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3.xml" ContentType="application/vnd.openxmlformats-officedocument.drawing+xml"/>
  <Override PartName="/xl/drawings/drawing4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5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6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hidePivotFieldList="1"/>
  <mc:AlternateContent xmlns:mc="http://schemas.openxmlformats.org/markup-compatibility/2006">
    <mc:Choice Requires="x15">
      <x15ac:absPath xmlns:x15ac="http://schemas.microsoft.com/office/spreadsheetml/2010/11/ac" url="\\192.168.1.8\d\test\全晟新材料\"/>
    </mc:Choice>
  </mc:AlternateContent>
  <bookViews>
    <workbookView xWindow="0" yWindow="0" windowWidth="20490" windowHeight="7335" tabRatio="755" firstSheet="2" activeTab="8"/>
  </bookViews>
  <sheets>
    <sheet name="查找" sheetId="1" r:id="rId1"/>
    <sheet name="原材料录入" sheetId="2" r:id="rId2"/>
    <sheet name="原材料出库" sheetId="3" r:id="rId3"/>
    <sheet name="原材料退货" sheetId="4" r:id="rId4"/>
    <sheet name="成品出货" sheetId="5" r:id="rId5"/>
    <sheet name="成品退货" sheetId="6" r:id="rId6"/>
    <sheet name="原材料明细表" sheetId="7" r:id="rId7"/>
    <sheet name="原材料库存" sheetId="8" r:id="rId8"/>
    <sheet name="成品明细表" sheetId="9" r:id="rId9"/>
    <sheet name="成品库存" sheetId="10" r:id="rId10"/>
    <sheet name="用料标准设定" sheetId="11" r:id="rId11"/>
    <sheet name="基础资料" sheetId="12" r:id="rId12"/>
  </sheets>
  <definedNames>
    <definedName name="_xlnm._FilterDatabase" localSheetId="11" hidden="1">基础资料!$A$2:$A$68</definedName>
    <definedName name="_xlnm._FilterDatabase" localSheetId="10" hidden="1">用料标准设定!$A$2:$J$147</definedName>
    <definedName name="_xlnm._FilterDatabase" localSheetId="7" hidden="1">原材料库存!$A$7:$P$891</definedName>
    <definedName name="_xlnm._FilterDatabase" localSheetId="6" hidden="1">原材料明细表!$A$5:$L$1000</definedName>
    <definedName name="_xlnm.Print_Area" localSheetId="2">原材料出库!$A$1:$F$24</definedName>
    <definedName name="_xlnm.Print_Area" localSheetId="1">原材料录入!$A$1:$G$24</definedName>
    <definedName name="Z_49F94A0E_0D24_42DC_9B9A_8AB8B2DEA003_.wvu.Cols" localSheetId="4" hidden="1">成品出货!$N:$AB</definedName>
    <definedName name="Z_49F94A0E_0D24_42DC_9B9A_8AB8B2DEA003_.wvu.Cols" localSheetId="5" hidden="1">成品退货!$M:$AD</definedName>
    <definedName name="Z_49F94A0E_0D24_42DC_9B9A_8AB8B2DEA003_.wvu.Cols" localSheetId="10" hidden="1">用料标准设定!$I:$J</definedName>
    <definedName name="Z_49F94A0E_0D24_42DC_9B9A_8AB8B2DEA003_.wvu.Cols" localSheetId="2" hidden="1">原材料出库!$N:$AN</definedName>
    <definedName name="Z_49F94A0E_0D24_42DC_9B9A_8AB8B2DEA003_.wvu.Cols" localSheetId="1" hidden="1">原材料录入!$N:$W,原材料录入!$AD:$AD</definedName>
    <definedName name="Z_49F94A0E_0D24_42DC_9B9A_8AB8B2DEA003_.wvu.Cols" localSheetId="3" hidden="1">原材料退货!$N:$AC</definedName>
    <definedName name="Z_49F94A0E_0D24_42DC_9B9A_8AB8B2DEA003_.wvu.FilterData" localSheetId="11" hidden="1">基础资料!$A$2:$A$68</definedName>
    <definedName name="Z_49F94A0E_0D24_42DC_9B9A_8AB8B2DEA003_.wvu.FilterData" localSheetId="10" hidden="1">用料标准设定!$A$2:$J$147</definedName>
    <definedName name="Z_49F94A0E_0D24_42DC_9B9A_8AB8B2DEA003_.wvu.FilterData" localSheetId="7" hidden="1">原材料库存!$A$7:$P$891</definedName>
    <definedName name="Z_49F94A0E_0D24_42DC_9B9A_8AB8B2DEA003_.wvu.FilterData" localSheetId="6" hidden="1">原材料明细表!$A$5:$L$1000</definedName>
    <definedName name="Z_49F94A0E_0D24_42DC_9B9A_8AB8B2DEA003_.wvu.PrintArea" localSheetId="2" hidden="1">原材料出库!$A$1:$F$24</definedName>
    <definedName name="Z_49F94A0E_0D24_42DC_9B9A_8AB8B2DEA003_.wvu.PrintArea" localSheetId="1" hidden="1">原材料录入!$A$1:$G$24</definedName>
    <definedName name="Z_A37D8FF2_64FE_4D03_A072_5C55028CA0E5_.wvu.Cols" localSheetId="4" hidden="1">成品出货!$N:$AB</definedName>
    <definedName name="Z_A37D8FF2_64FE_4D03_A072_5C55028CA0E5_.wvu.Cols" localSheetId="5" hidden="1">成品退货!$M:$AD</definedName>
    <definedName name="Z_A37D8FF2_64FE_4D03_A072_5C55028CA0E5_.wvu.Cols" localSheetId="10" hidden="1">用料标准设定!$I:$J</definedName>
    <definedName name="Z_A37D8FF2_64FE_4D03_A072_5C55028CA0E5_.wvu.Cols" localSheetId="2" hidden="1">原材料出库!$N:$AN</definedName>
    <definedName name="Z_A37D8FF2_64FE_4D03_A072_5C55028CA0E5_.wvu.Cols" localSheetId="1" hidden="1">原材料录入!$N:$W,原材料录入!$AD:$AD</definedName>
    <definedName name="Z_A37D8FF2_64FE_4D03_A072_5C55028CA0E5_.wvu.Cols" localSheetId="3" hidden="1">原材料退货!$N:$AC</definedName>
    <definedName name="Z_A37D8FF2_64FE_4D03_A072_5C55028CA0E5_.wvu.FilterData" localSheetId="11" hidden="1">基础资料!$A$2:$A$68</definedName>
    <definedName name="Z_A37D8FF2_64FE_4D03_A072_5C55028CA0E5_.wvu.FilterData" localSheetId="10" hidden="1">用料标准设定!$A$2:$J$147</definedName>
    <definedName name="Z_A37D8FF2_64FE_4D03_A072_5C55028CA0E5_.wvu.FilterData" localSheetId="7" hidden="1">原材料库存!$A$7:$P$891</definedName>
    <definedName name="Z_A37D8FF2_64FE_4D03_A072_5C55028CA0E5_.wvu.FilterData" localSheetId="6" hidden="1">原材料明细表!$A$5:$L$1000</definedName>
    <definedName name="Z_A37D8FF2_64FE_4D03_A072_5C55028CA0E5_.wvu.PrintArea" localSheetId="2" hidden="1">原材料出库!$A$1:$F$24</definedName>
    <definedName name="Z_A37D8FF2_64FE_4D03_A072_5C55028CA0E5_.wvu.PrintArea" localSheetId="1" hidden="1">原材料录入!$A$1:$G$24</definedName>
    <definedName name="_xlnm.Extract" localSheetId="11">基础资料!$R$1</definedName>
  </definedNames>
  <calcPr calcId="152511"/>
  <customWorkbookViews>
    <customWorkbookView name="Administrator - 个人视图" guid="{A37D8FF2-64FE-4D03-A072-5C55028CA0E5}" mergeInterval="0" personalView="1" maximized="1" xWindow="-8" yWindow="-8" windowWidth="1382" windowHeight="744" tabRatio="755" activeSheetId="9"/>
    <customWorkbookView name="China - 个人视图" guid="{49F94A0E-0D24-42DC-9B9A-8AB8B2DEA003}" personalView="1" maximized="1" xWindow="-8" yWindow="-8" windowWidth="1382" windowHeight="744" tabRatio="755" activeSheetId="6" showComments="commNone"/>
  </customWorkbookViews>
</workbook>
</file>

<file path=xl/calcChain.xml><?xml version="1.0" encoding="utf-8"?>
<calcChain xmlns="http://schemas.openxmlformats.org/spreadsheetml/2006/main">
  <c r="I2" i="11" l="1"/>
  <c r="J2" i="11"/>
  <c r="I3" i="11"/>
  <c r="J3" i="11"/>
  <c r="I4" i="11"/>
  <c r="J4" i="11"/>
  <c r="I5" i="11"/>
  <c r="J5" i="11"/>
  <c r="I6" i="11"/>
  <c r="J6" i="11"/>
  <c r="I7" i="11"/>
  <c r="J7" i="11"/>
  <c r="I8" i="11"/>
  <c r="J8" i="11"/>
  <c r="I9" i="11"/>
  <c r="J9" i="11"/>
  <c r="I10" i="11"/>
  <c r="J10" i="11"/>
  <c r="I11" i="11"/>
  <c r="J11" i="11"/>
  <c r="I12" i="11"/>
  <c r="J12" i="11"/>
  <c r="I13" i="11"/>
  <c r="J13" i="11"/>
  <c r="I14" i="11"/>
  <c r="J14" i="11"/>
  <c r="I15" i="11"/>
  <c r="J15" i="11"/>
  <c r="I16" i="11"/>
  <c r="J16" i="11"/>
  <c r="I17" i="11"/>
  <c r="J17" i="11"/>
  <c r="I18" i="11"/>
  <c r="J18" i="11"/>
  <c r="I19" i="11"/>
  <c r="J19" i="11"/>
  <c r="I20" i="11"/>
  <c r="J20" i="11"/>
  <c r="I21" i="11"/>
  <c r="J21" i="11"/>
  <c r="I22" i="11"/>
  <c r="J22" i="11"/>
  <c r="A23" i="11"/>
  <c r="J23" i="11" s="1"/>
  <c r="A24" i="11"/>
  <c r="I24" i="11" s="1"/>
  <c r="I25" i="11"/>
  <c r="I26" i="11"/>
  <c r="I27" i="11"/>
  <c r="I28" i="11"/>
  <c r="I29" i="11"/>
  <c r="I30" i="11"/>
  <c r="I31" i="11"/>
  <c r="I32" i="11"/>
  <c r="I33" i="11"/>
  <c r="I34" i="11"/>
  <c r="J34" i="11"/>
  <c r="I35" i="11"/>
  <c r="J35" i="11"/>
  <c r="I36" i="11"/>
  <c r="I37" i="11"/>
  <c r="I38" i="11"/>
  <c r="I39" i="11"/>
  <c r="I40" i="11"/>
  <c r="I41" i="11"/>
  <c r="I42" i="11"/>
  <c r="I43" i="11"/>
  <c r="I44" i="11"/>
  <c r="I45" i="11"/>
  <c r="J45" i="11"/>
  <c r="I46" i="11"/>
  <c r="J46" i="11"/>
  <c r="I47" i="11"/>
  <c r="I48" i="11"/>
  <c r="I49" i="11"/>
  <c r="I50" i="11"/>
  <c r="I51" i="11"/>
  <c r="I52" i="11"/>
  <c r="I53" i="11"/>
  <c r="I54" i="11"/>
  <c r="J54" i="11"/>
  <c r="I55" i="11"/>
  <c r="J55" i="11"/>
  <c r="I56" i="11"/>
  <c r="I57" i="11"/>
  <c r="I58" i="11"/>
  <c r="I59" i="11"/>
  <c r="I60" i="11"/>
  <c r="I61" i="11"/>
  <c r="I62" i="11"/>
  <c r="I63" i="11"/>
  <c r="J63" i="11"/>
  <c r="I64" i="11"/>
  <c r="J64" i="11"/>
  <c r="I65" i="11"/>
  <c r="I66" i="11"/>
  <c r="I67" i="11"/>
  <c r="I68" i="11"/>
  <c r="I69" i="11"/>
  <c r="I70" i="11"/>
  <c r="I71" i="11"/>
  <c r="I72" i="11"/>
  <c r="J72" i="11"/>
  <c r="I73" i="11"/>
  <c r="J73" i="11"/>
  <c r="I74" i="11"/>
  <c r="I75" i="11"/>
  <c r="I76" i="11"/>
  <c r="I77" i="11"/>
  <c r="I78" i="11"/>
  <c r="I79" i="11"/>
  <c r="I80" i="11"/>
  <c r="I81" i="11"/>
  <c r="J81" i="11"/>
  <c r="I82" i="11"/>
  <c r="J82" i="11"/>
  <c r="I83" i="11"/>
  <c r="I84" i="11"/>
  <c r="I85" i="11"/>
  <c r="J85" i="11"/>
  <c r="I86" i="11"/>
  <c r="J86" i="11"/>
  <c r="I87" i="11"/>
  <c r="J87" i="11"/>
  <c r="I88" i="11"/>
  <c r="I89" i="11"/>
  <c r="J89" i="11"/>
  <c r="I90" i="11"/>
  <c r="J90" i="11"/>
  <c r="I91" i="11"/>
  <c r="I92" i="11"/>
  <c r="I93" i="11"/>
  <c r="I94" i="11"/>
  <c r="J94" i="11"/>
  <c r="I95" i="11"/>
  <c r="J95" i="11"/>
  <c r="I96" i="11"/>
  <c r="I97" i="11"/>
  <c r="I98" i="11"/>
  <c r="I99" i="11"/>
  <c r="J99" i="11"/>
  <c r="I100" i="11"/>
  <c r="I101" i="11"/>
  <c r="I102" i="11"/>
  <c r="I103" i="11"/>
  <c r="J103" i="11"/>
  <c r="I104" i="11"/>
  <c r="J104" i="11"/>
  <c r="I105" i="11"/>
  <c r="I106" i="11"/>
  <c r="I107" i="11"/>
  <c r="I108" i="11"/>
  <c r="I109" i="11"/>
  <c r="J109" i="11"/>
  <c r="I110" i="11"/>
  <c r="I111" i="11"/>
  <c r="I112" i="11"/>
  <c r="J112" i="11"/>
  <c r="I113" i="11"/>
  <c r="J113" i="11"/>
  <c r="I114" i="11"/>
  <c r="I115" i="11"/>
  <c r="I116" i="11"/>
  <c r="I117" i="11"/>
  <c r="I118" i="11"/>
  <c r="I119" i="11"/>
  <c r="J119" i="11"/>
  <c r="I120" i="11"/>
  <c r="I121" i="11"/>
  <c r="J121" i="11"/>
  <c r="I122" i="11"/>
  <c r="J122" i="11"/>
  <c r="I123" i="11"/>
  <c r="I124" i="11"/>
  <c r="I125" i="11"/>
  <c r="I126" i="11"/>
  <c r="I127" i="11"/>
  <c r="I128" i="11"/>
  <c r="I129" i="11"/>
  <c r="J129" i="11"/>
  <c r="I130" i="11"/>
  <c r="I131" i="11"/>
  <c r="J131" i="11"/>
  <c r="I132" i="11"/>
  <c r="J132" i="11"/>
  <c r="I133" i="11"/>
  <c r="I134" i="11"/>
  <c r="I135" i="11"/>
  <c r="I136" i="11"/>
  <c r="I137" i="11"/>
  <c r="I138" i="11"/>
  <c r="I139" i="11"/>
  <c r="J139" i="11"/>
  <c r="I140" i="11"/>
  <c r="I141" i="11"/>
  <c r="I142" i="11"/>
  <c r="J142" i="11"/>
  <c r="I143" i="11"/>
  <c r="J143" i="11"/>
  <c r="I144" i="11"/>
  <c r="I145" i="11"/>
  <c r="I146" i="11"/>
  <c r="I147" i="11"/>
  <c r="I148" i="11"/>
  <c r="J148" i="11"/>
  <c r="D8" i="10" a="1"/>
  <c r="D8" i="10" s="1"/>
  <c r="E8" i="10" a="1"/>
  <c r="E8" i="10" s="1"/>
  <c r="F8" i="10" a="1"/>
  <c r="F8" i="10" s="1"/>
  <c r="G8" i="10" a="1"/>
  <c r="G8" i="10" s="1"/>
  <c r="H8" i="10" a="1"/>
  <c r="H8" i="10" s="1"/>
  <c r="J8" i="10" a="1"/>
  <c r="J8" i="10" s="1"/>
  <c r="K8" i="10"/>
  <c r="K8" i="10" a="1"/>
  <c r="N8" i="10" a="1"/>
  <c r="N8" i="10" s="1"/>
  <c r="D9" i="10" a="1"/>
  <c r="D9" i="10" s="1"/>
  <c r="E9" i="10"/>
  <c r="E9" i="10" a="1"/>
  <c r="G9" i="10" a="1"/>
  <c r="G9" i="10" s="1"/>
  <c r="I9" i="10" s="1" a="1"/>
  <c r="I9" i="10" s="1"/>
  <c r="H9" i="10" a="1"/>
  <c r="H9" i="10" s="1"/>
  <c r="J9" i="10" a="1"/>
  <c r="J9" i="10" s="1"/>
  <c r="K9" i="10" a="1"/>
  <c r="K9" i="10" s="1"/>
  <c r="L9" i="10" a="1"/>
  <c r="L9" i="10" s="1"/>
  <c r="N9" i="10" a="1"/>
  <c r="N9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 s="1"/>
  <c r="J10" i="10" a="1"/>
  <c r="J10" i="10" s="1"/>
  <c r="L10" i="10" s="1" a="1"/>
  <c r="L10" i="10" s="1"/>
  <c r="K10" i="10"/>
  <c r="K10" i="10" a="1"/>
  <c r="N10" i="10" a="1"/>
  <c r="N10" i="10" s="1"/>
  <c r="D11" i="10" a="1"/>
  <c r="D11" i="10" s="1"/>
  <c r="E11" i="10"/>
  <c r="E11" i="10" a="1"/>
  <c r="G11" i="10" a="1"/>
  <c r="G11" i="10" s="1"/>
  <c r="I11" i="10" s="1" a="1"/>
  <c r="I11" i="10" s="1"/>
  <c r="H11" i="10" a="1"/>
  <c r="H11" i="10" s="1"/>
  <c r="J11" i="10" a="1"/>
  <c r="J11" i="10" s="1"/>
  <c r="K11" i="10" a="1"/>
  <c r="K11" i="10" s="1"/>
  <c r="L11" i="10" a="1"/>
  <c r="L11" i="10" s="1"/>
  <c r="N11" i="10" a="1"/>
  <c r="N11" i="10" s="1"/>
  <c r="D12" i="10" a="1"/>
  <c r="D12" i="10" s="1"/>
  <c r="E12" i="10" a="1"/>
  <c r="E12" i="10" s="1"/>
  <c r="F12" i="10" a="1"/>
  <c r="F12" i="10" s="1"/>
  <c r="G12" i="10" a="1"/>
  <c r="G12" i="10" s="1"/>
  <c r="H12" i="10" a="1"/>
  <c r="H12" i="10" s="1"/>
  <c r="J12" i="10" a="1"/>
  <c r="J12" i="10" s="1"/>
  <c r="L12" i="10" s="1" a="1"/>
  <c r="L12" i="10" s="1"/>
  <c r="K12" i="10"/>
  <c r="K12" i="10" a="1"/>
  <c r="N12" i="10" a="1"/>
  <c r="N12" i="10" s="1"/>
  <c r="D13" i="10" a="1"/>
  <c r="D13" i="10" s="1"/>
  <c r="E13" i="10"/>
  <c r="E13" i="10" a="1"/>
  <c r="G13" i="10" a="1"/>
  <c r="G13" i="10" s="1"/>
  <c r="I13" i="10" s="1" a="1"/>
  <c r="I13" i="10" s="1"/>
  <c r="H13" i="10" a="1"/>
  <c r="H13" i="10" s="1"/>
  <c r="J13" i="10" a="1"/>
  <c r="J13" i="10" s="1"/>
  <c r="K13" i="10" a="1"/>
  <c r="K13" i="10" s="1"/>
  <c r="L13" i="10" a="1"/>
  <c r="L13" i="10" s="1"/>
  <c r="N13" i="10" a="1"/>
  <c r="N13" i="10" s="1"/>
  <c r="D14" i="10" a="1"/>
  <c r="D14" i="10" s="1"/>
  <c r="E14" i="10" a="1"/>
  <c r="E14" i="10" s="1"/>
  <c r="F14" i="10" a="1"/>
  <c r="F14" i="10" s="1"/>
  <c r="G14" i="10" a="1"/>
  <c r="G14" i="10" s="1"/>
  <c r="H14" i="10" a="1"/>
  <c r="H14" i="10" s="1"/>
  <c r="J14" i="10" a="1"/>
  <c r="J14" i="10" s="1"/>
  <c r="L14" i="10" s="1" a="1"/>
  <c r="L14" i="10" s="1"/>
  <c r="K14" i="10"/>
  <c r="K14" i="10" a="1"/>
  <c r="N14" i="10" a="1"/>
  <c r="N14" i="10" s="1"/>
  <c r="D15" i="10" a="1"/>
  <c r="D15" i="10" s="1"/>
  <c r="E15" i="10"/>
  <c r="E15" i="10" a="1"/>
  <c r="G15" i="10" a="1"/>
  <c r="G15" i="10" s="1"/>
  <c r="I15" i="10" s="1" a="1"/>
  <c r="I15" i="10" s="1"/>
  <c r="H15" i="10" a="1"/>
  <c r="H15" i="10" s="1"/>
  <c r="J15" i="10" a="1"/>
  <c r="J15" i="10" s="1"/>
  <c r="K15" i="10" a="1"/>
  <c r="K15" i="10" s="1"/>
  <c r="L15" i="10" a="1"/>
  <c r="L15" i="10" s="1"/>
  <c r="N15" i="10" a="1"/>
  <c r="N15" i="10" s="1"/>
  <c r="D16" i="10" a="1"/>
  <c r="D16" i="10" s="1"/>
  <c r="E16" i="10" a="1"/>
  <c r="E16" i="10" s="1"/>
  <c r="F16" i="10" a="1"/>
  <c r="F16" i="10" s="1"/>
  <c r="G16" i="10" a="1"/>
  <c r="G16" i="10" s="1"/>
  <c r="H16" i="10" a="1"/>
  <c r="H16" i="10" s="1"/>
  <c r="J16" i="10" a="1"/>
  <c r="J16" i="10" s="1"/>
  <c r="L16" i="10" s="1" a="1"/>
  <c r="L16" i="10" s="1"/>
  <c r="K16" i="10"/>
  <c r="K16" i="10" a="1"/>
  <c r="N16" i="10" a="1"/>
  <c r="N16" i="10" s="1"/>
  <c r="D17" i="10" a="1"/>
  <c r="D17" i="10" s="1"/>
  <c r="E17" i="10"/>
  <c r="E17" i="10" a="1"/>
  <c r="G17" i="10" a="1"/>
  <c r="G17" i="10" s="1"/>
  <c r="I17" i="10" s="1" a="1"/>
  <c r="I17" i="10" s="1"/>
  <c r="H17" i="10" a="1"/>
  <c r="H17" i="10" s="1"/>
  <c r="J17" i="10" a="1"/>
  <c r="J17" i="10" s="1"/>
  <c r="K17" i="10" a="1"/>
  <c r="K17" i="10" s="1"/>
  <c r="L17" i="10" a="1"/>
  <c r="L17" i="10" s="1"/>
  <c r="N17" i="10" a="1"/>
  <c r="N17" i="10" s="1"/>
  <c r="D18" i="10" a="1"/>
  <c r="D18" i="10" s="1"/>
  <c r="E18" i="10" a="1"/>
  <c r="E18" i="10" s="1"/>
  <c r="F18" i="10" a="1"/>
  <c r="F18" i="10" s="1"/>
  <c r="G18" i="10" a="1"/>
  <c r="G18" i="10" s="1"/>
  <c r="H18" i="10" a="1"/>
  <c r="H18" i="10" s="1"/>
  <c r="J18" i="10" a="1"/>
  <c r="J18" i="10" s="1"/>
  <c r="L18" i="10" s="1" a="1"/>
  <c r="L18" i="10" s="1"/>
  <c r="K18" i="10"/>
  <c r="K18" i="10" a="1"/>
  <c r="N18" i="10" a="1"/>
  <c r="N18" i="10" s="1"/>
  <c r="D19" i="10" a="1"/>
  <c r="D19" i="10" s="1"/>
  <c r="E19" i="10"/>
  <c r="E19" i="10" a="1"/>
  <c r="G19" i="10" a="1"/>
  <c r="G19" i="10" s="1"/>
  <c r="I19" i="10" s="1" a="1"/>
  <c r="I19" i="10" s="1"/>
  <c r="H19" i="10" a="1"/>
  <c r="H19" i="10" s="1"/>
  <c r="J19" i="10" a="1"/>
  <c r="J19" i="10" s="1"/>
  <c r="K19" i="10" a="1"/>
  <c r="K19" i="10" s="1"/>
  <c r="L19" i="10" a="1"/>
  <c r="L19" i="10" s="1"/>
  <c r="N19" i="10" a="1"/>
  <c r="N19" i="10" s="1"/>
  <c r="D20" i="10" a="1"/>
  <c r="D20" i="10" s="1"/>
  <c r="E20" i="10" a="1"/>
  <c r="E20" i="10" s="1"/>
  <c r="F20" i="10" a="1"/>
  <c r="F20" i="10" s="1"/>
  <c r="G20" i="10" a="1"/>
  <c r="G20" i="10" s="1"/>
  <c r="H20" i="10" a="1"/>
  <c r="H20" i="10" s="1"/>
  <c r="J20" i="10" a="1"/>
  <c r="J20" i="10" s="1"/>
  <c r="L20" i="10" s="1" a="1"/>
  <c r="L20" i="10" s="1"/>
  <c r="K20" i="10"/>
  <c r="K20" i="10" a="1"/>
  <c r="N20" i="10" a="1"/>
  <c r="N20" i="10" s="1"/>
  <c r="D21" i="10" a="1"/>
  <c r="D21" i="10" s="1"/>
  <c r="E21" i="10"/>
  <c r="E21" i="10" a="1"/>
  <c r="G21" i="10" a="1"/>
  <c r="G21" i="10" s="1"/>
  <c r="I21" i="10" s="1" a="1"/>
  <c r="I21" i="10" s="1"/>
  <c r="H21" i="10" a="1"/>
  <c r="H21" i="10" s="1"/>
  <c r="J21" i="10" a="1"/>
  <c r="J21" i="10" s="1"/>
  <c r="K21" i="10" a="1"/>
  <c r="K21" i="10" s="1"/>
  <c r="L21" i="10" a="1"/>
  <c r="L21" i="10" s="1"/>
  <c r="N21" i="10" a="1"/>
  <c r="N21" i="10" s="1"/>
  <c r="D22" i="10" a="1"/>
  <c r="D22" i="10" s="1"/>
  <c r="E22" i="10" a="1"/>
  <c r="E22" i="10" s="1"/>
  <c r="F22" i="10" a="1"/>
  <c r="F22" i="10" s="1"/>
  <c r="G22" i="10" a="1"/>
  <c r="G22" i="10" s="1"/>
  <c r="H22" i="10" a="1"/>
  <c r="H22" i="10" s="1"/>
  <c r="J22" i="10" a="1"/>
  <c r="J22" i="10" s="1"/>
  <c r="L22" i="10" s="1" a="1"/>
  <c r="L22" i="10" s="1"/>
  <c r="K22" i="10"/>
  <c r="K22" i="10" a="1"/>
  <c r="N22" i="10" a="1"/>
  <c r="N22" i="10" s="1"/>
  <c r="D23" i="10" a="1"/>
  <c r="D23" i="10" s="1"/>
  <c r="E23" i="10"/>
  <c r="E23" i="10" a="1"/>
  <c r="G23" i="10" a="1"/>
  <c r="G23" i="10" s="1"/>
  <c r="I23" i="10" s="1" a="1"/>
  <c r="I23" i="10" s="1"/>
  <c r="H23" i="10" a="1"/>
  <c r="H23" i="10" s="1"/>
  <c r="J23" i="10" a="1"/>
  <c r="J23" i="10" s="1"/>
  <c r="K23" i="10" a="1"/>
  <c r="K23" i="10" s="1"/>
  <c r="L23" i="10" a="1"/>
  <c r="L23" i="10" s="1"/>
  <c r="N23" i="10" a="1"/>
  <c r="N23" i="10" s="1"/>
  <c r="D24" i="10" a="1"/>
  <c r="D24" i="10" s="1"/>
  <c r="E24" i="10" a="1"/>
  <c r="E24" i="10" s="1"/>
  <c r="F24" i="10" a="1"/>
  <c r="F24" i="10" s="1"/>
  <c r="G24" i="10" a="1"/>
  <c r="G24" i="10" s="1"/>
  <c r="H24" i="10" a="1"/>
  <c r="H24" i="10" s="1"/>
  <c r="J24" i="10" a="1"/>
  <c r="J24" i="10" s="1"/>
  <c r="L24" i="10" s="1" a="1"/>
  <c r="L24" i="10" s="1"/>
  <c r="K24" i="10"/>
  <c r="K24" i="10" a="1"/>
  <c r="N24" i="10" a="1"/>
  <c r="N24" i="10" s="1"/>
  <c r="D25" i="10" a="1"/>
  <c r="D25" i="10" s="1"/>
  <c r="E25" i="10"/>
  <c r="E25" i="10" a="1"/>
  <c r="G25" i="10" a="1"/>
  <c r="G25" i="10" s="1"/>
  <c r="I25" i="10" s="1" a="1"/>
  <c r="I25" i="10" s="1"/>
  <c r="H25" i="10" a="1"/>
  <c r="H25" i="10" s="1"/>
  <c r="J25" i="10" a="1"/>
  <c r="J25" i="10" s="1"/>
  <c r="K25" i="10" a="1"/>
  <c r="K25" i="10" s="1"/>
  <c r="L25" i="10" s="1" a="1"/>
  <c r="L25" i="10" s="1"/>
  <c r="N25" i="10" a="1"/>
  <c r="N25" i="10" s="1"/>
  <c r="D26" i="10" a="1"/>
  <c r="D26" i="10" s="1"/>
  <c r="E26" i="10" a="1"/>
  <c r="E26" i="10" s="1"/>
  <c r="F26" i="10" a="1"/>
  <c r="F26" i="10" s="1"/>
  <c r="G26" i="10" a="1"/>
  <c r="G26" i="10" s="1"/>
  <c r="H26" i="10" a="1"/>
  <c r="H26" i="10" s="1"/>
  <c r="J26" i="10" a="1"/>
  <c r="J26" i="10" s="1"/>
  <c r="L26" i="10" s="1" a="1"/>
  <c r="L26" i="10" s="1"/>
  <c r="K26" i="10" a="1"/>
  <c r="K26" i="10" s="1"/>
  <c r="N26" i="10" a="1"/>
  <c r="N26" i="10" s="1"/>
  <c r="D27" i="10" a="1"/>
  <c r="D27" i="10" s="1"/>
  <c r="E27" i="10" a="1"/>
  <c r="E27" i="10" s="1"/>
  <c r="G27" i="10" a="1"/>
  <c r="G27" i="10" s="1"/>
  <c r="I27" i="10" s="1" a="1"/>
  <c r="I27" i="10" s="1"/>
  <c r="H27" i="10" a="1"/>
  <c r="H27" i="10" s="1"/>
  <c r="J27" i="10" a="1"/>
  <c r="J27" i="10" s="1"/>
  <c r="K27" i="10" a="1"/>
  <c r="K27" i="10" s="1"/>
  <c r="L27" i="10" a="1"/>
  <c r="L27" i="10" s="1"/>
  <c r="N27" i="10" a="1"/>
  <c r="N27" i="10" s="1"/>
  <c r="D28" i="10" a="1"/>
  <c r="D28" i="10" s="1"/>
  <c r="E28" i="10" a="1"/>
  <c r="E28" i="10" s="1"/>
  <c r="F28" i="10" a="1"/>
  <c r="F28" i="10" s="1"/>
  <c r="G28" i="10" a="1"/>
  <c r="G28" i="10" s="1"/>
  <c r="H28" i="10" a="1"/>
  <c r="H28" i="10" s="1"/>
  <c r="J28" i="10" a="1"/>
  <c r="J28" i="10" s="1"/>
  <c r="L28" i="10" s="1" a="1"/>
  <c r="L28" i="10" s="1"/>
  <c r="K28" i="10"/>
  <c r="K28" i="10" a="1"/>
  <c r="N28" i="10" a="1"/>
  <c r="N28" i="10" s="1"/>
  <c r="D29" i="10" a="1"/>
  <c r="D29" i="10" s="1"/>
  <c r="E29" i="10"/>
  <c r="E29" i="10" a="1"/>
  <c r="G29" i="10" a="1"/>
  <c r="G29" i="10" s="1"/>
  <c r="H29" i="10" a="1"/>
  <c r="H29" i="10" s="1"/>
  <c r="I29" i="10" a="1"/>
  <c r="I29" i="10" s="1"/>
  <c r="J29" i="10" a="1"/>
  <c r="J29" i="10" s="1"/>
  <c r="K29" i="10" a="1"/>
  <c r="K29" i="10" s="1"/>
  <c r="L29" i="10" a="1"/>
  <c r="L29" i="10" s="1"/>
  <c r="N29" i="10" a="1"/>
  <c r="N29" i="10" s="1"/>
  <c r="D30" i="10" a="1"/>
  <c r="D30" i="10" s="1"/>
  <c r="E30" i="10" a="1"/>
  <c r="E30" i="10" s="1"/>
  <c r="F30" i="10" a="1"/>
  <c r="F30" i="10" s="1"/>
  <c r="G30" i="10" a="1"/>
  <c r="G30" i="10" s="1"/>
  <c r="H30" i="10" a="1"/>
  <c r="H30" i="10" s="1"/>
  <c r="J30" i="10" a="1"/>
  <c r="J30" i="10" s="1"/>
  <c r="L30" i="10" s="1" a="1"/>
  <c r="L30" i="10" s="1"/>
  <c r="K30" i="10" a="1"/>
  <c r="K30" i="10" s="1"/>
  <c r="N30" i="10" a="1"/>
  <c r="N30" i="10" s="1"/>
  <c r="D31" i="10" a="1"/>
  <c r="D31" i="10" s="1"/>
  <c r="E31" i="10" a="1"/>
  <c r="E31" i="10" s="1"/>
  <c r="G31" i="10" a="1"/>
  <c r="G31" i="10" s="1"/>
  <c r="I31" i="10" s="1" a="1"/>
  <c r="I31" i="10" s="1"/>
  <c r="H31" i="10" a="1"/>
  <c r="H31" i="10" s="1"/>
  <c r="J31" i="10" a="1"/>
  <c r="J31" i="10" s="1"/>
  <c r="K31" i="10" a="1"/>
  <c r="K31" i="10" s="1"/>
  <c r="L31" i="10" a="1"/>
  <c r="L31" i="10" s="1"/>
  <c r="N31" i="10" a="1"/>
  <c r="N31" i="10" s="1"/>
  <c r="D32" i="10" a="1"/>
  <c r="D32" i="10" s="1"/>
  <c r="E32" i="10" a="1"/>
  <c r="E32" i="10" s="1"/>
  <c r="F32" i="10" a="1"/>
  <c r="F32" i="10" s="1"/>
  <c r="G32" i="10" a="1"/>
  <c r="G32" i="10" s="1"/>
  <c r="H32" i="10" a="1"/>
  <c r="H32" i="10" s="1"/>
  <c r="J32" i="10" a="1"/>
  <c r="J32" i="10" s="1"/>
  <c r="L32" i="10" s="1" a="1"/>
  <c r="L32" i="10" s="1"/>
  <c r="K32" i="10"/>
  <c r="K32" i="10" a="1"/>
  <c r="N32" i="10" a="1"/>
  <c r="N32" i="10" s="1"/>
  <c r="D33" i="10" a="1"/>
  <c r="D33" i="10" s="1"/>
  <c r="E33" i="10"/>
  <c r="E33" i="10" a="1"/>
  <c r="G33" i="10" a="1"/>
  <c r="G33" i="10" s="1"/>
  <c r="I33" i="10" s="1" a="1"/>
  <c r="I33" i="10" s="1"/>
  <c r="H33" i="10" a="1"/>
  <c r="H33" i="10" s="1"/>
  <c r="J33" i="10" a="1"/>
  <c r="J33" i="10" s="1"/>
  <c r="L33" i="10" s="1" a="1"/>
  <c r="L33" i="10" s="1"/>
  <c r="K33" i="10" a="1"/>
  <c r="K33" i="10" s="1"/>
  <c r="N33" i="10" a="1"/>
  <c r="N33" i="10" s="1"/>
  <c r="D34" i="10" a="1"/>
  <c r="D34" i="10" s="1"/>
  <c r="F34" i="10" s="1" a="1"/>
  <c r="F34" i="10" s="1"/>
  <c r="E34" i="10" a="1"/>
  <c r="E34" i="10" s="1"/>
  <c r="G34" i="10" a="1"/>
  <c r="G34" i="10" s="1"/>
  <c r="H34" i="10" a="1"/>
  <c r="H34" i="10" s="1"/>
  <c r="J34" i="10" a="1"/>
  <c r="J34" i="10" s="1"/>
  <c r="L34" i="10" s="1" a="1"/>
  <c r="L34" i="10" s="1"/>
  <c r="K34" i="10" a="1"/>
  <c r="K34" i="10" s="1"/>
  <c r="N34" i="10" a="1"/>
  <c r="N34" i="10" s="1"/>
  <c r="D35" i="10" a="1"/>
  <c r="D35" i="10" s="1"/>
  <c r="F35" i="10" s="1" a="1"/>
  <c r="F35" i="10" s="1"/>
  <c r="E35" i="10" a="1"/>
  <c r="E35" i="10" s="1"/>
  <c r="G35" i="10" a="1"/>
  <c r="G35" i="10" s="1"/>
  <c r="I35" i="10" s="1" a="1"/>
  <c r="I35" i="10" s="1"/>
  <c r="H35" i="10" a="1"/>
  <c r="H35" i="10" s="1"/>
  <c r="J35" i="10" a="1"/>
  <c r="J35" i="10" s="1"/>
  <c r="L35" i="10" s="1" a="1"/>
  <c r="L35" i="10" s="1"/>
  <c r="K35" i="10" a="1"/>
  <c r="K35" i="10" s="1"/>
  <c r="N35" i="10"/>
  <c r="N35" i="10" a="1"/>
  <c r="D36" i="10" a="1"/>
  <c r="D36" i="10" s="1"/>
  <c r="E36" i="10"/>
  <c r="E36" i="10" a="1"/>
  <c r="G36" i="10" a="1"/>
  <c r="G36" i="10" s="1"/>
  <c r="I36" i="10" s="1" a="1"/>
  <c r="I36" i="10" s="1"/>
  <c r="H36" i="10"/>
  <c r="H36" i="10" a="1"/>
  <c r="J36" i="10"/>
  <c r="L36" i="10" s="1" a="1"/>
  <c r="L36" i="10" s="1"/>
  <c r="J36" i="10" a="1"/>
  <c r="K36" i="10" a="1"/>
  <c r="K36" i="10" s="1"/>
  <c r="N36" i="10" a="1"/>
  <c r="N36" i="10" s="1"/>
  <c r="D37" i="10" a="1"/>
  <c r="D37" i="10" s="1"/>
  <c r="E37" i="10" a="1"/>
  <c r="E37" i="10" s="1"/>
  <c r="G37" i="10"/>
  <c r="I37" i="10" s="1" a="1"/>
  <c r="I37" i="10" s="1"/>
  <c r="G37" i="10" a="1"/>
  <c r="H37" i="10" a="1"/>
  <c r="H37" i="10" s="1"/>
  <c r="J37" i="10" a="1"/>
  <c r="J37" i="10" s="1"/>
  <c r="L37" i="10" s="1" a="1"/>
  <c r="L37" i="10" s="1"/>
  <c r="K37" i="10"/>
  <c r="K37" i="10" a="1"/>
  <c r="N37" i="10" a="1"/>
  <c r="N37" i="10" s="1"/>
  <c r="D38" i="10" a="1"/>
  <c r="D38" i="10" s="1"/>
  <c r="F38" i="10" s="1" a="1"/>
  <c r="F38" i="10" s="1"/>
  <c r="E38" i="10"/>
  <c r="E38" i="10" a="1"/>
  <c r="G38" i="10" a="1"/>
  <c r="G38" i="10" s="1"/>
  <c r="I38" i="10" s="1" a="1"/>
  <c r="I38" i="10" s="1"/>
  <c r="H38" i="10" a="1"/>
  <c r="H38" i="10" s="1"/>
  <c r="J38" i="10" a="1"/>
  <c r="J38" i="10" s="1"/>
  <c r="L38" i="10" s="1" a="1"/>
  <c r="L38" i="10" s="1"/>
  <c r="K38" i="10" a="1"/>
  <c r="K38" i="10" s="1"/>
  <c r="N38" i="10" a="1"/>
  <c r="N38" i="10" s="1"/>
  <c r="D39" i="10" a="1"/>
  <c r="D39" i="10" s="1"/>
  <c r="E39" i="10" a="1"/>
  <c r="E39" i="10" s="1"/>
  <c r="G39" i="10"/>
  <c r="I39" i="10" s="1" a="1"/>
  <c r="I39" i="10" s="1"/>
  <c r="G39" i="10" a="1"/>
  <c r="H39" i="10" a="1"/>
  <c r="H39" i="10" s="1"/>
  <c r="J39" i="10" a="1"/>
  <c r="J39" i="10" s="1"/>
  <c r="L39" i="10" s="1" a="1"/>
  <c r="L39" i="10" s="1"/>
  <c r="K39" i="10" a="1"/>
  <c r="K39" i="10" s="1"/>
  <c r="N39" i="10"/>
  <c r="N39" i="10" a="1"/>
  <c r="D40" i="10" a="1"/>
  <c r="D40" i="10" s="1"/>
  <c r="E40" i="10" a="1"/>
  <c r="E40" i="10" s="1"/>
  <c r="F40" i="10" a="1"/>
  <c r="F40" i="10" s="1"/>
  <c r="G40" i="10" a="1"/>
  <c r="G40" i="10" s="1"/>
  <c r="I40" i="10" s="1" a="1"/>
  <c r="H40" i="10" a="1"/>
  <c r="H40" i="10" s="1"/>
  <c r="I40" i="10"/>
  <c r="J40" i="10" a="1"/>
  <c r="J40" i="10" s="1"/>
  <c r="L40" i="10" s="1" a="1"/>
  <c r="L40" i="10" s="1"/>
  <c r="K40" i="10" a="1"/>
  <c r="K40" i="10" s="1"/>
  <c r="N40" i="10" a="1"/>
  <c r="N40" i="10" s="1"/>
  <c r="D41" i="10" a="1"/>
  <c r="D41" i="10" s="1"/>
  <c r="E41" i="10"/>
  <c r="E41" i="10" a="1"/>
  <c r="G41" i="10" a="1"/>
  <c r="G41" i="10" s="1"/>
  <c r="I41" i="10" s="1" a="1"/>
  <c r="I41" i="10" s="1"/>
  <c r="H41" i="10" a="1"/>
  <c r="H41" i="10" s="1"/>
  <c r="J41" i="10" a="1"/>
  <c r="J41" i="10" s="1"/>
  <c r="L41" i="10" s="1" a="1"/>
  <c r="L41" i="10" s="1"/>
  <c r="K41" i="10"/>
  <c r="K41" i="10" a="1"/>
  <c r="N41" i="10" a="1"/>
  <c r="N41" i="10" s="1"/>
  <c r="D42" i="10" a="1"/>
  <c r="D42" i="10" s="1"/>
  <c r="E42" i="10"/>
  <c r="E42" i="10" a="1"/>
  <c r="G42" i="10" a="1"/>
  <c r="G42" i="10" s="1"/>
  <c r="I42" i="10" s="1" a="1"/>
  <c r="I42" i="10" s="1"/>
  <c r="H42" i="10" a="1"/>
  <c r="H42" i="10" s="1"/>
  <c r="J42" i="10" a="1"/>
  <c r="J42" i="10" s="1"/>
  <c r="L42" i="10" s="1" a="1"/>
  <c r="L42" i="10" s="1"/>
  <c r="K42" i="10"/>
  <c r="K42" i="10" a="1"/>
  <c r="N42" i="10" a="1"/>
  <c r="N42" i="10" s="1"/>
  <c r="D43" i="10" a="1"/>
  <c r="D43" i="10" s="1"/>
  <c r="E43" i="10" a="1"/>
  <c r="E43" i="10" s="1"/>
  <c r="G43" i="10"/>
  <c r="I43" i="10" s="1" a="1"/>
  <c r="I43" i="10" s="1"/>
  <c r="G43" i="10" a="1"/>
  <c r="H43" i="10" a="1"/>
  <c r="H43" i="10" s="1"/>
  <c r="J43" i="10" a="1"/>
  <c r="J43" i="10" s="1"/>
  <c r="L43" i="10" s="1" a="1"/>
  <c r="L43" i="10" s="1"/>
  <c r="K43" i="10"/>
  <c r="K43" i="10" a="1"/>
  <c r="N43" i="10" a="1"/>
  <c r="N43" i="10" s="1"/>
  <c r="D44" i="10" a="1"/>
  <c r="D44" i="10" s="1"/>
  <c r="E44" i="10" a="1"/>
  <c r="E44" i="10" s="1"/>
  <c r="G44" i="10" a="1"/>
  <c r="G44" i="10" s="1"/>
  <c r="I44" i="10" s="1" a="1"/>
  <c r="I44" i="10" s="1"/>
  <c r="H44" i="10" a="1"/>
  <c r="H44" i="10" s="1"/>
  <c r="J44" i="10" a="1"/>
  <c r="J44" i="10" s="1"/>
  <c r="L44" i="10" s="1" a="1"/>
  <c r="L44" i="10" s="1"/>
  <c r="K44" i="10"/>
  <c r="K44" i="10" a="1"/>
  <c r="N44" i="10" a="1"/>
  <c r="N44" i="10" s="1"/>
  <c r="D45" i="10"/>
  <c r="D45" i="10" a="1"/>
  <c r="E45" i="10" a="1"/>
  <c r="E45" i="10" s="1"/>
  <c r="G45" i="10" a="1"/>
  <c r="G45" i="10" s="1"/>
  <c r="I45" i="10" s="1" a="1"/>
  <c r="I45" i="10" s="1"/>
  <c r="H45" i="10" a="1"/>
  <c r="H45" i="10" s="1"/>
  <c r="J45" i="10" a="1"/>
  <c r="J45" i="10" s="1"/>
  <c r="L45" i="10" s="1" a="1"/>
  <c r="L45" i="10" s="1"/>
  <c r="K45" i="10" a="1"/>
  <c r="K45" i="10" s="1"/>
  <c r="N45" i="10" a="1"/>
  <c r="N45" i="10" s="1"/>
  <c r="D46" i="10" a="1"/>
  <c r="D46" i="10" s="1"/>
  <c r="E46" i="10" a="1"/>
  <c r="E46" i="10" s="1"/>
  <c r="G46" i="10"/>
  <c r="I46" i="10" s="1" a="1"/>
  <c r="G46" i="10" a="1"/>
  <c r="H46" i="10" a="1"/>
  <c r="H46" i="10" s="1"/>
  <c r="I46" i="10"/>
  <c r="J46" i="10"/>
  <c r="L46" i="10" s="1" a="1"/>
  <c r="J46" i="10" a="1"/>
  <c r="K46" i="10" a="1"/>
  <c r="K46" i="10" s="1"/>
  <c r="L46" i="10"/>
  <c r="N46" i="10" a="1"/>
  <c r="N46" i="10" s="1"/>
  <c r="D47" i="10" a="1"/>
  <c r="D47" i="10" s="1"/>
  <c r="E47" i="10" a="1"/>
  <c r="E47" i="10" s="1"/>
  <c r="G47" i="10" a="1"/>
  <c r="G47" i="10" s="1"/>
  <c r="I47" i="10" s="1" a="1"/>
  <c r="H47" i="10" a="1"/>
  <c r="H47" i="10" s="1"/>
  <c r="I47" i="10"/>
  <c r="J47" i="10" a="1"/>
  <c r="J47" i="10" s="1"/>
  <c r="L47" i="10" s="1" a="1"/>
  <c r="L47" i="10" s="1"/>
  <c r="K47" i="10" a="1"/>
  <c r="K47" i="10" s="1"/>
  <c r="N47" i="10"/>
  <c r="N47" i="10" a="1"/>
  <c r="D48" i="10" a="1"/>
  <c r="D48" i="10" s="1"/>
  <c r="E48" i="10" a="1"/>
  <c r="E48" i="10" s="1"/>
  <c r="G48" i="10" a="1"/>
  <c r="G48" i="10" s="1"/>
  <c r="I48" i="10" s="1" a="1"/>
  <c r="I48" i="10" s="1"/>
  <c r="H48" i="10" a="1"/>
  <c r="H48" i="10" s="1"/>
  <c r="J48" i="10" a="1"/>
  <c r="J48" i="10" s="1"/>
  <c r="L48" i="10" s="1" a="1"/>
  <c r="L48" i="10" s="1"/>
  <c r="K48" i="10"/>
  <c r="K48" i="10" a="1"/>
  <c r="N48" i="10" a="1"/>
  <c r="N48" i="10" s="1"/>
  <c r="D49" i="10" a="1"/>
  <c r="D49" i="10" s="1"/>
  <c r="E49" i="10"/>
  <c r="E49" i="10" a="1"/>
  <c r="G49" i="10" a="1"/>
  <c r="G49" i="10" s="1"/>
  <c r="I49" i="10" s="1" a="1"/>
  <c r="I49" i="10" s="1"/>
  <c r="H49" i="10"/>
  <c r="H49" i="10" a="1"/>
  <c r="J49" i="10" a="1"/>
  <c r="J49" i="10" s="1"/>
  <c r="L49" i="10" s="1" a="1"/>
  <c r="L49" i="10" s="1"/>
  <c r="K49" i="10"/>
  <c r="K49" i="10" a="1"/>
  <c r="N49" i="10" a="1"/>
  <c r="N49" i="10" s="1"/>
  <c r="D50" i="10" a="1"/>
  <c r="D50" i="10" s="1"/>
  <c r="E50" i="10" a="1"/>
  <c r="E50" i="10" s="1"/>
  <c r="G50" i="10" a="1"/>
  <c r="G50" i="10" s="1"/>
  <c r="I50" i="10" s="1" a="1"/>
  <c r="I50" i="10" s="1"/>
  <c r="H50" i="10" a="1"/>
  <c r="H50" i="10" s="1"/>
  <c r="J50" i="10"/>
  <c r="L50" i="10" s="1" a="1"/>
  <c r="L50" i="10" s="1"/>
  <c r="J50" i="10" a="1"/>
  <c r="K50" i="10" a="1"/>
  <c r="K50" i="10" s="1"/>
  <c r="N50" i="10" a="1"/>
  <c r="N50" i="10" s="1"/>
  <c r="D51" i="10" a="1"/>
  <c r="D51" i="10" s="1"/>
  <c r="E51" i="10" a="1"/>
  <c r="E51" i="10" s="1"/>
  <c r="G51" i="10"/>
  <c r="I51" i="10" s="1" a="1"/>
  <c r="G51" i="10" a="1"/>
  <c r="H51" i="10" a="1"/>
  <c r="H51" i="10" s="1"/>
  <c r="I51" i="10"/>
  <c r="J51" i="10" a="1"/>
  <c r="J51" i="10" s="1"/>
  <c r="L51" i="10" s="1" a="1"/>
  <c r="L51" i="10" s="1"/>
  <c r="K51" i="10" a="1"/>
  <c r="K51" i="10" s="1"/>
  <c r="N51" i="10" a="1"/>
  <c r="N51" i="10" s="1"/>
  <c r="D52" i="10" a="1"/>
  <c r="D52" i="10" s="1"/>
  <c r="E52" i="10" a="1"/>
  <c r="E52" i="10" s="1"/>
  <c r="G52" i="10"/>
  <c r="I52" i="10" s="1" a="1"/>
  <c r="G52" i="10" a="1"/>
  <c r="H52" i="10" a="1"/>
  <c r="H52" i="10" s="1"/>
  <c r="I52" i="10"/>
  <c r="J52" i="10" a="1"/>
  <c r="J52" i="10" s="1"/>
  <c r="L52" i="10" s="1" a="1"/>
  <c r="L52" i="10" s="1"/>
  <c r="K52" i="10" a="1"/>
  <c r="K52" i="10" s="1"/>
  <c r="N52" i="10" a="1"/>
  <c r="N52" i="10" s="1"/>
  <c r="D53" i="10" a="1"/>
  <c r="D53" i="10" s="1"/>
  <c r="E53" i="10"/>
  <c r="E53" i="10" a="1"/>
  <c r="G53" i="10" a="1"/>
  <c r="G53" i="10" s="1"/>
  <c r="I53" i="10" s="1" a="1"/>
  <c r="I53" i="10" s="1"/>
  <c r="H53" i="10" a="1"/>
  <c r="H53" i="10" s="1"/>
  <c r="J53" i="10" a="1"/>
  <c r="J53" i="10" s="1"/>
  <c r="L53" i="10" s="1" a="1"/>
  <c r="L53" i="10" s="1"/>
  <c r="K53" i="10"/>
  <c r="K53" i="10" a="1"/>
  <c r="N53" i="10" a="1"/>
  <c r="N53" i="10" s="1"/>
  <c r="D54" i="10" a="1"/>
  <c r="D54" i="10" s="1"/>
  <c r="E54" i="10" a="1"/>
  <c r="E54" i="10" s="1"/>
  <c r="G54" i="10" a="1"/>
  <c r="G54" i="10" s="1"/>
  <c r="I54" i="10" s="1" a="1"/>
  <c r="I54" i="10" s="1"/>
  <c r="H54" i="10" a="1"/>
  <c r="H54" i="10" s="1"/>
  <c r="J54" i="10" a="1"/>
  <c r="J54" i="10" s="1"/>
  <c r="L54" i="10" s="1" a="1"/>
  <c r="L54" i="10" s="1"/>
  <c r="K54" i="10"/>
  <c r="K54" i="10" a="1"/>
  <c r="N54" i="10" a="1"/>
  <c r="N54" i="10" s="1"/>
  <c r="D55" i="10" a="1"/>
  <c r="D55" i="10" s="1"/>
  <c r="E55" i="10" a="1"/>
  <c r="E55" i="10" s="1"/>
  <c r="F55" i="10" a="1"/>
  <c r="F55" i="10" s="1"/>
  <c r="G55" i="10" a="1"/>
  <c r="G55" i="10" s="1"/>
  <c r="I55" i="10" s="1" a="1"/>
  <c r="H55" i="10" a="1"/>
  <c r="H55" i="10" s="1"/>
  <c r="I55" i="10"/>
  <c r="J55" i="10" a="1"/>
  <c r="J55" i="10" s="1"/>
  <c r="L55" i="10" s="1" a="1"/>
  <c r="L55" i="10" s="1"/>
  <c r="K55" i="10" a="1"/>
  <c r="K55" i="10" s="1"/>
  <c r="N55" i="10" a="1"/>
  <c r="N55" i="10" s="1"/>
  <c r="D56" i="10" a="1"/>
  <c r="D56" i="10" s="1"/>
  <c r="F56" i="10" s="1" a="1"/>
  <c r="F56" i="10" s="1"/>
  <c r="E56" i="10" a="1"/>
  <c r="E56" i="10" s="1"/>
  <c r="G56" i="10"/>
  <c r="I56" i="10" s="1" a="1"/>
  <c r="G56" i="10" a="1"/>
  <c r="H56" i="10" a="1"/>
  <c r="H56" i="10" s="1"/>
  <c r="I56" i="10"/>
  <c r="J56" i="10" a="1"/>
  <c r="J56" i="10" s="1"/>
  <c r="L56" i="10" s="1" a="1"/>
  <c r="L56" i="10" s="1"/>
  <c r="K56" i="10" a="1"/>
  <c r="K56" i="10" s="1"/>
  <c r="N56" i="10" a="1"/>
  <c r="N56" i="10" s="1"/>
  <c r="D57" i="10" a="1"/>
  <c r="D57" i="10" s="1"/>
  <c r="E57" i="10" a="1"/>
  <c r="E57" i="10" s="1"/>
  <c r="G57" i="10" a="1"/>
  <c r="G57" i="10" s="1"/>
  <c r="I57" i="10" s="1" a="1"/>
  <c r="I57" i="10" s="1"/>
  <c r="H57" i="10"/>
  <c r="H57" i="10" a="1"/>
  <c r="J57" i="10" a="1"/>
  <c r="J57" i="10" s="1"/>
  <c r="L57" i="10" s="1" a="1"/>
  <c r="L57" i="10" s="1"/>
  <c r="K57" i="10"/>
  <c r="K57" i="10" a="1"/>
  <c r="N57" i="10" a="1"/>
  <c r="N57" i="10" s="1"/>
  <c r="D58" i="10" a="1"/>
  <c r="D58" i="10" s="1"/>
  <c r="M58" i="10" s="1" a="1"/>
  <c r="M58" i="10" s="1"/>
  <c r="O58" i="10" s="1" a="1"/>
  <c r="O58" i="10" s="1"/>
  <c r="E58" i="10" a="1"/>
  <c r="E58" i="10" s="1"/>
  <c r="F58" i="10" a="1"/>
  <c r="F58" i="10" s="1"/>
  <c r="G58" i="10"/>
  <c r="I58" i="10" s="1" a="1"/>
  <c r="G58" i="10" a="1"/>
  <c r="H58" i="10" a="1"/>
  <c r="H58" i="10" s="1"/>
  <c r="I58" i="10"/>
  <c r="J58" i="10"/>
  <c r="L58" i="10" s="1" a="1"/>
  <c r="J58" i="10" a="1"/>
  <c r="K58" i="10" a="1"/>
  <c r="K58" i="10" s="1"/>
  <c r="L58" i="10"/>
  <c r="N58" i="10" a="1"/>
  <c r="N58" i="10" s="1"/>
  <c r="D59" i="10"/>
  <c r="F59" i="10" s="1" a="1"/>
  <c r="F59" i="10" s="1"/>
  <c r="D59" i="10" a="1"/>
  <c r="E59" i="10" a="1"/>
  <c r="E59" i="10" s="1"/>
  <c r="G59" i="10"/>
  <c r="I59" i="10" s="1" a="1"/>
  <c r="I59" i="10" s="1"/>
  <c r="G59" i="10" a="1"/>
  <c r="H59" i="10" a="1"/>
  <c r="H59" i="10" s="1"/>
  <c r="J59" i="10" a="1"/>
  <c r="J59" i="10" s="1"/>
  <c r="L59" i="10" s="1" a="1"/>
  <c r="L59" i="10" s="1"/>
  <c r="K59" i="10" a="1"/>
  <c r="K59" i="10" s="1"/>
  <c r="N59" i="10"/>
  <c r="N59" i="10" a="1"/>
  <c r="D60" i="10" a="1"/>
  <c r="D60" i="10" s="1"/>
  <c r="F60" i="10" s="1" a="1"/>
  <c r="F60" i="10" s="1"/>
  <c r="E60" i="10"/>
  <c r="E60" i="10" a="1"/>
  <c r="G60" i="10"/>
  <c r="I60" i="10" s="1" a="1"/>
  <c r="I60" i="10" s="1"/>
  <c r="G60" i="10" a="1"/>
  <c r="H60" i="10" a="1"/>
  <c r="H60" i="10" s="1"/>
  <c r="J60" i="10" a="1"/>
  <c r="J60" i="10" s="1"/>
  <c r="L60" i="10" s="1" a="1"/>
  <c r="L60" i="10" s="1"/>
  <c r="K60" i="10" a="1"/>
  <c r="K60" i="10" s="1"/>
  <c r="N60" i="10" a="1"/>
  <c r="N60" i="10" s="1"/>
  <c r="D61" i="10" a="1"/>
  <c r="D61" i="10" s="1"/>
  <c r="E61" i="10"/>
  <c r="E61" i="10" a="1"/>
  <c r="G61" i="10" a="1"/>
  <c r="G61" i="10" s="1"/>
  <c r="I61" i="10" s="1" a="1"/>
  <c r="I61" i="10" s="1"/>
  <c r="H61" i="10" a="1"/>
  <c r="H61" i="10" s="1"/>
  <c r="J61" i="10" a="1"/>
  <c r="J61" i="10" s="1"/>
  <c r="K61" i="10"/>
  <c r="K61" i="10" a="1"/>
  <c r="L61" i="10" a="1"/>
  <c r="L61" i="10" s="1"/>
  <c r="N61" i="10"/>
  <c r="N61" i="10" a="1"/>
  <c r="D62" i="10" a="1"/>
  <c r="D62" i="10" s="1"/>
  <c r="E62" i="10"/>
  <c r="E62" i="10" a="1"/>
  <c r="G62" i="10" a="1"/>
  <c r="G62" i="10" s="1"/>
  <c r="I62" i="10" s="1" a="1"/>
  <c r="I62" i="10" s="1"/>
  <c r="H62" i="10" a="1"/>
  <c r="H62" i="10" s="1"/>
  <c r="J62" i="10" a="1"/>
  <c r="J62" i="10" s="1"/>
  <c r="L62" i="10" s="1" a="1"/>
  <c r="L62" i="10" s="1"/>
  <c r="K62" i="10"/>
  <c r="K62" i="10" a="1"/>
  <c r="N62" i="10"/>
  <c r="N62" i="10" a="1"/>
  <c r="D63" i="10" a="1"/>
  <c r="D63" i="10" s="1"/>
  <c r="E63" i="10" a="1"/>
  <c r="E63" i="10" s="1"/>
  <c r="G63" i="10" a="1"/>
  <c r="G63" i="10" s="1"/>
  <c r="I63" i="10" s="1" a="1"/>
  <c r="I63" i="10" s="1"/>
  <c r="H63" i="10" a="1"/>
  <c r="H63" i="10" s="1"/>
  <c r="J63" i="10" a="1"/>
  <c r="J63" i="10" s="1"/>
  <c r="K63" i="10" a="1"/>
  <c r="K63" i="10" s="1"/>
  <c r="L63" i="10" a="1"/>
  <c r="L63" i="10" s="1"/>
  <c r="N63" i="10" a="1"/>
  <c r="N63" i="10" s="1"/>
  <c r="D64" i="10"/>
  <c r="M64" i="10" s="1" a="1"/>
  <c r="M64" i="10" s="1"/>
  <c r="O64" i="10" s="1" a="1"/>
  <c r="O64" i="10" s="1"/>
  <c r="D64" i="10" a="1"/>
  <c r="E64" i="10" a="1"/>
  <c r="E64" i="10" s="1"/>
  <c r="G64" i="10" a="1"/>
  <c r="G64" i="10" s="1"/>
  <c r="I64" i="10" s="1" a="1"/>
  <c r="I64" i="10" s="1"/>
  <c r="H64" i="10"/>
  <c r="H64" i="10" a="1"/>
  <c r="J64" i="10" a="1"/>
  <c r="J64" i="10" s="1"/>
  <c r="L64" i="10" s="1" a="1"/>
  <c r="L64" i="10" s="1"/>
  <c r="K64" i="10"/>
  <c r="K64" i="10" a="1"/>
  <c r="N64" i="10" a="1"/>
  <c r="N64" i="10" s="1"/>
  <c r="D65" i="10"/>
  <c r="D65" i="10" a="1"/>
  <c r="E65" i="10" a="1"/>
  <c r="E65" i="10" s="1"/>
  <c r="G65" i="10"/>
  <c r="I65" i="10" s="1" a="1"/>
  <c r="G65" i="10" a="1"/>
  <c r="H65" i="10" a="1"/>
  <c r="H65" i="10" s="1"/>
  <c r="I65" i="10"/>
  <c r="J65" i="10" a="1"/>
  <c r="J65" i="10" s="1"/>
  <c r="L65" i="10" s="1" a="1"/>
  <c r="L65" i="10" s="1"/>
  <c r="K65" i="10"/>
  <c r="K65" i="10" a="1"/>
  <c r="N65" i="10"/>
  <c r="N65" i="10" a="1"/>
  <c r="D66" i="10" a="1"/>
  <c r="D66" i="10" s="1"/>
  <c r="E66" i="10" a="1"/>
  <c r="E66" i="10" s="1"/>
  <c r="F66" i="10" a="1"/>
  <c r="F66" i="10" s="1"/>
  <c r="G66" i="10" a="1"/>
  <c r="G66" i="10" s="1"/>
  <c r="I66" i="10" s="1" a="1"/>
  <c r="H66" i="10" a="1"/>
  <c r="H66" i="10" s="1"/>
  <c r="I66" i="10"/>
  <c r="J66" i="10" a="1"/>
  <c r="J66" i="10" s="1"/>
  <c r="L66" i="10" s="1" a="1"/>
  <c r="L66" i="10" s="1"/>
  <c r="K66" i="10" a="1"/>
  <c r="K66" i="10" s="1"/>
  <c r="N66" i="10" a="1"/>
  <c r="N66" i="10" s="1"/>
  <c r="D67" i="10"/>
  <c r="F67" i="10" s="1" a="1"/>
  <c r="F67" i="10" s="1"/>
  <c r="D67" i="10" a="1"/>
  <c r="E67" i="10" a="1"/>
  <c r="E67" i="10" s="1"/>
  <c r="G67" i="10" a="1"/>
  <c r="G67" i="10" s="1"/>
  <c r="I67" i="10" s="1" a="1"/>
  <c r="I67" i="10" s="1"/>
  <c r="H67" i="10" a="1"/>
  <c r="H67" i="10" s="1"/>
  <c r="J67" i="10" a="1"/>
  <c r="J67" i="10" s="1"/>
  <c r="L67" i="10" s="1" a="1"/>
  <c r="L67" i="10" s="1"/>
  <c r="K67" i="10"/>
  <c r="K67" i="10" a="1"/>
  <c r="N67" i="10" a="1"/>
  <c r="N67" i="10" s="1"/>
  <c r="D68" i="10" a="1"/>
  <c r="D68" i="10" s="1"/>
  <c r="E68" i="10" a="1"/>
  <c r="E68" i="10" s="1"/>
  <c r="G68" i="10" a="1"/>
  <c r="G68" i="10" s="1"/>
  <c r="I68" i="10" s="1" a="1"/>
  <c r="I68" i="10" s="1"/>
  <c r="H68" i="10" a="1"/>
  <c r="H68" i="10" s="1"/>
  <c r="J68" i="10" a="1"/>
  <c r="J68" i="10" s="1"/>
  <c r="L68" i="10" s="1" a="1"/>
  <c r="L68" i="10" s="1"/>
  <c r="K68" i="10"/>
  <c r="K68" i="10" a="1"/>
  <c r="N68" i="10" a="1"/>
  <c r="N68" i="10" s="1"/>
  <c r="D69" i="10" a="1"/>
  <c r="D69" i="10" s="1"/>
  <c r="E69" i="10" a="1"/>
  <c r="E69" i="10" s="1"/>
  <c r="G69" i="10"/>
  <c r="I69" i="10" s="1" a="1"/>
  <c r="I69" i="10" s="1"/>
  <c r="G69" i="10" a="1"/>
  <c r="H69" i="10" a="1"/>
  <c r="H69" i="10" s="1"/>
  <c r="J69" i="10"/>
  <c r="L69" i="10" s="1" a="1"/>
  <c r="J69" i="10" a="1"/>
  <c r="K69" i="10"/>
  <c r="K69" i="10" a="1"/>
  <c r="L69" i="10"/>
  <c r="N69" i="10" a="1"/>
  <c r="N69" i="10" s="1"/>
  <c r="D70" i="10" a="1"/>
  <c r="D70" i="10" s="1"/>
  <c r="E70" i="10" a="1"/>
  <c r="E70" i="10" s="1"/>
  <c r="F70" i="10" a="1"/>
  <c r="F70" i="10" s="1"/>
  <c r="G70" i="10"/>
  <c r="I70" i="10" s="1" a="1"/>
  <c r="I70" i="10" s="1"/>
  <c r="G70" i="10" a="1"/>
  <c r="H70" i="10" a="1"/>
  <c r="H70" i="10" s="1"/>
  <c r="J70" i="10"/>
  <c r="L70" i="10" s="1" a="1"/>
  <c r="J70" i="10" a="1"/>
  <c r="K70" i="10"/>
  <c r="K70" i="10" a="1"/>
  <c r="L70" i="10"/>
  <c r="N70" i="10" a="1"/>
  <c r="N70" i="10" s="1"/>
  <c r="D71" i="10" a="1"/>
  <c r="D71" i="10" s="1"/>
  <c r="E71" i="10" a="1"/>
  <c r="E71" i="10" s="1"/>
  <c r="G71" i="10"/>
  <c r="I71" i="10" s="1" a="1"/>
  <c r="I71" i="10" s="1"/>
  <c r="G71" i="10" a="1"/>
  <c r="H71" i="10" a="1"/>
  <c r="H71" i="10" s="1"/>
  <c r="J71" i="10" a="1"/>
  <c r="J71" i="10" s="1"/>
  <c r="L71" i="10" s="1" a="1"/>
  <c r="L71" i="10" s="1"/>
  <c r="K71" i="10" a="1"/>
  <c r="K71" i="10" s="1"/>
  <c r="N71" i="10"/>
  <c r="N71" i="10" a="1"/>
  <c r="D72" i="10"/>
  <c r="D72" i="10" a="1"/>
  <c r="E72" i="10"/>
  <c r="E72" i="10" a="1"/>
  <c r="G72" i="10"/>
  <c r="I72" i="10" s="1" a="1"/>
  <c r="G72" i="10" a="1"/>
  <c r="H72" i="10"/>
  <c r="H72" i="10" a="1"/>
  <c r="I72" i="10"/>
  <c r="J72" i="10" a="1"/>
  <c r="J72" i="10" s="1"/>
  <c r="L72" i="10" s="1" a="1"/>
  <c r="L72" i="10" s="1"/>
  <c r="K72" i="10" a="1"/>
  <c r="K72" i="10" s="1"/>
  <c r="N72" i="10" a="1"/>
  <c r="N72" i="10" s="1"/>
  <c r="D73" i="10" a="1"/>
  <c r="D73" i="10" s="1"/>
  <c r="E73" i="10" a="1"/>
  <c r="E73" i="10" s="1"/>
  <c r="G73" i="10" a="1"/>
  <c r="G73" i="10" s="1"/>
  <c r="I73" i="10" s="1" a="1"/>
  <c r="I73" i="10" s="1"/>
  <c r="H73" i="10"/>
  <c r="H73" i="10" a="1"/>
  <c r="J73" i="10"/>
  <c r="L73" i="10" s="1" a="1"/>
  <c r="L73" i="10" s="1"/>
  <c r="J73" i="10" a="1"/>
  <c r="K73" i="10"/>
  <c r="K73" i="10" a="1"/>
  <c r="N73" i="10" a="1"/>
  <c r="N73" i="10" s="1"/>
  <c r="D74" i="10" a="1"/>
  <c r="D74" i="10" s="1"/>
  <c r="E74" i="10"/>
  <c r="E74" i="10" a="1"/>
  <c r="F74" i="10" a="1"/>
  <c r="F74" i="10" s="1"/>
  <c r="G74" i="10" a="1"/>
  <c r="G74" i="10" s="1"/>
  <c r="I74" i="10" s="1" a="1"/>
  <c r="I74" i="10" s="1"/>
  <c r="H74" i="10" a="1"/>
  <c r="H74" i="10" s="1"/>
  <c r="J74" i="10"/>
  <c r="J74" i="10" a="1"/>
  <c r="K74" i="10" a="1"/>
  <c r="K74" i="10" s="1"/>
  <c r="L74" i="10" a="1"/>
  <c r="L74" i="10" s="1"/>
  <c r="N74" i="10" a="1"/>
  <c r="N74" i="10" s="1"/>
  <c r="D75" i="10" a="1"/>
  <c r="D75" i="10" s="1"/>
  <c r="E75" i="10" a="1"/>
  <c r="E75" i="10" s="1"/>
  <c r="G75" i="10"/>
  <c r="I75" i="10" s="1" a="1"/>
  <c r="I75" i="10" s="1"/>
  <c r="G75" i="10" a="1"/>
  <c r="H75" i="10" a="1"/>
  <c r="H75" i="10" s="1"/>
  <c r="J75" i="10"/>
  <c r="J75" i="10" a="1"/>
  <c r="K75" i="10" a="1"/>
  <c r="K75" i="10" s="1"/>
  <c r="L75" i="10" a="1"/>
  <c r="L75" i="10" s="1"/>
  <c r="N75" i="10" a="1"/>
  <c r="N75" i="10" s="1"/>
  <c r="D76" i="10"/>
  <c r="D76" i="10" a="1"/>
  <c r="E76" i="10" a="1"/>
  <c r="E76" i="10" s="1"/>
  <c r="F76" i="10" a="1"/>
  <c r="F76" i="10" s="1"/>
  <c r="G76" i="10" a="1"/>
  <c r="G76" i="10" s="1"/>
  <c r="I76" i="10" s="1" a="1"/>
  <c r="I76" i="10" s="1"/>
  <c r="H76" i="10"/>
  <c r="H76" i="10" a="1"/>
  <c r="J76" i="10" a="1"/>
  <c r="J76" i="10" s="1"/>
  <c r="L76" i="10" s="1" a="1"/>
  <c r="L76" i="10" s="1"/>
  <c r="K76" i="10" a="1"/>
  <c r="K76" i="10" s="1"/>
  <c r="N76" i="10" a="1"/>
  <c r="N76" i="10" s="1"/>
  <c r="D77" i="10"/>
  <c r="D77" i="10" a="1"/>
  <c r="E77" i="10" a="1"/>
  <c r="E77" i="10" s="1"/>
  <c r="G77" i="10"/>
  <c r="I77" i="10" s="1" a="1"/>
  <c r="G77" i="10" a="1"/>
  <c r="H77" i="10"/>
  <c r="H77" i="10" a="1"/>
  <c r="I77" i="10"/>
  <c r="J77" i="10" a="1"/>
  <c r="J77" i="10" s="1"/>
  <c r="K77" i="10"/>
  <c r="K77" i="10" a="1"/>
  <c r="L77" i="10" a="1"/>
  <c r="L77" i="10" s="1"/>
  <c r="N77" i="10" a="1"/>
  <c r="N77" i="10" s="1"/>
  <c r="D78" i="10" a="1"/>
  <c r="D78" i="10" s="1"/>
  <c r="E78" i="10"/>
  <c r="E78" i="10" a="1"/>
  <c r="F78" i="10" a="1"/>
  <c r="F78" i="10" s="1"/>
  <c r="G78" i="10" a="1"/>
  <c r="G78" i="10" s="1"/>
  <c r="I78" i="10" s="1" a="1"/>
  <c r="I78" i="10" s="1"/>
  <c r="H78" i="10" a="1"/>
  <c r="H78" i="10" s="1"/>
  <c r="J78" i="10" a="1"/>
  <c r="J78" i="10" s="1"/>
  <c r="L78" i="10" s="1" a="1"/>
  <c r="L78" i="10" s="1"/>
  <c r="K78" i="10" a="1"/>
  <c r="K78" i="10" s="1"/>
  <c r="N78" i="10" a="1"/>
  <c r="N78" i="10" s="1"/>
  <c r="D79" i="10" a="1"/>
  <c r="D79" i="10" s="1"/>
  <c r="E79" i="10"/>
  <c r="E79" i="10" a="1"/>
  <c r="F79" i="10" a="1"/>
  <c r="F79" i="10" s="1"/>
  <c r="G79" i="10" a="1"/>
  <c r="G79" i="10" s="1"/>
  <c r="H79" i="10" a="1"/>
  <c r="H79" i="10" s="1"/>
  <c r="J79" i="10" a="1"/>
  <c r="J79" i="10" s="1"/>
  <c r="L79" i="10" s="1" a="1"/>
  <c r="L79" i="10" s="1"/>
  <c r="K79" i="10" a="1"/>
  <c r="K79" i="10" s="1"/>
  <c r="N79" i="10" a="1"/>
  <c r="N79" i="10" s="1"/>
  <c r="D80" i="10"/>
  <c r="F80" i="10" s="1" a="1"/>
  <c r="D80" i="10" a="1"/>
  <c r="E80" i="10"/>
  <c r="E80" i="10" a="1"/>
  <c r="F80" i="10"/>
  <c r="G80" i="10" a="1"/>
  <c r="G80" i="10" s="1"/>
  <c r="I80" i="10" s="1" a="1"/>
  <c r="I80" i="10" s="1"/>
  <c r="H80" i="10"/>
  <c r="H80" i="10" a="1"/>
  <c r="J80" i="10"/>
  <c r="L80" i="10" s="1" a="1"/>
  <c r="J80" i="10" a="1"/>
  <c r="K80" i="10" a="1"/>
  <c r="K80" i="10" s="1"/>
  <c r="L80" i="10"/>
  <c r="N80" i="10"/>
  <c r="N80" i="10" a="1"/>
  <c r="D81" i="10" a="1"/>
  <c r="D81" i="10" s="1"/>
  <c r="E81" i="10" a="1"/>
  <c r="E81" i="10" s="1"/>
  <c r="G81" i="10" a="1"/>
  <c r="G81" i="10" s="1"/>
  <c r="I81" i="10" s="1" a="1"/>
  <c r="I81" i="10" s="1"/>
  <c r="H81" i="10" a="1"/>
  <c r="H81" i="10" s="1"/>
  <c r="J81" i="10"/>
  <c r="L81" i="10" s="1" a="1"/>
  <c r="L81" i="10" s="1"/>
  <c r="J81" i="10" a="1"/>
  <c r="K81" i="10" a="1"/>
  <c r="K81" i="10" s="1"/>
  <c r="N81" i="10"/>
  <c r="N81" i="10" a="1"/>
  <c r="D82" i="10"/>
  <c r="D82" i="10" a="1"/>
  <c r="E82" i="10"/>
  <c r="E82" i="10" a="1"/>
  <c r="G82" i="10"/>
  <c r="I82" i="10" s="1" a="1"/>
  <c r="G82" i="10" a="1"/>
  <c r="H82" i="10"/>
  <c r="H82" i="10" a="1"/>
  <c r="I82" i="10"/>
  <c r="J82" i="10" a="1"/>
  <c r="J82" i="10" s="1"/>
  <c r="L82" i="10" s="1" a="1"/>
  <c r="L82" i="10" s="1"/>
  <c r="K82" i="10"/>
  <c r="K82" i="10" a="1"/>
  <c r="N82" i="10"/>
  <c r="N82" i="10" a="1"/>
  <c r="D83" i="10" a="1"/>
  <c r="D83" i="10" s="1"/>
  <c r="E83" i="10"/>
  <c r="E83" i="10" a="1"/>
  <c r="F83" i="10" a="1"/>
  <c r="F83" i="10" s="1"/>
  <c r="G83" i="10" a="1"/>
  <c r="G83" i="10" s="1"/>
  <c r="I83" i="10" s="1" a="1"/>
  <c r="I83" i="10" s="1"/>
  <c r="H83" i="10" a="1"/>
  <c r="H83" i="10" s="1"/>
  <c r="J83" i="10" a="1"/>
  <c r="J83" i="10" s="1"/>
  <c r="K83" i="10" a="1"/>
  <c r="K83" i="10" s="1"/>
  <c r="N83" i="10" a="1"/>
  <c r="N83" i="10" s="1"/>
  <c r="D84" i="10"/>
  <c r="D84" i="10" a="1"/>
  <c r="E84" i="10" a="1"/>
  <c r="E84" i="10" s="1"/>
  <c r="G84" i="10" a="1"/>
  <c r="G84" i="10" s="1"/>
  <c r="I84" i="10" s="1" a="1"/>
  <c r="H84" i="10" a="1"/>
  <c r="H84" i="10" s="1"/>
  <c r="I84" i="10"/>
  <c r="J84" i="10" a="1"/>
  <c r="J84" i="10" s="1"/>
  <c r="L84" i="10" s="1" a="1"/>
  <c r="L84" i="10" s="1"/>
  <c r="K84" i="10" a="1"/>
  <c r="K84" i="10" s="1"/>
  <c r="N84" i="10" a="1"/>
  <c r="N84" i="10" s="1"/>
  <c r="D85" i="10"/>
  <c r="D85" i="10" a="1"/>
  <c r="E85" i="10" a="1"/>
  <c r="E85" i="10" s="1"/>
  <c r="G85" i="10"/>
  <c r="I85" i="10" s="1" a="1"/>
  <c r="G85" i="10" a="1"/>
  <c r="H85" i="10" a="1"/>
  <c r="H85" i="10" s="1"/>
  <c r="I85" i="10"/>
  <c r="J85" i="10"/>
  <c r="L85" i="10" s="1" a="1"/>
  <c r="J85" i="10" a="1"/>
  <c r="K85" i="10"/>
  <c r="K85" i="10" a="1"/>
  <c r="L85" i="10"/>
  <c r="N85" i="10" a="1"/>
  <c r="N85" i="10" s="1"/>
  <c r="D86" i="10" a="1"/>
  <c r="D86" i="10" s="1"/>
  <c r="E86" i="10"/>
  <c r="E86" i="10" a="1"/>
  <c r="G86" i="10" a="1"/>
  <c r="G86" i="10" s="1"/>
  <c r="I86" i="10" s="1" a="1"/>
  <c r="I86" i="10" s="1"/>
  <c r="H86" i="10" a="1"/>
  <c r="H86" i="10" s="1"/>
  <c r="J86" i="10" a="1"/>
  <c r="J86" i="10" s="1"/>
  <c r="L86" i="10" s="1" a="1"/>
  <c r="L86" i="10" s="1"/>
  <c r="K86" i="10" a="1"/>
  <c r="K86" i="10" s="1"/>
  <c r="N86" i="10"/>
  <c r="N86" i="10" a="1"/>
  <c r="D87" i="10"/>
  <c r="D87" i="10" a="1"/>
  <c r="E87" i="10"/>
  <c r="E87" i="10" a="1"/>
  <c r="G87" i="10"/>
  <c r="I87" i="10" s="1" a="1"/>
  <c r="G87" i="10" a="1"/>
  <c r="H87" i="10"/>
  <c r="H87" i="10" a="1"/>
  <c r="I87" i="10"/>
  <c r="J87" i="10"/>
  <c r="L87" i="10" s="1" a="1"/>
  <c r="J87" i="10" a="1"/>
  <c r="K87" i="10"/>
  <c r="K87" i="10" a="1"/>
  <c r="L87" i="10"/>
  <c r="N87" i="10" a="1"/>
  <c r="N87" i="10" s="1"/>
  <c r="D88" i="10"/>
  <c r="D88" i="10" a="1"/>
  <c r="E88" i="10" a="1"/>
  <c r="E88" i="10" s="1"/>
  <c r="G88" i="10"/>
  <c r="I88" i="10" s="1" a="1"/>
  <c r="I88" i="10" s="1"/>
  <c r="G88" i="10" a="1"/>
  <c r="H88" i="10" a="1"/>
  <c r="H88" i="10" s="1"/>
  <c r="J88" i="10" a="1"/>
  <c r="J88" i="10" s="1"/>
  <c r="L88" i="10" s="1" a="1"/>
  <c r="L88" i="10" s="1"/>
  <c r="K88" i="10"/>
  <c r="K88" i="10" a="1"/>
  <c r="N88" i="10" a="1"/>
  <c r="N88" i="10" s="1"/>
  <c r="D89" i="10" a="1"/>
  <c r="D89" i="10" s="1"/>
  <c r="E89" i="10"/>
  <c r="E89" i="10" a="1"/>
  <c r="G89" i="10" a="1"/>
  <c r="G89" i="10" s="1"/>
  <c r="I89" i="10" s="1" a="1"/>
  <c r="I89" i="10" s="1"/>
  <c r="H89" i="10" a="1"/>
  <c r="H89" i="10" s="1"/>
  <c r="J89" i="10" a="1"/>
  <c r="J89" i="10" s="1"/>
  <c r="L89" i="10" s="1" a="1"/>
  <c r="L89" i="10" s="1"/>
  <c r="K89" i="10" a="1"/>
  <c r="K89" i="10" s="1"/>
  <c r="N89" i="10"/>
  <c r="N89" i="10" a="1"/>
  <c r="D90" i="10" a="1"/>
  <c r="D90" i="10" s="1"/>
  <c r="E90" i="10"/>
  <c r="E90" i="10" a="1"/>
  <c r="G90" i="10" a="1"/>
  <c r="G90" i="10" s="1"/>
  <c r="I90" i="10" s="1" a="1"/>
  <c r="I90" i="10" s="1"/>
  <c r="H90" i="10"/>
  <c r="H90" i="10" a="1"/>
  <c r="J90" i="10"/>
  <c r="L90" i="10" s="1" a="1"/>
  <c r="L90" i="10" s="1"/>
  <c r="J90" i="10" a="1"/>
  <c r="K90" i="10" a="1"/>
  <c r="K90" i="10" s="1"/>
  <c r="N90" i="10" a="1"/>
  <c r="N90" i="10" s="1"/>
  <c r="D91" i="10" a="1"/>
  <c r="D91" i="10" s="1"/>
  <c r="E91" i="10" a="1"/>
  <c r="E91" i="10" s="1"/>
  <c r="G91" i="10"/>
  <c r="G91" i="10" a="1"/>
  <c r="H91" i="10" a="1"/>
  <c r="H91" i="10" s="1"/>
  <c r="I91" i="10" a="1"/>
  <c r="I91" i="10" s="1"/>
  <c r="J91" i="10" a="1"/>
  <c r="J91" i="10" s="1"/>
  <c r="L91" i="10" s="1" a="1"/>
  <c r="L91" i="10" s="1"/>
  <c r="K91" i="10"/>
  <c r="K91" i="10" a="1"/>
  <c r="N91" i="10" a="1"/>
  <c r="N91" i="10" s="1"/>
  <c r="D92" i="10"/>
  <c r="D92" i="10" a="1"/>
  <c r="E92" i="10" a="1"/>
  <c r="E92" i="10" s="1"/>
  <c r="G92" i="10"/>
  <c r="I92" i="10" s="1" a="1"/>
  <c r="I92" i="10" s="1"/>
  <c r="G92" i="10" a="1"/>
  <c r="H92" i="10" a="1"/>
  <c r="H92" i="10" s="1"/>
  <c r="J92" i="10" a="1"/>
  <c r="J92" i="10" s="1"/>
  <c r="L92" i="10" s="1" a="1"/>
  <c r="L92" i="10" s="1"/>
  <c r="K92" i="10"/>
  <c r="K92" i="10" a="1"/>
  <c r="N92" i="10" a="1"/>
  <c r="N92" i="10" s="1"/>
  <c r="D93" i="10" a="1"/>
  <c r="D93" i="10" s="1"/>
  <c r="E93" i="10"/>
  <c r="E93" i="10" a="1"/>
  <c r="G93" i="10" a="1"/>
  <c r="G93" i="10" s="1"/>
  <c r="I93" i="10" s="1" a="1"/>
  <c r="I93" i="10" s="1"/>
  <c r="H93" i="10" a="1"/>
  <c r="H93" i="10" s="1"/>
  <c r="J93" i="10"/>
  <c r="L93" i="10" s="1" a="1"/>
  <c r="L93" i="10" s="1"/>
  <c r="J93" i="10" a="1"/>
  <c r="K93" i="10" a="1"/>
  <c r="K93" i="10" s="1"/>
  <c r="N93" i="10"/>
  <c r="N93" i="10" a="1"/>
  <c r="D94" i="10"/>
  <c r="D94" i="10" a="1"/>
  <c r="E94" i="10"/>
  <c r="E94" i="10" a="1"/>
  <c r="G94" i="10"/>
  <c r="I94" i="10" s="1" a="1"/>
  <c r="I94" i="10" s="1"/>
  <c r="G94" i="10" a="1"/>
  <c r="H94" i="10"/>
  <c r="H94" i="10" a="1"/>
  <c r="J94" i="10"/>
  <c r="J94" i="10" a="1"/>
  <c r="K94" i="10"/>
  <c r="K94" i="10" a="1"/>
  <c r="L94" i="10" a="1"/>
  <c r="L94" i="10" s="1"/>
  <c r="N94" i="10" a="1"/>
  <c r="N94" i="10" s="1"/>
  <c r="D95" i="10" a="1"/>
  <c r="D95" i="10" s="1"/>
  <c r="F95" i="10" s="1" a="1"/>
  <c r="F95" i="10" s="1"/>
  <c r="E95" i="10"/>
  <c r="E95" i="10" a="1"/>
  <c r="G95" i="10"/>
  <c r="G95" i="10" a="1"/>
  <c r="H95" i="10" a="1"/>
  <c r="H95" i="10" s="1"/>
  <c r="I95" i="10" a="1"/>
  <c r="I95" i="10" s="1"/>
  <c r="J95" i="10" a="1"/>
  <c r="J95" i="10" s="1"/>
  <c r="L95" i="10" s="1" a="1"/>
  <c r="L95" i="10" s="1"/>
  <c r="K95" i="10" a="1"/>
  <c r="K95" i="10" s="1"/>
  <c r="N95" i="10" a="1"/>
  <c r="N95" i="10" s="1"/>
  <c r="D96" i="10" a="1"/>
  <c r="D96" i="10" s="1"/>
  <c r="E96" i="10"/>
  <c r="E96" i="10" a="1"/>
  <c r="F96" i="10" a="1"/>
  <c r="F96" i="10" s="1"/>
  <c r="G96" i="10" a="1"/>
  <c r="G96" i="10" s="1"/>
  <c r="I96" i="10" s="1" a="1"/>
  <c r="I96" i="10" s="1"/>
  <c r="H96" i="10" a="1"/>
  <c r="H96" i="10" s="1"/>
  <c r="J96" i="10" a="1"/>
  <c r="J96" i="10" s="1"/>
  <c r="L96" i="10" s="1" a="1"/>
  <c r="L96" i="10" s="1"/>
  <c r="K96" i="10" a="1"/>
  <c r="K96" i="10" s="1"/>
  <c r="N96" i="10" a="1"/>
  <c r="N96" i="10" s="1"/>
  <c r="D97" i="10" a="1"/>
  <c r="D97" i="10" s="1"/>
  <c r="F97" i="10" s="1" a="1"/>
  <c r="F97" i="10" s="1"/>
  <c r="E97" i="10"/>
  <c r="E97" i="10" a="1"/>
  <c r="G97" i="10"/>
  <c r="G97" i="10" a="1"/>
  <c r="H97" i="10" a="1"/>
  <c r="H97" i="10" s="1"/>
  <c r="I97" i="10" a="1"/>
  <c r="I97" i="10" s="1"/>
  <c r="J97" i="10" a="1"/>
  <c r="J97" i="10" s="1"/>
  <c r="L97" i="10" s="1" a="1"/>
  <c r="L97" i="10" s="1"/>
  <c r="K97" i="10" a="1"/>
  <c r="K97" i="10" s="1"/>
  <c r="N97" i="10" a="1"/>
  <c r="N97" i="10" s="1"/>
  <c r="D98" i="10" a="1"/>
  <c r="D98" i="10" s="1"/>
  <c r="E98" i="10"/>
  <c r="E98" i="10" a="1"/>
  <c r="F98" i="10" a="1"/>
  <c r="F98" i="10" s="1"/>
  <c r="G98" i="10" a="1"/>
  <c r="G98" i="10" s="1"/>
  <c r="I98" i="10" s="1" a="1"/>
  <c r="I98" i="10" s="1"/>
  <c r="H98" i="10" a="1"/>
  <c r="H98" i="10" s="1"/>
  <c r="J98" i="10" a="1"/>
  <c r="J98" i="10" s="1"/>
  <c r="L98" i="10" s="1" a="1"/>
  <c r="L98" i="10" s="1"/>
  <c r="K98" i="10" a="1"/>
  <c r="K98" i="10" s="1"/>
  <c r="N98" i="10" a="1"/>
  <c r="N98" i="10" s="1"/>
  <c r="D99" i="10" a="1"/>
  <c r="D99" i="10" s="1"/>
  <c r="F99" i="10" s="1" a="1"/>
  <c r="F99" i="10" s="1"/>
  <c r="E99" i="10"/>
  <c r="E99" i="10" a="1"/>
  <c r="G99" i="10"/>
  <c r="G99" i="10" a="1"/>
  <c r="H99" i="10" a="1"/>
  <c r="H99" i="10" s="1"/>
  <c r="I99" i="10" a="1"/>
  <c r="I99" i="10" s="1"/>
  <c r="J99" i="10" a="1"/>
  <c r="J99" i="10" s="1"/>
  <c r="L99" i="10" s="1" a="1"/>
  <c r="L99" i="10" s="1"/>
  <c r="K99" i="10" a="1"/>
  <c r="K99" i="10" s="1"/>
  <c r="N99" i="10" a="1"/>
  <c r="N99" i="10" s="1"/>
  <c r="D100" i="10" a="1"/>
  <c r="D100" i="10" s="1"/>
  <c r="E100" i="10"/>
  <c r="E100" i="10" a="1"/>
  <c r="F100" i="10" a="1"/>
  <c r="F100" i="10" s="1"/>
  <c r="G100" i="10" a="1"/>
  <c r="G100" i="10" s="1"/>
  <c r="I100" i="10" s="1" a="1"/>
  <c r="I100" i="10" s="1"/>
  <c r="H100" i="10" a="1"/>
  <c r="H100" i="10" s="1"/>
  <c r="J100" i="10" a="1"/>
  <c r="J100" i="10" s="1"/>
  <c r="L100" i="10" s="1" a="1"/>
  <c r="L100" i="10" s="1"/>
  <c r="K100" i="10" a="1"/>
  <c r="K100" i="10" s="1"/>
  <c r="N100" i="10" a="1"/>
  <c r="N100" i="10" s="1"/>
  <c r="D101" i="10" a="1"/>
  <c r="D101" i="10" s="1"/>
  <c r="F101" i="10" s="1" a="1"/>
  <c r="F101" i="10" s="1"/>
  <c r="E101" i="10"/>
  <c r="E101" i="10" a="1"/>
  <c r="G101" i="10"/>
  <c r="G101" i="10" a="1"/>
  <c r="H101" i="10" a="1"/>
  <c r="H101" i="10" s="1"/>
  <c r="I101" i="10" a="1"/>
  <c r="I101" i="10" s="1"/>
  <c r="J101" i="10" a="1"/>
  <c r="J101" i="10" s="1"/>
  <c r="L101" i="10" s="1" a="1"/>
  <c r="L101" i="10" s="1"/>
  <c r="K101" i="10" a="1"/>
  <c r="K101" i="10" s="1"/>
  <c r="N101" i="10" a="1"/>
  <c r="N101" i="10" s="1"/>
  <c r="D102" i="10" a="1"/>
  <c r="D102" i="10" s="1"/>
  <c r="E102" i="10"/>
  <c r="E102" i="10" a="1"/>
  <c r="F102" i="10" a="1"/>
  <c r="F102" i="10" s="1"/>
  <c r="G102" i="10" a="1"/>
  <c r="G102" i="10" s="1"/>
  <c r="I102" i="10" s="1" a="1"/>
  <c r="I102" i="10" s="1"/>
  <c r="H102" i="10" a="1"/>
  <c r="H102" i="10" s="1"/>
  <c r="J102" i="10" a="1"/>
  <c r="J102" i="10" s="1"/>
  <c r="L102" i="10" s="1" a="1"/>
  <c r="L102" i="10" s="1"/>
  <c r="K102" i="10" a="1"/>
  <c r="K102" i="10" s="1"/>
  <c r="N102" i="10" a="1"/>
  <c r="N102" i="10" s="1"/>
  <c r="D103" i="10" a="1"/>
  <c r="D103" i="10" s="1"/>
  <c r="F103" i="10" s="1" a="1"/>
  <c r="F103" i="10" s="1"/>
  <c r="E103" i="10"/>
  <c r="E103" i="10" a="1"/>
  <c r="G103" i="10"/>
  <c r="G103" i="10" a="1"/>
  <c r="H103" i="10" a="1"/>
  <c r="H103" i="10" s="1"/>
  <c r="I103" i="10" a="1"/>
  <c r="I103" i="10" s="1"/>
  <c r="J103" i="10" a="1"/>
  <c r="J103" i="10" s="1"/>
  <c r="L103" i="10" s="1" a="1"/>
  <c r="L103" i="10" s="1"/>
  <c r="K103" i="10" a="1"/>
  <c r="K103" i="10" s="1"/>
  <c r="N103" i="10" a="1"/>
  <c r="N103" i="10" s="1"/>
  <c r="D104" i="10" a="1"/>
  <c r="D104" i="10" s="1"/>
  <c r="E104" i="10"/>
  <c r="E104" i="10" a="1"/>
  <c r="F104" i="10" a="1"/>
  <c r="F104" i="10" s="1"/>
  <c r="G104" i="10" a="1"/>
  <c r="G104" i="10" s="1"/>
  <c r="I104" i="10" s="1" a="1"/>
  <c r="I104" i="10" s="1"/>
  <c r="H104" i="10" a="1"/>
  <c r="H104" i="10" s="1"/>
  <c r="J104" i="10" a="1"/>
  <c r="J104" i="10" s="1"/>
  <c r="L104" i="10" s="1" a="1"/>
  <c r="L104" i="10" s="1"/>
  <c r="K104" i="10" a="1"/>
  <c r="K104" i="10" s="1"/>
  <c r="N104" i="10" a="1"/>
  <c r="N104" i="10" s="1"/>
  <c r="D105" i="10"/>
  <c r="D105" i="10" a="1"/>
  <c r="E105" i="10" a="1"/>
  <c r="E105" i="10" s="1"/>
  <c r="G105" i="10" a="1"/>
  <c r="G105" i="10" s="1"/>
  <c r="I105" i="10" s="1" a="1"/>
  <c r="I105" i="10" s="1"/>
  <c r="H105" i="10" a="1"/>
  <c r="H105" i="10" s="1"/>
  <c r="J105" i="10" a="1"/>
  <c r="J105" i="10" s="1"/>
  <c r="L105" i="10" s="1" a="1"/>
  <c r="L105" i="10" s="1"/>
  <c r="K105" i="10" a="1"/>
  <c r="K105" i="10" s="1"/>
  <c r="N105" i="10" a="1"/>
  <c r="N105" i="10" s="1"/>
  <c r="D106" i="10" a="1"/>
  <c r="D106" i="10" s="1"/>
  <c r="E106" i="10"/>
  <c r="E106" i="10" a="1"/>
  <c r="F106" i="10" a="1"/>
  <c r="F106" i="10" s="1"/>
  <c r="G106" i="10" a="1"/>
  <c r="G106" i="10" s="1"/>
  <c r="I106" i="10" s="1" a="1"/>
  <c r="H106" i="10" a="1"/>
  <c r="H106" i="10" s="1"/>
  <c r="I106" i="10"/>
  <c r="J106" i="10" a="1"/>
  <c r="J106" i="10" s="1"/>
  <c r="L106" i="10" s="1" a="1"/>
  <c r="L106" i="10" s="1"/>
  <c r="K106" i="10" a="1"/>
  <c r="K106" i="10" s="1"/>
  <c r="N106" i="10" a="1"/>
  <c r="N106" i="10" s="1"/>
  <c r="D107" i="10"/>
  <c r="D107" i="10" a="1"/>
  <c r="E107" i="10" a="1"/>
  <c r="E107" i="10" s="1"/>
  <c r="G107" i="10" a="1"/>
  <c r="G107" i="10" s="1"/>
  <c r="I107" i="10" s="1" a="1"/>
  <c r="I107" i="10" s="1"/>
  <c r="H107" i="10" a="1"/>
  <c r="H107" i="10" s="1"/>
  <c r="J107" i="10" a="1"/>
  <c r="J107" i="10" s="1"/>
  <c r="L107" i="10" s="1" a="1"/>
  <c r="L107" i="10" s="1"/>
  <c r="K107" i="10" a="1"/>
  <c r="K107" i="10" s="1"/>
  <c r="N107" i="10" a="1"/>
  <c r="N107" i="10" s="1"/>
  <c r="D108" i="10" a="1"/>
  <c r="D108" i="10" s="1"/>
  <c r="E108" i="10"/>
  <c r="E108" i="10" a="1"/>
  <c r="F108" i="10" a="1"/>
  <c r="F108" i="10" s="1"/>
  <c r="G108" i="10" a="1"/>
  <c r="G108" i="10" s="1"/>
  <c r="I108" i="10" s="1" a="1"/>
  <c r="I108" i="10" s="1"/>
  <c r="H108" i="10" a="1"/>
  <c r="H108" i="10" s="1"/>
  <c r="J108" i="10" a="1"/>
  <c r="J108" i="10" s="1"/>
  <c r="L108" i="10" s="1" a="1"/>
  <c r="L108" i="10" s="1"/>
  <c r="K108" i="10" a="1"/>
  <c r="K108" i="10" s="1"/>
  <c r="N108" i="10" a="1"/>
  <c r="N108" i="10" s="1"/>
  <c r="D109" i="10"/>
  <c r="D109" i="10" a="1"/>
  <c r="E109" i="10" a="1"/>
  <c r="E109" i="10" s="1"/>
  <c r="G109" i="10" a="1"/>
  <c r="G109" i="10" s="1"/>
  <c r="I109" i="10" s="1" a="1"/>
  <c r="I109" i="10" s="1"/>
  <c r="H109" i="10" a="1"/>
  <c r="H109" i="10" s="1"/>
  <c r="J109" i="10" a="1"/>
  <c r="J109" i="10" s="1"/>
  <c r="L109" i="10" s="1" a="1"/>
  <c r="L109" i="10" s="1"/>
  <c r="K109" i="10" a="1"/>
  <c r="K109" i="10" s="1"/>
  <c r="N109" i="10" a="1"/>
  <c r="N109" i="10" s="1"/>
  <c r="D110" i="10" a="1"/>
  <c r="D110" i="10" s="1"/>
  <c r="E110" i="10"/>
  <c r="E110" i="10" a="1"/>
  <c r="F110" i="10" a="1"/>
  <c r="F110" i="10" s="1"/>
  <c r="G110" i="10" a="1"/>
  <c r="G110" i="10" s="1"/>
  <c r="I110" i="10" s="1" a="1"/>
  <c r="H110" i="10" a="1"/>
  <c r="H110" i="10" s="1"/>
  <c r="I110" i="10"/>
  <c r="J110" i="10" a="1"/>
  <c r="J110" i="10" s="1"/>
  <c r="L110" i="10" s="1" a="1"/>
  <c r="L110" i="10" s="1"/>
  <c r="K110" i="10" a="1"/>
  <c r="K110" i="10" s="1"/>
  <c r="N110" i="10" a="1"/>
  <c r="N110" i="10" s="1"/>
  <c r="D111" i="10"/>
  <c r="D111" i="10" a="1"/>
  <c r="E111" i="10" a="1"/>
  <c r="E111" i="10" s="1"/>
  <c r="G111" i="10"/>
  <c r="I111" i="10" s="1" a="1"/>
  <c r="G111" i="10" a="1"/>
  <c r="H111" i="10" a="1"/>
  <c r="H111" i="10" s="1"/>
  <c r="I111" i="10"/>
  <c r="J111" i="10" a="1"/>
  <c r="J111" i="10" s="1"/>
  <c r="K111" i="10" a="1"/>
  <c r="K111" i="10" s="1"/>
  <c r="L111" i="10" a="1"/>
  <c r="L111" i="10" s="1"/>
  <c r="N111" i="10" a="1"/>
  <c r="N111" i="10" s="1"/>
  <c r="D112" i="10" a="1"/>
  <c r="D112" i="10" s="1"/>
  <c r="E112" i="10"/>
  <c r="E112" i="10" a="1"/>
  <c r="F112" i="10" a="1"/>
  <c r="F112" i="10" s="1"/>
  <c r="G112" i="10" a="1"/>
  <c r="G112" i="10" s="1"/>
  <c r="I112" i="10" s="1" a="1"/>
  <c r="I112" i="10" s="1"/>
  <c r="H112" i="10" a="1"/>
  <c r="H112" i="10" s="1"/>
  <c r="J112" i="10" a="1"/>
  <c r="J112" i="10" s="1"/>
  <c r="L112" i="10" s="1" a="1"/>
  <c r="L112" i="10" s="1"/>
  <c r="K112" i="10" a="1"/>
  <c r="K112" i="10" s="1"/>
  <c r="N112" i="10" a="1"/>
  <c r="N112" i="10" s="1"/>
  <c r="D113" i="10" a="1"/>
  <c r="D113" i="10" s="1"/>
  <c r="E113" i="10"/>
  <c r="E113" i="10" a="1"/>
  <c r="G113" i="10" a="1"/>
  <c r="G113" i="10" s="1"/>
  <c r="I113" i="10" s="1" a="1"/>
  <c r="I113" i="10" s="1"/>
  <c r="H113" i="10"/>
  <c r="H113" i="10" a="1"/>
  <c r="J113" i="10" a="1"/>
  <c r="J113" i="10" s="1"/>
  <c r="L113" i="10" s="1" a="1"/>
  <c r="L113" i="10" s="1"/>
  <c r="K113" i="10"/>
  <c r="K113" i="10" a="1"/>
  <c r="N113" i="10"/>
  <c r="N113" i="10" a="1"/>
  <c r="D114" i="10" a="1"/>
  <c r="D114" i="10" s="1"/>
  <c r="E114" i="10" a="1"/>
  <c r="E114" i="10" s="1"/>
  <c r="F114" i="10" a="1"/>
  <c r="F114" i="10" s="1"/>
  <c r="G114" i="10" a="1"/>
  <c r="G114" i="10" s="1"/>
  <c r="I114" i="10" s="1" a="1"/>
  <c r="I114" i="10" s="1"/>
  <c r="H114" i="10" a="1"/>
  <c r="H114" i="10" s="1"/>
  <c r="J114" i="10" a="1"/>
  <c r="J114" i="10" s="1"/>
  <c r="L114" i="10" s="1" a="1"/>
  <c r="L114" i="10" s="1"/>
  <c r="K114" i="10"/>
  <c r="K114" i="10" a="1"/>
  <c r="N114" i="10" a="1"/>
  <c r="N114" i="10" s="1"/>
  <c r="D115" i="10"/>
  <c r="D115" i="10" a="1"/>
  <c r="E115" i="10"/>
  <c r="E115" i="10" a="1"/>
  <c r="G115" i="10"/>
  <c r="I115" i="10" s="1" a="1"/>
  <c r="G115" i="10" a="1"/>
  <c r="H115" i="10"/>
  <c r="H115" i="10" a="1"/>
  <c r="I115" i="10"/>
  <c r="J115" i="10" a="1"/>
  <c r="J115" i="10" s="1"/>
  <c r="K115" i="10"/>
  <c r="K115" i="10" a="1"/>
  <c r="L115" i="10" a="1"/>
  <c r="L115" i="10" s="1"/>
  <c r="N115" i="10" a="1"/>
  <c r="N115" i="10" s="1"/>
  <c r="D116" i="10" a="1"/>
  <c r="D116" i="10" s="1"/>
  <c r="E116" i="10"/>
  <c r="E116" i="10" a="1"/>
  <c r="G116" i="10"/>
  <c r="I116" i="10" s="1" a="1"/>
  <c r="I116" i="10" s="1"/>
  <c r="G116" i="10" a="1"/>
  <c r="H116" i="10" a="1"/>
  <c r="H116" i="10" s="1"/>
  <c r="J116" i="10"/>
  <c r="L116" i="10" s="1" a="1"/>
  <c r="L116" i="10" s="1"/>
  <c r="J116" i="10" a="1"/>
  <c r="K116" i="10" a="1"/>
  <c r="K116" i="10" s="1"/>
  <c r="N116" i="10" a="1"/>
  <c r="N116" i="10" s="1"/>
  <c r="D117" i="10"/>
  <c r="D117" i="10" a="1"/>
  <c r="E117" i="10"/>
  <c r="E117" i="10" a="1"/>
  <c r="G117" i="10"/>
  <c r="I117" i="10" s="1" a="1"/>
  <c r="G117" i="10" a="1"/>
  <c r="H117" i="10"/>
  <c r="H117" i="10" a="1"/>
  <c r="I117" i="10"/>
  <c r="J117" i="10" a="1"/>
  <c r="J117" i="10" s="1"/>
  <c r="K117" i="10"/>
  <c r="K117" i="10" a="1"/>
  <c r="L117" i="10" a="1"/>
  <c r="L117" i="10" s="1"/>
  <c r="N117" i="10" a="1"/>
  <c r="N117" i="10" s="1"/>
  <c r="D118" i="10" a="1"/>
  <c r="D118" i="10" s="1"/>
  <c r="E118" i="10"/>
  <c r="E118" i="10" a="1"/>
  <c r="G118" i="10"/>
  <c r="I118" i="10" s="1" a="1"/>
  <c r="I118" i="10" s="1"/>
  <c r="G118" i="10" a="1"/>
  <c r="H118" i="10" a="1"/>
  <c r="H118" i="10" s="1"/>
  <c r="J118" i="10"/>
  <c r="L118" i="10" s="1" a="1"/>
  <c r="L118" i="10" s="1"/>
  <c r="J118" i="10" a="1"/>
  <c r="K118" i="10" a="1"/>
  <c r="K118" i="10" s="1"/>
  <c r="N118" i="10" a="1"/>
  <c r="N118" i="10" s="1"/>
  <c r="D119" i="10" a="1"/>
  <c r="D119" i="10" s="1"/>
  <c r="E119" i="10" a="1"/>
  <c r="E119" i="10" s="1"/>
  <c r="G119" i="10"/>
  <c r="I119" i="10" s="1" a="1"/>
  <c r="I119" i="10" s="1"/>
  <c r="G119" i="10" a="1"/>
  <c r="H119" i="10" a="1"/>
  <c r="H119" i="10" s="1"/>
  <c r="J119" i="10" a="1"/>
  <c r="J119" i="10" s="1"/>
  <c r="L119" i="10" s="1" a="1"/>
  <c r="L119" i="10" s="1"/>
  <c r="K119" i="10" a="1"/>
  <c r="K119" i="10" s="1"/>
  <c r="N119" i="10"/>
  <c r="N119" i="10" a="1"/>
  <c r="D120" i="10" a="1"/>
  <c r="D120" i="10" s="1"/>
  <c r="E120" i="10" a="1"/>
  <c r="E120" i="10" s="1"/>
  <c r="G120" i="10"/>
  <c r="I120" i="10" s="1" a="1"/>
  <c r="I120" i="10" s="1"/>
  <c r="G120" i="10" a="1"/>
  <c r="H120" i="10" a="1"/>
  <c r="H120" i="10" s="1"/>
  <c r="J120" i="10"/>
  <c r="L120" i="10" s="1" a="1"/>
  <c r="L120" i="10" s="1"/>
  <c r="J120" i="10" a="1"/>
  <c r="K120" i="10" a="1"/>
  <c r="K120" i="10" s="1"/>
  <c r="N120" i="10"/>
  <c r="N120" i="10" a="1"/>
  <c r="D121" i="10"/>
  <c r="D121" i="10" a="1"/>
  <c r="E121" i="10"/>
  <c r="E121" i="10" a="1"/>
  <c r="G121" i="10"/>
  <c r="I121" i="10" s="1" a="1"/>
  <c r="G121" i="10" a="1"/>
  <c r="H121" i="10"/>
  <c r="H121" i="10" a="1"/>
  <c r="I121" i="10"/>
  <c r="J121" i="10" a="1"/>
  <c r="J121" i="10" s="1"/>
  <c r="K121" i="10"/>
  <c r="K121" i="10" a="1"/>
  <c r="L121" i="10" a="1"/>
  <c r="L121" i="10" s="1"/>
  <c r="N121" i="10" a="1"/>
  <c r="N121" i="10" s="1"/>
  <c r="D122" i="10" a="1"/>
  <c r="D122" i="10" s="1"/>
  <c r="E122" i="10"/>
  <c r="E122" i="10" a="1"/>
  <c r="G122" i="10" a="1"/>
  <c r="G122" i="10" s="1"/>
  <c r="I122" i="10" s="1" a="1"/>
  <c r="I122" i="10" s="1"/>
  <c r="H122" i="10" a="1"/>
  <c r="H122" i="10" s="1"/>
  <c r="J122" i="10"/>
  <c r="L122" i="10" s="1" a="1"/>
  <c r="J122" i="10" a="1"/>
  <c r="K122" i="10"/>
  <c r="K122" i="10" a="1"/>
  <c r="L122" i="10"/>
  <c r="N122" i="10" a="1"/>
  <c r="N122" i="10" s="1"/>
  <c r="D123" i="10" a="1"/>
  <c r="D123" i="10" s="1"/>
  <c r="E123" i="10"/>
  <c r="E123" i="10" a="1"/>
  <c r="G123" i="10" a="1"/>
  <c r="G123" i="10" s="1"/>
  <c r="I123" i="10" s="1" a="1"/>
  <c r="I123" i="10" s="1"/>
  <c r="H123" i="10" a="1"/>
  <c r="H123" i="10" s="1"/>
  <c r="J123" i="10" a="1"/>
  <c r="J123" i="10" s="1"/>
  <c r="L123" i="10" s="1" a="1"/>
  <c r="L123" i="10" s="1"/>
  <c r="K123" i="10"/>
  <c r="K123" i="10" a="1"/>
  <c r="N123" i="10" a="1"/>
  <c r="N123" i="10" s="1"/>
  <c r="D124" i="10" a="1"/>
  <c r="D124" i="10" s="1"/>
  <c r="E124" i="10" a="1"/>
  <c r="E124" i="10" s="1"/>
  <c r="F124" i="10" a="1"/>
  <c r="F124" i="10" s="1"/>
  <c r="G124" i="10" a="1"/>
  <c r="G124" i="10" s="1"/>
  <c r="I124" i="10" s="1" a="1"/>
  <c r="I124" i="10" s="1"/>
  <c r="H124" i="10" a="1"/>
  <c r="H124" i="10" s="1"/>
  <c r="J124" i="10" a="1"/>
  <c r="J124" i="10" s="1"/>
  <c r="L124" i="10" s="1" a="1"/>
  <c r="L124" i="10" s="1"/>
  <c r="K124" i="10"/>
  <c r="K124" i="10" a="1"/>
  <c r="N124" i="10" a="1"/>
  <c r="N124" i="10" s="1"/>
  <c r="D125" i="10" a="1"/>
  <c r="D125" i="10" s="1"/>
  <c r="E125" i="10"/>
  <c r="E125" i="10" a="1"/>
  <c r="F125" i="10" a="1"/>
  <c r="F125" i="10" s="1"/>
  <c r="G125" i="10" a="1"/>
  <c r="G125" i="10" s="1"/>
  <c r="I125" i="10" s="1" a="1"/>
  <c r="I125" i="10" s="1"/>
  <c r="H125" i="10" a="1"/>
  <c r="H125" i="10" s="1"/>
  <c r="J125" i="10" a="1"/>
  <c r="J125" i="10" s="1"/>
  <c r="K125" i="10" a="1"/>
  <c r="K125" i="10" s="1"/>
  <c r="L125" i="10" a="1"/>
  <c r="L125" i="10" s="1"/>
  <c r="N125" i="10"/>
  <c r="N125" i="10" a="1"/>
  <c r="D126" i="10"/>
  <c r="F126" i="10" s="1" a="1"/>
  <c r="F126" i="10" s="1"/>
  <c r="D126" i="10" a="1"/>
  <c r="E126" i="10"/>
  <c r="E126" i="10" a="1"/>
  <c r="G126" i="10"/>
  <c r="I126" i="10" s="1" a="1"/>
  <c r="G126" i="10" a="1"/>
  <c r="H126" i="10"/>
  <c r="H126" i="10" a="1"/>
  <c r="I126" i="10"/>
  <c r="J126" i="10" a="1"/>
  <c r="J126" i="10" s="1"/>
  <c r="L126" i="10" s="1" a="1"/>
  <c r="L126" i="10" s="1"/>
  <c r="K126" i="10"/>
  <c r="K126" i="10" a="1"/>
  <c r="N126" i="10" a="1"/>
  <c r="N126" i="10" s="1"/>
  <c r="D127" i="10" a="1"/>
  <c r="D127" i="10" s="1"/>
  <c r="E127" i="10" a="1"/>
  <c r="E127" i="10" s="1"/>
  <c r="G127" i="10"/>
  <c r="I127" i="10" s="1" a="1"/>
  <c r="I127" i="10" s="1"/>
  <c r="G127" i="10" a="1"/>
  <c r="H127" i="10" a="1"/>
  <c r="H127" i="10" s="1"/>
  <c r="J127" i="10" a="1"/>
  <c r="J127" i="10" s="1"/>
  <c r="L127" i="10" s="1" a="1"/>
  <c r="L127" i="10" s="1"/>
  <c r="K127" i="10" a="1"/>
  <c r="K127" i="10" s="1"/>
  <c r="N127" i="10"/>
  <c r="N127" i="10" a="1"/>
  <c r="D128" i="10" a="1"/>
  <c r="D128" i="10" s="1"/>
  <c r="E128" i="10"/>
  <c r="E128" i="10" a="1"/>
  <c r="G128" i="10" a="1"/>
  <c r="G128" i="10" s="1"/>
  <c r="I128" i="10" s="1" a="1"/>
  <c r="I128" i="10" s="1"/>
  <c r="H128" i="10" a="1"/>
  <c r="H128" i="10" s="1"/>
  <c r="J128" i="10"/>
  <c r="L128" i="10" s="1" a="1"/>
  <c r="J128" i="10" a="1"/>
  <c r="K128" i="10"/>
  <c r="K128" i="10" a="1"/>
  <c r="L128" i="10"/>
  <c r="N128" i="10" a="1"/>
  <c r="N128" i="10" s="1"/>
  <c r="D129" i="10"/>
  <c r="D129" i="10" a="1"/>
  <c r="E129" i="10" a="1"/>
  <c r="E129" i="10" s="1"/>
  <c r="G129" i="10" a="1"/>
  <c r="G129" i="10" s="1"/>
  <c r="I129" i="10" s="1" a="1"/>
  <c r="I129" i="10" s="1"/>
  <c r="H129" i="10" a="1"/>
  <c r="H129" i="10" s="1"/>
  <c r="J129" i="10" a="1"/>
  <c r="J129" i="10" s="1"/>
  <c r="L129" i="10" s="1" a="1"/>
  <c r="L129" i="10" s="1"/>
  <c r="K129" i="10" a="1"/>
  <c r="K129" i="10" s="1"/>
  <c r="N129" i="10"/>
  <c r="N129" i="10" a="1"/>
  <c r="D130" i="10" a="1"/>
  <c r="D130" i="10" s="1"/>
  <c r="E130" i="10" a="1"/>
  <c r="E130" i="10" s="1"/>
  <c r="G130" i="10" a="1"/>
  <c r="G130" i="10" s="1"/>
  <c r="I130" i="10" s="1" a="1"/>
  <c r="I130" i="10" s="1"/>
  <c r="H130" i="10" a="1"/>
  <c r="H130" i="10" s="1"/>
  <c r="J130" i="10" a="1"/>
  <c r="J130" i="10" s="1"/>
  <c r="L130" i="10" s="1" a="1"/>
  <c r="L130" i="10" s="1"/>
  <c r="K130" i="10" a="1"/>
  <c r="K130" i="10" s="1"/>
  <c r="N130" i="10" a="1"/>
  <c r="N130" i="10" s="1"/>
  <c r="D131" i="10"/>
  <c r="D131" i="10" a="1"/>
  <c r="E131" i="10" a="1"/>
  <c r="E131" i="10" s="1"/>
  <c r="G131" i="10"/>
  <c r="I131" i="10" s="1" a="1"/>
  <c r="G131" i="10" a="1"/>
  <c r="H131" i="10" a="1"/>
  <c r="H131" i="10" s="1"/>
  <c r="I131" i="10"/>
  <c r="J131" i="10" a="1"/>
  <c r="J131" i="10" s="1"/>
  <c r="L131" i="10" s="1" a="1"/>
  <c r="L131" i="10" s="1"/>
  <c r="K131" i="10" a="1"/>
  <c r="K131" i="10" s="1"/>
  <c r="N131" i="10" a="1"/>
  <c r="N131" i="10" s="1"/>
  <c r="D132" i="10" a="1"/>
  <c r="D132" i="10" s="1"/>
  <c r="E132" i="10" a="1"/>
  <c r="E132" i="10" s="1"/>
  <c r="F132" i="10" a="1"/>
  <c r="F132" i="10" s="1"/>
  <c r="G132" i="10"/>
  <c r="I132" i="10" s="1" a="1"/>
  <c r="I132" i="10" s="1"/>
  <c r="G132" i="10" a="1"/>
  <c r="H132" i="10" a="1"/>
  <c r="H132" i="10" s="1"/>
  <c r="J132" i="10"/>
  <c r="L132" i="10" s="1" a="1"/>
  <c r="L132" i="10" s="1"/>
  <c r="J132" i="10" a="1"/>
  <c r="K132" i="10" a="1"/>
  <c r="K132" i="10" s="1"/>
  <c r="N132" i="10" a="1"/>
  <c r="N132" i="10" s="1"/>
  <c r="D133" i="10"/>
  <c r="F133" i="10" s="1" a="1"/>
  <c r="D133" i="10" a="1"/>
  <c r="E133" i="10" a="1"/>
  <c r="E133" i="10" s="1"/>
  <c r="F133" i="10"/>
  <c r="G133" i="10"/>
  <c r="I133" i="10" s="1" a="1"/>
  <c r="G133" i="10" a="1"/>
  <c r="H133" i="10"/>
  <c r="H133" i="10" a="1"/>
  <c r="I133" i="10"/>
  <c r="J133" i="10" a="1"/>
  <c r="J133" i="10" s="1"/>
  <c r="L133" i="10" s="1" a="1"/>
  <c r="L133" i="10" s="1"/>
  <c r="K133" i="10"/>
  <c r="K133" i="10" a="1"/>
  <c r="N133" i="10"/>
  <c r="N133" i="10" a="1"/>
  <c r="D134" i="10"/>
  <c r="F134" i="10" s="1" a="1"/>
  <c r="D134" i="10" a="1"/>
  <c r="E134" i="10"/>
  <c r="E134" i="10" a="1"/>
  <c r="F134" i="10"/>
  <c r="G134" i="10" a="1"/>
  <c r="G134" i="10" s="1"/>
  <c r="I134" i="10" s="1" a="1"/>
  <c r="I134" i="10" s="1"/>
  <c r="H134" i="10"/>
  <c r="H134" i="10" a="1"/>
  <c r="J134" i="10" a="1"/>
  <c r="J134" i="10" s="1"/>
  <c r="L134" i="10" s="1" a="1"/>
  <c r="L134" i="10" s="1"/>
  <c r="K134" i="10"/>
  <c r="K134" i="10" a="1"/>
  <c r="N134" i="10" a="1"/>
  <c r="N134" i="10" s="1"/>
  <c r="D135" i="10"/>
  <c r="D135" i="10" a="1"/>
  <c r="E135" i="10" a="1"/>
  <c r="E135" i="10" s="1"/>
  <c r="G135" i="10" a="1"/>
  <c r="G135" i="10" s="1"/>
  <c r="I135" i="10" s="1" a="1"/>
  <c r="I135" i="10" s="1"/>
  <c r="H135" i="10" a="1"/>
  <c r="H135" i="10" s="1"/>
  <c r="J135" i="10" a="1"/>
  <c r="J135" i="10" s="1"/>
  <c r="L135" i="10" s="1" a="1"/>
  <c r="L135" i="10" s="1"/>
  <c r="K135" i="10" a="1"/>
  <c r="K135" i="10" s="1"/>
  <c r="N135" i="10" a="1"/>
  <c r="N135" i="10" s="1"/>
  <c r="D136" i="10" a="1"/>
  <c r="D136" i="10" s="1"/>
  <c r="E136" i="10"/>
  <c r="E136" i="10" a="1"/>
  <c r="G136" i="10"/>
  <c r="I136" i="10" s="1" a="1"/>
  <c r="I136" i="10" s="1"/>
  <c r="G136" i="10" a="1"/>
  <c r="H136" i="10" a="1"/>
  <c r="H136" i="10" s="1"/>
  <c r="J136" i="10" a="1"/>
  <c r="J136" i="10" s="1"/>
  <c r="L136" i="10" s="1" a="1"/>
  <c r="K136" i="10" a="1"/>
  <c r="K136" i="10" s="1"/>
  <c r="L136" i="10"/>
  <c r="N136" i="10"/>
  <c r="N136" i="10" a="1"/>
  <c r="D137" i="10" a="1"/>
  <c r="D137" i="10" s="1"/>
  <c r="E137" i="10"/>
  <c r="E137" i="10" a="1"/>
  <c r="G137" i="10" a="1"/>
  <c r="G137" i="10" s="1"/>
  <c r="I137" i="10" s="1" a="1"/>
  <c r="I137" i="10" s="1"/>
  <c r="H137" i="10"/>
  <c r="H137" i="10" a="1"/>
  <c r="J137" i="10" a="1"/>
  <c r="J137" i="10" s="1"/>
  <c r="L137" i="10" s="1" a="1"/>
  <c r="L137" i="10" s="1"/>
  <c r="K137" i="10"/>
  <c r="K137" i="10" a="1"/>
  <c r="N137" i="10" a="1"/>
  <c r="N137" i="10" s="1"/>
  <c r="D138" i="10" a="1"/>
  <c r="D138" i="10" s="1"/>
  <c r="E138" i="10" a="1"/>
  <c r="E138" i="10" s="1"/>
  <c r="G138" i="10" a="1"/>
  <c r="G138" i="10" s="1"/>
  <c r="I138" i="10" s="1" a="1"/>
  <c r="I138" i="10" s="1"/>
  <c r="H138" i="10" a="1"/>
  <c r="H138" i="10" s="1"/>
  <c r="J138" i="10" a="1"/>
  <c r="J138" i="10" s="1"/>
  <c r="L138" i="10" s="1" a="1"/>
  <c r="L138" i="10" s="1"/>
  <c r="K138" i="10" a="1"/>
  <c r="K138" i="10" s="1"/>
  <c r="N138" i="10" a="1"/>
  <c r="N138" i="10" s="1"/>
  <c r="D139" i="10" a="1"/>
  <c r="D139" i="10" s="1"/>
  <c r="E139" i="10" a="1"/>
  <c r="E139" i="10" s="1"/>
  <c r="F139" i="10" a="1"/>
  <c r="F139" i="10" s="1"/>
  <c r="G139" i="10" a="1"/>
  <c r="G139" i="10" s="1"/>
  <c r="I139" i="10" s="1" a="1"/>
  <c r="H139" i="10" a="1"/>
  <c r="H139" i="10" s="1"/>
  <c r="I139" i="10"/>
  <c r="J139" i="10" a="1"/>
  <c r="J139" i="10" s="1"/>
  <c r="K139" i="10" a="1"/>
  <c r="K139" i="10" s="1"/>
  <c r="N139" i="10" a="1"/>
  <c r="N139" i="10" s="1"/>
  <c r="D140" i="10" a="1"/>
  <c r="D140" i="10" s="1"/>
  <c r="E140" i="10" a="1"/>
  <c r="E140" i="10" s="1"/>
  <c r="G140" i="10" a="1"/>
  <c r="G140" i="10" s="1"/>
  <c r="I140" i="10" s="1" a="1"/>
  <c r="I140" i="10" s="1"/>
  <c r="H140" i="10" a="1"/>
  <c r="H140" i="10" s="1"/>
  <c r="J140" i="10" a="1"/>
  <c r="J140" i="10" s="1"/>
  <c r="K140" i="10" a="1"/>
  <c r="K140" i="10" s="1"/>
  <c r="L140" i="10" a="1"/>
  <c r="L140" i="10" s="1"/>
  <c r="N140" i="10" a="1"/>
  <c r="N140" i="10" s="1"/>
  <c r="D141" i="10" a="1"/>
  <c r="D141" i="10" s="1"/>
  <c r="E141" i="10" a="1"/>
  <c r="E141" i="10" s="1"/>
  <c r="F141" i="10" a="1"/>
  <c r="F141" i="10" s="1"/>
  <c r="G141" i="10" a="1"/>
  <c r="G141" i="10" s="1"/>
  <c r="I141" i="10" s="1" a="1"/>
  <c r="H141" i="10" a="1"/>
  <c r="H141" i="10" s="1"/>
  <c r="I141" i="10"/>
  <c r="J141" i="10" a="1"/>
  <c r="J141" i="10" s="1"/>
  <c r="K141" i="10" a="1"/>
  <c r="K141" i="10" s="1"/>
  <c r="N141" i="10" a="1"/>
  <c r="N141" i="10" s="1"/>
  <c r="D142" i="10" a="1"/>
  <c r="D142" i="10" s="1"/>
  <c r="E142" i="10" a="1"/>
  <c r="E142" i="10" s="1"/>
  <c r="G142" i="10" a="1"/>
  <c r="G142" i="10" s="1"/>
  <c r="I142" i="10" s="1" a="1"/>
  <c r="I142" i="10" s="1"/>
  <c r="H142" i="10" a="1"/>
  <c r="H142" i="10" s="1"/>
  <c r="J142" i="10" a="1"/>
  <c r="J142" i="10" s="1"/>
  <c r="L142" i="10" s="1" a="1"/>
  <c r="L142" i="10" s="1"/>
  <c r="K142" i="10" a="1"/>
  <c r="K142" i="10" s="1"/>
  <c r="N142" i="10" a="1"/>
  <c r="N142" i="10" s="1"/>
  <c r="D143" i="10" a="1"/>
  <c r="D143" i="10" s="1"/>
  <c r="E143" i="10" a="1"/>
  <c r="E143" i="10" s="1"/>
  <c r="F143" i="10" a="1"/>
  <c r="F143" i="10" s="1"/>
  <c r="G143" i="10"/>
  <c r="I143" i="10" s="1" a="1"/>
  <c r="I143" i="10" s="1"/>
  <c r="G143" i="10" a="1"/>
  <c r="H143" i="10" a="1"/>
  <c r="H143" i="10" s="1"/>
  <c r="J143" i="10" a="1"/>
  <c r="J143" i="10" s="1"/>
  <c r="K143" i="10" a="1"/>
  <c r="K143" i="10" s="1"/>
  <c r="L143" i="10" a="1"/>
  <c r="L143" i="10" s="1"/>
  <c r="N143" i="10" a="1"/>
  <c r="N143" i="10" s="1"/>
  <c r="D144" i="10" a="1"/>
  <c r="D144" i="10" s="1"/>
  <c r="E144" i="10" a="1"/>
  <c r="E144" i="10" s="1"/>
  <c r="G144" i="10" a="1"/>
  <c r="G144" i="10" s="1"/>
  <c r="I144" i="10" s="1" a="1"/>
  <c r="I144" i="10" s="1"/>
  <c r="H144" i="10" a="1"/>
  <c r="H144" i="10" s="1"/>
  <c r="J144" i="10" a="1"/>
  <c r="J144" i="10" s="1"/>
  <c r="L144" i="10" s="1" a="1"/>
  <c r="L144" i="10" s="1"/>
  <c r="K144" i="10"/>
  <c r="K144" i="10" a="1"/>
  <c r="N144" i="10" a="1"/>
  <c r="N144" i="10" s="1"/>
  <c r="D145" i="10" a="1"/>
  <c r="D145" i="10" s="1"/>
  <c r="E145" i="10" a="1"/>
  <c r="E145" i="10" s="1"/>
  <c r="G145" i="10" a="1"/>
  <c r="G145" i="10" s="1"/>
  <c r="H145" i="10" a="1"/>
  <c r="H145" i="10" s="1"/>
  <c r="I145" i="10" a="1"/>
  <c r="I145" i="10" s="1"/>
  <c r="J145" i="10" a="1"/>
  <c r="J145" i="10" s="1"/>
  <c r="K145" i="10"/>
  <c r="K145" i="10" a="1"/>
  <c r="L145" i="10" a="1"/>
  <c r="L145" i="10" s="1"/>
  <c r="N145" i="10" a="1"/>
  <c r="N145" i="10" s="1"/>
  <c r="D146" i="10" a="1"/>
  <c r="D146" i="10" s="1"/>
  <c r="E146" i="10"/>
  <c r="E146" i="10" a="1"/>
  <c r="G146" i="10"/>
  <c r="I146" i="10" s="1" a="1"/>
  <c r="I146" i="10" s="1"/>
  <c r="G146" i="10" a="1"/>
  <c r="H146" i="10" a="1"/>
  <c r="H146" i="10" s="1"/>
  <c r="J146" i="10" a="1"/>
  <c r="J146" i="10" s="1"/>
  <c r="L146" i="10" s="1" a="1"/>
  <c r="L146" i="10" s="1"/>
  <c r="K146" i="10"/>
  <c r="K146" i="10" a="1"/>
  <c r="N146" i="10" a="1"/>
  <c r="N146" i="10" s="1"/>
  <c r="D147" i="10" a="1"/>
  <c r="D147" i="10" s="1"/>
  <c r="F147" i="10" s="1" a="1"/>
  <c r="F147" i="10" s="1"/>
  <c r="E147" i="10" a="1"/>
  <c r="E147" i="10" s="1"/>
  <c r="G147" i="10" a="1"/>
  <c r="G147" i="10" s="1"/>
  <c r="H147" i="10" a="1"/>
  <c r="H147" i="10" s="1"/>
  <c r="J147" i="10" a="1"/>
  <c r="J147" i="10" s="1"/>
  <c r="L147" i="10" s="1" a="1"/>
  <c r="L147" i="10" s="1"/>
  <c r="K147" i="10" a="1"/>
  <c r="K147" i="10" s="1"/>
  <c r="N147" i="10" a="1"/>
  <c r="N147" i="10" s="1"/>
  <c r="D148" i="10" a="1"/>
  <c r="D148" i="10" s="1"/>
  <c r="E148" i="10" a="1"/>
  <c r="E148" i="10" s="1"/>
  <c r="G148" i="10" a="1"/>
  <c r="G148" i="10" s="1"/>
  <c r="I148" i="10" s="1" a="1"/>
  <c r="I148" i="10" s="1"/>
  <c r="H148" i="10" a="1"/>
  <c r="H148" i="10" s="1"/>
  <c r="J148" i="10" a="1"/>
  <c r="J148" i="10" s="1"/>
  <c r="K148" i="10"/>
  <c r="K148" i="10" a="1"/>
  <c r="L148" i="10" a="1"/>
  <c r="L148" i="10" s="1"/>
  <c r="N148" i="10" a="1"/>
  <c r="N148" i="10" s="1"/>
  <c r="D149" i="10" a="1"/>
  <c r="D149" i="10" s="1"/>
  <c r="E149" i="10" a="1"/>
  <c r="E149" i="10" s="1"/>
  <c r="G149" i="10" a="1"/>
  <c r="G149" i="10" s="1"/>
  <c r="I149" i="10" s="1" a="1"/>
  <c r="I149" i="10" s="1"/>
  <c r="H149" i="10" a="1"/>
  <c r="H149" i="10" s="1"/>
  <c r="J149" i="10" a="1"/>
  <c r="J149" i="10" s="1"/>
  <c r="L149" i="10" s="1" a="1"/>
  <c r="L149" i="10" s="1"/>
  <c r="K149" i="10" a="1"/>
  <c r="K149" i="10" s="1"/>
  <c r="N149" i="10" a="1"/>
  <c r="N149" i="10" s="1"/>
  <c r="D150" i="10" a="1"/>
  <c r="D150" i="10" s="1"/>
  <c r="E150" i="10" a="1"/>
  <c r="E150" i="10" s="1"/>
  <c r="G150" i="10" a="1"/>
  <c r="G150" i="10" s="1"/>
  <c r="I150" i="10" s="1" a="1"/>
  <c r="I150" i="10" s="1"/>
  <c r="H150" i="10" a="1"/>
  <c r="H150" i="10" s="1"/>
  <c r="J150" i="10" a="1"/>
  <c r="J150" i="10" s="1"/>
  <c r="L150" i="10" s="1" a="1"/>
  <c r="L150" i="10" s="1"/>
  <c r="K150" i="10"/>
  <c r="K150" i="10" a="1"/>
  <c r="N150" i="10" a="1"/>
  <c r="N150" i="10" s="1"/>
  <c r="D151" i="10" a="1"/>
  <c r="D151" i="10" s="1"/>
  <c r="E151" i="10" a="1"/>
  <c r="E151" i="10" s="1"/>
  <c r="F151" i="10" a="1"/>
  <c r="F151" i="10" s="1"/>
  <c r="G151" i="10"/>
  <c r="G151" i="10" a="1"/>
  <c r="H151" i="10" a="1"/>
  <c r="H151" i="10" s="1"/>
  <c r="I151" i="10" a="1"/>
  <c r="I151" i="10" s="1"/>
  <c r="J151" i="10" a="1"/>
  <c r="J151" i="10" s="1"/>
  <c r="K151" i="10" a="1"/>
  <c r="K151" i="10" s="1"/>
  <c r="L151" i="10" a="1"/>
  <c r="L151" i="10" s="1"/>
  <c r="M151" i="10" a="1"/>
  <c r="M151" i="10" s="1"/>
  <c r="O151" i="10" s="1" a="1"/>
  <c r="O151" i="10" s="1"/>
  <c r="N151" i="10" a="1"/>
  <c r="N151" i="10" s="1"/>
  <c r="D152" i="10" a="1"/>
  <c r="D152" i="10" s="1"/>
  <c r="E152" i="10" a="1"/>
  <c r="E152" i="10" s="1"/>
  <c r="G152" i="10" a="1"/>
  <c r="G152" i="10" s="1"/>
  <c r="I152" i="10" s="1" a="1"/>
  <c r="I152" i="10" s="1"/>
  <c r="H152" i="10" a="1"/>
  <c r="H152" i="10" s="1"/>
  <c r="J152" i="10" a="1"/>
  <c r="J152" i="10" s="1"/>
  <c r="L152" i="10" s="1" a="1"/>
  <c r="L152" i="10" s="1"/>
  <c r="K152" i="10"/>
  <c r="K152" i="10" a="1"/>
  <c r="N152" i="10" a="1"/>
  <c r="N152" i="10" s="1"/>
  <c r="D153" i="10" a="1"/>
  <c r="D153" i="10" s="1"/>
  <c r="F153" i="10" s="1" a="1"/>
  <c r="F153" i="10" s="1"/>
  <c r="E153" i="10" a="1"/>
  <c r="E153" i="10" s="1"/>
  <c r="G153" i="10" a="1"/>
  <c r="G153" i="10" s="1"/>
  <c r="H153" i="10" a="1"/>
  <c r="H153" i="10" s="1"/>
  <c r="J153" i="10" a="1"/>
  <c r="J153" i="10" s="1"/>
  <c r="L153" i="10" s="1" a="1"/>
  <c r="L153" i="10" s="1"/>
  <c r="K153" i="10"/>
  <c r="K153" i="10" a="1"/>
  <c r="N153" i="10" a="1"/>
  <c r="N153" i="10" s="1"/>
  <c r="D154" i="10" a="1"/>
  <c r="D154" i="10" s="1"/>
  <c r="E154" i="10" a="1"/>
  <c r="E154" i="10" s="1"/>
  <c r="G154" i="10"/>
  <c r="I154" i="10" s="1" a="1"/>
  <c r="I154" i="10" s="1"/>
  <c r="G154" i="10" a="1"/>
  <c r="H154" i="10" a="1"/>
  <c r="H154" i="10" s="1"/>
  <c r="J154" i="10" a="1"/>
  <c r="J154" i="10" s="1"/>
  <c r="L154" i="10" s="1" a="1"/>
  <c r="L154" i="10" s="1"/>
  <c r="K154" i="10"/>
  <c r="K154" i="10" a="1"/>
  <c r="N154" i="10" a="1"/>
  <c r="N154" i="10" s="1"/>
  <c r="D155" i="10" a="1"/>
  <c r="D155" i="10" s="1"/>
  <c r="F155" i="10" s="1" a="1"/>
  <c r="F155" i="10" s="1"/>
  <c r="E155" i="10" a="1"/>
  <c r="E155" i="10" s="1"/>
  <c r="G155" i="10" a="1"/>
  <c r="G155" i="10" s="1"/>
  <c r="H155" i="10" a="1"/>
  <c r="H155" i="10" s="1"/>
  <c r="I155" i="10" a="1"/>
  <c r="I155" i="10" s="1"/>
  <c r="J155" i="10" a="1"/>
  <c r="J155" i="10" s="1"/>
  <c r="K155" i="10"/>
  <c r="K155" i="10" a="1"/>
  <c r="L155" i="10" a="1"/>
  <c r="L155" i="10" s="1"/>
  <c r="N155" i="10" a="1"/>
  <c r="N155" i="10" s="1"/>
  <c r="D156" i="10" a="1"/>
  <c r="D156" i="10" s="1"/>
  <c r="E156" i="10"/>
  <c r="E156" i="10" a="1"/>
  <c r="G156" i="10"/>
  <c r="G156" i="10" a="1"/>
  <c r="H156" i="10" a="1"/>
  <c r="H156" i="10" s="1"/>
  <c r="I156" i="10" a="1"/>
  <c r="I156" i="10" s="1"/>
  <c r="J156" i="10" a="1"/>
  <c r="J156" i="10" s="1"/>
  <c r="L156" i="10" s="1" a="1"/>
  <c r="L156" i="10" s="1"/>
  <c r="K156" i="10"/>
  <c r="K156" i="10" a="1"/>
  <c r="N156" i="10" a="1"/>
  <c r="N156" i="10" s="1"/>
  <c r="D157" i="10" a="1"/>
  <c r="D157" i="10" s="1"/>
  <c r="E157" i="10"/>
  <c r="E157" i="10" a="1"/>
  <c r="G157" i="10"/>
  <c r="I157" i="10" s="1" a="1"/>
  <c r="I157" i="10" s="1"/>
  <c r="G157" i="10" a="1"/>
  <c r="H157" i="10" a="1"/>
  <c r="H157" i="10" s="1"/>
  <c r="J157" i="10" a="1"/>
  <c r="J157" i="10" s="1"/>
  <c r="K157" i="10" a="1"/>
  <c r="K157" i="10" s="1"/>
  <c r="L157" i="10" a="1"/>
  <c r="L157" i="10" s="1"/>
  <c r="N157" i="10" a="1"/>
  <c r="N157" i="10" s="1"/>
  <c r="D158" i="10" a="1"/>
  <c r="D158" i="10" s="1"/>
  <c r="E158" i="10" a="1"/>
  <c r="E158" i="10" s="1"/>
  <c r="F158" i="10" a="1"/>
  <c r="F158" i="10" s="1"/>
  <c r="G158" i="10" a="1"/>
  <c r="G158" i="10" s="1"/>
  <c r="I158" i="10" s="1" a="1"/>
  <c r="I158" i="10" s="1"/>
  <c r="H158" i="10" a="1"/>
  <c r="H158" i="10" s="1"/>
  <c r="J158" i="10" a="1"/>
  <c r="J158" i="10" s="1"/>
  <c r="L158" i="10" s="1" a="1"/>
  <c r="L158" i="10" s="1"/>
  <c r="K158" i="10" a="1"/>
  <c r="K158" i="10" s="1"/>
  <c r="N158" i="10" a="1"/>
  <c r="N158" i="10" s="1"/>
  <c r="D159" i="10" a="1"/>
  <c r="D159" i="10" s="1"/>
  <c r="E159" i="10" a="1"/>
  <c r="E159" i="10" s="1"/>
  <c r="F159" i="10" a="1"/>
  <c r="F159" i="10" s="1"/>
  <c r="G159" i="10"/>
  <c r="G159" i="10" a="1"/>
  <c r="H159" i="10" a="1"/>
  <c r="H159" i="10" s="1"/>
  <c r="I159" i="10"/>
  <c r="I159" i="10" a="1"/>
  <c r="J159" i="10" a="1"/>
  <c r="J159" i="10" s="1"/>
  <c r="K159" i="10" a="1"/>
  <c r="K159" i="10" s="1"/>
  <c r="L159" i="10" a="1"/>
  <c r="L159" i="10" s="1"/>
  <c r="N159" i="10" a="1"/>
  <c r="N159" i="10" s="1"/>
  <c r="D160" i="10" a="1"/>
  <c r="D160" i="10" s="1"/>
  <c r="E160" i="10" a="1"/>
  <c r="E160" i="10" s="1"/>
  <c r="F160" i="10" a="1"/>
  <c r="F160" i="10" s="1"/>
  <c r="G160" i="10" a="1"/>
  <c r="G160" i="10" s="1"/>
  <c r="H160" i="10" a="1"/>
  <c r="H160" i="10" s="1"/>
  <c r="J160" i="10" a="1"/>
  <c r="J160" i="10" s="1"/>
  <c r="L160" i="10" s="1" a="1"/>
  <c r="L160" i="10" s="1"/>
  <c r="K160" i="10"/>
  <c r="K160" i="10" a="1"/>
  <c r="N160" i="10" a="1"/>
  <c r="N160" i="10" s="1"/>
  <c r="D161" i="10" a="1"/>
  <c r="D161" i="10" s="1"/>
  <c r="E161" i="10"/>
  <c r="E161" i="10" a="1"/>
  <c r="G161" i="10" a="1"/>
  <c r="G161" i="10" s="1"/>
  <c r="I161" i="10" s="1" a="1"/>
  <c r="I161" i="10" s="1"/>
  <c r="H161" i="10" a="1"/>
  <c r="H161" i="10" s="1"/>
  <c r="J161" i="10" a="1"/>
  <c r="J161" i="10" s="1"/>
  <c r="L161" i="10" s="1" a="1"/>
  <c r="L161" i="10" s="1"/>
  <c r="K161" i="10" a="1"/>
  <c r="K161" i="10" s="1"/>
  <c r="N161" i="10" a="1"/>
  <c r="N161" i="10" s="1"/>
  <c r="D162" i="10" a="1"/>
  <c r="D162" i="10" s="1"/>
  <c r="F162" i="10" s="1" a="1"/>
  <c r="F162" i="10" s="1"/>
  <c r="E162" i="10"/>
  <c r="E162" i="10" a="1"/>
  <c r="G162" i="10" a="1"/>
  <c r="G162" i="10" s="1"/>
  <c r="I162" i="10" s="1" a="1"/>
  <c r="I162" i="10" s="1"/>
  <c r="H162" i="10" a="1"/>
  <c r="H162" i="10" s="1"/>
  <c r="J162" i="10" a="1"/>
  <c r="J162" i="10" s="1"/>
  <c r="L162" i="10" s="1" a="1"/>
  <c r="L162" i="10" s="1"/>
  <c r="K162" i="10" a="1"/>
  <c r="K162" i="10" s="1"/>
  <c r="N162" i="10" a="1"/>
  <c r="N162" i="10" s="1"/>
  <c r="D163" i="10" a="1"/>
  <c r="D163" i="10" s="1"/>
  <c r="E163" i="10" a="1"/>
  <c r="E163" i="10" s="1"/>
  <c r="F163" i="10" a="1"/>
  <c r="F163" i="10" s="1"/>
  <c r="G163" i="10" a="1"/>
  <c r="G163" i="10" s="1"/>
  <c r="I163" i="10" s="1" a="1"/>
  <c r="I163" i="10" s="1"/>
  <c r="H163" i="10" a="1"/>
  <c r="H163" i="10" s="1"/>
  <c r="J163" i="10" a="1"/>
  <c r="J163" i="10" s="1"/>
  <c r="L163" i="10" s="1" a="1"/>
  <c r="L163" i="10" s="1"/>
  <c r="K163" i="10" a="1"/>
  <c r="K163" i="10" s="1"/>
  <c r="N163" i="10" a="1"/>
  <c r="N163" i="10" s="1"/>
  <c r="D164" i="10" a="1"/>
  <c r="D164" i="10" s="1"/>
  <c r="F164" i="10" s="1" a="1"/>
  <c r="F164" i="10" s="1"/>
  <c r="E164" i="10" a="1"/>
  <c r="E164" i="10" s="1"/>
  <c r="G164" i="10" a="1"/>
  <c r="G164" i="10" s="1"/>
  <c r="I164" i="10" s="1" a="1"/>
  <c r="I164" i="10" s="1"/>
  <c r="H164" i="10" a="1"/>
  <c r="H164" i="10" s="1"/>
  <c r="J164" i="10" a="1"/>
  <c r="J164" i="10" s="1"/>
  <c r="K164" i="10"/>
  <c r="K164" i="10" a="1"/>
  <c r="N164" i="10" a="1"/>
  <c r="N164" i="10" s="1"/>
  <c r="D165" i="10" a="1"/>
  <c r="D165" i="10" s="1"/>
  <c r="E165" i="10"/>
  <c r="E165" i="10" a="1"/>
  <c r="G165" i="10" a="1"/>
  <c r="G165" i="10" s="1"/>
  <c r="I165" i="10" s="1" a="1"/>
  <c r="I165" i="10" s="1"/>
  <c r="H165" i="10" a="1"/>
  <c r="H165" i="10" s="1"/>
  <c r="J165" i="10" a="1"/>
  <c r="J165" i="10" s="1"/>
  <c r="L165" i="10" s="1" a="1"/>
  <c r="L165" i="10" s="1"/>
  <c r="K165" i="10" a="1"/>
  <c r="K165" i="10" s="1"/>
  <c r="N165" i="10" a="1"/>
  <c r="N165" i="10" s="1"/>
  <c r="D166" i="10" a="1"/>
  <c r="D166" i="10" s="1"/>
  <c r="F166" i="10" s="1" a="1"/>
  <c r="F166" i="10" s="1"/>
  <c r="E166" i="10"/>
  <c r="E166" i="10" a="1"/>
  <c r="G166" i="10" a="1"/>
  <c r="G166" i="10" s="1"/>
  <c r="I166" i="10" s="1" a="1"/>
  <c r="I166" i="10" s="1"/>
  <c r="H166" i="10" a="1"/>
  <c r="H166" i="10" s="1"/>
  <c r="J166" i="10" a="1"/>
  <c r="J166" i="10" s="1"/>
  <c r="L166" i="10" s="1" a="1"/>
  <c r="L166" i="10" s="1"/>
  <c r="K166" i="10" a="1"/>
  <c r="K166" i="10" s="1"/>
  <c r="N166" i="10" a="1"/>
  <c r="N166" i="10" s="1"/>
  <c r="D167" i="10" a="1"/>
  <c r="D167" i="10" s="1"/>
  <c r="E167" i="10" a="1"/>
  <c r="E167" i="10" s="1"/>
  <c r="G167" i="10"/>
  <c r="I167" i="10" s="1" a="1"/>
  <c r="I167" i="10" s="1"/>
  <c r="G167" i="10" a="1"/>
  <c r="H167" i="10" a="1"/>
  <c r="H167" i="10" s="1"/>
  <c r="J167" i="10" a="1"/>
  <c r="J167" i="10" s="1"/>
  <c r="L167" i="10" s="1" a="1"/>
  <c r="L167" i="10" s="1"/>
  <c r="K167" i="10" a="1"/>
  <c r="K167" i="10" s="1"/>
  <c r="N167" i="10" a="1"/>
  <c r="N167" i="10" s="1"/>
  <c r="D168" i="10" a="1"/>
  <c r="D168" i="10" s="1"/>
  <c r="F168" i="10" s="1" a="1"/>
  <c r="F168" i="10" s="1"/>
  <c r="E168" i="10" a="1"/>
  <c r="E168" i="10" s="1"/>
  <c r="G168" i="10" a="1"/>
  <c r="G168" i="10" s="1"/>
  <c r="I168" i="10" s="1" a="1"/>
  <c r="I168" i="10" s="1"/>
  <c r="H168" i="10" a="1"/>
  <c r="H168" i="10" s="1"/>
  <c r="J168" i="10" a="1"/>
  <c r="J168" i="10" s="1"/>
  <c r="L168" i="10" s="1" a="1"/>
  <c r="L168" i="10" s="1"/>
  <c r="K168" i="10" a="1"/>
  <c r="K168" i="10" s="1"/>
  <c r="N168" i="10" a="1"/>
  <c r="N168" i="10" s="1"/>
  <c r="D169" i="10" a="1"/>
  <c r="D169" i="10" s="1"/>
  <c r="E169" i="10" a="1"/>
  <c r="E169" i="10" s="1"/>
  <c r="G169" i="10"/>
  <c r="I169" i="10" s="1" a="1"/>
  <c r="I169" i="10" s="1"/>
  <c r="G169" i="10" a="1"/>
  <c r="H169" i="10" a="1"/>
  <c r="H169" i="10" s="1"/>
  <c r="J169" i="10" a="1"/>
  <c r="J169" i="10" s="1"/>
  <c r="L169" i="10" s="1" a="1"/>
  <c r="L169" i="10" s="1"/>
  <c r="K169" i="10" a="1"/>
  <c r="K169" i="10" s="1"/>
  <c r="N169" i="10" a="1"/>
  <c r="N169" i="10" s="1"/>
  <c r="D170" i="10" a="1"/>
  <c r="D170" i="10" s="1"/>
  <c r="F170" i="10" s="1" a="1"/>
  <c r="F170" i="10" s="1"/>
  <c r="E170" i="10" a="1"/>
  <c r="E170" i="10" s="1"/>
  <c r="G170" i="10" a="1"/>
  <c r="G170" i="10" s="1"/>
  <c r="H170" i="10" a="1"/>
  <c r="H170" i="10" s="1"/>
  <c r="J170" i="10" a="1"/>
  <c r="J170" i="10" s="1"/>
  <c r="L170" i="10" s="1" a="1"/>
  <c r="L170" i="10" s="1"/>
  <c r="K170" i="10" a="1"/>
  <c r="K170" i="10" s="1"/>
  <c r="N170" i="10" a="1"/>
  <c r="N170" i="10" s="1"/>
  <c r="D171" i="10"/>
  <c r="D171" i="10" a="1"/>
  <c r="E171" i="10" a="1"/>
  <c r="E171" i="10" s="1"/>
  <c r="F171" i="10" a="1"/>
  <c r="F171" i="10" s="1"/>
  <c r="G171" i="10" a="1"/>
  <c r="G171" i="10" s="1"/>
  <c r="H171" i="10"/>
  <c r="H171" i="10" a="1"/>
  <c r="I171" i="10" a="1"/>
  <c r="I171" i="10" s="1"/>
  <c r="J171" i="10" a="1"/>
  <c r="J171" i="10" s="1"/>
  <c r="L171" i="10" s="1" a="1"/>
  <c r="K171" i="10" a="1"/>
  <c r="K171" i="10" s="1"/>
  <c r="L171" i="10"/>
  <c r="N171" i="10" a="1"/>
  <c r="N171" i="10" s="1"/>
  <c r="D172" i="10" a="1"/>
  <c r="D172" i="10" s="1"/>
  <c r="E172" i="10" a="1"/>
  <c r="E172" i="10" s="1"/>
  <c r="G172" i="10" a="1"/>
  <c r="G172" i="10" s="1"/>
  <c r="I172" i="10" s="1" a="1"/>
  <c r="I172" i="10" s="1"/>
  <c r="H172" i="10"/>
  <c r="H172" i="10" a="1"/>
  <c r="J172" i="10" a="1"/>
  <c r="J172" i="10" s="1"/>
  <c r="L172" i="10" s="1" a="1"/>
  <c r="L172" i="10" s="1"/>
  <c r="K172" i="10" a="1"/>
  <c r="K172" i="10" s="1"/>
  <c r="N172" i="10" a="1"/>
  <c r="N172" i="10" s="1"/>
  <c r="D173" i="10"/>
  <c r="D173" i="10" a="1"/>
  <c r="E173" i="10" a="1"/>
  <c r="E173" i="10" s="1"/>
  <c r="F173" i="10"/>
  <c r="F173" i="10" a="1"/>
  <c r="G173" i="10" a="1"/>
  <c r="G173" i="10" s="1"/>
  <c r="H173" i="10" a="1"/>
  <c r="H173" i="10" s="1"/>
  <c r="I173" i="10" a="1"/>
  <c r="I173" i="10" s="1"/>
  <c r="J173" i="10" a="1"/>
  <c r="J173" i="10" s="1"/>
  <c r="L173" i="10" s="1" a="1"/>
  <c r="L173" i="10" s="1"/>
  <c r="K173" i="10" a="1"/>
  <c r="K173" i="10" s="1"/>
  <c r="M173" i="10" a="1"/>
  <c r="M173" i="10" s="1"/>
  <c r="O173" i="10" s="1" a="1"/>
  <c r="O173" i="10" s="1"/>
  <c r="N173" i="10"/>
  <c r="N173" i="10" a="1"/>
  <c r="D174" i="10" a="1"/>
  <c r="D174" i="10" s="1"/>
  <c r="E174" i="10" a="1"/>
  <c r="E174" i="10" s="1"/>
  <c r="G174" i="10" a="1"/>
  <c r="G174" i="10" s="1"/>
  <c r="I174" i="10" s="1" a="1"/>
  <c r="I174" i="10" s="1"/>
  <c r="H174" i="10" a="1"/>
  <c r="H174" i="10" s="1"/>
  <c r="J174" i="10"/>
  <c r="L174" i="10" s="1" a="1"/>
  <c r="L174" i="10" s="1"/>
  <c r="J174" i="10" a="1"/>
  <c r="K174" i="10" a="1"/>
  <c r="K174" i="10" s="1"/>
  <c r="N174" i="10" a="1"/>
  <c r="N174" i="10" s="1"/>
  <c r="D175" i="10" a="1"/>
  <c r="D175" i="10" s="1"/>
  <c r="E175" i="10" a="1"/>
  <c r="E175" i="10" s="1"/>
  <c r="G175" i="10" a="1"/>
  <c r="G175" i="10" s="1"/>
  <c r="H175" i="10" a="1"/>
  <c r="H175" i="10" s="1"/>
  <c r="I175" i="10" a="1"/>
  <c r="I175" i="10" s="1"/>
  <c r="J175" i="10" a="1"/>
  <c r="J175" i="10" s="1"/>
  <c r="L175" i="10" s="1" a="1"/>
  <c r="K175" i="10" a="1"/>
  <c r="K175" i="10" s="1"/>
  <c r="L175" i="10"/>
  <c r="N175" i="10" a="1"/>
  <c r="N175" i="10" s="1"/>
  <c r="D176" i="10" a="1"/>
  <c r="D176" i="10" s="1"/>
  <c r="E176" i="10" a="1"/>
  <c r="E176" i="10" s="1"/>
  <c r="G176" i="10" a="1"/>
  <c r="G176" i="10" s="1"/>
  <c r="I176" i="10" s="1" a="1"/>
  <c r="I176" i="10" s="1"/>
  <c r="H176" i="10"/>
  <c r="H176" i="10" a="1"/>
  <c r="J176" i="10" a="1"/>
  <c r="J176" i="10" s="1"/>
  <c r="K176" i="10" a="1"/>
  <c r="K176" i="10" s="1"/>
  <c r="L176" i="10" a="1"/>
  <c r="L176" i="10" s="1"/>
  <c r="N176" i="10" a="1"/>
  <c r="N176" i="10" s="1"/>
  <c r="D177" i="10" a="1"/>
  <c r="D177" i="10" s="1"/>
  <c r="E177" i="10" a="1"/>
  <c r="E177" i="10" s="1"/>
  <c r="G177" i="10" a="1"/>
  <c r="G177" i="10" s="1"/>
  <c r="I177" i="10" s="1" a="1"/>
  <c r="I177" i="10" s="1"/>
  <c r="H177" i="10" a="1"/>
  <c r="H177" i="10" s="1"/>
  <c r="J177" i="10"/>
  <c r="L177" i="10" s="1" a="1"/>
  <c r="L177" i="10" s="1"/>
  <c r="J177" i="10" a="1"/>
  <c r="K177" i="10" a="1"/>
  <c r="K177" i="10" s="1"/>
  <c r="N177" i="10"/>
  <c r="N177" i="10" a="1"/>
  <c r="D178" i="10" a="1"/>
  <c r="D178" i="10" s="1"/>
  <c r="E178" i="10" a="1"/>
  <c r="E178" i="10" s="1"/>
  <c r="G178" i="10" a="1"/>
  <c r="G178" i="10" s="1"/>
  <c r="I178" i="10" s="1" a="1"/>
  <c r="I178" i="10" s="1"/>
  <c r="H178" i="10" a="1"/>
  <c r="H178" i="10" s="1"/>
  <c r="J178" i="10" a="1"/>
  <c r="J178" i="10" s="1"/>
  <c r="L178" i="10" s="1" a="1"/>
  <c r="L178" i="10" s="1"/>
  <c r="K178" i="10" a="1"/>
  <c r="K178" i="10" s="1"/>
  <c r="N178" i="10" a="1"/>
  <c r="N178" i="10" s="1"/>
  <c r="D179" i="10" a="1"/>
  <c r="D179" i="10" s="1"/>
  <c r="E179" i="10" a="1"/>
  <c r="E179" i="10" s="1"/>
  <c r="G179" i="10" a="1"/>
  <c r="G179" i="10" s="1"/>
  <c r="H179" i="10" a="1"/>
  <c r="H179" i="10" s="1"/>
  <c r="I179" i="10" a="1"/>
  <c r="I179" i="10" s="1"/>
  <c r="J179" i="10" a="1"/>
  <c r="J179" i="10" s="1"/>
  <c r="L179" i="10" s="1" a="1"/>
  <c r="K179" i="10" a="1"/>
  <c r="K179" i="10" s="1"/>
  <c r="L179" i="10"/>
  <c r="N179" i="10" a="1"/>
  <c r="N179" i="10" s="1"/>
  <c r="D180" i="10" a="1"/>
  <c r="D180" i="10" s="1"/>
  <c r="E180" i="10" a="1"/>
  <c r="E180" i="10" s="1"/>
  <c r="G180" i="10" a="1"/>
  <c r="G180" i="10" s="1"/>
  <c r="I180" i="10" s="1" a="1"/>
  <c r="I180" i="10" s="1"/>
  <c r="H180" i="10"/>
  <c r="H180" i="10" a="1"/>
  <c r="J180" i="10" a="1"/>
  <c r="J180" i="10" s="1"/>
  <c r="K180" i="10" a="1"/>
  <c r="K180" i="10" s="1"/>
  <c r="L180" i="10" a="1"/>
  <c r="L180" i="10" s="1"/>
  <c r="N180" i="10" a="1"/>
  <c r="N180" i="10" s="1"/>
  <c r="D181" i="10" a="1"/>
  <c r="D181" i="10" s="1"/>
  <c r="E181" i="10" a="1"/>
  <c r="E181" i="10" s="1"/>
  <c r="G181" i="10" a="1"/>
  <c r="G181" i="10" s="1"/>
  <c r="I181" i="10" s="1" a="1"/>
  <c r="I181" i="10" s="1"/>
  <c r="H181" i="10" a="1"/>
  <c r="H181" i="10" s="1"/>
  <c r="J181" i="10"/>
  <c r="L181" i="10" s="1" a="1"/>
  <c r="L181" i="10" s="1"/>
  <c r="J181" i="10" a="1"/>
  <c r="K181" i="10" a="1"/>
  <c r="K181" i="10" s="1"/>
  <c r="N181" i="10"/>
  <c r="N181" i="10" a="1"/>
  <c r="D182" i="10" a="1"/>
  <c r="D182" i="10" s="1"/>
  <c r="F182" i="10" s="1" a="1"/>
  <c r="F182" i="10" s="1"/>
  <c r="E182" i="10" a="1"/>
  <c r="E182" i="10" s="1"/>
  <c r="G182" i="10" a="1"/>
  <c r="G182" i="10" s="1"/>
  <c r="H182" i="10" a="1"/>
  <c r="H182" i="10" s="1"/>
  <c r="J182" i="10" a="1"/>
  <c r="J182" i="10" s="1"/>
  <c r="L182" i="10" s="1" a="1"/>
  <c r="L182" i="10" s="1"/>
  <c r="K182" i="10" a="1"/>
  <c r="K182" i="10" s="1"/>
  <c r="N182" i="10" a="1"/>
  <c r="N182" i="10" s="1"/>
  <c r="D183" i="10" a="1"/>
  <c r="D183" i="10" s="1"/>
  <c r="M183" i="10" s="1" a="1"/>
  <c r="M183" i="10" s="1"/>
  <c r="O183" i="10" s="1" a="1"/>
  <c r="O183" i="10" s="1"/>
  <c r="E183" i="10" a="1"/>
  <c r="E183" i="10" s="1"/>
  <c r="G183" i="10" a="1"/>
  <c r="G183" i="10" s="1"/>
  <c r="H183" i="10" a="1"/>
  <c r="H183" i="10" s="1"/>
  <c r="I183" i="10" a="1"/>
  <c r="I183" i="10" s="1"/>
  <c r="J183" i="10"/>
  <c r="J183" i="10" a="1"/>
  <c r="K183" i="10" a="1"/>
  <c r="K183" i="10" s="1"/>
  <c r="L183" i="10"/>
  <c r="L183" i="10" a="1"/>
  <c r="N183" i="10" a="1"/>
  <c r="N183" i="10" s="1"/>
  <c r="D184" i="10" a="1"/>
  <c r="D184" i="10" s="1"/>
  <c r="F184" i="10" s="1" a="1"/>
  <c r="F184" i="10" s="1"/>
  <c r="E184" i="10" a="1"/>
  <c r="E184" i="10" s="1"/>
  <c r="G184" i="10" a="1"/>
  <c r="G184" i="10" s="1"/>
  <c r="I184" i="10" s="1" a="1"/>
  <c r="I184" i="10" s="1"/>
  <c r="H184" i="10" a="1"/>
  <c r="H184" i="10" s="1"/>
  <c r="J184" i="10"/>
  <c r="L184" i="10" s="1" a="1"/>
  <c r="L184" i="10" s="1"/>
  <c r="J184" i="10" a="1"/>
  <c r="K184" i="10" a="1"/>
  <c r="K184" i="10" s="1"/>
  <c r="N184" i="10"/>
  <c r="N184" i="10" a="1"/>
  <c r="D185" i="10" a="1"/>
  <c r="D185" i="10" s="1"/>
  <c r="E185" i="10" a="1"/>
  <c r="E185" i="10" s="1"/>
  <c r="G185" i="10" a="1"/>
  <c r="G185" i="10" s="1"/>
  <c r="H185" i="10" a="1"/>
  <c r="H185" i="10" s="1"/>
  <c r="I185" i="10" a="1"/>
  <c r="I185" i="10" s="1"/>
  <c r="J185" i="10" a="1"/>
  <c r="J185" i="10" s="1"/>
  <c r="L185" i="10" s="1" a="1"/>
  <c r="K185" i="10" a="1"/>
  <c r="K185" i="10" s="1"/>
  <c r="L185" i="10"/>
  <c r="N185" i="10" a="1"/>
  <c r="N185" i="10" s="1"/>
  <c r="D186" i="10" a="1"/>
  <c r="D186" i="10" s="1"/>
  <c r="F186" i="10" s="1" a="1"/>
  <c r="F186" i="10" s="1"/>
  <c r="E186" i="10" a="1"/>
  <c r="E186" i="10" s="1"/>
  <c r="G186" i="10" a="1"/>
  <c r="G186" i="10" s="1"/>
  <c r="I186" i="10" s="1" a="1"/>
  <c r="I186" i="10" s="1"/>
  <c r="H186" i="10" a="1"/>
  <c r="H186" i="10" s="1"/>
  <c r="J186" i="10" a="1"/>
  <c r="J186" i="10" s="1"/>
  <c r="L186" i="10" s="1" a="1"/>
  <c r="L186" i="10" s="1"/>
  <c r="K186" i="10" a="1"/>
  <c r="K186" i="10" s="1"/>
  <c r="N186" i="10" a="1"/>
  <c r="N186" i="10" s="1"/>
  <c r="D187" i="10" a="1"/>
  <c r="D187" i="10" s="1"/>
  <c r="E187" i="10" a="1"/>
  <c r="E187" i="10" s="1"/>
  <c r="G187" i="10" a="1"/>
  <c r="G187" i="10" s="1"/>
  <c r="I187" i="10" s="1" a="1"/>
  <c r="I187" i="10" s="1"/>
  <c r="H187" i="10" a="1"/>
  <c r="H187" i="10" s="1"/>
  <c r="J187" i="10" a="1"/>
  <c r="J187" i="10" s="1"/>
  <c r="L187" i="10" s="1" a="1"/>
  <c r="L187" i="10" s="1"/>
  <c r="K187" i="10" a="1"/>
  <c r="K187" i="10" s="1"/>
  <c r="N187" i="10" a="1"/>
  <c r="N187" i="10" s="1"/>
  <c r="D188" i="10" a="1"/>
  <c r="D188" i="10" s="1"/>
  <c r="F188" i="10" s="1" a="1"/>
  <c r="F188" i="10" s="1"/>
  <c r="E188" i="10" a="1"/>
  <c r="E188" i="10" s="1"/>
  <c r="G188" i="10" a="1"/>
  <c r="G188" i="10" s="1"/>
  <c r="H188" i="10"/>
  <c r="H188" i="10" a="1"/>
  <c r="J188" i="10" a="1"/>
  <c r="J188" i="10" s="1"/>
  <c r="L188" i="10" s="1" a="1"/>
  <c r="L188" i="10" s="1"/>
  <c r="K188" i="10" a="1"/>
  <c r="K188" i="10" s="1"/>
  <c r="N188" i="10" a="1"/>
  <c r="N188" i="10" s="1"/>
  <c r="D189" i="10"/>
  <c r="D189" i="10" a="1"/>
  <c r="E189" i="10" a="1"/>
  <c r="E189" i="10" s="1"/>
  <c r="G189" i="10" a="1"/>
  <c r="G189" i="10" s="1"/>
  <c r="I189" i="10" s="1" a="1"/>
  <c r="I189" i="10" s="1"/>
  <c r="H189" i="10" a="1"/>
  <c r="H189" i="10" s="1"/>
  <c r="J189" i="10" a="1"/>
  <c r="J189" i="10" s="1"/>
  <c r="L189" i="10" s="1" a="1"/>
  <c r="L189" i="10" s="1"/>
  <c r="K189" i="10" a="1"/>
  <c r="K189" i="10" s="1"/>
  <c r="N189" i="10"/>
  <c r="N189" i="10" a="1"/>
  <c r="D190" i="10" a="1"/>
  <c r="D190" i="10" s="1"/>
  <c r="F190" i="10" s="1" a="1"/>
  <c r="F190" i="10" s="1"/>
  <c r="E190" i="10" a="1"/>
  <c r="E190" i="10" s="1"/>
  <c r="G190" i="10" a="1"/>
  <c r="G190" i="10" s="1"/>
  <c r="H190" i="10" a="1"/>
  <c r="H190" i="10" s="1"/>
  <c r="J190" i="10"/>
  <c r="L190" i="10" s="1" a="1"/>
  <c r="L190" i="10" s="1"/>
  <c r="J190" i="10" a="1"/>
  <c r="K190" i="10" a="1"/>
  <c r="K190" i="10" s="1"/>
  <c r="N190" i="10" a="1"/>
  <c r="N190" i="10" s="1"/>
  <c r="D191" i="10" a="1"/>
  <c r="D191" i="10" s="1"/>
  <c r="E191" i="10" a="1"/>
  <c r="E191" i="10" s="1"/>
  <c r="F191" i="10" a="1"/>
  <c r="F191" i="10" s="1"/>
  <c r="G191" i="10" a="1"/>
  <c r="G191" i="10" s="1"/>
  <c r="I191" i="10" s="1" a="1"/>
  <c r="I191" i="10" s="1"/>
  <c r="H191" i="10" a="1"/>
  <c r="H191" i="10" s="1"/>
  <c r="J191" i="10" a="1"/>
  <c r="J191" i="10" s="1"/>
  <c r="L191" i="10" s="1" a="1"/>
  <c r="L191" i="10" s="1"/>
  <c r="K191" i="10" a="1"/>
  <c r="K191" i="10" s="1"/>
  <c r="N191" i="10" a="1"/>
  <c r="N191" i="10" s="1"/>
  <c r="D192" i="10" a="1"/>
  <c r="D192" i="10" s="1"/>
  <c r="E192" i="10" a="1"/>
  <c r="E192" i="10" s="1"/>
  <c r="G192" i="10" a="1"/>
  <c r="G192" i="10" s="1"/>
  <c r="I192" i="10" s="1" a="1"/>
  <c r="I192" i="10" s="1"/>
  <c r="H192" i="10" a="1"/>
  <c r="H192" i="10" s="1"/>
  <c r="J192" i="10" a="1"/>
  <c r="J192" i="10" s="1"/>
  <c r="K192" i="10" a="1"/>
  <c r="K192" i="10" s="1"/>
  <c r="L192" i="10" a="1"/>
  <c r="L192" i="10" s="1"/>
  <c r="N192" i="10"/>
  <c r="N192" i="10" a="1"/>
  <c r="D193" i="10" a="1"/>
  <c r="D193" i="10" s="1"/>
  <c r="E193" i="10" a="1"/>
  <c r="E193" i="10" s="1"/>
  <c r="G193" i="10" a="1"/>
  <c r="G193" i="10" s="1"/>
  <c r="I193" i="10" s="1" a="1"/>
  <c r="I193" i="10" s="1"/>
  <c r="H193" i="10" a="1"/>
  <c r="H193" i="10" s="1"/>
  <c r="J193" i="10"/>
  <c r="L193" i="10" s="1" a="1"/>
  <c r="L193" i="10" s="1"/>
  <c r="J193" i="10" a="1"/>
  <c r="K193" i="10" a="1"/>
  <c r="K193" i="10" s="1"/>
  <c r="N193" i="10" a="1"/>
  <c r="N193" i="10" s="1"/>
  <c r="D194" i="10" a="1"/>
  <c r="D194" i="10" s="1"/>
  <c r="F194" i="10" s="1" a="1"/>
  <c r="E194" i="10" a="1"/>
  <c r="E194" i="10" s="1"/>
  <c r="F194" i="10"/>
  <c r="G194" i="10" a="1"/>
  <c r="G194" i="10" s="1"/>
  <c r="H194" i="10" a="1"/>
  <c r="H194" i="10" s="1"/>
  <c r="J194" i="10" a="1"/>
  <c r="J194" i="10" s="1"/>
  <c r="L194" i="10" s="1" a="1"/>
  <c r="L194" i="10" s="1"/>
  <c r="K194" i="10" a="1"/>
  <c r="K194" i="10" s="1"/>
  <c r="N194" i="10" a="1"/>
  <c r="N194" i="10" s="1"/>
  <c r="D195" i="10" a="1"/>
  <c r="D195" i="10" s="1"/>
  <c r="E195" i="10" a="1"/>
  <c r="E195" i="10" s="1"/>
  <c r="G195" i="10" a="1"/>
  <c r="G195" i="10" s="1"/>
  <c r="I195" i="10" s="1" a="1"/>
  <c r="I195" i="10" s="1"/>
  <c r="H195" i="10" a="1"/>
  <c r="H195" i="10" s="1"/>
  <c r="J195" i="10"/>
  <c r="J195" i="10" a="1"/>
  <c r="K195" i="10" a="1"/>
  <c r="K195" i="10" s="1"/>
  <c r="L195" i="10" a="1"/>
  <c r="L195" i="10" s="1"/>
  <c r="N195" i="10"/>
  <c r="N195" i="10" a="1"/>
  <c r="D196" i="10" a="1"/>
  <c r="D196" i="10" s="1"/>
  <c r="F196" i="10" s="1" a="1"/>
  <c r="F196" i="10" s="1"/>
  <c r="E196" i="10" a="1"/>
  <c r="E196" i="10" s="1"/>
  <c r="G196" i="10" a="1"/>
  <c r="G196" i="10" s="1"/>
  <c r="I196" i="10" s="1" a="1"/>
  <c r="I196" i="10" s="1"/>
  <c r="H196" i="10" a="1"/>
  <c r="H196" i="10" s="1"/>
  <c r="J196" i="10" a="1"/>
  <c r="J196" i="10" s="1"/>
  <c r="K196" i="10" a="1"/>
  <c r="K196" i="10" s="1"/>
  <c r="N196" i="10" a="1"/>
  <c r="N196" i="10" s="1"/>
  <c r="D197" i="10" a="1"/>
  <c r="D197" i="10" s="1"/>
  <c r="E197" i="10" a="1"/>
  <c r="E197" i="10" s="1"/>
  <c r="G197" i="10" a="1"/>
  <c r="G197" i="10" s="1"/>
  <c r="I197" i="10" s="1" a="1"/>
  <c r="I197" i="10" s="1"/>
  <c r="H197" i="10" a="1"/>
  <c r="H197" i="10" s="1"/>
  <c r="J197" i="10" a="1"/>
  <c r="J197" i="10" s="1"/>
  <c r="L197" i="10" s="1" a="1"/>
  <c r="L197" i="10" s="1"/>
  <c r="K197" i="10"/>
  <c r="K197" i="10" a="1"/>
  <c r="N197" i="10" a="1"/>
  <c r="N197" i="10" s="1"/>
  <c r="D198" i="10" a="1"/>
  <c r="D198" i="10" s="1"/>
  <c r="E198" i="10" a="1"/>
  <c r="E198" i="10" s="1"/>
  <c r="G198" i="10" a="1"/>
  <c r="G198" i="10" s="1"/>
  <c r="I198" i="10" s="1" a="1"/>
  <c r="I198" i="10" s="1"/>
  <c r="H198" i="10" a="1"/>
  <c r="H198" i="10" s="1"/>
  <c r="J198" i="10" a="1"/>
  <c r="J198" i="10" s="1"/>
  <c r="L198" i="10" s="1" a="1"/>
  <c r="L198" i="10" s="1"/>
  <c r="K198" i="10" a="1"/>
  <c r="K198" i="10" s="1"/>
  <c r="N198" i="10" a="1"/>
  <c r="N198" i="10" s="1"/>
  <c r="D199" i="10" a="1"/>
  <c r="D199" i="10" s="1"/>
  <c r="E199" i="10" a="1"/>
  <c r="E199" i="10" s="1"/>
  <c r="F199" i="10" a="1"/>
  <c r="F199" i="10" s="1"/>
  <c r="G199" i="10"/>
  <c r="I199" i="10" s="1" a="1"/>
  <c r="I199" i="10" s="1"/>
  <c r="G199" i="10" a="1"/>
  <c r="H199" i="10" a="1"/>
  <c r="H199" i="10" s="1"/>
  <c r="J199" i="10" a="1"/>
  <c r="J199" i="10" s="1"/>
  <c r="L199" i="10" s="1" a="1"/>
  <c r="L199" i="10" s="1"/>
  <c r="K199" i="10" a="1"/>
  <c r="K199" i="10" s="1"/>
  <c r="N199" i="10" a="1"/>
  <c r="N199" i="10" s="1"/>
  <c r="D200" i="10" a="1"/>
  <c r="D200" i="10" s="1"/>
  <c r="E200" i="10"/>
  <c r="E200" i="10" a="1"/>
  <c r="G200" i="10"/>
  <c r="I200" i="10" s="1" a="1"/>
  <c r="I200" i="10" s="1"/>
  <c r="G200" i="10" a="1"/>
  <c r="H200" i="10" a="1"/>
  <c r="H200" i="10" s="1"/>
  <c r="J200" i="10" a="1"/>
  <c r="J200" i="10" s="1"/>
  <c r="L200" i="10" s="1" a="1"/>
  <c r="L200" i="10" s="1"/>
  <c r="K200" i="10"/>
  <c r="K200" i="10" a="1"/>
  <c r="N200" i="10" a="1"/>
  <c r="N200" i="10" s="1"/>
  <c r="D201" i="10" a="1"/>
  <c r="D201" i="10" s="1"/>
  <c r="E201" i="10" a="1"/>
  <c r="E201" i="10" s="1"/>
  <c r="G201" i="10" a="1"/>
  <c r="G201" i="10" s="1"/>
  <c r="I201" i="10" s="1" a="1"/>
  <c r="I201" i="10" s="1"/>
  <c r="H201" i="10" a="1"/>
  <c r="H201" i="10" s="1"/>
  <c r="J201" i="10" a="1"/>
  <c r="J201" i="10" s="1"/>
  <c r="L201" i="10" s="1" a="1"/>
  <c r="L201" i="10" s="1"/>
  <c r="K201" i="10" a="1"/>
  <c r="K201" i="10" s="1"/>
  <c r="N201" i="10" a="1"/>
  <c r="N201" i="10" s="1"/>
  <c r="D202" i="10" a="1"/>
  <c r="D202" i="10" s="1"/>
  <c r="E202" i="10" a="1"/>
  <c r="E202" i="10" s="1"/>
  <c r="G202" i="10"/>
  <c r="I202" i="10" s="1" a="1"/>
  <c r="I202" i="10" s="1"/>
  <c r="G202" i="10" a="1"/>
  <c r="H202" i="10" a="1"/>
  <c r="H202" i="10" s="1"/>
  <c r="J202" i="10" a="1"/>
  <c r="J202" i="10" s="1"/>
  <c r="L202" i="10" s="1" a="1"/>
  <c r="L202" i="10" s="1"/>
  <c r="K202" i="10"/>
  <c r="K202" i="10" a="1"/>
  <c r="N202" i="10" a="1"/>
  <c r="N202" i="10" s="1"/>
  <c r="D203" i="10" a="1"/>
  <c r="D203" i="10" s="1"/>
  <c r="E203" i="10"/>
  <c r="E203" i="10" a="1"/>
  <c r="G203" i="10" a="1"/>
  <c r="G203" i="10" s="1"/>
  <c r="I203" i="10" s="1" a="1"/>
  <c r="I203" i="10" s="1"/>
  <c r="H203" i="10" a="1"/>
  <c r="H203" i="10" s="1"/>
  <c r="J203" i="10" a="1"/>
  <c r="J203" i="10" s="1"/>
  <c r="L203" i="10" s="1" a="1"/>
  <c r="L203" i="10" s="1"/>
  <c r="K203" i="10"/>
  <c r="K203" i="10" a="1"/>
  <c r="N203" i="10" a="1"/>
  <c r="N203" i="10" s="1"/>
  <c r="D204" i="10" a="1"/>
  <c r="D204" i="10" s="1"/>
  <c r="E204" i="10" a="1"/>
  <c r="E204" i="10" s="1"/>
  <c r="G204" i="10" a="1"/>
  <c r="G204" i="10" s="1"/>
  <c r="I204" i="10" s="1" a="1"/>
  <c r="I204" i="10" s="1"/>
  <c r="H204" i="10" a="1"/>
  <c r="H204" i="10" s="1"/>
  <c r="J204" i="10" a="1"/>
  <c r="J204" i="10" s="1"/>
  <c r="L204" i="10" s="1" a="1"/>
  <c r="L204" i="10" s="1"/>
  <c r="K204" i="10"/>
  <c r="K204" i="10" a="1"/>
  <c r="N204" i="10" a="1"/>
  <c r="N204" i="10" s="1"/>
  <c r="D205" i="10" a="1"/>
  <c r="D205" i="10" s="1"/>
  <c r="E205" i="10" a="1"/>
  <c r="E205" i="10" s="1"/>
  <c r="F205" i="10" a="1"/>
  <c r="F205" i="10" s="1"/>
  <c r="G205" i="10" a="1"/>
  <c r="G205" i="10" s="1"/>
  <c r="I205" i="10" s="1" a="1"/>
  <c r="I205" i="10" s="1"/>
  <c r="H205" i="10" a="1"/>
  <c r="H205" i="10" s="1"/>
  <c r="J205" i="10" a="1"/>
  <c r="J205" i="10" s="1"/>
  <c r="K205" i="10" a="1"/>
  <c r="K205" i="10" s="1"/>
  <c r="L205" i="10" a="1"/>
  <c r="L205" i="10" s="1"/>
  <c r="N205" i="10" a="1"/>
  <c r="N205" i="10" s="1"/>
  <c r="D206" i="10" a="1"/>
  <c r="D206" i="10" s="1"/>
  <c r="E206" i="10" a="1"/>
  <c r="E206" i="10" s="1"/>
  <c r="G206" i="10" a="1"/>
  <c r="G206" i="10" s="1"/>
  <c r="I206" i="10" s="1" a="1"/>
  <c r="I206" i="10" s="1"/>
  <c r="H206" i="10" a="1"/>
  <c r="H206" i="10" s="1"/>
  <c r="J206" i="10" a="1"/>
  <c r="J206" i="10" s="1"/>
  <c r="L206" i="10" s="1" a="1"/>
  <c r="L206" i="10" s="1"/>
  <c r="K206" i="10" a="1"/>
  <c r="K206" i="10" s="1"/>
  <c r="N206" i="10" a="1"/>
  <c r="N206" i="10" s="1"/>
  <c r="D207" i="10" a="1"/>
  <c r="D207" i="10" s="1"/>
  <c r="E207" i="10" a="1"/>
  <c r="E207" i="10" s="1"/>
  <c r="G207" i="10" a="1"/>
  <c r="G207" i="10" s="1"/>
  <c r="I207" i="10" s="1" a="1"/>
  <c r="I207" i="10" s="1"/>
  <c r="H207" i="10" a="1"/>
  <c r="H207" i="10" s="1"/>
  <c r="J207" i="10" a="1"/>
  <c r="J207" i="10" s="1"/>
  <c r="L207" i="10" s="1" a="1"/>
  <c r="L207" i="10" s="1"/>
  <c r="K207" i="10" a="1"/>
  <c r="K207" i="10" s="1"/>
  <c r="N207" i="10" a="1"/>
  <c r="N207" i="10" s="1"/>
  <c r="D208" i="10" a="1"/>
  <c r="D208" i="10" s="1"/>
  <c r="E208" i="10" a="1"/>
  <c r="E208" i="10" s="1"/>
  <c r="F208" i="10" a="1"/>
  <c r="F208" i="10" s="1"/>
  <c r="G208" i="10" a="1"/>
  <c r="G208" i="10" s="1"/>
  <c r="I208" i="10" s="1" a="1"/>
  <c r="I208" i="10" s="1"/>
  <c r="H208" i="10" a="1"/>
  <c r="H208" i="10" s="1"/>
  <c r="J208" i="10" a="1"/>
  <c r="J208" i="10" s="1"/>
  <c r="K208" i="10"/>
  <c r="K208" i="10" a="1"/>
  <c r="L208" i="10" a="1"/>
  <c r="L208" i="10" s="1"/>
  <c r="N208" i="10" a="1"/>
  <c r="N208" i="10" s="1"/>
  <c r="D209" i="10" a="1"/>
  <c r="D209" i="10" s="1"/>
  <c r="E209" i="10" a="1"/>
  <c r="E209" i="10" s="1"/>
  <c r="F209" i="10" a="1"/>
  <c r="F209" i="10" s="1"/>
  <c r="G209" i="10"/>
  <c r="I209" i="10" s="1" a="1"/>
  <c r="I209" i="10" s="1"/>
  <c r="G209" i="10" a="1"/>
  <c r="H209" i="10" a="1"/>
  <c r="H209" i="10" s="1"/>
  <c r="J209" i="10" a="1"/>
  <c r="J209" i="10" s="1"/>
  <c r="L209" i="10" s="1" a="1"/>
  <c r="L209" i="10" s="1"/>
  <c r="K209" i="10" a="1"/>
  <c r="K209" i="10" s="1"/>
  <c r="N209" i="10" a="1"/>
  <c r="N209" i="10" s="1"/>
  <c r="D210" i="10" a="1"/>
  <c r="D210" i="10" s="1"/>
  <c r="E210" i="10"/>
  <c r="E210" i="10" a="1"/>
  <c r="G210" i="10" a="1"/>
  <c r="G210" i="10" s="1"/>
  <c r="I210" i="10" s="1" a="1"/>
  <c r="I210" i="10" s="1"/>
  <c r="H210" i="10" a="1"/>
  <c r="H210" i="10" s="1"/>
  <c r="J210" i="10" a="1"/>
  <c r="J210" i="10" s="1"/>
  <c r="L210" i="10" s="1" a="1"/>
  <c r="L210" i="10" s="1"/>
  <c r="K210" i="10" a="1"/>
  <c r="K210" i="10" s="1"/>
  <c r="N210" i="10" a="1"/>
  <c r="N210" i="10" s="1"/>
  <c r="D211" i="10" a="1"/>
  <c r="D211" i="10" s="1"/>
  <c r="F211" i="10" s="1" a="1"/>
  <c r="F211" i="10" s="1"/>
  <c r="E211" i="10" a="1"/>
  <c r="E211" i="10" s="1"/>
  <c r="G211" i="10" a="1"/>
  <c r="G211" i="10" s="1"/>
  <c r="I211" i="10" s="1" a="1"/>
  <c r="I211" i="10" s="1"/>
  <c r="H211" i="10" a="1"/>
  <c r="H211" i="10" s="1"/>
  <c r="J211" i="10" a="1"/>
  <c r="J211" i="10" s="1"/>
  <c r="L211" i="10" s="1" a="1"/>
  <c r="L211" i="10" s="1"/>
  <c r="K211" i="10"/>
  <c r="K211" i="10" a="1"/>
  <c r="N211" i="10" a="1"/>
  <c r="N211" i="10" s="1"/>
  <c r="D212" i="10" a="1"/>
  <c r="D212" i="10" s="1"/>
  <c r="E212" i="10" a="1"/>
  <c r="E212" i="10" s="1"/>
  <c r="G212" i="10"/>
  <c r="I212" i="10" s="1" a="1"/>
  <c r="I212" i="10" s="1"/>
  <c r="G212" i="10" a="1"/>
  <c r="H212" i="10" a="1"/>
  <c r="H212" i="10" s="1"/>
  <c r="J212" i="10" a="1"/>
  <c r="J212" i="10" s="1"/>
  <c r="L212" i="10" s="1" a="1"/>
  <c r="L212" i="10" s="1"/>
  <c r="K212" i="10" a="1"/>
  <c r="K212" i="10" s="1"/>
  <c r="N212" i="10" a="1"/>
  <c r="N212" i="10" s="1"/>
  <c r="D213" i="10" a="1"/>
  <c r="D213" i="10" s="1"/>
  <c r="E213" i="10" a="1"/>
  <c r="E213" i="10" s="1"/>
  <c r="F213" i="10" a="1"/>
  <c r="F213" i="10" s="1"/>
  <c r="G213" i="10" a="1"/>
  <c r="G213" i="10" s="1"/>
  <c r="I213" i="10" s="1" a="1"/>
  <c r="I213" i="10" s="1"/>
  <c r="H213" i="10" a="1"/>
  <c r="H213" i="10" s="1"/>
  <c r="J213" i="10" a="1"/>
  <c r="J213" i="10" s="1"/>
  <c r="L213" i="10" s="1" a="1"/>
  <c r="L213" i="10" s="1"/>
  <c r="K213" i="10" a="1"/>
  <c r="K213" i="10" s="1"/>
  <c r="N213" i="10" a="1"/>
  <c r="N213" i="10" s="1"/>
  <c r="D214" i="10" a="1"/>
  <c r="D214" i="10" s="1"/>
  <c r="E214" i="10" a="1"/>
  <c r="E214" i="10" s="1"/>
  <c r="G214" i="10" a="1"/>
  <c r="G214" i="10" s="1"/>
  <c r="I214" i="10" s="1" a="1"/>
  <c r="I214" i="10" s="1"/>
  <c r="H214" i="10" a="1"/>
  <c r="H214" i="10" s="1"/>
  <c r="J214" i="10" a="1"/>
  <c r="J214" i="10" s="1"/>
  <c r="L214" i="10" s="1" a="1"/>
  <c r="L214" i="10" s="1"/>
  <c r="K214" i="10" a="1"/>
  <c r="K214" i="10" s="1"/>
  <c r="N214" i="10" a="1"/>
  <c r="N214" i="10" s="1"/>
  <c r="D215" i="10" a="1"/>
  <c r="D215" i="10" s="1"/>
  <c r="F215" i="10" s="1" a="1"/>
  <c r="F215" i="10" s="1"/>
  <c r="E215" i="10" a="1"/>
  <c r="E215" i="10" s="1"/>
  <c r="G215" i="10" a="1"/>
  <c r="G215" i="10" s="1"/>
  <c r="H215" i="10" a="1"/>
  <c r="H215" i="10" s="1"/>
  <c r="J215" i="10" a="1"/>
  <c r="J215" i="10" s="1"/>
  <c r="L215" i="10" s="1" a="1"/>
  <c r="L215" i="10" s="1"/>
  <c r="K215" i="10" a="1"/>
  <c r="K215" i="10" s="1"/>
  <c r="N215" i="10" a="1"/>
  <c r="N215" i="10" s="1"/>
  <c r="D216" i="10" a="1"/>
  <c r="D216" i="10" s="1"/>
  <c r="E216" i="10" a="1"/>
  <c r="E216" i="10" s="1"/>
  <c r="F216" i="10" a="1"/>
  <c r="F216" i="10" s="1"/>
  <c r="G216" i="10"/>
  <c r="G216" i="10" a="1"/>
  <c r="H216" i="10" a="1"/>
  <c r="H216" i="10" s="1"/>
  <c r="I216" i="10" a="1"/>
  <c r="I216" i="10" s="1"/>
  <c r="J216" i="10" a="1"/>
  <c r="J216" i="10" s="1"/>
  <c r="K216" i="10" a="1"/>
  <c r="K216" i="10" s="1"/>
  <c r="L216" i="10" a="1"/>
  <c r="L216" i="10" s="1"/>
  <c r="N216" i="10" a="1"/>
  <c r="N216" i="10" s="1"/>
  <c r="D217" i="10" a="1"/>
  <c r="D217" i="10" s="1"/>
  <c r="F217" i="10" s="1" a="1"/>
  <c r="F217" i="10" s="1"/>
  <c r="E217" i="10" a="1"/>
  <c r="E217" i="10" s="1"/>
  <c r="G217" i="10" a="1"/>
  <c r="G217" i="10" s="1"/>
  <c r="I217" i="10" s="1" a="1"/>
  <c r="I217" i="10" s="1"/>
  <c r="H217" i="10" a="1"/>
  <c r="H217" i="10" s="1"/>
  <c r="J217" i="10" a="1"/>
  <c r="J217" i="10" s="1"/>
  <c r="L217" i="10" s="1" a="1"/>
  <c r="L217" i="10" s="1"/>
  <c r="K217" i="10" a="1"/>
  <c r="K217" i="10" s="1"/>
  <c r="N217" i="10" a="1"/>
  <c r="N217" i="10" s="1"/>
  <c r="D218" i="10" a="1"/>
  <c r="D218" i="10" s="1"/>
  <c r="E218" i="10" a="1"/>
  <c r="E218" i="10" s="1"/>
  <c r="G218" i="10" a="1"/>
  <c r="G218" i="10" s="1"/>
  <c r="I218" i="10" s="1" a="1"/>
  <c r="I218" i="10" s="1"/>
  <c r="H218" i="10" a="1"/>
  <c r="H218" i="10" s="1"/>
  <c r="J218" i="10" a="1"/>
  <c r="J218" i="10" s="1"/>
  <c r="L218" i="10" s="1" a="1"/>
  <c r="L218" i="10" s="1"/>
  <c r="K218" i="10" a="1"/>
  <c r="K218" i="10" s="1"/>
  <c r="N218" i="10" a="1"/>
  <c r="N218" i="10" s="1"/>
  <c r="D219" i="10" a="1"/>
  <c r="D219" i="10" s="1"/>
  <c r="F219" i="10" s="1" a="1"/>
  <c r="F219" i="10" s="1"/>
  <c r="E219" i="10" a="1"/>
  <c r="E219" i="10" s="1"/>
  <c r="G219" i="10" a="1"/>
  <c r="G219" i="10" s="1"/>
  <c r="I219" i="10" s="1" a="1"/>
  <c r="I219" i="10" s="1"/>
  <c r="H219" i="10" a="1"/>
  <c r="H219" i="10" s="1"/>
  <c r="J219" i="10" a="1"/>
  <c r="J219" i="10" s="1"/>
  <c r="L219" i="10" s="1" a="1"/>
  <c r="L219" i="10" s="1"/>
  <c r="K219" i="10" a="1"/>
  <c r="K219" i="10" s="1"/>
  <c r="N219" i="10" a="1"/>
  <c r="N219" i="10" s="1"/>
  <c r="D220" i="10" a="1"/>
  <c r="D220" i="10" s="1"/>
  <c r="E220" i="10" a="1"/>
  <c r="E220" i="10" s="1"/>
  <c r="F220" i="10" a="1"/>
  <c r="F220" i="10" s="1"/>
  <c r="G220" i="10"/>
  <c r="G220" i="10" a="1"/>
  <c r="H220" i="10" a="1"/>
  <c r="H220" i="10" s="1"/>
  <c r="I220" i="10" a="1"/>
  <c r="I220" i="10" s="1"/>
  <c r="J220" i="10" a="1"/>
  <c r="J220" i="10" s="1"/>
  <c r="L220" i="10" s="1" a="1"/>
  <c r="L220" i="10" s="1"/>
  <c r="K220" i="10" a="1"/>
  <c r="K220" i="10" s="1"/>
  <c r="N220" i="10" a="1"/>
  <c r="N220" i="10" s="1"/>
  <c r="D221" i="10" a="1"/>
  <c r="D221" i="10" s="1"/>
  <c r="E221" i="10" a="1"/>
  <c r="E221" i="10" s="1"/>
  <c r="F221" i="10" a="1"/>
  <c r="F221" i="10" s="1"/>
  <c r="G221" i="10" a="1"/>
  <c r="G221" i="10" s="1"/>
  <c r="I221" i="10" s="1" a="1"/>
  <c r="H221" i="10" a="1"/>
  <c r="H221" i="10" s="1"/>
  <c r="I221" i="10"/>
  <c r="J221" i="10" a="1"/>
  <c r="J221" i="10" s="1"/>
  <c r="L221" i="10" s="1" a="1"/>
  <c r="L221" i="10" s="1"/>
  <c r="K221" i="10" a="1"/>
  <c r="K221" i="10" s="1"/>
  <c r="N221" i="10" a="1"/>
  <c r="N221" i="10" s="1"/>
  <c r="D222" i="10" a="1"/>
  <c r="D222" i="10" s="1"/>
  <c r="F222" i="10" s="1" a="1"/>
  <c r="F222" i="10" s="1"/>
  <c r="E222" i="10" a="1"/>
  <c r="E222" i="10" s="1"/>
  <c r="G222" i="10" a="1"/>
  <c r="G222" i="10" s="1"/>
  <c r="I222" i="10" s="1" a="1"/>
  <c r="I222" i="10" s="1"/>
  <c r="H222" i="10" a="1"/>
  <c r="H222" i="10" s="1"/>
  <c r="J222" i="10" a="1"/>
  <c r="J222" i="10" s="1"/>
  <c r="L222" i="10" s="1" a="1"/>
  <c r="L222" i="10" s="1"/>
  <c r="K222" i="10"/>
  <c r="K222" i="10" a="1"/>
  <c r="N222" i="10" a="1"/>
  <c r="N222" i="10" s="1"/>
  <c r="D223" i="10" a="1"/>
  <c r="D223" i="10" s="1"/>
  <c r="F223" i="10" s="1" a="1"/>
  <c r="F223" i="10" s="1"/>
  <c r="E223" i="10"/>
  <c r="E223" i="10" a="1"/>
  <c r="G223" i="10" a="1"/>
  <c r="G223" i="10" s="1"/>
  <c r="I223" i="10" s="1" a="1"/>
  <c r="I223" i="10" s="1"/>
  <c r="H223" i="10" a="1"/>
  <c r="H223" i="10" s="1"/>
  <c r="J223" i="10" a="1"/>
  <c r="J223" i="10" s="1"/>
  <c r="L223" i="10" s="1" a="1"/>
  <c r="L223" i="10" s="1"/>
  <c r="K223" i="10" a="1"/>
  <c r="K223" i="10" s="1"/>
  <c r="N223" i="10" a="1"/>
  <c r="N223" i="10" s="1"/>
  <c r="D224" i="10" a="1"/>
  <c r="D224" i="10" s="1"/>
  <c r="F224" i="10" s="1" a="1"/>
  <c r="F224" i="10" s="1"/>
  <c r="E224" i="10" a="1"/>
  <c r="E224" i="10" s="1"/>
  <c r="G224" i="10"/>
  <c r="G224" i="10" a="1"/>
  <c r="H224" i="10" a="1"/>
  <c r="H224" i="10" s="1"/>
  <c r="I224" i="10" a="1"/>
  <c r="I224" i="10" s="1"/>
  <c r="J224" i="10" a="1"/>
  <c r="J224" i="10" s="1"/>
  <c r="L224" i="10" s="1" a="1"/>
  <c r="L224" i="10" s="1"/>
  <c r="K224" i="10"/>
  <c r="K224" i="10" a="1"/>
  <c r="N224" i="10" a="1"/>
  <c r="N224" i="10" s="1"/>
  <c r="D225" i="10" a="1"/>
  <c r="D225" i="10" s="1"/>
  <c r="F225" i="10" s="1" a="1"/>
  <c r="F225" i="10" s="1"/>
  <c r="E225" i="10"/>
  <c r="E225" i="10" a="1"/>
  <c r="G225" i="10"/>
  <c r="G225" i="10" a="1"/>
  <c r="H225" i="10" a="1"/>
  <c r="H225" i="10" s="1"/>
  <c r="I225" i="10" a="1"/>
  <c r="I225" i="10" s="1"/>
  <c r="J225" i="10" a="1"/>
  <c r="J225" i="10" s="1"/>
  <c r="L225" i="10" s="1" a="1"/>
  <c r="L225" i="10" s="1"/>
  <c r="K225" i="10"/>
  <c r="K225" i="10" a="1"/>
  <c r="N225" i="10" a="1"/>
  <c r="N225" i="10" s="1"/>
  <c r="D226" i="10" a="1"/>
  <c r="D226" i="10" s="1"/>
  <c r="E226" i="10"/>
  <c r="E226" i="10" a="1"/>
  <c r="G226" i="10"/>
  <c r="I226" i="10" s="1" a="1"/>
  <c r="I226" i="10" s="1"/>
  <c r="G226" i="10" a="1"/>
  <c r="H226" i="10" a="1"/>
  <c r="H226" i="10" s="1"/>
  <c r="J226" i="10" a="1"/>
  <c r="J226" i="10" s="1"/>
  <c r="L226" i="10" s="1" a="1"/>
  <c r="L226" i="10" s="1"/>
  <c r="K226" i="10" a="1"/>
  <c r="K226" i="10" s="1"/>
  <c r="N226" i="10" a="1"/>
  <c r="N226" i="10" s="1"/>
  <c r="D227" i="10" a="1"/>
  <c r="D227" i="10" s="1"/>
  <c r="F227" i="10" s="1" a="1"/>
  <c r="F227" i="10" s="1"/>
  <c r="E227" i="10" a="1"/>
  <c r="E227" i="10" s="1"/>
  <c r="G227" i="10" a="1"/>
  <c r="G227" i="10" s="1"/>
  <c r="H227" i="10" a="1"/>
  <c r="H227" i="10" s="1"/>
  <c r="J227" i="10" a="1"/>
  <c r="J227" i="10" s="1"/>
  <c r="L227" i="10" s="1" a="1"/>
  <c r="L227" i="10" s="1"/>
  <c r="K227" i="10" a="1"/>
  <c r="K227" i="10" s="1"/>
  <c r="N227" i="10" a="1"/>
  <c r="N227" i="10" s="1"/>
  <c r="D228" i="10" a="1"/>
  <c r="D228" i="10" s="1"/>
  <c r="E228" i="10"/>
  <c r="E228" i="10" a="1"/>
  <c r="G228" i="10" a="1"/>
  <c r="G228" i="10" s="1"/>
  <c r="I228" i="10" s="1" a="1"/>
  <c r="I228" i="10" s="1"/>
  <c r="H228" i="10" a="1"/>
  <c r="H228" i="10" s="1"/>
  <c r="J228" i="10" a="1"/>
  <c r="J228" i="10" s="1"/>
  <c r="L228" i="10" s="1" a="1"/>
  <c r="L228" i="10" s="1"/>
  <c r="K228" i="10" a="1"/>
  <c r="K228" i="10" s="1"/>
  <c r="N228" i="10" a="1"/>
  <c r="N228" i="10" s="1"/>
  <c r="D229" i="10" a="1"/>
  <c r="D229" i="10" s="1"/>
  <c r="F229" i="10" s="1" a="1"/>
  <c r="F229" i="10" s="1"/>
  <c r="E229" i="10" a="1"/>
  <c r="E229" i="10" s="1"/>
  <c r="G229" i="10" a="1"/>
  <c r="G229" i="10" s="1"/>
  <c r="H229" i="10" a="1"/>
  <c r="H229" i="10" s="1"/>
  <c r="J229" i="10" a="1"/>
  <c r="J229" i="10" s="1"/>
  <c r="L229" i="10" s="1" a="1"/>
  <c r="L229" i="10" s="1"/>
  <c r="K229" i="10" a="1"/>
  <c r="K229" i="10" s="1"/>
  <c r="N229" i="10" a="1"/>
  <c r="N229" i="10" s="1"/>
  <c r="D230" i="10" a="1"/>
  <c r="D230" i="10" s="1"/>
  <c r="E230" i="10"/>
  <c r="E230" i="10" a="1"/>
  <c r="G230" i="10" a="1"/>
  <c r="G230" i="10" s="1"/>
  <c r="I230" i="10" s="1" a="1"/>
  <c r="I230" i="10" s="1"/>
  <c r="H230" i="10" a="1"/>
  <c r="H230" i="10" s="1"/>
  <c r="J230" i="10" a="1"/>
  <c r="J230" i="10" s="1"/>
  <c r="L230" i="10" s="1" a="1"/>
  <c r="L230" i="10" s="1"/>
  <c r="K230" i="10" a="1"/>
  <c r="K230" i="10" s="1"/>
  <c r="N230" i="10" a="1"/>
  <c r="N230" i="10" s="1"/>
  <c r="D231" i="10" a="1"/>
  <c r="D231" i="10" s="1"/>
  <c r="E231" i="10" a="1"/>
  <c r="E231" i="10" s="1"/>
  <c r="F231" i="10" a="1"/>
  <c r="F231" i="10" s="1"/>
  <c r="G231" i="10" a="1"/>
  <c r="G231" i="10" s="1"/>
  <c r="H231" i="10" a="1"/>
  <c r="H231" i="10" s="1"/>
  <c r="J231" i="10" a="1"/>
  <c r="J231" i="10" s="1"/>
  <c r="L231" i="10" s="1" a="1"/>
  <c r="L231" i="10" s="1"/>
  <c r="K231" i="10" a="1"/>
  <c r="K231" i="10" s="1"/>
  <c r="N231" i="10" a="1"/>
  <c r="N231" i="10" s="1"/>
  <c r="D232" i="10" a="1"/>
  <c r="D232" i="10" s="1"/>
  <c r="E232" i="10" a="1"/>
  <c r="E232" i="10" s="1"/>
  <c r="G232" i="10" a="1"/>
  <c r="G232" i="10" s="1"/>
  <c r="I232" i="10" s="1" a="1"/>
  <c r="I232" i="10" s="1"/>
  <c r="H232" i="10" a="1"/>
  <c r="H232" i="10" s="1"/>
  <c r="J232" i="10" a="1"/>
  <c r="J232" i="10" s="1"/>
  <c r="L232" i="10" s="1" a="1"/>
  <c r="L232" i="10" s="1"/>
  <c r="K232" i="10" a="1"/>
  <c r="K232" i="10" s="1"/>
  <c r="N232" i="10" a="1"/>
  <c r="N232" i="10" s="1"/>
  <c r="D233" i="10" a="1"/>
  <c r="D233" i="10" s="1"/>
  <c r="E233" i="10" a="1"/>
  <c r="E233" i="10" s="1"/>
  <c r="F233" i="10" a="1"/>
  <c r="F233" i="10" s="1"/>
  <c r="G233" i="10" a="1"/>
  <c r="G233" i="10" s="1"/>
  <c r="I233" i="10" s="1" a="1"/>
  <c r="I233" i="10" s="1"/>
  <c r="H233" i="10" a="1"/>
  <c r="H233" i="10" s="1"/>
  <c r="J233" i="10" a="1"/>
  <c r="J233" i="10" s="1"/>
  <c r="L233" i="10" s="1" a="1"/>
  <c r="L233" i="10" s="1"/>
  <c r="K233" i="10"/>
  <c r="K233" i="10" a="1"/>
  <c r="N233" i="10" a="1"/>
  <c r="N233" i="10" s="1"/>
  <c r="D234" i="10" a="1"/>
  <c r="D234" i="10" s="1"/>
  <c r="E234" i="10"/>
  <c r="E234" i="10" a="1"/>
  <c r="G234" i="10" a="1"/>
  <c r="G234" i="10" s="1"/>
  <c r="I234" i="10" s="1" a="1"/>
  <c r="I234" i="10" s="1"/>
  <c r="H234" i="10" a="1"/>
  <c r="H234" i="10" s="1"/>
  <c r="J234" i="10" a="1"/>
  <c r="J234" i="10" s="1"/>
  <c r="L234" i="10" s="1" a="1"/>
  <c r="L234" i="10" s="1"/>
  <c r="K234" i="10" a="1"/>
  <c r="K234" i="10" s="1"/>
  <c r="N234" i="10" a="1"/>
  <c r="N234" i="10" s="1"/>
  <c r="D235" i="10" a="1"/>
  <c r="D235" i="10" s="1"/>
  <c r="F235" i="10" s="1" a="1"/>
  <c r="F235" i="10" s="1"/>
  <c r="E235" i="10" a="1"/>
  <c r="E235" i="10" s="1"/>
  <c r="G235" i="10" a="1"/>
  <c r="G235" i="10" s="1"/>
  <c r="H235" i="10" a="1"/>
  <c r="H235" i="10" s="1"/>
  <c r="J235" i="10" a="1"/>
  <c r="J235" i="10" s="1"/>
  <c r="L235" i="10" s="1" a="1"/>
  <c r="L235" i="10" s="1"/>
  <c r="K235" i="10" a="1"/>
  <c r="K235" i="10" s="1"/>
  <c r="N235" i="10" a="1"/>
  <c r="N235" i="10" s="1"/>
  <c r="D236" i="10" a="1"/>
  <c r="D236" i="10" s="1"/>
  <c r="E236" i="10" a="1"/>
  <c r="E236" i="10" s="1"/>
  <c r="G236" i="10"/>
  <c r="I236" i="10" s="1" a="1"/>
  <c r="I236" i="10" s="1"/>
  <c r="G236" i="10" a="1"/>
  <c r="H236" i="10" a="1"/>
  <c r="H236" i="10" s="1"/>
  <c r="J236" i="10" a="1"/>
  <c r="J236" i="10" s="1"/>
  <c r="L236" i="10" s="1" a="1"/>
  <c r="L236" i="10" s="1"/>
  <c r="K236" i="10" a="1"/>
  <c r="K236" i="10" s="1"/>
  <c r="N236" i="10" a="1"/>
  <c r="N236" i="10" s="1"/>
  <c r="D237" i="10" a="1"/>
  <c r="D237" i="10" s="1"/>
  <c r="F237" i="10" s="1" a="1"/>
  <c r="F237" i="10" s="1"/>
  <c r="E237" i="10" a="1"/>
  <c r="E237" i="10" s="1"/>
  <c r="G237" i="10" a="1"/>
  <c r="G237" i="10" s="1"/>
  <c r="I237" i="10" s="1" a="1"/>
  <c r="H237" i="10" a="1"/>
  <c r="H237" i="10" s="1"/>
  <c r="I237" i="10"/>
  <c r="J237" i="10" a="1"/>
  <c r="J237" i="10" s="1"/>
  <c r="L237" i="10" s="1" a="1"/>
  <c r="L237" i="10" s="1"/>
  <c r="K237" i="10" a="1"/>
  <c r="K237" i="10" s="1"/>
  <c r="N237" i="10" a="1"/>
  <c r="N237" i="10" s="1"/>
  <c r="D238" i="10" a="1"/>
  <c r="D238" i="10" s="1"/>
  <c r="E238" i="10" a="1"/>
  <c r="E238" i="10" s="1"/>
  <c r="G238" i="10"/>
  <c r="I238" i="10" s="1" a="1"/>
  <c r="I238" i="10" s="1"/>
  <c r="G238" i="10" a="1"/>
  <c r="H238" i="10" a="1"/>
  <c r="H238" i="10" s="1"/>
  <c r="J238" i="10" a="1"/>
  <c r="J238" i="10" s="1"/>
  <c r="L238" i="10" s="1" a="1"/>
  <c r="L238" i="10" s="1"/>
  <c r="K238" i="10" a="1"/>
  <c r="K238" i="10" s="1"/>
  <c r="N238" i="10" a="1"/>
  <c r="N238" i="10" s="1"/>
  <c r="D239" i="10" a="1"/>
  <c r="D239" i="10" s="1"/>
  <c r="F239" i="10" s="1" a="1"/>
  <c r="F239" i="10" s="1"/>
  <c r="E239" i="10" a="1"/>
  <c r="E239" i="10" s="1"/>
  <c r="G239" i="10" a="1"/>
  <c r="G239" i="10" s="1"/>
  <c r="H239" i="10" a="1"/>
  <c r="H239" i="10" s="1"/>
  <c r="J239" i="10" a="1"/>
  <c r="J239" i="10" s="1"/>
  <c r="L239" i="10" s="1" a="1"/>
  <c r="L239" i="10" s="1"/>
  <c r="K239" i="10" a="1"/>
  <c r="K239" i="10" s="1"/>
  <c r="N239" i="10" a="1"/>
  <c r="N239" i="10" s="1"/>
  <c r="D240" i="10" a="1"/>
  <c r="D240" i="10" s="1"/>
  <c r="E240" i="10" a="1"/>
  <c r="E240" i="10" s="1"/>
  <c r="G240" i="10" a="1"/>
  <c r="G240" i="10" s="1"/>
  <c r="I240" i="10" s="1" a="1"/>
  <c r="I240" i="10" s="1"/>
  <c r="H240" i="10" a="1"/>
  <c r="H240" i="10" s="1"/>
  <c r="J240" i="10" a="1"/>
  <c r="J240" i="10" s="1"/>
  <c r="L240" i="10" s="1" a="1"/>
  <c r="L240" i="10" s="1"/>
  <c r="K240" i="10" a="1"/>
  <c r="K240" i="10" s="1"/>
  <c r="N240" i="10" a="1"/>
  <c r="N240" i="10" s="1"/>
  <c r="D241" i="10" a="1"/>
  <c r="D241" i="10" s="1"/>
  <c r="E241" i="10" a="1"/>
  <c r="E241" i="10" s="1"/>
  <c r="F241" i="10" a="1"/>
  <c r="F241" i="10" s="1"/>
  <c r="G241" i="10" a="1"/>
  <c r="G241" i="10" s="1"/>
  <c r="I241" i="10" s="1" a="1"/>
  <c r="H241" i="10" a="1"/>
  <c r="H241" i="10" s="1"/>
  <c r="I241" i="10"/>
  <c r="J241" i="10" a="1"/>
  <c r="J241" i="10" s="1"/>
  <c r="L241" i="10" s="1" a="1"/>
  <c r="L241" i="10" s="1"/>
  <c r="K241" i="10" a="1"/>
  <c r="K241" i="10" s="1"/>
  <c r="N241" i="10" a="1"/>
  <c r="N241" i="10" s="1"/>
  <c r="D242" i="10" a="1"/>
  <c r="D242" i="10" s="1"/>
  <c r="E242" i="10" a="1"/>
  <c r="E242" i="10" s="1"/>
  <c r="G242" i="10"/>
  <c r="I242" i="10" s="1" a="1"/>
  <c r="I242" i="10" s="1"/>
  <c r="G242" i="10" a="1"/>
  <c r="H242" i="10" a="1"/>
  <c r="H242" i="10" s="1"/>
  <c r="J242" i="10" a="1"/>
  <c r="J242" i="10" s="1"/>
  <c r="L242" i="10" s="1" a="1"/>
  <c r="L242" i="10" s="1"/>
  <c r="K242" i="10" a="1"/>
  <c r="K242" i="10" s="1"/>
  <c r="N242" i="10" a="1"/>
  <c r="N242" i="10" s="1"/>
  <c r="D243" i="10" a="1"/>
  <c r="D243" i="10" s="1"/>
  <c r="F243" i="10" s="1" a="1"/>
  <c r="F243" i="10" s="1"/>
  <c r="E243" i="10" a="1"/>
  <c r="E243" i="10" s="1"/>
  <c r="G243" i="10" a="1"/>
  <c r="G243" i="10" s="1"/>
  <c r="H243" i="10" a="1"/>
  <c r="H243" i="10" s="1"/>
  <c r="J243" i="10" a="1"/>
  <c r="J243" i="10" s="1"/>
  <c r="L243" i="10" s="1" a="1"/>
  <c r="L243" i="10" s="1"/>
  <c r="K243" i="10" a="1"/>
  <c r="K243" i="10" s="1"/>
  <c r="N243" i="10" a="1"/>
  <c r="N243" i="10" s="1"/>
  <c r="D244" i="10" a="1"/>
  <c r="D244" i="10" s="1"/>
  <c r="E244" i="10"/>
  <c r="E244" i="10" a="1"/>
  <c r="G244" i="10"/>
  <c r="I244" i="10" s="1" a="1"/>
  <c r="I244" i="10" s="1"/>
  <c r="G244" i="10" a="1"/>
  <c r="H244" i="10" a="1"/>
  <c r="H244" i="10" s="1"/>
  <c r="J244" i="10"/>
  <c r="L244" i="10" s="1" a="1"/>
  <c r="J244" i="10" a="1"/>
  <c r="K244" i="10"/>
  <c r="K244" i="10" a="1"/>
  <c r="L244" i="10"/>
  <c r="N244" i="10" a="1"/>
  <c r="N244" i="10" s="1"/>
  <c r="D245" i="10"/>
  <c r="D245" i="10" a="1"/>
  <c r="E245" i="10"/>
  <c r="E245" i="10" a="1"/>
  <c r="G245" i="10"/>
  <c r="I245" i="10" s="1" a="1"/>
  <c r="G245" i="10" a="1"/>
  <c r="H245" i="10"/>
  <c r="H245" i="10" a="1"/>
  <c r="I245" i="10"/>
  <c r="J245" i="10" a="1"/>
  <c r="J245" i="10" s="1"/>
  <c r="L245" i="10" s="1" a="1"/>
  <c r="L245" i="10" s="1"/>
  <c r="K245" i="10"/>
  <c r="K245" i="10" a="1"/>
  <c r="N245" i="10"/>
  <c r="N245" i="10" a="1"/>
  <c r="D246" i="10" a="1"/>
  <c r="D246" i="10" s="1"/>
  <c r="E246" i="10" a="1"/>
  <c r="E246" i="10" s="1"/>
  <c r="G246" i="10"/>
  <c r="I246" i="10" s="1" a="1"/>
  <c r="I246" i="10" s="1"/>
  <c r="G246" i="10" a="1"/>
  <c r="H246" i="10" a="1"/>
  <c r="H246" i="10" s="1"/>
  <c r="J246" i="10"/>
  <c r="L246" i="10" s="1" a="1"/>
  <c r="L246" i="10" s="1"/>
  <c r="J246" i="10" a="1"/>
  <c r="K246" i="10" a="1"/>
  <c r="K246" i="10" s="1"/>
  <c r="N246" i="10" a="1"/>
  <c r="N246" i="10" s="1"/>
  <c r="D247" i="10" a="1"/>
  <c r="D247" i="10" s="1"/>
  <c r="E247" i="10" a="1"/>
  <c r="E247" i="10" s="1"/>
  <c r="G247" i="10" a="1"/>
  <c r="G247" i="10" s="1"/>
  <c r="I247" i="10" s="1" a="1"/>
  <c r="I247" i="10" s="1"/>
  <c r="H247" i="10" a="1"/>
  <c r="H247" i="10" s="1"/>
  <c r="J247" i="10" a="1"/>
  <c r="J247" i="10" s="1"/>
  <c r="L247" i="10" s="1" a="1"/>
  <c r="L247" i="10" s="1"/>
  <c r="K247" i="10"/>
  <c r="K247" i="10" a="1"/>
  <c r="N247" i="10" a="1"/>
  <c r="N247" i="10" s="1"/>
  <c r="D248" i="10" a="1"/>
  <c r="D248" i="10" s="1"/>
  <c r="E248" i="10"/>
  <c r="E248" i="10" a="1"/>
  <c r="G248" i="10" a="1"/>
  <c r="G248" i="10" s="1"/>
  <c r="I248" i="10" s="1" a="1"/>
  <c r="I248" i="10" s="1"/>
  <c r="H248" i="10" a="1"/>
  <c r="H248" i="10" s="1"/>
  <c r="J248" i="10" a="1"/>
  <c r="J248" i="10" s="1"/>
  <c r="L248" i="10" s="1" a="1"/>
  <c r="L248" i="10" s="1"/>
  <c r="K248" i="10"/>
  <c r="K248" i="10" a="1"/>
  <c r="N248" i="10" a="1"/>
  <c r="N248" i="10" s="1"/>
  <c r="D249" i="10"/>
  <c r="D249" i="10" a="1"/>
  <c r="E249" i="10" a="1"/>
  <c r="E249" i="10" s="1"/>
  <c r="G249" i="10"/>
  <c r="I249" i="10" s="1" a="1"/>
  <c r="G249" i="10" a="1"/>
  <c r="H249" i="10" a="1"/>
  <c r="H249" i="10" s="1"/>
  <c r="I249" i="10"/>
  <c r="J249" i="10" a="1"/>
  <c r="J249" i="10" s="1"/>
  <c r="L249" i="10" s="1" a="1"/>
  <c r="L249" i="10" s="1"/>
  <c r="K249" i="10" a="1"/>
  <c r="K249" i="10" s="1"/>
  <c r="N249" i="10"/>
  <c r="N249" i="10" a="1"/>
  <c r="D250" i="10" a="1"/>
  <c r="D250" i="10" s="1"/>
  <c r="E250" i="10" a="1"/>
  <c r="E250" i="10" s="1"/>
  <c r="G250" i="10" a="1"/>
  <c r="G250" i="10" s="1"/>
  <c r="I250" i="10" s="1" a="1"/>
  <c r="I250" i="10" s="1"/>
  <c r="H250" i="10" a="1"/>
  <c r="H250" i="10" s="1"/>
  <c r="J250" i="10" a="1"/>
  <c r="J250" i="10" s="1"/>
  <c r="L250" i="10" s="1" a="1"/>
  <c r="L250" i="10" s="1"/>
  <c r="K250" i="10"/>
  <c r="K250" i="10" a="1"/>
  <c r="N250" i="10" a="1"/>
  <c r="N250" i="10" s="1"/>
  <c r="D251" i="10" a="1"/>
  <c r="D251" i="10" s="1"/>
  <c r="E251" i="10"/>
  <c r="E251" i="10" a="1"/>
  <c r="G251" i="10" a="1"/>
  <c r="G251" i="10" s="1"/>
  <c r="I251" i="10" s="1" a="1"/>
  <c r="I251" i="10" s="1"/>
  <c r="H251" i="10"/>
  <c r="H251" i="10" a="1"/>
  <c r="J251" i="10" a="1"/>
  <c r="J251" i="10" s="1"/>
  <c r="L251" i="10" s="1" a="1"/>
  <c r="L251" i="10" s="1"/>
  <c r="K251" i="10"/>
  <c r="K251" i="10" a="1"/>
  <c r="N251" i="10" a="1"/>
  <c r="N251" i="10" s="1"/>
  <c r="D252" i="10"/>
  <c r="F252" i="10" s="1" a="1"/>
  <c r="F252" i="10" s="1"/>
  <c r="D252" i="10" a="1"/>
  <c r="E252" i="10" a="1"/>
  <c r="E252" i="10" s="1"/>
  <c r="G252" i="10"/>
  <c r="I252" i="10" s="1" a="1"/>
  <c r="G252" i="10" a="1"/>
  <c r="H252" i="10" a="1"/>
  <c r="H252" i="10" s="1"/>
  <c r="I252" i="10"/>
  <c r="J252" i="10" a="1"/>
  <c r="J252" i="10" s="1"/>
  <c r="L252" i="10" s="1" a="1"/>
  <c r="L252" i="10" s="1"/>
  <c r="K252" i="10" a="1"/>
  <c r="K252" i="10" s="1"/>
  <c r="N252" i="10" a="1"/>
  <c r="N252" i="10" s="1"/>
  <c r="D253" i="10" a="1"/>
  <c r="D253" i="10" s="1"/>
  <c r="E253" i="10"/>
  <c r="E253" i="10" a="1"/>
  <c r="G253" i="10" a="1"/>
  <c r="G253" i="10" s="1"/>
  <c r="I253" i="10" s="1" a="1"/>
  <c r="I253" i="10" s="1"/>
  <c r="H253" i="10" a="1"/>
  <c r="H253" i="10" s="1"/>
  <c r="J253" i="10" a="1"/>
  <c r="J253" i="10" s="1"/>
  <c r="L253" i="10" s="1" a="1"/>
  <c r="L253" i="10" s="1"/>
  <c r="K253" i="10" a="1"/>
  <c r="K253" i="10" s="1"/>
  <c r="N253" i="10" a="1"/>
  <c r="N253" i="10" s="1"/>
  <c r="D254" i="10" a="1"/>
  <c r="D254" i="10" s="1"/>
  <c r="F254" i="10" s="1" a="1"/>
  <c r="F254" i="10" s="1"/>
  <c r="E254" i="10" a="1"/>
  <c r="E254" i="10" s="1"/>
  <c r="G254" i="10"/>
  <c r="I254" i="10" s="1" a="1"/>
  <c r="I254" i="10" s="1"/>
  <c r="G254" i="10" a="1"/>
  <c r="H254" i="10" a="1"/>
  <c r="H254" i="10" s="1"/>
  <c r="J254" i="10" a="1"/>
  <c r="J254" i="10" s="1"/>
  <c r="L254" i="10" s="1" a="1"/>
  <c r="L254" i="10" s="1"/>
  <c r="K254" i="10"/>
  <c r="K254" i="10" a="1"/>
  <c r="N254" i="10" a="1"/>
  <c r="N254" i="10" s="1"/>
  <c r="D255" i="10" a="1"/>
  <c r="D255" i="10" s="1"/>
  <c r="E255" i="10"/>
  <c r="E255" i="10" a="1"/>
  <c r="G255" i="10" a="1"/>
  <c r="G255" i="10" s="1"/>
  <c r="I255" i="10" s="1" a="1"/>
  <c r="I255" i="10" s="1"/>
  <c r="H255" i="10" a="1"/>
  <c r="H255" i="10" s="1"/>
  <c r="J255" i="10" a="1"/>
  <c r="J255" i="10" s="1"/>
  <c r="L255" i="10" s="1" a="1"/>
  <c r="L255" i="10" s="1"/>
  <c r="K255" i="10" a="1"/>
  <c r="K255" i="10" s="1"/>
  <c r="N255" i="10" a="1"/>
  <c r="N255" i="10" s="1"/>
  <c r="D256" i="10" a="1"/>
  <c r="D256" i="10" s="1"/>
  <c r="E256" i="10" a="1"/>
  <c r="E256" i="10" s="1"/>
  <c r="F256" i="10" a="1"/>
  <c r="F256" i="10" s="1"/>
  <c r="G256" i="10" a="1"/>
  <c r="G256" i="10" s="1"/>
  <c r="I256" i="10" s="1" a="1"/>
  <c r="I256" i="10" s="1"/>
  <c r="H256" i="10" a="1"/>
  <c r="H256" i="10" s="1"/>
  <c r="J256" i="10" a="1"/>
  <c r="J256" i="10" s="1"/>
  <c r="K256" i="10"/>
  <c r="K256" i="10" a="1"/>
  <c r="L256" i="10" a="1"/>
  <c r="L256" i="10" s="1"/>
  <c r="N256" i="10" a="1"/>
  <c r="N256" i="10" s="1"/>
  <c r="D257" i="10" a="1"/>
  <c r="D257" i="10" s="1"/>
  <c r="E257" i="10" a="1"/>
  <c r="E257" i="10" s="1"/>
  <c r="G257" i="10" a="1"/>
  <c r="G257" i="10" s="1"/>
  <c r="I257" i="10" s="1" a="1"/>
  <c r="I257" i="10" s="1"/>
  <c r="H257" i="10" a="1"/>
  <c r="H257" i="10" s="1"/>
  <c r="J257" i="10" a="1"/>
  <c r="J257" i="10" s="1"/>
  <c r="L257" i="10" s="1" a="1"/>
  <c r="L257" i="10" s="1"/>
  <c r="K257" i="10" a="1"/>
  <c r="K257" i="10" s="1"/>
  <c r="N257" i="10" a="1"/>
  <c r="N257" i="10" s="1"/>
  <c r="D258" i="10" a="1"/>
  <c r="D258" i="10" s="1"/>
  <c r="F258" i="10" s="1" a="1"/>
  <c r="F258" i="10" s="1"/>
  <c r="E258" i="10" a="1"/>
  <c r="E258" i="10" s="1"/>
  <c r="G258" i="10" a="1"/>
  <c r="G258" i="10" s="1"/>
  <c r="I258" i="10" s="1" a="1"/>
  <c r="I258" i="10" s="1"/>
  <c r="H258" i="10" a="1"/>
  <c r="H258" i="10" s="1"/>
  <c r="J258" i="10" a="1"/>
  <c r="J258" i="10" s="1"/>
  <c r="L258" i="10" s="1" a="1"/>
  <c r="L258" i="10" s="1"/>
  <c r="K258" i="10" a="1"/>
  <c r="K258" i="10" s="1"/>
  <c r="N258" i="10" a="1"/>
  <c r="N258" i="10" s="1"/>
  <c r="D259" i="10" a="1"/>
  <c r="D259" i="10" s="1"/>
  <c r="E259" i="10" a="1"/>
  <c r="E259" i="10" s="1"/>
  <c r="G259" i="10" a="1"/>
  <c r="G259" i="10" s="1"/>
  <c r="I259" i="10" s="1" a="1"/>
  <c r="I259" i="10" s="1"/>
  <c r="H259" i="10" a="1"/>
  <c r="H259" i="10" s="1"/>
  <c r="J259" i="10" a="1"/>
  <c r="J259" i="10" s="1"/>
  <c r="L259" i="10" s="1" a="1"/>
  <c r="L259" i="10" s="1"/>
  <c r="K259" i="10" a="1"/>
  <c r="K259" i="10" s="1"/>
  <c r="N259" i="10" a="1"/>
  <c r="N259" i="10" s="1"/>
  <c r="D260" i="10" a="1"/>
  <c r="D260" i="10" s="1"/>
  <c r="E260" i="10" a="1"/>
  <c r="E260" i="10" s="1"/>
  <c r="F260" i="10" a="1"/>
  <c r="F260" i="10" s="1"/>
  <c r="G260" i="10"/>
  <c r="I260" i="10" s="1" a="1"/>
  <c r="I260" i="10" s="1"/>
  <c r="G260" i="10" a="1"/>
  <c r="H260" i="10" a="1"/>
  <c r="H260" i="10" s="1"/>
  <c r="J260" i="10" a="1"/>
  <c r="J260" i="10" s="1"/>
  <c r="L260" i="10" s="1" a="1"/>
  <c r="L260" i="10" s="1"/>
  <c r="K260" i="10" a="1"/>
  <c r="K260" i="10" s="1"/>
  <c r="N260" i="10" a="1"/>
  <c r="N260" i="10" s="1"/>
  <c r="D261" i="10" a="1"/>
  <c r="D261" i="10" s="1"/>
  <c r="E261" i="10" a="1"/>
  <c r="E261" i="10" s="1"/>
  <c r="G261" i="10"/>
  <c r="I261" i="10" s="1" a="1"/>
  <c r="I261" i="10" s="1"/>
  <c r="G261" i="10" a="1"/>
  <c r="H261" i="10" a="1"/>
  <c r="H261" i="10" s="1"/>
  <c r="J261" i="10" a="1"/>
  <c r="J261" i="10" s="1"/>
  <c r="L261" i="10" s="1" a="1"/>
  <c r="L261" i="10" s="1"/>
  <c r="K261" i="10"/>
  <c r="K261" i="10" a="1"/>
  <c r="N261" i="10" a="1"/>
  <c r="N261" i="10" s="1"/>
  <c r="D262" i="10" a="1"/>
  <c r="D262" i="10" s="1"/>
  <c r="F262" i="10" s="1" a="1"/>
  <c r="F262" i="10" s="1"/>
  <c r="E262" i="10"/>
  <c r="E262" i="10" a="1"/>
  <c r="G262" i="10" a="1"/>
  <c r="G262" i="10" s="1"/>
  <c r="I262" i="10" s="1" a="1"/>
  <c r="I262" i="10" s="1"/>
  <c r="H262" i="10" a="1"/>
  <c r="H262" i="10" s="1"/>
  <c r="J262" i="10" a="1"/>
  <c r="J262" i="10" s="1"/>
  <c r="L262" i="10" s="1" a="1"/>
  <c r="L262" i="10" s="1"/>
  <c r="K262" i="10" a="1"/>
  <c r="K262" i="10" s="1"/>
  <c r="N262" i="10" a="1"/>
  <c r="N262" i="10" s="1"/>
  <c r="D263" i="10" a="1"/>
  <c r="D263" i="10" s="1"/>
  <c r="E263" i="10" a="1"/>
  <c r="E263" i="10" s="1"/>
  <c r="F263" i="10" a="1"/>
  <c r="F263" i="10" s="1"/>
  <c r="G263" i="10" a="1"/>
  <c r="G263" i="10" s="1"/>
  <c r="I263" i="10" s="1" a="1"/>
  <c r="I263" i="10" s="1"/>
  <c r="H263" i="10" a="1"/>
  <c r="H263" i="10" s="1"/>
  <c r="J263" i="10" a="1"/>
  <c r="J263" i="10" s="1"/>
  <c r="K263" i="10"/>
  <c r="K263" i="10" a="1"/>
  <c r="L263" i="10" a="1"/>
  <c r="L263" i="10" s="1"/>
  <c r="N263" i="10" a="1"/>
  <c r="N263" i="10" s="1"/>
  <c r="D264" i="10" a="1"/>
  <c r="D264" i="10" s="1"/>
  <c r="E264" i="10" a="1"/>
  <c r="E264" i="10" s="1"/>
  <c r="G264" i="10" a="1"/>
  <c r="G264" i="10" s="1"/>
  <c r="I264" i="10" s="1" a="1"/>
  <c r="I264" i="10" s="1"/>
  <c r="H264" i="10" a="1"/>
  <c r="H264" i="10" s="1"/>
  <c r="J264" i="10" a="1"/>
  <c r="J264" i="10" s="1"/>
  <c r="L264" i="10" s="1" a="1"/>
  <c r="L264" i="10" s="1"/>
  <c r="K264" i="10" a="1"/>
  <c r="K264" i="10" s="1"/>
  <c r="N264" i="10" a="1"/>
  <c r="N264" i="10" s="1"/>
  <c r="D265" i="10" a="1"/>
  <c r="D265" i="10" s="1"/>
  <c r="F265" i="10" s="1" a="1"/>
  <c r="F265" i="10" s="1"/>
  <c r="E265" i="10"/>
  <c r="E265" i="10" a="1"/>
  <c r="G265" i="10" a="1"/>
  <c r="G265" i="10" s="1"/>
  <c r="H265" i="10" a="1"/>
  <c r="H265" i="10" s="1"/>
  <c r="J265" i="10" a="1"/>
  <c r="J265" i="10" s="1"/>
  <c r="L265" i="10" s="1" a="1"/>
  <c r="L265" i="10" s="1"/>
  <c r="K265" i="10" a="1"/>
  <c r="K265" i="10" s="1"/>
  <c r="N265" i="10" a="1"/>
  <c r="N265" i="10" s="1"/>
  <c r="D266" i="10" a="1"/>
  <c r="D266" i="10" s="1"/>
  <c r="E266" i="10" a="1"/>
  <c r="E266" i="10" s="1"/>
  <c r="F266" i="10" a="1"/>
  <c r="F266" i="10" s="1"/>
  <c r="G266" i="10" a="1"/>
  <c r="G266" i="10" s="1"/>
  <c r="I266" i="10" s="1" a="1"/>
  <c r="I266" i="10" s="1"/>
  <c r="H266" i="10" a="1"/>
  <c r="H266" i="10" s="1"/>
  <c r="J266" i="10" a="1"/>
  <c r="J266" i="10" s="1"/>
  <c r="L266" i="10" s="1" a="1"/>
  <c r="L266" i="10" s="1"/>
  <c r="K266" i="10" a="1"/>
  <c r="K266" i="10" s="1"/>
  <c r="N266" i="10" a="1"/>
  <c r="N266" i="10" s="1"/>
  <c r="D267" i="10" a="1"/>
  <c r="D267" i="10" s="1"/>
  <c r="E267" i="10"/>
  <c r="E267" i="10" a="1"/>
  <c r="F267" i="10" a="1"/>
  <c r="F267" i="10" s="1"/>
  <c r="G267" i="10" a="1"/>
  <c r="G267" i="10" s="1"/>
  <c r="I267" i="10" s="1" a="1"/>
  <c r="I267" i="10" s="1"/>
  <c r="H267" i="10" a="1"/>
  <c r="H267" i="10" s="1"/>
  <c r="J267" i="10" a="1"/>
  <c r="J267" i="10" s="1"/>
  <c r="L267" i="10" s="1" a="1"/>
  <c r="L267" i="10" s="1"/>
  <c r="K267" i="10" a="1"/>
  <c r="K267" i="10" s="1"/>
  <c r="N267" i="10" a="1"/>
  <c r="N267" i="10" s="1"/>
  <c r="D268" i="10" a="1"/>
  <c r="D268" i="10" s="1"/>
  <c r="E268" i="10" a="1"/>
  <c r="E268" i="10" s="1"/>
  <c r="F268" i="10" a="1"/>
  <c r="F268" i="10" s="1"/>
  <c r="G268" i="10" a="1"/>
  <c r="G268" i="10" s="1"/>
  <c r="I268" i="10" s="1" a="1"/>
  <c r="H268" i="10" a="1"/>
  <c r="H268" i="10" s="1"/>
  <c r="I268" i="10"/>
  <c r="J268" i="10" a="1"/>
  <c r="J268" i="10" s="1"/>
  <c r="L268" i="10" s="1" a="1"/>
  <c r="L268" i="10" s="1"/>
  <c r="K268" i="10" a="1"/>
  <c r="K268" i="10" s="1"/>
  <c r="N268" i="10" a="1"/>
  <c r="N268" i="10" s="1"/>
  <c r="D269" i="10" a="1"/>
  <c r="D269" i="10" s="1"/>
  <c r="E269" i="10"/>
  <c r="E269" i="10" a="1"/>
  <c r="G269" i="10" a="1"/>
  <c r="G269" i="10" s="1"/>
  <c r="I269" i="10" s="1" a="1"/>
  <c r="I269" i="10" s="1"/>
  <c r="H269" i="10" a="1"/>
  <c r="H269" i="10" s="1"/>
  <c r="J269" i="10" a="1"/>
  <c r="J269" i="10" s="1"/>
  <c r="L269" i="10" s="1" a="1"/>
  <c r="L269" i="10" s="1"/>
  <c r="K269" i="10" a="1"/>
  <c r="K269" i="10" s="1"/>
  <c r="N269" i="10" a="1"/>
  <c r="N269" i="10" s="1"/>
  <c r="D270" i="10" a="1"/>
  <c r="D270" i="10" s="1"/>
  <c r="F270" i="10" s="1" a="1"/>
  <c r="F270" i="10" s="1"/>
  <c r="E270" i="10" a="1"/>
  <c r="E270" i="10" s="1"/>
  <c r="G270" i="10" a="1"/>
  <c r="G270" i="10" s="1"/>
  <c r="H270" i="10" a="1"/>
  <c r="H270" i="10" s="1"/>
  <c r="J270" i="10" a="1"/>
  <c r="J270" i="10" s="1"/>
  <c r="L270" i="10" s="1" a="1"/>
  <c r="L270" i="10" s="1"/>
  <c r="K270" i="10" a="1"/>
  <c r="K270" i="10" s="1"/>
  <c r="N270" i="10" a="1"/>
  <c r="N270" i="10" s="1"/>
  <c r="D271" i="10" a="1"/>
  <c r="D271" i="10" s="1"/>
  <c r="E271" i="10" a="1"/>
  <c r="E271" i="10" s="1"/>
  <c r="F271" i="10" a="1"/>
  <c r="F271" i="10" s="1"/>
  <c r="G271" i="10" a="1"/>
  <c r="G271" i="10" s="1"/>
  <c r="I271" i="10" s="1" a="1"/>
  <c r="I271" i="10" s="1"/>
  <c r="H271" i="10" a="1"/>
  <c r="H271" i="10" s="1"/>
  <c r="J271" i="10" a="1"/>
  <c r="J271" i="10" s="1"/>
  <c r="L271" i="10" s="1" a="1"/>
  <c r="L271" i="10" s="1"/>
  <c r="K271" i="10" a="1"/>
  <c r="K271" i="10" s="1"/>
  <c r="N271" i="10" a="1"/>
  <c r="N271" i="10" s="1"/>
  <c r="D272" i="10" a="1"/>
  <c r="D272" i="10" s="1"/>
  <c r="F272" i="10" s="1" a="1"/>
  <c r="F272" i="10" s="1"/>
  <c r="E272" i="10" a="1"/>
  <c r="E272" i="10" s="1"/>
  <c r="G272" i="10" a="1"/>
  <c r="G272" i="10" s="1"/>
  <c r="H272" i="10" a="1"/>
  <c r="H272" i="10" s="1"/>
  <c r="J272" i="10" a="1"/>
  <c r="J272" i="10" s="1"/>
  <c r="L272" i="10" s="1" a="1"/>
  <c r="L272" i="10" s="1"/>
  <c r="K272" i="10" a="1"/>
  <c r="K272" i="10" s="1"/>
  <c r="N272" i="10" a="1"/>
  <c r="N272" i="10" s="1"/>
  <c r="D273" i="10" a="1"/>
  <c r="D273" i="10" s="1"/>
  <c r="E273" i="10"/>
  <c r="E273" i="10" a="1"/>
  <c r="F273" i="10" a="1"/>
  <c r="F273" i="10" s="1"/>
  <c r="G273" i="10" a="1"/>
  <c r="G273" i="10" s="1"/>
  <c r="I273" i="10" s="1" a="1"/>
  <c r="I273" i="10" s="1"/>
  <c r="H273" i="10" a="1"/>
  <c r="H273" i="10" s="1"/>
  <c r="J273" i="10" a="1"/>
  <c r="J273" i="10" s="1"/>
  <c r="L273" i="10" s="1" a="1"/>
  <c r="L273" i="10" s="1"/>
  <c r="K273" i="10" a="1"/>
  <c r="K273" i="10" s="1"/>
  <c r="N273" i="10" a="1"/>
  <c r="N273" i="10" s="1"/>
  <c r="D274" i="10" a="1"/>
  <c r="D274" i="10" s="1"/>
  <c r="F274" i="10" s="1" a="1"/>
  <c r="F274" i="10" s="1"/>
  <c r="E274" i="10"/>
  <c r="E274" i="10" a="1"/>
  <c r="G274" i="10" a="1"/>
  <c r="G274" i="10" s="1"/>
  <c r="H274" i="10" a="1"/>
  <c r="H274" i="10" s="1"/>
  <c r="J274" i="10" a="1"/>
  <c r="J274" i="10" s="1"/>
  <c r="L274" i="10" s="1" a="1"/>
  <c r="L274" i="10" s="1"/>
  <c r="K274" i="10" a="1"/>
  <c r="K274" i="10" s="1"/>
  <c r="N274" i="10" a="1"/>
  <c r="N274" i="10" s="1"/>
  <c r="D275" i="10" a="1"/>
  <c r="D275" i="10" s="1"/>
  <c r="F275" i="10" s="1" a="1"/>
  <c r="F275" i="10" s="1"/>
  <c r="E275" i="10"/>
  <c r="E275" i="10" a="1"/>
  <c r="G275" i="10" a="1"/>
  <c r="G275" i="10" s="1"/>
  <c r="I275" i="10" s="1" a="1"/>
  <c r="I275" i="10" s="1"/>
  <c r="H275" i="10" a="1"/>
  <c r="H275" i="10" s="1"/>
  <c r="J275" i="10" a="1"/>
  <c r="J275" i="10" s="1"/>
  <c r="L275" i="10" s="1" a="1"/>
  <c r="L275" i="10" s="1"/>
  <c r="K275" i="10" a="1"/>
  <c r="K275" i="10" s="1"/>
  <c r="N275" i="10" a="1"/>
  <c r="N275" i="10" s="1"/>
  <c r="D276" i="10" a="1"/>
  <c r="D276" i="10" s="1"/>
  <c r="F276" i="10" s="1" a="1"/>
  <c r="F276" i="10" s="1"/>
  <c r="E276" i="10" a="1"/>
  <c r="E276" i="10" s="1"/>
  <c r="G276" i="10" a="1"/>
  <c r="G276" i="10" s="1"/>
  <c r="H276" i="10" a="1"/>
  <c r="H276" i="10" s="1"/>
  <c r="J276" i="10" a="1"/>
  <c r="J276" i="10" s="1"/>
  <c r="L276" i="10" s="1" a="1"/>
  <c r="L276" i="10" s="1"/>
  <c r="K276" i="10" a="1"/>
  <c r="K276" i="10" s="1"/>
  <c r="N276" i="10" a="1"/>
  <c r="N276" i="10" s="1"/>
  <c r="D277" i="10" a="1"/>
  <c r="D277" i="10" s="1"/>
  <c r="E277" i="10" a="1"/>
  <c r="E277" i="10" s="1"/>
  <c r="F277" i="10" a="1"/>
  <c r="F277" i="10" s="1"/>
  <c r="G277" i="10" a="1"/>
  <c r="G277" i="10" s="1"/>
  <c r="I277" i="10" s="1" a="1"/>
  <c r="I277" i="10" s="1"/>
  <c r="H277" i="10" a="1"/>
  <c r="H277" i="10" s="1"/>
  <c r="J277" i="10" a="1"/>
  <c r="J277" i="10" s="1"/>
  <c r="L277" i="10" s="1" a="1"/>
  <c r="L277" i="10" s="1"/>
  <c r="K277" i="10" a="1"/>
  <c r="K277" i="10" s="1"/>
  <c r="N277" i="10" a="1"/>
  <c r="N277" i="10" s="1"/>
  <c r="D278" i="10" a="1"/>
  <c r="D278" i="10" s="1"/>
  <c r="F278" i="10" s="1" a="1"/>
  <c r="F278" i="10" s="1"/>
  <c r="E278" i="10" a="1"/>
  <c r="E278" i="10" s="1"/>
  <c r="G278" i="10" a="1"/>
  <c r="G278" i="10" s="1"/>
  <c r="H278" i="10" a="1"/>
  <c r="H278" i="10" s="1"/>
  <c r="J278" i="10" a="1"/>
  <c r="J278" i="10" s="1"/>
  <c r="L278" i="10" s="1" a="1"/>
  <c r="L278" i="10" s="1"/>
  <c r="K278" i="10" a="1"/>
  <c r="K278" i="10" s="1"/>
  <c r="N278" i="10" a="1"/>
  <c r="N278" i="10" s="1"/>
  <c r="D279" i="10" a="1"/>
  <c r="D279" i="10" s="1"/>
  <c r="E279" i="10"/>
  <c r="E279" i="10" a="1"/>
  <c r="F279" i="10" a="1"/>
  <c r="F279" i="10" s="1"/>
  <c r="G279" i="10" a="1"/>
  <c r="G279" i="10" s="1"/>
  <c r="I279" i="10" s="1" a="1"/>
  <c r="I279" i="10" s="1"/>
  <c r="H279" i="10" a="1"/>
  <c r="H279" i="10" s="1"/>
  <c r="J279" i="10" a="1"/>
  <c r="J279" i="10" s="1"/>
  <c r="L279" i="10" s="1" a="1"/>
  <c r="L279" i="10" s="1"/>
  <c r="K279" i="10" a="1"/>
  <c r="K279" i="10" s="1"/>
  <c r="N279" i="10" a="1"/>
  <c r="N279" i="10" s="1"/>
  <c r="D280" i="10" a="1"/>
  <c r="D280" i="10" s="1"/>
  <c r="E280" i="10" a="1"/>
  <c r="E280" i="10" s="1"/>
  <c r="F280" i="10" a="1"/>
  <c r="F280" i="10" s="1"/>
  <c r="G280" i="10" a="1"/>
  <c r="G280" i="10" s="1"/>
  <c r="H280" i="10" a="1"/>
  <c r="H280" i="10" s="1"/>
  <c r="J280" i="10" a="1"/>
  <c r="J280" i="10" s="1"/>
  <c r="L280" i="10" s="1" a="1"/>
  <c r="L280" i="10" s="1"/>
  <c r="K280" i="10" a="1"/>
  <c r="K280" i="10" s="1"/>
  <c r="N280" i="10" a="1"/>
  <c r="N280" i="10" s="1"/>
  <c r="D281" i="10" a="1"/>
  <c r="D281" i="10" s="1"/>
  <c r="E281" i="10" a="1"/>
  <c r="E281" i="10" s="1"/>
  <c r="F281" i="10" a="1"/>
  <c r="F281" i="10" s="1"/>
  <c r="G281" i="10" a="1"/>
  <c r="G281" i="10" s="1"/>
  <c r="I281" i="10" s="1" a="1"/>
  <c r="I281" i="10" s="1"/>
  <c r="H281" i="10" a="1"/>
  <c r="H281" i="10" s="1"/>
  <c r="J281" i="10" a="1"/>
  <c r="J281" i="10" s="1"/>
  <c r="L281" i="10" s="1" a="1"/>
  <c r="L281" i="10" s="1"/>
  <c r="K281" i="10" a="1"/>
  <c r="K281" i="10" s="1"/>
  <c r="N281" i="10" a="1"/>
  <c r="N281" i="10" s="1"/>
  <c r="D282" i="10" a="1"/>
  <c r="D282" i="10" s="1"/>
  <c r="F282" i="10" s="1" a="1"/>
  <c r="F282" i="10" s="1"/>
  <c r="E282" i="10"/>
  <c r="E282" i="10" a="1"/>
  <c r="G282" i="10" a="1"/>
  <c r="G282" i="10" s="1"/>
  <c r="H282" i="10" a="1"/>
  <c r="H282" i="10" s="1"/>
  <c r="J282" i="10" a="1"/>
  <c r="J282" i="10" s="1"/>
  <c r="L282" i="10" s="1" a="1"/>
  <c r="L282" i="10" s="1"/>
  <c r="K282" i="10" a="1"/>
  <c r="K282" i="10" s="1"/>
  <c r="N282" i="10" a="1"/>
  <c r="N282" i="10" s="1"/>
  <c r="D283" i="10" a="1"/>
  <c r="D283" i="10" s="1"/>
  <c r="F283" i="10" s="1" a="1"/>
  <c r="F283" i="10" s="1"/>
  <c r="E283" i="10"/>
  <c r="E283" i="10" a="1"/>
  <c r="G283" i="10" a="1"/>
  <c r="G283" i="10" s="1"/>
  <c r="I283" i="10" s="1" a="1"/>
  <c r="I283" i="10" s="1"/>
  <c r="H283" i="10" a="1"/>
  <c r="H283" i="10" s="1"/>
  <c r="J283" i="10" a="1"/>
  <c r="J283" i="10" s="1"/>
  <c r="L283" i="10" s="1" a="1"/>
  <c r="L283" i="10" s="1"/>
  <c r="K283" i="10" a="1"/>
  <c r="K283" i="10" s="1"/>
  <c r="N283" i="10" a="1"/>
  <c r="N283" i="10" s="1"/>
  <c r="D284" i="10" a="1"/>
  <c r="D284" i="10" s="1"/>
  <c r="E284" i="10" a="1"/>
  <c r="E284" i="10" s="1"/>
  <c r="G284" i="10" a="1"/>
  <c r="G284" i="10" s="1"/>
  <c r="I284" i="10" s="1" a="1"/>
  <c r="I284" i="10" s="1"/>
  <c r="H284" i="10" a="1"/>
  <c r="H284" i="10" s="1"/>
  <c r="J284" i="10" a="1"/>
  <c r="J284" i="10" s="1"/>
  <c r="L284" i="10" s="1" a="1"/>
  <c r="L284" i="10" s="1"/>
  <c r="K284" i="10"/>
  <c r="K284" i="10" a="1"/>
  <c r="N284" i="10" a="1"/>
  <c r="N284" i="10" s="1"/>
  <c r="D285" i="10" a="1"/>
  <c r="D285" i="10" s="1"/>
  <c r="F285" i="10" s="1" a="1"/>
  <c r="F285" i="10" s="1"/>
  <c r="E285" i="10" a="1"/>
  <c r="E285" i="10" s="1"/>
  <c r="G285" i="10"/>
  <c r="I285" i="10" s="1" a="1"/>
  <c r="I285" i="10" s="1"/>
  <c r="G285" i="10" a="1"/>
  <c r="H285" i="10" a="1"/>
  <c r="H285" i="10" s="1"/>
  <c r="J285" i="10" a="1"/>
  <c r="J285" i="10" s="1"/>
  <c r="L285" i="10" s="1" a="1"/>
  <c r="L285" i="10" s="1"/>
  <c r="K285" i="10" a="1"/>
  <c r="K285" i="10" s="1"/>
  <c r="N285" i="10" a="1"/>
  <c r="N285" i="10" s="1"/>
  <c r="D286" i="10" a="1"/>
  <c r="D286" i="10" s="1"/>
  <c r="E286" i="10" a="1"/>
  <c r="E286" i="10" s="1"/>
  <c r="G286" i="10" a="1"/>
  <c r="G286" i="10" s="1"/>
  <c r="I286" i="10" s="1" a="1"/>
  <c r="I286" i="10" s="1"/>
  <c r="H286" i="10" a="1"/>
  <c r="H286" i="10" s="1"/>
  <c r="J286" i="10" a="1"/>
  <c r="J286" i="10" s="1"/>
  <c r="L286" i="10" s="1" a="1"/>
  <c r="L286" i="10" s="1"/>
  <c r="K286" i="10" a="1"/>
  <c r="K286" i="10" s="1"/>
  <c r="N286" i="10" a="1"/>
  <c r="N286" i="10" s="1"/>
  <c r="D287" i="10" a="1"/>
  <c r="D287" i="10" s="1"/>
  <c r="E287" i="10"/>
  <c r="E287" i="10" a="1"/>
  <c r="G287" i="10"/>
  <c r="G287" i="10" a="1"/>
  <c r="H287" i="10" a="1"/>
  <c r="H287" i="10" s="1"/>
  <c r="I287" i="10" a="1"/>
  <c r="I287" i="10" s="1"/>
  <c r="J287" i="10" a="1"/>
  <c r="J287" i="10" s="1"/>
  <c r="K287" i="10" a="1"/>
  <c r="K287" i="10" s="1"/>
  <c r="L287" i="10" a="1"/>
  <c r="L287" i="10" s="1"/>
  <c r="N287" i="10" a="1"/>
  <c r="N287" i="10" s="1"/>
  <c r="D288" i="10" a="1"/>
  <c r="D288" i="10" s="1"/>
  <c r="F288" i="10" s="1" a="1"/>
  <c r="F288" i="10" s="1"/>
  <c r="E288" i="10" a="1"/>
  <c r="E288" i="10" s="1"/>
  <c r="G288" i="10" a="1"/>
  <c r="G288" i="10" s="1"/>
  <c r="I288" i="10" s="1" a="1"/>
  <c r="H288" i="10" a="1"/>
  <c r="H288" i="10" s="1"/>
  <c r="I288" i="10"/>
  <c r="J288" i="10" a="1"/>
  <c r="J288" i="10" s="1"/>
  <c r="L288" i="10" s="1" a="1"/>
  <c r="L288" i="10" s="1"/>
  <c r="K288" i="10" a="1"/>
  <c r="K288" i="10" s="1"/>
  <c r="M288" i="10" a="1"/>
  <c r="M288" i="10" s="1"/>
  <c r="O288" i="10" s="1" a="1"/>
  <c r="O288" i="10" s="1"/>
  <c r="N288" i="10" a="1"/>
  <c r="N288" i="10" s="1"/>
  <c r="D289" i="10" a="1"/>
  <c r="D289" i="10" s="1"/>
  <c r="F289" i="10" s="1" a="1"/>
  <c r="F289" i="10" s="1"/>
  <c r="E289" i="10" a="1"/>
  <c r="E289" i="10" s="1"/>
  <c r="G289" i="10"/>
  <c r="I289" i="10" s="1" a="1"/>
  <c r="I289" i="10" s="1"/>
  <c r="G289" i="10" a="1"/>
  <c r="H289" i="10" a="1"/>
  <c r="H289" i="10" s="1"/>
  <c r="J289" i="10" a="1"/>
  <c r="J289" i="10" s="1"/>
  <c r="L289" i="10" s="1" a="1"/>
  <c r="L289" i="10" s="1"/>
  <c r="K289" i="10" a="1"/>
  <c r="K289" i="10" s="1"/>
  <c r="N289" i="10" a="1"/>
  <c r="N289" i="10" s="1"/>
  <c r="D290" i="10" a="1"/>
  <c r="D290" i="10" s="1"/>
  <c r="E290" i="10" a="1"/>
  <c r="E290" i="10" s="1"/>
  <c r="F290" i="10" a="1"/>
  <c r="F290" i="10" s="1"/>
  <c r="G290" i="10" a="1"/>
  <c r="G290" i="10" s="1"/>
  <c r="I290" i="10" s="1" a="1"/>
  <c r="H290" i="10" a="1"/>
  <c r="H290" i="10" s="1"/>
  <c r="I290" i="10"/>
  <c r="J290" i="10" a="1"/>
  <c r="J290" i="10" s="1"/>
  <c r="L290" i="10" s="1" a="1"/>
  <c r="L290" i="10" s="1"/>
  <c r="K290" i="10"/>
  <c r="K290" i="10" a="1"/>
  <c r="N290" i="10" a="1"/>
  <c r="N290" i="10" s="1"/>
  <c r="D291" i="10" a="1"/>
  <c r="D291" i="10" s="1"/>
  <c r="E291" i="10" a="1"/>
  <c r="E291" i="10" s="1"/>
  <c r="F291" i="10" a="1"/>
  <c r="F291" i="10" s="1"/>
  <c r="G291" i="10"/>
  <c r="G291" i="10" a="1"/>
  <c r="H291" i="10" a="1"/>
  <c r="H291" i="10" s="1"/>
  <c r="I291" i="10" a="1"/>
  <c r="I291" i="10" s="1"/>
  <c r="J291" i="10" a="1"/>
  <c r="J291" i="10" s="1"/>
  <c r="K291" i="10" a="1"/>
  <c r="K291" i="10" s="1"/>
  <c r="L291" i="10" a="1"/>
  <c r="L291" i="10" s="1"/>
  <c r="N291" i="10" a="1"/>
  <c r="N291" i="10" s="1"/>
  <c r="D292" i="10" a="1"/>
  <c r="D292" i="10" s="1"/>
  <c r="E292" i="10"/>
  <c r="E292" i="10" a="1"/>
  <c r="G292" i="10" a="1"/>
  <c r="G292" i="10" s="1"/>
  <c r="I292" i="10" s="1" a="1"/>
  <c r="I292" i="10" s="1"/>
  <c r="H292" i="10" a="1"/>
  <c r="H292" i="10" s="1"/>
  <c r="J292" i="10" a="1"/>
  <c r="J292" i="10" s="1"/>
  <c r="L292" i="10" s="1" a="1"/>
  <c r="L292" i="10" s="1"/>
  <c r="K292" i="10" a="1"/>
  <c r="K292" i="10" s="1"/>
  <c r="N292" i="10" a="1"/>
  <c r="N292" i="10" s="1"/>
  <c r="D293" i="10" a="1"/>
  <c r="D293" i="10" s="1"/>
  <c r="F293" i="10" s="1" a="1"/>
  <c r="F293" i="10" s="1"/>
  <c r="E293" i="10"/>
  <c r="E293" i="10" a="1"/>
  <c r="G293" i="10"/>
  <c r="I293" i="10" s="1" a="1"/>
  <c r="I293" i="10" s="1"/>
  <c r="G293" i="10" a="1"/>
  <c r="H293" i="10" a="1"/>
  <c r="H293" i="10" s="1"/>
  <c r="J293" i="10" a="1"/>
  <c r="J293" i="10" s="1"/>
  <c r="L293" i="10" s="1" a="1"/>
  <c r="L293" i="10" s="1"/>
  <c r="K293" i="10" a="1"/>
  <c r="K293" i="10" s="1"/>
  <c r="N293" i="10" a="1"/>
  <c r="N293" i="10" s="1"/>
  <c r="D294" i="10" a="1"/>
  <c r="D294" i="10" s="1"/>
  <c r="E294" i="10"/>
  <c r="E294" i="10" a="1"/>
  <c r="F294" i="10" a="1"/>
  <c r="F294" i="10" s="1"/>
  <c r="G294" i="10" a="1"/>
  <c r="G294" i="10" s="1"/>
  <c r="H294" i="10" a="1"/>
  <c r="H294" i="10" s="1"/>
  <c r="J294" i="10" a="1"/>
  <c r="J294" i="10" s="1"/>
  <c r="L294" i="10" s="1" a="1"/>
  <c r="L294" i="10" s="1"/>
  <c r="K294" i="10" a="1"/>
  <c r="K294" i="10" s="1"/>
  <c r="N294" i="10" a="1"/>
  <c r="N294" i="10" s="1"/>
  <c r="D295" i="10" a="1"/>
  <c r="D295" i="10" s="1"/>
  <c r="F295" i="10" s="1" a="1"/>
  <c r="F295" i="10" s="1"/>
  <c r="E295" i="10" a="1"/>
  <c r="E295" i="10" s="1"/>
  <c r="G295" i="10"/>
  <c r="I295" i="10" s="1" a="1"/>
  <c r="I295" i="10" s="1"/>
  <c r="G295" i="10" a="1"/>
  <c r="H295" i="10" a="1"/>
  <c r="H295" i="10" s="1"/>
  <c r="J295" i="10" a="1"/>
  <c r="J295" i="10" s="1"/>
  <c r="K295" i="10"/>
  <c r="K295" i="10" a="1"/>
  <c r="L295" i="10" a="1"/>
  <c r="L295" i="10" s="1"/>
  <c r="N295" i="10" a="1"/>
  <c r="N295" i="10" s="1"/>
  <c r="D296" i="10" a="1"/>
  <c r="D296" i="10" s="1"/>
  <c r="E296" i="10" a="1"/>
  <c r="E296" i="10" s="1"/>
  <c r="F296" i="10" a="1"/>
  <c r="F296" i="10" s="1"/>
  <c r="G296" i="10" a="1"/>
  <c r="G296" i="10" s="1"/>
  <c r="H296" i="10" a="1"/>
  <c r="H296" i="10" s="1"/>
  <c r="J296" i="10" a="1"/>
  <c r="J296" i="10" s="1"/>
  <c r="L296" i="10" s="1" a="1"/>
  <c r="L296" i="10" s="1"/>
  <c r="K296" i="10"/>
  <c r="K296" i="10" a="1"/>
  <c r="N296" i="10" a="1"/>
  <c r="N296" i="10" s="1"/>
  <c r="D297" i="10" a="1"/>
  <c r="D297" i="10" s="1"/>
  <c r="E297" i="10" a="1"/>
  <c r="E297" i="10" s="1"/>
  <c r="F297" i="10" a="1"/>
  <c r="F297" i="10" s="1"/>
  <c r="G297" i="10"/>
  <c r="G297" i="10" a="1"/>
  <c r="H297" i="10" a="1"/>
  <c r="H297" i="10" s="1"/>
  <c r="I297" i="10" a="1"/>
  <c r="I297" i="10" s="1"/>
  <c r="J297" i="10" a="1"/>
  <c r="J297" i="10" s="1"/>
  <c r="K297" i="10" a="1"/>
  <c r="K297" i="10" s="1"/>
  <c r="L297" i="10" a="1"/>
  <c r="L297" i="10" s="1"/>
  <c r="M297" i="10" a="1"/>
  <c r="M297" i="10" s="1"/>
  <c r="O297" i="10" s="1" a="1"/>
  <c r="O297" i="10" s="1"/>
  <c r="N297" i="10" a="1"/>
  <c r="N297" i="10" s="1"/>
  <c r="D298" i="10" a="1"/>
  <c r="D298" i="10" s="1"/>
  <c r="F298" i="10" s="1" a="1"/>
  <c r="F298" i="10" s="1"/>
  <c r="E298" i="10" a="1"/>
  <c r="E298" i="10" s="1"/>
  <c r="G298" i="10" a="1"/>
  <c r="G298" i="10" s="1"/>
  <c r="H298" i="10" a="1"/>
  <c r="H298" i="10" s="1"/>
  <c r="J298" i="10" a="1"/>
  <c r="J298" i="10" s="1"/>
  <c r="L298" i="10" s="1" a="1"/>
  <c r="L298" i="10" s="1"/>
  <c r="K298" i="10" a="1"/>
  <c r="K298" i="10" s="1"/>
  <c r="N298" i="10" a="1"/>
  <c r="N298" i="10" s="1"/>
  <c r="D299" i="10" a="1"/>
  <c r="D299" i="10" s="1"/>
  <c r="E299" i="10" a="1"/>
  <c r="E299" i="10" s="1"/>
  <c r="F299" i="10" a="1"/>
  <c r="F299" i="10" s="1"/>
  <c r="G299" i="10" a="1"/>
  <c r="G299" i="10" s="1"/>
  <c r="I299" i="10" s="1" a="1"/>
  <c r="I299" i="10" s="1"/>
  <c r="H299" i="10" a="1"/>
  <c r="H299" i="10" s="1"/>
  <c r="J299" i="10" a="1"/>
  <c r="J299" i="10" s="1"/>
  <c r="L299" i="10" s="1" a="1"/>
  <c r="L299" i="10" s="1"/>
  <c r="K299" i="10"/>
  <c r="K299" i="10" a="1"/>
  <c r="N299" i="10" a="1"/>
  <c r="N299" i="10" s="1"/>
  <c r="D300" i="10" a="1"/>
  <c r="D300" i="10" s="1"/>
  <c r="F300" i="10" s="1" a="1"/>
  <c r="F300" i="10" s="1"/>
  <c r="E300" i="10" a="1"/>
  <c r="E300" i="10" s="1"/>
  <c r="G300" i="10" a="1"/>
  <c r="G300" i="10" s="1"/>
  <c r="H300" i="10" a="1"/>
  <c r="H300" i="10" s="1"/>
  <c r="J300" i="10" a="1"/>
  <c r="J300" i="10" s="1"/>
  <c r="L300" i="10" s="1" a="1"/>
  <c r="L300" i="10" s="1"/>
  <c r="K300" i="10" a="1"/>
  <c r="K300" i="10" s="1"/>
  <c r="N300" i="10" a="1"/>
  <c r="N300" i="10" s="1"/>
  <c r="D301" i="10" a="1"/>
  <c r="D301" i="10" s="1"/>
  <c r="E301" i="10"/>
  <c r="E301" i="10" a="1"/>
  <c r="F301" i="10" a="1"/>
  <c r="F301" i="10" s="1"/>
  <c r="G301" i="10" a="1"/>
  <c r="G301" i="10" s="1"/>
  <c r="H301" i="10" a="1"/>
  <c r="H301" i="10" s="1"/>
  <c r="J301" i="10" a="1"/>
  <c r="J301" i="10" s="1"/>
  <c r="L301" i="10" s="1" a="1"/>
  <c r="L301" i="10" s="1"/>
  <c r="K301" i="10" a="1"/>
  <c r="K301" i="10" s="1"/>
  <c r="N301" i="10" a="1"/>
  <c r="N301" i="10" s="1"/>
  <c r="D302" i="10" a="1"/>
  <c r="D302" i="10" s="1"/>
  <c r="E302" i="10"/>
  <c r="E302" i="10" a="1"/>
  <c r="F302" i="10" a="1"/>
  <c r="F302" i="10" s="1"/>
  <c r="G302" i="10" a="1"/>
  <c r="G302" i="10" s="1"/>
  <c r="H302" i="10" a="1"/>
  <c r="H302" i="10" s="1"/>
  <c r="J302" i="10" a="1"/>
  <c r="J302" i="10" s="1"/>
  <c r="K302" i="10" a="1"/>
  <c r="K302" i="10" s="1"/>
  <c r="L302" i="10" a="1"/>
  <c r="L302" i="10" s="1"/>
  <c r="N302" i="10" a="1"/>
  <c r="N302" i="10" s="1"/>
  <c r="D303" i="10" a="1"/>
  <c r="D303" i="10" s="1"/>
  <c r="E303" i="10" a="1"/>
  <c r="E303" i="10" s="1"/>
  <c r="F303" i="10" a="1"/>
  <c r="F303" i="10" s="1"/>
  <c r="G303" i="10" a="1"/>
  <c r="G303" i="10" s="1"/>
  <c r="I303" i="10" s="1" a="1"/>
  <c r="I303" i="10" s="1"/>
  <c r="H303" i="10" a="1"/>
  <c r="H303" i="10" s="1"/>
  <c r="J303" i="10" a="1"/>
  <c r="J303" i="10" s="1"/>
  <c r="L303" i="10" s="1" a="1"/>
  <c r="L303" i="10" s="1"/>
  <c r="K303" i="10" a="1"/>
  <c r="K303" i="10" s="1"/>
  <c r="N303" i="10" a="1"/>
  <c r="N303" i="10" s="1"/>
  <c r="D304" i="10" a="1"/>
  <c r="D304" i="10" s="1"/>
  <c r="M304" i="10" s="1" a="1"/>
  <c r="M304" i="10" s="1"/>
  <c r="O304" i="10" s="1" a="1"/>
  <c r="O304" i="10" s="1"/>
  <c r="E304" i="10" a="1"/>
  <c r="E304" i="10" s="1"/>
  <c r="G304" i="10"/>
  <c r="I304" i="10" s="1" a="1"/>
  <c r="I304" i="10" s="1"/>
  <c r="G304" i="10" a="1"/>
  <c r="H304" i="10" a="1"/>
  <c r="H304" i="10" s="1"/>
  <c r="J304" i="10"/>
  <c r="L304" i="10" s="1" a="1"/>
  <c r="J304" i="10" a="1"/>
  <c r="K304" i="10"/>
  <c r="K304" i="10" a="1"/>
  <c r="L304" i="10"/>
  <c r="N304" i="10"/>
  <c r="N304" i="10" a="1"/>
  <c r="D305" i="10" a="1"/>
  <c r="D305" i="10" s="1"/>
  <c r="E305" i="10" a="1"/>
  <c r="E305" i="10" s="1"/>
  <c r="F305" i="10" a="1"/>
  <c r="F305" i="10" s="1"/>
  <c r="G305" i="10"/>
  <c r="G305" i="10" a="1"/>
  <c r="H305" i="10" a="1"/>
  <c r="H305" i="10" s="1"/>
  <c r="I305" i="10" a="1"/>
  <c r="I305" i="10" s="1"/>
  <c r="J305" i="10"/>
  <c r="L305" i="10" s="1" a="1"/>
  <c r="J305" i="10" a="1"/>
  <c r="K305" i="10" a="1"/>
  <c r="K305" i="10" s="1"/>
  <c r="L305" i="10"/>
  <c r="N305" i="10" a="1"/>
  <c r="N305" i="10" s="1"/>
  <c r="D306" i="10"/>
  <c r="F306" i="10" s="1" a="1"/>
  <c r="D306" i="10" a="1"/>
  <c r="E306" i="10"/>
  <c r="E306" i="10" a="1"/>
  <c r="F306" i="10"/>
  <c r="G306" i="10" a="1"/>
  <c r="G306" i="10" s="1"/>
  <c r="I306" i="10" s="1" a="1"/>
  <c r="I306" i="10" s="1"/>
  <c r="H306" i="10"/>
  <c r="H306" i="10" a="1"/>
  <c r="J306" i="10" a="1"/>
  <c r="J306" i="10" s="1"/>
  <c r="L306" i="10" s="1" a="1"/>
  <c r="L306" i="10" s="1"/>
  <c r="K306" i="10"/>
  <c r="K306" i="10" a="1"/>
  <c r="N306" i="10" a="1"/>
  <c r="N306" i="10" s="1"/>
  <c r="D307" i="10"/>
  <c r="D307" i="10" a="1"/>
  <c r="E307" i="10" a="1"/>
  <c r="E307" i="10" s="1"/>
  <c r="G307" i="10"/>
  <c r="G307" i="10" a="1"/>
  <c r="H307" i="10" a="1"/>
  <c r="H307" i="10" s="1"/>
  <c r="I307" i="10" a="1"/>
  <c r="I307" i="10" s="1"/>
  <c r="J307" i="10" a="1"/>
  <c r="J307" i="10" s="1"/>
  <c r="K307" i="10" a="1"/>
  <c r="K307" i="10" s="1"/>
  <c r="L307" i="10" a="1"/>
  <c r="L307" i="10" s="1"/>
  <c r="N307" i="10" a="1"/>
  <c r="N307" i="10" s="1"/>
  <c r="D308" i="10" a="1"/>
  <c r="D308" i="10" s="1"/>
  <c r="E308" i="10"/>
  <c r="E308" i="10" a="1"/>
  <c r="G308" i="10" a="1"/>
  <c r="G308" i="10" s="1"/>
  <c r="I308" i="10" s="1" a="1"/>
  <c r="I308" i="10" s="1"/>
  <c r="H308" i="10" a="1"/>
  <c r="H308" i="10" s="1"/>
  <c r="J308" i="10"/>
  <c r="L308" i="10" s="1" a="1"/>
  <c r="J308" i="10" a="1"/>
  <c r="K308" i="10"/>
  <c r="K308" i="10" a="1"/>
  <c r="L308" i="10"/>
  <c r="N308" i="10" a="1"/>
  <c r="N308" i="10" s="1"/>
  <c r="D309" i="10"/>
  <c r="F309" i="10" s="1" a="1"/>
  <c r="F309" i="10" s="1"/>
  <c r="D309" i="10" a="1"/>
  <c r="E309" i="10" a="1"/>
  <c r="E309" i="10" s="1"/>
  <c r="G309" i="10" a="1"/>
  <c r="G309" i="10" s="1"/>
  <c r="H309" i="10" a="1"/>
  <c r="H309" i="10" s="1"/>
  <c r="I309" i="10" a="1"/>
  <c r="I309" i="10" s="1"/>
  <c r="J309" i="10" a="1"/>
  <c r="J309" i="10" s="1"/>
  <c r="K309" i="10" a="1"/>
  <c r="K309" i="10" s="1"/>
  <c r="N309" i="10" a="1"/>
  <c r="N309" i="10" s="1"/>
  <c r="D310" i="10"/>
  <c r="D310" i="10" a="1"/>
  <c r="E310" i="10" a="1"/>
  <c r="E310" i="10" s="1"/>
  <c r="F310" i="10" a="1"/>
  <c r="F310" i="10" s="1"/>
  <c r="G310" i="10" a="1"/>
  <c r="G310" i="10" s="1"/>
  <c r="H310" i="10"/>
  <c r="H310" i="10" a="1"/>
  <c r="I310" i="10" a="1"/>
  <c r="I310" i="10" s="1"/>
  <c r="J310" i="10" a="1"/>
  <c r="J310" i="10" s="1"/>
  <c r="L310" i="10" s="1" a="1"/>
  <c r="L310" i="10" s="1"/>
  <c r="K310" i="10" a="1"/>
  <c r="K310" i="10" s="1"/>
  <c r="N310" i="10" a="1"/>
  <c r="N310" i="10" s="1"/>
  <c r="D311" i="10" a="1"/>
  <c r="D311" i="10" s="1"/>
  <c r="F311" i="10" s="1" a="1"/>
  <c r="F311" i="10" s="1"/>
  <c r="E311" i="10" a="1"/>
  <c r="E311" i="10" s="1"/>
  <c r="G311" i="10" a="1"/>
  <c r="G311" i="10" s="1"/>
  <c r="I311" i="10" s="1" a="1"/>
  <c r="I311" i="10" s="1"/>
  <c r="H311" i="10" a="1"/>
  <c r="H311" i="10" s="1"/>
  <c r="J311" i="10" a="1"/>
  <c r="J311" i="10" s="1"/>
  <c r="K311" i="10" a="1"/>
  <c r="K311" i="10" s="1"/>
  <c r="N311" i="10" a="1"/>
  <c r="N311" i="10" s="1"/>
  <c r="D312" i="10" a="1"/>
  <c r="D312" i="10" s="1"/>
  <c r="F312" i="10" s="1" a="1"/>
  <c r="F312" i="10" s="1"/>
  <c r="E312" i="10" a="1"/>
  <c r="E312" i="10" s="1"/>
  <c r="G312" i="10" a="1"/>
  <c r="G312" i="10" s="1"/>
  <c r="H312" i="10"/>
  <c r="H312" i="10" a="1"/>
  <c r="I312" i="10" a="1"/>
  <c r="I312" i="10" s="1"/>
  <c r="J312" i="10" a="1"/>
  <c r="J312" i="10" s="1"/>
  <c r="L312" i="10" s="1" a="1"/>
  <c r="L312" i="10" s="1"/>
  <c r="K312" i="10" a="1"/>
  <c r="K312" i="10" s="1"/>
  <c r="N312" i="10" a="1"/>
  <c r="N312" i="10" s="1"/>
  <c r="D313" i="10"/>
  <c r="F313" i="10" s="1" a="1"/>
  <c r="F313" i="10" s="1"/>
  <c r="D313" i="10" a="1"/>
  <c r="E313" i="10" a="1"/>
  <c r="E313" i="10" s="1"/>
  <c r="G313" i="10" a="1"/>
  <c r="G313" i="10" s="1"/>
  <c r="H313" i="10" a="1"/>
  <c r="H313" i="10" s="1"/>
  <c r="I313" i="10" a="1"/>
  <c r="I313" i="10" s="1"/>
  <c r="J313" i="10" a="1"/>
  <c r="J313" i="10" s="1"/>
  <c r="L313" i="10" s="1" a="1"/>
  <c r="L313" i="10" s="1"/>
  <c r="K313" i="10" a="1"/>
  <c r="K313" i="10" s="1"/>
  <c r="N313" i="10" a="1"/>
  <c r="N313" i="10" s="1"/>
  <c r="D314" i="10"/>
  <c r="F314" i="10" s="1" a="1"/>
  <c r="F314" i="10" s="1"/>
  <c r="D314" i="10" a="1"/>
  <c r="E314" i="10" a="1"/>
  <c r="E314" i="10" s="1"/>
  <c r="G314" i="10"/>
  <c r="I314" i="10" s="1" a="1"/>
  <c r="G314" i="10" a="1"/>
  <c r="H314" i="10" a="1"/>
  <c r="H314" i="10" s="1"/>
  <c r="I314" i="10"/>
  <c r="J314" i="10" a="1"/>
  <c r="J314" i="10" s="1"/>
  <c r="L314" i="10" s="1" a="1"/>
  <c r="L314" i="10" s="1"/>
  <c r="K314" i="10" a="1"/>
  <c r="K314" i="10" s="1"/>
  <c r="N314" i="10" a="1"/>
  <c r="N314" i="10" s="1"/>
  <c r="D315" i="10" a="1"/>
  <c r="D315" i="10" s="1"/>
  <c r="F315" i="10" s="1" a="1"/>
  <c r="F315" i="10" s="1"/>
  <c r="E315" i="10" a="1"/>
  <c r="E315" i="10" s="1"/>
  <c r="G315" i="10" a="1"/>
  <c r="G315" i="10" s="1"/>
  <c r="I315" i="10" s="1" a="1"/>
  <c r="I315" i="10" s="1"/>
  <c r="H315" i="10" a="1"/>
  <c r="H315" i="10" s="1"/>
  <c r="J315" i="10" a="1"/>
  <c r="J315" i="10" s="1"/>
  <c r="K315" i="10" a="1"/>
  <c r="K315" i="10" s="1"/>
  <c r="L315" i="10" a="1"/>
  <c r="L315" i="10" s="1"/>
  <c r="N315" i="10" a="1"/>
  <c r="N315" i="10" s="1"/>
  <c r="D316" i="10" a="1"/>
  <c r="D316" i="10" s="1"/>
  <c r="E316" i="10" a="1"/>
  <c r="E316" i="10" s="1"/>
  <c r="G316" i="10"/>
  <c r="I316" i="10" s="1" a="1"/>
  <c r="I316" i="10" s="1"/>
  <c r="G316" i="10" a="1"/>
  <c r="H316" i="10" a="1"/>
  <c r="H316" i="10" s="1"/>
  <c r="J316" i="10" a="1"/>
  <c r="J316" i="10" s="1"/>
  <c r="L316" i="10" s="1" a="1"/>
  <c r="L316" i="10" s="1"/>
  <c r="K316" i="10"/>
  <c r="K316" i="10" a="1"/>
  <c r="N316" i="10" a="1"/>
  <c r="N316" i="10" s="1"/>
  <c r="D317" i="10" a="1"/>
  <c r="D317" i="10" s="1"/>
  <c r="E317" i="10"/>
  <c r="E317" i="10" a="1"/>
  <c r="G317" i="10" a="1"/>
  <c r="G317" i="10" s="1"/>
  <c r="I317" i="10" s="1" a="1"/>
  <c r="I317" i="10" s="1"/>
  <c r="H317" i="10" a="1"/>
  <c r="H317" i="10" s="1"/>
  <c r="J317" i="10" a="1"/>
  <c r="J317" i="10" s="1"/>
  <c r="L317" i="10" s="1" a="1"/>
  <c r="L317" i="10" s="1"/>
  <c r="K317" i="10" a="1"/>
  <c r="K317" i="10" s="1"/>
  <c r="N317" i="10" a="1"/>
  <c r="N317" i="10" s="1"/>
  <c r="D318" i="10" a="1"/>
  <c r="D318" i="10" s="1"/>
  <c r="E318" i="10" a="1"/>
  <c r="E318" i="10" s="1"/>
  <c r="F318" i="10" a="1"/>
  <c r="F318" i="10" s="1"/>
  <c r="G318" i="10" a="1"/>
  <c r="G318" i="10" s="1"/>
  <c r="I318" i="10" s="1" a="1"/>
  <c r="H318" i="10" a="1"/>
  <c r="H318" i="10" s="1"/>
  <c r="I318" i="10"/>
  <c r="J318" i="10" a="1"/>
  <c r="J318" i="10" s="1"/>
  <c r="K318" i="10" a="1"/>
  <c r="K318" i="10" s="1"/>
  <c r="L318" i="10" a="1"/>
  <c r="L318" i="10" s="1"/>
  <c r="N318" i="10" a="1"/>
  <c r="N318" i="10" s="1"/>
  <c r="D319" i="10" a="1"/>
  <c r="D319" i="10" s="1"/>
  <c r="F319" i="10" s="1" a="1"/>
  <c r="F319" i="10" s="1"/>
  <c r="E319" i="10" a="1"/>
  <c r="E319" i="10" s="1"/>
  <c r="G319" i="10"/>
  <c r="I319" i="10" s="1" a="1"/>
  <c r="I319" i="10" s="1"/>
  <c r="G319" i="10" a="1"/>
  <c r="H319" i="10" a="1"/>
  <c r="H319" i="10" s="1"/>
  <c r="J319" i="10" a="1"/>
  <c r="J319" i="10" s="1"/>
  <c r="L319" i="10" s="1" a="1"/>
  <c r="L319" i="10" s="1"/>
  <c r="K319" i="10"/>
  <c r="K319" i="10" a="1"/>
  <c r="N319" i="10" a="1"/>
  <c r="N319" i="10" s="1"/>
  <c r="D320" i="10" a="1"/>
  <c r="D320" i="10" s="1"/>
  <c r="E320" i="10"/>
  <c r="E320" i="10" a="1"/>
  <c r="G320" i="10" a="1"/>
  <c r="G320" i="10" s="1"/>
  <c r="I320" i="10" s="1" a="1"/>
  <c r="I320" i="10" s="1"/>
  <c r="H320" i="10" a="1"/>
  <c r="H320" i="10" s="1"/>
  <c r="J320" i="10" a="1"/>
  <c r="J320" i="10" s="1"/>
  <c r="L320" i="10" s="1" a="1"/>
  <c r="L320" i="10" s="1"/>
  <c r="K320" i="10" a="1"/>
  <c r="K320" i="10" s="1"/>
  <c r="N320" i="10" a="1"/>
  <c r="N320" i="10" s="1"/>
  <c r="D321" i="10" a="1"/>
  <c r="D321" i="10" s="1"/>
  <c r="E321" i="10" a="1"/>
  <c r="E321" i="10" s="1"/>
  <c r="G321" i="10"/>
  <c r="I321" i="10" s="1" a="1"/>
  <c r="I321" i="10" s="1"/>
  <c r="G321" i="10" a="1"/>
  <c r="H321" i="10" a="1"/>
  <c r="H321" i="10" s="1"/>
  <c r="J321" i="10" a="1"/>
  <c r="J321" i="10" s="1"/>
  <c r="L321" i="10" s="1" a="1"/>
  <c r="L321" i="10" s="1"/>
  <c r="K321" i="10"/>
  <c r="K321" i="10" a="1"/>
  <c r="N321" i="10" a="1"/>
  <c r="N321" i="10" s="1"/>
  <c r="D322" i="10" a="1"/>
  <c r="D322" i="10" s="1"/>
  <c r="F322" i="10" s="1" a="1"/>
  <c r="F322" i="10" s="1"/>
  <c r="E322" i="10"/>
  <c r="E322" i="10" a="1"/>
  <c r="G322" i="10"/>
  <c r="I322" i="10" s="1" a="1"/>
  <c r="I322" i="10" s="1"/>
  <c r="G322" i="10" a="1"/>
  <c r="H322" i="10" a="1"/>
  <c r="H322" i="10" s="1"/>
  <c r="J322" i="10" a="1"/>
  <c r="J322" i="10" s="1"/>
  <c r="L322" i="10" s="1" a="1"/>
  <c r="L322" i="10" s="1"/>
  <c r="K322" i="10"/>
  <c r="K322" i="10" a="1"/>
  <c r="N322" i="10" a="1"/>
  <c r="N322" i="10" s="1"/>
  <c r="D323" i="10" a="1"/>
  <c r="D323" i="10" s="1"/>
  <c r="F323" i="10" s="1" a="1"/>
  <c r="F323" i="10" s="1"/>
  <c r="E323" i="10" a="1"/>
  <c r="E323" i="10" s="1"/>
  <c r="G323" i="10" a="1"/>
  <c r="G323" i="10" s="1"/>
  <c r="I323" i="10" s="1" a="1"/>
  <c r="I323" i="10" s="1"/>
  <c r="H323" i="10" a="1"/>
  <c r="H323" i="10" s="1"/>
  <c r="J323" i="10" a="1"/>
  <c r="J323" i="10" s="1"/>
  <c r="L323" i="10" s="1" a="1"/>
  <c r="L323" i="10" s="1"/>
  <c r="K323" i="10" a="1"/>
  <c r="K323" i="10" s="1"/>
  <c r="N323" i="10" a="1"/>
  <c r="N323" i="10" s="1"/>
  <c r="D324" i="10" a="1"/>
  <c r="D324" i="10" s="1"/>
  <c r="F324" i="10" s="1" a="1"/>
  <c r="F324" i="10" s="1"/>
  <c r="E324" i="10" a="1"/>
  <c r="E324" i="10" s="1"/>
  <c r="G324" i="10" a="1"/>
  <c r="G324" i="10" s="1"/>
  <c r="I324" i="10" s="1" a="1"/>
  <c r="I324" i="10" s="1"/>
  <c r="H324" i="10" a="1"/>
  <c r="H324" i="10" s="1"/>
  <c r="J324" i="10" a="1"/>
  <c r="J324" i="10" s="1"/>
  <c r="L324" i="10" s="1" a="1"/>
  <c r="L324" i="10" s="1"/>
  <c r="K324" i="10"/>
  <c r="K324" i="10" a="1"/>
  <c r="N324" i="10" a="1"/>
  <c r="N324" i="10" s="1"/>
  <c r="D325" i="10" a="1"/>
  <c r="D325" i="10" s="1"/>
  <c r="E325" i="10" a="1"/>
  <c r="E325" i="10" s="1"/>
  <c r="G325" i="10" a="1"/>
  <c r="G325" i="10" s="1"/>
  <c r="I325" i="10" s="1" a="1"/>
  <c r="I325" i="10" s="1"/>
  <c r="H325" i="10" a="1"/>
  <c r="H325" i="10" s="1"/>
  <c r="J325" i="10" a="1"/>
  <c r="J325" i="10" s="1"/>
  <c r="K325" i="10" a="1"/>
  <c r="K325" i="10" s="1"/>
  <c r="L325" i="10" a="1"/>
  <c r="L325" i="10" s="1"/>
  <c r="N325" i="10" a="1"/>
  <c r="N325" i="10" s="1"/>
  <c r="D326" i="10" a="1"/>
  <c r="D326" i="10" s="1"/>
  <c r="E326" i="10" a="1"/>
  <c r="E326" i="10" s="1"/>
  <c r="F326" i="10"/>
  <c r="F326" i="10" a="1"/>
  <c r="G326" i="10" a="1"/>
  <c r="G326" i="10" s="1"/>
  <c r="H326" i="10"/>
  <c r="H326" i="10" a="1"/>
  <c r="J326" i="10" a="1"/>
  <c r="J326" i="10" s="1"/>
  <c r="K326" i="10" a="1"/>
  <c r="K326" i="10" s="1"/>
  <c r="L326" i="10" a="1"/>
  <c r="L326" i="10" s="1"/>
  <c r="N326" i="10" a="1"/>
  <c r="N326" i="10" s="1"/>
  <c r="D327" i="10" a="1"/>
  <c r="D327" i="10" s="1"/>
  <c r="E327" i="10" a="1"/>
  <c r="E327" i="10" s="1"/>
  <c r="F327" i="10" a="1"/>
  <c r="F327" i="10" s="1"/>
  <c r="G327" i="10" a="1"/>
  <c r="G327" i="10" s="1"/>
  <c r="I327" i="10" s="1" a="1"/>
  <c r="I327" i="10" s="1"/>
  <c r="H327" i="10" a="1"/>
  <c r="H327" i="10" s="1"/>
  <c r="J327" i="10" a="1"/>
  <c r="J327" i="10" s="1"/>
  <c r="L327" i="10" s="1" a="1"/>
  <c r="L327" i="10" s="1"/>
  <c r="K327" i="10"/>
  <c r="K327" i="10" a="1"/>
  <c r="N327" i="10" a="1"/>
  <c r="N327" i="10" s="1"/>
  <c r="D328" i="10" a="1"/>
  <c r="D328" i="10" s="1"/>
  <c r="F328" i="10" s="1" a="1"/>
  <c r="F328" i="10" s="1"/>
  <c r="E328" i="10"/>
  <c r="E328" i="10" a="1"/>
  <c r="G328" i="10" a="1"/>
  <c r="G328" i="10" s="1"/>
  <c r="I328" i="10" s="1" a="1"/>
  <c r="I328" i="10" s="1"/>
  <c r="H328" i="10" a="1"/>
  <c r="H328" i="10" s="1"/>
  <c r="J328" i="10" a="1"/>
  <c r="J328" i="10" s="1"/>
  <c r="K328" i="10" a="1"/>
  <c r="K328" i="10" s="1"/>
  <c r="L328" i="10" a="1"/>
  <c r="L328" i="10" s="1"/>
  <c r="N328" i="10" a="1"/>
  <c r="N328" i="10" s="1"/>
  <c r="D329" i="10" a="1"/>
  <c r="D329" i="10" s="1"/>
  <c r="E329" i="10" a="1"/>
  <c r="E329" i="10" s="1"/>
  <c r="F329" i="10" a="1"/>
  <c r="F329" i="10" s="1"/>
  <c r="G329" i="10" a="1"/>
  <c r="G329" i="10" s="1"/>
  <c r="H329" i="10" a="1"/>
  <c r="H329" i="10" s="1"/>
  <c r="J329" i="10" a="1"/>
  <c r="J329" i="10" s="1"/>
  <c r="L329" i="10" s="1" a="1"/>
  <c r="L329" i="10" s="1"/>
  <c r="K329" i="10"/>
  <c r="K329" i="10" a="1"/>
  <c r="N329" i="10" a="1"/>
  <c r="N329" i="10" s="1"/>
  <c r="D330" i="10" a="1"/>
  <c r="D330" i="10" s="1"/>
  <c r="E330" i="10"/>
  <c r="E330" i="10" a="1"/>
  <c r="G330" i="10" a="1"/>
  <c r="G330" i="10" s="1"/>
  <c r="I330" i="10" s="1" a="1"/>
  <c r="I330" i="10" s="1"/>
  <c r="H330" i="10" a="1"/>
  <c r="H330" i="10" s="1"/>
  <c r="J330" i="10" a="1"/>
  <c r="J330" i="10" s="1"/>
  <c r="K330" i="10" a="1"/>
  <c r="K330" i="10" s="1"/>
  <c r="L330" i="10" a="1"/>
  <c r="L330" i="10" s="1"/>
  <c r="N330" i="10" a="1"/>
  <c r="N330" i="10" s="1"/>
  <c r="D331" i="10" a="1"/>
  <c r="D331" i="10" s="1"/>
  <c r="E331" i="10" a="1"/>
  <c r="E331" i="10" s="1"/>
  <c r="F331" i="10" a="1"/>
  <c r="F331" i="10" s="1"/>
  <c r="G331" i="10" a="1"/>
  <c r="G331" i="10" s="1"/>
  <c r="I331" i="10" s="1" a="1"/>
  <c r="I331" i="10" s="1"/>
  <c r="H331" i="10" a="1"/>
  <c r="H331" i="10" s="1"/>
  <c r="J331" i="10" a="1"/>
  <c r="J331" i="10" s="1"/>
  <c r="L331" i="10" s="1" a="1"/>
  <c r="L331" i="10" s="1"/>
  <c r="K331" i="10"/>
  <c r="K331" i="10" a="1"/>
  <c r="N331" i="10" a="1"/>
  <c r="N331" i="10" s="1"/>
  <c r="D332" i="10" a="1"/>
  <c r="D332" i="10" s="1"/>
  <c r="E332" i="10" a="1"/>
  <c r="E332" i="10" s="1"/>
  <c r="G332" i="10"/>
  <c r="I332" i="10" s="1" a="1"/>
  <c r="I332" i="10" s="1"/>
  <c r="G332" i="10" a="1"/>
  <c r="H332" i="10" a="1"/>
  <c r="H332" i="10" s="1"/>
  <c r="J332" i="10" a="1"/>
  <c r="J332" i="10" s="1"/>
  <c r="L332" i="10" s="1" a="1"/>
  <c r="L332" i="10" s="1"/>
  <c r="K332" i="10" a="1"/>
  <c r="K332" i="10" s="1"/>
  <c r="N332" i="10" a="1"/>
  <c r="N332" i="10" s="1"/>
  <c r="D333" i="10" a="1"/>
  <c r="D333" i="10" s="1"/>
  <c r="F333" i="10" s="1" a="1"/>
  <c r="F333" i="10" s="1"/>
  <c r="E333" i="10" a="1"/>
  <c r="E333" i="10" s="1"/>
  <c r="G333" i="10" a="1"/>
  <c r="G333" i="10" s="1"/>
  <c r="I333" i="10" s="1" a="1"/>
  <c r="I333" i="10" s="1"/>
  <c r="H333" i="10" a="1"/>
  <c r="H333" i="10" s="1"/>
  <c r="J333" i="10" a="1"/>
  <c r="J333" i="10" s="1"/>
  <c r="L333" i="10" s="1" a="1"/>
  <c r="L333" i="10" s="1"/>
  <c r="K333" i="10" a="1"/>
  <c r="K333" i="10" s="1"/>
  <c r="M333" i="10" a="1"/>
  <c r="M333" i="10" s="1"/>
  <c r="O333" i="10" s="1" a="1"/>
  <c r="O333" i="10" s="1"/>
  <c r="N333" i="10" a="1"/>
  <c r="N333" i="10" s="1"/>
  <c r="D334" i="10" a="1"/>
  <c r="D334" i="10" s="1"/>
  <c r="E334" i="10" a="1"/>
  <c r="E334" i="10" s="1"/>
  <c r="G334" i="10"/>
  <c r="G334" i="10" a="1"/>
  <c r="H334" i="10" a="1"/>
  <c r="H334" i="10" s="1"/>
  <c r="I334" i="10" a="1"/>
  <c r="I334" i="10" s="1"/>
  <c r="J334" i="10" a="1"/>
  <c r="J334" i="10" s="1"/>
  <c r="L334" i="10" s="1" a="1"/>
  <c r="L334" i="10" s="1"/>
  <c r="K334" i="10" a="1"/>
  <c r="K334" i="10" s="1"/>
  <c r="N334" i="10" a="1"/>
  <c r="N334" i="10" s="1"/>
  <c r="D335" i="10" a="1"/>
  <c r="D335" i="10" s="1"/>
  <c r="F335" i="10" s="1" a="1"/>
  <c r="F335" i="10" s="1"/>
  <c r="E335" i="10" a="1"/>
  <c r="E335" i="10" s="1"/>
  <c r="G335" i="10" a="1"/>
  <c r="G335" i="10" s="1"/>
  <c r="I335" i="10" s="1" a="1"/>
  <c r="I335" i="10" s="1"/>
  <c r="H335" i="10" a="1"/>
  <c r="H335" i="10" s="1"/>
  <c r="J335" i="10" a="1"/>
  <c r="J335" i="10" s="1"/>
  <c r="L335" i="10" s="1" a="1"/>
  <c r="L335" i="10" s="1"/>
  <c r="K335" i="10" a="1"/>
  <c r="K335" i="10" s="1"/>
  <c r="N335" i="10" a="1"/>
  <c r="N335" i="10" s="1"/>
  <c r="D336" i="10" a="1"/>
  <c r="D336" i="10" s="1"/>
  <c r="E336" i="10"/>
  <c r="E336" i="10" a="1"/>
  <c r="G336" i="10" a="1"/>
  <c r="G336" i="10" s="1"/>
  <c r="I336" i="10" s="1" a="1"/>
  <c r="I336" i="10" s="1"/>
  <c r="H336" i="10" a="1"/>
  <c r="H336" i="10" s="1"/>
  <c r="J336" i="10" a="1"/>
  <c r="J336" i="10" s="1"/>
  <c r="K336" i="10" a="1"/>
  <c r="K336" i="10" s="1"/>
  <c r="L336" i="10" a="1"/>
  <c r="L336" i="10" s="1"/>
  <c r="N336" i="10" a="1"/>
  <c r="N336" i="10" s="1"/>
  <c r="D337" i="10" a="1"/>
  <c r="D337" i="10" s="1"/>
  <c r="E337" i="10" a="1"/>
  <c r="E337" i="10" s="1"/>
  <c r="F337" i="10" a="1"/>
  <c r="F337" i="10" s="1"/>
  <c r="G337" i="10" a="1"/>
  <c r="G337" i="10" s="1"/>
  <c r="I337" i="10" s="1" a="1"/>
  <c r="I337" i="10" s="1"/>
  <c r="H337" i="10" a="1"/>
  <c r="H337" i="10" s="1"/>
  <c r="J337" i="10" a="1"/>
  <c r="J337" i="10" s="1"/>
  <c r="L337" i="10" s="1" a="1"/>
  <c r="L337" i="10" s="1"/>
  <c r="K337" i="10"/>
  <c r="K337" i="10" a="1"/>
  <c r="N337" i="10" a="1"/>
  <c r="N337" i="10" s="1"/>
  <c r="D338" i="10" a="1"/>
  <c r="D338" i="10" s="1"/>
  <c r="E338" i="10"/>
  <c r="E338" i="10" a="1"/>
  <c r="G338" i="10" a="1"/>
  <c r="G338" i="10" s="1"/>
  <c r="I338" i="10" s="1" a="1"/>
  <c r="I338" i="10" s="1"/>
  <c r="H338" i="10" a="1"/>
  <c r="H338" i="10" s="1"/>
  <c r="J338" i="10" a="1"/>
  <c r="J338" i="10" s="1"/>
  <c r="K338" i="10" a="1"/>
  <c r="K338" i="10" s="1"/>
  <c r="L338" i="10" a="1"/>
  <c r="L338" i="10" s="1"/>
  <c r="N338" i="10" a="1"/>
  <c r="N338" i="10" s="1"/>
  <c r="D339" i="10" a="1"/>
  <c r="D339" i="10" s="1"/>
  <c r="E339" i="10" a="1"/>
  <c r="E339" i="10" s="1"/>
  <c r="F339" i="10" a="1"/>
  <c r="F339" i="10" s="1"/>
  <c r="G339" i="10" a="1"/>
  <c r="G339" i="10" s="1"/>
  <c r="I339" i="10" s="1" a="1"/>
  <c r="I339" i="10" s="1"/>
  <c r="H339" i="10" a="1"/>
  <c r="H339" i="10" s="1"/>
  <c r="J339" i="10" a="1"/>
  <c r="J339" i="10" s="1"/>
  <c r="L339" i="10" s="1" a="1"/>
  <c r="L339" i="10" s="1"/>
  <c r="K339" i="10"/>
  <c r="K339" i="10" a="1"/>
  <c r="N339" i="10" a="1"/>
  <c r="N339" i="10" s="1"/>
  <c r="D340" i="10" a="1"/>
  <c r="D340" i="10" s="1"/>
  <c r="E340" i="10" a="1"/>
  <c r="E340" i="10" s="1"/>
  <c r="G340" i="10"/>
  <c r="I340" i="10" s="1" a="1"/>
  <c r="I340" i="10" s="1"/>
  <c r="G340" i="10" a="1"/>
  <c r="H340" i="10" a="1"/>
  <c r="H340" i="10" s="1"/>
  <c r="J340" i="10" a="1"/>
  <c r="J340" i="10" s="1"/>
  <c r="L340" i="10" s="1" a="1"/>
  <c r="L340" i="10" s="1"/>
  <c r="K340" i="10" a="1"/>
  <c r="K340" i="10" s="1"/>
  <c r="N340" i="10" a="1"/>
  <c r="N340" i="10" s="1"/>
  <c r="D341" i="10" a="1"/>
  <c r="D341" i="10" s="1"/>
  <c r="F341" i="10" s="1" a="1"/>
  <c r="F341" i="10" s="1"/>
  <c r="E341" i="10" a="1"/>
  <c r="E341" i="10" s="1"/>
  <c r="G341" i="10" a="1"/>
  <c r="G341" i="10" s="1"/>
  <c r="I341" i="10" s="1" a="1"/>
  <c r="I341" i="10" s="1"/>
  <c r="H341" i="10" a="1"/>
  <c r="H341" i="10" s="1"/>
  <c r="J341" i="10" a="1"/>
  <c r="J341" i="10" s="1"/>
  <c r="L341" i="10" s="1" a="1"/>
  <c r="L341" i="10" s="1"/>
  <c r="K341" i="10" a="1"/>
  <c r="K341" i="10" s="1"/>
  <c r="M341" i="10" a="1"/>
  <c r="M341" i="10" s="1"/>
  <c r="O341" i="10" s="1" a="1"/>
  <c r="O341" i="10" s="1"/>
  <c r="N341" i="10" a="1"/>
  <c r="N341" i="10" s="1"/>
  <c r="D342" i="10" a="1"/>
  <c r="D342" i="10" s="1"/>
  <c r="E342" i="10" a="1"/>
  <c r="E342" i="10" s="1"/>
  <c r="G342" i="10"/>
  <c r="G342" i="10" a="1"/>
  <c r="H342" i="10" a="1"/>
  <c r="H342" i="10" s="1"/>
  <c r="I342" i="10" a="1"/>
  <c r="I342" i="10" s="1"/>
  <c r="J342" i="10" a="1"/>
  <c r="J342" i="10" s="1"/>
  <c r="L342" i="10" s="1" a="1"/>
  <c r="L342" i="10" s="1"/>
  <c r="K342" i="10" a="1"/>
  <c r="K342" i="10" s="1"/>
  <c r="N342" i="10" a="1"/>
  <c r="N342" i="10" s="1"/>
  <c r="D343" i="10" a="1"/>
  <c r="D343" i="10" s="1"/>
  <c r="F343" i="10" s="1" a="1"/>
  <c r="F343" i="10" s="1"/>
  <c r="E343" i="10" a="1"/>
  <c r="E343" i="10" s="1"/>
  <c r="G343" i="10" a="1"/>
  <c r="G343" i="10" s="1"/>
  <c r="I343" i="10" s="1" a="1"/>
  <c r="I343" i="10" s="1"/>
  <c r="H343" i="10" a="1"/>
  <c r="H343" i="10" s="1"/>
  <c r="J343" i="10" a="1"/>
  <c r="J343" i="10" s="1"/>
  <c r="L343" i="10" s="1" a="1"/>
  <c r="L343" i="10" s="1"/>
  <c r="K343" i="10" a="1"/>
  <c r="K343" i="10" s="1"/>
  <c r="N343" i="10" a="1"/>
  <c r="N343" i="10" s="1"/>
  <c r="D344" i="10" a="1"/>
  <c r="D344" i="10" s="1"/>
  <c r="E344" i="10"/>
  <c r="E344" i="10" a="1"/>
  <c r="G344" i="10" a="1"/>
  <c r="G344" i="10" s="1"/>
  <c r="I344" i="10" s="1" a="1"/>
  <c r="I344" i="10" s="1"/>
  <c r="H344" i="10" a="1"/>
  <c r="H344" i="10" s="1"/>
  <c r="J344" i="10" a="1"/>
  <c r="J344" i="10" s="1"/>
  <c r="K344" i="10" a="1"/>
  <c r="K344" i="10" s="1"/>
  <c r="L344" i="10" a="1"/>
  <c r="L344" i="10" s="1"/>
  <c r="N344" i="10" a="1"/>
  <c r="N344" i="10" s="1"/>
  <c r="D345" i="10" a="1"/>
  <c r="D345" i="10" s="1"/>
  <c r="E345" i="10" a="1"/>
  <c r="E345" i="10" s="1"/>
  <c r="F345" i="10" a="1"/>
  <c r="F345" i="10" s="1"/>
  <c r="G345" i="10" a="1"/>
  <c r="G345" i="10" s="1"/>
  <c r="I345" i="10" s="1" a="1"/>
  <c r="I345" i="10" s="1"/>
  <c r="H345" i="10" a="1"/>
  <c r="H345" i="10" s="1"/>
  <c r="J345" i="10" a="1"/>
  <c r="J345" i="10" s="1"/>
  <c r="L345" i="10" s="1" a="1"/>
  <c r="L345" i="10" s="1"/>
  <c r="K345" i="10"/>
  <c r="K345" i="10" a="1"/>
  <c r="N345" i="10" a="1"/>
  <c r="N345" i="10" s="1"/>
  <c r="D346" i="10" a="1"/>
  <c r="D346" i="10" s="1"/>
  <c r="E346" i="10"/>
  <c r="E346" i="10" a="1"/>
  <c r="G346" i="10" a="1"/>
  <c r="G346" i="10" s="1"/>
  <c r="I346" i="10" s="1" a="1"/>
  <c r="I346" i="10" s="1"/>
  <c r="H346" i="10" a="1"/>
  <c r="H346" i="10" s="1"/>
  <c r="J346" i="10" a="1"/>
  <c r="J346" i="10" s="1"/>
  <c r="K346" i="10" a="1"/>
  <c r="K346" i="10" s="1"/>
  <c r="L346" i="10" a="1"/>
  <c r="L346" i="10" s="1"/>
  <c r="N346" i="10" a="1"/>
  <c r="N346" i="10" s="1"/>
  <c r="D347" i="10" a="1"/>
  <c r="D347" i="10" s="1"/>
  <c r="E347" i="10" a="1"/>
  <c r="E347" i="10" s="1"/>
  <c r="F347" i="10" a="1"/>
  <c r="F347" i="10" s="1"/>
  <c r="G347" i="10" a="1"/>
  <c r="G347" i="10" s="1"/>
  <c r="I347" i="10" s="1" a="1"/>
  <c r="I347" i="10" s="1"/>
  <c r="H347" i="10" a="1"/>
  <c r="H347" i="10" s="1"/>
  <c r="J347" i="10" a="1"/>
  <c r="J347" i="10" s="1"/>
  <c r="L347" i="10" s="1" a="1"/>
  <c r="L347" i="10" s="1"/>
  <c r="K347" i="10"/>
  <c r="K347" i="10" a="1"/>
  <c r="M347" i="10" a="1"/>
  <c r="M347" i="10" s="1"/>
  <c r="O347" i="10" s="1" a="1"/>
  <c r="O347" i="10" s="1"/>
  <c r="N347" i="10" a="1"/>
  <c r="N347" i="10" s="1"/>
  <c r="D348" i="10" a="1"/>
  <c r="D348" i="10" s="1"/>
  <c r="E348" i="10"/>
  <c r="E348" i="10" a="1"/>
  <c r="G348" i="10" a="1"/>
  <c r="G348" i="10" s="1"/>
  <c r="I348" i="10" s="1" a="1"/>
  <c r="I348" i="10" s="1"/>
  <c r="H348" i="10" a="1"/>
  <c r="H348" i="10" s="1"/>
  <c r="J348" i="10" a="1"/>
  <c r="J348" i="10" s="1"/>
  <c r="K348" i="10" a="1"/>
  <c r="K348" i="10" s="1"/>
  <c r="L348" i="10" a="1"/>
  <c r="L348" i="10" s="1"/>
  <c r="N348" i="10" a="1"/>
  <c r="N348" i="10" s="1"/>
  <c r="D349" i="10" a="1"/>
  <c r="D349" i="10" s="1"/>
  <c r="E349" i="10" a="1"/>
  <c r="E349" i="10" s="1"/>
  <c r="F349" i="10" a="1"/>
  <c r="F349" i="10" s="1"/>
  <c r="G349" i="10" a="1"/>
  <c r="G349" i="10" s="1"/>
  <c r="I349" i="10" s="1" a="1"/>
  <c r="I349" i="10" s="1"/>
  <c r="H349" i="10" a="1"/>
  <c r="H349" i="10" s="1"/>
  <c r="J349" i="10" a="1"/>
  <c r="J349" i="10" s="1"/>
  <c r="L349" i="10" s="1" a="1"/>
  <c r="L349" i="10" s="1"/>
  <c r="K349" i="10"/>
  <c r="K349" i="10" a="1"/>
  <c r="N349" i="10" a="1"/>
  <c r="N349" i="10" s="1"/>
  <c r="D350" i="10" a="1"/>
  <c r="D350" i="10" s="1"/>
  <c r="F350" i="10" s="1" a="1"/>
  <c r="F350" i="10" s="1"/>
  <c r="E350" i="10"/>
  <c r="E350" i="10" a="1"/>
  <c r="G350" i="10" a="1"/>
  <c r="G350" i="10" s="1"/>
  <c r="H350" i="10" a="1"/>
  <c r="H350" i="10" s="1"/>
  <c r="J350" i="10"/>
  <c r="L350" i="10" s="1" a="1"/>
  <c r="L350" i="10" s="1"/>
  <c r="J350" i="10" a="1"/>
  <c r="K350" i="10" a="1"/>
  <c r="K350" i="10" s="1"/>
  <c r="N350" i="10" a="1"/>
  <c r="N350" i="10" s="1"/>
  <c r="D351" i="10"/>
  <c r="F351" i="10" s="1" a="1"/>
  <c r="F351" i="10" s="1"/>
  <c r="D351" i="10" a="1"/>
  <c r="E351" i="10" a="1"/>
  <c r="E351" i="10" s="1"/>
  <c r="G351" i="10"/>
  <c r="I351" i="10" s="1" a="1"/>
  <c r="I351" i="10" s="1"/>
  <c r="G351" i="10" a="1"/>
  <c r="H351" i="10" a="1"/>
  <c r="H351" i="10" s="1"/>
  <c r="J351" i="10" a="1"/>
  <c r="J351" i="10" s="1"/>
  <c r="K351" i="10"/>
  <c r="K351" i="10" a="1"/>
  <c r="N351" i="10"/>
  <c r="N351" i="10" a="1"/>
  <c r="D352" i="10"/>
  <c r="F352" i="10" s="1" a="1"/>
  <c r="F352" i="10" s="1"/>
  <c r="D352" i="10" a="1"/>
  <c r="E352" i="10" a="1"/>
  <c r="E352" i="10" s="1"/>
  <c r="G352" i="10"/>
  <c r="G352" i="10" a="1"/>
  <c r="H352" i="10" a="1"/>
  <c r="H352" i="10" s="1"/>
  <c r="I352" i="10" a="1"/>
  <c r="I352" i="10" s="1"/>
  <c r="J352" i="10"/>
  <c r="L352" i="10" s="1" a="1"/>
  <c r="L352" i="10" s="1"/>
  <c r="J352" i="10" a="1"/>
  <c r="K352" i="10" a="1"/>
  <c r="K352" i="10" s="1"/>
  <c r="N352" i="10" a="1"/>
  <c r="N352" i="10" s="1"/>
  <c r="D353" i="10" a="1"/>
  <c r="D353" i="10" s="1"/>
  <c r="E353" i="10"/>
  <c r="E353" i="10" a="1"/>
  <c r="G353" i="10" a="1"/>
  <c r="G353" i="10" s="1"/>
  <c r="I353" i="10" s="1" a="1"/>
  <c r="I353" i="10" s="1"/>
  <c r="H353" i="10"/>
  <c r="H353" i="10" a="1"/>
  <c r="J353" i="10" a="1"/>
  <c r="J353" i="10" s="1"/>
  <c r="L353" i="10" s="1" a="1"/>
  <c r="L353" i="10" s="1"/>
  <c r="K353" i="10"/>
  <c r="K353" i="10" a="1"/>
  <c r="N353" i="10"/>
  <c r="N353" i="10" a="1"/>
  <c r="D354" i="10" a="1"/>
  <c r="D354" i="10" s="1"/>
  <c r="F354" i="10" s="1" a="1"/>
  <c r="F354" i="10" s="1"/>
  <c r="E354" i="10" a="1"/>
  <c r="E354" i="10" s="1"/>
  <c r="G354" i="10" a="1"/>
  <c r="G354" i="10" s="1"/>
  <c r="H354" i="10" a="1"/>
  <c r="H354" i="10" s="1"/>
  <c r="J354" i="10" a="1"/>
  <c r="J354" i="10" s="1"/>
  <c r="L354" i="10" s="1" a="1"/>
  <c r="L354" i="10" s="1"/>
  <c r="K354" i="10"/>
  <c r="K354" i="10" a="1"/>
  <c r="N354" i="10" a="1"/>
  <c r="N354" i="10" s="1"/>
  <c r="D355" i="10" a="1"/>
  <c r="D355" i="10" s="1"/>
  <c r="E355" i="10" a="1"/>
  <c r="E355" i="10" s="1"/>
  <c r="G355" i="10"/>
  <c r="G355" i="10" a="1"/>
  <c r="H355" i="10" a="1"/>
  <c r="H355" i="10" s="1"/>
  <c r="I355" i="10" a="1"/>
  <c r="I355" i="10" s="1"/>
  <c r="J355" i="10" a="1"/>
  <c r="J355" i="10" s="1"/>
  <c r="L355" i="10" s="1" a="1"/>
  <c r="L355" i="10" s="1"/>
  <c r="K355" i="10" a="1"/>
  <c r="K355" i="10" s="1"/>
  <c r="N355" i="10" a="1"/>
  <c r="N355" i="10" s="1"/>
  <c r="D356" i="10" a="1"/>
  <c r="D356" i="10" s="1"/>
  <c r="M356" i="10" s="1" a="1"/>
  <c r="M356" i="10" s="1"/>
  <c r="O356" i="10" s="1" a="1"/>
  <c r="O356" i="10" s="1"/>
  <c r="E356" i="10" a="1"/>
  <c r="E356" i="10" s="1"/>
  <c r="G356" i="10" a="1"/>
  <c r="G356" i="10" s="1"/>
  <c r="I356" i="10" s="1" a="1"/>
  <c r="I356" i="10" s="1"/>
  <c r="H356" i="10" a="1"/>
  <c r="H356" i="10" s="1"/>
  <c r="J356" i="10" a="1"/>
  <c r="J356" i="10" s="1"/>
  <c r="L356" i="10" s="1" a="1"/>
  <c r="L356" i="10" s="1"/>
  <c r="K356" i="10" a="1"/>
  <c r="K356" i="10" s="1"/>
  <c r="N356" i="10" a="1"/>
  <c r="N356" i="10" s="1"/>
  <c r="D357" i="10" a="1"/>
  <c r="D357" i="10" s="1"/>
  <c r="E357" i="10"/>
  <c r="E357" i="10" a="1"/>
  <c r="G357" i="10" a="1"/>
  <c r="G357" i="10" s="1"/>
  <c r="I357" i="10" s="1" a="1"/>
  <c r="I357" i="10" s="1"/>
  <c r="H357" i="10" a="1"/>
  <c r="H357" i="10" s="1"/>
  <c r="J357" i="10" a="1"/>
  <c r="J357" i="10" s="1"/>
  <c r="K357" i="10" a="1"/>
  <c r="K357" i="10" s="1"/>
  <c r="L357" i="10" a="1"/>
  <c r="L357" i="10" s="1"/>
  <c r="N357" i="10" a="1"/>
  <c r="N357" i="10" s="1"/>
  <c r="D358" i="10" a="1"/>
  <c r="D358" i="10" s="1"/>
  <c r="F358" i="10" s="1" a="1"/>
  <c r="F358" i="10" s="1"/>
  <c r="E358" i="10" a="1"/>
  <c r="E358" i="10" s="1"/>
  <c r="G358" i="10"/>
  <c r="G358" i="10" a="1"/>
  <c r="H358" i="10" a="1"/>
  <c r="H358" i="10" s="1"/>
  <c r="I358" i="10" a="1"/>
  <c r="I358" i="10" s="1"/>
  <c r="J358" i="10" a="1"/>
  <c r="J358" i="10" s="1"/>
  <c r="K358" i="10" a="1"/>
  <c r="K358" i="10" s="1"/>
  <c r="L358" i="10" a="1"/>
  <c r="L358" i="10" s="1"/>
  <c r="N358" i="10" a="1"/>
  <c r="N358" i="10" s="1"/>
  <c r="D359" i="10" a="1"/>
  <c r="D359" i="10" s="1"/>
  <c r="E359" i="10" a="1"/>
  <c r="E359" i="10" s="1"/>
  <c r="F359" i="10"/>
  <c r="F359" i="10" a="1"/>
  <c r="G359" i="10" a="1"/>
  <c r="G359" i="10" s="1"/>
  <c r="H359" i="10" a="1"/>
  <c r="H359" i="10" s="1"/>
  <c r="I359" i="10" a="1"/>
  <c r="I359" i="10" s="1"/>
  <c r="J359" i="10"/>
  <c r="J359" i="10" a="1"/>
  <c r="K359" i="10" a="1"/>
  <c r="K359" i="10" s="1"/>
  <c r="L359" i="10"/>
  <c r="L359" i="10" a="1"/>
  <c r="N359" i="10" a="1"/>
  <c r="N359" i="10" s="1"/>
  <c r="D360" i="10" a="1"/>
  <c r="D360" i="10" s="1"/>
  <c r="E360" i="10" a="1"/>
  <c r="E360" i="10" s="1"/>
  <c r="G360" i="10" a="1"/>
  <c r="G360" i="10" s="1"/>
  <c r="I360" i="10" s="1" a="1"/>
  <c r="I360" i="10" s="1"/>
  <c r="H360" i="10" a="1"/>
  <c r="H360" i="10" s="1"/>
  <c r="J360" i="10"/>
  <c r="J360" i="10" a="1"/>
  <c r="K360" i="10" a="1"/>
  <c r="K360" i="10" s="1"/>
  <c r="L360" i="10" a="1"/>
  <c r="L360" i="10" s="1"/>
  <c r="N360" i="10"/>
  <c r="N360" i="10" a="1"/>
  <c r="D361" i="10" a="1"/>
  <c r="D361" i="10" s="1"/>
  <c r="E361" i="10" a="1"/>
  <c r="E361" i="10" s="1"/>
  <c r="G361" i="10" a="1"/>
  <c r="G361" i="10" s="1"/>
  <c r="I361" i="10" s="1" a="1"/>
  <c r="I361" i="10" s="1"/>
  <c r="H361" i="10" a="1"/>
  <c r="H361" i="10" s="1"/>
  <c r="J361" i="10" a="1"/>
  <c r="J361" i="10" s="1"/>
  <c r="L361" i="10" s="1" a="1"/>
  <c r="L361" i="10" s="1"/>
  <c r="K361" i="10" a="1"/>
  <c r="K361" i="10" s="1"/>
  <c r="N361" i="10"/>
  <c r="N361" i="10" a="1"/>
  <c r="D362" i="10" a="1"/>
  <c r="D362" i="10" s="1"/>
  <c r="E362" i="10" a="1"/>
  <c r="E362" i="10" s="1"/>
  <c r="G362" i="10" a="1"/>
  <c r="G362" i="10" s="1"/>
  <c r="I362" i="10" s="1" a="1"/>
  <c r="I362" i="10" s="1"/>
  <c r="H362" i="10"/>
  <c r="H362" i="10" a="1"/>
  <c r="J362" i="10" a="1"/>
  <c r="J362" i="10" s="1"/>
  <c r="L362" i="10" s="1" a="1"/>
  <c r="L362" i="10" s="1"/>
  <c r="K362" i="10" a="1"/>
  <c r="K362" i="10" s="1"/>
  <c r="N362" i="10" a="1"/>
  <c r="N362" i="10" s="1"/>
  <c r="D363" i="10"/>
  <c r="D363" i="10" a="1"/>
  <c r="E363" i="10" a="1"/>
  <c r="E363" i="10" s="1"/>
  <c r="F363" i="10"/>
  <c r="F363" i="10" a="1"/>
  <c r="G363" i="10" a="1"/>
  <c r="G363" i="10" s="1"/>
  <c r="H363" i="10" a="1"/>
  <c r="H363" i="10" s="1"/>
  <c r="I363" i="10" a="1"/>
  <c r="I363" i="10" s="1"/>
  <c r="J363" i="10"/>
  <c r="J363" i="10" a="1"/>
  <c r="K363" i="10" a="1"/>
  <c r="K363" i="10" s="1"/>
  <c r="L363" i="10"/>
  <c r="L363" i="10" a="1"/>
  <c r="N363" i="10"/>
  <c r="N363" i="10" a="1"/>
  <c r="D364" i="10" a="1"/>
  <c r="D364" i="10" s="1"/>
  <c r="E364" i="10" a="1"/>
  <c r="E364" i="10" s="1"/>
  <c r="G364" i="10" a="1"/>
  <c r="G364" i="10" s="1"/>
  <c r="I364" i="10" s="1" a="1"/>
  <c r="I364" i="10" s="1"/>
  <c r="H364" i="10" a="1"/>
  <c r="H364" i="10" s="1"/>
  <c r="J364" i="10"/>
  <c r="J364" i="10" a="1"/>
  <c r="K364" i="10" a="1"/>
  <c r="K364" i="10" s="1"/>
  <c r="L364" i="10" a="1"/>
  <c r="L364" i="10" s="1"/>
  <c r="N364" i="10"/>
  <c r="N364" i="10" a="1"/>
  <c r="D365" i="10" a="1"/>
  <c r="D365" i="10" s="1"/>
  <c r="E365" i="10" a="1"/>
  <c r="E365" i="10" s="1"/>
  <c r="G365" i="10" a="1"/>
  <c r="G365" i="10" s="1"/>
  <c r="I365" i="10" s="1" a="1"/>
  <c r="I365" i="10" s="1"/>
  <c r="H365" i="10" a="1"/>
  <c r="H365" i="10" s="1"/>
  <c r="J365" i="10" a="1"/>
  <c r="J365" i="10" s="1"/>
  <c r="L365" i="10" s="1" a="1"/>
  <c r="L365" i="10" s="1"/>
  <c r="K365" i="10" a="1"/>
  <c r="K365" i="10" s="1"/>
  <c r="N365" i="10"/>
  <c r="N365" i="10" a="1"/>
  <c r="D366" i="10" a="1"/>
  <c r="D366" i="10" s="1"/>
  <c r="E366" i="10" a="1"/>
  <c r="E366" i="10" s="1"/>
  <c r="G366" i="10" a="1"/>
  <c r="G366" i="10" s="1"/>
  <c r="I366" i="10" s="1" a="1"/>
  <c r="I366" i="10" s="1"/>
  <c r="H366" i="10"/>
  <c r="H366" i="10" a="1"/>
  <c r="J366" i="10" a="1"/>
  <c r="J366" i="10" s="1"/>
  <c r="L366" i="10" s="1" a="1"/>
  <c r="L366" i="10" s="1"/>
  <c r="K366" i="10" a="1"/>
  <c r="K366" i="10" s="1"/>
  <c r="N366" i="10" a="1"/>
  <c r="N366" i="10" s="1"/>
  <c r="D367" i="10"/>
  <c r="D367" i="10" a="1"/>
  <c r="E367" i="10" a="1"/>
  <c r="E367" i="10" s="1"/>
  <c r="F367" i="10"/>
  <c r="F367" i="10" a="1"/>
  <c r="G367" i="10" a="1"/>
  <c r="G367" i="10" s="1"/>
  <c r="I367" i="10" s="1" a="1"/>
  <c r="I367" i="10" s="1"/>
  <c r="H367" i="10" a="1"/>
  <c r="H367" i="10" s="1"/>
  <c r="J367" i="10"/>
  <c r="L367" i="10" s="1" a="1"/>
  <c r="L367" i="10" s="1"/>
  <c r="J367" i="10" a="1"/>
  <c r="K367" i="10" a="1"/>
  <c r="K367" i="10" s="1"/>
  <c r="N367" i="10"/>
  <c r="N367" i="10" a="1"/>
  <c r="D368" i="10" a="1"/>
  <c r="D368" i="10" s="1"/>
  <c r="E368" i="10" a="1"/>
  <c r="E368" i="10" s="1"/>
  <c r="G368" i="10" a="1"/>
  <c r="G368" i="10" s="1"/>
  <c r="I368" i="10" s="1" a="1"/>
  <c r="I368" i="10" s="1"/>
  <c r="H368" i="10" a="1"/>
  <c r="H368" i="10" s="1"/>
  <c r="J368" i="10"/>
  <c r="J368" i="10" a="1"/>
  <c r="K368" i="10" a="1"/>
  <c r="K368" i="10" s="1"/>
  <c r="L368" i="10" a="1"/>
  <c r="L368" i="10" s="1"/>
  <c r="N368" i="10"/>
  <c r="N368" i="10" a="1"/>
  <c r="D369" i="10" a="1"/>
  <c r="D369" i="10" s="1"/>
  <c r="E369" i="10" a="1"/>
  <c r="E369" i="10" s="1"/>
  <c r="G369" i="10" a="1"/>
  <c r="G369" i="10" s="1"/>
  <c r="I369" i="10" s="1" a="1"/>
  <c r="I369" i="10" s="1"/>
  <c r="H369" i="10" a="1"/>
  <c r="H369" i="10" s="1"/>
  <c r="J369" i="10"/>
  <c r="L369" i="10" s="1" a="1"/>
  <c r="L369" i="10" s="1"/>
  <c r="J369" i="10" a="1"/>
  <c r="K369" i="10" a="1"/>
  <c r="K369" i="10" s="1"/>
  <c r="N369" i="10"/>
  <c r="N369" i="10" a="1"/>
  <c r="D370" i="10" a="1"/>
  <c r="D370" i="10" s="1"/>
  <c r="E370" i="10" a="1"/>
  <c r="E370" i="10" s="1"/>
  <c r="G370" i="10" a="1"/>
  <c r="G370" i="10" s="1"/>
  <c r="I370" i="10" s="1" a="1"/>
  <c r="I370" i="10" s="1"/>
  <c r="H370" i="10" a="1"/>
  <c r="H370" i="10" s="1"/>
  <c r="J370" i="10"/>
  <c r="L370" i="10" s="1" a="1"/>
  <c r="J370" i="10" a="1"/>
  <c r="K370" i="10"/>
  <c r="K370" i="10" a="1"/>
  <c r="L370" i="10"/>
  <c r="N370" i="10" a="1"/>
  <c r="N370" i="10" s="1"/>
  <c r="D371" i="10"/>
  <c r="D371" i="10" a="1"/>
  <c r="E371" i="10" a="1"/>
  <c r="E371" i="10" s="1"/>
  <c r="G371" i="10"/>
  <c r="I371" i="10" s="1" a="1"/>
  <c r="I371" i="10" s="1"/>
  <c r="G371" i="10" a="1"/>
  <c r="H371" i="10" a="1"/>
  <c r="H371" i="10" s="1"/>
  <c r="J371" i="10"/>
  <c r="L371" i="10" s="1" a="1"/>
  <c r="J371" i="10" a="1"/>
  <c r="K371" i="10" a="1"/>
  <c r="K371" i="10" s="1"/>
  <c r="L371" i="10"/>
  <c r="N371" i="10"/>
  <c r="N371" i="10" a="1"/>
  <c r="D372" i="10"/>
  <c r="D372" i="10" a="1"/>
  <c r="E372" i="10"/>
  <c r="E372" i="10" a="1"/>
  <c r="G372" i="10"/>
  <c r="I372" i="10" s="1" a="1"/>
  <c r="I372" i="10" s="1"/>
  <c r="G372" i="10" a="1"/>
  <c r="H372" i="10"/>
  <c r="H372" i="10" a="1"/>
  <c r="J372" i="10"/>
  <c r="L372" i="10" s="1" a="1"/>
  <c r="J372" i="10" a="1"/>
  <c r="K372" i="10"/>
  <c r="K372" i="10" a="1"/>
  <c r="L372" i="10"/>
  <c r="N372" i="10"/>
  <c r="N372" i="10" a="1"/>
  <c r="D373" i="10" a="1"/>
  <c r="D373" i="10" s="1"/>
  <c r="F373" i="10" s="1" a="1"/>
  <c r="F373" i="10" s="1"/>
  <c r="E373" i="10"/>
  <c r="E373" i="10" a="1"/>
  <c r="G373" i="10"/>
  <c r="I373" i="10" s="1" a="1"/>
  <c r="I373" i="10" s="1"/>
  <c r="G373" i="10" a="1"/>
  <c r="H373" i="10" a="1"/>
  <c r="H373" i="10" s="1"/>
  <c r="J373" i="10" a="1"/>
  <c r="J373" i="10" s="1"/>
  <c r="L373" i="10" s="1" a="1"/>
  <c r="L373" i="10" s="1"/>
  <c r="K373" i="10"/>
  <c r="K373" i="10" a="1"/>
  <c r="N373" i="10" a="1"/>
  <c r="N373" i="10" s="1"/>
  <c r="D374" i="10" a="1"/>
  <c r="D374" i="10" s="1"/>
  <c r="E374" i="10"/>
  <c r="E374" i="10" a="1"/>
  <c r="G374" i="10"/>
  <c r="I374" i="10" s="1" a="1"/>
  <c r="I374" i="10" s="1"/>
  <c r="G374" i="10" a="1"/>
  <c r="H374" i="10" a="1"/>
  <c r="H374" i="10" s="1"/>
  <c r="J374" i="10" a="1"/>
  <c r="J374" i="10" s="1"/>
  <c r="L374" i="10" s="1" a="1"/>
  <c r="L374" i="10" s="1"/>
  <c r="K374" i="10"/>
  <c r="K374" i="10" a="1"/>
  <c r="N374" i="10" a="1"/>
  <c r="N374" i="10" s="1"/>
  <c r="D375" i="10" a="1"/>
  <c r="D375" i="10" s="1"/>
  <c r="E375" i="10"/>
  <c r="E375" i="10" a="1"/>
  <c r="G375" i="10"/>
  <c r="I375" i="10" s="1" a="1"/>
  <c r="I375" i="10" s="1"/>
  <c r="G375" i="10" a="1"/>
  <c r="H375" i="10" a="1"/>
  <c r="H375" i="10" s="1"/>
  <c r="J375" i="10" a="1"/>
  <c r="J375" i="10" s="1"/>
  <c r="L375" i="10" s="1" a="1"/>
  <c r="L375" i="10" s="1"/>
  <c r="K375" i="10"/>
  <c r="K375" i="10" a="1"/>
  <c r="N375" i="10" a="1"/>
  <c r="N375" i="10" s="1"/>
  <c r="D376" i="10" a="1"/>
  <c r="D376" i="10" s="1"/>
  <c r="E376" i="10"/>
  <c r="E376" i="10" a="1"/>
  <c r="G376" i="10"/>
  <c r="I376" i="10" s="1" a="1"/>
  <c r="I376" i="10" s="1"/>
  <c r="G376" i="10" a="1"/>
  <c r="H376" i="10" a="1"/>
  <c r="H376" i="10" s="1"/>
  <c r="J376" i="10" a="1"/>
  <c r="J376" i="10" s="1"/>
  <c r="L376" i="10" s="1" a="1"/>
  <c r="L376" i="10" s="1"/>
  <c r="K376" i="10"/>
  <c r="K376" i="10" a="1"/>
  <c r="N376" i="10" a="1"/>
  <c r="N376" i="10" s="1"/>
  <c r="D377" i="10" a="1"/>
  <c r="D377" i="10" s="1"/>
  <c r="E377" i="10"/>
  <c r="E377" i="10" a="1"/>
  <c r="G377" i="10"/>
  <c r="I377" i="10" s="1" a="1"/>
  <c r="I377" i="10" s="1"/>
  <c r="G377" i="10" a="1"/>
  <c r="H377" i="10" a="1"/>
  <c r="H377" i="10" s="1"/>
  <c r="J377" i="10" a="1"/>
  <c r="J377" i="10" s="1"/>
  <c r="L377" i="10" s="1" a="1"/>
  <c r="L377" i="10" s="1"/>
  <c r="K377" i="10"/>
  <c r="K377" i="10" a="1"/>
  <c r="N377" i="10" a="1"/>
  <c r="N377" i="10" s="1"/>
  <c r="D378" i="10" a="1"/>
  <c r="D378" i="10" s="1"/>
  <c r="E378" i="10"/>
  <c r="E378" i="10" a="1"/>
  <c r="G378" i="10"/>
  <c r="I378" i="10" s="1" a="1"/>
  <c r="I378" i="10" s="1"/>
  <c r="G378" i="10" a="1"/>
  <c r="H378" i="10" a="1"/>
  <c r="H378" i="10" s="1"/>
  <c r="J378" i="10" a="1"/>
  <c r="J378" i="10" s="1"/>
  <c r="L378" i="10" s="1" a="1"/>
  <c r="L378" i="10" s="1"/>
  <c r="K378" i="10"/>
  <c r="K378" i="10" a="1"/>
  <c r="N378" i="10" a="1"/>
  <c r="N378" i="10" s="1"/>
  <c r="D379" i="10" a="1"/>
  <c r="D379" i="10" s="1"/>
  <c r="E379" i="10"/>
  <c r="E379" i="10" a="1"/>
  <c r="G379" i="10" a="1"/>
  <c r="G379" i="10" s="1"/>
  <c r="I379" i="10" s="1" a="1"/>
  <c r="I379" i="10" s="1"/>
  <c r="H379" i="10"/>
  <c r="H379" i="10" a="1"/>
  <c r="J379" i="10" a="1"/>
  <c r="J379" i="10" s="1"/>
  <c r="L379" i="10" s="1" a="1"/>
  <c r="L379" i="10" s="1"/>
  <c r="K379" i="10" a="1"/>
  <c r="K379" i="10" s="1"/>
  <c r="N379" i="10" a="1"/>
  <c r="N379" i="10" s="1"/>
  <c r="D380" i="10" a="1"/>
  <c r="D380" i="10" s="1"/>
  <c r="E380" i="10" a="1"/>
  <c r="E380" i="10" s="1"/>
  <c r="G380" i="10" a="1"/>
  <c r="G380" i="10" s="1"/>
  <c r="H380" i="10"/>
  <c r="H380" i="10" a="1"/>
  <c r="I380" i="10" a="1"/>
  <c r="I380" i="10" s="1"/>
  <c r="J380" i="10" a="1"/>
  <c r="J380" i="10" s="1"/>
  <c r="L380" i="10" s="1" a="1"/>
  <c r="L380" i="10" s="1"/>
  <c r="K380" i="10" a="1"/>
  <c r="K380" i="10" s="1"/>
  <c r="N380" i="10" a="1"/>
  <c r="N380" i="10" s="1"/>
  <c r="D381" i="10"/>
  <c r="D381" i="10" a="1"/>
  <c r="E381" i="10" a="1"/>
  <c r="E381" i="10" s="1"/>
  <c r="F381" i="10" a="1"/>
  <c r="F381" i="10" s="1"/>
  <c r="G381" i="10" a="1"/>
  <c r="G381" i="10" s="1"/>
  <c r="H381" i="10" a="1"/>
  <c r="H381" i="10" s="1"/>
  <c r="I381" i="10" a="1"/>
  <c r="I381" i="10" s="1"/>
  <c r="J381" i="10" a="1"/>
  <c r="J381" i="10" s="1"/>
  <c r="K381" i="10" a="1"/>
  <c r="K381" i="10" s="1"/>
  <c r="N381" i="10" a="1"/>
  <c r="N381" i="10" s="1"/>
  <c r="D382" i="10"/>
  <c r="D382" i="10" a="1"/>
  <c r="E382" i="10" a="1"/>
  <c r="E382" i="10" s="1"/>
  <c r="F382" i="10" a="1"/>
  <c r="F382" i="10" s="1"/>
  <c r="G382" i="10" a="1"/>
  <c r="G382" i="10" s="1"/>
  <c r="H382" i="10"/>
  <c r="H382" i="10" a="1"/>
  <c r="I382" i="10" a="1"/>
  <c r="I382" i="10" s="1"/>
  <c r="J382" i="10" a="1"/>
  <c r="J382" i="10" s="1"/>
  <c r="L382" i="10" s="1" a="1"/>
  <c r="L382" i="10" s="1"/>
  <c r="K382" i="10" a="1"/>
  <c r="K382" i="10" s="1"/>
  <c r="N382" i="10" a="1"/>
  <c r="N382" i="10" s="1"/>
  <c r="D383" i="10"/>
  <c r="F383" i="10" s="1" a="1"/>
  <c r="F383" i="10" s="1"/>
  <c r="D383" i="10" a="1"/>
  <c r="E383" i="10" a="1"/>
  <c r="E383" i="10" s="1"/>
  <c r="G383" i="10" a="1"/>
  <c r="G383" i="10" s="1"/>
  <c r="I383" i="10" s="1" a="1"/>
  <c r="I383" i="10" s="1"/>
  <c r="H383" i="10"/>
  <c r="H383" i="10" a="1"/>
  <c r="J383" i="10" a="1"/>
  <c r="J383" i="10" s="1"/>
  <c r="K383" i="10" a="1"/>
  <c r="K383" i="10" s="1"/>
  <c r="N383" i="10" a="1"/>
  <c r="N383" i="10" s="1"/>
  <c r="D384" i="10" a="1"/>
  <c r="D384" i="10" s="1"/>
  <c r="E384" i="10" a="1"/>
  <c r="E384" i="10" s="1"/>
  <c r="G384" i="10" a="1"/>
  <c r="G384" i="10" s="1"/>
  <c r="H384" i="10"/>
  <c r="H384" i="10" a="1"/>
  <c r="I384" i="10" a="1"/>
  <c r="I384" i="10" s="1"/>
  <c r="J384" i="10" a="1"/>
  <c r="J384" i="10" s="1"/>
  <c r="L384" i="10" s="1" a="1"/>
  <c r="L384" i="10" s="1"/>
  <c r="K384" i="10" a="1"/>
  <c r="K384" i="10" s="1"/>
  <c r="N384" i="10" a="1"/>
  <c r="N384" i="10" s="1"/>
  <c r="D385" i="10"/>
  <c r="D385" i="10" a="1"/>
  <c r="E385" i="10" a="1"/>
  <c r="E385" i="10" s="1"/>
  <c r="F385" i="10" a="1"/>
  <c r="F385" i="10" s="1"/>
  <c r="G385" i="10" a="1"/>
  <c r="G385" i="10" s="1"/>
  <c r="H385" i="10" a="1"/>
  <c r="H385" i="10" s="1"/>
  <c r="I385" i="10" a="1"/>
  <c r="I385" i="10" s="1"/>
  <c r="J385" i="10" a="1"/>
  <c r="J385" i="10" s="1"/>
  <c r="K385" i="10" a="1"/>
  <c r="K385" i="10" s="1"/>
  <c r="N385" i="10" a="1"/>
  <c r="N385" i="10" s="1"/>
  <c r="D386" i="10"/>
  <c r="D386" i="10" a="1"/>
  <c r="E386" i="10" a="1"/>
  <c r="E386" i="10" s="1"/>
  <c r="F386" i="10" a="1"/>
  <c r="F386" i="10" s="1"/>
  <c r="G386" i="10" a="1"/>
  <c r="G386" i="10" s="1"/>
  <c r="H386" i="10"/>
  <c r="H386" i="10" a="1"/>
  <c r="I386" i="10" a="1"/>
  <c r="I386" i="10" s="1"/>
  <c r="J386" i="10" a="1"/>
  <c r="J386" i="10" s="1"/>
  <c r="L386" i="10" s="1" a="1"/>
  <c r="L386" i="10" s="1"/>
  <c r="K386" i="10" a="1"/>
  <c r="K386" i="10" s="1"/>
  <c r="N386" i="10" a="1"/>
  <c r="N386" i="10" s="1"/>
  <c r="D387" i="10"/>
  <c r="F387" i="10" s="1" a="1"/>
  <c r="F387" i="10" s="1"/>
  <c r="D387" i="10" a="1"/>
  <c r="E387" i="10" a="1"/>
  <c r="E387" i="10" s="1"/>
  <c r="G387" i="10" a="1"/>
  <c r="G387" i="10" s="1"/>
  <c r="I387" i="10" s="1" a="1"/>
  <c r="I387" i="10" s="1"/>
  <c r="H387" i="10"/>
  <c r="H387" i="10" a="1"/>
  <c r="J387" i="10" a="1"/>
  <c r="J387" i="10" s="1"/>
  <c r="K387" i="10" a="1"/>
  <c r="K387" i="10" s="1"/>
  <c r="N387" i="10" a="1"/>
  <c r="N387" i="10" s="1"/>
  <c r="D388" i="10" a="1"/>
  <c r="D388" i="10" s="1"/>
  <c r="E388" i="10" a="1"/>
  <c r="E388" i="10" s="1"/>
  <c r="G388" i="10" a="1"/>
  <c r="G388" i="10" s="1"/>
  <c r="H388" i="10"/>
  <c r="H388" i="10" a="1"/>
  <c r="I388" i="10" a="1"/>
  <c r="I388" i="10" s="1"/>
  <c r="J388" i="10" a="1"/>
  <c r="J388" i="10" s="1"/>
  <c r="L388" i="10" s="1" a="1"/>
  <c r="L388" i="10" s="1"/>
  <c r="K388" i="10" a="1"/>
  <c r="K388" i="10" s="1"/>
  <c r="N388" i="10" a="1"/>
  <c r="N388" i="10" s="1"/>
  <c r="D389" i="10"/>
  <c r="D389" i="10" a="1"/>
  <c r="E389" i="10" a="1"/>
  <c r="E389" i="10" s="1"/>
  <c r="F389" i="10"/>
  <c r="F389" i="10" a="1"/>
  <c r="G389" i="10" a="1"/>
  <c r="G389" i="10" s="1"/>
  <c r="H389" i="10" a="1"/>
  <c r="H389" i="10" s="1"/>
  <c r="I389" i="10" a="1"/>
  <c r="I389" i="10" s="1"/>
  <c r="J389" i="10" a="1"/>
  <c r="J389" i="10" s="1"/>
  <c r="K389" i="10" a="1"/>
  <c r="K389" i="10" s="1"/>
  <c r="N389" i="10"/>
  <c r="N389" i="10" a="1"/>
  <c r="D390" i="10"/>
  <c r="D390" i="10" a="1"/>
  <c r="E390" i="10" a="1"/>
  <c r="E390" i="10" s="1"/>
  <c r="F390" i="10" a="1"/>
  <c r="F390" i="10" s="1"/>
  <c r="G390" i="10" a="1"/>
  <c r="G390" i="10" s="1"/>
  <c r="I390" i="10" s="1" a="1"/>
  <c r="I390" i="10" s="1"/>
  <c r="H390" i="10" a="1"/>
  <c r="H390" i="10" s="1"/>
  <c r="J390" i="10"/>
  <c r="J390" i="10" a="1"/>
  <c r="K390" i="10" a="1"/>
  <c r="K390" i="10" s="1"/>
  <c r="L390" i="10" a="1"/>
  <c r="L390" i="10" s="1"/>
  <c r="N390" i="10" a="1"/>
  <c r="N390" i="10" s="1"/>
  <c r="D391" i="10"/>
  <c r="D391" i="10" a="1"/>
  <c r="E391" i="10" a="1"/>
  <c r="E391" i="10" s="1"/>
  <c r="F391" i="10"/>
  <c r="F391" i="10" a="1"/>
  <c r="G391" i="10" a="1"/>
  <c r="G391" i="10" s="1"/>
  <c r="I391" i="10" s="1" a="1"/>
  <c r="I391" i="10" s="1"/>
  <c r="H391" i="10" a="1"/>
  <c r="H391" i="10" s="1"/>
  <c r="J391" i="10" a="1"/>
  <c r="J391" i="10" s="1"/>
  <c r="K391" i="10" a="1"/>
  <c r="K391" i="10" s="1"/>
  <c r="N391" i="10" a="1"/>
  <c r="N391" i="10" s="1"/>
  <c r="D392" i="10" a="1"/>
  <c r="D392" i="10" s="1"/>
  <c r="E392" i="10" a="1"/>
  <c r="E392" i="10" s="1"/>
  <c r="G392" i="10" a="1"/>
  <c r="G392" i="10" s="1"/>
  <c r="I392" i="10" s="1" a="1"/>
  <c r="I392" i="10" s="1"/>
  <c r="H392" i="10" a="1"/>
  <c r="H392" i="10" s="1"/>
  <c r="J392" i="10"/>
  <c r="J392" i="10" a="1"/>
  <c r="K392" i="10" a="1"/>
  <c r="K392" i="10" s="1"/>
  <c r="L392" i="10" a="1"/>
  <c r="L392" i="10" s="1"/>
  <c r="N392" i="10" a="1"/>
  <c r="N392" i="10" s="1"/>
  <c r="D393" i="10" a="1"/>
  <c r="D393" i="10" s="1"/>
  <c r="E393" i="10" a="1"/>
  <c r="E393" i="10" s="1"/>
  <c r="G393" i="10" a="1"/>
  <c r="G393" i="10" s="1"/>
  <c r="I393" i="10" s="1" a="1"/>
  <c r="I393" i="10" s="1"/>
  <c r="H393" i="10" a="1"/>
  <c r="H393" i="10" s="1"/>
  <c r="J393" i="10" a="1"/>
  <c r="J393" i="10" s="1"/>
  <c r="L393" i="10" s="1" a="1"/>
  <c r="L393" i="10" s="1"/>
  <c r="K393" i="10" a="1"/>
  <c r="K393" i="10" s="1"/>
  <c r="N393" i="10"/>
  <c r="N393" i="10" a="1"/>
  <c r="D394" i="10" a="1"/>
  <c r="D394" i="10" s="1"/>
  <c r="E394" i="10" a="1"/>
  <c r="E394" i="10" s="1"/>
  <c r="G394" i="10" a="1"/>
  <c r="G394" i="10" s="1"/>
  <c r="I394" i="10" s="1" a="1"/>
  <c r="I394" i="10" s="1"/>
  <c r="H394" i="10" a="1"/>
  <c r="H394" i="10" s="1"/>
  <c r="J394" i="10"/>
  <c r="J394" i="10" a="1"/>
  <c r="K394" i="10" a="1"/>
  <c r="K394" i="10" s="1"/>
  <c r="L394" i="10" a="1"/>
  <c r="L394" i="10" s="1"/>
  <c r="N394" i="10" a="1"/>
  <c r="N394" i="10" s="1"/>
  <c r="D395" i="10" a="1"/>
  <c r="D395" i="10" s="1"/>
  <c r="E395" i="10" a="1"/>
  <c r="E395" i="10" s="1"/>
  <c r="G395" i="10" a="1"/>
  <c r="G395" i="10" s="1"/>
  <c r="I395" i="10" s="1" a="1"/>
  <c r="I395" i="10" s="1"/>
  <c r="H395" i="10" a="1"/>
  <c r="H395" i="10" s="1"/>
  <c r="J395" i="10" a="1"/>
  <c r="J395" i="10" s="1"/>
  <c r="L395" i="10" s="1" a="1"/>
  <c r="L395" i="10" s="1"/>
  <c r="K395" i="10" a="1"/>
  <c r="K395" i="10" s="1"/>
  <c r="N395" i="10"/>
  <c r="N395" i="10" a="1"/>
  <c r="D396" i="10" a="1"/>
  <c r="D396" i="10" s="1"/>
  <c r="E396" i="10" a="1"/>
  <c r="E396" i="10" s="1"/>
  <c r="G396" i="10" a="1"/>
  <c r="G396" i="10" s="1"/>
  <c r="I396" i="10" s="1" a="1"/>
  <c r="I396" i="10" s="1"/>
  <c r="H396" i="10" a="1"/>
  <c r="H396" i="10" s="1"/>
  <c r="J396" i="10" a="1"/>
  <c r="J396" i="10" s="1"/>
  <c r="L396" i="10" s="1" a="1"/>
  <c r="L396" i="10" s="1"/>
  <c r="K396" i="10" a="1"/>
  <c r="K396" i="10" s="1"/>
  <c r="N396" i="10" a="1"/>
  <c r="N396" i="10" s="1"/>
  <c r="D397" i="10" a="1"/>
  <c r="D397" i="10" s="1"/>
  <c r="F397" i="10" s="1" a="1"/>
  <c r="F397" i="10" s="1"/>
  <c r="E397" i="10" a="1"/>
  <c r="E397" i="10" s="1"/>
  <c r="G397" i="10" a="1"/>
  <c r="G397" i="10" s="1"/>
  <c r="I397" i="10" s="1" a="1"/>
  <c r="I397" i="10" s="1"/>
  <c r="H397" i="10" a="1"/>
  <c r="H397" i="10" s="1"/>
  <c r="J397" i="10"/>
  <c r="L397" i="10" s="1" a="1"/>
  <c r="L397" i="10" s="1"/>
  <c r="J397" i="10" a="1"/>
  <c r="K397" i="10" a="1"/>
  <c r="K397" i="10" s="1"/>
  <c r="M397" i="10" a="1"/>
  <c r="M397" i="10" s="1"/>
  <c r="O397" i="10" s="1" a="1"/>
  <c r="O397" i="10" s="1"/>
  <c r="N397" i="10"/>
  <c r="N397" i="10" a="1"/>
  <c r="D398" i="10"/>
  <c r="D398" i="10" a="1"/>
  <c r="E398" i="10" a="1"/>
  <c r="E398" i="10" s="1"/>
  <c r="F398" i="10" a="1"/>
  <c r="F398" i="10" s="1"/>
  <c r="G398" i="10" a="1"/>
  <c r="G398" i="10" s="1"/>
  <c r="I398" i="10" s="1" a="1"/>
  <c r="I398" i="10" s="1"/>
  <c r="H398" i="10" a="1"/>
  <c r="H398" i="10" s="1"/>
  <c r="J398" i="10"/>
  <c r="J398" i="10" a="1"/>
  <c r="K398" i="10" a="1"/>
  <c r="K398" i="10" s="1"/>
  <c r="L398" i="10" a="1"/>
  <c r="L398" i="10" s="1"/>
  <c r="N398" i="10"/>
  <c r="N398" i="10" a="1"/>
  <c r="D399" i="10" a="1"/>
  <c r="D399" i="10" s="1"/>
  <c r="E399" i="10" a="1"/>
  <c r="E399" i="10" s="1"/>
  <c r="G399" i="10" a="1"/>
  <c r="G399" i="10" s="1"/>
  <c r="I399" i="10" s="1" a="1"/>
  <c r="I399" i="10" s="1"/>
  <c r="H399" i="10" a="1"/>
  <c r="H399" i="10" s="1"/>
  <c r="J399" i="10" a="1"/>
  <c r="J399" i="10" s="1"/>
  <c r="L399" i="10" s="1" a="1"/>
  <c r="L399" i="10" s="1"/>
  <c r="K399" i="10" a="1"/>
  <c r="K399" i="10" s="1"/>
  <c r="N399" i="10" a="1"/>
  <c r="N399" i="10" s="1"/>
  <c r="D400" i="10" a="1"/>
  <c r="D400" i="10" s="1"/>
  <c r="E400" i="10" a="1"/>
  <c r="E400" i="10" s="1"/>
  <c r="G400" i="10" a="1"/>
  <c r="G400" i="10" s="1"/>
  <c r="I400" i="10" s="1" a="1"/>
  <c r="I400" i="10" s="1"/>
  <c r="H400" i="10" a="1"/>
  <c r="H400" i="10" s="1"/>
  <c r="J400" i="10"/>
  <c r="J400" i="10" a="1"/>
  <c r="K400" i="10" a="1"/>
  <c r="K400" i="10" s="1"/>
  <c r="L400" i="10"/>
  <c r="L400" i="10" a="1"/>
  <c r="N400" i="10"/>
  <c r="N400" i="10" a="1"/>
  <c r="D401" i="10" a="1"/>
  <c r="D401" i="10" s="1"/>
  <c r="M401" i="10" s="1" a="1"/>
  <c r="M401" i="10" s="1"/>
  <c r="O401" i="10" s="1" a="1"/>
  <c r="O401" i="10" s="1"/>
  <c r="E401" i="10"/>
  <c r="E401" i="10" a="1"/>
  <c r="G401" i="10" a="1"/>
  <c r="G401" i="10" s="1"/>
  <c r="I401" i="10" s="1" a="1"/>
  <c r="I401" i="10" s="1"/>
  <c r="H401" i="10" a="1"/>
  <c r="H401" i="10" s="1"/>
  <c r="J401" i="10" a="1"/>
  <c r="J401" i="10" s="1"/>
  <c r="L401" i="10" s="1" a="1"/>
  <c r="L401" i="10" s="1"/>
  <c r="K401" i="10" a="1"/>
  <c r="K401" i="10" s="1"/>
  <c r="N401" i="10" a="1"/>
  <c r="N401" i="10" s="1"/>
  <c r="D402" i="10" a="1"/>
  <c r="D402" i="10" s="1"/>
  <c r="E402" i="10"/>
  <c r="E402" i="10" a="1"/>
  <c r="F402" i="10" a="1"/>
  <c r="F402" i="10" s="1"/>
  <c r="G402" i="10"/>
  <c r="G402" i="10" a="1"/>
  <c r="H402" i="10" a="1"/>
  <c r="H402" i="10" s="1"/>
  <c r="I402" i="10"/>
  <c r="I402" i="10" a="1"/>
  <c r="J402" i="10" a="1"/>
  <c r="J402" i="10" s="1"/>
  <c r="K402" i="10" a="1"/>
  <c r="K402" i="10" s="1"/>
  <c r="L402" i="10" a="1"/>
  <c r="L402" i="10" s="1"/>
  <c r="N402" i="10" a="1"/>
  <c r="N402" i="10" s="1"/>
  <c r="D403" i="10" a="1"/>
  <c r="D403" i="10" s="1"/>
  <c r="F403" i="10" s="1" a="1"/>
  <c r="F403" i="10" s="1"/>
  <c r="E403" i="10"/>
  <c r="E403" i="10" a="1"/>
  <c r="G403" i="10" a="1"/>
  <c r="G403" i="10" s="1"/>
  <c r="I403" i="10" s="1" a="1"/>
  <c r="I403" i="10" s="1"/>
  <c r="H403" i="10" a="1"/>
  <c r="H403" i="10" s="1"/>
  <c r="J403" i="10" a="1"/>
  <c r="J403" i="10" s="1"/>
  <c r="L403" i="10" s="1" a="1"/>
  <c r="L403" i="10" s="1"/>
  <c r="K403" i="10"/>
  <c r="K403" i="10" a="1"/>
  <c r="N403" i="10" a="1"/>
  <c r="N403" i="10" s="1"/>
  <c r="D404" i="10" a="1"/>
  <c r="D404" i="10" s="1"/>
  <c r="E404" i="10"/>
  <c r="E404" i="10" a="1"/>
  <c r="F404" i="10" a="1"/>
  <c r="F404" i="10" s="1"/>
  <c r="G404" i="10"/>
  <c r="G404" i="10" a="1"/>
  <c r="H404" i="10" a="1"/>
  <c r="H404" i="10" s="1"/>
  <c r="I404" i="10"/>
  <c r="I404" i="10" a="1"/>
  <c r="J404" i="10" a="1"/>
  <c r="J404" i="10" s="1"/>
  <c r="K404" i="10" a="1"/>
  <c r="K404" i="10" s="1"/>
  <c r="L404" i="10" a="1"/>
  <c r="L404" i="10" s="1"/>
  <c r="N404" i="10" a="1"/>
  <c r="N404" i="10" s="1"/>
  <c r="D405" i="10" a="1"/>
  <c r="D405" i="10" s="1"/>
  <c r="E405" i="10"/>
  <c r="E405" i="10" a="1"/>
  <c r="F405" i="10" a="1"/>
  <c r="F405" i="10" s="1"/>
  <c r="G405" i="10" a="1"/>
  <c r="G405" i="10" s="1"/>
  <c r="I405" i="10" s="1" a="1"/>
  <c r="H405" i="10" a="1"/>
  <c r="H405" i="10" s="1"/>
  <c r="I405" i="10"/>
  <c r="J405" i="10" a="1"/>
  <c r="J405" i="10" s="1"/>
  <c r="L405" i="10" s="1" a="1"/>
  <c r="L405" i="10" s="1"/>
  <c r="K405" i="10" a="1"/>
  <c r="K405" i="10" s="1"/>
  <c r="M405" i="10" a="1"/>
  <c r="M405" i="10" s="1"/>
  <c r="O405" i="10" s="1" a="1"/>
  <c r="O405" i="10" s="1"/>
  <c r="N405" i="10" a="1"/>
  <c r="N405" i="10" s="1"/>
  <c r="D406" i="10" a="1"/>
  <c r="D406" i="10" s="1"/>
  <c r="E406" i="10"/>
  <c r="E406" i="10" a="1"/>
  <c r="F406" i="10" a="1"/>
  <c r="F406" i="10" s="1"/>
  <c r="G406" i="10" a="1"/>
  <c r="G406" i="10" s="1"/>
  <c r="I406" i="10" s="1" a="1"/>
  <c r="I406" i="10" s="1"/>
  <c r="H406" i="10" a="1"/>
  <c r="H406" i="10" s="1"/>
  <c r="J406" i="10" a="1"/>
  <c r="J406" i="10" s="1"/>
  <c r="K406" i="10" a="1"/>
  <c r="K406" i="10" s="1"/>
  <c r="L406" i="10" a="1"/>
  <c r="L406" i="10" s="1"/>
  <c r="N406" i="10" a="1"/>
  <c r="N406" i="10" s="1"/>
  <c r="D407" i="10" a="1"/>
  <c r="D407" i="10" s="1"/>
  <c r="F407" i="10" s="1" a="1"/>
  <c r="F407" i="10" s="1"/>
  <c r="E407" i="10"/>
  <c r="E407" i="10" a="1"/>
  <c r="G407" i="10" a="1"/>
  <c r="G407" i="10" s="1"/>
  <c r="I407" i="10" s="1" a="1"/>
  <c r="I407" i="10" s="1"/>
  <c r="H407" i="10"/>
  <c r="H407" i="10" a="1"/>
  <c r="J407" i="10"/>
  <c r="L407" i="10" s="1" a="1"/>
  <c r="L407" i="10" s="1"/>
  <c r="J407" i="10" a="1"/>
  <c r="K407" i="10" a="1"/>
  <c r="K407" i="10" s="1"/>
  <c r="M407" i="10" a="1"/>
  <c r="M407" i="10" s="1"/>
  <c r="O407" i="10" s="1" a="1"/>
  <c r="O407" i="10" s="1"/>
  <c r="N407" i="10"/>
  <c r="N407" i="10" a="1"/>
  <c r="D408" i="10" a="1"/>
  <c r="D408" i="10" s="1"/>
  <c r="E408" i="10" a="1"/>
  <c r="E408" i="10" s="1"/>
  <c r="G408" i="10" a="1"/>
  <c r="G408" i="10" s="1"/>
  <c r="I408" i="10" s="1" a="1"/>
  <c r="I408" i="10" s="1"/>
  <c r="H408" i="10"/>
  <c r="H408" i="10" a="1"/>
  <c r="J408" i="10"/>
  <c r="J408" i="10" a="1"/>
  <c r="K408" i="10" a="1"/>
  <c r="K408" i="10" s="1"/>
  <c r="L408" i="10" a="1"/>
  <c r="L408" i="10" s="1"/>
  <c r="N408" i="10"/>
  <c r="N408" i="10" a="1"/>
  <c r="D409" i="10"/>
  <c r="M409" i="10" s="1" a="1"/>
  <c r="M409" i="10" s="1"/>
  <c r="O409" i="10" s="1" a="1"/>
  <c r="O409" i="10" s="1"/>
  <c r="D409" i="10" a="1"/>
  <c r="E409" i="10" a="1"/>
  <c r="E409" i="10" s="1"/>
  <c r="F409" i="10"/>
  <c r="F409" i="10" a="1"/>
  <c r="G409" i="10" a="1"/>
  <c r="G409" i="10" s="1"/>
  <c r="H409" i="10" a="1"/>
  <c r="H409" i="10" s="1"/>
  <c r="I409" i="10" a="1"/>
  <c r="I409" i="10" s="1"/>
  <c r="J409" i="10"/>
  <c r="J409" i="10" a="1"/>
  <c r="K409" i="10" a="1"/>
  <c r="K409" i="10" s="1"/>
  <c r="L409" i="10" a="1"/>
  <c r="L409" i="10" s="1"/>
  <c r="N409" i="10" a="1"/>
  <c r="N409" i="10" s="1"/>
  <c r="D410" i="10"/>
  <c r="M410" i="10" s="1" a="1"/>
  <c r="M410" i="10" s="1"/>
  <c r="O410" i="10" s="1" a="1"/>
  <c r="O410" i="10" s="1"/>
  <c r="D410" i="10" a="1"/>
  <c r="E410" i="10" a="1"/>
  <c r="E410" i="10" s="1"/>
  <c r="F410" i="10"/>
  <c r="F410" i="10" a="1"/>
  <c r="G410" i="10" a="1"/>
  <c r="G410" i="10" s="1"/>
  <c r="H410" i="10" a="1"/>
  <c r="H410" i="10" s="1"/>
  <c r="I410" i="10" a="1"/>
  <c r="I410" i="10" s="1"/>
  <c r="J410" i="10"/>
  <c r="J410" i="10" a="1"/>
  <c r="K410" i="10" a="1"/>
  <c r="K410" i="10" s="1"/>
  <c r="L410" i="10"/>
  <c r="L410" i="10" a="1"/>
  <c r="N410" i="10"/>
  <c r="N410" i="10" a="1"/>
  <c r="D411" i="10" a="1"/>
  <c r="D411" i="10" s="1"/>
  <c r="E411" i="10" a="1"/>
  <c r="E411" i="10" s="1"/>
  <c r="G411" i="10" a="1"/>
  <c r="G411" i="10" s="1"/>
  <c r="I411" i="10" s="1" a="1"/>
  <c r="I411" i="10" s="1"/>
  <c r="H411" i="10"/>
  <c r="H411" i="10" a="1"/>
  <c r="J411" i="10"/>
  <c r="L411" i="10" s="1" a="1"/>
  <c r="L411" i="10" s="1"/>
  <c r="J411" i="10" a="1"/>
  <c r="K411" i="10" a="1"/>
  <c r="K411" i="10" s="1"/>
  <c r="N411" i="10"/>
  <c r="N411" i="10" a="1"/>
  <c r="D412" i="10" a="1"/>
  <c r="D412" i="10" s="1"/>
  <c r="E412" i="10" a="1"/>
  <c r="E412" i="10" s="1"/>
  <c r="G412" i="10" a="1"/>
  <c r="G412" i="10" s="1"/>
  <c r="H412" i="10"/>
  <c r="H412" i="10" a="1"/>
  <c r="I412" i="10" a="1"/>
  <c r="I412" i="10" s="1"/>
  <c r="J412" i="10" a="1"/>
  <c r="J412" i="10" s="1"/>
  <c r="L412" i="10" s="1" a="1"/>
  <c r="L412" i="10" s="1"/>
  <c r="K412" i="10" a="1"/>
  <c r="K412" i="10" s="1"/>
  <c r="N412" i="10"/>
  <c r="N412" i="10" a="1"/>
  <c r="D413" i="10"/>
  <c r="M413" i="10" s="1" a="1"/>
  <c r="M413" i="10" s="1"/>
  <c r="O413" i="10" s="1" a="1"/>
  <c r="O413" i="10" s="1"/>
  <c r="D413" i="10" a="1"/>
  <c r="E413" i="10" a="1"/>
  <c r="E413" i="10" s="1"/>
  <c r="F413" i="10" a="1"/>
  <c r="F413" i="10" s="1"/>
  <c r="G413" i="10" a="1"/>
  <c r="G413" i="10" s="1"/>
  <c r="H413" i="10"/>
  <c r="H413" i="10" a="1"/>
  <c r="I413" i="10" a="1"/>
  <c r="I413" i="10" s="1"/>
  <c r="J413" i="10"/>
  <c r="J413" i="10" a="1"/>
  <c r="K413" i="10" a="1"/>
  <c r="K413" i="10" s="1"/>
  <c r="L413" i="10" a="1"/>
  <c r="L413" i="10" s="1"/>
  <c r="N413" i="10"/>
  <c r="N413" i="10" a="1"/>
  <c r="D414" i="10"/>
  <c r="M414" i="10" s="1" a="1"/>
  <c r="M414" i="10" s="1"/>
  <c r="O414" i="10" s="1" a="1"/>
  <c r="O414" i="10" s="1"/>
  <c r="D414" i="10" a="1"/>
  <c r="E414" i="10" a="1"/>
  <c r="E414" i="10" s="1"/>
  <c r="G414" i="10" a="1"/>
  <c r="G414" i="10" s="1"/>
  <c r="I414" i="10" s="1" a="1"/>
  <c r="I414" i="10" s="1"/>
  <c r="H414" i="10"/>
  <c r="H414" i="10" a="1"/>
  <c r="J414" i="10"/>
  <c r="J414" i="10" a="1"/>
  <c r="K414" i="10" a="1"/>
  <c r="K414" i="10" s="1"/>
  <c r="L414" i="10" a="1"/>
  <c r="L414" i="10" s="1"/>
  <c r="N414" i="10"/>
  <c r="N414" i="10" a="1"/>
  <c r="D415" i="10"/>
  <c r="M415" i="10" s="1" a="1"/>
  <c r="M415" i="10" s="1"/>
  <c r="O415" i="10" s="1" a="1"/>
  <c r="O415" i="10" s="1"/>
  <c r="D415" i="10" a="1"/>
  <c r="E415" i="10" a="1"/>
  <c r="E415" i="10" s="1"/>
  <c r="F415" i="10"/>
  <c r="F415" i="10" a="1"/>
  <c r="G415" i="10" a="1"/>
  <c r="G415" i="10" s="1"/>
  <c r="H415" i="10" a="1"/>
  <c r="H415" i="10" s="1"/>
  <c r="I415" i="10" a="1"/>
  <c r="I415" i="10" s="1"/>
  <c r="J415" i="10"/>
  <c r="J415" i="10" a="1"/>
  <c r="K415" i="10" a="1"/>
  <c r="K415" i="10" s="1"/>
  <c r="L415" i="10" a="1"/>
  <c r="L415" i="10" s="1"/>
  <c r="N415" i="10" a="1"/>
  <c r="N415" i="10" s="1"/>
  <c r="D416" i="10"/>
  <c r="M416" i="10" s="1" a="1"/>
  <c r="M416" i="10" s="1"/>
  <c r="O416" i="10" s="1" a="1"/>
  <c r="O416" i="10" s="1"/>
  <c r="D416" i="10" a="1"/>
  <c r="E416" i="10" a="1"/>
  <c r="E416" i="10" s="1"/>
  <c r="F416" i="10" a="1"/>
  <c r="F416" i="10" s="1"/>
  <c r="G416" i="10" a="1"/>
  <c r="G416" i="10" s="1"/>
  <c r="H416" i="10"/>
  <c r="H416" i="10" a="1"/>
  <c r="I416" i="10" a="1"/>
  <c r="I416" i="10" s="1"/>
  <c r="J416" i="10"/>
  <c r="J416" i="10" a="1"/>
  <c r="K416" i="10" a="1"/>
  <c r="K416" i="10" s="1"/>
  <c r="L416" i="10"/>
  <c r="L416" i="10" a="1"/>
  <c r="N416" i="10" a="1"/>
  <c r="N416" i="10" s="1"/>
  <c r="D417" i="10"/>
  <c r="D417" i="10" a="1"/>
  <c r="E417" i="10" a="1"/>
  <c r="E417" i="10" s="1"/>
  <c r="F417" i="10"/>
  <c r="F417" i="10" a="1"/>
  <c r="G417" i="10" a="1"/>
  <c r="G417" i="10" s="1"/>
  <c r="H417" i="10"/>
  <c r="H417" i="10" a="1"/>
  <c r="I417" i="10" a="1"/>
  <c r="I417" i="10" s="1"/>
  <c r="J417" i="10" a="1"/>
  <c r="J417" i="10" s="1"/>
  <c r="K417" i="10" a="1"/>
  <c r="K417" i="10" s="1"/>
  <c r="N417" i="10"/>
  <c r="N417" i="10" a="1"/>
  <c r="D418" i="10" a="1"/>
  <c r="D418" i="10" s="1"/>
  <c r="E418" i="10" a="1"/>
  <c r="E418" i="10" s="1"/>
  <c r="G418" i="10" a="1"/>
  <c r="G418" i="10" s="1"/>
  <c r="H418" i="10"/>
  <c r="H418" i="10" a="1"/>
  <c r="I418" i="10" a="1"/>
  <c r="I418" i="10" s="1"/>
  <c r="J418" i="10" a="1"/>
  <c r="J418" i="10" s="1"/>
  <c r="L418" i="10" s="1" a="1"/>
  <c r="L418" i="10" s="1"/>
  <c r="K418" i="10" a="1"/>
  <c r="K418" i="10" s="1"/>
  <c r="N418" i="10"/>
  <c r="N418" i="10" a="1"/>
  <c r="D419" i="10"/>
  <c r="M419" i="10" s="1" a="1"/>
  <c r="M419" i="10" s="1"/>
  <c r="O419" i="10" s="1" a="1"/>
  <c r="O419" i="10" s="1"/>
  <c r="D419" i="10" a="1"/>
  <c r="E419" i="10" a="1"/>
  <c r="E419" i="10" s="1"/>
  <c r="F419" i="10" a="1"/>
  <c r="F419" i="10" s="1"/>
  <c r="G419" i="10" a="1"/>
  <c r="G419" i="10" s="1"/>
  <c r="H419" i="10"/>
  <c r="H419" i="10" a="1"/>
  <c r="I419" i="10" a="1"/>
  <c r="I419" i="10" s="1"/>
  <c r="J419" i="10"/>
  <c r="J419" i="10" a="1"/>
  <c r="K419" i="10" a="1"/>
  <c r="K419" i="10" s="1"/>
  <c r="L419" i="10"/>
  <c r="L419" i="10" a="1"/>
  <c r="N419" i="10" a="1"/>
  <c r="N419" i="10" s="1"/>
  <c r="D420" i="10"/>
  <c r="M420" i="10" s="1" a="1"/>
  <c r="M420" i="10" s="1"/>
  <c r="O420" i="10" s="1" a="1"/>
  <c r="O420" i="10" s="1"/>
  <c r="D420" i="10" a="1"/>
  <c r="E420" i="10" a="1"/>
  <c r="E420" i="10" s="1"/>
  <c r="F420" i="10" a="1"/>
  <c r="F420" i="10" s="1"/>
  <c r="G420" i="10" a="1"/>
  <c r="G420" i="10" s="1"/>
  <c r="H420" i="10"/>
  <c r="H420" i="10" a="1"/>
  <c r="I420" i="10" a="1"/>
  <c r="I420" i="10" s="1"/>
  <c r="J420" i="10"/>
  <c r="J420" i="10" a="1"/>
  <c r="K420" i="10" a="1"/>
  <c r="K420" i="10" s="1"/>
  <c r="L420" i="10"/>
  <c r="L420" i="10" a="1"/>
  <c r="N420" i="10" a="1"/>
  <c r="N420" i="10" s="1"/>
  <c r="D421" i="10"/>
  <c r="D421" i="10" a="1"/>
  <c r="E421" i="10" a="1"/>
  <c r="E421" i="10" s="1"/>
  <c r="F421" i="10"/>
  <c r="F421" i="10" a="1"/>
  <c r="G421" i="10" a="1"/>
  <c r="G421" i="10" s="1"/>
  <c r="H421" i="10"/>
  <c r="H421" i="10" a="1"/>
  <c r="I421" i="10" a="1"/>
  <c r="I421" i="10" s="1"/>
  <c r="J421" i="10" a="1"/>
  <c r="J421" i="10" s="1"/>
  <c r="K421" i="10" a="1"/>
  <c r="K421" i="10" s="1"/>
  <c r="N421" i="10"/>
  <c r="N421" i="10" a="1"/>
  <c r="D422" i="10" a="1"/>
  <c r="D422" i="10" s="1"/>
  <c r="E422" i="10" a="1"/>
  <c r="E422" i="10" s="1"/>
  <c r="G422" i="10" a="1"/>
  <c r="G422" i="10" s="1"/>
  <c r="H422" i="10"/>
  <c r="H422" i="10" a="1"/>
  <c r="I422" i="10" a="1"/>
  <c r="I422" i="10" s="1"/>
  <c r="J422" i="10" a="1"/>
  <c r="J422" i="10" s="1"/>
  <c r="L422" i="10" s="1" a="1"/>
  <c r="L422" i="10" s="1"/>
  <c r="K422" i="10" a="1"/>
  <c r="K422" i="10" s="1"/>
  <c r="N422" i="10"/>
  <c r="N422" i="10" a="1"/>
  <c r="D423" i="10"/>
  <c r="M423" i="10" s="1" a="1"/>
  <c r="M423" i="10" s="1"/>
  <c r="O423" i="10" s="1" a="1"/>
  <c r="O423" i="10" s="1"/>
  <c r="D423" i="10" a="1"/>
  <c r="E423" i="10" a="1"/>
  <c r="E423" i="10" s="1"/>
  <c r="F423" i="10" a="1"/>
  <c r="F423" i="10" s="1"/>
  <c r="G423" i="10" a="1"/>
  <c r="G423" i="10" s="1"/>
  <c r="H423" i="10"/>
  <c r="H423" i="10" a="1"/>
  <c r="I423" i="10" a="1"/>
  <c r="I423" i="10" s="1"/>
  <c r="J423" i="10"/>
  <c r="J423" i="10" a="1"/>
  <c r="K423" i="10" a="1"/>
  <c r="K423" i="10" s="1"/>
  <c r="L423" i="10"/>
  <c r="L423" i="10" a="1"/>
  <c r="N423" i="10" a="1"/>
  <c r="N423" i="10" s="1"/>
  <c r="D424" i="10"/>
  <c r="D424" i="10" a="1"/>
  <c r="E424" i="10" a="1"/>
  <c r="E424" i="10" s="1"/>
  <c r="F424" i="10" a="1"/>
  <c r="F424" i="10" s="1"/>
  <c r="G424" i="10" a="1"/>
  <c r="G424" i="10" s="1"/>
  <c r="H424" i="10"/>
  <c r="H424" i="10" a="1"/>
  <c r="J424" i="10"/>
  <c r="L424" i="10" s="1" a="1"/>
  <c r="L424" i="10" s="1"/>
  <c r="J424" i="10" a="1"/>
  <c r="K424" i="10" a="1"/>
  <c r="K424" i="10" s="1"/>
  <c r="N424" i="10"/>
  <c r="N424" i="10" a="1"/>
  <c r="D425" i="10"/>
  <c r="M425" i="10" s="1" a="1"/>
  <c r="M425" i="10" s="1"/>
  <c r="O425" i="10" s="1" a="1"/>
  <c r="O425" i="10" s="1"/>
  <c r="D425" i="10" a="1"/>
  <c r="E425" i="10" a="1"/>
  <c r="E425" i="10" s="1"/>
  <c r="F425" i="10"/>
  <c r="F425" i="10" a="1"/>
  <c r="G425" i="10" a="1"/>
  <c r="G425" i="10" s="1"/>
  <c r="H425" i="10" a="1"/>
  <c r="H425" i="10" s="1"/>
  <c r="I425" i="10" a="1"/>
  <c r="I425" i="10" s="1"/>
  <c r="J425" i="10"/>
  <c r="J425" i="10" a="1"/>
  <c r="K425" i="10" a="1"/>
  <c r="K425" i="10" s="1"/>
  <c r="L425" i="10"/>
  <c r="L425" i="10" a="1"/>
  <c r="N425" i="10"/>
  <c r="N425" i="10" a="1"/>
  <c r="D426" i="10" a="1"/>
  <c r="D426" i="10" s="1"/>
  <c r="E426" i="10" a="1"/>
  <c r="E426" i="10" s="1"/>
  <c r="G426" i="10" a="1"/>
  <c r="G426" i="10" s="1"/>
  <c r="I426" i="10" s="1" a="1"/>
  <c r="I426" i="10" s="1"/>
  <c r="H426" i="10"/>
  <c r="H426" i="10" a="1"/>
  <c r="J426" i="10" a="1"/>
  <c r="J426" i="10" s="1"/>
  <c r="L426" i="10" s="1" a="1"/>
  <c r="L426" i="10" s="1"/>
  <c r="K426" i="10" a="1"/>
  <c r="K426" i="10" s="1"/>
  <c r="N426" i="10" a="1"/>
  <c r="N426" i="10" s="1"/>
  <c r="D427" i="10"/>
  <c r="D427" i="10" a="1"/>
  <c r="E427" i="10" a="1"/>
  <c r="E427" i="10" s="1"/>
  <c r="F427" i="10"/>
  <c r="F427" i="10" a="1"/>
  <c r="G427" i="10" a="1"/>
  <c r="G427" i="10" s="1"/>
  <c r="I427" i="10" s="1" a="1"/>
  <c r="I427" i="10" s="1"/>
  <c r="H427" i="10" a="1"/>
  <c r="H427" i="10" s="1"/>
  <c r="J427" i="10"/>
  <c r="L427" i="10" s="1" a="1"/>
  <c r="L427" i="10" s="1"/>
  <c r="J427" i="10" a="1"/>
  <c r="K427" i="10" a="1"/>
  <c r="K427" i="10" s="1"/>
  <c r="M427" i="10" a="1"/>
  <c r="M427" i="10" s="1"/>
  <c r="O427" i="10" s="1" a="1"/>
  <c r="O427" i="10" s="1"/>
  <c r="N427" i="10"/>
  <c r="N427" i="10" a="1"/>
  <c r="D428" i="10" a="1"/>
  <c r="D428" i="10" s="1"/>
  <c r="E428" i="10" a="1"/>
  <c r="E428" i="10" s="1"/>
  <c r="G428" i="10" a="1"/>
  <c r="G428" i="10" s="1"/>
  <c r="I428" i="10" s="1" a="1"/>
  <c r="I428" i="10" s="1"/>
  <c r="H428" i="10" a="1"/>
  <c r="H428" i="10" s="1"/>
  <c r="J428" i="10" a="1"/>
  <c r="J428" i="10" s="1"/>
  <c r="L428" i="10" s="1" a="1"/>
  <c r="L428" i="10" s="1"/>
  <c r="K428" i="10" a="1"/>
  <c r="K428" i="10" s="1"/>
  <c r="N428" i="10" a="1"/>
  <c r="N428" i="10" s="1"/>
  <c r="D429" i="10" a="1"/>
  <c r="D429" i="10" s="1"/>
  <c r="E429" i="10" a="1"/>
  <c r="E429" i="10" s="1"/>
  <c r="G429" i="10" a="1"/>
  <c r="G429" i="10" s="1"/>
  <c r="I429" i="10" s="1" a="1"/>
  <c r="I429" i="10" s="1"/>
  <c r="H429" i="10" a="1"/>
  <c r="H429" i="10" s="1"/>
  <c r="J429" i="10"/>
  <c r="J429" i="10" a="1"/>
  <c r="K429" i="10" a="1"/>
  <c r="K429" i="10" s="1"/>
  <c r="L429" i="10" a="1"/>
  <c r="L429" i="10" s="1"/>
  <c r="N429" i="10"/>
  <c r="N429" i="10" a="1"/>
  <c r="D430" i="10" a="1"/>
  <c r="D430" i="10" s="1"/>
  <c r="E430" i="10" a="1"/>
  <c r="E430" i="10" s="1"/>
  <c r="G430" i="10" a="1"/>
  <c r="G430" i="10" s="1"/>
  <c r="I430" i="10" s="1" a="1"/>
  <c r="I430" i="10" s="1"/>
  <c r="H430" i="10" a="1"/>
  <c r="H430" i="10" s="1"/>
  <c r="J430" i="10" a="1"/>
  <c r="J430" i="10" s="1"/>
  <c r="L430" i="10" s="1" a="1"/>
  <c r="L430" i="10" s="1"/>
  <c r="K430" i="10" a="1"/>
  <c r="K430" i="10" s="1"/>
  <c r="N430" i="10" a="1"/>
  <c r="N430" i="10" s="1"/>
  <c r="D431" i="10" a="1"/>
  <c r="D431" i="10" s="1"/>
  <c r="E431" i="10" a="1"/>
  <c r="E431" i="10" s="1"/>
  <c r="G431" i="10" a="1"/>
  <c r="G431" i="10" s="1"/>
  <c r="I431" i="10" s="1" a="1"/>
  <c r="I431" i="10" s="1"/>
  <c r="H431" i="10"/>
  <c r="H431" i="10" a="1"/>
  <c r="J431" i="10"/>
  <c r="L431" i="10" s="1" a="1"/>
  <c r="L431" i="10" s="1"/>
  <c r="J431" i="10" a="1"/>
  <c r="K431" i="10" a="1"/>
  <c r="K431" i="10" s="1"/>
  <c r="N431" i="10" a="1"/>
  <c r="N431" i="10" s="1"/>
  <c r="D432" i="10"/>
  <c r="F432" i="10" s="1" a="1"/>
  <c r="F432" i="10" s="1"/>
  <c r="D432" i="10" a="1"/>
  <c r="E432" i="10" a="1"/>
  <c r="E432" i="10" s="1"/>
  <c r="G432" i="10" a="1"/>
  <c r="G432" i="10" s="1"/>
  <c r="H432" i="10"/>
  <c r="H432" i="10" a="1"/>
  <c r="J432" i="10"/>
  <c r="L432" i="10" s="1" a="1"/>
  <c r="L432" i="10" s="1"/>
  <c r="J432" i="10" a="1"/>
  <c r="K432" i="10" a="1"/>
  <c r="K432" i="10" s="1"/>
  <c r="N432" i="10"/>
  <c r="N432" i="10" a="1"/>
  <c r="D433" i="10" a="1"/>
  <c r="D433" i="10" s="1"/>
  <c r="E433" i="10"/>
  <c r="E433" i="10" a="1"/>
  <c r="G433" i="10"/>
  <c r="I433" i="10" s="1" a="1"/>
  <c r="I433" i="10" s="1"/>
  <c r="G433" i="10" a="1"/>
  <c r="H433" i="10" a="1"/>
  <c r="H433" i="10" s="1"/>
  <c r="J433" i="10" a="1"/>
  <c r="J433" i="10" s="1"/>
  <c r="L433" i="10" s="1" a="1"/>
  <c r="L433" i="10" s="1"/>
  <c r="K433" i="10"/>
  <c r="K433" i="10" a="1"/>
  <c r="N433" i="10" a="1"/>
  <c r="N433" i="10" s="1"/>
  <c r="D434" i="10"/>
  <c r="F434" i="10" s="1" a="1"/>
  <c r="F434" i="10" s="1"/>
  <c r="D434" i="10" a="1"/>
  <c r="E434" i="10" a="1"/>
  <c r="E434" i="10" s="1"/>
  <c r="G434" i="10" a="1"/>
  <c r="G434" i="10" s="1"/>
  <c r="H434" i="10"/>
  <c r="H434" i="10" a="1"/>
  <c r="J434" i="10"/>
  <c r="L434" i="10" s="1" a="1"/>
  <c r="L434" i="10" s="1"/>
  <c r="J434" i="10" a="1"/>
  <c r="K434" i="10" a="1"/>
  <c r="K434" i="10" s="1"/>
  <c r="N434" i="10"/>
  <c r="N434" i="10" a="1"/>
  <c r="D435" i="10" a="1"/>
  <c r="D435" i="10" s="1"/>
  <c r="E435" i="10"/>
  <c r="E435" i="10" a="1"/>
  <c r="G435" i="10" a="1"/>
  <c r="G435" i="10" s="1"/>
  <c r="I435" i="10" s="1" a="1"/>
  <c r="I435" i="10" s="1"/>
  <c r="H435" i="10"/>
  <c r="H435" i="10" a="1"/>
  <c r="J435" i="10" a="1"/>
  <c r="J435" i="10" s="1"/>
  <c r="L435" i="10" s="1" a="1"/>
  <c r="L435" i="10" s="1"/>
  <c r="K435" i="10"/>
  <c r="K435" i="10" a="1"/>
  <c r="N435" i="10"/>
  <c r="N435" i="10" a="1"/>
  <c r="D436" i="10"/>
  <c r="F436" i="10" s="1" a="1"/>
  <c r="D436" i="10" a="1"/>
  <c r="E436" i="10"/>
  <c r="E436" i="10" a="1"/>
  <c r="F436" i="10"/>
  <c r="G436" i="10" a="1"/>
  <c r="G436" i="10" s="1"/>
  <c r="I436" i="10" s="1" a="1"/>
  <c r="I436" i="10" s="1"/>
  <c r="H436" i="10"/>
  <c r="H436" i="10" a="1"/>
  <c r="J436" i="10"/>
  <c r="L436" i="10" s="1" a="1"/>
  <c r="L436" i="10" s="1"/>
  <c r="J436" i="10" a="1"/>
  <c r="K436" i="10" a="1"/>
  <c r="K436" i="10" s="1"/>
  <c r="M436" i="10" a="1"/>
  <c r="M436" i="10" s="1"/>
  <c r="O436" i="10" s="1" a="1"/>
  <c r="O436" i="10" s="1"/>
  <c r="N436" i="10"/>
  <c r="N436" i="10" a="1"/>
  <c r="D437" i="10"/>
  <c r="F437" i="10" s="1" a="1"/>
  <c r="F437" i="10" s="1"/>
  <c r="D437" i="10" a="1"/>
  <c r="E437" i="10" a="1"/>
  <c r="E437" i="10" s="1"/>
  <c r="G437" i="10" a="1"/>
  <c r="G437" i="10" s="1"/>
  <c r="H437" i="10"/>
  <c r="H437" i="10" a="1"/>
  <c r="J437" i="10" a="1"/>
  <c r="J437" i="10" s="1"/>
  <c r="L437" i="10" s="1" a="1"/>
  <c r="L437" i="10" s="1"/>
  <c r="K437" i="10"/>
  <c r="K437" i="10" a="1"/>
  <c r="N437" i="10"/>
  <c r="N437" i="10" a="1"/>
  <c r="D438" i="10" a="1"/>
  <c r="D438" i="10" s="1"/>
  <c r="F438" i="10" s="1" a="1"/>
  <c r="F438" i="10" s="1"/>
  <c r="E438" i="10" a="1"/>
  <c r="E438" i="10" s="1"/>
  <c r="G438" i="10" a="1"/>
  <c r="G438" i="10" s="1"/>
  <c r="I438" i="10" s="1" a="1"/>
  <c r="I438" i="10" s="1"/>
  <c r="H438" i="10"/>
  <c r="H438" i="10" a="1"/>
  <c r="J438" i="10"/>
  <c r="J438" i="10" a="1"/>
  <c r="K438" i="10" a="1"/>
  <c r="K438" i="10" s="1"/>
  <c r="L438" i="10" a="1"/>
  <c r="L438" i="10" s="1"/>
  <c r="N438" i="10"/>
  <c r="N438" i="10" a="1"/>
  <c r="D439" i="10" a="1"/>
  <c r="D439" i="10" s="1"/>
  <c r="E439" i="10" a="1"/>
  <c r="E439" i="10" s="1"/>
  <c r="G439" i="10" a="1"/>
  <c r="G439" i="10" s="1"/>
  <c r="I439" i="10" s="1" a="1"/>
  <c r="I439" i="10" s="1"/>
  <c r="H439" i="10" a="1"/>
  <c r="H439" i="10" s="1"/>
  <c r="J439" i="10"/>
  <c r="L439" i="10" s="1" a="1"/>
  <c r="L439" i="10" s="1"/>
  <c r="J439" i="10" a="1"/>
  <c r="K439" i="10" a="1"/>
  <c r="K439" i="10" s="1"/>
  <c r="N439" i="10"/>
  <c r="N439" i="10" a="1"/>
  <c r="D440" i="10" a="1"/>
  <c r="D440" i="10" s="1"/>
  <c r="E440" i="10" a="1"/>
  <c r="E440" i="10" s="1"/>
  <c r="G440" i="10" a="1"/>
  <c r="G440" i="10" s="1"/>
  <c r="I440" i="10" s="1" a="1"/>
  <c r="I440" i="10" s="1"/>
  <c r="H440" i="10" a="1"/>
  <c r="H440" i="10" s="1"/>
  <c r="J440" i="10"/>
  <c r="J440" i="10" a="1"/>
  <c r="K440" i="10" a="1"/>
  <c r="K440" i="10" s="1"/>
  <c r="L440" i="10" a="1"/>
  <c r="L440" i="10" s="1"/>
  <c r="N440" i="10"/>
  <c r="N440" i="10" a="1"/>
  <c r="D441" i="10" a="1"/>
  <c r="D441" i="10" s="1"/>
  <c r="E441" i="10" a="1"/>
  <c r="E441" i="10" s="1"/>
  <c r="G441" i="10" a="1"/>
  <c r="G441" i="10" s="1"/>
  <c r="I441" i="10" s="1" a="1"/>
  <c r="I441" i="10" s="1"/>
  <c r="H441" i="10" a="1"/>
  <c r="H441" i="10" s="1"/>
  <c r="J441" i="10"/>
  <c r="L441" i="10" s="1" a="1"/>
  <c r="L441" i="10" s="1"/>
  <c r="J441" i="10" a="1"/>
  <c r="K441" i="10" a="1"/>
  <c r="K441" i="10" s="1"/>
  <c r="N441" i="10"/>
  <c r="N441" i="10" a="1"/>
  <c r="D442" i="10" a="1"/>
  <c r="D442" i="10" s="1"/>
  <c r="E442" i="10" a="1"/>
  <c r="E442" i="10" s="1"/>
  <c r="G442" i="10" a="1"/>
  <c r="G442" i="10" s="1"/>
  <c r="I442" i="10" s="1" a="1"/>
  <c r="I442" i="10" s="1"/>
  <c r="H442" i="10" a="1"/>
  <c r="H442" i="10" s="1"/>
  <c r="J442" i="10"/>
  <c r="J442" i="10" a="1"/>
  <c r="K442" i="10" a="1"/>
  <c r="K442" i="10" s="1"/>
  <c r="L442" i="10" a="1"/>
  <c r="L442" i="10" s="1"/>
  <c r="N442" i="10"/>
  <c r="N442" i="10" a="1"/>
  <c r="D443" i="10" a="1"/>
  <c r="D443" i="10" s="1"/>
  <c r="E443" i="10" a="1"/>
  <c r="E443" i="10" s="1"/>
  <c r="G443" i="10" a="1"/>
  <c r="G443" i="10" s="1"/>
  <c r="I443" i="10" s="1" a="1"/>
  <c r="I443" i="10" s="1"/>
  <c r="H443" i="10" a="1"/>
  <c r="H443" i="10" s="1"/>
  <c r="J443" i="10"/>
  <c r="L443" i="10" s="1" a="1"/>
  <c r="L443" i="10" s="1"/>
  <c r="J443" i="10" a="1"/>
  <c r="K443" i="10" a="1"/>
  <c r="K443" i="10" s="1"/>
  <c r="N443" i="10"/>
  <c r="N443" i="10" a="1"/>
  <c r="D444" i="10" a="1"/>
  <c r="D444" i="10" s="1"/>
  <c r="E444" i="10" a="1"/>
  <c r="E444" i="10" s="1"/>
  <c r="G444" i="10" a="1"/>
  <c r="G444" i="10" s="1"/>
  <c r="I444" i="10" s="1" a="1"/>
  <c r="I444" i="10" s="1"/>
  <c r="H444" i="10" a="1"/>
  <c r="H444" i="10" s="1"/>
  <c r="J444" i="10"/>
  <c r="J444" i="10" a="1"/>
  <c r="K444" i="10" a="1"/>
  <c r="K444" i="10" s="1"/>
  <c r="L444" i="10" a="1"/>
  <c r="L444" i="10" s="1"/>
  <c r="N444" i="10"/>
  <c r="N444" i="10" a="1"/>
  <c r="D445" i="10" a="1"/>
  <c r="D445" i="10" s="1"/>
  <c r="E445" i="10" a="1"/>
  <c r="E445" i="10" s="1"/>
  <c r="G445" i="10" a="1"/>
  <c r="G445" i="10" s="1"/>
  <c r="I445" i="10" s="1" a="1"/>
  <c r="I445" i="10" s="1"/>
  <c r="H445" i="10" a="1"/>
  <c r="H445" i="10" s="1"/>
  <c r="J445" i="10"/>
  <c r="L445" i="10" s="1" a="1"/>
  <c r="L445" i="10" s="1"/>
  <c r="J445" i="10" a="1"/>
  <c r="K445" i="10" a="1"/>
  <c r="K445" i="10" s="1"/>
  <c r="N445" i="10"/>
  <c r="N445" i="10" a="1"/>
  <c r="D446" i="10" a="1"/>
  <c r="D446" i="10" s="1"/>
  <c r="E446" i="10" a="1"/>
  <c r="E446" i="10" s="1"/>
  <c r="G446" i="10" a="1"/>
  <c r="G446" i="10" s="1"/>
  <c r="I446" i="10" s="1" a="1"/>
  <c r="I446" i="10" s="1"/>
  <c r="H446" i="10" a="1"/>
  <c r="H446" i="10" s="1"/>
  <c r="J446" i="10"/>
  <c r="J446" i="10" a="1"/>
  <c r="K446" i="10" a="1"/>
  <c r="K446" i="10" s="1"/>
  <c r="L446" i="10" a="1"/>
  <c r="L446" i="10" s="1"/>
  <c r="N446" i="10"/>
  <c r="N446" i="10" a="1"/>
  <c r="D447" i="10" a="1"/>
  <c r="D447" i="10" s="1"/>
  <c r="E447" i="10" a="1"/>
  <c r="E447" i="10" s="1"/>
  <c r="G447" i="10" a="1"/>
  <c r="G447" i="10" s="1"/>
  <c r="I447" i="10" s="1" a="1"/>
  <c r="I447" i="10" s="1"/>
  <c r="H447" i="10" a="1"/>
  <c r="H447" i="10" s="1"/>
  <c r="J447" i="10"/>
  <c r="L447" i="10" s="1" a="1"/>
  <c r="L447" i="10" s="1"/>
  <c r="J447" i="10" a="1"/>
  <c r="K447" i="10" a="1"/>
  <c r="K447" i="10" s="1"/>
  <c r="N447" i="10"/>
  <c r="N447" i="10" a="1"/>
  <c r="D448" i="10" a="1"/>
  <c r="D448" i="10" s="1"/>
  <c r="E448" i="10" a="1"/>
  <c r="E448" i="10" s="1"/>
  <c r="G448" i="10" a="1"/>
  <c r="G448" i="10" s="1"/>
  <c r="I448" i="10" s="1" a="1"/>
  <c r="I448" i="10" s="1"/>
  <c r="H448" i="10" a="1"/>
  <c r="H448" i="10" s="1"/>
  <c r="J448" i="10"/>
  <c r="J448" i="10" a="1"/>
  <c r="K448" i="10" a="1"/>
  <c r="K448" i="10" s="1"/>
  <c r="L448" i="10" a="1"/>
  <c r="L448" i="10" s="1"/>
  <c r="N448" i="10"/>
  <c r="N448" i="10" a="1"/>
  <c r="D449" i="10" a="1"/>
  <c r="D449" i="10" s="1"/>
  <c r="E449" i="10" a="1"/>
  <c r="E449" i="10" s="1"/>
  <c r="G449" i="10" a="1"/>
  <c r="G449" i="10" s="1"/>
  <c r="I449" i="10" s="1" a="1"/>
  <c r="I449" i="10" s="1"/>
  <c r="H449" i="10" a="1"/>
  <c r="H449" i="10" s="1"/>
  <c r="J449" i="10"/>
  <c r="L449" i="10" s="1" a="1"/>
  <c r="L449" i="10" s="1"/>
  <c r="J449" i="10" a="1"/>
  <c r="K449" i="10" a="1"/>
  <c r="K449" i="10" s="1"/>
  <c r="N449" i="10"/>
  <c r="N449" i="10" a="1"/>
  <c r="D450" i="10" a="1"/>
  <c r="D450" i="10" s="1"/>
  <c r="E450" i="10" a="1"/>
  <c r="E450" i="10" s="1"/>
  <c r="G450" i="10" a="1"/>
  <c r="G450" i="10" s="1"/>
  <c r="I450" i="10" s="1" a="1"/>
  <c r="I450" i="10" s="1"/>
  <c r="H450" i="10" a="1"/>
  <c r="H450" i="10" s="1"/>
  <c r="J450" i="10"/>
  <c r="J450" i="10" a="1"/>
  <c r="K450" i="10" a="1"/>
  <c r="K450" i="10" s="1"/>
  <c r="L450" i="10" a="1"/>
  <c r="L450" i="10" s="1"/>
  <c r="N450" i="10"/>
  <c r="N450" i="10" a="1"/>
  <c r="D451" i="10" a="1"/>
  <c r="D451" i="10" s="1"/>
  <c r="E451" i="10" a="1"/>
  <c r="E451" i="10" s="1"/>
  <c r="G451" i="10" a="1"/>
  <c r="G451" i="10" s="1"/>
  <c r="I451" i="10" s="1" a="1"/>
  <c r="I451" i="10" s="1"/>
  <c r="H451" i="10" a="1"/>
  <c r="H451" i="10" s="1"/>
  <c r="J451" i="10"/>
  <c r="L451" i="10" s="1" a="1"/>
  <c r="L451" i="10" s="1"/>
  <c r="J451" i="10" a="1"/>
  <c r="K451" i="10" a="1"/>
  <c r="K451" i="10" s="1"/>
  <c r="N451" i="10"/>
  <c r="N451" i="10" a="1"/>
  <c r="D452" i="10" a="1"/>
  <c r="D452" i="10" s="1"/>
  <c r="E452" i="10" a="1"/>
  <c r="E452" i="10" s="1"/>
  <c r="G452" i="10" a="1"/>
  <c r="G452" i="10" s="1"/>
  <c r="I452" i="10" s="1" a="1"/>
  <c r="I452" i="10" s="1"/>
  <c r="H452" i="10" a="1"/>
  <c r="H452" i="10" s="1"/>
  <c r="J452" i="10"/>
  <c r="J452" i="10" a="1"/>
  <c r="K452" i="10" a="1"/>
  <c r="K452" i="10" s="1"/>
  <c r="L452" i="10" a="1"/>
  <c r="L452" i="10" s="1"/>
  <c r="N452" i="10"/>
  <c r="N452" i="10" a="1"/>
  <c r="D453" i="10" a="1"/>
  <c r="D453" i="10" s="1"/>
  <c r="E453" i="10" a="1"/>
  <c r="E453" i="10" s="1"/>
  <c r="G453" i="10" a="1"/>
  <c r="G453" i="10" s="1"/>
  <c r="I453" i="10" s="1" a="1"/>
  <c r="I453" i="10" s="1"/>
  <c r="H453" i="10" a="1"/>
  <c r="H453" i="10" s="1"/>
  <c r="J453" i="10"/>
  <c r="L453" i="10" s="1" a="1"/>
  <c r="L453" i="10" s="1"/>
  <c r="J453" i="10" a="1"/>
  <c r="K453" i="10" a="1"/>
  <c r="K453" i="10" s="1"/>
  <c r="N453" i="10"/>
  <c r="N453" i="10" a="1"/>
  <c r="D454" i="10" a="1"/>
  <c r="D454" i="10" s="1"/>
  <c r="E454" i="10" a="1"/>
  <c r="E454" i="10" s="1"/>
  <c r="G454" i="10" a="1"/>
  <c r="G454" i="10" s="1"/>
  <c r="I454" i="10" s="1" a="1"/>
  <c r="I454" i="10" s="1"/>
  <c r="H454" i="10" a="1"/>
  <c r="H454" i="10" s="1"/>
  <c r="J454" i="10"/>
  <c r="J454" i="10" a="1"/>
  <c r="K454" i="10" a="1"/>
  <c r="K454" i="10" s="1"/>
  <c r="L454" i="10" a="1"/>
  <c r="L454" i="10" s="1"/>
  <c r="N454" i="10"/>
  <c r="N454" i="10" a="1"/>
  <c r="D455" i="10" a="1"/>
  <c r="D455" i="10" s="1"/>
  <c r="E455" i="10" a="1"/>
  <c r="E455" i="10" s="1"/>
  <c r="G455" i="10" a="1"/>
  <c r="G455" i="10" s="1"/>
  <c r="I455" i="10" s="1" a="1"/>
  <c r="I455" i="10" s="1"/>
  <c r="H455" i="10" a="1"/>
  <c r="H455" i="10" s="1"/>
  <c r="J455" i="10"/>
  <c r="L455" i="10" s="1" a="1"/>
  <c r="L455" i="10" s="1"/>
  <c r="J455" i="10" a="1"/>
  <c r="K455" i="10" a="1"/>
  <c r="K455" i="10" s="1"/>
  <c r="N455" i="10"/>
  <c r="N455" i="10" a="1"/>
  <c r="D456" i="10" a="1"/>
  <c r="D456" i="10" s="1"/>
  <c r="E456" i="10" a="1"/>
  <c r="E456" i="10" s="1"/>
  <c r="G456" i="10" a="1"/>
  <c r="G456" i="10" s="1"/>
  <c r="I456" i="10" s="1" a="1"/>
  <c r="I456" i="10" s="1"/>
  <c r="H456" i="10" a="1"/>
  <c r="H456" i="10" s="1"/>
  <c r="J456" i="10"/>
  <c r="J456" i="10" a="1"/>
  <c r="K456" i="10" a="1"/>
  <c r="K456" i="10" s="1"/>
  <c r="L456" i="10" a="1"/>
  <c r="L456" i="10" s="1"/>
  <c r="N456" i="10"/>
  <c r="N456" i="10" a="1"/>
  <c r="D457" i="10" a="1"/>
  <c r="D457" i="10" s="1"/>
  <c r="E457" i="10" a="1"/>
  <c r="E457" i="10" s="1"/>
  <c r="G457" i="10" a="1"/>
  <c r="G457" i="10" s="1"/>
  <c r="I457" i="10" s="1" a="1"/>
  <c r="I457" i="10" s="1"/>
  <c r="H457" i="10" a="1"/>
  <c r="H457" i="10" s="1"/>
  <c r="J457" i="10"/>
  <c r="L457" i="10" s="1" a="1"/>
  <c r="L457" i="10" s="1"/>
  <c r="J457" i="10" a="1"/>
  <c r="K457" i="10" a="1"/>
  <c r="K457" i="10" s="1"/>
  <c r="N457" i="10"/>
  <c r="N457" i="10" a="1"/>
  <c r="D458" i="10" a="1"/>
  <c r="D458" i="10" s="1"/>
  <c r="E458" i="10" a="1"/>
  <c r="E458" i="10" s="1"/>
  <c r="G458" i="10" a="1"/>
  <c r="G458" i="10" s="1"/>
  <c r="I458" i="10" s="1" a="1"/>
  <c r="I458" i="10" s="1"/>
  <c r="H458" i="10" a="1"/>
  <c r="H458" i="10" s="1"/>
  <c r="J458" i="10"/>
  <c r="J458" i="10" a="1"/>
  <c r="K458" i="10" a="1"/>
  <c r="K458" i="10" s="1"/>
  <c r="L458" i="10" a="1"/>
  <c r="L458" i="10" s="1"/>
  <c r="N458" i="10"/>
  <c r="N458" i="10" a="1"/>
  <c r="D459" i="10" a="1"/>
  <c r="D459" i="10" s="1"/>
  <c r="E459" i="10" a="1"/>
  <c r="E459" i="10" s="1"/>
  <c r="G459" i="10" a="1"/>
  <c r="G459" i="10" s="1"/>
  <c r="I459" i="10" s="1" a="1"/>
  <c r="I459" i="10" s="1"/>
  <c r="H459" i="10" a="1"/>
  <c r="H459" i="10" s="1"/>
  <c r="J459" i="10"/>
  <c r="L459" i="10" s="1" a="1"/>
  <c r="L459" i="10" s="1"/>
  <c r="J459" i="10" a="1"/>
  <c r="K459" i="10" a="1"/>
  <c r="K459" i="10" s="1"/>
  <c r="N459" i="10"/>
  <c r="N459" i="10" a="1"/>
  <c r="D460" i="10" a="1"/>
  <c r="D460" i="10" s="1"/>
  <c r="E460" i="10" a="1"/>
  <c r="E460" i="10" s="1"/>
  <c r="G460" i="10" a="1"/>
  <c r="G460" i="10" s="1"/>
  <c r="I460" i="10" s="1" a="1"/>
  <c r="I460" i="10" s="1"/>
  <c r="H460" i="10" a="1"/>
  <c r="H460" i="10" s="1"/>
  <c r="J460" i="10" a="1"/>
  <c r="J460" i="10" s="1"/>
  <c r="L460" i="10" s="1" a="1"/>
  <c r="L460" i="10" s="1"/>
  <c r="K460" i="10" a="1"/>
  <c r="K460" i="10" s="1"/>
  <c r="N460" i="10" a="1"/>
  <c r="N460" i="10" s="1"/>
  <c r="D461" i="10" a="1"/>
  <c r="D461" i="10" s="1"/>
  <c r="F461" i="10" s="1" a="1"/>
  <c r="F461" i="10" s="1"/>
  <c r="E461" i="10" a="1"/>
  <c r="E461" i="10" s="1"/>
  <c r="G461" i="10" a="1"/>
  <c r="G461" i="10" s="1"/>
  <c r="I461" i="10" s="1" a="1"/>
  <c r="I461" i="10" s="1"/>
  <c r="H461" i="10" a="1"/>
  <c r="H461" i="10" s="1"/>
  <c r="J461" i="10"/>
  <c r="L461" i="10" s="1" a="1"/>
  <c r="L461" i="10" s="1"/>
  <c r="J461" i="10" a="1"/>
  <c r="K461" i="10" a="1"/>
  <c r="K461" i="10" s="1"/>
  <c r="N461" i="10"/>
  <c r="N461" i="10" a="1"/>
  <c r="D462" i="10"/>
  <c r="D462" i="10" a="1"/>
  <c r="E462" i="10" a="1"/>
  <c r="E462" i="10" s="1"/>
  <c r="G462" i="10" a="1"/>
  <c r="G462" i="10" s="1"/>
  <c r="I462" i="10" s="1" a="1"/>
  <c r="I462" i="10" s="1"/>
  <c r="H462" i="10" a="1"/>
  <c r="H462" i="10" s="1"/>
  <c r="J462" i="10"/>
  <c r="J462" i="10" a="1"/>
  <c r="K462" i="10" a="1"/>
  <c r="K462" i="10" s="1"/>
  <c r="L462" i="10" a="1"/>
  <c r="L462" i="10" s="1"/>
  <c r="N462" i="10"/>
  <c r="N462" i="10" a="1"/>
  <c r="D463" i="10" a="1"/>
  <c r="D463" i="10" s="1"/>
  <c r="E463" i="10" a="1"/>
  <c r="E463" i="10" s="1"/>
  <c r="G463" i="10" a="1"/>
  <c r="G463" i="10" s="1"/>
  <c r="I463" i="10" s="1" a="1"/>
  <c r="I463" i="10" s="1"/>
  <c r="H463" i="10" a="1"/>
  <c r="H463" i="10" s="1"/>
  <c r="J463" i="10" a="1"/>
  <c r="J463" i="10" s="1"/>
  <c r="L463" i="10" s="1" a="1"/>
  <c r="L463" i="10" s="1"/>
  <c r="K463" i="10" a="1"/>
  <c r="K463" i="10" s="1"/>
  <c r="N463" i="10"/>
  <c r="N463" i="10" a="1"/>
  <c r="D464" i="10" a="1"/>
  <c r="D464" i="10" s="1"/>
  <c r="F464" i="10" s="1" a="1"/>
  <c r="E464" i="10" a="1"/>
  <c r="E464" i="10" s="1"/>
  <c r="F464" i="10"/>
  <c r="G464" i="10" a="1"/>
  <c r="G464" i="10" s="1"/>
  <c r="I464" i="10" s="1" a="1"/>
  <c r="I464" i="10" s="1"/>
  <c r="H464" i="10"/>
  <c r="H464" i="10" a="1"/>
  <c r="J464" i="10"/>
  <c r="L464" i="10" s="1" a="1"/>
  <c r="L464" i="10" s="1"/>
  <c r="J464" i="10" a="1"/>
  <c r="K464" i="10" a="1"/>
  <c r="K464" i="10" s="1"/>
  <c r="M464" i="10" a="1"/>
  <c r="M464" i="10" s="1"/>
  <c r="O464" i="10" s="1" a="1"/>
  <c r="O464" i="10" s="1"/>
  <c r="N464" i="10"/>
  <c r="N464" i="10" a="1"/>
  <c r="D465" i="10"/>
  <c r="D465" i="10" a="1"/>
  <c r="E465" i="10" a="1"/>
  <c r="E465" i="10" s="1"/>
  <c r="F465" i="10" a="1"/>
  <c r="F465" i="10" s="1"/>
  <c r="G465" i="10" a="1"/>
  <c r="G465" i="10" s="1"/>
  <c r="I465" i="10" s="1" a="1"/>
  <c r="I465" i="10" s="1"/>
  <c r="H465" i="10" a="1"/>
  <c r="H465" i="10" s="1"/>
  <c r="J465" i="10"/>
  <c r="J465" i="10" a="1"/>
  <c r="K465" i="10" a="1"/>
  <c r="K465" i="10" s="1"/>
  <c r="L465" i="10" a="1"/>
  <c r="L465" i="10" s="1"/>
  <c r="N465" i="10"/>
  <c r="N465" i="10" a="1"/>
  <c r="D466" i="10" a="1"/>
  <c r="D466" i="10" s="1"/>
  <c r="F466" i="10" s="1" a="1"/>
  <c r="F466" i="10" s="1"/>
  <c r="E466" i="10" a="1"/>
  <c r="E466" i="10" s="1"/>
  <c r="G466" i="10" a="1"/>
  <c r="G466" i="10" s="1"/>
  <c r="H466" i="10"/>
  <c r="H466" i="10" a="1"/>
  <c r="I466" i="10" a="1"/>
  <c r="I466" i="10" s="1"/>
  <c r="J466" i="10" a="1"/>
  <c r="J466" i="10" s="1"/>
  <c r="K466" i="10" a="1"/>
  <c r="K466" i="10" s="1"/>
  <c r="N466" i="10"/>
  <c r="N466" i="10" a="1"/>
  <c r="D467" i="10"/>
  <c r="M467" i="10" s="1" a="1"/>
  <c r="M467" i="10" s="1"/>
  <c r="O467" i="10" s="1" a="1"/>
  <c r="O467" i="10" s="1"/>
  <c r="D467" i="10" a="1"/>
  <c r="E467" i="10" a="1"/>
  <c r="E467" i="10" s="1"/>
  <c r="F467" i="10" a="1"/>
  <c r="F467" i="10" s="1"/>
  <c r="G467" i="10" a="1"/>
  <c r="G467" i="10" s="1"/>
  <c r="H467" i="10"/>
  <c r="H467" i="10" a="1"/>
  <c r="I467" i="10" a="1"/>
  <c r="I467" i="10" s="1"/>
  <c r="J467" i="10"/>
  <c r="J467" i="10" a="1"/>
  <c r="K467" i="10" a="1"/>
  <c r="K467" i="10" s="1"/>
  <c r="L467" i="10"/>
  <c r="L467" i="10" a="1"/>
  <c r="N467" i="10" a="1"/>
  <c r="N467" i="10" s="1"/>
  <c r="D468" i="10"/>
  <c r="D468" i="10" a="1"/>
  <c r="E468" i="10" a="1"/>
  <c r="E468" i="10" s="1"/>
  <c r="F468" i="10"/>
  <c r="F468" i="10" a="1"/>
  <c r="G468" i="10" a="1"/>
  <c r="G468" i="10" s="1"/>
  <c r="H468" i="10"/>
  <c r="H468" i="10" a="1"/>
  <c r="I468" i="10" a="1"/>
  <c r="I468" i="10" s="1"/>
  <c r="J468" i="10" a="1"/>
  <c r="J468" i="10" s="1"/>
  <c r="K468" i="10" a="1"/>
  <c r="K468" i="10" s="1"/>
  <c r="N468" i="10"/>
  <c r="N468" i="10" a="1"/>
  <c r="D469" i="10"/>
  <c r="M469" i="10" s="1" a="1"/>
  <c r="M469" i="10" s="1"/>
  <c r="O469" i="10" s="1" a="1"/>
  <c r="O469" i="10" s="1"/>
  <c r="D469" i="10" a="1"/>
  <c r="E469" i="10" a="1"/>
  <c r="E469" i="10" s="1"/>
  <c r="F469" i="10" a="1"/>
  <c r="F469" i="10" s="1"/>
  <c r="G469" i="10" a="1"/>
  <c r="G469" i="10" s="1"/>
  <c r="H469" i="10"/>
  <c r="H469" i="10" a="1"/>
  <c r="I469" i="10" a="1"/>
  <c r="I469" i="10" s="1"/>
  <c r="J469" i="10"/>
  <c r="J469" i="10" a="1"/>
  <c r="K469" i="10" a="1"/>
  <c r="K469" i="10" s="1"/>
  <c r="L469" i="10"/>
  <c r="L469" i="10" a="1"/>
  <c r="N469" i="10" a="1"/>
  <c r="N469" i="10" s="1"/>
  <c r="D470" i="10"/>
  <c r="D470" i="10" a="1"/>
  <c r="E470" i="10" a="1"/>
  <c r="E470" i="10" s="1"/>
  <c r="F470" i="10"/>
  <c r="F470" i="10" a="1"/>
  <c r="G470" i="10" a="1"/>
  <c r="G470" i="10" s="1"/>
  <c r="H470" i="10"/>
  <c r="H470" i="10" a="1"/>
  <c r="I470" i="10" a="1"/>
  <c r="I470" i="10" s="1"/>
  <c r="J470" i="10" a="1"/>
  <c r="J470" i="10" s="1"/>
  <c r="K470" i="10" a="1"/>
  <c r="K470" i="10" s="1"/>
  <c r="N470" i="10"/>
  <c r="N470" i="10" a="1"/>
  <c r="D471" i="10"/>
  <c r="M471" i="10" s="1" a="1"/>
  <c r="M471" i="10" s="1"/>
  <c r="O471" i="10" s="1" a="1"/>
  <c r="O471" i="10" s="1"/>
  <c r="D471" i="10" a="1"/>
  <c r="E471" i="10" a="1"/>
  <c r="E471" i="10" s="1"/>
  <c r="F471" i="10" a="1"/>
  <c r="F471" i="10" s="1"/>
  <c r="G471" i="10" a="1"/>
  <c r="G471" i="10" s="1"/>
  <c r="H471" i="10"/>
  <c r="H471" i="10" a="1"/>
  <c r="I471" i="10" a="1"/>
  <c r="I471" i="10" s="1"/>
  <c r="J471" i="10"/>
  <c r="J471" i="10" a="1"/>
  <c r="K471" i="10" a="1"/>
  <c r="K471" i="10" s="1"/>
  <c r="L471" i="10"/>
  <c r="L471" i="10" a="1"/>
  <c r="N471" i="10" a="1"/>
  <c r="N471" i="10" s="1"/>
  <c r="D472" i="10"/>
  <c r="D472" i="10" a="1"/>
  <c r="E472" i="10" a="1"/>
  <c r="E472" i="10" s="1"/>
  <c r="F472" i="10"/>
  <c r="F472" i="10" a="1"/>
  <c r="G472" i="10" a="1"/>
  <c r="G472" i="10" s="1"/>
  <c r="H472" i="10"/>
  <c r="H472" i="10" a="1"/>
  <c r="I472" i="10" a="1"/>
  <c r="I472" i="10" s="1"/>
  <c r="J472" i="10" a="1"/>
  <c r="J472" i="10" s="1"/>
  <c r="K472" i="10" a="1"/>
  <c r="K472" i="10" s="1"/>
  <c r="N472" i="10"/>
  <c r="N472" i="10" a="1"/>
  <c r="D473" i="10"/>
  <c r="M473" i="10" s="1" a="1"/>
  <c r="M473" i="10" s="1"/>
  <c r="O473" i="10" s="1" a="1"/>
  <c r="O473" i="10" s="1"/>
  <c r="D473" i="10" a="1"/>
  <c r="E473" i="10" a="1"/>
  <c r="E473" i="10" s="1"/>
  <c r="F473" i="10" a="1"/>
  <c r="F473" i="10" s="1"/>
  <c r="G473" i="10" a="1"/>
  <c r="G473" i="10" s="1"/>
  <c r="I473" i="10" s="1" a="1"/>
  <c r="I473" i="10" s="1"/>
  <c r="H473" i="10"/>
  <c r="H473" i="10" a="1"/>
  <c r="J473" i="10"/>
  <c r="J473" i="10" a="1"/>
  <c r="K473" i="10" a="1"/>
  <c r="K473" i="10" s="1"/>
  <c r="L473" i="10" a="1"/>
  <c r="L473" i="10" s="1"/>
  <c r="N473" i="10" a="1"/>
  <c r="N473" i="10" s="1"/>
  <c r="D474" i="10"/>
  <c r="D474" i="10" a="1"/>
  <c r="E474" i="10" a="1"/>
  <c r="E474" i="10" s="1"/>
  <c r="F474" i="10"/>
  <c r="F474" i="10" a="1"/>
  <c r="G474" i="10" a="1"/>
  <c r="G474" i="10" s="1"/>
  <c r="H474" i="10" a="1"/>
  <c r="H474" i="10" s="1"/>
  <c r="I474" i="10" a="1"/>
  <c r="I474" i="10" s="1"/>
  <c r="J474" i="10" a="1"/>
  <c r="J474" i="10" s="1"/>
  <c r="K474" i="10" a="1"/>
  <c r="K474" i="10" s="1"/>
  <c r="N474" i="10"/>
  <c r="N474" i="10" a="1"/>
  <c r="D475" i="10" a="1"/>
  <c r="D475" i="10" s="1"/>
  <c r="F475" i="10" s="1" a="1"/>
  <c r="F475" i="10" s="1"/>
  <c r="E475" i="10" a="1"/>
  <c r="E475" i="10" s="1"/>
  <c r="G475" i="10" a="1"/>
  <c r="G475" i="10" s="1"/>
  <c r="I475" i="10" s="1" a="1"/>
  <c r="I475" i="10" s="1"/>
  <c r="H475" i="10"/>
  <c r="H475" i="10" a="1"/>
  <c r="J475" i="10"/>
  <c r="J475" i="10" a="1"/>
  <c r="K475" i="10" a="1"/>
  <c r="K475" i="10" s="1"/>
  <c r="L475" i="10" a="1"/>
  <c r="L475" i="10" s="1"/>
  <c r="N475" i="10"/>
  <c r="N475" i="10" a="1"/>
  <c r="D476" i="10" a="1"/>
  <c r="D476" i="10" s="1"/>
  <c r="E476" i="10" a="1"/>
  <c r="E476" i="10" s="1"/>
  <c r="G476" i="10" a="1"/>
  <c r="G476" i="10" s="1"/>
  <c r="I476" i="10" s="1" a="1"/>
  <c r="I476" i="10" s="1"/>
  <c r="H476" i="10"/>
  <c r="H476" i="10" a="1"/>
  <c r="J476" i="10"/>
  <c r="J476" i="10" a="1"/>
  <c r="K476" i="10" a="1"/>
  <c r="K476" i="10" s="1"/>
  <c r="L476" i="10" a="1"/>
  <c r="L476" i="10" s="1"/>
  <c r="N476" i="10" a="1"/>
  <c r="N476" i="10" s="1"/>
  <c r="D477" i="10"/>
  <c r="D477" i="10" a="1"/>
  <c r="E477" i="10" a="1"/>
  <c r="E477" i="10" s="1"/>
  <c r="F477" i="10" a="1"/>
  <c r="F477" i="10" s="1"/>
  <c r="G477" i="10" a="1"/>
  <c r="G477" i="10" s="1"/>
  <c r="H477" i="10" a="1"/>
  <c r="H477" i="10" s="1"/>
  <c r="I477" i="10" a="1"/>
  <c r="I477" i="10" s="1"/>
  <c r="J477" i="10"/>
  <c r="J477" i="10" a="1"/>
  <c r="K477" i="10" a="1"/>
  <c r="K477" i="10" s="1"/>
  <c r="L477" i="10"/>
  <c r="L477" i="10" a="1"/>
  <c r="N477" i="10" a="1"/>
  <c r="N477" i="10" s="1"/>
  <c r="D478" i="10"/>
  <c r="M478" i="10" s="1" a="1"/>
  <c r="M478" i="10" s="1"/>
  <c r="O478" i="10" s="1" a="1"/>
  <c r="O478" i="10" s="1"/>
  <c r="D478" i="10" a="1"/>
  <c r="E478" i="10" a="1"/>
  <c r="E478" i="10" s="1"/>
  <c r="G478" i="10" a="1"/>
  <c r="G478" i="10" s="1"/>
  <c r="I478" i="10" s="1" a="1"/>
  <c r="I478" i="10" s="1"/>
  <c r="H478" i="10" a="1"/>
  <c r="H478" i="10" s="1"/>
  <c r="J478" i="10" a="1"/>
  <c r="J478" i="10" s="1"/>
  <c r="L478" i="10" s="1" a="1"/>
  <c r="L478" i="10" s="1"/>
  <c r="K478" i="10" a="1"/>
  <c r="K478" i="10" s="1"/>
  <c r="N478" i="10"/>
  <c r="N478" i="10" a="1"/>
  <c r="D479" i="10" a="1"/>
  <c r="D479" i="10" s="1"/>
  <c r="E479" i="10" a="1"/>
  <c r="E479" i="10" s="1"/>
  <c r="G479" i="10" a="1"/>
  <c r="G479" i="10" s="1"/>
  <c r="I479" i="10" s="1" a="1"/>
  <c r="I479" i="10" s="1"/>
  <c r="H479" i="10" a="1"/>
  <c r="H479" i="10" s="1"/>
  <c r="J479" i="10" a="1"/>
  <c r="J479" i="10" s="1"/>
  <c r="L479" i="10" s="1" a="1"/>
  <c r="L479" i="10" s="1"/>
  <c r="K479" i="10" a="1"/>
  <c r="K479" i="10" s="1"/>
  <c r="N479" i="10" a="1"/>
  <c r="N479" i="10" s="1"/>
  <c r="D480" i="10" a="1"/>
  <c r="D480" i="10" s="1"/>
  <c r="E480" i="10" a="1"/>
  <c r="E480" i="10" s="1"/>
  <c r="G480" i="10" a="1"/>
  <c r="G480" i="10" s="1"/>
  <c r="I480" i="10" s="1" a="1"/>
  <c r="I480" i="10" s="1"/>
  <c r="H480" i="10" a="1"/>
  <c r="H480" i="10" s="1"/>
  <c r="J480" i="10"/>
  <c r="J480" i="10" a="1"/>
  <c r="K480" i="10" a="1"/>
  <c r="K480" i="10" s="1"/>
  <c r="L480" i="10" a="1"/>
  <c r="L480" i="10" s="1"/>
  <c r="N480" i="10"/>
  <c r="N480" i="10" a="1"/>
  <c r="D481" i="10" a="1"/>
  <c r="D481" i="10" s="1"/>
  <c r="E481" i="10" a="1"/>
  <c r="E481" i="10" s="1"/>
  <c r="G481" i="10" a="1"/>
  <c r="G481" i="10" s="1"/>
  <c r="H481" i="10" a="1"/>
  <c r="H481" i="10" s="1"/>
  <c r="I481" i="10" a="1"/>
  <c r="I481" i="10" s="1"/>
  <c r="J481" i="10"/>
  <c r="J481" i="10" a="1"/>
  <c r="K481" i="10" a="1"/>
  <c r="K481" i="10" s="1"/>
  <c r="L481" i="10"/>
  <c r="L481" i="10" a="1"/>
  <c r="N481" i="10"/>
  <c r="N481" i="10" a="1"/>
  <c r="D482" i="10" a="1"/>
  <c r="D482" i="10" s="1"/>
  <c r="F482" i="10" s="1" a="1"/>
  <c r="F482" i="10" s="1"/>
  <c r="E482" i="10" a="1"/>
  <c r="E482" i="10" s="1"/>
  <c r="G482" i="10" a="1"/>
  <c r="G482" i="10" s="1"/>
  <c r="H482" i="10" a="1"/>
  <c r="H482" i="10" s="1"/>
  <c r="J482" i="10"/>
  <c r="J482" i="10" a="1"/>
  <c r="K482" i="10" a="1"/>
  <c r="K482" i="10" s="1"/>
  <c r="L482" i="10" a="1"/>
  <c r="L482" i="10" s="1"/>
  <c r="N482" i="10"/>
  <c r="N482" i="10" a="1"/>
  <c r="D483" i="10" a="1"/>
  <c r="D483" i="10" s="1"/>
  <c r="E483" i="10" a="1"/>
  <c r="E483" i="10" s="1"/>
  <c r="G483" i="10" a="1"/>
  <c r="G483" i="10" s="1"/>
  <c r="I483" i="10" s="1" a="1"/>
  <c r="I483" i="10" s="1"/>
  <c r="H483" i="10" a="1"/>
  <c r="H483" i="10" s="1"/>
  <c r="J483" i="10" a="1"/>
  <c r="J483" i="10" s="1"/>
  <c r="L483" i="10" s="1" a="1"/>
  <c r="L483" i="10" s="1"/>
  <c r="K483" i="10" a="1"/>
  <c r="K483" i="10" s="1"/>
  <c r="N483" i="10"/>
  <c r="N483" i="10" a="1"/>
  <c r="D484" i="10" a="1"/>
  <c r="D484" i="10" s="1"/>
  <c r="E484" i="10" a="1"/>
  <c r="E484" i="10" s="1"/>
  <c r="G484" i="10" a="1"/>
  <c r="G484" i="10" s="1"/>
  <c r="I484" i="10" s="1" a="1"/>
  <c r="I484" i="10" s="1"/>
  <c r="H484" i="10"/>
  <c r="H484" i="10" a="1"/>
  <c r="J484" i="10" a="1"/>
  <c r="J484" i="10" s="1"/>
  <c r="L484" i="10" s="1" a="1"/>
  <c r="L484" i="10" s="1"/>
  <c r="K484" i="10" a="1"/>
  <c r="K484" i="10" s="1"/>
  <c r="N484" i="10" a="1"/>
  <c r="N484" i="10" s="1"/>
  <c r="D485" i="10" a="1"/>
  <c r="D485" i="10" s="1"/>
  <c r="E485" i="10" a="1"/>
  <c r="E485" i="10" s="1"/>
  <c r="G485" i="10" a="1"/>
  <c r="G485" i="10" s="1"/>
  <c r="H485" i="10" a="1"/>
  <c r="H485" i="10" s="1"/>
  <c r="I485" i="10" a="1"/>
  <c r="I485" i="10" s="1"/>
  <c r="J485" i="10"/>
  <c r="J485" i="10" a="1"/>
  <c r="K485" i="10" a="1"/>
  <c r="K485" i="10" s="1"/>
  <c r="L485" i="10"/>
  <c r="L485" i="10" a="1"/>
  <c r="N485" i="10" a="1"/>
  <c r="N485" i="10" s="1"/>
  <c r="D486" i="10" a="1"/>
  <c r="D486" i="10" s="1"/>
  <c r="F486" i="10" s="1" a="1"/>
  <c r="F486" i="10" s="1"/>
  <c r="E486" i="10" a="1"/>
  <c r="E486" i="10" s="1"/>
  <c r="G486" i="10" a="1"/>
  <c r="G486" i="10" s="1"/>
  <c r="H486" i="10" a="1"/>
  <c r="H486" i="10" s="1"/>
  <c r="J486" i="10"/>
  <c r="J486" i="10" a="1"/>
  <c r="K486" i="10" a="1"/>
  <c r="K486" i="10" s="1"/>
  <c r="L486" i="10" a="1"/>
  <c r="L486" i="10" s="1"/>
  <c r="N486" i="10"/>
  <c r="N486" i="10" a="1"/>
  <c r="D487" i="10" a="1"/>
  <c r="D487" i="10" s="1"/>
  <c r="E487" i="10" a="1"/>
  <c r="E487" i="10" s="1"/>
  <c r="G487" i="10" a="1"/>
  <c r="G487" i="10" s="1"/>
  <c r="H487" i="10" a="1"/>
  <c r="H487" i="10" s="1"/>
  <c r="I487" i="10" a="1"/>
  <c r="I487" i="10" s="1"/>
  <c r="J487" i="10"/>
  <c r="J487" i="10" a="1"/>
  <c r="K487" i="10" a="1"/>
  <c r="K487" i="10" s="1"/>
  <c r="L487" i="10"/>
  <c r="L487" i="10" a="1"/>
  <c r="N487" i="10"/>
  <c r="N487" i="10" a="1"/>
  <c r="D488" i="10" a="1"/>
  <c r="D488" i="10" s="1"/>
  <c r="E488" i="10" a="1"/>
  <c r="E488" i="10" s="1"/>
  <c r="G488" i="10" a="1"/>
  <c r="G488" i="10" s="1"/>
  <c r="I488" i="10" s="1" a="1"/>
  <c r="I488" i="10" s="1"/>
  <c r="H488" i="10" a="1"/>
  <c r="H488" i="10" s="1"/>
  <c r="J488" i="10"/>
  <c r="L488" i="10" s="1" a="1"/>
  <c r="L488" i="10" s="1"/>
  <c r="J488" i="10" a="1"/>
  <c r="K488" i="10" a="1"/>
  <c r="K488" i="10" s="1"/>
  <c r="N488" i="10"/>
  <c r="N488" i="10" a="1"/>
  <c r="D489" i="10" a="1"/>
  <c r="D489" i="10" s="1"/>
  <c r="E489" i="10" a="1"/>
  <c r="E489" i="10" s="1"/>
  <c r="G489" i="10" a="1"/>
  <c r="G489" i="10" s="1"/>
  <c r="I489" i="10" s="1" a="1"/>
  <c r="I489" i="10" s="1"/>
  <c r="H489" i="10" a="1"/>
  <c r="H489" i="10" s="1"/>
  <c r="J489" i="10" a="1"/>
  <c r="J489" i="10" s="1"/>
  <c r="L489" i="10" s="1" a="1"/>
  <c r="L489" i="10" s="1"/>
  <c r="K489" i="10" a="1"/>
  <c r="K489" i="10" s="1"/>
  <c r="N489" i="10"/>
  <c r="N489" i="10" a="1"/>
  <c r="D490" i="10" a="1"/>
  <c r="D490" i="10" s="1"/>
  <c r="F490" i="10" s="1" a="1"/>
  <c r="E490" i="10" a="1"/>
  <c r="E490" i="10" s="1"/>
  <c r="F490" i="10"/>
  <c r="G490" i="10" a="1"/>
  <c r="G490" i="10" s="1"/>
  <c r="I490" i="10" s="1" a="1"/>
  <c r="I490" i="10" s="1"/>
  <c r="H490" i="10" a="1"/>
  <c r="H490" i="10" s="1"/>
  <c r="J490" i="10" a="1"/>
  <c r="J490" i="10" s="1"/>
  <c r="L490" i="10" s="1" a="1"/>
  <c r="L490" i="10" s="1"/>
  <c r="K490" i="10" a="1"/>
  <c r="K490" i="10" s="1"/>
  <c r="N490" i="10"/>
  <c r="N490" i="10" a="1"/>
  <c r="D491" i="10" a="1"/>
  <c r="D491" i="10" s="1"/>
  <c r="F491" i="10" s="1" a="1"/>
  <c r="F491" i="10" s="1"/>
  <c r="E491" i="10" a="1"/>
  <c r="E491" i="10" s="1"/>
  <c r="G491" i="10" a="1"/>
  <c r="G491" i="10" s="1"/>
  <c r="I491" i="10" s="1" a="1"/>
  <c r="I491" i="10" s="1"/>
  <c r="H491" i="10" a="1"/>
  <c r="H491" i="10" s="1"/>
  <c r="J491" i="10" a="1"/>
  <c r="J491" i="10" s="1"/>
  <c r="L491" i="10" s="1" a="1"/>
  <c r="L491" i="10" s="1"/>
  <c r="K491" i="10" a="1"/>
  <c r="K491" i="10" s="1"/>
  <c r="N491" i="10"/>
  <c r="N491" i="10" a="1"/>
  <c r="D492" i="10" a="1"/>
  <c r="D492" i="10" s="1"/>
  <c r="E492" i="10" a="1"/>
  <c r="E492" i="10" s="1"/>
  <c r="F492" i="10" a="1"/>
  <c r="F492" i="10" s="1"/>
  <c r="G492" i="10"/>
  <c r="G492" i="10" a="1"/>
  <c r="H492" i="10" a="1"/>
  <c r="H492" i="10" s="1"/>
  <c r="I492" i="10"/>
  <c r="I492" i="10" a="1"/>
  <c r="J492" i="10" a="1"/>
  <c r="J492" i="10" s="1"/>
  <c r="K492" i="10" a="1"/>
  <c r="K492" i="10" s="1"/>
  <c r="L492" i="10" a="1"/>
  <c r="L492" i="10" s="1"/>
  <c r="N492" i="10" a="1"/>
  <c r="N492" i="10" s="1"/>
  <c r="D493" i="10" a="1"/>
  <c r="D493" i="10" s="1"/>
  <c r="E493" i="10"/>
  <c r="E493" i="10" a="1"/>
  <c r="F493" i="10" a="1"/>
  <c r="F493" i="10" s="1"/>
  <c r="G493" i="10" a="1"/>
  <c r="G493" i="10" s="1"/>
  <c r="H493" i="10" a="1"/>
  <c r="H493" i="10" s="1"/>
  <c r="J493" i="10" a="1"/>
  <c r="J493" i="10" s="1"/>
  <c r="L493" i="10" s="1" a="1"/>
  <c r="L493" i="10" s="1"/>
  <c r="K493" i="10"/>
  <c r="K493" i="10" a="1"/>
  <c r="N493" i="10" a="1"/>
  <c r="N493" i="10" s="1"/>
  <c r="D494" i="10" a="1"/>
  <c r="D494" i="10" s="1"/>
  <c r="E494" i="10"/>
  <c r="E494" i="10" a="1"/>
  <c r="F494" i="10" a="1"/>
  <c r="F494" i="10" s="1"/>
  <c r="G494" i="10" a="1"/>
  <c r="G494" i="10" s="1"/>
  <c r="I494" i="10" s="1" a="1"/>
  <c r="I494" i="10" s="1"/>
  <c r="H494" i="10" a="1"/>
  <c r="H494" i="10" s="1"/>
  <c r="J494" i="10" a="1"/>
  <c r="J494" i="10" s="1"/>
  <c r="L494" i="10" s="1" a="1"/>
  <c r="L494" i="10" s="1"/>
  <c r="K494" i="10" a="1"/>
  <c r="K494" i="10" s="1"/>
  <c r="N494" i="10" a="1"/>
  <c r="N494" i="10" s="1"/>
  <c r="D495" i="10" a="1"/>
  <c r="D495" i="10" s="1"/>
  <c r="E495" i="10" a="1"/>
  <c r="E495" i="10" s="1"/>
  <c r="F495" i="10" a="1"/>
  <c r="F495" i="10" s="1"/>
  <c r="G495" i="10" a="1"/>
  <c r="G495" i="10" s="1"/>
  <c r="I495" i="10" s="1" a="1"/>
  <c r="H495" i="10" a="1"/>
  <c r="H495" i="10" s="1"/>
  <c r="I495" i="10"/>
  <c r="J495" i="10" a="1"/>
  <c r="J495" i="10" s="1"/>
  <c r="L495" i="10" s="1" a="1"/>
  <c r="L495" i="10" s="1"/>
  <c r="K495" i="10" a="1"/>
  <c r="K495" i="10" s="1"/>
  <c r="N495" i="10" a="1"/>
  <c r="N495" i="10" s="1"/>
  <c r="D496" i="10" a="1"/>
  <c r="D496" i="10" s="1"/>
  <c r="E496" i="10"/>
  <c r="E496" i="10" a="1"/>
  <c r="F496" i="10" a="1"/>
  <c r="F496" i="10" s="1"/>
  <c r="G496" i="10" a="1"/>
  <c r="G496" i="10" s="1"/>
  <c r="I496" i="10" s="1" a="1"/>
  <c r="I496" i="10" s="1"/>
  <c r="H496" i="10" a="1"/>
  <c r="H496" i="10" s="1"/>
  <c r="J496" i="10" a="1"/>
  <c r="J496" i="10" s="1"/>
  <c r="L496" i="10" s="1" a="1"/>
  <c r="L496" i="10" s="1"/>
  <c r="K496" i="10" a="1"/>
  <c r="K496" i="10" s="1"/>
  <c r="N496" i="10" a="1"/>
  <c r="N496" i="10" s="1"/>
  <c r="D497" i="10" a="1"/>
  <c r="D497" i="10" s="1"/>
  <c r="F497" i="10" s="1" a="1"/>
  <c r="F497" i="10" s="1"/>
  <c r="E497" i="10"/>
  <c r="E497" i="10" a="1"/>
  <c r="G497" i="10" a="1"/>
  <c r="G497" i="10" s="1"/>
  <c r="H497" i="10" a="1"/>
  <c r="H497" i="10" s="1"/>
  <c r="J497" i="10" a="1"/>
  <c r="J497" i="10" s="1"/>
  <c r="L497" i="10" s="1" a="1"/>
  <c r="L497" i="10" s="1"/>
  <c r="K497" i="10" a="1"/>
  <c r="K497" i="10" s="1"/>
  <c r="N497" i="10" a="1"/>
  <c r="N497" i="10" s="1"/>
  <c r="D498" i="10" a="1"/>
  <c r="D498" i="10" s="1"/>
  <c r="E498" i="10" a="1"/>
  <c r="E498" i="10" s="1"/>
  <c r="F498" i="10" a="1"/>
  <c r="F498" i="10" s="1"/>
  <c r="G498" i="10" a="1"/>
  <c r="G498" i="10" s="1"/>
  <c r="I498" i="10" s="1" a="1"/>
  <c r="I498" i="10" s="1"/>
  <c r="H498" i="10" a="1"/>
  <c r="H498" i="10" s="1"/>
  <c r="J498" i="10" a="1"/>
  <c r="J498" i="10" s="1"/>
  <c r="K498" i="10" a="1"/>
  <c r="K498" i="10" s="1"/>
  <c r="N498" i="10" a="1"/>
  <c r="N498" i="10" s="1"/>
  <c r="D499" i="10" a="1"/>
  <c r="D499" i="10" s="1"/>
  <c r="E499" i="10" a="1"/>
  <c r="E499" i="10" s="1"/>
  <c r="G499" i="10" a="1"/>
  <c r="G499" i="10" s="1"/>
  <c r="H499" i="10"/>
  <c r="H499" i="10" a="1"/>
  <c r="I499" i="10" a="1"/>
  <c r="I499" i="10" s="1"/>
  <c r="J499" i="10" a="1"/>
  <c r="J499" i="10" s="1"/>
  <c r="L499" i="10" s="1" a="1"/>
  <c r="L499" i="10" s="1"/>
  <c r="K499" i="10" a="1"/>
  <c r="K499" i="10" s="1"/>
  <c r="N499" i="10" a="1"/>
  <c r="N499" i="10" s="1"/>
  <c r="D500" i="10"/>
  <c r="D500" i="10" a="1"/>
  <c r="E500" i="10" a="1"/>
  <c r="E500" i="10" s="1"/>
  <c r="F500" i="10"/>
  <c r="F500" i="10" a="1"/>
  <c r="G500" i="10" a="1"/>
  <c r="G500" i="10" s="1"/>
  <c r="H500" i="10" a="1"/>
  <c r="H500" i="10" s="1"/>
  <c r="I500" i="10" a="1"/>
  <c r="I500" i="10" s="1"/>
  <c r="J500" i="10" a="1"/>
  <c r="J500" i="10" s="1"/>
  <c r="L500" i="10" s="1" a="1"/>
  <c r="L500" i="10" s="1"/>
  <c r="K500" i="10" a="1"/>
  <c r="K500" i="10" s="1"/>
  <c r="M500" i="10" a="1"/>
  <c r="M500" i="10" s="1"/>
  <c r="O500" i="10" s="1" a="1"/>
  <c r="O500" i="10" s="1"/>
  <c r="N500" i="10"/>
  <c r="N500" i="10" a="1"/>
  <c r="D501" i="10" a="1"/>
  <c r="D501" i="10" s="1"/>
  <c r="E501" i="10" a="1"/>
  <c r="E501" i="10" s="1"/>
  <c r="G501" i="10" a="1"/>
  <c r="G501" i="10" s="1"/>
  <c r="I501" i="10" s="1" a="1"/>
  <c r="I501" i="10" s="1"/>
  <c r="H501" i="10" a="1"/>
  <c r="H501" i="10" s="1"/>
  <c r="J501" i="10"/>
  <c r="L501" i="10" s="1" a="1"/>
  <c r="L501" i="10" s="1"/>
  <c r="J501" i="10" a="1"/>
  <c r="K501" i="10" a="1"/>
  <c r="K501" i="10" s="1"/>
  <c r="N501" i="10" a="1"/>
  <c r="N501" i="10" s="1"/>
  <c r="D502" i="10"/>
  <c r="D502" i="10" a="1"/>
  <c r="E502" i="10" a="1"/>
  <c r="E502" i="10" s="1"/>
  <c r="F502" i="10"/>
  <c r="F502" i="10" a="1"/>
  <c r="G502" i="10" a="1"/>
  <c r="G502" i="10" s="1"/>
  <c r="H502" i="10" a="1"/>
  <c r="H502" i="10" s="1"/>
  <c r="I502" i="10" a="1"/>
  <c r="I502" i="10" s="1"/>
  <c r="J502" i="10" a="1"/>
  <c r="J502" i="10" s="1"/>
  <c r="K502" i="10" a="1"/>
  <c r="K502" i="10" s="1"/>
  <c r="N502" i="10"/>
  <c r="N502" i="10" a="1"/>
  <c r="D503" i="10" a="1"/>
  <c r="D503" i="10" s="1"/>
  <c r="E503" i="10" a="1"/>
  <c r="E503" i="10" s="1"/>
  <c r="G503" i="10" a="1"/>
  <c r="G503" i="10" s="1"/>
  <c r="I503" i="10" s="1" a="1"/>
  <c r="I503" i="10" s="1"/>
  <c r="H503" i="10" a="1"/>
  <c r="H503" i="10" s="1"/>
  <c r="J503" i="10"/>
  <c r="J503" i="10" a="1"/>
  <c r="K503" i="10" a="1"/>
  <c r="K503" i="10" s="1"/>
  <c r="L503" i="10" a="1"/>
  <c r="L503" i="10" s="1"/>
  <c r="N503" i="10" a="1"/>
  <c r="N503" i="10" s="1"/>
  <c r="D504" i="10"/>
  <c r="D504" i="10" a="1"/>
  <c r="E504" i="10" a="1"/>
  <c r="E504" i="10" s="1"/>
  <c r="F504" i="10"/>
  <c r="F504" i="10" a="1"/>
  <c r="G504" i="10" a="1"/>
  <c r="G504" i="10" s="1"/>
  <c r="H504" i="10"/>
  <c r="H504" i="10" a="1"/>
  <c r="I504" i="10" a="1"/>
  <c r="I504" i="10" s="1"/>
  <c r="J504" i="10" a="1"/>
  <c r="J504" i="10" s="1"/>
  <c r="K504" i="10" a="1"/>
  <c r="K504" i="10" s="1"/>
  <c r="N504" i="10"/>
  <c r="N504" i="10" a="1"/>
  <c r="D505" i="10" a="1"/>
  <c r="D505" i="10" s="1"/>
  <c r="F505" i="10" s="1" a="1"/>
  <c r="F505" i="10" s="1"/>
  <c r="E505" i="10" a="1"/>
  <c r="E505" i="10" s="1"/>
  <c r="G505" i="10" a="1"/>
  <c r="G505" i="10" s="1"/>
  <c r="H505" i="10" a="1"/>
  <c r="H505" i="10" s="1"/>
  <c r="I505" i="10" a="1"/>
  <c r="I505" i="10" s="1"/>
  <c r="J505" i="10" a="1"/>
  <c r="J505" i="10" s="1"/>
  <c r="L505" i="10" s="1" a="1"/>
  <c r="L505" i="10" s="1"/>
  <c r="K505" i="10" a="1"/>
  <c r="K505" i="10" s="1"/>
  <c r="N505" i="10" a="1"/>
  <c r="N505" i="10" s="1"/>
  <c r="D506" i="10"/>
  <c r="D506" i="10" a="1"/>
  <c r="E506" i="10" a="1"/>
  <c r="E506" i="10" s="1"/>
  <c r="F506" i="10" a="1"/>
  <c r="F506" i="10" s="1"/>
  <c r="G506" i="10" a="1"/>
  <c r="G506" i="10" s="1"/>
  <c r="H506" i="10" a="1"/>
  <c r="H506" i="10" s="1"/>
  <c r="I506" i="10" a="1"/>
  <c r="I506" i="10" s="1"/>
  <c r="J506" i="10"/>
  <c r="J506" i="10" a="1"/>
  <c r="K506" i="10" a="1"/>
  <c r="K506" i="10" s="1"/>
  <c r="L506" i="10" a="1"/>
  <c r="L506" i="10" s="1"/>
  <c r="N506" i="10" a="1"/>
  <c r="N506" i="10" s="1"/>
  <c r="D507" i="10" a="1"/>
  <c r="D507" i="10" s="1"/>
  <c r="F507" i="10" s="1" a="1"/>
  <c r="F507" i="10" s="1"/>
  <c r="E507" i="10" a="1"/>
  <c r="E507" i="10" s="1"/>
  <c r="G507" i="10" a="1"/>
  <c r="G507" i="10" s="1"/>
  <c r="I507" i="10" s="1" a="1"/>
  <c r="I507" i="10" s="1"/>
  <c r="H507" i="10"/>
  <c r="H507" i="10" a="1"/>
  <c r="J507" i="10" a="1"/>
  <c r="J507" i="10" s="1"/>
  <c r="L507" i="10" s="1" a="1"/>
  <c r="L507" i="10" s="1"/>
  <c r="K507" i="10" a="1"/>
  <c r="K507" i="10" s="1"/>
  <c r="N507" i="10"/>
  <c r="N507" i="10" a="1"/>
  <c r="D508" i="10" a="1"/>
  <c r="D508" i="10" s="1"/>
  <c r="E508" i="10" a="1"/>
  <c r="E508" i="10" s="1"/>
  <c r="G508" i="10" a="1"/>
  <c r="G508" i="10" s="1"/>
  <c r="I508" i="10" s="1" a="1"/>
  <c r="I508" i="10" s="1"/>
  <c r="H508" i="10" a="1"/>
  <c r="H508" i="10" s="1"/>
  <c r="J508" i="10"/>
  <c r="J508" i="10" a="1"/>
  <c r="K508" i="10" a="1"/>
  <c r="K508" i="10" s="1"/>
  <c r="L508" i="10" a="1"/>
  <c r="L508" i="10" s="1"/>
  <c r="N508" i="10" a="1"/>
  <c r="N508" i="10" s="1"/>
  <c r="D509" i="10" a="1"/>
  <c r="D509" i="10" s="1"/>
  <c r="F509" i="10" s="1" a="1"/>
  <c r="F509" i="10" s="1"/>
  <c r="E509" i="10" a="1"/>
  <c r="E509" i="10" s="1"/>
  <c r="G509" i="10" a="1"/>
  <c r="G509" i="10" s="1"/>
  <c r="I509" i="10" s="1" a="1"/>
  <c r="I509" i="10" s="1"/>
  <c r="H509" i="10"/>
  <c r="H509" i="10" a="1"/>
  <c r="J509" i="10" a="1"/>
  <c r="J509" i="10" s="1"/>
  <c r="L509" i="10" s="1" a="1"/>
  <c r="L509" i="10" s="1"/>
  <c r="K509" i="10" a="1"/>
  <c r="K509" i="10" s="1"/>
  <c r="N509" i="10"/>
  <c r="N509" i="10" a="1"/>
  <c r="D510" i="10" a="1"/>
  <c r="D510" i="10" s="1"/>
  <c r="E510" i="10" a="1"/>
  <c r="E510" i="10" s="1"/>
  <c r="G510" i="10" a="1"/>
  <c r="G510" i="10" s="1"/>
  <c r="I510" i="10" s="1" a="1"/>
  <c r="I510" i="10" s="1"/>
  <c r="H510" i="10" a="1"/>
  <c r="H510" i="10" s="1"/>
  <c r="J510" i="10" a="1"/>
  <c r="J510" i="10" s="1"/>
  <c r="L510" i="10" s="1" a="1"/>
  <c r="L510" i="10" s="1"/>
  <c r="K510" i="10" a="1"/>
  <c r="K510" i="10" s="1"/>
  <c r="N510" i="10" a="1"/>
  <c r="N510" i="10" s="1"/>
  <c r="D511" i="10" a="1"/>
  <c r="D511" i="10" s="1"/>
  <c r="F511" i="10" s="1" a="1"/>
  <c r="F511" i="10" s="1"/>
  <c r="E511" i="10" a="1"/>
  <c r="E511" i="10" s="1"/>
  <c r="G511" i="10" a="1"/>
  <c r="G511" i="10" s="1"/>
  <c r="I511" i="10" s="1" a="1"/>
  <c r="I511" i="10" s="1"/>
  <c r="H511" i="10"/>
  <c r="H511" i="10" a="1"/>
  <c r="J511" i="10" a="1"/>
  <c r="J511" i="10" s="1"/>
  <c r="L511" i="10" s="1" a="1"/>
  <c r="L511" i="10" s="1"/>
  <c r="K511" i="10" a="1"/>
  <c r="K511" i="10" s="1"/>
  <c r="N511" i="10"/>
  <c r="N511" i="10" a="1"/>
  <c r="D512" i="10"/>
  <c r="D512" i="10" a="1"/>
  <c r="E512" i="10" a="1"/>
  <c r="E512" i="10" s="1"/>
  <c r="F512" i="10"/>
  <c r="F512" i="10" a="1"/>
  <c r="G512" i="10" a="1"/>
  <c r="G512" i="10" s="1"/>
  <c r="H512" i="10" a="1"/>
  <c r="H512" i="10" s="1"/>
  <c r="I512" i="10" a="1"/>
  <c r="I512" i="10" s="1"/>
  <c r="J512" i="10"/>
  <c r="J512" i="10" a="1"/>
  <c r="K512" i="10" a="1"/>
  <c r="K512" i="10" s="1"/>
  <c r="L512" i="10"/>
  <c r="L512" i="10" a="1"/>
  <c r="N512" i="10" a="1"/>
  <c r="N512" i="10" s="1"/>
  <c r="D513" i="10" a="1"/>
  <c r="D513" i="10" s="1"/>
  <c r="F513" i="10" s="1" a="1"/>
  <c r="F513" i="10" s="1"/>
  <c r="E513" i="10" a="1"/>
  <c r="E513" i="10" s="1"/>
  <c r="G513" i="10" a="1"/>
  <c r="G513" i="10" s="1"/>
  <c r="I513" i="10" s="1" a="1"/>
  <c r="I513" i="10" s="1"/>
  <c r="H513" i="10" a="1"/>
  <c r="H513" i="10" s="1"/>
  <c r="J513" i="10" a="1"/>
  <c r="J513" i="10" s="1"/>
  <c r="L513" i="10" s="1" a="1"/>
  <c r="L513" i="10" s="1"/>
  <c r="K513" i="10" a="1"/>
  <c r="K513" i="10" s="1"/>
  <c r="N513" i="10" a="1"/>
  <c r="N513" i="10" s="1"/>
  <c r="D514" i="10"/>
  <c r="D514" i="10" a="1"/>
  <c r="E514" i="10" a="1"/>
  <c r="E514" i="10" s="1"/>
  <c r="F514" i="10" a="1"/>
  <c r="F514" i="10" s="1"/>
  <c r="G514" i="10" a="1"/>
  <c r="G514" i="10" s="1"/>
  <c r="H514" i="10" a="1"/>
  <c r="H514" i="10" s="1"/>
  <c r="I514" i="10" a="1"/>
  <c r="I514" i="10" s="1"/>
  <c r="J514" i="10"/>
  <c r="J514" i="10" a="1"/>
  <c r="K514" i="10" a="1"/>
  <c r="K514" i="10" s="1"/>
  <c r="L514" i="10" a="1"/>
  <c r="L514" i="10" s="1"/>
  <c r="N514" i="10" a="1"/>
  <c r="N514" i="10" s="1"/>
  <c r="D515" i="10" a="1"/>
  <c r="D515" i="10" s="1"/>
  <c r="F515" i="10" s="1" a="1"/>
  <c r="F515" i="10" s="1"/>
  <c r="E515" i="10" a="1"/>
  <c r="E515" i="10" s="1"/>
  <c r="G515" i="10" a="1"/>
  <c r="G515" i="10" s="1"/>
  <c r="I515" i="10" s="1" a="1"/>
  <c r="I515" i="10" s="1"/>
  <c r="H515" i="10"/>
  <c r="H515" i="10" a="1"/>
  <c r="J515" i="10" a="1"/>
  <c r="J515" i="10" s="1"/>
  <c r="L515" i="10" s="1" a="1"/>
  <c r="L515" i="10" s="1"/>
  <c r="K515" i="10" a="1"/>
  <c r="K515" i="10" s="1"/>
  <c r="N515" i="10"/>
  <c r="N515" i="10" a="1"/>
  <c r="D516" i="10" a="1"/>
  <c r="D516" i="10" s="1"/>
  <c r="E516" i="10" a="1"/>
  <c r="E516" i="10" s="1"/>
  <c r="G516" i="10" a="1"/>
  <c r="G516" i="10" s="1"/>
  <c r="I516" i="10" s="1" a="1"/>
  <c r="I516" i="10" s="1"/>
  <c r="H516" i="10" a="1"/>
  <c r="H516" i="10" s="1"/>
  <c r="J516" i="10"/>
  <c r="J516" i="10" a="1"/>
  <c r="K516" i="10" a="1"/>
  <c r="K516" i="10" s="1"/>
  <c r="L516" i="10" a="1"/>
  <c r="L516" i="10" s="1"/>
  <c r="N516" i="10" a="1"/>
  <c r="N516" i="10" s="1"/>
  <c r="D517" i="10" a="1"/>
  <c r="D517" i="10" s="1"/>
  <c r="F517" i="10" s="1" a="1"/>
  <c r="F517" i="10" s="1"/>
  <c r="E517" i="10" a="1"/>
  <c r="E517" i="10" s="1"/>
  <c r="G517" i="10" a="1"/>
  <c r="G517" i="10" s="1"/>
  <c r="I517" i="10" s="1" a="1"/>
  <c r="I517" i="10" s="1"/>
  <c r="H517" i="10"/>
  <c r="H517" i="10" a="1"/>
  <c r="J517" i="10" a="1"/>
  <c r="J517" i="10" s="1"/>
  <c r="L517" i="10" s="1" a="1"/>
  <c r="L517" i="10" s="1"/>
  <c r="K517" i="10" a="1"/>
  <c r="K517" i="10" s="1"/>
  <c r="N517" i="10"/>
  <c r="N517" i="10" a="1"/>
  <c r="D518" i="10" a="1"/>
  <c r="D518" i="10" s="1"/>
  <c r="E518" i="10" a="1"/>
  <c r="E518" i="10" s="1"/>
  <c r="G518" i="10" a="1"/>
  <c r="G518" i="10" s="1"/>
  <c r="I518" i="10" s="1" a="1"/>
  <c r="I518" i="10" s="1"/>
  <c r="H518" i="10" a="1"/>
  <c r="H518" i="10" s="1"/>
  <c r="J518" i="10" a="1"/>
  <c r="J518" i="10" s="1"/>
  <c r="L518" i="10" s="1" a="1"/>
  <c r="L518" i="10" s="1"/>
  <c r="K518" i="10" a="1"/>
  <c r="K518" i="10" s="1"/>
  <c r="N518" i="10" a="1"/>
  <c r="N518" i="10" s="1"/>
  <c r="D519" i="10" a="1"/>
  <c r="D519" i="10" s="1"/>
  <c r="F519" i="10" s="1" a="1"/>
  <c r="F519" i="10" s="1"/>
  <c r="E519" i="10" a="1"/>
  <c r="E519" i="10" s="1"/>
  <c r="G519" i="10" a="1"/>
  <c r="G519" i="10" s="1"/>
  <c r="I519" i="10" s="1" a="1"/>
  <c r="I519" i="10" s="1"/>
  <c r="H519" i="10"/>
  <c r="H519" i="10" a="1"/>
  <c r="J519" i="10" a="1"/>
  <c r="J519" i="10" s="1"/>
  <c r="L519" i="10" s="1" a="1"/>
  <c r="L519" i="10" s="1"/>
  <c r="K519" i="10" a="1"/>
  <c r="K519" i="10" s="1"/>
  <c r="N519" i="10"/>
  <c r="N519" i="10" a="1"/>
  <c r="D520" i="10"/>
  <c r="D520" i="10" a="1"/>
  <c r="E520" i="10" a="1"/>
  <c r="E520" i="10" s="1"/>
  <c r="F520" i="10"/>
  <c r="F520" i="10" a="1"/>
  <c r="G520" i="10" a="1"/>
  <c r="G520" i="10" s="1"/>
  <c r="H520" i="10" a="1"/>
  <c r="H520" i="10" s="1"/>
  <c r="I520" i="10" a="1"/>
  <c r="I520" i="10" s="1"/>
  <c r="J520" i="10"/>
  <c r="J520" i="10" a="1"/>
  <c r="K520" i="10" a="1"/>
  <c r="K520" i="10" s="1"/>
  <c r="L520" i="10"/>
  <c r="L520" i="10" a="1"/>
  <c r="N520" i="10" a="1"/>
  <c r="N520" i="10" s="1"/>
  <c r="D521" i="10" a="1"/>
  <c r="D521" i="10" s="1"/>
  <c r="F521" i="10" s="1" a="1"/>
  <c r="F521" i="10" s="1"/>
  <c r="E521" i="10" a="1"/>
  <c r="E521" i="10" s="1"/>
  <c r="G521" i="10" a="1"/>
  <c r="G521" i="10" s="1"/>
  <c r="I521" i="10" s="1" a="1"/>
  <c r="I521" i="10" s="1"/>
  <c r="H521" i="10" a="1"/>
  <c r="H521" i="10" s="1"/>
  <c r="J521" i="10" a="1"/>
  <c r="J521" i="10" s="1"/>
  <c r="L521" i="10" s="1" a="1"/>
  <c r="L521" i="10" s="1"/>
  <c r="K521" i="10" a="1"/>
  <c r="K521" i="10" s="1"/>
  <c r="N521" i="10" a="1"/>
  <c r="N521" i="10" s="1"/>
  <c r="D522" i="10"/>
  <c r="D522" i="10" a="1"/>
  <c r="E522" i="10" a="1"/>
  <c r="E522" i="10" s="1"/>
  <c r="F522" i="10" a="1"/>
  <c r="F522" i="10" s="1"/>
  <c r="G522" i="10" a="1"/>
  <c r="G522" i="10" s="1"/>
  <c r="H522" i="10" a="1"/>
  <c r="H522" i="10" s="1"/>
  <c r="I522" i="10" a="1"/>
  <c r="I522" i="10" s="1"/>
  <c r="J522" i="10"/>
  <c r="J522" i="10" a="1"/>
  <c r="K522" i="10" a="1"/>
  <c r="K522" i="10" s="1"/>
  <c r="L522" i="10" a="1"/>
  <c r="L522" i="10" s="1"/>
  <c r="N522" i="10"/>
  <c r="N522" i="10" a="1"/>
  <c r="D523" i="10" a="1"/>
  <c r="D523" i="10" s="1"/>
  <c r="F523" i="10" s="1" a="1"/>
  <c r="F523" i="10" s="1"/>
  <c r="E523" i="10" a="1"/>
  <c r="E523" i="10" s="1"/>
  <c r="G523" i="10" a="1"/>
  <c r="G523" i="10" s="1"/>
  <c r="I523" i="10" s="1" a="1"/>
  <c r="I523" i="10" s="1"/>
  <c r="H523" i="10" a="1"/>
  <c r="H523" i="10" s="1"/>
  <c r="J523" i="10" a="1"/>
  <c r="J523" i="10" s="1"/>
  <c r="L523" i="10" s="1" a="1"/>
  <c r="L523" i="10" s="1"/>
  <c r="K523" i="10" a="1"/>
  <c r="K523" i="10" s="1"/>
  <c r="N523" i="10" a="1"/>
  <c r="N523" i="10" s="1"/>
  <c r="D524" i="10"/>
  <c r="D524" i="10" a="1"/>
  <c r="E524" i="10" a="1"/>
  <c r="E524" i="10" s="1"/>
  <c r="F524" i="10"/>
  <c r="F524" i="10" a="1"/>
  <c r="G524" i="10" a="1"/>
  <c r="G524" i="10" s="1"/>
  <c r="H524" i="10" a="1"/>
  <c r="H524" i="10" s="1"/>
  <c r="I524" i="10" a="1"/>
  <c r="I524" i="10" s="1"/>
  <c r="J524" i="10"/>
  <c r="J524" i="10" a="1"/>
  <c r="K524" i="10" a="1"/>
  <c r="K524" i="10" s="1"/>
  <c r="L524" i="10"/>
  <c r="L524" i="10" a="1"/>
  <c r="N524" i="10"/>
  <c r="N524" i="10" a="1"/>
  <c r="D525" i="10" a="1"/>
  <c r="D525" i="10" s="1"/>
  <c r="F525" i="10" s="1" a="1"/>
  <c r="F525" i="10" s="1"/>
  <c r="E525" i="10" a="1"/>
  <c r="E525" i="10" s="1"/>
  <c r="G525" i="10" a="1"/>
  <c r="G525" i="10" s="1"/>
  <c r="I525" i="10" s="1" a="1"/>
  <c r="I525" i="10" s="1"/>
  <c r="H525" i="10" a="1"/>
  <c r="H525" i="10" s="1"/>
  <c r="J525" i="10" a="1"/>
  <c r="J525" i="10" s="1"/>
  <c r="L525" i="10" s="1" a="1"/>
  <c r="L525" i="10" s="1"/>
  <c r="K525" i="10" a="1"/>
  <c r="K525" i="10" s="1"/>
  <c r="N525" i="10" a="1"/>
  <c r="N525" i="10" s="1"/>
  <c r="D526" i="10"/>
  <c r="D526" i="10" a="1"/>
  <c r="E526" i="10" a="1"/>
  <c r="E526" i="10" s="1"/>
  <c r="F526" i="10" a="1"/>
  <c r="F526" i="10" s="1"/>
  <c r="G526" i="10" a="1"/>
  <c r="G526" i="10" s="1"/>
  <c r="H526" i="10" a="1"/>
  <c r="H526" i="10" s="1"/>
  <c r="I526" i="10" a="1"/>
  <c r="I526" i="10" s="1"/>
  <c r="J526" i="10"/>
  <c r="J526" i="10" a="1"/>
  <c r="K526" i="10" a="1"/>
  <c r="K526" i="10" s="1"/>
  <c r="L526" i="10" a="1"/>
  <c r="L526" i="10" s="1"/>
  <c r="N526" i="10"/>
  <c r="N526" i="10" a="1"/>
  <c r="D527" i="10" a="1"/>
  <c r="D527" i="10" s="1"/>
  <c r="F527" i="10" s="1" a="1"/>
  <c r="F527" i="10" s="1"/>
  <c r="E527" i="10" a="1"/>
  <c r="E527" i="10" s="1"/>
  <c r="G527" i="10" a="1"/>
  <c r="G527" i="10" s="1"/>
  <c r="I527" i="10" s="1" a="1"/>
  <c r="I527" i="10" s="1"/>
  <c r="H527" i="10" a="1"/>
  <c r="H527" i="10" s="1"/>
  <c r="J527" i="10" a="1"/>
  <c r="J527" i="10" s="1"/>
  <c r="L527" i="10" s="1" a="1"/>
  <c r="L527" i="10" s="1"/>
  <c r="K527" i="10" a="1"/>
  <c r="K527" i="10" s="1"/>
  <c r="N527" i="10" a="1"/>
  <c r="N527" i="10" s="1"/>
  <c r="D528" i="10" a="1"/>
  <c r="D528" i="10" s="1"/>
  <c r="E528" i="10" a="1"/>
  <c r="E528" i="10" s="1"/>
  <c r="G528" i="10" a="1"/>
  <c r="G528" i="10" s="1"/>
  <c r="H528" i="10" a="1"/>
  <c r="H528" i="10" s="1"/>
  <c r="I528" i="10" a="1"/>
  <c r="I528" i="10" s="1"/>
  <c r="J528" i="10" a="1"/>
  <c r="J528" i="10" s="1"/>
  <c r="L528" i="10" s="1" a="1"/>
  <c r="L528" i="10" s="1"/>
  <c r="K528" i="10" a="1"/>
  <c r="K528" i="10" s="1"/>
  <c r="N528" i="10"/>
  <c r="N528" i="10" a="1"/>
  <c r="D529" i="10" a="1"/>
  <c r="D529" i="10" s="1"/>
  <c r="E529" i="10" a="1"/>
  <c r="E529" i="10" s="1"/>
  <c r="G529" i="10" a="1"/>
  <c r="G529" i="10" s="1"/>
  <c r="I529" i="10" s="1" a="1"/>
  <c r="I529" i="10" s="1"/>
  <c r="H529" i="10" a="1"/>
  <c r="H529" i="10" s="1"/>
  <c r="J529" i="10" a="1"/>
  <c r="J529" i="10" s="1"/>
  <c r="L529" i="10" s="1" a="1"/>
  <c r="L529" i="10" s="1"/>
  <c r="K529" i="10" a="1"/>
  <c r="K529" i="10" s="1"/>
  <c r="N529" i="10" a="1"/>
  <c r="N529" i="10" s="1"/>
  <c r="D530" i="10"/>
  <c r="D530" i="10" a="1"/>
  <c r="E530" i="10" a="1"/>
  <c r="E530" i="10" s="1"/>
  <c r="F530" i="10"/>
  <c r="F530" i="10" a="1"/>
  <c r="G530" i="10" a="1"/>
  <c r="G530" i="10" s="1"/>
  <c r="H530" i="10" a="1"/>
  <c r="H530" i="10" s="1"/>
  <c r="I530" i="10" a="1"/>
  <c r="I530" i="10" s="1"/>
  <c r="J530" i="10"/>
  <c r="L530" i="10" s="1" a="1"/>
  <c r="L530" i="10" s="1"/>
  <c r="J530" i="10" a="1"/>
  <c r="K530" i="10" a="1"/>
  <c r="K530" i="10" s="1"/>
  <c r="M530" i="10" a="1"/>
  <c r="M530" i="10" s="1"/>
  <c r="O530" i="10" s="1" a="1"/>
  <c r="O530" i="10" s="1"/>
  <c r="N530" i="10"/>
  <c r="N530" i="10" a="1"/>
  <c r="D531" i="10"/>
  <c r="F531" i="10" s="1" a="1"/>
  <c r="F531" i="10" s="1"/>
  <c r="D531" i="10" a="1"/>
  <c r="E531" i="10" a="1"/>
  <c r="E531" i="10" s="1"/>
  <c r="G531" i="10" a="1"/>
  <c r="G531" i="10" s="1"/>
  <c r="H531" i="10"/>
  <c r="H531" i="10" a="1"/>
  <c r="J531" i="10" a="1"/>
  <c r="J531" i="10" s="1"/>
  <c r="L531" i="10" s="1" a="1"/>
  <c r="L531" i="10" s="1"/>
  <c r="K531" i="10"/>
  <c r="K531" i="10" a="1"/>
  <c r="N531" i="10" a="1"/>
  <c r="N531" i="10" s="1"/>
  <c r="D532" i="10"/>
  <c r="F532" i="10" s="1" a="1"/>
  <c r="F532" i="10" s="1"/>
  <c r="D532" i="10" a="1"/>
  <c r="E532" i="10" a="1"/>
  <c r="E532" i="10" s="1"/>
  <c r="G532" i="10"/>
  <c r="I532" i="10" s="1" a="1"/>
  <c r="I532" i="10" s="1"/>
  <c r="G532" i="10" a="1"/>
  <c r="H532" i="10" a="1"/>
  <c r="H532" i="10" s="1"/>
  <c r="J532" i="10" a="1"/>
  <c r="J532" i="10" s="1"/>
  <c r="L532" i="10" s="1" a="1"/>
  <c r="L532" i="10" s="1"/>
  <c r="K532" i="10" a="1"/>
  <c r="K532" i="10" s="1"/>
  <c r="N532" i="10" a="1"/>
  <c r="N532" i="10" s="1"/>
  <c r="D533" i="10" a="1"/>
  <c r="D533" i="10" s="1"/>
  <c r="F533" i="10" s="1" a="1"/>
  <c r="F533" i="10" s="1"/>
  <c r="E533" i="10" a="1"/>
  <c r="E533" i="10" s="1"/>
  <c r="G533" i="10" a="1"/>
  <c r="G533" i="10" s="1"/>
  <c r="H533" i="10" a="1"/>
  <c r="H533" i="10" s="1"/>
  <c r="J533" i="10" a="1"/>
  <c r="J533" i="10" s="1"/>
  <c r="L533" i="10" s="1" a="1"/>
  <c r="L533" i="10" s="1"/>
  <c r="K533" i="10" a="1"/>
  <c r="K533" i="10" s="1"/>
  <c r="N533" i="10" a="1"/>
  <c r="N533" i="10" s="1"/>
  <c r="D534" i="10"/>
  <c r="F534" i="10" s="1" a="1"/>
  <c r="F534" i="10" s="1"/>
  <c r="D534" i="10" a="1"/>
  <c r="E534" i="10" a="1"/>
  <c r="E534" i="10" s="1"/>
  <c r="G534" i="10" a="1"/>
  <c r="G534" i="10" s="1"/>
  <c r="H534" i="10"/>
  <c r="H534" i="10" a="1"/>
  <c r="J534" i="10" a="1"/>
  <c r="J534" i="10" s="1"/>
  <c r="L534" i="10" s="1" a="1"/>
  <c r="L534" i="10" s="1"/>
  <c r="K534" i="10" a="1"/>
  <c r="K534" i="10" s="1"/>
  <c r="N534" i="10" a="1"/>
  <c r="N534" i="10" s="1"/>
  <c r="D535" i="10" a="1"/>
  <c r="D535" i="10" s="1"/>
  <c r="F535" i="10" s="1" a="1"/>
  <c r="F535" i="10" s="1"/>
  <c r="E535" i="10" a="1"/>
  <c r="E535" i="10" s="1"/>
  <c r="G535" i="10" a="1"/>
  <c r="G535" i="10" s="1"/>
  <c r="M535" i="10" s="1" a="1"/>
  <c r="M535" i="10" s="1"/>
  <c r="O535" i="10" s="1" a="1"/>
  <c r="O535" i="10" s="1"/>
  <c r="H535" i="10"/>
  <c r="H535" i="10" a="1"/>
  <c r="J535" i="10" a="1"/>
  <c r="J535" i="10" s="1"/>
  <c r="L535" i="10" s="1" a="1"/>
  <c r="L535" i="10" s="1"/>
  <c r="K535" i="10"/>
  <c r="K535" i="10" a="1"/>
  <c r="N535" i="10" a="1"/>
  <c r="N535" i="10" s="1"/>
  <c r="D536" i="10"/>
  <c r="F536" i="10" s="1" a="1"/>
  <c r="F536" i="10" s="1"/>
  <c r="D536" i="10" a="1"/>
  <c r="E536" i="10" a="1"/>
  <c r="E536" i="10" s="1"/>
  <c r="G536" i="10" a="1"/>
  <c r="G536" i="10" s="1"/>
  <c r="I536" i="10" s="1" a="1"/>
  <c r="I536" i="10" s="1"/>
  <c r="H536" i="10" a="1"/>
  <c r="H536" i="10" s="1"/>
  <c r="J536" i="10" a="1"/>
  <c r="J536" i="10" s="1"/>
  <c r="L536" i="10" s="1" a="1"/>
  <c r="L536" i="10" s="1"/>
  <c r="K536" i="10" a="1"/>
  <c r="K536" i="10" s="1"/>
  <c r="N536" i="10"/>
  <c r="N536" i="10" a="1"/>
  <c r="D537" i="10" a="1"/>
  <c r="D537" i="10" s="1"/>
  <c r="E537" i="10"/>
  <c r="E537" i="10" a="1"/>
  <c r="G537" i="10" a="1"/>
  <c r="G537" i="10" s="1"/>
  <c r="I537" i="10" s="1" a="1"/>
  <c r="I537" i="10" s="1"/>
  <c r="H537" i="10" a="1"/>
  <c r="H537" i="10" s="1"/>
  <c r="J537" i="10" a="1"/>
  <c r="J537" i="10" s="1"/>
  <c r="L537" i="10" s="1" a="1"/>
  <c r="L537" i="10" s="1"/>
  <c r="K537" i="10" a="1"/>
  <c r="K537" i="10" s="1"/>
  <c r="N537" i="10" a="1"/>
  <c r="N537" i="10" s="1"/>
  <c r="D538" i="10" a="1"/>
  <c r="D538" i="10" s="1"/>
  <c r="E538" i="10"/>
  <c r="E538" i="10" a="1"/>
  <c r="F538" i="10" a="1"/>
  <c r="F538" i="10" s="1"/>
  <c r="G538" i="10" a="1"/>
  <c r="G538" i="10" s="1"/>
  <c r="I538" i="10" s="1" a="1"/>
  <c r="H538" i="10" a="1"/>
  <c r="H538" i="10" s="1"/>
  <c r="I538" i="10"/>
  <c r="J538" i="10" a="1"/>
  <c r="J538" i="10" s="1"/>
  <c r="L538" i="10" s="1" a="1"/>
  <c r="L538" i="10" s="1"/>
  <c r="K538" i="10" a="1"/>
  <c r="K538" i="10" s="1"/>
  <c r="N538" i="10" a="1"/>
  <c r="N538" i="10" s="1"/>
  <c r="D539" i="10" a="1"/>
  <c r="D539" i="10" s="1"/>
  <c r="E539" i="10"/>
  <c r="E539" i="10" a="1"/>
  <c r="F539" i="10" a="1"/>
  <c r="F539" i="10" s="1"/>
  <c r="G539" i="10"/>
  <c r="G539" i="10" a="1"/>
  <c r="H539" i="10" a="1"/>
  <c r="H539" i="10" s="1"/>
  <c r="I539" i="10"/>
  <c r="I539" i="10" a="1"/>
  <c r="J539" i="10" a="1"/>
  <c r="J539" i="10" s="1"/>
  <c r="K539" i="10" a="1"/>
  <c r="K539" i="10" s="1"/>
  <c r="L539" i="10" a="1"/>
  <c r="L539" i="10" s="1"/>
  <c r="N539" i="10" a="1"/>
  <c r="N539" i="10" s="1"/>
  <c r="D540" i="10" a="1"/>
  <c r="D540" i="10" s="1"/>
  <c r="E540" i="10" a="1"/>
  <c r="E540" i="10" s="1"/>
  <c r="F540" i="10" a="1"/>
  <c r="F540" i="10" s="1"/>
  <c r="G540" i="10" a="1"/>
  <c r="G540" i="10" s="1"/>
  <c r="I540" i="10" s="1" a="1"/>
  <c r="I540" i="10" s="1"/>
  <c r="H540" i="10" a="1"/>
  <c r="H540" i="10" s="1"/>
  <c r="J540" i="10" a="1"/>
  <c r="J540" i="10" s="1"/>
  <c r="L540" i="10" s="1" a="1"/>
  <c r="L540" i="10" s="1"/>
  <c r="K540" i="10"/>
  <c r="K540" i="10" a="1"/>
  <c r="N540" i="10" a="1"/>
  <c r="N540" i="10" s="1"/>
  <c r="D541" i="10" a="1"/>
  <c r="D541" i="10" s="1"/>
  <c r="E541" i="10"/>
  <c r="E541" i="10" a="1"/>
  <c r="G541" i="10" a="1"/>
  <c r="G541" i="10" s="1"/>
  <c r="I541" i="10" s="1" a="1"/>
  <c r="I541" i="10" s="1"/>
  <c r="H541" i="10" a="1"/>
  <c r="H541" i="10" s="1"/>
  <c r="J541" i="10" a="1"/>
  <c r="J541" i="10" s="1"/>
  <c r="L541" i="10" s="1" a="1"/>
  <c r="L541" i="10" s="1"/>
  <c r="K541" i="10" a="1"/>
  <c r="K541" i="10" s="1"/>
  <c r="N541" i="10" a="1"/>
  <c r="N541" i="10" s="1"/>
  <c r="D542" i="10" a="1"/>
  <c r="D542" i="10" s="1"/>
  <c r="F542" i="10" s="1" a="1"/>
  <c r="F542" i="10" s="1"/>
  <c r="E542" i="10"/>
  <c r="E542" i="10" a="1"/>
  <c r="G542" i="10" a="1"/>
  <c r="G542" i="10" s="1"/>
  <c r="I542" i="10" s="1" a="1"/>
  <c r="H542" i="10" a="1"/>
  <c r="H542" i="10" s="1"/>
  <c r="I542" i="10"/>
  <c r="J542" i="10" a="1"/>
  <c r="J542" i="10" s="1"/>
  <c r="L542" i="10" s="1" a="1"/>
  <c r="L542" i="10" s="1"/>
  <c r="K542" i="10" a="1"/>
  <c r="K542" i="10" s="1"/>
  <c r="N542" i="10" a="1"/>
  <c r="N542" i="10" s="1"/>
  <c r="D543" i="10" a="1"/>
  <c r="D543" i="10" s="1"/>
  <c r="F543" i="10" s="1" a="1"/>
  <c r="F543" i="10" s="1"/>
  <c r="E543" i="10" a="1"/>
  <c r="E543" i="10" s="1"/>
  <c r="G543" i="10"/>
  <c r="G543" i="10" a="1"/>
  <c r="H543" i="10" a="1"/>
  <c r="H543" i="10" s="1"/>
  <c r="I543" i="10" a="1"/>
  <c r="I543" i="10" s="1"/>
  <c r="J543" i="10" a="1"/>
  <c r="J543" i="10" s="1"/>
  <c r="K543" i="10" a="1"/>
  <c r="K543" i="10" s="1"/>
  <c r="L543" i="10" a="1"/>
  <c r="L543" i="10" s="1"/>
  <c r="N543" i="10" a="1"/>
  <c r="N543" i="10" s="1"/>
  <c r="D544" i="10" a="1"/>
  <c r="D544" i="10" s="1"/>
  <c r="E544" i="10" a="1"/>
  <c r="E544" i="10" s="1"/>
  <c r="F544" i="10" a="1"/>
  <c r="F544" i="10" s="1"/>
  <c r="G544" i="10" a="1"/>
  <c r="G544" i="10" s="1"/>
  <c r="H544" i="10" a="1"/>
  <c r="H544" i="10" s="1"/>
  <c r="J544" i="10" a="1"/>
  <c r="J544" i="10" s="1"/>
  <c r="L544" i="10" s="1" a="1"/>
  <c r="L544" i="10" s="1"/>
  <c r="K544" i="10" a="1"/>
  <c r="K544" i="10" s="1"/>
  <c r="N544" i="10" a="1"/>
  <c r="N544" i="10" s="1"/>
  <c r="D545" i="10" a="1"/>
  <c r="D545" i="10" s="1"/>
  <c r="E545" i="10"/>
  <c r="E545" i="10" a="1"/>
  <c r="G545" i="10" a="1"/>
  <c r="G545" i="10" s="1"/>
  <c r="I545" i="10" s="1" a="1"/>
  <c r="I545" i="10" s="1"/>
  <c r="H545" i="10" a="1"/>
  <c r="H545" i="10" s="1"/>
  <c r="J545" i="10" a="1"/>
  <c r="J545" i="10" s="1"/>
  <c r="L545" i="10" s="1" a="1"/>
  <c r="L545" i="10" s="1"/>
  <c r="K545" i="10" a="1"/>
  <c r="K545" i="10" s="1"/>
  <c r="N545" i="10" a="1"/>
  <c r="N545" i="10" s="1"/>
  <c r="D546" i="10" a="1"/>
  <c r="D546" i="10" s="1"/>
  <c r="E546" i="10"/>
  <c r="E546" i="10" a="1"/>
  <c r="F546" i="10" a="1"/>
  <c r="F546" i="10" s="1"/>
  <c r="G546" i="10" a="1"/>
  <c r="G546" i="10" s="1"/>
  <c r="I546" i="10" s="1" a="1"/>
  <c r="I546" i="10" s="1"/>
  <c r="H546" i="10" a="1"/>
  <c r="H546" i="10" s="1"/>
  <c r="J546" i="10" a="1"/>
  <c r="J546" i="10" s="1"/>
  <c r="L546" i="10" s="1" a="1"/>
  <c r="L546" i="10" s="1"/>
  <c r="K546" i="10" a="1"/>
  <c r="K546" i="10" s="1"/>
  <c r="N546" i="10" a="1"/>
  <c r="N546" i="10" s="1"/>
  <c r="D547" i="10" a="1"/>
  <c r="D547" i="10" s="1"/>
  <c r="E547" i="10"/>
  <c r="E547" i="10" a="1"/>
  <c r="F547" i="10" a="1"/>
  <c r="F547" i="10" s="1"/>
  <c r="G547" i="10" a="1"/>
  <c r="G547" i="10" s="1"/>
  <c r="I547" i="10" s="1" a="1"/>
  <c r="H547" i="10" a="1"/>
  <c r="H547" i="10" s="1"/>
  <c r="I547" i="10"/>
  <c r="J547" i="10" a="1"/>
  <c r="J547" i="10" s="1"/>
  <c r="K547" i="10" a="1"/>
  <c r="K547" i="10" s="1"/>
  <c r="L547" i="10" a="1"/>
  <c r="L547" i="10" s="1"/>
  <c r="N547" i="10" a="1"/>
  <c r="N547" i="10" s="1"/>
  <c r="D548" i="10" a="1"/>
  <c r="D548" i="10" s="1"/>
  <c r="E548" i="10" a="1"/>
  <c r="E548" i="10" s="1"/>
  <c r="F548" i="10" a="1"/>
  <c r="F548" i="10" s="1"/>
  <c r="G548" i="10" a="1"/>
  <c r="G548" i="10" s="1"/>
  <c r="I548" i="10" s="1" a="1"/>
  <c r="I548" i="10" s="1"/>
  <c r="H548" i="10" a="1"/>
  <c r="H548" i="10" s="1"/>
  <c r="J548" i="10" a="1"/>
  <c r="J548" i="10" s="1"/>
  <c r="L548" i="10" s="1" a="1"/>
  <c r="L548" i="10" s="1"/>
  <c r="K548" i="10"/>
  <c r="K548" i="10" a="1"/>
  <c r="N548" i="10" a="1"/>
  <c r="N548" i="10" s="1"/>
  <c r="D549" i="10" a="1"/>
  <c r="D549" i="10" s="1"/>
  <c r="E549" i="10" a="1"/>
  <c r="E549" i="10" s="1"/>
  <c r="G549" i="10" a="1"/>
  <c r="G549" i="10" s="1"/>
  <c r="I549" i="10" s="1" a="1"/>
  <c r="I549" i="10" s="1"/>
  <c r="H549" i="10" a="1"/>
  <c r="H549" i="10" s="1"/>
  <c r="J549" i="10" a="1"/>
  <c r="J549" i="10" s="1"/>
  <c r="L549" i="10" s="1" a="1"/>
  <c r="L549" i="10" s="1"/>
  <c r="K549" i="10" a="1"/>
  <c r="K549" i="10" s="1"/>
  <c r="N549" i="10" a="1"/>
  <c r="N549" i="10" s="1"/>
  <c r="D550" i="10" a="1"/>
  <c r="D550" i="10" s="1"/>
  <c r="E550" i="10" a="1"/>
  <c r="E550" i="10" s="1"/>
  <c r="F550" i="10" a="1"/>
  <c r="F550" i="10" s="1"/>
  <c r="G550" i="10" a="1"/>
  <c r="G550" i="10" s="1"/>
  <c r="I550" i="10" s="1" a="1"/>
  <c r="H550" i="10" a="1"/>
  <c r="H550" i="10" s="1"/>
  <c r="I550" i="10"/>
  <c r="J550" i="10" a="1"/>
  <c r="J550" i="10" s="1"/>
  <c r="L550" i="10" s="1" a="1"/>
  <c r="L550" i="10" s="1"/>
  <c r="K550" i="10" a="1"/>
  <c r="K550" i="10" s="1"/>
  <c r="N550" i="10" a="1"/>
  <c r="N550" i="10" s="1"/>
  <c r="D551" i="10" a="1"/>
  <c r="D551" i="10" s="1"/>
  <c r="F551" i="10" s="1" a="1"/>
  <c r="F551" i="10" s="1"/>
  <c r="E551" i="10"/>
  <c r="E551" i="10" a="1"/>
  <c r="G551" i="10" a="1"/>
  <c r="G551" i="10" s="1"/>
  <c r="I551" i="10" s="1" a="1"/>
  <c r="I551" i="10" s="1"/>
  <c r="H551" i="10" a="1"/>
  <c r="H551" i="10" s="1"/>
  <c r="J551" i="10" a="1"/>
  <c r="J551" i="10" s="1"/>
  <c r="L551" i="10" s="1" a="1"/>
  <c r="L551" i="10" s="1"/>
  <c r="K551" i="10" a="1"/>
  <c r="K551" i="10" s="1"/>
  <c r="N551" i="10" a="1"/>
  <c r="N551" i="10" s="1"/>
  <c r="D552" i="10" a="1"/>
  <c r="D552" i="10" s="1"/>
  <c r="F552" i="10" s="1" a="1"/>
  <c r="F552" i="10" s="1"/>
  <c r="E552" i="10" a="1"/>
  <c r="E552" i="10" s="1"/>
  <c r="G552" i="10" a="1"/>
  <c r="G552" i="10" s="1"/>
  <c r="I552" i="10" s="1" a="1"/>
  <c r="I552" i="10" s="1"/>
  <c r="H552" i="10" a="1"/>
  <c r="H552" i="10" s="1"/>
  <c r="J552" i="10" a="1"/>
  <c r="J552" i="10" s="1"/>
  <c r="L552" i="10" s="1" a="1"/>
  <c r="L552" i="10" s="1"/>
  <c r="K552" i="10" a="1"/>
  <c r="K552" i="10" s="1"/>
  <c r="M552" i="10" a="1"/>
  <c r="M552" i="10" s="1"/>
  <c r="O552" i="10" s="1" a="1"/>
  <c r="O552" i="10" s="1"/>
  <c r="N552" i="10" a="1"/>
  <c r="N552" i="10" s="1"/>
  <c r="D553" i="10" a="1"/>
  <c r="D553" i="10" s="1"/>
  <c r="E553" i="10" a="1"/>
  <c r="E553" i="10" s="1"/>
  <c r="G553" i="10" a="1"/>
  <c r="G553" i="10" s="1"/>
  <c r="I553" i="10" s="1" a="1"/>
  <c r="I553" i="10" s="1"/>
  <c r="H553" i="10" a="1"/>
  <c r="H553" i="10" s="1"/>
  <c r="J553" i="10" a="1"/>
  <c r="J553" i="10" s="1"/>
  <c r="L553" i="10" s="1" a="1"/>
  <c r="L553" i="10" s="1"/>
  <c r="K553" i="10" a="1"/>
  <c r="K553" i="10" s="1"/>
  <c r="N553" i="10" a="1"/>
  <c r="N553" i="10" s="1"/>
  <c r="D554" i="10" a="1"/>
  <c r="D554" i="10" s="1"/>
  <c r="E554" i="10" a="1"/>
  <c r="E554" i="10" s="1"/>
  <c r="F554" i="10" a="1"/>
  <c r="F554" i="10" s="1"/>
  <c r="G554" i="10" a="1"/>
  <c r="G554" i="10" s="1"/>
  <c r="I554" i="10" s="1" a="1"/>
  <c r="H554" i="10" a="1"/>
  <c r="H554" i="10" s="1"/>
  <c r="I554" i="10"/>
  <c r="J554" i="10" a="1"/>
  <c r="J554" i="10" s="1"/>
  <c r="L554" i="10" s="1" a="1"/>
  <c r="L554" i="10" s="1"/>
  <c r="K554" i="10" a="1"/>
  <c r="K554" i="10" s="1"/>
  <c r="N554" i="10" a="1"/>
  <c r="N554" i="10" s="1"/>
  <c r="D555" i="10" a="1"/>
  <c r="D555" i="10" s="1"/>
  <c r="F555" i="10" s="1" a="1"/>
  <c r="F555" i="10" s="1"/>
  <c r="E555" i="10"/>
  <c r="E555" i="10" a="1"/>
  <c r="G555" i="10"/>
  <c r="G555" i="10" a="1"/>
  <c r="H555" i="10" a="1"/>
  <c r="H555" i="10" s="1"/>
  <c r="I555" i="10" a="1"/>
  <c r="I555" i="10" s="1"/>
  <c r="J555" i="10" a="1"/>
  <c r="J555" i="10" s="1"/>
  <c r="L555" i="10" s="1" a="1"/>
  <c r="L555" i="10" s="1"/>
  <c r="K555" i="10" a="1"/>
  <c r="K555" i="10" s="1"/>
  <c r="N555" i="10" a="1"/>
  <c r="N555" i="10" s="1"/>
  <c r="D556" i="10" a="1"/>
  <c r="D556" i="10" s="1"/>
  <c r="F556" i="10" s="1" a="1"/>
  <c r="F556" i="10" s="1"/>
  <c r="E556" i="10" a="1"/>
  <c r="E556" i="10" s="1"/>
  <c r="G556" i="10" a="1"/>
  <c r="G556" i="10" s="1"/>
  <c r="I556" i="10" s="1" a="1"/>
  <c r="I556" i="10" s="1"/>
  <c r="H556" i="10" a="1"/>
  <c r="H556" i="10" s="1"/>
  <c r="J556" i="10" a="1"/>
  <c r="J556" i="10" s="1"/>
  <c r="L556" i="10" s="1" a="1"/>
  <c r="L556" i="10" s="1"/>
  <c r="K556" i="10" a="1"/>
  <c r="K556" i="10" s="1"/>
  <c r="N556" i="10" a="1"/>
  <c r="N556" i="10" s="1"/>
  <c r="D557" i="10" a="1"/>
  <c r="D557" i="10" s="1"/>
  <c r="E557" i="10"/>
  <c r="E557" i="10" a="1"/>
  <c r="G557" i="10" a="1"/>
  <c r="G557" i="10" s="1"/>
  <c r="I557" i="10" s="1" a="1"/>
  <c r="I557" i="10" s="1"/>
  <c r="H557" i="10" a="1"/>
  <c r="H557" i="10" s="1"/>
  <c r="J557" i="10" a="1"/>
  <c r="J557" i="10" s="1"/>
  <c r="L557" i="10" s="1" a="1"/>
  <c r="L557" i="10" s="1"/>
  <c r="K557" i="10" a="1"/>
  <c r="K557" i="10" s="1"/>
  <c r="N557" i="10" a="1"/>
  <c r="N557" i="10" s="1"/>
  <c r="D558" i="10" a="1"/>
  <c r="D558" i="10" s="1"/>
  <c r="E558" i="10"/>
  <c r="E558" i="10" a="1"/>
  <c r="F558" i="10" a="1"/>
  <c r="F558" i="10" s="1"/>
  <c r="G558" i="10" a="1"/>
  <c r="G558" i="10" s="1"/>
  <c r="I558" i="10" s="1" a="1"/>
  <c r="I558" i="10" s="1"/>
  <c r="H558" i="10" a="1"/>
  <c r="H558" i="10" s="1"/>
  <c r="J558" i="10" a="1"/>
  <c r="J558" i="10" s="1"/>
  <c r="L558" i="10" s="1" a="1"/>
  <c r="L558" i="10" s="1"/>
  <c r="K558" i="10" a="1"/>
  <c r="K558" i="10" s="1"/>
  <c r="N558" i="10" a="1"/>
  <c r="N558" i="10" s="1"/>
  <c r="D559" i="10" a="1"/>
  <c r="D559" i="10" s="1"/>
  <c r="E559" i="10"/>
  <c r="E559" i="10" a="1"/>
  <c r="F559" i="10" a="1"/>
  <c r="F559" i="10" s="1"/>
  <c r="G559" i="10" a="1"/>
  <c r="G559" i="10" s="1"/>
  <c r="I559" i="10" s="1" a="1"/>
  <c r="H559" i="10" a="1"/>
  <c r="H559" i="10" s="1"/>
  <c r="I559" i="10"/>
  <c r="J559" i="10" a="1"/>
  <c r="J559" i="10" s="1"/>
  <c r="K559" i="10" a="1"/>
  <c r="K559" i="10" s="1"/>
  <c r="L559" i="10" a="1"/>
  <c r="L559" i="10" s="1"/>
  <c r="N559" i="10" a="1"/>
  <c r="N559" i="10" s="1"/>
  <c r="D560" i="10" a="1"/>
  <c r="D560" i="10" s="1"/>
  <c r="F560" i="10" s="1" a="1"/>
  <c r="F560" i="10" s="1"/>
  <c r="E560" i="10" a="1"/>
  <c r="E560" i="10" s="1"/>
  <c r="G560" i="10" a="1"/>
  <c r="G560" i="10" s="1"/>
  <c r="I560" i="10" s="1" a="1"/>
  <c r="I560" i="10" s="1"/>
  <c r="H560" i="10" a="1"/>
  <c r="H560" i="10" s="1"/>
  <c r="J560" i="10" a="1"/>
  <c r="J560" i="10" s="1"/>
  <c r="L560" i="10" s="1" a="1"/>
  <c r="L560" i="10" s="1"/>
  <c r="K560" i="10" a="1"/>
  <c r="K560" i="10" s="1"/>
  <c r="M560" i="10" a="1"/>
  <c r="M560" i="10" s="1"/>
  <c r="O560" i="10" s="1" a="1"/>
  <c r="O560" i="10" s="1"/>
  <c r="N560" i="10" a="1"/>
  <c r="N560" i="10" s="1"/>
  <c r="D561" i="10" a="1"/>
  <c r="D561" i="10" s="1"/>
  <c r="E561" i="10"/>
  <c r="E561" i="10" a="1"/>
  <c r="G561" i="10" a="1"/>
  <c r="G561" i="10" s="1"/>
  <c r="I561" i="10" s="1" a="1"/>
  <c r="I561" i="10" s="1"/>
  <c r="H561" i="10" a="1"/>
  <c r="H561" i="10" s="1"/>
  <c r="J561" i="10" a="1"/>
  <c r="J561" i="10" s="1"/>
  <c r="L561" i="10" s="1" a="1"/>
  <c r="L561" i="10" s="1"/>
  <c r="K561" i="10" a="1"/>
  <c r="K561" i="10" s="1"/>
  <c r="N561" i="10" a="1"/>
  <c r="N561" i="10" s="1"/>
  <c r="D562" i="10" a="1"/>
  <c r="D562" i="10" s="1"/>
  <c r="E562" i="10"/>
  <c r="E562" i="10" a="1"/>
  <c r="F562" i="10" a="1"/>
  <c r="F562" i="10" s="1"/>
  <c r="G562" i="10" a="1"/>
  <c r="G562" i="10" s="1"/>
  <c r="I562" i="10" s="1" a="1"/>
  <c r="H562" i="10" a="1"/>
  <c r="H562" i="10" s="1"/>
  <c r="I562" i="10"/>
  <c r="J562" i="10" a="1"/>
  <c r="J562" i="10" s="1"/>
  <c r="L562" i="10" s="1" a="1"/>
  <c r="L562" i="10" s="1"/>
  <c r="K562" i="10" a="1"/>
  <c r="K562" i="10" s="1"/>
  <c r="N562" i="10" a="1"/>
  <c r="N562" i="10" s="1"/>
  <c r="D563" i="10" a="1"/>
  <c r="D563" i="10" s="1"/>
  <c r="E563" i="10"/>
  <c r="E563" i="10" a="1"/>
  <c r="F563" i="10" a="1"/>
  <c r="F563" i="10" s="1"/>
  <c r="G563" i="10"/>
  <c r="G563" i="10" a="1"/>
  <c r="H563" i="10" a="1"/>
  <c r="H563" i="10" s="1"/>
  <c r="I563" i="10"/>
  <c r="I563" i="10" a="1"/>
  <c r="J563" i="10" a="1"/>
  <c r="J563" i="10" s="1"/>
  <c r="K563" i="10" a="1"/>
  <c r="K563" i="10" s="1"/>
  <c r="L563" i="10" a="1"/>
  <c r="L563" i="10" s="1"/>
  <c r="N563" i="10" a="1"/>
  <c r="N563" i="10" s="1"/>
  <c r="D564" i="10" a="1"/>
  <c r="D564" i="10" s="1"/>
  <c r="E564" i="10" a="1"/>
  <c r="E564" i="10" s="1"/>
  <c r="F564" i="10" a="1"/>
  <c r="F564" i="10" s="1"/>
  <c r="G564" i="10" a="1"/>
  <c r="G564" i="10" s="1"/>
  <c r="I564" i="10" s="1" a="1"/>
  <c r="I564" i="10" s="1"/>
  <c r="H564" i="10" a="1"/>
  <c r="H564" i="10" s="1"/>
  <c r="J564" i="10" a="1"/>
  <c r="J564" i="10" s="1"/>
  <c r="L564" i="10" s="1" a="1"/>
  <c r="L564" i="10" s="1"/>
  <c r="K564" i="10" a="1"/>
  <c r="K564" i="10" s="1"/>
  <c r="N564" i="10" a="1"/>
  <c r="N564" i="10" s="1"/>
  <c r="D565" i="10" a="1"/>
  <c r="D565" i="10" s="1"/>
  <c r="E565" i="10"/>
  <c r="E565" i="10" a="1"/>
  <c r="G565" i="10" a="1"/>
  <c r="G565" i="10" s="1"/>
  <c r="I565" i="10" s="1" a="1"/>
  <c r="I565" i="10" s="1"/>
  <c r="H565" i="10" a="1"/>
  <c r="H565" i="10" s="1"/>
  <c r="J565" i="10" a="1"/>
  <c r="J565" i="10" s="1"/>
  <c r="L565" i="10" s="1" a="1"/>
  <c r="L565" i="10" s="1"/>
  <c r="K565" i="10" a="1"/>
  <c r="K565" i="10" s="1"/>
  <c r="N565" i="10" a="1"/>
  <c r="N565" i="10" s="1"/>
  <c r="D566" i="10" a="1"/>
  <c r="D566" i="10" s="1"/>
  <c r="F566" i="10" s="1" a="1"/>
  <c r="F566" i="10" s="1"/>
  <c r="E566" i="10"/>
  <c r="E566" i="10" a="1"/>
  <c r="G566" i="10" a="1"/>
  <c r="G566" i="10" s="1"/>
  <c r="I566" i="10" s="1" a="1"/>
  <c r="I566" i="10" s="1"/>
  <c r="H566" i="10" a="1"/>
  <c r="H566" i="10" s="1"/>
  <c r="J566" i="10" a="1"/>
  <c r="J566" i="10" s="1"/>
  <c r="L566" i="10" s="1" a="1"/>
  <c r="L566" i="10" s="1"/>
  <c r="K566" i="10" a="1"/>
  <c r="K566" i="10" s="1"/>
  <c r="N566" i="10" a="1"/>
  <c r="N566" i="10" s="1"/>
  <c r="D567" i="10" a="1"/>
  <c r="D567" i="10" s="1"/>
  <c r="E567" i="10" a="1"/>
  <c r="E567" i="10" s="1"/>
  <c r="F567" i="10" a="1"/>
  <c r="F567" i="10" s="1"/>
  <c r="G567" i="10" a="1"/>
  <c r="G567" i="10" s="1"/>
  <c r="I567" i="10" s="1" a="1"/>
  <c r="I567" i="10" s="1"/>
  <c r="H567" i="10" a="1"/>
  <c r="H567" i="10" s="1"/>
  <c r="J567" i="10" a="1"/>
  <c r="J567" i="10" s="1"/>
  <c r="L567" i="10" s="1" a="1"/>
  <c r="L567" i="10" s="1"/>
  <c r="K567" i="10" a="1"/>
  <c r="K567" i="10" s="1"/>
  <c r="N567" i="10" a="1"/>
  <c r="N567" i="10" s="1"/>
  <c r="D568" i="10" a="1"/>
  <c r="D568" i="10" s="1"/>
  <c r="F568" i="10" s="1" a="1"/>
  <c r="F568" i="10" s="1"/>
  <c r="E568" i="10"/>
  <c r="E568" i="10" a="1"/>
  <c r="G568" i="10" a="1"/>
  <c r="G568" i="10" s="1"/>
  <c r="I568" i="10" s="1" a="1"/>
  <c r="I568" i="10" s="1"/>
  <c r="H568" i="10" a="1"/>
  <c r="H568" i="10" s="1"/>
  <c r="J568" i="10" a="1"/>
  <c r="J568" i="10" s="1"/>
  <c r="L568" i="10" s="1" a="1"/>
  <c r="L568" i="10" s="1"/>
  <c r="K568" i="10" a="1"/>
  <c r="K568" i="10" s="1"/>
  <c r="M568" i="10" a="1"/>
  <c r="M568" i="10" s="1"/>
  <c r="O568" i="10" s="1" a="1"/>
  <c r="O568" i="10" s="1"/>
  <c r="N568" i="10" a="1"/>
  <c r="N568" i="10" s="1"/>
  <c r="D569" i="10" a="1"/>
  <c r="D569" i="10" s="1"/>
  <c r="E569" i="10" a="1"/>
  <c r="E569" i="10" s="1"/>
  <c r="F569" i="10" a="1"/>
  <c r="F569" i="10" s="1"/>
  <c r="G569" i="10" a="1"/>
  <c r="G569" i="10" s="1"/>
  <c r="I569" i="10" s="1" a="1"/>
  <c r="I569" i="10" s="1"/>
  <c r="H569" i="10" a="1"/>
  <c r="H569" i="10" s="1"/>
  <c r="J569" i="10" a="1"/>
  <c r="J569" i="10" s="1"/>
  <c r="L569" i="10" s="1" a="1"/>
  <c r="L569" i="10" s="1"/>
  <c r="K569" i="10" a="1"/>
  <c r="K569" i="10" s="1"/>
  <c r="N569" i="10" a="1"/>
  <c r="N569" i="10" s="1"/>
  <c r="D570" i="10" a="1"/>
  <c r="D570" i="10" s="1"/>
  <c r="F570" i="10" s="1" a="1"/>
  <c r="F570" i="10" s="1"/>
  <c r="E570" i="10" a="1"/>
  <c r="E570" i="10" s="1"/>
  <c r="G570" i="10" a="1"/>
  <c r="G570" i="10" s="1"/>
  <c r="I570" i="10" s="1" a="1"/>
  <c r="H570" i="10" a="1"/>
  <c r="H570" i="10" s="1"/>
  <c r="I570" i="10"/>
  <c r="J570" i="10" a="1"/>
  <c r="J570" i="10" s="1"/>
  <c r="L570" i="10" s="1" a="1"/>
  <c r="L570" i="10" s="1"/>
  <c r="K570" i="10" a="1"/>
  <c r="K570" i="10" s="1"/>
  <c r="M570" i="10" a="1"/>
  <c r="M570" i="10" s="1"/>
  <c r="O570" i="10" s="1" a="1"/>
  <c r="O570" i="10" s="1"/>
  <c r="N570" i="10" a="1"/>
  <c r="N570" i="10" s="1"/>
  <c r="D571" i="10" a="1"/>
  <c r="D571" i="10" s="1"/>
  <c r="E571" i="10" a="1"/>
  <c r="E571" i="10" s="1"/>
  <c r="F571" i="10" a="1"/>
  <c r="F571" i="10" s="1"/>
  <c r="G571" i="10" a="1"/>
  <c r="G571" i="10" s="1"/>
  <c r="I571" i="10" s="1" a="1"/>
  <c r="I571" i="10" s="1"/>
  <c r="H571" i="10" a="1"/>
  <c r="H571" i="10" s="1"/>
  <c r="J571" i="10" a="1"/>
  <c r="J571" i="10" s="1"/>
  <c r="L571" i="10" s="1" a="1"/>
  <c r="L571" i="10" s="1"/>
  <c r="K571" i="10" a="1"/>
  <c r="K571" i="10" s="1"/>
  <c r="N571" i="10" a="1"/>
  <c r="N571" i="10" s="1"/>
  <c r="D572" i="10" a="1"/>
  <c r="D572" i="10" s="1"/>
  <c r="F572" i="10" s="1" a="1"/>
  <c r="F572" i="10" s="1"/>
  <c r="E572" i="10"/>
  <c r="E572" i="10" a="1"/>
  <c r="G572" i="10" a="1"/>
  <c r="G572" i="10" s="1"/>
  <c r="I572" i="10" s="1" a="1"/>
  <c r="I572" i="10" s="1"/>
  <c r="H572" i="10" a="1"/>
  <c r="H572" i="10" s="1"/>
  <c r="J572" i="10" a="1"/>
  <c r="J572" i="10" s="1"/>
  <c r="L572" i="10" s="1" a="1"/>
  <c r="L572" i="10" s="1"/>
  <c r="K572" i="10" a="1"/>
  <c r="K572" i="10" s="1"/>
  <c r="M572" i="10" a="1"/>
  <c r="M572" i="10" s="1"/>
  <c r="O572" i="10" s="1" a="1"/>
  <c r="O572" i="10" s="1"/>
  <c r="N572" i="10" a="1"/>
  <c r="N572" i="10" s="1"/>
  <c r="D573" i="10" a="1"/>
  <c r="D573" i="10" s="1"/>
  <c r="E573" i="10" a="1"/>
  <c r="E573" i="10" s="1"/>
  <c r="F573" i="10" a="1"/>
  <c r="F573" i="10" s="1"/>
  <c r="G573" i="10" a="1"/>
  <c r="G573" i="10" s="1"/>
  <c r="I573" i="10" s="1" a="1"/>
  <c r="I573" i="10" s="1"/>
  <c r="H573" i="10" a="1"/>
  <c r="H573" i="10" s="1"/>
  <c r="J573" i="10" a="1"/>
  <c r="J573" i="10" s="1"/>
  <c r="L573" i="10" s="1" a="1"/>
  <c r="L573" i="10" s="1"/>
  <c r="K573" i="10" a="1"/>
  <c r="K573" i="10" s="1"/>
  <c r="N573" i="10" a="1"/>
  <c r="N573" i="10" s="1"/>
  <c r="D574" i="10" a="1"/>
  <c r="D574" i="10" s="1"/>
  <c r="F574" i="10" s="1" a="1"/>
  <c r="F574" i="10" s="1"/>
  <c r="E574" i="10"/>
  <c r="E574" i="10" a="1"/>
  <c r="G574" i="10" a="1"/>
  <c r="G574" i="10" s="1"/>
  <c r="I574" i="10" s="1" a="1"/>
  <c r="H574" i="10" a="1"/>
  <c r="H574" i="10" s="1"/>
  <c r="I574" i="10"/>
  <c r="J574" i="10" a="1"/>
  <c r="J574" i="10" s="1"/>
  <c r="L574" i="10" s="1" a="1"/>
  <c r="L574" i="10" s="1"/>
  <c r="K574" i="10" a="1"/>
  <c r="K574" i="10" s="1"/>
  <c r="M574" i="10" a="1"/>
  <c r="M574" i="10" s="1"/>
  <c r="O574" i="10" s="1" a="1"/>
  <c r="O574" i="10" s="1"/>
  <c r="N574" i="10" a="1"/>
  <c r="N574" i="10" s="1"/>
  <c r="D575" i="10" a="1"/>
  <c r="D575" i="10" s="1"/>
  <c r="E575" i="10" a="1"/>
  <c r="E575" i="10" s="1"/>
  <c r="F575" i="10" a="1"/>
  <c r="F575" i="10" s="1"/>
  <c r="G575" i="10" a="1"/>
  <c r="G575" i="10" s="1"/>
  <c r="I575" i="10" s="1" a="1"/>
  <c r="H575" i="10" a="1"/>
  <c r="H575" i="10" s="1"/>
  <c r="I575" i="10"/>
  <c r="J575" i="10" a="1"/>
  <c r="J575" i="10" s="1"/>
  <c r="L575" i="10" s="1" a="1"/>
  <c r="L575" i="10" s="1"/>
  <c r="K575" i="10" a="1"/>
  <c r="K575" i="10" s="1"/>
  <c r="N575" i="10" a="1"/>
  <c r="N575" i="10" s="1"/>
  <c r="D576" i="10" a="1"/>
  <c r="D576" i="10" s="1"/>
  <c r="E576" i="10" a="1"/>
  <c r="E576" i="10" s="1"/>
  <c r="F576" i="10" a="1"/>
  <c r="F576" i="10" s="1"/>
  <c r="G576" i="10" a="1"/>
  <c r="G576" i="10" s="1"/>
  <c r="I576" i="10" s="1" a="1"/>
  <c r="I576" i="10" s="1"/>
  <c r="H576" i="10" a="1"/>
  <c r="H576" i="10" s="1"/>
  <c r="J576" i="10" a="1"/>
  <c r="J576" i="10" s="1"/>
  <c r="L576" i="10" s="1" a="1"/>
  <c r="L576" i="10" s="1"/>
  <c r="K576" i="10" a="1"/>
  <c r="K576" i="10" s="1"/>
  <c r="N576" i="10" a="1"/>
  <c r="N576" i="10" s="1"/>
  <c r="D577" i="10" a="1"/>
  <c r="D577" i="10" s="1"/>
  <c r="E577" i="10" a="1"/>
  <c r="E577" i="10" s="1"/>
  <c r="F577" i="10" a="1"/>
  <c r="F577" i="10" s="1"/>
  <c r="G577" i="10" a="1"/>
  <c r="G577" i="10" s="1"/>
  <c r="I577" i="10" s="1" a="1"/>
  <c r="I577" i="10" s="1"/>
  <c r="H577" i="10" a="1"/>
  <c r="H577" i="10" s="1"/>
  <c r="J577" i="10" a="1"/>
  <c r="J577" i="10" s="1"/>
  <c r="L577" i="10" s="1" a="1"/>
  <c r="L577" i="10" s="1"/>
  <c r="K577" i="10" a="1"/>
  <c r="K577" i="10" s="1"/>
  <c r="N577" i="10" a="1"/>
  <c r="N577" i="10" s="1"/>
  <c r="D578" i="10" a="1"/>
  <c r="D578" i="10" s="1"/>
  <c r="F578" i="10" s="1" a="1"/>
  <c r="F578" i="10" s="1"/>
  <c r="E578" i="10"/>
  <c r="E578" i="10" a="1"/>
  <c r="G578" i="10" a="1"/>
  <c r="G578" i="10" s="1"/>
  <c r="I578" i="10" s="1" a="1"/>
  <c r="H578" i="10" a="1"/>
  <c r="H578" i="10" s="1"/>
  <c r="I578" i="10"/>
  <c r="J578" i="10" a="1"/>
  <c r="J578" i="10" s="1"/>
  <c r="L578" i="10" s="1" a="1"/>
  <c r="L578" i="10" s="1"/>
  <c r="K578" i="10" a="1"/>
  <c r="K578" i="10" s="1"/>
  <c r="M578" i="10" a="1"/>
  <c r="M578" i="10" s="1"/>
  <c r="O578" i="10" s="1" a="1"/>
  <c r="O578" i="10" s="1"/>
  <c r="N578" i="10" a="1"/>
  <c r="N578" i="10" s="1"/>
  <c r="D579" i="10" a="1"/>
  <c r="D579" i="10" s="1"/>
  <c r="F579" i="10" s="1" a="1"/>
  <c r="F579" i="10" s="1"/>
  <c r="E579" i="10"/>
  <c r="E579" i="10" a="1"/>
  <c r="G579" i="10" a="1"/>
  <c r="G579" i="10" s="1"/>
  <c r="I579" i="10" s="1" a="1"/>
  <c r="H579" i="10" a="1"/>
  <c r="H579" i="10" s="1"/>
  <c r="I579" i="10"/>
  <c r="J579" i="10" a="1"/>
  <c r="J579" i="10" s="1"/>
  <c r="L579" i="10" s="1" a="1"/>
  <c r="L579" i="10" s="1"/>
  <c r="K579" i="10" a="1"/>
  <c r="K579" i="10" s="1"/>
  <c r="N579" i="10" a="1"/>
  <c r="N579" i="10" s="1"/>
  <c r="D580" i="10" a="1"/>
  <c r="D580" i="10" s="1"/>
  <c r="E580" i="10" a="1"/>
  <c r="E580" i="10" s="1"/>
  <c r="F580" i="10" a="1"/>
  <c r="F580" i="10" s="1"/>
  <c r="G580" i="10" a="1"/>
  <c r="G580" i="10" s="1"/>
  <c r="I580" i="10" s="1" a="1"/>
  <c r="I580" i="10" s="1"/>
  <c r="H580" i="10" a="1"/>
  <c r="H580" i="10" s="1"/>
  <c r="J580" i="10" a="1"/>
  <c r="J580" i="10" s="1"/>
  <c r="L580" i="10" s="1" a="1"/>
  <c r="L580" i="10" s="1"/>
  <c r="K580" i="10" a="1"/>
  <c r="K580" i="10" s="1"/>
  <c r="N580" i="10" a="1"/>
  <c r="N580" i="10" s="1"/>
  <c r="D581" i="10" a="1"/>
  <c r="D581" i="10" s="1"/>
  <c r="E581" i="10" a="1"/>
  <c r="E581" i="10" s="1"/>
  <c r="F581" i="10" a="1"/>
  <c r="F581" i="10" s="1"/>
  <c r="G581" i="10" a="1"/>
  <c r="G581" i="10" s="1"/>
  <c r="I581" i="10" s="1" a="1"/>
  <c r="I581" i="10" s="1"/>
  <c r="H581" i="10" a="1"/>
  <c r="H581" i="10" s="1"/>
  <c r="J581" i="10" a="1"/>
  <c r="J581" i="10" s="1"/>
  <c r="L581" i="10" s="1" a="1"/>
  <c r="L581" i="10" s="1"/>
  <c r="K581" i="10" a="1"/>
  <c r="K581" i="10" s="1"/>
  <c r="N581" i="10" a="1"/>
  <c r="N581" i="10" s="1"/>
  <c r="D582" i="10" a="1"/>
  <c r="D582" i="10" s="1"/>
  <c r="F582" i="10" s="1" a="1"/>
  <c r="F582" i="10" s="1"/>
  <c r="E582" i="10"/>
  <c r="E582" i="10" a="1"/>
  <c r="G582" i="10" a="1"/>
  <c r="G582" i="10" s="1"/>
  <c r="I582" i="10" s="1" a="1"/>
  <c r="H582" i="10" a="1"/>
  <c r="H582" i="10" s="1"/>
  <c r="I582" i="10"/>
  <c r="J582" i="10" a="1"/>
  <c r="J582" i="10" s="1"/>
  <c r="L582" i="10" s="1" a="1"/>
  <c r="L582" i="10" s="1"/>
  <c r="K582" i="10" a="1"/>
  <c r="K582" i="10" s="1"/>
  <c r="N582" i="10" a="1"/>
  <c r="N582" i="10" s="1"/>
  <c r="D583" i="10" a="1"/>
  <c r="D583" i="10" s="1"/>
  <c r="F583" i="10" s="1" a="1"/>
  <c r="F583" i="10" s="1"/>
  <c r="E583" i="10" a="1"/>
  <c r="E583" i="10" s="1"/>
  <c r="G583" i="10" a="1"/>
  <c r="G583" i="10" s="1"/>
  <c r="I583" i="10" s="1" a="1"/>
  <c r="I583" i="10" s="1"/>
  <c r="H583" i="10" a="1"/>
  <c r="H583" i="10" s="1"/>
  <c r="J583" i="10" a="1"/>
  <c r="J583" i="10" s="1"/>
  <c r="L583" i="10" s="1" a="1"/>
  <c r="L583" i="10" s="1"/>
  <c r="K583" i="10" a="1"/>
  <c r="K583" i="10" s="1"/>
  <c r="N583" i="10" a="1"/>
  <c r="N583" i="10" s="1"/>
  <c r="D584" i="10" a="1"/>
  <c r="D584" i="10" s="1"/>
  <c r="E584" i="10" a="1"/>
  <c r="E584" i="10" s="1"/>
  <c r="F584" i="10" a="1"/>
  <c r="F584" i="10" s="1"/>
  <c r="G584" i="10" a="1"/>
  <c r="G584" i="10" s="1"/>
  <c r="I584" i="10" s="1" a="1"/>
  <c r="I584" i="10" s="1"/>
  <c r="H584" i="10" a="1"/>
  <c r="H584" i="10" s="1"/>
  <c r="J584" i="10" a="1"/>
  <c r="J584" i="10" s="1"/>
  <c r="L584" i="10" s="1" a="1"/>
  <c r="L584" i="10" s="1"/>
  <c r="K584" i="10" a="1"/>
  <c r="K584" i="10" s="1"/>
  <c r="N584" i="10" a="1"/>
  <c r="N584" i="10" s="1"/>
  <c r="D585" i="10" a="1"/>
  <c r="D585" i="10" s="1"/>
  <c r="F585" i="10" s="1" a="1"/>
  <c r="F585" i="10" s="1"/>
  <c r="E585" i="10"/>
  <c r="E585" i="10" a="1"/>
  <c r="G585" i="10" a="1"/>
  <c r="G585" i="10" s="1"/>
  <c r="I585" i="10" s="1" a="1"/>
  <c r="I585" i="10" s="1"/>
  <c r="H585" i="10" a="1"/>
  <c r="H585" i="10" s="1"/>
  <c r="J585" i="10" a="1"/>
  <c r="J585" i="10" s="1"/>
  <c r="L585" i="10" s="1" a="1"/>
  <c r="K585" i="10" a="1"/>
  <c r="K585" i="10" s="1"/>
  <c r="L585" i="10"/>
  <c r="N585" i="10" a="1"/>
  <c r="N585" i="10" s="1"/>
  <c r="D586" i="10" a="1"/>
  <c r="D586" i="10" s="1"/>
  <c r="F586" i="10" s="1" a="1"/>
  <c r="F586" i="10" s="1"/>
  <c r="E586" i="10" a="1"/>
  <c r="E586" i="10" s="1"/>
  <c r="G586" i="10" a="1"/>
  <c r="G586" i="10" s="1"/>
  <c r="I586" i="10" s="1" a="1"/>
  <c r="I586" i="10" s="1"/>
  <c r="H586" i="10" a="1"/>
  <c r="H586" i="10" s="1"/>
  <c r="J586" i="10" a="1"/>
  <c r="J586" i="10" s="1"/>
  <c r="L586" i="10" s="1" a="1"/>
  <c r="L586" i="10" s="1"/>
  <c r="K586" i="10" a="1"/>
  <c r="K586" i="10" s="1"/>
  <c r="N586" i="10" a="1"/>
  <c r="N586" i="10" s="1"/>
  <c r="D587" i="10" a="1"/>
  <c r="D587" i="10" s="1"/>
  <c r="E587" i="10" a="1"/>
  <c r="E587" i="10" s="1"/>
  <c r="G587" i="10" a="1"/>
  <c r="G587" i="10" s="1"/>
  <c r="I587" i="10" s="1" a="1"/>
  <c r="I587" i="10" s="1"/>
  <c r="H587" i="10"/>
  <c r="H587" i="10" a="1"/>
  <c r="J587" i="10" a="1"/>
  <c r="J587" i="10" s="1"/>
  <c r="L587" i="10" s="1" a="1"/>
  <c r="L587" i="10" s="1"/>
  <c r="K587" i="10" a="1"/>
  <c r="K587" i="10" s="1"/>
  <c r="N587" i="10" a="1"/>
  <c r="N587" i="10" s="1"/>
  <c r="D588" i="10" a="1"/>
  <c r="D588" i="10" s="1"/>
  <c r="E588" i="10" a="1"/>
  <c r="E588" i="10" s="1"/>
  <c r="G588" i="10" a="1"/>
  <c r="G588" i="10" s="1"/>
  <c r="I588" i="10" s="1" a="1"/>
  <c r="I588" i="10" s="1"/>
  <c r="H588" i="10"/>
  <c r="H588" i="10" a="1"/>
  <c r="J588" i="10" a="1"/>
  <c r="J588" i="10" s="1"/>
  <c r="L588" i="10" s="1" a="1"/>
  <c r="L588" i="10" s="1"/>
  <c r="K588" i="10" a="1"/>
  <c r="K588" i="10" s="1"/>
  <c r="N588" i="10" a="1"/>
  <c r="N588" i="10" s="1"/>
  <c r="D589" i="10"/>
  <c r="F589" i="10" s="1" a="1"/>
  <c r="F589" i="10" s="1"/>
  <c r="D589" i="10" a="1"/>
  <c r="E589" i="10" a="1"/>
  <c r="E589" i="10" s="1"/>
  <c r="G589" i="10" a="1"/>
  <c r="G589" i="10" s="1"/>
  <c r="I589" i="10" s="1" a="1"/>
  <c r="I589" i="10" s="1"/>
  <c r="H589" i="10"/>
  <c r="H589" i="10" a="1"/>
  <c r="J589" i="10" a="1"/>
  <c r="J589" i="10" s="1"/>
  <c r="L589" i="10" s="1" a="1"/>
  <c r="L589" i="10" s="1"/>
  <c r="K589" i="10" a="1"/>
  <c r="K589" i="10" s="1"/>
  <c r="N589" i="10" a="1"/>
  <c r="N589" i="10" s="1"/>
  <c r="D590" i="10" a="1"/>
  <c r="D590" i="10" s="1"/>
  <c r="F590" i="10" s="1" a="1"/>
  <c r="F590" i="10" s="1"/>
  <c r="E590" i="10" a="1"/>
  <c r="E590" i="10" s="1"/>
  <c r="G590" i="10" a="1"/>
  <c r="G590" i="10" s="1"/>
  <c r="I590" i="10" s="1" a="1"/>
  <c r="I590" i="10" s="1"/>
  <c r="H590" i="10" a="1"/>
  <c r="H590" i="10" s="1"/>
  <c r="J590" i="10" a="1"/>
  <c r="J590" i="10" s="1"/>
  <c r="L590" i="10" s="1" a="1"/>
  <c r="L590" i="10" s="1"/>
  <c r="K590" i="10" a="1"/>
  <c r="K590" i="10" s="1"/>
  <c r="N590" i="10" a="1"/>
  <c r="N590" i="10" s="1"/>
  <c r="D591" i="10" a="1"/>
  <c r="D591" i="10" s="1"/>
  <c r="E591" i="10" a="1"/>
  <c r="E591" i="10" s="1"/>
  <c r="G591" i="10" a="1"/>
  <c r="G591" i="10" s="1"/>
  <c r="H591" i="10" a="1"/>
  <c r="H591" i="10" s="1"/>
  <c r="I591" i="10" a="1"/>
  <c r="I591" i="10" s="1"/>
  <c r="J591" i="10" a="1"/>
  <c r="J591" i="10" s="1"/>
  <c r="L591" i="10" s="1" a="1"/>
  <c r="K591" i="10" a="1"/>
  <c r="K591" i="10" s="1"/>
  <c r="L591" i="10"/>
  <c r="N591" i="10" a="1"/>
  <c r="N591" i="10" s="1"/>
  <c r="D592" i="10" a="1"/>
  <c r="D592" i="10" s="1"/>
  <c r="M592" i="10" s="1" a="1"/>
  <c r="M592" i="10" s="1"/>
  <c r="O592" i="10" s="1" a="1"/>
  <c r="O592" i="10" s="1"/>
  <c r="E592" i="10" a="1"/>
  <c r="E592" i="10" s="1"/>
  <c r="G592" i="10" a="1"/>
  <c r="G592" i="10" s="1"/>
  <c r="I592" i="10" s="1" a="1"/>
  <c r="I592" i="10" s="1"/>
  <c r="H592" i="10" a="1"/>
  <c r="H592" i="10" s="1"/>
  <c r="J592" i="10"/>
  <c r="J592" i="10" a="1"/>
  <c r="K592" i="10" a="1"/>
  <c r="K592" i="10" s="1"/>
  <c r="L592" i="10" a="1"/>
  <c r="L592" i="10" s="1"/>
  <c r="N592" i="10" a="1"/>
  <c r="N592" i="10" s="1"/>
  <c r="D593" i="10" a="1"/>
  <c r="D593" i="10" s="1"/>
  <c r="E593" i="10" a="1"/>
  <c r="E593" i="10" s="1"/>
  <c r="G593" i="10" a="1"/>
  <c r="G593" i="10" s="1"/>
  <c r="H593" i="10" a="1"/>
  <c r="H593" i="10" s="1"/>
  <c r="I593" i="10" a="1"/>
  <c r="I593" i="10" s="1"/>
  <c r="J593" i="10" a="1"/>
  <c r="J593" i="10" s="1"/>
  <c r="L593" i="10" s="1" a="1"/>
  <c r="L593" i="10" s="1"/>
  <c r="K593" i="10" a="1"/>
  <c r="K593" i="10" s="1"/>
  <c r="N593" i="10" a="1"/>
  <c r="N593" i="10" s="1"/>
  <c r="D594" i="10" a="1"/>
  <c r="D594" i="10" s="1"/>
  <c r="E594" i="10" a="1"/>
  <c r="E594" i="10" s="1"/>
  <c r="G594" i="10" a="1"/>
  <c r="G594" i="10" s="1"/>
  <c r="I594" i="10" s="1" a="1"/>
  <c r="I594" i="10" s="1"/>
  <c r="H594" i="10"/>
  <c r="H594" i="10" a="1"/>
  <c r="J594" i="10" a="1"/>
  <c r="J594" i="10" s="1"/>
  <c r="L594" i="10" s="1" a="1"/>
  <c r="L594" i="10" s="1"/>
  <c r="K594" i="10" a="1"/>
  <c r="K594" i="10" s="1"/>
  <c r="N594" i="10" a="1"/>
  <c r="N594" i="10" s="1"/>
  <c r="D595" i="10" a="1"/>
  <c r="D595" i="10" s="1"/>
  <c r="F595" i="10" s="1" a="1"/>
  <c r="F595" i="10" s="1"/>
  <c r="E595" i="10" a="1"/>
  <c r="E595" i="10" s="1"/>
  <c r="G595" i="10" a="1"/>
  <c r="G595" i="10" s="1"/>
  <c r="H595" i="10" a="1"/>
  <c r="H595" i="10" s="1"/>
  <c r="I595" i="10" a="1"/>
  <c r="I595" i="10" s="1"/>
  <c r="J595" i="10" a="1"/>
  <c r="J595" i="10" s="1"/>
  <c r="L595" i="10" s="1" a="1"/>
  <c r="L595" i="10" s="1"/>
  <c r="K595" i="10" a="1"/>
  <c r="K595" i="10" s="1"/>
  <c r="N595" i="10" a="1"/>
  <c r="N595" i="10" s="1"/>
  <c r="D596" i="10" a="1"/>
  <c r="D596" i="10" s="1"/>
  <c r="E596" i="10" a="1"/>
  <c r="E596" i="10" s="1"/>
  <c r="G596" i="10" a="1"/>
  <c r="G596" i="10" s="1"/>
  <c r="I596" i="10" s="1" a="1"/>
  <c r="I596" i="10" s="1"/>
  <c r="H596" i="10"/>
  <c r="H596" i="10" a="1"/>
  <c r="J596" i="10" a="1"/>
  <c r="J596" i="10" s="1"/>
  <c r="L596" i="10" s="1" a="1"/>
  <c r="L596" i="10" s="1"/>
  <c r="K596" i="10" a="1"/>
  <c r="K596" i="10" s="1"/>
  <c r="N596" i="10" a="1"/>
  <c r="N596" i="10" s="1"/>
  <c r="D597" i="10" a="1"/>
  <c r="D597" i="10" s="1"/>
  <c r="F597" i="10" s="1" a="1"/>
  <c r="F597" i="10" s="1"/>
  <c r="E597" i="10" a="1"/>
  <c r="E597" i="10" s="1"/>
  <c r="G597" i="10" a="1"/>
  <c r="G597" i="10" s="1"/>
  <c r="I597" i="10" s="1" a="1"/>
  <c r="I597" i="10" s="1"/>
  <c r="H597" i="10"/>
  <c r="H597" i="10" a="1"/>
  <c r="J597" i="10" a="1"/>
  <c r="J597" i="10" s="1"/>
  <c r="L597" i="10" s="1" a="1"/>
  <c r="L597" i="10" s="1"/>
  <c r="K597" i="10" a="1"/>
  <c r="K597" i="10" s="1"/>
  <c r="N597" i="10" a="1"/>
  <c r="N597" i="10" s="1"/>
  <c r="D598" i="10" a="1"/>
  <c r="D598" i="10" s="1"/>
  <c r="E598" i="10" a="1"/>
  <c r="E598" i="10" s="1"/>
  <c r="G598" i="10" a="1"/>
  <c r="G598" i="10" s="1"/>
  <c r="I598" i="10" s="1" a="1"/>
  <c r="I598" i="10" s="1"/>
  <c r="H598" i="10"/>
  <c r="H598" i="10" a="1"/>
  <c r="J598" i="10" a="1"/>
  <c r="J598" i="10" s="1"/>
  <c r="L598" i="10" s="1" a="1"/>
  <c r="L598" i="10" s="1"/>
  <c r="K598" i="10" a="1"/>
  <c r="K598" i="10" s="1"/>
  <c r="N598" i="10" a="1"/>
  <c r="N598" i="10" s="1"/>
  <c r="D599" i="10"/>
  <c r="D599" i="10" a="1"/>
  <c r="E599" i="10" a="1"/>
  <c r="E599" i="10" s="1"/>
  <c r="F599" i="10"/>
  <c r="F599" i="10" a="1"/>
  <c r="G599" i="10" a="1"/>
  <c r="G599" i="10" s="1"/>
  <c r="H599" i="10" a="1"/>
  <c r="H599" i="10" s="1"/>
  <c r="I599" i="10" a="1"/>
  <c r="I599" i="10" s="1"/>
  <c r="J599" i="10" a="1"/>
  <c r="J599" i="10" s="1"/>
  <c r="L599" i="10" s="1" a="1"/>
  <c r="K599" i="10" a="1"/>
  <c r="K599" i="10" s="1"/>
  <c r="L599" i="10"/>
  <c r="M599" i="10" a="1"/>
  <c r="M599" i="10" s="1"/>
  <c r="O599" i="10" s="1" a="1"/>
  <c r="O599" i="10" s="1"/>
  <c r="N599" i="10" a="1"/>
  <c r="N599" i="10" s="1"/>
  <c r="D600" i="10" a="1"/>
  <c r="D600" i="10" s="1"/>
  <c r="M600" i="10" s="1" a="1"/>
  <c r="M600" i="10" s="1"/>
  <c r="O600" i="10" s="1" a="1"/>
  <c r="O600" i="10" s="1"/>
  <c r="E600" i="10" a="1"/>
  <c r="E600" i="10" s="1"/>
  <c r="G600" i="10" a="1"/>
  <c r="G600" i="10" s="1"/>
  <c r="I600" i="10" s="1" a="1"/>
  <c r="I600" i="10" s="1"/>
  <c r="H600" i="10" a="1"/>
  <c r="H600" i="10" s="1"/>
  <c r="J600" i="10"/>
  <c r="L600" i="10" s="1" a="1"/>
  <c r="L600" i="10" s="1"/>
  <c r="J600" i="10" a="1"/>
  <c r="K600" i="10" a="1"/>
  <c r="K600" i="10" s="1"/>
  <c r="N600" i="10" a="1"/>
  <c r="N600" i="10" s="1"/>
  <c r="D601" i="10"/>
  <c r="M601" i="10" s="1" a="1"/>
  <c r="M601" i="10" s="1"/>
  <c r="O601" i="10" s="1" a="1"/>
  <c r="O601" i="10" s="1"/>
  <c r="D601" i="10" a="1"/>
  <c r="E601" i="10" a="1"/>
  <c r="E601" i="10" s="1"/>
  <c r="F601" i="10" a="1"/>
  <c r="F601" i="10" s="1"/>
  <c r="G601" i="10" a="1"/>
  <c r="G601" i="10" s="1"/>
  <c r="H601" i="10" a="1"/>
  <c r="H601" i="10" s="1"/>
  <c r="I601" i="10" a="1"/>
  <c r="I601" i="10" s="1"/>
  <c r="J601" i="10" a="1"/>
  <c r="J601" i="10" s="1"/>
  <c r="L601" i="10" s="1" a="1"/>
  <c r="L601" i="10" s="1"/>
  <c r="K601" i="10" a="1"/>
  <c r="K601" i="10" s="1"/>
  <c r="N601" i="10" a="1"/>
  <c r="N601" i="10" s="1"/>
  <c r="D602" i="10" a="1"/>
  <c r="D602" i="10" s="1"/>
  <c r="E602" i="10" a="1"/>
  <c r="E602" i="10" s="1"/>
  <c r="G602" i="10" a="1"/>
  <c r="G602" i="10" s="1"/>
  <c r="I602" i="10" s="1" a="1"/>
  <c r="I602" i="10" s="1"/>
  <c r="H602" i="10"/>
  <c r="H602" i="10" a="1"/>
  <c r="J602" i="10" a="1"/>
  <c r="J602" i="10" s="1"/>
  <c r="L602" i="10" s="1" a="1"/>
  <c r="L602" i="10" s="1"/>
  <c r="K602" i="10" a="1"/>
  <c r="K602" i="10" s="1"/>
  <c r="N602" i="10" a="1"/>
  <c r="N602" i="10" s="1"/>
  <c r="D603" i="10"/>
  <c r="D603" i="10" a="1"/>
  <c r="E603" i="10" a="1"/>
  <c r="E603" i="10" s="1"/>
  <c r="F603" i="10" a="1"/>
  <c r="F603" i="10" s="1"/>
  <c r="G603" i="10" a="1"/>
  <c r="G603" i="10" s="1"/>
  <c r="I603" i="10" s="1" a="1"/>
  <c r="I603" i="10" s="1"/>
  <c r="H603" i="10" a="1"/>
  <c r="H603" i="10" s="1"/>
  <c r="J603" i="10"/>
  <c r="L603" i="10" s="1" a="1"/>
  <c r="L603" i="10" s="1"/>
  <c r="J603" i="10" a="1"/>
  <c r="K603" i="10" a="1"/>
  <c r="K603" i="10" s="1"/>
  <c r="N603" i="10" a="1"/>
  <c r="N603" i="10" s="1"/>
  <c r="D604" i="10"/>
  <c r="D604" i="10" a="1"/>
  <c r="E604" i="10" a="1"/>
  <c r="E604" i="10" s="1"/>
  <c r="F604" i="10"/>
  <c r="F604" i="10" a="1"/>
  <c r="G604" i="10" a="1"/>
  <c r="G604" i="10" s="1"/>
  <c r="H604" i="10" a="1"/>
  <c r="H604" i="10" s="1"/>
  <c r="I604" i="10" a="1"/>
  <c r="I604" i="10" s="1"/>
  <c r="J604" i="10" a="1"/>
  <c r="J604" i="10" s="1"/>
  <c r="K604" i="10" a="1"/>
  <c r="K604" i="10" s="1"/>
  <c r="N604" i="10" a="1"/>
  <c r="N604" i="10" s="1"/>
  <c r="D605" i="10" a="1"/>
  <c r="D605" i="10" s="1"/>
  <c r="E605" i="10" a="1"/>
  <c r="E605" i="10" s="1"/>
  <c r="G605" i="10" a="1"/>
  <c r="G605" i="10" s="1"/>
  <c r="I605" i="10" s="1" a="1"/>
  <c r="I605" i="10" s="1"/>
  <c r="H605" i="10"/>
  <c r="H605" i="10" a="1"/>
  <c r="J605" i="10" a="1"/>
  <c r="J605" i="10" s="1"/>
  <c r="L605" i="10" s="1" a="1"/>
  <c r="L605" i="10" s="1"/>
  <c r="K605" i="10" a="1"/>
  <c r="K605" i="10" s="1"/>
  <c r="N605" i="10" a="1"/>
  <c r="N605" i="10" s="1"/>
  <c r="D606" i="10" a="1"/>
  <c r="D606" i="10" s="1"/>
  <c r="F606" i="10" s="1" a="1"/>
  <c r="F606" i="10" s="1"/>
  <c r="E606" i="10" a="1"/>
  <c r="E606" i="10" s="1"/>
  <c r="G606" i="10" a="1"/>
  <c r="G606" i="10" s="1"/>
  <c r="I606" i="10" s="1" a="1"/>
  <c r="I606" i="10" s="1"/>
  <c r="H606" i="10" a="1"/>
  <c r="H606" i="10" s="1"/>
  <c r="J606" i="10" a="1"/>
  <c r="J606" i="10" s="1"/>
  <c r="K606" i="10" a="1"/>
  <c r="K606" i="10" s="1"/>
  <c r="N606" i="10"/>
  <c r="N606" i="10" a="1"/>
  <c r="D607" i="10" a="1"/>
  <c r="D607" i="10" s="1"/>
  <c r="E607" i="10" a="1"/>
  <c r="E607" i="10" s="1"/>
  <c r="G607" i="10" a="1"/>
  <c r="G607" i="10" s="1"/>
  <c r="I607" i="10" s="1" a="1"/>
  <c r="I607" i="10" s="1"/>
  <c r="H607" i="10" a="1"/>
  <c r="H607" i="10" s="1"/>
  <c r="J607" i="10"/>
  <c r="L607" i="10" s="1" a="1"/>
  <c r="L607" i="10" s="1"/>
  <c r="J607" i="10" a="1"/>
  <c r="K607" i="10" a="1"/>
  <c r="K607" i="10" s="1"/>
  <c r="N607" i="10" a="1"/>
  <c r="N607" i="10" s="1"/>
  <c r="D608" i="10"/>
  <c r="D608" i="10" a="1"/>
  <c r="E608" i="10" a="1"/>
  <c r="E608" i="10" s="1"/>
  <c r="F608" i="10"/>
  <c r="F608" i="10" a="1"/>
  <c r="G608" i="10" a="1"/>
  <c r="G608" i="10" s="1"/>
  <c r="H608" i="10" a="1"/>
  <c r="H608" i="10" s="1"/>
  <c r="I608" i="10" a="1"/>
  <c r="I608" i="10" s="1"/>
  <c r="J608" i="10" a="1"/>
  <c r="J608" i="10" s="1"/>
  <c r="K608" i="10" a="1"/>
  <c r="K608" i="10" s="1"/>
  <c r="N608" i="10" a="1"/>
  <c r="N608" i="10" s="1"/>
  <c r="D609" i="10" a="1"/>
  <c r="D609" i="10" s="1"/>
  <c r="E609" i="10" a="1"/>
  <c r="E609" i="10" s="1"/>
  <c r="G609" i="10" a="1"/>
  <c r="G609" i="10" s="1"/>
  <c r="I609" i="10" s="1" a="1"/>
  <c r="I609" i="10" s="1"/>
  <c r="H609" i="10"/>
  <c r="H609" i="10" a="1"/>
  <c r="J609" i="10" a="1"/>
  <c r="J609" i="10" s="1"/>
  <c r="L609" i="10" s="1" a="1"/>
  <c r="L609" i="10" s="1"/>
  <c r="K609" i="10" a="1"/>
  <c r="K609" i="10" s="1"/>
  <c r="N609" i="10" a="1"/>
  <c r="N609" i="10" s="1"/>
  <c r="D610" i="10" a="1"/>
  <c r="D610" i="10" s="1"/>
  <c r="F610" i="10" s="1" a="1"/>
  <c r="F610" i="10" s="1"/>
  <c r="E610" i="10" a="1"/>
  <c r="E610" i="10" s="1"/>
  <c r="G610" i="10" a="1"/>
  <c r="G610" i="10" s="1"/>
  <c r="I610" i="10" s="1" a="1"/>
  <c r="I610" i="10" s="1"/>
  <c r="H610" i="10" a="1"/>
  <c r="H610" i="10" s="1"/>
  <c r="J610" i="10" a="1"/>
  <c r="J610" i="10" s="1"/>
  <c r="K610" i="10" a="1"/>
  <c r="K610" i="10" s="1"/>
  <c r="N610" i="10"/>
  <c r="N610" i="10" a="1"/>
  <c r="D611" i="10" a="1"/>
  <c r="D611" i="10" s="1"/>
  <c r="E611" i="10" a="1"/>
  <c r="E611" i="10" s="1"/>
  <c r="G611" i="10" a="1"/>
  <c r="G611" i="10" s="1"/>
  <c r="I611" i="10" s="1" a="1"/>
  <c r="I611" i="10" s="1"/>
  <c r="H611" i="10" a="1"/>
  <c r="H611" i="10" s="1"/>
  <c r="J611" i="10"/>
  <c r="L611" i="10" s="1" a="1"/>
  <c r="L611" i="10" s="1"/>
  <c r="J611" i="10" a="1"/>
  <c r="K611" i="10" a="1"/>
  <c r="K611" i="10" s="1"/>
  <c r="N611" i="10" a="1"/>
  <c r="N611" i="10" s="1"/>
  <c r="D612" i="10"/>
  <c r="D612" i="10" a="1"/>
  <c r="E612" i="10" a="1"/>
  <c r="E612" i="10" s="1"/>
  <c r="F612" i="10"/>
  <c r="F612" i="10" a="1"/>
  <c r="G612" i="10" a="1"/>
  <c r="G612" i="10" s="1"/>
  <c r="H612" i="10" a="1"/>
  <c r="H612" i="10" s="1"/>
  <c r="I612" i="10" a="1"/>
  <c r="I612" i="10" s="1"/>
  <c r="J612" i="10" a="1"/>
  <c r="J612" i="10" s="1"/>
  <c r="K612" i="10" a="1"/>
  <c r="K612" i="10" s="1"/>
  <c r="N612" i="10" a="1"/>
  <c r="N612" i="10" s="1"/>
  <c r="D613" i="10" a="1"/>
  <c r="D613" i="10" s="1"/>
  <c r="E613" i="10" a="1"/>
  <c r="E613" i="10" s="1"/>
  <c r="G613" i="10" a="1"/>
  <c r="G613" i="10" s="1"/>
  <c r="I613" i="10" s="1" a="1"/>
  <c r="I613" i="10" s="1"/>
  <c r="H613" i="10"/>
  <c r="H613" i="10" a="1"/>
  <c r="J613" i="10" a="1"/>
  <c r="J613" i="10" s="1"/>
  <c r="L613" i="10" s="1" a="1"/>
  <c r="L613" i="10" s="1"/>
  <c r="K613" i="10" a="1"/>
  <c r="K613" i="10" s="1"/>
  <c r="N613" i="10" a="1"/>
  <c r="N613" i="10" s="1"/>
  <c r="D614" i="10" a="1"/>
  <c r="D614" i="10" s="1"/>
  <c r="F614" i="10" s="1" a="1"/>
  <c r="F614" i="10" s="1"/>
  <c r="E614" i="10" a="1"/>
  <c r="E614" i="10" s="1"/>
  <c r="G614" i="10" a="1"/>
  <c r="G614" i="10" s="1"/>
  <c r="I614" i="10" s="1" a="1"/>
  <c r="I614" i="10" s="1"/>
  <c r="H614" i="10" a="1"/>
  <c r="H614" i="10" s="1"/>
  <c r="J614" i="10" a="1"/>
  <c r="J614" i="10" s="1"/>
  <c r="K614" i="10" a="1"/>
  <c r="K614" i="10" s="1"/>
  <c r="N614" i="10"/>
  <c r="N614" i="10" a="1"/>
  <c r="D615" i="10" a="1"/>
  <c r="D615" i="10" s="1"/>
  <c r="E615" i="10" a="1"/>
  <c r="E615" i="10" s="1"/>
  <c r="G615" i="10" a="1"/>
  <c r="G615" i="10" s="1"/>
  <c r="I615" i="10" s="1" a="1"/>
  <c r="I615" i="10" s="1"/>
  <c r="H615" i="10" a="1"/>
  <c r="H615" i="10" s="1"/>
  <c r="J615" i="10"/>
  <c r="L615" i="10" s="1" a="1"/>
  <c r="L615" i="10" s="1"/>
  <c r="J615" i="10" a="1"/>
  <c r="K615" i="10" a="1"/>
  <c r="K615" i="10" s="1"/>
  <c r="N615" i="10" a="1"/>
  <c r="N615" i="10" s="1"/>
  <c r="D616" i="10"/>
  <c r="D616" i="10" a="1"/>
  <c r="E616" i="10" a="1"/>
  <c r="E616" i="10" s="1"/>
  <c r="F616" i="10"/>
  <c r="F616" i="10" a="1"/>
  <c r="G616" i="10" a="1"/>
  <c r="G616" i="10" s="1"/>
  <c r="H616" i="10" a="1"/>
  <c r="H616" i="10" s="1"/>
  <c r="I616" i="10" a="1"/>
  <c r="I616" i="10" s="1"/>
  <c r="J616" i="10" a="1"/>
  <c r="J616" i="10" s="1"/>
  <c r="K616" i="10" a="1"/>
  <c r="K616" i="10" s="1"/>
  <c r="N616" i="10" a="1"/>
  <c r="N616" i="10" s="1"/>
  <c r="D617" i="10" a="1"/>
  <c r="D617" i="10" s="1"/>
  <c r="E617" i="10" a="1"/>
  <c r="E617" i="10" s="1"/>
  <c r="G617" i="10" a="1"/>
  <c r="G617" i="10" s="1"/>
  <c r="I617" i="10" s="1" a="1"/>
  <c r="I617" i="10" s="1"/>
  <c r="H617" i="10"/>
  <c r="H617" i="10" a="1"/>
  <c r="J617" i="10" a="1"/>
  <c r="J617" i="10" s="1"/>
  <c r="L617" i="10" s="1" a="1"/>
  <c r="L617" i="10" s="1"/>
  <c r="K617" i="10" a="1"/>
  <c r="K617" i="10" s="1"/>
  <c r="N617" i="10" a="1"/>
  <c r="N617" i="10" s="1"/>
  <c r="D618" i="10" a="1"/>
  <c r="D618" i="10" s="1"/>
  <c r="F618" i="10" s="1" a="1"/>
  <c r="F618" i="10" s="1"/>
  <c r="E618" i="10" a="1"/>
  <c r="E618" i="10" s="1"/>
  <c r="G618" i="10" a="1"/>
  <c r="G618" i="10" s="1"/>
  <c r="I618" i="10" s="1" a="1"/>
  <c r="I618" i="10" s="1"/>
  <c r="H618" i="10" a="1"/>
  <c r="H618" i="10" s="1"/>
  <c r="J618" i="10" a="1"/>
  <c r="J618" i="10" s="1"/>
  <c r="K618" i="10" a="1"/>
  <c r="K618" i="10" s="1"/>
  <c r="N618" i="10"/>
  <c r="N618" i="10" a="1"/>
  <c r="D619" i="10" a="1"/>
  <c r="D619" i="10" s="1"/>
  <c r="E619" i="10" a="1"/>
  <c r="E619" i="10" s="1"/>
  <c r="G619" i="10" a="1"/>
  <c r="G619" i="10" s="1"/>
  <c r="I619" i="10" s="1" a="1"/>
  <c r="I619" i="10" s="1"/>
  <c r="H619" i="10" a="1"/>
  <c r="H619" i="10" s="1"/>
  <c r="J619" i="10"/>
  <c r="L619" i="10" s="1" a="1"/>
  <c r="L619" i="10" s="1"/>
  <c r="J619" i="10" a="1"/>
  <c r="K619" i="10" a="1"/>
  <c r="K619" i="10" s="1"/>
  <c r="N619" i="10" a="1"/>
  <c r="N619" i="10" s="1"/>
  <c r="D620" i="10"/>
  <c r="D620" i="10" a="1"/>
  <c r="E620" i="10" a="1"/>
  <c r="E620" i="10" s="1"/>
  <c r="F620" i="10"/>
  <c r="F620" i="10" a="1"/>
  <c r="G620" i="10" a="1"/>
  <c r="G620" i="10" s="1"/>
  <c r="H620" i="10" a="1"/>
  <c r="H620" i="10" s="1"/>
  <c r="I620" i="10" a="1"/>
  <c r="I620" i="10" s="1"/>
  <c r="J620" i="10" a="1"/>
  <c r="J620" i="10" s="1"/>
  <c r="K620" i="10" a="1"/>
  <c r="K620" i="10" s="1"/>
  <c r="N620" i="10" a="1"/>
  <c r="N620" i="10" s="1"/>
  <c r="D621" i="10" a="1"/>
  <c r="D621" i="10" s="1"/>
  <c r="E621" i="10" a="1"/>
  <c r="E621" i="10" s="1"/>
  <c r="G621" i="10" a="1"/>
  <c r="G621" i="10" s="1"/>
  <c r="I621" i="10" s="1" a="1"/>
  <c r="I621" i="10" s="1"/>
  <c r="H621" i="10"/>
  <c r="H621" i="10" a="1"/>
  <c r="J621" i="10" a="1"/>
  <c r="J621" i="10" s="1"/>
  <c r="L621" i="10" s="1" a="1"/>
  <c r="L621" i="10" s="1"/>
  <c r="K621" i="10" a="1"/>
  <c r="K621" i="10" s="1"/>
  <c r="N621" i="10" a="1"/>
  <c r="N621" i="10" s="1"/>
  <c r="D622" i="10" a="1"/>
  <c r="D622" i="10" s="1"/>
  <c r="F622" i="10" s="1" a="1"/>
  <c r="F622" i="10" s="1"/>
  <c r="E622" i="10" a="1"/>
  <c r="E622" i="10" s="1"/>
  <c r="G622" i="10" a="1"/>
  <c r="G622" i="10" s="1"/>
  <c r="I622" i="10" s="1" a="1"/>
  <c r="I622" i="10" s="1"/>
  <c r="H622" i="10" a="1"/>
  <c r="H622" i="10" s="1"/>
  <c r="J622" i="10" a="1"/>
  <c r="J622" i="10" s="1"/>
  <c r="K622" i="10" a="1"/>
  <c r="K622" i="10" s="1"/>
  <c r="N622" i="10"/>
  <c r="N622" i="10" a="1"/>
  <c r="D623" i="10" a="1"/>
  <c r="D623" i="10" s="1"/>
  <c r="E623" i="10" a="1"/>
  <c r="E623" i="10" s="1"/>
  <c r="G623" i="10" a="1"/>
  <c r="G623" i="10" s="1"/>
  <c r="I623" i="10" s="1" a="1"/>
  <c r="I623" i="10" s="1"/>
  <c r="H623" i="10" a="1"/>
  <c r="H623" i="10" s="1"/>
  <c r="J623" i="10"/>
  <c r="L623" i="10" s="1" a="1"/>
  <c r="L623" i="10" s="1"/>
  <c r="J623" i="10" a="1"/>
  <c r="K623" i="10" a="1"/>
  <c r="K623" i="10" s="1"/>
  <c r="N623" i="10" a="1"/>
  <c r="N623" i="10" s="1"/>
  <c r="D624" i="10"/>
  <c r="D624" i="10" a="1"/>
  <c r="E624" i="10" a="1"/>
  <c r="E624" i="10" s="1"/>
  <c r="F624" i="10"/>
  <c r="F624" i="10" a="1"/>
  <c r="G624" i="10" a="1"/>
  <c r="G624" i="10" s="1"/>
  <c r="I624" i="10" s="1" a="1"/>
  <c r="I624" i="10" s="1"/>
  <c r="H624" i="10" a="1"/>
  <c r="H624" i="10" s="1"/>
  <c r="J624" i="10" a="1"/>
  <c r="J624" i="10" s="1"/>
  <c r="K624" i="10" a="1"/>
  <c r="K624" i="10" s="1"/>
  <c r="N624" i="10" a="1"/>
  <c r="N624" i="10" s="1"/>
  <c r="D625" i="10" a="1"/>
  <c r="D625" i="10" s="1"/>
  <c r="E625" i="10" a="1"/>
  <c r="E625" i="10" s="1"/>
  <c r="G625" i="10" a="1"/>
  <c r="G625" i="10" s="1"/>
  <c r="I625" i="10" s="1" a="1"/>
  <c r="I625" i="10" s="1"/>
  <c r="H625" i="10" a="1"/>
  <c r="H625" i="10" s="1"/>
  <c r="J625" i="10"/>
  <c r="L625" i="10" s="1" a="1"/>
  <c r="L625" i="10" s="1"/>
  <c r="J625" i="10" a="1"/>
  <c r="K625" i="10" a="1"/>
  <c r="K625" i="10" s="1"/>
  <c r="N625" i="10" a="1"/>
  <c r="N625" i="10" s="1"/>
  <c r="D626" i="10" a="1"/>
  <c r="D626" i="10" s="1"/>
  <c r="E626" i="10" a="1"/>
  <c r="E626" i="10" s="1"/>
  <c r="G626" i="10" a="1"/>
  <c r="G626" i="10" s="1"/>
  <c r="I626" i="10" s="1" a="1"/>
  <c r="I626" i="10" s="1"/>
  <c r="H626" i="10" a="1"/>
  <c r="H626" i="10" s="1"/>
  <c r="J626" i="10" a="1"/>
  <c r="J626" i="10" s="1"/>
  <c r="L626" i="10" s="1" a="1"/>
  <c r="L626" i="10" s="1"/>
  <c r="K626" i="10" a="1"/>
  <c r="K626" i="10" s="1"/>
  <c r="N626" i="10" a="1"/>
  <c r="N626" i="10" s="1"/>
  <c r="D627" i="10" a="1"/>
  <c r="D627" i="10" s="1"/>
  <c r="E627" i="10" a="1"/>
  <c r="E627" i="10" s="1"/>
  <c r="G627" i="10" a="1"/>
  <c r="G627" i="10" s="1"/>
  <c r="I627" i="10" s="1" a="1"/>
  <c r="I627" i="10" s="1"/>
  <c r="H627" i="10" a="1"/>
  <c r="H627" i="10" s="1"/>
  <c r="J627" i="10"/>
  <c r="J627" i="10" a="1"/>
  <c r="K627" i="10" a="1"/>
  <c r="K627" i="10" s="1"/>
  <c r="L627" i="10" a="1"/>
  <c r="L627" i="10" s="1"/>
  <c r="N627" i="10" a="1"/>
  <c r="N627" i="10" s="1"/>
  <c r="D628" i="10" a="1"/>
  <c r="D628" i="10" s="1"/>
  <c r="E628" i="10" a="1"/>
  <c r="E628" i="10" s="1"/>
  <c r="G628" i="10" a="1"/>
  <c r="G628" i="10" s="1"/>
  <c r="I628" i="10" s="1" a="1"/>
  <c r="I628" i="10" s="1"/>
  <c r="H628" i="10" a="1"/>
  <c r="H628" i="10" s="1"/>
  <c r="J628" i="10" a="1"/>
  <c r="J628" i="10" s="1"/>
  <c r="L628" i="10" s="1" a="1"/>
  <c r="L628" i="10" s="1"/>
  <c r="K628" i="10" a="1"/>
  <c r="K628" i="10" s="1"/>
  <c r="N628" i="10"/>
  <c r="N628" i="10" a="1"/>
  <c r="D629" i="10" a="1"/>
  <c r="D629" i="10" s="1"/>
  <c r="E629" i="10" a="1"/>
  <c r="E629" i="10" s="1"/>
  <c r="G629" i="10" a="1"/>
  <c r="G629" i="10" s="1"/>
  <c r="I629" i="10" s="1" a="1"/>
  <c r="I629" i="10" s="1"/>
  <c r="H629" i="10" a="1"/>
  <c r="H629" i="10" s="1"/>
  <c r="J629" i="10" a="1"/>
  <c r="J629" i="10" s="1"/>
  <c r="L629" i="10" s="1" a="1"/>
  <c r="L629" i="10" s="1"/>
  <c r="K629" i="10" a="1"/>
  <c r="K629" i="10" s="1"/>
  <c r="N629" i="10" a="1"/>
  <c r="N629" i="10" s="1"/>
  <c r="D630" i="10" a="1"/>
  <c r="D630" i="10" s="1"/>
  <c r="F630" i="10" s="1" a="1"/>
  <c r="F630" i="10" s="1"/>
  <c r="E630" i="10" a="1"/>
  <c r="E630" i="10" s="1"/>
  <c r="G630" i="10" a="1"/>
  <c r="G630" i="10" s="1"/>
  <c r="I630" i="10" s="1" a="1"/>
  <c r="I630" i="10" s="1"/>
  <c r="H630" i="10" a="1"/>
  <c r="H630" i="10" s="1"/>
  <c r="J630" i="10" a="1"/>
  <c r="J630" i="10" s="1"/>
  <c r="L630" i="10" s="1" a="1"/>
  <c r="L630" i="10" s="1"/>
  <c r="K630" i="10" a="1"/>
  <c r="K630" i="10" s="1"/>
  <c r="N630" i="10"/>
  <c r="N630" i="10" a="1"/>
  <c r="D631" i="10" a="1"/>
  <c r="D631" i="10" s="1"/>
  <c r="E631" i="10" a="1"/>
  <c r="E631" i="10" s="1"/>
  <c r="G631" i="10" a="1"/>
  <c r="G631" i="10" s="1"/>
  <c r="H631" i="10" a="1"/>
  <c r="H631" i="10" s="1"/>
  <c r="I631" i="10" a="1"/>
  <c r="I631" i="10" s="1"/>
  <c r="J631" i="10"/>
  <c r="L631" i="10" s="1" a="1"/>
  <c r="L631" i="10" s="1"/>
  <c r="J631" i="10" a="1"/>
  <c r="K631" i="10" a="1"/>
  <c r="K631" i="10" s="1"/>
  <c r="N631" i="10" a="1"/>
  <c r="N631" i="10" s="1"/>
  <c r="D632" i="10" a="1"/>
  <c r="D632" i="10" s="1"/>
  <c r="F632" i="10" s="1" a="1"/>
  <c r="F632" i="10" s="1"/>
  <c r="E632" i="10" a="1"/>
  <c r="E632" i="10" s="1"/>
  <c r="G632" i="10" a="1"/>
  <c r="G632" i="10" s="1"/>
  <c r="I632" i="10" s="1" a="1"/>
  <c r="I632" i="10" s="1"/>
  <c r="H632" i="10" a="1"/>
  <c r="H632" i="10" s="1"/>
  <c r="J632" i="10" a="1"/>
  <c r="J632" i="10" s="1"/>
  <c r="L632" i="10" s="1" a="1"/>
  <c r="L632" i="10" s="1"/>
  <c r="K632" i="10" a="1"/>
  <c r="K632" i="10" s="1"/>
  <c r="N632" i="10" a="1"/>
  <c r="N632" i="10" s="1"/>
  <c r="D633" i="10" a="1"/>
  <c r="D633" i="10" s="1"/>
  <c r="E633" i="10" a="1"/>
  <c r="E633" i="10" s="1"/>
  <c r="G633" i="10" a="1"/>
  <c r="G633" i="10" s="1"/>
  <c r="I633" i="10" s="1" a="1"/>
  <c r="I633" i="10" s="1"/>
  <c r="H633" i="10" a="1"/>
  <c r="H633" i="10" s="1"/>
  <c r="J633" i="10" a="1"/>
  <c r="J633" i="10" s="1"/>
  <c r="L633" i="10" s="1" a="1"/>
  <c r="L633" i="10" s="1"/>
  <c r="K633" i="10" a="1"/>
  <c r="K633" i="10" s="1"/>
  <c r="N633" i="10" a="1"/>
  <c r="N633" i="10" s="1"/>
  <c r="D634" i="10" a="1"/>
  <c r="D634" i="10" s="1"/>
  <c r="F634" i="10" s="1" a="1"/>
  <c r="F634" i="10" s="1"/>
  <c r="E634" i="10" a="1"/>
  <c r="E634" i="10" s="1"/>
  <c r="G634" i="10" a="1"/>
  <c r="G634" i="10" s="1"/>
  <c r="I634" i="10" s="1" a="1"/>
  <c r="I634" i="10" s="1"/>
  <c r="H634" i="10" a="1"/>
  <c r="H634" i="10" s="1"/>
  <c r="J634" i="10" a="1"/>
  <c r="J634" i="10" s="1"/>
  <c r="L634" i="10" s="1" a="1"/>
  <c r="L634" i="10" s="1"/>
  <c r="K634" i="10" a="1"/>
  <c r="K634" i="10" s="1"/>
  <c r="N634" i="10" a="1"/>
  <c r="N634" i="10" s="1"/>
  <c r="D635" i="10" a="1"/>
  <c r="D635" i="10" s="1"/>
  <c r="E635" i="10" a="1"/>
  <c r="E635" i="10" s="1"/>
  <c r="G635" i="10" a="1"/>
  <c r="G635" i="10" s="1"/>
  <c r="I635" i="10" s="1" a="1"/>
  <c r="I635" i="10" s="1"/>
  <c r="H635" i="10" a="1"/>
  <c r="H635" i="10" s="1"/>
  <c r="J635" i="10"/>
  <c r="J635" i="10" a="1"/>
  <c r="K635" i="10" a="1"/>
  <c r="K635" i="10" s="1"/>
  <c r="L635" i="10" a="1"/>
  <c r="L635" i="10" s="1"/>
  <c r="N635" i="10" a="1"/>
  <c r="N635" i="10" s="1"/>
  <c r="D636" i="10" a="1"/>
  <c r="D636" i="10" s="1"/>
  <c r="F636" i="10" s="1" a="1"/>
  <c r="E636" i="10" a="1"/>
  <c r="E636" i="10" s="1"/>
  <c r="F636" i="10"/>
  <c r="G636" i="10" a="1"/>
  <c r="G636" i="10" s="1"/>
  <c r="I636" i="10" s="1" a="1"/>
  <c r="I636" i="10" s="1"/>
  <c r="H636" i="10" a="1"/>
  <c r="H636" i="10" s="1"/>
  <c r="J636" i="10" a="1"/>
  <c r="J636" i="10" s="1"/>
  <c r="L636" i="10" s="1" a="1"/>
  <c r="L636" i="10" s="1"/>
  <c r="K636" i="10" a="1"/>
  <c r="K636" i="10" s="1"/>
  <c r="N636" i="10"/>
  <c r="N636" i="10" a="1"/>
  <c r="D637" i="10" a="1"/>
  <c r="D637" i="10" s="1"/>
  <c r="E637" i="10" a="1"/>
  <c r="E637" i="10" s="1"/>
  <c r="G637" i="10" a="1"/>
  <c r="G637" i="10" s="1"/>
  <c r="I637" i="10" s="1" a="1"/>
  <c r="I637" i="10" s="1"/>
  <c r="H637" i="10" a="1"/>
  <c r="H637" i="10" s="1"/>
  <c r="J637" i="10" a="1"/>
  <c r="J637" i="10" s="1"/>
  <c r="L637" i="10" s="1" a="1"/>
  <c r="L637" i="10" s="1"/>
  <c r="K637" i="10" a="1"/>
  <c r="K637" i="10" s="1"/>
  <c r="N637" i="10" a="1"/>
  <c r="N637" i="10" s="1"/>
  <c r="D638" i="10" a="1"/>
  <c r="D638" i="10" s="1"/>
  <c r="F638" i="10" s="1" a="1"/>
  <c r="F638" i="10" s="1"/>
  <c r="E638" i="10" a="1"/>
  <c r="E638" i="10" s="1"/>
  <c r="G638" i="10" a="1"/>
  <c r="G638" i="10" s="1"/>
  <c r="I638" i="10" s="1" a="1"/>
  <c r="I638" i="10" s="1"/>
  <c r="H638" i="10" a="1"/>
  <c r="H638" i="10" s="1"/>
  <c r="J638" i="10" a="1"/>
  <c r="J638" i="10" s="1"/>
  <c r="L638" i="10" s="1" a="1"/>
  <c r="L638" i="10" s="1"/>
  <c r="K638" i="10" a="1"/>
  <c r="K638" i="10" s="1"/>
  <c r="N638" i="10" a="1"/>
  <c r="N638" i="10" s="1"/>
  <c r="D639" i="10"/>
  <c r="F639" i="10" s="1" a="1"/>
  <c r="F639" i="10" s="1"/>
  <c r="D639" i="10" a="1"/>
  <c r="E639" i="10" a="1"/>
  <c r="E639" i="10" s="1"/>
  <c r="G639" i="10" a="1"/>
  <c r="G639" i="10" s="1"/>
  <c r="I639" i="10" s="1" a="1"/>
  <c r="I639" i="10" s="1"/>
  <c r="H639" i="10" a="1"/>
  <c r="H639" i="10" s="1"/>
  <c r="J639" i="10" a="1"/>
  <c r="J639" i="10" s="1"/>
  <c r="L639" i="10" s="1" a="1"/>
  <c r="L639" i="10" s="1"/>
  <c r="K639" i="10" a="1"/>
  <c r="K639" i="10" s="1"/>
  <c r="N639" i="10" a="1"/>
  <c r="N639" i="10" s="1"/>
  <c r="D640" i="10" a="1"/>
  <c r="D640" i="10" s="1"/>
  <c r="F640" i="10" s="1" a="1"/>
  <c r="F640" i="10" s="1"/>
  <c r="E640" i="10" a="1"/>
  <c r="E640" i="10" s="1"/>
  <c r="G640" i="10" a="1"/>
  <c r="G640" i="10" s="1"/>
  <c r="I640" i="10" s="1" a="1"/>
  <c r="I640" i="10" s="1"/>
  <c r="H640" i="10"/>
  <c r="H640" i="10" a="1"/>
  <c r="J640" i="10" a="1"/>
  <c r="J640" i="10" s="1"/>
  <c r="L640" i="10" s="1" a="1"/>
  <c r="L640" i="10" s="1"/>
  <c r="K640" i="10" a="1"/>
  <c r="K640" i="10" s="1"/>
  <c r="N640" i="10"/>
  <c r="N640" i="10" a="1"/>
  <c r="D641" i="10" a="1"/>
  <c r="D641" i="10" s="1"/>
  <c r="E641" i="10" a="1"/>
  <c r="E641" i="10" s="1"/>
  <c r="G641" i="10" a="1"/>
  <c r="G641" i="10" s="1"/>
  <c r="I641" i="10" s="1" a="1"/>
  <c r="I641" i="10" s="1"/>
  <c r="H641" i="10" a="1"/>
  <c r="H641" i="10" s="1"/>
  <c r="J641" i="10" a="1"/>
  <c r="J641" i="10" s="1"/>
  <c r="L641" i="10" s="1" a="1"/>
  <c r="L641" i="10" s="1"/>
  <c r="K641" i="10" a="1"/>
  <c r="K641" i="10" s="1"/>
  <c r="N641" i="10" a="1"/>
  <c r="N641" i="10" s="1"/>
  <c r="D642" i="10" a="1"/>
  <c r="D642" i="10" s="1"/>
  <c r="F642" i="10" s="1" a="1"/>
  <c r="F642" i="10" s="1"/>
  <c r="E642" i="10" a="1"/>
  <c r="E642" i="10" s="1"/>
  <c r="G642" i="10" a="1"/>
  <c r="G642" i="10" s="1"/>
  <c r="I642" i="10" s="1" a="1"/>
  <c r="I642" i="10" s="1"/>
  <c r="H642" i="10" a="1"/>
  <c r="H642" i="10" s="1"/>
  <c r="J642" i="10" a="1"/>
  <c r="J642" i="10" s="1"/>
  <c r="L642" i="10" s="1" a="1"/>
  <c r="L642" i="10" s="1"/>
  <c r="K642" i="10" a="1"/>
  <c r="K642" i="10" s="1"/>
  <c r="N642" i="10" a="1"/>
  <c r="N642" i="10" s="1"/>
  <c r="D643" i="10"/>
  <c r="D643" i="10" a="1"/>
  <c r="E643" i="10" a="1"/>
  <c r="E643" i="10" s="1"/>
  <c r="G643" i="10" a="1"/>
  <c r="G643" i="10" s="1"/>
  <c r="I643" i="10" s="1" a="1"/>
  <c r="I643" i="10" s="1"/>
  <c r="H643" i="10" a="1"/>
  <c r="H643" i="10" s="1"/>
  <c r="J643" i="10" a="1"/>
  <c r="J643" i="10" s="1"/>
  <c r="L643" i="10" s="1" a="1"/>
  <c r="L643" i="10" s="1"/>
  <c r="K643" i="10" a="1"/>
  <c r="K643" i="10" s="1"/>
  <c r="N643" i="10" a="1"/>
  <c r="N643" i="10" s="1"/>
  <c r="D644" i="10" a="1"/>
  <c r="D644" i="10" s="1"/>
  <c r="F644" i="10" s="1" a="1"/>
  <c r="F644" i="10" s="1"/>
  <c r="E644" i="10" a="1"/>
  <c r="E644" i="10" s="1"/>
  <c r="G644" i="10" a="1"/>
  <c r="G644" i="10" s="1"/>
  <c r="I644" i="10" s="1" a="1"/>
  <c r="I644" i="10" s="1"/>
  <c r="H644" i="10" a="1"/>
  <c r="H644" i="10" s="1"/>
  <c r="J644" i="10" a="1"/>
  <c r="J644" i="10" s="1"/>
  <c r="L644" i="10" s="1" a="1"/>
  <c r="L644" i="10" s="1"/>
  <c r="K644" i="10" a="1"/>
  <c r="K644" i="10" s="1"/>
  <c r="N644" i="10"/>
  <c r="N644" i="10" a="1"/>
  <c r="D645" i="10" a="1"/>
  <c r="D645" i="10" s="1"/>
  <c r="E645" i="10" a="1"/>
  <c r="E645" i="10" s="1"/>
  <c r="G645" i="10" a="1"/>
  <c r="G645" i="10" s="1"/>
  <c r="I645" i="10" s="1" a="1"/>
  <c r="I645" i="10" s="1"/>
  <c r="H645" i="10" a="1"/>
  <c r="H645" i="10" s="1"/>
  <c r="J645" i="10" a="1"/>
  <c r="J645" i="10" s="1"/>
  <c r="L645" i="10" s="1" a="1"/>
  <c r="L645" i="10" s="1"/>
  <c r="K645" i="10" a="1"/>
  <c r="K645" i="10" s="1"/>
  <c r="N645" i="10" a="1"/>
  <c r="N645" i="10" s="1"/>
  <c r="D646" i="10" a="1"/>
  <c r="D646" i="10" s="1"/>
  <c r="F646" i="10" s="1" a="1"/>
  <c r="F646" i="10" s="1"/>
  <c r="E646" i="10" a="1"/>
  <c r="E646" i="10" s="1"/>
  <c r="G646" i="10" a="1"/>
  <c r="G646" i="10" s="1"/>
  <c r="I646" i="10" s="1" a="1"/>
  <c r="I646" i="10" s="1"/>
  <c r="H646" i="10" a="1"/>
  <c r="H646" i="10" s="1"/>
  <c r="J646" i="10" a="1"/>
  <c r="J646" i="10" s="1"/>
  <c r="L646" i="10" s="1" a="1"/>
  <c r="L646" i="10" s="1"/>
  <c r="K646" i="10" a="1"/>
  <c r="K646" i="10" s="1"/>
  <c r="N646" i="10" a="1"/>
  <c r="N646" i="10" s="1"/>
  <c r="D647" i="10" a="1"/>
  <c r="D647" i="10" s="1"/>
  <c r="E647" i="10" a="1"/>
  <c r="E647" i="10" s="1"/>
  <c r="G647" i="10" a="1"/>
  <c r="G647" i="10" s="1"/>
  <c r="I647" i="10" s="1" a="1"/>
  <c r="I647" i="10" s="1"/>
  <c r="H647" i="10" a="1"/>
  <c r="H647" i="10" s="1"/>
  <c r="J647" i="10"/>
  <c r="L647" i="10" s="1" a="1"/>
  <c r="L647" i="10" s="1"/>
  <c r="J647" i="10" a="1"/>
  <c r="K647" i="10" a="1"/>
  <c r="K647" i="10" s="1"/>
  <c r="N647" i="10"/>
  <c r="N647" i="10" a="1"/>
  <c r="D648" i="10" a="1"/>
  <c r="D648" i="10" s="1"/>
  <c r="F648" i="10" s="1" a="1"/>
  <c r="F648" i="10" s="1"/>
  <c r="E648" i="10" a="1"/>
  <c r="E648" i="10" s="1"/>
  <c r="G648" i="10" a="1"/>
  <c r="G648" i="10" s="1"/>
  <c r="I648" i="10" s="1" a="1"/>
  <c r="I648" i="10" s="1"/>
  <c r="H648" i="10" a="1"/>
  <c r="H648" i="10" s="1"/>
  <c r="J648" i="10" a="1"/>
  <c r="J648" i="10" s="1"/>
  <c r="L648" i="10" s="1" a="1"/>
  <c r="L648" i="10" s="1"/>
  <c r="K648" i="10" a="1"/>
  <c r="K648" i="10" s="1"/>
  <c r="N648" i="10"/>
  <c r="N648" i="10" a="1"/>
  <c r="D649" i="10" a="1"/>
  <c r="D649" i="10" s="1"/>
  <c r="E649" i="10" a="1"/>
  <c r="E649" i="10" s="1"/>
  <c r="G649" i="10" a="1"/>
  <c r="G649" i="10" s="1"/>
  <c r="I649" i="10" s="1" a="1"/>
  <c r="I649" i="10" s="1"/>
  <c r="H649" i="10" a="1"/>
  <c r="H649" i="10" s="1"/>
  <c r="J649" i="10" a="1"/>
  <c r="J649" i="10" s="1"/>
  <c r="L649" i="10" s="1" a="1"/>
  <c r="L649" i="10" s="1"/>
  <c r="K649" i="10" a="1"/>
  <c r="K649" i="10" s="1"/>
  <c r="N649" i="10"/>
  <c r="N649" i="10" a="1"/>
  <c r="D650" i="10" a="1"/>
  <c r="D650" i="10" s="1"/>
  <c r="F650" i="10" s="1" a="1"/>
  <c r="E650" i="10" a="1"/>
  <c r="E650" i="10" s="1"/>
  <c r="F650" i="10"/>
  <c r="G650" i="10" a="1"/>
  <c r="G650" i="10" s="1"/>
  <c r="I650" i="10" s="1" a="1"/>
  <c r="I650" i="10" s="1"/>
  <c r="H650" i="10" a="1"/>
  <c r="H650" i="10" s="1"/>
  <c r="J650" i="10" a="1"/>
  <c r="J650" i="10" s="1"/>
  <c r="L650" i="10" s="1" a="1"/>
  <c r="L650" i="10" s="1"/>
  <c r="K650" i="10" a="1"/>
  <c r="K650" i="10" s="1"/>
  <c r="N650" i="10"/>
  <c r="N650" i="10" a="1"/>
  <c r="D651" i="10" a="1"/>
  <c r="D651" i="10" s="1"/>
  <c r="E651" i="10" a="1"/>
  <c r="E651" i="10" s="1"/>
  <c r="G651" i="10" a="1"/>
  <c r="G651" i="10" s="1"/>
  <c r="I651" i="10" s="1" a="1"/>
  <c r="I651" i="10" s="1"/>
  <c r="H651" i="10" a="1"/>
  <c r="H651" i="10" s="1"/>
  <c r="J651" i="10" a="1"/>
  <c r="J651" i="10" s="1"/>
  <c r="L651" i="10" s="1" a="1"/>
  <c r="L651" i="10" s="1"/>
  <c r="K651" i="10" a="1"/>
  <c r="K651" i="10" s="1"/>
  <c r="N651" i="10"/>
  <c r="N651" i="10" a="1"/>
  <c r="D652" i="10" a="1"/>
  <c r="D652" i="10" s="1"/>
  <c r="F652" i="10" s="1" a="1"/>
  <c r="F652" i="10" s="1"/>
  <c r="E652" i="10" a="1"/>
  <c r="E652" i="10" s="1"/>
  <c r="G652" i="10" a="1"/>
  <c r="G652" i="10" s="1"/>
  <c r="I652" i="10" s="1" a="1"/>
  <c r="I652" i="10" s="1"/>
  <c r="H652" i="10" a="1"/>
  <c r="H652" i="10" s="1"/>
  <c r="J652" i="10" a="1"/>
  <c r="J652" i="10" s="1"/>
  <c r="K652" i="10" a="1"/>
  <c r="K652" i="10" s="1"/>
  <c r="L652" i="10" a="1"/>
  <c r="L652" i="10" s="1"/>
  <c r="N652" i="10"/>
  <c r="N652" i="10" a="1"/>
  <c r="D653" i="10" a="1"/>
  <c r="D653" i="10" s="1"/>
  <c r="E653" i="10" a="1"/>
  <c r="E653" i="10" s="1"/>
  <c r="G653" i="10" a="1"/>
  <c r="G653" i="10" s="1"/>
  <c r="H653" i="10" a="1"/>
  <c r="H653" i="10" s="1"/>
  <c r="I653" i="10" a="1"/>
  <c r="I653" i="10" s="1"/>
  <c r="J653" i="10"/>
  <c r="J653" i="10" a="1"/>
  <c r="K653" i="10" a="1"/>
  <c r="K653" i="10" s="1"/>
  <c r="L653" i="10" a="1"/>
  <c r="L653" i="10" s="1"/>
  <c r="N653" i="10"/>
  <c r="N653" i="10" a="1"/>
  <c r="D654" i="10" a="1"/>
  <c r="D654" i="10" s="1"/>
  <c r="F654" i="10" s="1" a="1"/>
  <c r="F654" i="10" s="1"/>
  <c r="E654" i="10" a="1"/>
  <c r="E654" i="10" s="1"/>
  <c r="G654" i="10" a="1"/>
  <c r="G654" i="10" s="1"/>
  <c r="H654" i="10" a="1"/>
  <c r="H654" i="10" s="1"/>
  <c r="J654" i="10" a="1"/>
  <c r="J654" i="10" s="1"/>
  <c r="L654" i="10" s="1" a="1"/>
  <c r="L654" i="10" s="1"/>
  <c r="K654" i="10" a="1"/>
  <c r="K654" i="10" s="1"/>
  <c r="N654" i="10" a="1"/>
  <c r="N654" i="10" s="1"/>
  <c r="D655" i="10" a="1"/>
  <c r="D655" i="10" s="1"/>
  <c r="E655" i="10" a="1"/>
  <c r="E655" i="10" s="1"/>
  <c r="G655" i="10" a="1"/>
  <c r="G655" i="10" s="1"/>
  <c r="I655" i="10" s="1" a="1"/>
  <c r="I655" i="10" s="1"/>
  <c r="H655" i="10" a="1"/>
  <c r="H655" i="10" s="1"/>
  <c r="J655" i="10"/>
  <c r="J655" i="10" a="1"/>
  <c r="K655" i="10" a="1"/>
  <c r="K655" i="10" s="1"/>
  <c r="L655" i="10" a="1"/>
  <c r="L655" i="10" s="1"/>
  <c r="N655" i="10"/>
  <c r="N655" i="10" a="1"/>
  <c r="D656" i="10" a="1"/>
  <c r="D656" i="10" s="1"/>
  <c r="F656" i="10" s="1" a="1"/>
  <c r="F656" i="10" s="1"/>
  <c r="E656" i="10" a="1"/>
  <c r="E656" i="10" s="1"/>
  <c r="G656" i="10" a="1"/>
  <c r="G656" i="10" s="1"/>
  <c r="I656" i="10" s="1" a="1"/>
  <c r="I656" i="10" s="1"/>
  <c r="H656" i="10" a="1"/>
  <c r="H656" i="10" s="1"/>
  <c r="J656" i="10" a="1"/>
  <c r="J656" i="10" s="1"/>
  <c r="L656" i="10" s="1" a="1"/>
  <c r="L656" i="10" s="1"/>
  <c r="K656" i="10" a="1"/>
  <c r="K656" i="10" s="1"/>
  <c r="N656" i="10" a="1"/>
  <c r="N656" i="10" s="1"/>
  <c r="D657" i="10" a="1"/>
  <c r="D657" i="10" s="1"/>
  <c r="E657" i="10" a="1"/>
  <c r="E657" i="10" s="1"/>
  <c r="G657" i="10" a="1"/>
  <c r="G657" i="10" s="1"/>
  <c r="H657" i="10" a="1"/>
  <c r="H657" i="10" s="1"/>
  <c r="I657" i="10" a="1"/>
  <c r="I657" i="10" s="1"/>
  <c r="J657" i="10"/>
  <c r="J657" i="10" a="1"/>
  <c r="K657" i="10" a="1"/>
  <c r="K657" i="10" s="1"/>
  <c r="L657" i="10"/>
  <c r="L657" i="10" a="1"/>
  <c r="N657" i="10" a="1"/>
  <c r="N657" i="10" s="1"/>
  <c r="D658" i="10" a="1"/>
  <c r="D658" i="10" s="1"/>
  <c r="F658" i="10" s="1" a="1"/>
  <c r="F658" i="10" s="1"/>
  <c r="E658" i="10" a="1"/>
  <c r="E658" i="10" s="1"/>
  <c r="G658" i="10" a="1"/>
  <c r="G658" i="10" s="1"/>
  <c r="H658" i="10" a="1"/>
  <c r="H658" i="10" s="1"/>
  <c r="J658" i="10" a="1"/>
  <c r="J658" i="10" s="1"/>
  <c r="L658" i="10" s="1" a="1"/>
  <c r="L658" i="10" s="1"/>
  <c r="K658" i="10" a="1"/>
  <c r="K658" i="10" s="1"/>
  <c r="N658" i="10" a="1"/>
  <c r="N658" i="10" s="1"/>
  <c r="D659" i="10" a="1"/>
  <c r="D659" i="10" s="1"/>
  <c r="E659" i="10" a="1"/>
  <c r="E659" i="10" s="1"/>
  <c r="G659" i="10" a="1"/>
  <c r="G659" i="10" s="1"/>
  <c r="I659" i="10" s="1" a="1"/>
  <c r="I659" i="10" s="1"/>
  <c r="H659" i="10" a="1"/>
  <c r="H659" i="10" s="1"/>
  <c r="J659" i="10"/>
  <c r="J659" i="10" a="1"/>
  <c r="K659" i="10" a="1"/>
  <c r="K659" i="10" s="1"/>
  <c r="L659" i="10"/>
  <c r="L659" i="10" a="1"/>
  <c r="N659" i="10" a="1"/>
  <c r="N659" i="10" s="1"/>
  <c r="D660" i="10" a="1"/>
  <c r="D660" i="10" s="1"/>
  <c r="F660" i="10" s="1" a="1"/>
  <c r="F660" i="10" s="1"/>
  <c r="E660" i="10" a="1"/>
  <c r="E660" i="10" s="1"/>
  <c r="G660" i="10" a="1"/>
  <c r="G660" i="10" s="1"/>
  <c r="I660" i="10" s="1" a="1"/>
  <c r="I660" i="10" s="1"/>
  <c r="H660" i="10" a="1"/>
  <c r="H660" i="10" s="1"/>
  <c r="J660" i="10" a="1"/>
  <c r="J660" i="10" s="1"/>
  <c r="L660" i="10" s="1" a="1"/>
  <c r="L660" i="10" s="1"/>
  <c r="K660" i="10" a="1"/>
  <c r="K660" i="10" s="1"/>
  <c r="N660" i="10" a="1"/>
  <c r="N660" i="10" s="1"/>
  <c r="D661" i="10" a="1"/>
  <c r="D661" i="10" s="1"/>
  <c r="E661" i="10" a="1"/>
  <c r="E661" i="10" s="1"/>
  <c r="G661" i="10" a="1"/>
  <c r="G661" i="10" s="1"/>
  <c r="I661" i="10" s="1" a="1"/>
  <c r="I661" i="10" s="1"/>
  <c r="H661" i="10" a="1"/>
  <c r="H661" i="10" s="1"/>
  <c r="J661" i="10" a="1"/>
  <c r="J661" i="10" s="1"/>
  <c r="L661" i="10" s="1" a="1"/>
  <c r="L661" i="10" s="1"/>
  <c r="K661" i="10" a="1"/>
  <c r="K661" i="10" s="1"/>
  <c r="N661" i="10" a="1"/>
  <c r="N661" i="10" s="1"/>
  <c r="D662" i="10" a="1"/>
  <c r="D662" i="10" s="1"/>
  <c r="F662" i="10" s="1" a="1"/>
  <c r="E662" i="10" a="1"/>
  <c r="E662" i="10" s="1"/>
  <c r="F662" i="10"/>
  <c r="G662" i="10" a="1"/>
  <c r="G662" i="10" s="1"/>
  <c r="H662" i="10" a="1"/>
  <c r="H662" i="10" s="1"/>
  <c r="J662" i="10" a="1"/>
  <c r="J662" i="10" s="1"/>
  <c r="L662" i="10" s="1" a="1"/>
  <c r="L662" i="10" s="1"/>
  <c r="K662" i="10" a="1"/>
  <c r="K662" i="10" s="1"/>
  <c r="N662" i="10"/>
  <c r="N662" i="10" a="1"/>
  <c r="D663" i="10" a="1"/>
  <c r="D663" i="10" s="1"/>
  <c r="E663" i="10" a="1"/>
  <c r="E663" i="10" s="1"/>
  <c r="G663" i="10" a="1"/>
  <c r="G663" i="10" s="1"/>
  <c r="I663" i="10" s="1" a="1"/>
  <c r="I663" i="10" s="1"/>
  <c r="H663" i="10" a="1"/>
  <c r="H663" i="10" s="1"/>
  <c r="J663" i="10" a="1"/>
  <c r="J663" i="10" s="1"/>
  <c r="L663" i="10" s="1" a="1"/>
  <c r="L663" i="10" s="1"/>
  <c r="K663" i="10" a="1"/>
  <c r="K663" i="10" s="1"/>
  <c r="N663" i="10" a="1"/>
  <c r="N663" i="10" s="1"/>
  <c r="D664" i="10" a="1"/>
  <c r="D664" i="10" s="1"/>
  <c r="F664" i="10" s="1" a="1"/>
  <c r="F664" i="10" s="1"/>
  <c r="E664" i="10" a="1"/>
  <c r="E664" i="10" s="1"/>
  <c r="G664" i="10" a="1"/>
  <c r="G664" i="10" s="1"/>
  <c r="I664" i="10" s="1" a="1"/>
  <c r="I664" i="10" s="1"/>
  <c r="H664" i="10" a="1"/>
  <c r="H664" i="10" s="1"/>
  <c r="J664" i="10" a="1"/>
  <c r="J664" i="10" s="1"/>
  <c r="K664" i="10" a="1"/>
  <c r="K664" i="10" s="1"/>
  <c r="L664" i="10" a="1"/>
  <c r="L664" i="10" s="1"/>
  <c r="N664" i="10"/>
  <c r="N664" i="10" a="1"/>
  <c r="D665" i="10" a="1"/>
  <c r="D665" i="10" s="1"/>
  <c r="E665" i="10" a="1"/>
  <c r="E665" i="10" s="1"/>
  <c r="G665" i="10" a="1"/>
  <c r="G665" i="10" s="1"/>
  <c r="I665" i="10" s="1" a="1"/>
  <c r="I665" i="10" s="1"/>
  <c r="H665" i="10" a="1"/>
  <c r="H665" i="10" s="1"/>
  <c r="J665" i="10" a="1"/>
  <c r="J665" i="10" s="1"/>
  <c r="L665" i="10" s="1" a="1"/>
  <c r="L665" i="10" s="1"/>
  <c r="K665" i="10" a="1"/>
  <c r="K665" i="10" s="1"/>
  <c r="N665" i="10" a="1"/>
  <c r="N665" i="10" s="1"/>
  <c r="D666" i="10" a="1"/>
  <c r="D666" i="10" s="1"/>
  <c r="F666" i="10" s="1" a="1"/>
  <c r="E666" i="10" a="1"/>
  <c r="E666" i="10" s="1"/>
  <c r="F666" i="10"/>
  <c r="G666" i="10" a="1"/>
  <c r="G666" i="10" s="1"/>
  <c r="H666" i="10" a="1"/>
  <c r="H666" i="10" s="1"/>
  <c r="J666" i="10" a="1"/>
  <c r="J666" i="10" s="1"/>
  <c r="L666" i="10" s="1" a="1"/>
  <c r="L666" i="10" s="1"/>
  <c r="K666" i="10" a="1"/>
  <c r="K666" i="10" s="1"/>
  <c r="N666" i="10"/>
  <c r="N666" i="10" a="1"/>
  <c r="D667" i="10" a="1"/>
  <c r="D667" i="10" s="1"/>
  <c r="E667" i="10" a="1"/>
  <c r="E667" i="10" s="1"/>
  <c r="G667" i="10" a="1"/>
  <c r="G667" i="10" s="1"/>
  <c r="I667" i="10" s="1" a="1"/>
  <c r="I667" i="10" s="1"/>
  <c r="H667" i="10" a="1"/>
  <c r="H667" i="10" s="1"/>
  <c r="J667" i="10" a="1"/>
  <c r="J667" i="10" s="1"/>
  <c r="L667" i="10" s="1" a="1"/>
  <c r="L667" i="10" s="1"/>
  <c r="K667" i="10" a="1"/>
  <c r="K667" i="10" s="1"/>
  <c r="N667" i="10" a="1"/>
  <c r="N667" i="10" s="1"/>
  <c r="D668" i="10" a="1"/>
  <c r="D668" i="10" s="1"/>
  <c r="E668" i="10" a="1"/>
  <c r="E668" i="10" s="1"/>
  <c r="F668" i="10" a="1"/>
  <c r="F668" i="10" s="1"/>
  <c r="G668" i="10" a="1"/>
  <c r="G668" i="10" s="1"/>
  <c r="H668" i="10" a="1"/>
  <c r="H668" i="10" s="1"/>
  <c r="J668" i="10" a="1"/>
  <c r="J668" i="10" s="1"/>
  <c r="L668" i="10" s="1" a="1"/>
  <c r="L668" i="10" s="1"/>
  <c r="K668" i="10" a="1"/>
  <c r="K668" i="10" s="1"/>
  <c r="N668" i="10" a="1"/>
  <c r="N668" i="10" s="1"/>
  <c r="D669" i="10" a="1"/>
  <c r="D669" i="10" s="1"/>
  <c r="E669" i="10" a="1"/>
  <c r="E669" i="10" s="1"/>
  <c r="F669" i="10" a="1"/>
  <c r="F669" i="10" s="1"/>
  <c r="G669" i="10" a="1"/>
  <c r="G669" i="10" s="1"/>
  <c r="I669" i="10" s="1" a="1"/>
  <c r="I669" i="10" s="1"/>
  <c r="H669" i="10" a="1"/>
  <c r="H669" i="10" s="1"/>
  <c r="J669" i="10" a="1"/>
  <c r="J669" i="10" s="1"/>
  <c r="L669" i="10" s="1" a="1"/>
  <c r="L669" i="10" s="1"/>
  <c r="K669" i="10" a="1"/>
  <c r="K669" i="10" s="1"/>
  <c r="N669" i="10" a="1"/>
  <c r="N669" i="10" s="1"/>
  <c r="D670" i="10" a="1"/>
  <c r="D670" i="10" s="1"/>
  <c r="F670" i="10" s="1" a="1"/>
  <c r="F670" i="10" s="1"/>
  <c r="E670" i="10"/>
  <c r="E670" i="10" a="1"/>
  <c r="G670" i="10" a="1"/>
  <c r="G670" i="10" s="1"/>
  <c r="H670" i="10" a="1"/>
  <c r="H670" i="10" s="1"/>
  <c r="J670" i="10" a="1"/>
  <c r="J670" i="10" s="1"/>
  <c r="L670" i="10" s="1" a="1"/>
  <c r="L670" i="10" s="1"/>
  <c r="K670" i="10" a="1"/>
  <c r="K670" i="10" s="1"/>
  <c r="N670" i="10" a="1"/>
  <c r="N670" i="10" s="1"/>
  <c r="D671" i="10" a="1"/>
  <c r="D671" i="10" s="1"/>
  <c r="F671" i="10" s="1" a="1"/>
  <c r="F671" i="10" s="1"/>
  <c r="E671" i="10"/>
  <c r="E671" i="10" a="1"/>
  <c r="G671" i="10" a="1"/>
  <c r="G671" i="10" s="1"/>
  <c r="I671" i="10" s="1" a="1"/>
  <c r="I671" i="10" s="1"/>
  <c r="H671" i="10" a="1"/>
  <c r="H671" i="10" s="1"/>
  <c r="J671" i="10" a="1"/>
  <c r="J671" i="10" s="1"/>
  <c r="L671" i="10" s="1" a="1"/>
  <c r="L671" i="10" s="1"/>
  <c r="K671" i="10" a="1"/>
  <c r="K671" i="10" s="1"/>
  <c r="N671" i="10" a="1"/>
  <c r="N671" i="10" s="1"/>
  <c r="D672" i="10" a="1"/>
  <c r="D672" i="10" s="1"/>
  <c r="E672" i="10" a="1"/>
  <c r="E672" i="10" s="1"/>
  <c r="F672" i="10" a="1"/>
  <c r="F672" i="10" s="1"/>
  <c r="G672" i="10" a="1"/>
  <c r="G672" i="10" s="1"/>
  <c r="H672" i="10" a="1"/>
  <c r="H672" i="10" s="1"/>
  <c r="J672" i="10" a="1"/>
  <c r="J672" i="10" s="1"/>
  <c r="L672" i="10" s="1" a="1"/>
  <c r="L672" i="10" s="1"/>
  <c r="K672" i="10" a="1"/>
  <c r="K672" i="10" s="1"/>
  <c r="N672" i="10" a="1"/>
  <c r="N672" i="10" s="1"/>
  <c r="D673" i="10" a="1"/>
  <c r="D673" i="10" s="1"/>
  <c r="E673" i="10" a="1"/>
  <c r="E673" i="10" s="1"/>
  <c r="F673" i="10" a="1"/>
  <c r="F673" i="10" s="1"/>
  <c r="G673" i="10" a="1"/>
  <c r="G673" i="10" s="1"/>
  <c r="I673" i="10" s="1" a="1"/>
  <c r="I673" i="10" s="1"/>
  <c r="H673" i="10" a="1"/>
  <c r="H673" i="10" s="1"/>
  <c r="J673" i="10" a="1"/>
  <c r="J673" i="10" s="1"/>
  <c r="L673" i="10" s="1" a="1"/>
  <c r="L673" i="10" s="1"/>
  <c r="K673" i="10" a="1"/>
  <c r="K673" i="10" s="1"/>
  <c r="N673" i="10" a="1"/>
  <c r="N673" i="10" s="1"/>
  <c r="D674" i="10" a="1"/>
  <c r="D674" i="10" s="1"/>
  <c r="F674" i="10" s="1" a="1"/>
  <c r="F674" i="10" s="1"/>
  <c r="E674" i="10"/>
  <c r="E674" i="10" a="1"/>
  <c r="G674" i="10" a="1"/>
  <c r="G674" i="10" s="1"/>
  <c r="H674" i="10" a="1"/>
  <c r="H674" i="10" s="1"/>
  <c r="J674" i="10" a="1"/>
  <c r="J674" i="10" s="1"/>
  <c r="L674" i="10" s="1" a="1"/>
  <c r="L674" i="10" s="1"/>
  <c r="K674" i="10" a="1"/>
  <c r="K674" i="10" s="1"/>
  <c r="N674" i="10" a="1"/>
  <c r="N674" i="10" s="1"/>
  <c r="D675" i="10" a="1"/>
  <c r="D675" i="10" s="1"/>
  <c r="F675" i="10" s="1" a="1"/>
  <c r="F675" i="10" s="1"/>
  <c r="E675" i="10"/>
  <c r="E675" i="10" a="1"/>
  <c r="G675" i="10" a="1"/>
  <c r="G675" i="10" s="1"/>
  <c r="I675" i="10" s="1" a="1"/>
  <c r="I675" i="10" s="1"/>
  <c r="H675" i="10" a="1"/>
  <c r="H675" i="10" s="1"/>
  <c r="J675" i="10" a="1"/>
  <c r="J675" i="10" s="1"/>
  <c r="L675" i="10" s="1" a="1"/>
  <c r="L675" i="10" s="1"/>
  <c r="K675" i="10" a="1"/>
  <c r="K675" i="10" s="1"/>
  <c r="N675" i="10" a="1"/>
  <c r="N675" i="10" s="1"/>
  <c r="D676" i="10" a="1"/>
  <c r="D676" i="10" s="1"/>
  <c r="E676" i="10" a="1"/>
  <c r="E676" i="10" s="1"/>
  <c r="F676" i="10" a="1"/>
  <c r="F676" i="10" s="1"/>
  <c r="G676" i="10" a="1"/>
  <c r="G676" i="10" s="1"/>
  <c r="H676" i="10" a="1"/>
  <c r="H676" i="10" s="1"/>
  <c r="J676" i="10" a="1"/>
  <c r="J676" i="10" s="1"/>
  <c r="L676" i="10" s="1" a="1"/>
  <c r="L676" i="10" s="1"/>
  <c r="K676" i="10" a="1"/>
  <c r="K676" i="10" s="1"/>
  <c r="N676" i="10" a="1"/>
  <c r="N676" i="10" s="1"/>
  <c r="D677" i="10" a="1"/>
  <c r="D677" i="10" s="1"/>
  <c r="E677" i="10" a="1"/>
  <c r="E677" i="10" s="1"/>
  <c r="F677" i="10" a="1"/>
  <c r="F677" i="10" s="1"/>
  <c r="G677" i="10" a="1"/>
  <c r="G677" i="10" s="1"/>
  <c r="I677" i="10" s="1" a="1"/>
  <c r="I677" i="10" s="1"/>
  <c r="H677" i="10" a="1"/>
  <c r="H677" i="10" s="1"/>
  <c r="J677" i="10" a="1"/>
  <c r="J677" i="10" s="1"/>
  <c r="L677" i="10" s="1" a="1"/>
  <c r="L677" i="10" s="1"/>
  <c r="K677" i="10" a="1"/>
  <c r="K677" i="10" s="1"/>
  <c r="N677" i="10" a="1"/>
  <c r="N677" i="10" s="1"/>
  <c r="D678" i="10" a="1"/>
  <c r="D678" i="10" s="1"/>
  <c r="F678" i="10" s="1" a="1"/>
  <c r="F678" i="10" s="1"/>
  <c r="E678" i="10"/>
  <c r="E678" i="10" a="1"/>
  <c r="G678" i="10" a="1"/>
  <c r="G678" i="10" s="1"/>
  <c r="H678" i="10" a="1"/>
  <c r="H678" i="10" s="1"/>
  <c r="J678" i="10" a="1"/>
  <c r="J678" i="10" s="1"/>
  <c r="L678" i="10" s="1" a="1"/>
  <c r="L678" i="10" s="1"/>
  <c r="K678" i="10" a="1"/>
  <c r="K678" i="10" s="1"/>
  <c r="N678" i="10" a="1"/>
  <c r="N678" i="10" s="1"/>
  <c r="D679" i="10" a="1"/>
  <c r="D679" i="10" s="1"/>
  <c r="F679" i="10" s="1" a="1"/>
  <c r="F679" i="10" s="1"/>
  <c r="E679" i="10"/>
  <c r="E679" i="10" a="1"/>
  <c r="G679" i="10" a="1"/>
  <c r="G679" i="10" s="1"/>
  <c r="I679" i="10" s="1" a="1"/>
  <c r="I679" i="10" s="1"/>
  <c r="H679" i="10" a="1"/>
  <c r="H679" i="10" s="1"/>
  <c r="J679" i="10" a="1"/>
  <c r="J679" i="10" s="1"/>
  <c r="L679" i="10" s="1" a="1"/>
  <c r="L679" i="10" s="1"/>
  <c r="K679" i="10" a="1"/>
  <c r="K679" i="10" s="1"/>
  <c r="N679" i="10" a="1"/>
  <c r="N679" i="10" s="1"/>
  <c r="D680" i="10" a="1"/>
  <c r="D680" i="10" s="1"/>
  <c r="E680" i="10" a="1"/>
  <c r="E680" i="10" s="1"/>
  <c r="F680" i="10" a="1"/>
  <c r="F680" i="10" s="1"/>
  <c r="G680" i="10" a="1"/>
  <c r="G680" i="10" s="1"/>
  <c r="H680" i="10" a="1"/>
  <c r="H680" i="10" s="1"/>
  <c r="J680" i="10" a="1"/>
  <c r="J680" i="10" s="1"/>
  <c r="L680" i="10" s="1" a="1"/>
  <c r="L680" i="10" s="1"/>
  <c r="K680" i="10" a="1"/>
  <c r="K680" i="10" s="1"/>
  <c r="N680" i="10" a="1"/>
  <c r="N680" i="10" s="1"/>
  <c r="D681" i="10" a="1"/>
  <c r="D681" i="10" s="1"/>
  <c r="E681" i="10" a="1"/>
  <c r="E681" i="10" s="1"/>
  <c r="F681" i="10" a="1"/>
  <c r="F681" i="10" s="1"/>
  <c r="G681" i="10" a="1"/>
  <c r="G681" i="10" s="1"/>
  <c r="I681" i="10" s="1" a="1"/>
  <c r="I681" i="10" s="1"/>
  <c r="H681" i="10" a="1"/>
  <c r="H681" i="10" s="1"/>
  <c r="J681" i="10" a="1"/>
  <c r="J681" i="10" s="1"/>
  <c r="L681" i="10" s="1" a="1"/>
  <c r="L681" i="10" s="1"/>
  <c r="K681" i="10" a="1"/>
  <c r="K681" i="10" s="1"/>
  <c r="N681" i="10" a="1"/>
  <c r="N681" i="10" s="1"/>
  <c r="D682" i="10" a="1"/>
  <c r="D682" i="10" s="1"/>
  <c r="F682" i="10" s="1" a="1"/>
  <c r="F682" i="10" s="1"/>
  <c r="E682" i="10"/>
  <c r="E682" i="10" a="1"/>
  <c r="G682" i="10" a="1"/>
  <c r="G682" i="10" s="1"/>
  <c r="H682" i="10" a="1"/>
  <c r="H682" i="10" s="1"/>
  <c r="J682" i="10" a="1"/>
  <c r="J682" i="10" s="1"/>
  <c r="L682" i="10" s="1" a="1"/>
  <c r="L682" i="10" s="1"/>
  <c r="K682" i="10" a="1"/>
  <c r="K682" i="10" s="1"/>
  <c r="N682" i="10" a="1"/>
  <c r="N682" i="10" s="1"/>
  <c r="D683" i="10" a="1"/>
  <c r="D683" i="10" s="1"/>
  <c r="F683" i="10" s="1" a="1"/>
  <c r="F683" i="10" s="1"/>
  <c r="E683" i="10"/>
  <c r="E683" i="10" a="1"/>
  <c r="G683" i="10" a="1"/>
  <c r="G683" i="10" s="1"/>
  <c r="I683" i="10" s="1" a="1"/>
  <c r="I683" i="10" s="1"/>
  <c r="H683" i="10" a="1"/>
  <c r="H683" i="10" s="1"/>
  <c r="J683" i="10" a="1"/>
  <c r="J683" i="10" s="1"/>
  <c r="L683" i="10" s="1" a="1"/>
  <c r="L683" i="10" s="1"/>
  <c r="K683" i="10" a="1"/>
  <c r="K683" i="10" s="1"/>
  <c r="N683" i="10" a="1"/>
  <c r="N683" i="10" s="1"/>
  <c r="D684" i="10" a="1"/>
  <c r="D684" i="10" s="1"/>
  <c r="E684" i="10" a="1"/>
  <c r="E684" i="10" s="1"/>
  <c r="F684" i="10" a="1"/>
  <c r="F684" i="10" s="1"/>
  <c r="G684" i="10" a="1"/>
  <c r="G684" i="10" s="1"/>
  <c r="H684" i="10" a="1"/>
  <c r="H684" i="10" s="1"/>
  <c r="J684" i="10" a="1"/>
  <c r="J684" i="10" s="1"/>
  <c r="L684" i="10" s="1" a="1"/>
  <c r="L684" i="10" s="1"/>
  <c r="K684" i="10" a="1"/>
  <c r="K684" i="10" s="1"/>
  <c r="N684" i="10" a="1"/>
  <c r="N684" i="10" s="1"/>
  <c r="D685" i="10" a="1"/>
  <c r="D685" i="10" s="1"/>
  <c r="E685" i="10" a="1"/>
  <c r="E685" i="10" s="1"/>
  <c r="F685" i="10" a="1"/>
  <c r="F685" i="10" s="1"/>
  <c r="G685" i="10" a="1"/>
  <c r="G685" i="10" s="1"/>
  <c r="I685" i="10" s="1" a="1"/>
  <c r="I685" i="10" s="1"/>
  <c r="H685" i="10" a="1"/>
  <c r="H685" i="10" s="1"/>
  <c r="J685" i="10" a="1"/>
  <c r="J685" i="10" s="1"/>
  <c r="L685" i="10" s="1" a="1"/>
  <c r="L685" i="10" s="1"/>
  <c r="K685" i="10" a="1"/>
  <c r="K685" i="10" s="1"/>
  <c r="N685" i="10" a="1"/>
  <c r="N685" i="10" s="1"/>
  <c r="D686" i="10" a="1"/>
  <c r="D686" i="10" s="1"/>
  <c r="F686" i="10" s="1" a="1"/>
  <c r="F686" i="10" s="1"/>
  <c r="E686" i="10"/>
  <c r="E686" i="10" a="1"/>
  <c r="G686" i="10" a="1"/>
  <c r="G686" i="10" s="1"/>
  <c r="H686" i="10" a="1"/>
  <c r="H686" i="10" s="1"/>
  <c r="J686" i="10" a="1"/>
  <c r="J686" i="10" s="1"/>
  <c r="L686" i="10" s="1" a="1"/>
  <c r="L686" i="10" s="1"/>
  <c r="K686" i="10" a="1"/>
  <c r="K686" i="10" s="1"/>
  <c r="N686" i="10" a="1"/>
  <c r="N686" i="10" s="1"/>
  <c r="D687" i="10" a="1"/>
  <c r="D687" i="10" s="1"/>
  <c r="F687" i="10" s="1" a="1"/>
  <c r="F687" i="10" s="1"/>
  <c r="E687" i="10"/>
  <c r="E687" i="10" a="1"/>
  <c r="G687" i="10" a="1"/>
  <c r="G687" i="10" s="1"/>
  <c r="I687" i="10" s="1" a="1"/>
  <c r="I687" i="10" s="1"/>
  <c r="H687" i="10" a="1"/>
  <c r="H687" i="10" s="1"/>
  <c r="J687" i="10" a="1"/>
  <c r="J687" i="10" s="1"/>
  <c r="L687" i="10" s="1" a="1"/>
  <c r="L687" i="10" s="1"/>
  <c r="K687" i="10" a="1"/>
  <c r="K687" i="10" s="1"/>
  <c r="N687" i="10" a="1"/>
  <c r="N687" i="10" s="1"/>
  <c r="D688" i="10" a="1"/>
  <c r="D688" i="10" s="1"/>
  <c r="E688" i="10" a="1"/>
  <c r="E688" i="10" s="1"/>
  <c r="F688" i="10" a="1"/>
  <c r="F688" i="10" s="1"/>
  <c r="G688" i="10" a="1"/>
  <c r="G688" i="10" s="1"/>
  <c r="H688" i="10" a="1"/>
  <c r="H688" i="10" s="1"/>
  <c r="J688" i="10" a="1"/>
  <c r="J688" i="10" s="1"/>
  <c r="L688" i="10" s="1" a="1"/>
  <c r="L688" i="10" s="1"/>
  <c r="K688" i="10" a="1"/>
  <c r="K688" i="10" s="1"/>
  <c r="N688" i="10" a="1"/>
  <c r="N688" i="10" s="1"/>
  <c r="D689" i="10" a="1"/>
  <c r="D689" i="10" s="1"/>
  <c r="E689" i="10" a="1"/>
  <c r="E689" i="10" s="1"/>
  <c r="F689" i="10" a="1"/>
  <c r="F689" i="10" s="1"/>
  <c r="G689" i="10" a="1"/>
  <c r="G689" i="10" s="1"/>
  <c r="I689" i="10" s="1" a="1"/>
  <c r="I689" i="10" s="1"/>
  <c r="H689" i="10" a="1"/>
  <c r="H689" i="10" s="1"/>
  <c r="J689" i="10" a="1"/>
  <c r="J689" i="10" s="1"/>
  <c r="L689" i="10" s="1" a="1"/>
  <c r="L689" i="10" s="1"/>
  <c r="K689" i="10" a="1"/>
  <c r="K689" i="10" s="1"/>
  <c r="N689" i="10" a="1"/>
  <c r="N689" i="10" s="1"/>
  <c r="D690" i="10" a="1"/>
  <c r="D690" i="10" s="1"/>
  <c r="F690" i="10" s="1" a="1"/>
  <c r="F690" i="10" s="1"/>
  <c r="E690" i="10"/>
  <c r="E690" i="10" a="1"/>
  <c r="G690" i="10" a="1"/>
  <c r="G690" i="10" s="1"/>
  <c r="H690" i="10" a="1"/>
  <c r="H690" i="10" s="1"/>
  <c r="J690" i="10" a="1"/>
  <c r="J690" i="10" s="1"/>
  <c r="L690" i="10" s="1" a="1"/>
  <c r="L690" i="10" s="1"/>
  <c r="K690" i="10" a="1"/>
  <c r="K690" i="10" s="1"/>
  <c r="N690" i="10" a="1"/>
  <c r="N690" i="10" s="1"/>
  <c r="D691" i="10" a="1"/>
  <c r="D691" i="10" s="1"/>
  <c r="E691" i="10"/>
  <c r="E691" i="10" a="1"/>
  <c r="G691" i="10" a="1"/>
  <c r="G691" i="10" s="1"/>
  <c r="I691" i="10" s="1" a="1"/>
  <c r="I691" i="10" s="1"/>
  <c r="H691" i="10" a="1"/>
  <c r="H691" i="10" s="1"/>
  <c r="J691" i="10" a="1"/>
  <c r="J691" i="10" s="1"/>
  <c r="L691" i="10" s="1" a="1"/>
  <c r="L691" i="10" s="1"/>
  <c r="K691" i="10" a="1"/>
  <c r="K691" i="10" s="1"/>
  <c r="N691" i="10" a="1"/>
  <c r="N691" i="10" s="1"/>
  <c r="D692" i="10" a="1"/>
  <c r="D692" i="10" s="1"/>
  <c r="F692" i="10" s="1" a="1"/>
  <c r="F692" i="10" s="1"/>
  <c r="E692" i="10"/>
  <c r="E692" i="10" a="1"/>
  <c r="G692" i="10" a="1"/>
  <c r="G692" i="10" s="1"/>
  <c r="I692" i="10" s="1" a="1"/>
  <c r="I692" i="10" s="1"/>
  <c r="H692" i="10" a="1"/>
  <c r="H692" i="10" s="1"/>
  <c r="J692" i="10" a="1"/>
  <c r="J692" i="10" s="1"/>
  <c r="L692" i="10" s="1" a="1"/>
  <c r="L692" i="10" s="1"/>
  <c r="K692" i="10" a="1"/>
  <c r="K692" i="10" s="1"/>
  <c r="N692" i="10" a="1"/>
  <c r="N692" i="10" s="1"/>
  <c r="D693" i="10" a="1"/>
  <c r="D693" i="10" s="1"/>
  <c r="E693" i="10" a="1"/>
  <c r="E693" i="10" s="1"/>
  <c r="F693" i="10" a="1"/>
  <c r="F693" i="10" s="1"/>
  <c r="G693" i="10" a="1"/>
  <c r="G693" i="10" s="1"/>
  <c r="I693" i="10" s="1" a="1"/>
  <c r="I693" i="10" s="1"/>
  <c r="H693" i="10" a="1"/>
  <c r="H693" i="10" s="1"/>
  <c r="J693" i="10" a="1"/>
  <c r="J693" i="10" s="1"/>
  <c r="L693" i="10" s="1" a="1"/>
  <c r="L693" i="10" s="1"/>
  <c r="K693" i="10" a="1"/>
  <c r="K693" i="10" s="1"/>
  <c r="N693" i="10" a="1"/>
  <c r="N693" i="10" s="1"/>
  <c r="D694" i="10" a="1"/>
  <c r="D694" i="10" s="1"/>
  <c r="E694" i="10" a="1"/>
  <c r="E694" i="10" s="1"/>
  <c r="F694" i="10" a="1"/>
  <c r="F694" i="10" s="1"/>
  <c r="G694" i="10" a="1"/>
  <c r="G694" i="10" s="1"/>
  <c r="I694" i="10" s="1" a="1"/>
  <c r="H694" i="10" a="1"/>
  <c r="H694" i="10" s="1"/>
  <c r="I694" i="10"/>
  <c r="J694" i="10" a="1"/>
  <c r="J694" i="10" s="1"/>
  <c r="L694" i="10" s="1" a="1"/>
  <c r="L694" i="10" s="1"/>
  <c r="K694" i="10" a="1"/>
  <c r="K694" i="10" s="1"/>
  <c r="N694" i="10" a="1"/>
  <c r="N694" i="10" s="1"/>
  <c r="D695" i="10" a="1"/>
  <c r="D695" i="10" s="1"/>
  <c r="E695" i="10" a="1"/>
  <c r="E695" i="10" s="1"/>
  <c r="G695" i="10"/>
  <c r="I695" i="10" s="1" a="1"/>
  <c r="I695" i="10" s="1"/>
  <c r="G695" i="10" a="1"/>
  <c r="H695" i="10" a="1"/>
  <c r="H695" i="10" s="1"/>
  <c r="J695" i="10" a="1"/>
  <c r="J695" i="10" s="1"/>
  <c r="L695" i="10" s="1" a="1"/>
  <c r="L695" i="10" s="1"/>
  <c r="K695" i="10" a="1"/>
  <c r="K695" i="10" s="1"/>
  <c r="N695" i="10" a="1"/>
  <c r="N695" i="10" s="1"/>
  <c r="D696" i="10" a="1"/>
  <c r="D696" i="10" s="1"/>
  <c r="F696" i="10" s="1" a="1"/>
  <c r="F696" i="10" s="1"/>
  <c r="E696" i="10"/>
  <c r="E696" i="10" a="1"/>
  <c r="G696" i="10" a="1"/>
  <c r="G696" i="10" s="1"/>
  <c r="I696" i="10" s="1" a="1"/>
  <c r="I696" i="10" s="1"/>
  <c r="H696" i="10" a="1"/>
  <c r="H696" i="10" s="1"/>
  <c r="J696" i="10" a="1"/>
  <c r="J696" i="10" s="1"/>
  <c r="L696" i="10" s="1" a="1"/>
  <c r="L696" i="10" s="1"/>
  <c r="K696" i="10" a="1"/>
  <c r="K696" i="10" s="1"/>
  <c r="N696" i="10" a="1"/>
  <c r="N696" i="10" s="1"/>
  <c r="D697" i="10" a="1"/>
  <c r="D697" i="10" s="1"/>
  <c r="E697" i="10" a="1"/>
  <c r="E697" i="10" s="1"/>
  <c r="F697" i="10" a="1"/>
  <c r="F697" i="10" s="1"/>
  <c r="G697" i="10" a="1"/>
  <c r="G697" i="10" s="1"/>
  <c r="I697" i="10" s="1" a="1"/>
  <c r="I697" i="10" s="1"/>
  <c r="H697" i="10" a="1"/>
  <c r="H697" i="10" s="1"/>
  <c r="J697" i="10" a="1"/>
  <c r="J697" i="10" s="1"/>
  <c r="L697" i="10" s="1" a="1"/>
  <c r="L697" i="10" s="1"/>
  <c r="K697" i="10" a="1"/>
  <c r="K697" i="10" s="1"/>
  <c r="N697" i="10" a="1"/>
  <c r="N697" i="10" s="1"/>
  <c r="D698" i="10" a="1"/>
  <c r="D698" i="10" s="1"/>
  <c r="F698" i="10" s="1" a="1"/>
  <c r="F698" i="10" s="1"/>
  <c r="E698" i="10" a="1"/>
  <c r="E698" i="10" s="1"/>
  <c r="G698" i="10" a="1"/>
  <c r="G698" i="10" s="1"/>
  <c r="I698" i="10" s="1" a="1"/>
  <c r="H698" i="10" a="1"/>
  <c r="H698" i="10" s="1"/>
  <c r="I698" i="10"/>
  <c r="J698" i="10" a="1"/>
  <c r="J698" i="10" s="1"/>
  <c r="L698" i="10" s="1" a="1"/>
  <c r="L698" i="10" s="1"/>
  <c r="K698" i="10" a="1"/>
  <c r="K698" i="10" s="1"/>
  <c r="M698" i="10" a="1"/>
  <c r="M698" i="10" s="1"/>
  <c r="O698" i="10" s="1" a="1"/>
  <c r="O698" i="10" s="1"/>
  <c r="N698" i="10" a="1"/>
  <c r="N698" i="10" s="1"/>
  <c r="D699" i="10" a="1"/>
  <c r="D699" i="10" s="1"/>
  <c r="E699" i="10" a="1"/>
  <c r="E699" i="10" s="1"/>
  <c r="G699" i="10"/>
  <c r="G699" i="10" a="1"/>
  <c r="H699" i="10" a="1"/>
  <c r="H699" i="10" s="1"/>
  <c r="I699" i="10" a="1"/>
  <c r="I699" i="10" s="1"/>
  <c r="J699" i="10" a="1"/>
  <c r="J699" i="10" s="1"/>
  <c r="K699" i="10" a="1"/>
  <c r="K699" i="10" s="1"/>
  <c r="L699" i="10" a="1"/>
  <c r="L699" i="10" s="1"/>
  <c r="N699" i="10" a="1"/>
  <c r="N699" i="10" s="1"/>
  <c r="D700" i="10" a="1"/>
  <c r="D700" i="10" s="1"/>
  <c r="E700" i="10" a="1"/>
  <c r="E700" i="10" s="1"/>
  <c r="F700" i="10" a="1"/>
  <c r="F700" i="10" s="1"/>
  <c r="G700" i="10" a="1"/>
  <c r="G700" i="10" s="1"/>
  <c r="I700" i="10" s="1" a="1"/>
  <c r="I700" i="10" s="1"/>
  <c r="H700" i="10" a="1"/>
  <c r="H700" i="10" s="1"/>
  <c r="J700" i="10" a="1"/>
  <c r="J700" i="10" s="1"/>
  <c r="L700" i="10" s="1" a="1"/>
  <c r="L700" i="10" s="1"/>
  <c r="K700" i="10"/>
  <c r="K700" i="10" a="1"/>
  <c r="N700" i="10" a="1"/>
  <c r="N700" i="10" s="1"/>
  <c r="D701" i="10" a="1"/>
  <c r="D701" i="10" s="1"/>
  <c r="F701" i="10" s="1" a="1"/>
  <c r="F701" i="10" s="1"/>
  <c r="E701" i="10"/>
  <c r="E701" i="10" a="1"/>
  <c r="G701" i="10" a="1"/>
  <c r="G701" i="10" s="1"/>
  <c r="I701" i="10" s="1" a="1"/>
  <c r="I701" i="10" s="1"/>
  <c r="H701" i="10" a="1"/>
  <c r="H701" i="10" s="1"/>
  <c r="J701" i="10" a="1"/>
  <c r="J701" i="10" s="1"/>
  <c r="L701" i="10" s="1" a="1"/>
  <c r="L701" i="10" s="1"/>
  <c r="K701" i="10" a="1"/>
  <c r="K701" i="10" s="1"/>
  <c r="N701" i="10" a="1"/>
  <c r="N701" i="10" s="1"/>
  <c r="D702" i="10" a="1"/>
  <c r="D702" i="10" s="1"/>
  <c r="M702" i="10" s="1" a="1"/>
  <c r="M702" i="10" s="1"/>
  <c r="O702" i="10" s="1" a="1"/>
  <c r="O702" i="10" s="1"/>
  <c r="E702" i="10" a="1"/>
  <c r="E702" i="10" s="1"/>
  <c r="G702" i="10" a="1"/>
  <c r="G702" i="10" s="1"/>
  <c r="I702" i="10" s="1" a="1"/>
  <c r="I702" i="10" s="1"/>
  <c r="H702" i="10" a="1"/>
  <c r="H702" i="10" s="1"/>
  <c r="J702" i="10" a="1"/>
  <c r="J702" i="10" s="1"/>
  <c r="L702" i="10" s="1" a="1"/>
  <c r="L702" i="10" s="1"/>
  <c r="K702" i="10" a="1"/>
  <c r="K702" i="10" s="1"/>
  <c r="N702" i="10" a="1"/>
  <c r="N702" i="10" s="1"/>
  <c r="D703" i="10" a="1"/>
  <c r="D703" i="10" s="1"/>
  <c r="E703" i="10"/>
  <c r="E703" i="10" a="1"/>
  <c r="G703" i="10" a="1"/>
  <c r="G703" i="10" s="1"/>
  <c r="I703" i="10" s="1" a="1"/>
  <c r="I703" i="10" s="1"/>
  <c r="H703" i="10" a="1"/>
  <c r="H703" i="10" s="1"/>
  <c r="J703" i="10" a="1"/>
  <c r="J703" i="10" s="1"/>
  <c r="K703" i="10" a="1"/>
  <c r="K703" i="10" s="1"/>
  <c r="L703" i="10" a="1"/>
  <c r="L703" i="10" s="1"/>
  <c r="N703" i="10" a="1"/>
  <c r="N703" i="10" s="1"/>
  <c r="D704" i="10" a="1"/>
  <c r="D704" i="10" s="1"/>
  <c r="E704" i="10" a="1"/>
  <c r="E704" i="10" s="1"/>
  <c r="F704" i="10" a="1"/>
  <c r="F704" i="10" s="1"/>
  <c r="G704" i="10" a="1"/>
  <c r="G704" i="10" s="1"/>
  <c r="I704" i="10" s="1" a="1"/>
  <c r="I704" i="10" s="1"/>
  <c r="H704" i="10" a="1"/>
  <c r="H704" i="10" s="1"/>
  <c r="J704" i="10" a="1"/>
  <c r="J704" i="10" s="1"/>
  <c r="L704" i="10" s="1" a="1"/>
  <c r="L704" i="10" s="1"/>
  <c r="K704" i="10"/>
  <c r="K704" i="10" a="1"/>
  <c r="N704" i="10" a="1"/>
  <c r="N704" i="10" s="1"/>
  <c r="D705" i="10" a="1"/>
  <c r="D705" i="10" s="1"/>
  <c r="F705" i="10" s="1" a="1"/>
  <c r="F705" i="10" s="1"/>
  <c r="E705" i="10"/>
  <c r="E705" i="10" a="1"/>
  <c r="G705" i="10" a="1"/>
  <c r="G705" i="10" s="1"/>
  <c r="I705" i="10" s="1" a="1"/>
  <c r="I705" i="10" s="1"/>
  <c r="H705" i="10" a="1"/>
  <c r="H705" i="10" s="1"/>
  <c r="J705" i="10" a="1"/>
  <c r="J705" i="10" s="1"/>
  <c r="L705" i="10" s="1" a="1"/>
  <c r="L705" i="10" s="1"/>
  <c r="K705" i="10" a="1"/>
  <c r="K705" i="10" s="1"/>
  <c r="N705" i="10" a="1"/>
  <c r="N705" i="10" s="1"/>
  <c r="D706" i="10" a="1"/>
  <c r="D706" i="10" s="1"/>
  <c r="M706" i="10" s="1" a="1"/>
  <c r="M706" i="10" s="1"/>
  <c r="O706" i="10" s="1" a="1"/>
  <c r="O706" i="10" s="1"/>
  <c r="E706" i="10" a="1"/>
  <c r="E706" i="10" s="1"/>
  <c r="F706" i="10" a="1"/>
  <c r="F706" i="10" s="1"/>
  <c r="G706" i="10" a="1"/>
  <c r="G706" i="10" s="1"/>
  <c r="I706" i="10" s="1" a="1"/>
  <c r="I706" i="10" s="1"/>
  <c r="H706" i="10" a="1"/>
  <c r="H706" i="10" s="1"/>
  <c r="J706" i="10" a="1"/>
  <c r="J706" i="10" s="1"/>
  <c r="L706" i="10" s="1" a="1"/>
  <c r="L706" i="10" s="1"/>
  <c r="K706" i="10" a="1"/>
  <c r="K706" i="10" s="1"/>
  <c r="N706" i="10" a="1"/>
  <c r="N706" i="10" s="1"/>
  <c r="D707" i="10" a="1"/>
  <c r="D707" i="10" s="1"/>
  <c r="E707" i="10"/>
  <c r="E707" i="10" a="1"/>
  <c r="G707" i="10" a="1"/>
  <c r="G707" i="10" s="1"/>
  <c r="I707" i="10" s="1" a="1"/>
  <c r="I707" i="10" s="1"/>
  <c r="H707" i="10" a="1"/>
  <c r="H707" i="10" s="1"/>
  <c r="J707" i="10" a="1"/>
  <c r="J707" i="10" s="1"/>
  <c r="L707" i="10" s="1" a="1"/>
  <c r="L707" i="10" s="1"/>
  <c r="K707" i="10" a="1"/>
  <c r="K707" i="10" s="1"/>
  <c r="N707" i="10" a="1"/>
  <c r="N707" i="10" s="1"/>
  <c r="D708" i="10" a="1"/>
  <c r="D708" i="10" s="1"/>
  <c r="F708" i="10" s="1" a="1"/>
  <c r="F708" i="10" s="1"/>
  <c r="E708" i="10" a="1"/>
  <c r="E708" i="10" s="1"/>
  <c r="G708" i="10" a="1"/>
  <c r="G708" i="10" s="1"/>
  <c r="H708" i="10" a="1"/>
  <c r="H708" i="10" s="1"/>
  <c r="J708" i="10" a="1"/>
  <c r="J708" i="10" s="1"/>
  <c r="L708" i="10" s="1" a="1"/>
  <c r="L708" i="10" s="1"/>
  <c r="K708" i="10"/>
  <c r="K708" i="10" a="1"/>
  <c r="N708" i="10" a="1"/>
  <c r="N708" i="10" s="1"/>
  <c r="D709" i="10" a="1"/>
  <c r="D709" i="10" s="1"/>
  <c r="E709" i="10"/>
  <c r="E709" i="10" a="1"/>
  <c r="G709" i="10" a="1"/>
  <c r="G709" i="10" s="1"/>
  <c r="I709" i="10" s="1" a="1"/>
  <c r="I709" i="10" s="1"/>
  <c r="H709" i="10" a="1"/>
  <c r="H709" i="10" s="1"/>
  <c r="J709" i="10" a="1"/>
  <c r="J709" i="10" s="1"/>
  <c r="L709" i="10" s="1" a="1"/>
  <c r="L709" i="10" s="1"/>
  <c r="K709" i="10" a="1"/>
  <c r="K709" i="10" s="1"/>
  <c r="N709" i="10" a="1"/>
  <c r="N709" i="10" s="1"/>
  <c r="D710" i="10" a="1"/>
  <c r="D710" i="10" s="1"/>
  <c r="F710" i="10" s="1" a="1"/>
  <c r="F710" i="10" s="1"/>
  <c r="E710" i="10" a="1"/>
  <c r="E710" i="10" s="1"/>
  <c r="G710" i="10" a="1"/>
  <c r="G710" i="10" s="1"/>
  <c r="H710" i="10" a="1"/>
  <c r="H710" i="10" s="1"/>
  <c r="J710" i="10" a="1"/>
  <c r="J710" i="10" s="1"/>
  <c r="L710" i="10" s="1" a="1"/>
  <c r="L710" i="10" s="1"/>
  <c r="K710" i="10"/>
  <c r="K710" i="10" a="1"/>
  <c r="N710" i="10" a="1"/>
  <c r="N710" i="10" s="1"/>
  <c r="D711" i="10" a="1"/>
  <c r="D711" i="10" s="1"/>
  <c r="E711" i="10"/>
  <c r="E711" i="10" a="1"/>
  <c r="G711" i="10" a="1"/>
  <c r="G711" i="10" s="1"/>
  <c r="I711" i="10" s="1" a="1"/>
  <c r="I711" i="10" s="1"/>
  <c r="H711" i="10" a="1"/>
  <c r="H711" i="10" s="1"/>
  <c r="J711" i="10" a="1"/>
  <c r="J711" i="10" s="1"/>
  <c r="L711" i="10" s="1" a="1"/>
  <c r="L711" i="10" s="1"/>
  <c r="K711" i="10" a="1"/>
  <c r="K711" i="10" s="1"/>
  <c r="N711" i="10" a="1"/>
  <c r="N711" i="10" s="1"/>
  <c r="D712" i="10" a="1"/>
  <c r="D712" i="10" s="1"/>
  <c r="F712" i="10" s="1" a="1"/>
  <c r="F712" i="10" s="1"/>
  <c r="E712" i="10" a="1"/>
  <c r="E712" i="10" s="1"/>
  <c r="G712" i="10" a="1"/>
  <c r="G712" i="10" s="1"/>
  <c r="H712" i="10" a="1"/>
  <c r="H712" i="10" s="1"/>
  <c r="J712" i="10" a="1"/>
  <c r="J712" i="10" s="1"/>
  <c r="L712" i="10" s="1" a="1"/>
  <c r="L712" i="10" s="1"/>
  <c r="K712" i="10"/>
  <c r="K712" i="10" a="1"/>
  <c r="N712" i="10" a="1"/>
  <c r="N712" i="10" s="1"/>
  <c r="D713" i="10" a="1"/>
  <c r="D713" i="10" s="1"/>
  <c r="E713" i="10"/>
  <c r="E713" i="10" a="1"/>
  <c r="G713" i="10" a="1"/>
  <c r="G713" i="10" s="1"/>
  <c r="I713" i="10" s="1" a="1"/>
  <c r="I713" i="10" s="1"/>
  <c r="H713" i="10" a="1"/>
  <c r="H713" i="10" s="1"/>
  <c r="J713" i="10" a="1"/>
  <c r="J713" i="10" s="1"/>
  <c r="L713" i="10" s="1" a="1"/>
  <c r="L713" i="10" s="1"/>
  <c r="K713" i="10" a="1"/>
  <c r="K713" i="10" s="1"/>
  <c r="N713" i="10" a="1"/>
  <c r="N713" i="10" s="1"/>
  <c r="D714" i="10" a="1"/>
  <c r="D714" i="10" s="1"/>
  <c r="F714" i="10" s="1" a="1"/>
  <c r="F714" i="10" s="1"/>
  <c r="E714" i="10" a="1"/>
  <c r="E714" i="10" s="1"/>
  <c r="G714" i="10" a="1"/>
  <c r="G714" i="10" s="1"/>
  <c r="H714" i="10" a="1"/>
  <c r="H714" i="10" s="1"/>
  <c r="J714" i="10" a="1"/>
  <c r="J714" i="10" s="1"/>
  <c r="L714" i="10" s="1" a="1"/>
  <c r="L714" i="10" s="1"/>
  <c r="K714" i="10"/>
  <c r="K714" i="10" a="1"/>
  <c r="N714" i="10" a="1"/>
  <c r="N714" i="10" s="1"/>
  <c r="D715" i="10" a="1"/>
  <c r="D715" i="10" s="1"/>
  <c r="M715" i="10" s="1" a="1"/>
  <c r="M715" i="10" s="1"/>
  <c r="O715" i="10" s="1" a="1"/>
  <c r="O715" i="10" s="1"/>
  <c r="E715" i="10"/>
  <c r="E715" i="10" a="1"/>
  <c r="G715" i="10" a="1"/>
  <c r="G715" i="10" s="1"/>
  <c r="I715" i="10" s="1" a="1"/>
  <c r="I715" i="10" s="1"/>
  <c r="H715" i="10" a="1"/>
  <c r="H715" i="10" s="1"/>
  <c r="J715" i="10" a="1"/>
  <c r="J715" i="10" s="1"/>
  <c r="L715" i="10" s="1" a="1"/>
  <c r="L715" i="10" s="1"/>
  <c r="K715" i="10" a="1"/>
  <c r="K715" i="10" s="1"/>
  <c r="N715" i="10" a="1"/>
  <c r="N715" i="10" s="1"/>
  <c r="D716" i="10" a="1"/>
  <c r="D716" i="10" s="1"/>
  <c r="F716" i="10" s="1" a="1"/>
  <c r="F716" i="10" s="1"/>
  <c r="E716" i="10" a="1"/>
  <c r="E716" i="10" s="1"/>
  <c r="G716" i="10" a="1"/>
  <c r="G716" i="10" s="1"/>
  <c r="H716" i="10" a="1"/>
  <c r="H716" i="10" s="1"/>
  <c r="J716" i="10" a="1"/>
  <c r="J716" i="10" s="1"/>
  <c r="L716" i="10" s="1" a="1"/>
  <c r="L716" i="10" s="1"/>
  <c r="K716" i="10"/>
  <c r="K716" i="10" a="1"/>
  <c r="N716" i="10" a="1"/>
  <c r="N716" i="10" s="1"/>
  <c r="D717" i="10" a="1"/>
  <c r="D717" i="10" s="1"/>
  <c r="E717" i="10"/>
  <c r="E717" i="10" a="1"/>
  <c r="G717" i="10" a="1"/>
  <c r="G717" i="10" s="1"/>
  <c r="I717" i="10" s="1" a="1"/>
  <c r="I717" i="10" s="1"/>
  <c r="H717" i="10" a="1"/>
  <c r="H717" i="10" s="1"/>
  <c r="J717" i="10" a="1"/>
  <c r="J717" i="10" s="1"/>
  <c r="L717" i="10" s="1" a="1"/>
  <c r="L717" i="10" s="1"/>
  <c r="K717" i="10" a="1"/>
  <c r="K717" i="10" s="1"/>
  <c r="N717" i="10" a="1"/>
  <c r="N717" i="10" s="1"/>
  <c r="D718" i="10" a="1"/>
  <c r="D718" i="10" s="1"/>
  <c r="F718" i="10" s="1" a="1"/>
  <c r="F718" i="10" s="1"/>
  <c r="E718" i="10" a="1"/>
  <c r="E718" i="10" s="1"/>
  <c r="G718" i="10" a="1"/>
  <c r="G718" i="10" s="1"/>
  <c r="H718" i="10" a="1"/>
  <c r="H718" i="10" s="1"/>
  <c r="J718" i="10" a="1"/>
  <c r="J718" i="10" s="1"/>
  <c r="L718" i="10" s="1" a="1"/>
  <c r="L718" i="10" s="1"/>
  <c r="K718" i="10"/>
  <c r="K718" i="10" a="1"/>
  <c r="N718" i="10" a="1"/>
  <c r="N718" i="10" s="1"/>
  <c r="D719" i="10" a="1"/>
  <c r="D719" i="10" s="1"/>
  <c r="M719" i="10" s="1" a="1"/>
  <c r="M719" i="10" s="1"/>
  <c r="O719" i="10" s="1" a="1"/>
  <c r="O719" i="10" s="1"/>
  <c r="E719" i="10"/>
  <c r="E719" i="10" a="1"/>
  <c r="G719" i="10" a="1"/>
  <c r="G719" i="10" s="1"/>
  <c r="I719" i="10" s="1" a="1"/>
  <c r="I719" i="10" s="1"/>
  <c r="H719" i="10" a="1"/>
  <c r="H719" i="10" s="1"/>
  <c r="J719" i="10" a="1"/>
  <c r="J719" i="10" s="1"/>
  <c r="L719" i="10" s="1" a="1"/>
  <c r="L719" i="10" s="1"/>
  <c r="K719" i="10" a="1"/>
  <c r="K719" i="10" s="1"/>
  <c r="N719" i="10" a="1"/>
  <c r="N719" i="10" s="1"/>
  <c r="D720" i="10" a="1"/>
  <c r="D720" i="10" s="1"/>
  <c r="F720" i="10" s="1" a="1"/>
  <c r="F720" i="10" s="1"/>
  <c r="E720" i="10" a="1"/>
  <c r="E720" i="10" s="1"/>
  <c r="G720" i="10" a="1"/>
  <c r="G720" i="10" s="1"/>
  <c r="H720" i="10" a="1"/>
  <c r="H720" i="10" s="1"/>
  <c r="J720" i="10" a="1"/>
  <c r="J720" i="10" s="1"/>
  <c r="L720" i="10" s="1" a="1"/>
  <c r="L720" i="10" s="1"/>
  <c r="K720" i="10"/>
  <c r="K720" i="10" a="1"/>
  <c r="N720" i="10" a="1"/>
  <c r="N720" i="10" s="1"/>
  <c r="D721" i="10" a="1"/>
  <c r="D721" i="10" s="1"/>
  <c r="M721" i="10" s="1" a="1"/>
  <c r="M721" i="10" s="1"/>
  <c r="O721" i="10" s="1" a="1"/>
  <c r="O721" i="10" s="1"/>
  <c r="E721" i="10"/>
  <c r="E721" i="10" a="1"/>
  <c r="G721" i="10" a="1"/>
  <c r="G721" i="10" s="1"/>
  <c r="I721" i="10" s="1" a="1"/>
  <c r="I721" i="10" s="1"/>
  <c r="H721" i="10" a="1"/>
  <c r="H721" i="10" s="1"/>
  <c r="J721" i="10" a="1"/>
  <c r="J721" i="10" s="1"/>
  <c r="L721" i="10" s="1" a="1"/>
  <c r="L721" i="10" s="1"/>
  <c r="K721" i="10" a="1"/>
  <c r="K721" i="10" s="1"/>
  <c r="N721" i="10" a="1"/>
  <c r="N721" i="10" s="1"/>
  <c r="D722" i="10" a="1"/>
  <c r="D722" i="10" s="1"/>
  <c r="F722" i="10" s="1" a="1"/>
  <c r="F722" i="10" s="1"/>
  <c r="E722" i="10" a="1"/>
  <c r="E722" i="10" s="1"/>
  <c r="G722" i="10" a="1"/>
  <c r="G722" i="10" s="1"/>
  <c r="H722" i="10" a="1"/>
  <c r="H722" i="10" s="1"/>
  <c r="J722" i="10" a="1"/>
  <c r="J722" i="10" s="1"/>
  <c r="L722" i="10" s="1" a="1"/>
  <c r="L722" i="10" s="1"/>
  <c r="K722" i="10"/>
  <c r="K722" i="10" a="1"/>
  <c r="N722" i="10" a="1"/>
  <c r="N722" i="10" s="1"/>
  <c r="D723" i="10" a="1"/>
  <c r="D723" i="10" s="1"/>
  <c r="M723" i="10" s="1" a="1"/>
  <c r="M723" i="10" s="1"/>
  <c r="O723" i="10" s="1" a="1"/>
  <c r="O723" i="10" s="1"/>
  <c r="E723" i="10"/>
  <c r="E723" i="10" a="1"/>
  <c r="G723" i="10" a="1"/>
  <c r="G723" i="10" s="1"/>
  <c r="I723" i="10" s="1" a="1"/>
  <c r="I723" i="10" s="1"/>
  <c r="H723" i="10" a="1"/>
  <c r="H723" i="10" s="1"/>
  <c r="J723" i="10" a="1"/>
  <c r="J723" i="10" s="1"/>
  <c r="L723" i="10" s="1" a="1"/>
  <c r="L723" i="10" s="1"/>
  <c r="K723" i="10" a="1"/>
  <c r="K723" i="10" s="1"/>
  <c r="N723" i="10" a="1"/>
  <c r="N723" i="10" s="1"/>
  <c r="D724" i="10" a="1"/>
  <c r="D724" i="10" s="1"/>
  <c r="F724" i="10" s="1" a="1"/>
  <c r="F724" i="10" s="1"/>
  <c r="E724" i="10" a="1"/>
  <c r="E724" i="10" s="1"/>
  <c r="G724" i="10" a="1"/>
  <c r="G724" i="10" s="1"/>
  <c r="H724" i="10" a="1"/>
  <c r="H724" i="10" s="1"/>
  <c r="J724" i="10" a="1"/>
  <c r="J724" i="10" s="1"/>
  <c r="L724" i="10" s="1" a="1"/>
  <c r="L724" i="10" s="1"/>
  <c r="K724" i="10"/>
  <c r="K724" i="10" a="1"/>
  <c r="N724" i="10" a="1"/>
  <c r="N724" i="10" s="1"/>
  <c r="D725" i="10" a="1"/>
  <c r="D725" i="10" s="1"/>
  <c r="M725" i="10" s="1" a="1"/>
  <c r="M725" i="10" s="1"/>
  <c r="O725" i="10" s="1" a="1"/>
  <c r="O725" i="10" s="1"/>
  <c r="E725" i="10"/>
  <c r="E725" i="10" a="1"/>
  <c r="G725" i="10" a="1"/>
  <c r="G725" i="10" s="1"/>
  <c r="I725" i="10" s="1" a="1"/>
  <c r="I725" i="10" s="1"/>
  <c r="H725" i="10" a="1"/>
  <c r="H725" i="10" s="1"/>
  <c r="J725" i="10" a="1"/>
  <c r="J725" i="10" s="1"/>
  <c r="L725" i="10" s="1" a="1"/>
  <c r="L725" i="10" s="1"/>
  <c r="K725" i="10" a="1"/>
  <c r="K725" i="10" s="1"/>
  <c r="N725" i="10" a="1"/>
  <c r="N725" i="10" s="1"/>
  <c r="D726" i="10" a="1"/>
  <c r="D726" i="10" s="1"/>
  <c r="F726" i="10" s="1" a="1"/>
  <c r="F726" i="10" s="1"/>
  <c r="E726" i="10" a="1"/>
  <c r="E726" i="10" s="1"/>
  <c r="G726" i="10" a="1"/>
  <c r="G726" i="10" s="1"/>
  <c r="H726" i="10" a="1"/>
  <c r="H726" i="10" s="1"/>
  <c r="J726" i="10" a="1"/>
  <c r="J726" i="10" s="1"/>
  <c r="L726" i="10" s="1" a="1"/>
  <c r="L726" i="10" s="1"/>
  <c r="K726" i="10"/>
  <c r="K726" i="10" a="1"/>
  <c r="N726" i="10" a="1"/>
  <c r="N726" i="10" s="1"/>
  <c r="D727" i="10" a="1"/>
  <c r="D727" i="10" s="1"/>
  <c r="M727" i="10" s="1" a="1"/>
  <c r="M727" i="10" s="1"/>
  <c r="O727" i="10" s="1" a="1"/>
  <c r="O727" i="10" s="1"/>
  <c r="E727" i="10"/>
  <c r="E727" i="10" a="1"/>
  <c r="G727" i="10" a="1"/>
  <c r="G727" i="10" s="1"/>
  <c r="I727" i="10" s="1" a="1"/>
  <c r="I727" i="10" s="1"/>
  <c r="H727" i="10" a="1"/>
  <c r="H727" i="10" s="1"/>
  <c r="J727" i="10" a="1"/>
  <c r="J727" i="10" s="1"/>
  <c r="L727" i="10" s="1" a="1"/>
  <c r="L727" i="10" s="1"/>
  <c r="K727" i="10" a="1"/>
  <c r="K727" i="10" s="1"/>
  <c r="N727" i="10" a="1"/>
  <c r="N727" i="10" s="1"/>
  <c r="D728" i="10" a="1"/>
  <c r="D728" i="10" s="1"/>
  <c r="F728" i="10" s="1" a="1"/>
  <c r="F728" i="10" s="1"/>
  <c r="E728" i="10" a="1"/>
  <c r="E728" i="10" s="1"/>
  <c r="G728" i="10" a="1"/>
  <c r="G728" i="10" s="1"/>
  <c r="H728" i="10" a="1"/>
  <c r="H728" i="10" s="1"/>
  <c r="J728" i="10" a="1"/>
  <c r="J728" i="10" s="1"/>
  <c r="L728" i="10" s="1" a="1"/>
  <c r="L728" i="10" s="1"/>
  <c r="K728" i="10"/>
  <c r="K728" i="10" a="1"/>
  <c r="N728" i="10" a="1"/>
  <c r="N728" i="10" s="1"/>
  <c r="D729" i="10" a="1"/>
  <c r="D729" i="10" s="1"/>
  <c r="M729" i="10" s="1" a="1"/>
  <c r="M729" i="10" s="1"/>
  <c r="O729" i="10" s="1" a="1"/>
  <c r="O729" i="10" s="1"/>
  <c r="E729" i="10"/>
  <c r="E729" i="10" a="1"/>
  <c r="G729" i="10" a="1"/>
  <c r="G729" i="10" s="1"/>
  <c r="I729" i="10" s="1" a="1"/>
  <c r="I729" i="10" s="1"/>
  <c r="H729" i="10" a="1"/>
  <c r="H729" i="10" s="1"/>
  <c r="J729" i="10" a="1"/>
  <c r="J729" i="10" s="1"/>
  <c r="L729" i="10" s="1" a="1"/>
  <c r="L729" i="10" s="1"/>
  <c r="K729" i="10" a="1"/>
  <c r="K729" i="10" s="1"/>
  <c r="N729" i="10" a="1"/>
  <c r="N729" i="10" s="1"/>
  <c r="D730" i="10" a="1"/>
  <c r="D730" i="10" s="1"/>
  <c r="F730" i="10" s="1" a="1"/>
  <c r="F730" i="10" s="1"/>
  <c r="E730" i="10" a="1"/>
  <c r="E730" i="10" s="1"/>
  <c r="G730" i="10" a="1"/>
  <c r="G730" i="10" s="1"/>
  <c r="H730" i="10" a="1"/>
  <c r="H730" i="10" s="1"/>
  <c r="J730" i="10" a="1"/>
  <c r="J730" i="10" s="1"/>
  <c r="L730" i="10" s="1" a="1"/>
  <c r="L730" i="10" s="1"/>
  <c r="K730" i="10" a="1"/>
  <c r="K730" i="10" s="1"/>
  <c r="N730" i="10" a="1"/>
  <c r="N730" i="10" s="1"/>
  <c r="D731" i="10" a="1"/>
  <c r="D731" i="10" s="1"/>
  <c r="M731" i="10" s="1" a="1"/>
  <c r="M731" i="10" s="1"/>
  <c r="O731" i="10" s="1" a="1"/>
  <c r="O731" i="10" s="1"/>
  <c r="E731" i="10" a="1"/>
  <c r="E731" i="10" s="1"/>
  <c r="G731" i="10" a="1"/>
  <c r="G731" i="10" s="1"/>
  <c r="I731" i="10" s="1" a="1"/>
  <c r="I731" i="10" s="1"/>
  <c r="H731" i="10" a="1"/>
  <c r="H731" i="10" s="1"/>
  <c r="J731" i="10" a="1"/>
  <c r="J731" i="10" s="1"/>
  <c r="L731" i="10" s="1" a="1"/>
  <c r="L731" i="10" s="1"/>
  <c r="K731" i="10" a="1"/>
  <c r="K731" i="10" s="1"/>
  <c r="N731" i="10" a="1"/>
  <c r="N731" i="10" s="1"/>
  <c r="D732" i="10" a="1"/>
  <c r="D732" i="10" s="1"/>
  <c r="F732" i="10" s="1" a="1"/>
  <c r="F732" i="10" s="1"/>
  <c r="E732" i="10" a="1"/>
  <c r="E732" i="10" s="1"/>
  <c r="G732" i="10" a="1"/>
  <c r="G732" i="10" s="1"/>
  <c r="H732" i="10" a="1"/>
  <c r="H732" i="10" s="1"/>
  <c r="J732" i="10" a="1"/>
  <c r="J732" i="10" s="1"/>
  <c r="L732" i="10" s="1" a="1"/>
  <c r="L732" i="10" s="1"/>
  <c r="K732" i="10" a="1"/>
  <c r="K732" i="10" s="1"/>
  <c r="N732" i="10" a="1"/>
  <c r="N732" i="10" s="1"/>
  <c r="D733" i="10" a="1"/>
  <c r="D733" i="10" s="1"/>
  <c r="E733" i="10" a="1"/>
  <c r="E733" i="10" s="1"/>
  <c r="G733" i="10" a="1"/>
  <c r="G733" i="10" s="1"/>
  <c r="I733" i="10" s="1" a="1"/>
  <c r="I733" i="10" s="1"/>
  <c r="H733" i="10" a="1"/>
  <c r="H733" i="10" s="1"/>
  <c r="J733" i="10" a="1"/>
  <c r="J733" i="10" s="1"/>
  <c r="L733" i="10" s="1" a="1"/>
  <c r="L733" i="10" s="1"/>
  <c r="K733" i="10" a="1"/>
  <c r="K733" i="10" s="1"/>
  <c r="N733" i="10" a="1"/>
  <c r="N733" i="10" s="1"/>
  <c r="D734" i="10" a="1"/>
  <c r="D734" i="10" s="1"/>
  <c r="F734" i="10" s="1" a="1"/>
  <c r="F734" i="10" s="1"/>
  <c r="E734" i="10" a="1"/>
  <c r="E734" i="10" s="1"/>
  <c r="G734" i="10" a="1"/>
  <c r="G734" i="10" s="1"/>
  <c r="H734" i="10" a="1"/>
  <c r="H734" i="10" s="1"/>
  <c r="J734" i="10" a="1"/>
  <c r="J734" i="10" s="1"/>
  <c r="L734" i="10" s="1" a="1"/>
  <c r="L734" i="10" s="1"/>
  <c r="K734" i="10" a="1"/>
  <c r="K734" i="10" s="1"/>
  <c r="N734" i="10" a="1"/>
  <c r="N734" i="10" s="1"/>
  <c r="D735" i="10" a="1"/>
  <c r="D735" i="10" s="1"/>
  <c r="M735" i="10" s="1" a="1"/>
  <c r="M735" i="10" s="1"/>
  <c r="O735" i="10" s="1" a="1"/>
  <c r="O735" i="10" s="1"/>
  <c r="E735" i="10" a="1"/>
  <c r="E735" i="10" s="1"/>
  <c r="G735" i="10" a="1"/>
  <c r="G735" i="10" s="1"/>
  <c r="I735" i="10" s="1" a="1"/>
  <c r="I735" i="10" s="1"/>
  <c r="H735" i="10" a="1"/>
  <c r="H735" i="10" s="1"/>
  <c r="J735" i="10" a="1"/>
  <c r="J735" i="10" s="1"/>
  <c r="L735" i="10" s="1" a="1"/>
  <c r="L735" i="10" s="1"/>
  <c r="K735" i="10" a="1"/>
  <c r="K735" i="10" s="1"/>
  <c r="N735" i="10" a="1"/>
  <c r="N735" i="10" s="1"/>
  <c r="D736" i="10" a="1"/>
  <c r="D736" i="10" s="1"/>
  <c r="F736" i="10" s="1" a="1"/>
  <c r="F736" i="10" s="1"/>
  <c r="E736" i="10" a="1"/>
  <c r="E736" i="10" s="1"/>
  <c r="G736" i="10" a="1"/>
  <c r="G736" i="10" s="1"/>
  <c r="H736" i="10" a="1"/>
  <c r="H736" i="10" s="1"/>
  <c r="J736" i="10" a="1"/>
  <c r="J736" i="10" s="1"/>
  <c r="L736" i="10" s="1" a="1"/>
  <c r="L736" i="10" s="1"/>
  <c r="K736" i="10" a="1"/>
  <c r="K736" i="10" s="1"/>
  <c r="N736" i="10" a="1"/>
  <c r="N736" i="10" s="1"/>
  <c r="D737" i="10" a="1"/>
  <c r="D737" i="10" s="1"/>
  <c r="E737" i="10" a="1"/>
  <c r="E737" i="10" s="1"/>
  <c r="G737" i="10" a="1"/>
  <c r="G737" i="10" s="1"/>
  <c r="I737" i="10" s="1" a="1"/>
  <c r="I737" i="10" s="1"/>
  <c r="H737" i="10" a="1"/>
  <c r="H737" i="10" s="1"/>
  <c r="J737" i="10" a="1"/>
  <c r="J737" i="10" s="1"/>
  <c r="L737" i="10" s="1" a="1"/>
  <c r="L737" i="10" s="1"/>
  <c r="K737" i="10" a="1"/>
  <c r="K737" i="10" s="1"/>
  <c r="N737" i="10" a="1"/>
  <c r="N737" i="10" s="1"/>
  <c r="D738" i="10" a="1"/>
  <c r="D738" i="10" s="1"/>
  <c r="F738" i="10" s="1" a="1"/>
  <c r="F738" i="10" s="1"/>
  <c r="E738" i="10" a="1"/>
  <c r="E738" i="10" s="1"/>
  <c r="G738" i="10" a="1"/>
  <c r="G738" i="10" s="1"/>
  <c r="H738" i="10" a="1"/>
  <c r="H738" i="10" s="1"/>
  <c r="J738" i="10" a="1"/>
  <c r="J738" i="10" s="1"/>
  <c r="L738" i="10" s="1" a="1"/>
  <c r="L738" i="10" s="1"/>
  <c r="K738" i="10" a="1"/>
  <c r="K738" i="10" s="1"/>
  <c r="N738" i="10" a="1"/>
  <c r="N738" i="10" s="1"/>
  <c r="D739" i="10" a="1"/>
  <c r="D739" i="10" s="1"/>
  <c r="M739" i="10" s="1" a="1"/>
  <c r="M739" i="10" s="1"/>
  <c r="O739" i="10" s="1" a="1"/>
  <c r="O739" i="10" s="1"/>
  <c r="E739" i="10" a="1"/>
  <c r="E739" i="10" s="1"/>
  <c r="G739" i="10" a="1"/>
  <c r="G739" i="10" s="1"/>
  <c r="I739" i="10" s="1" a="1"/>
  <c r="I739" i="10" s="1"/>
  <c r="H739" i="10" a="1"/>
  <c r="H739" i="10" s="1"/>
  <c r="J739" i="10" a="1"/>
  <c r="J739" i="10" s="1"/>
  <c r="L739" i="10" s="1" a="1"/>
  <c r="L739" i="10" s="1"/>
  <c r="K739" i="10" a="1"/>
  <c r="K739" i="10" s="1"/>
  <c r="N739" i="10" a="1"/>
  <c r="N739" i="10" s="1"/>
  <c r="D740" i="10" a="1"/>
  <c r="D740" i="10" s="1"/>
  <c r="E740" i="10" a="1"/>
  <c r="E740" i="10" s="1"/>
  <c r="F740" i="10" a="1"/>
  <c r="F740" i="10" s="1"/>
  <c r="G740" i="10" a="1"/>
  <c r="G740" i="10" s="1"/>
  <c r="H740" i="10" a="1"/>
  <c r="H740" i="10" s="1"/>
  <c r="J740" i="10" a="1"/>
  <c r="J740" i="10" s="1"/>
  <c r="L740" i="10" s="1" a="1"/>
  <c r="L740" i="10" s="1"/>
  <c r="K740" i="10" a="1"/>
  <c r="K740" i="10" s="1"/>
  <c r="N740" i="10" a="1"/>
  <c r="N740" i="10" s="1"/>
  <c r="D741" i="10" a="1"/>
  <c r="D741" i="10" s="1"/>
  <c r="E741" i="10" a="1"/>
  <c r="E741" i="10" s="1"/>
  <c r="G741" i="10" a="1"/>
  <c r="G741" i="10" s="1"/>
  <c r="I741" i="10" s="1" a="1"/>
  <c r="I741" i="10" s="1"/>
  <c r="H741" i="10" a="1"/>
  <c r="H741" i="10" s="1"/>
  <c r="J741" i="10" a="1"/>
  <c r="J741" i="10" s="1"/>
  <c r="L741" i="10" s="1" a="1"/>
  <c r="L741" i="10" s="1"/>
  <c r="K741" i="10" a="1"/>
  <c r="K741" i="10" s="1"/>
  <c r="N741" i="10" a="1"/>
  <c r="N741" i="10" s="1"/>
  <c r="D742" i="10" a="1"/>
  <c r="D742" i="10" s="1"/>
  <c r="E742" i="10" a="1"/>
  <c r="E742" i="10" s="1"/>
  <c r="F742" i="10" a="1"/>
  <c r="F742" i="10" s="1"/>
  <c r="G742" i="10" a="1"/>
  <c r="G742" i="10" s="1"/>
  <c r="H742" i="10" a="1"/>
  <c r="H742" i="10" s="1"/>
  <c r="J742" i="10" a="1"/>
  <c r="J742" i="10" s="1"/>
  <c r="L742" i="10" s="1" a="1"/>
  <c r="L742" i="10" s="1"/>
  <c r="K742" i="10" a="1"/>
  <c r="K742" i="10" s="1"/>
  <c r="N742" i="10" a="1"/>
  <c r="N742" i="10" s="1"/>
  <c r="D743" i="10" a="1"/>
  <c r="D743" i="10" s="1"/>
  <c r="E743" i="10" a="1"/>
  <c r="E743" i="10" s="1"/>
  <c r="G743" i="10" a="1"/>
  <c r="G743" i="10" s="1"/>
  <c r="I743" i="10" s="1" a="1"/>
  <c r="I743" i="10" s="1"/>
  <c r="H743" i="10" a="1"/>
  <c r="H743" i="10" s="1"/>
  <c r="J743" i="10" a="1"/>
  <c r="J743" i="10" s="1"/>
  <c r="L743" i="10" s="1" a="1"/>
  <c r="L743" i="10" s="1"/>
  <c r="K743" i="10" a="1"/>
  <c r="K743" i="10" s="1"/>
  <c r="N743" i="10" a="1"/>
  <c r="N743" i="10" s="1"/>
  <c r="D744" i="10" a="1"/>
  <c r="D744" i="10" s="1"/>
  <c r="E744" i="10" a="1"/>
  <c r="E744" i="10" s="1"/>
  <c r="F744" i="10" a="1"/>
  <c r="F744" i="10" s="1"/>
  <c r="G744" i="10" a="1"/>
  <c r="G744" i="10" s="1"/>
  <c r="H744" i="10" a="1"/>
  <c r="H744" i="10" s="1"/>
  <c r="J744" i="10" a="1"/>
  <c r="J744" i="10" s="1"/>
  <c r="L744" i="10" s="1" a="1"/>
  <c r="L744" i="10" s="1"/>
  <c r="K744" i="10" a="1"/>
  <c r="K744" i="10" s="1"/>
  <c r="N744" i="10" a="1"/>
  <c r="N744" i="10" s="1"/>
  <c r="D745" i="10" a="1"/>
  <c r="D745" i="10" s="1"/>
  <c r="E745" i="10" a="1"/>
  <c r="E745" i="10" s="1"/>
  <c r="G745" i="10" a="1"/>
  <c r="G745" i="10" s="1"/>
  <c r="I745" i="10" s="1" a="1"/>
  <c r="I745" i="10" s="1"/>
  <c r="H745" i="10" a="1"/>
  <c r="H745" i="10" s="1"/>
  <c r="J745" i="10" a="1"/>
  <c r="J745" i="10" s="1"/>
  <c r="L745" i="10" s="1" a="1"/>
  <c r="L745" i="10" s="1"/>
  <c r="K745" i="10" a="1"/>
  <c r="K745" i="10" s="1"/>
  <c r="N745" i="10" a="1"/>
  <c r="N745" i="10" s="1"/>
  <c r="D746" i="10" a="1"/>
  <c r="D746" i="10" s="1"/>
  <c r="E746" i="10" a="1"/>
  <c r="E746" i="10" s="1"/>
  <c r="F746" i="10" a="1"/>
  <c r="F746" i="10" s="1"/>
  <c r="G746" i="10" a="1"/>
  <c r="G746" i="10" s="1"/>
  <c r="H746" i="10" a="1"/>
  <c r="H746" i="10" s="1"/>
  <c r="J746" i="10" a="1"/>
  <c r="J746" i="10" s="1"/>
  <c r="L746" i="10" s="1" a="1"/>
  <c r="L746" i="10" s="1"/>
  <c r="K746" i="10" a="1"/>
  <c r="K746" i="10" s="1"/>
  <c r="N746" i="10" a="1"/>
  <c r="N746" i="10" s="1"/>
  <c r="D747" i="10" a="1"/>
  <c r="D747" i="10" s="1"/>
  <c r="E747" i="10" a="1"/>
  <c r="E747" i="10" s="1"/>
  <c r="G747" i="10" a="1"/>
  <c r="G747" i="10" s="1"/>
  <c r="I747" i="10" s="1" a="1"/>
  <c r="I747" i="10" s="1"/>
  <c r="H747" i="10" a="1"/>
  <c r="H747" i="10" s="1"/>
  <c r="J747" i="10" a="1"/>
  <c r="J747" i="10" s="1"/>
  <c r="L747" i="10" s="1" a="1"/>
  <c r="L747" i="10" s="1"/>
  <c r="K747" i="10" a="1"/>
  <c r="K747" i="10" s="1"/>
  <c r="N747" i="10" a="1"/>
  <c r="N747" i="10" s="1"/>
  <c r="D748" i="10" a="1"/>
  <c r="D748" i="10" s="1"/>
  <c r="E748" i="10" a="1"/>
  <c r="E748" i="10" s="1"/>
  <c r="F748" i="10" a="1"/>
  <c r="F748" i="10" s="1"/>
  <c r="G748" i="10" a="1"/>
  <c r="G748" i="10" s="1"/>
  <c r="H748" i="10" a="1"/>
  <c r="H748" i="10" s="1"/>
  <c r="J748" i="10" a="1"/>
  <c r="J748" i="10" s="1"/>
  <c r="L748" i="10" s="1" a="1"/>
  <c r="L748" i="10" s="1"/>
  <c r="K748" i="10" a="1"/>
  <c r="K748" i="10" s="1"/>
  <c r="N748" i="10" a="1"/>
  <c r="N748" i="10" s="1"/>
  <c r="D749" i="10" a="1"/>
  <c r="D749" i="10" s="1"/>
  <c r="E749" i="10" a="1"/>
  <c r="E749" i="10" s="1"/>
  <c r="G749" i="10" a="1"/>
  <c r="G749" i="10" s="1"/>
  <c r="I749" i="10" s="1" a="1"/>
  <c r="I749" i="10" s="1"/>
  <c r="H749" i="10" a="1"/>
  <c r="H749" i="10" s="1"/>
  <c r="J749" i="10" a="1"/>
  <c r="J749" i="10" s="1"/>
  <c r="K749" i="10" a="1"/>
  <c r="K749" i="10" s="1"/>
  <c r="L749" i="10" a="1"/>
  <c r="L749" i="10" s="1"/>
  <c r="N749" i="10" a="1"/>
  <c r="N749" i="10" s="1"/>
  <c r="D750" i="10" a="1"/>
  <c r="D750" i="10" s="1"/>
  <c r="E750" i="10" a="1"/>
  <c r="E750" i="10" s="1"/>
  <c r="F750" i="10" a="1"/>
  <c r="F750" i="10" s="1"/>
  <c r="G750" i="10" a="1"/>
  <c r="G750" i="10" s="1"/>
  <c r="H750" i="10" a="1"/>
  <c r="H750" i="10" s="1"/>
  <c r="J750" i="10" a="1"/>
  <c r="J750" i="10" s="1"/>
  <c r="L750" i="10" s="1" a="1"/>
  <c r="L750" i="10" s="1"/>
  <c r="K750" i="10" a="1"/>
  <c r="K750" i="10" s="1"/>
  <c r="N750" i="10" a="1"/>
  <c r="N750" i="10" s="1"/>
  <c r="D751" i="10" a="1"/>
  <c r="D751" i="10" s="1"/>
  <c r="E751" i="10" a="1"/>
  <c r="E751" i="10" s="1"/>
  <c r="G751" i="10" a="1"/>
  <c r="G751" i="10" s="1"/>
  <c r="H751" i="10" a="1"/>
  <c r="H751" i="10" s="1"/>
  <c r="I751" i="10" a="1"/>
  <c r="I751" i="10" s="1"/>
  <c r="J751" i="10" a="1"/>
  <c r="J751" i="10" s="1"/>
  <c r="K751" i="10" a="1"/>
  <c r="K751" i="10" s="1"/>
  <c r="L751" i="10" a="1"/>
  <c r="L751" i="10" s="1"/>
  <c r="N751" i="10" a="1"/>
  <c r="N751" i="10" s="1"/>
  <c r="D752" i="10" a="1"/>
  <c r="D752" i="10" s="1"/>
  <c r="E752" i="10" a="1"/>
  <c r="E752" i="10" s="1"/>
  <c r="F752" i="10" a="1"/>
  <c r="F752" i="10" s="1"/>
  <c r="G752" i="10" a="1"/>
  <c r="G752" i="10" s="1"/>
  <c r="H752" i="10" a="1"/>
  <c r="H752" i="10" s="1"/>
  <c r="J752" i="10" a="1"/>
  <c r="J752" i="10" s="1"/>
  <c r="L752" i="10" s="1" a="1"/>
  <c r="L752" i="10" s="1"/>
  <c r="K752" i="10" a="1"/>
  <c r="K752" i="10" s="1"/>
  <c r="N752" i="10" a="1"/>
  <c r="N752" i="10" s="1"/>
  <c r="D753" i="10" a="1"/>
  <c r="D753" i="10" s="1"/>
  <c r="E753" i="10" a="1"/>
  <c r="E753" i="10" s="1"/>
  <c r="G753" i="10" a="1"/>
  <c r="G753" i="10" s="1"/>
  <c r="H753" i="10" a="1"/>
  <c r="H753" i="10" s="1"/>
  <c r="I753" i="10" a="1"/>
  <c r="I753" i="10" s="1"/>
  <c r="J753" i="10" a="1"/>
  <c r="J753" i="10" s="1"/>
  <c r="L753" i="10" s="1" a="1"/>
  <c r="L753" i="10" s="1"/>
  <c r="K753" i="10" a="1"/>
  <c r="K753" i="10" s="1"/>
  <c r="N753" i="10" a="1"/>
  <c r="N753" i="10" s="1"/>
  <c r="D754" i="10" a="1"/>
  <c r="D754" i="10" s="1"/>
  <c r="F754" i="10" s="1" a="1"/>
  <c r="F754" i="10" s="1"/>
  <c r="E754" i="10" a="1"/>
  <c r="E754" i="10" s="1"/>
  <c r="G754" i="10" a="1"/>
  <c r="G754" i="10" s="1"/>
  <c r="H754" i="10" a="1"/>
  <c r="H754" i="10" s="1"/>
  <c r="J754" i="10" a="1"/>
  <c r="J754" i="10" s="1"/>
  <c r="L754" i="10" s="1" a="1"/>
  <c r="L754" i="10" s="1"/>
  <c r="K754" i="10" a="1"/>
  <c r="K754" i="10" s="1"/>
  <c r="N754" i="10" a="1"/>
  <c r="N754" i="10" s="1"/>
  <c r="D755" i="10" a="1"/>
  <c r="D755" i="10" s="1"/>
  <c r="E755" i="10" a="1"/>
  <c r="E755" i="10" s="1"/>
  <c r="G755" i="10" a="1"/>
  <c r="G755" i="10" s="1"/>
  <c r="I755" i="10" s="1" a="1"/>
  <c r="I755" i="10" s="1"/>
  <c r="H755" i="10" a="1"/>
  <c r="H755" i="10" s="1"/>
  <c r="J755" i="10" a="1"/>
  <c r="J755" i="10" s="1"/>
  <c r="L755" i="10" s="1" a="1"/>
  <c r="L755" i="10" s="1"/>
  <c r="K755" i="10" a="1"/>
  <c r="K755" i="10" s="1"/>
  <c r="N755" i="10" a="1"/>
  <c r="N755" i="10" s="1"/>
  <c r="D756" i="10" a="1"/>
  <c r="D756" i="10" s="1"/>
  <c r="F756" i="10" s="1" a="1"/>
  <c r="F756" i="10" s="1"/>
  <c r="E756" i="10" a="1"/>
  <c r="E756" i="10" s="1"/>
  <c r="G756" i="10" a="1"/>
  <c r="G756" i="10" s="1"/>
  <c r="H756" i="10" a="1"/>
  <c r="H756" i="10" s="1"/>
  <c r="J756" i="10" a="1"/>
  <c r="J756" i="10" s="1"/>
  <c r="L756" i="10" s="1" a="1"/>
  <c r="L756" i="10" s="1"/>
  <c r="K756" i="10" a="1"/>
  <c r="K756" i="10" s="1"/>
  <c r="N756" i="10" a="1"/>
  <c r="N756" i="10" s="1"/>
  <c r="D757" i="10" a="1"/>
  <c r="D757" i="10" s="1"/>
  <c r="E757" i="10" a="1"/>
  <c r="E757" i="10" s="1"/>
  <c r="G757" i="10" a="1"/>
  <c r="G757" i="10" s="1"/>
  <c r="I757" i="10" s="1" a="1"/>
  <c r="I757" i="10" s="1"/>
  <c r="H757" i="10" a="1"/>
  <c r="H757" i="10" s="1"/>
  <c r="J757" i="10" a="1"/>
  <c r="J757" i="10" s="1"/>
  <c r="L757" i="10" s="1" a="1"/>
  <c r="L757" i="10" s="1"/>
  <c r="K757" i="10" a="1"/>
  <c r="K757" i="10" s="1"/>
  <c r="N757" i="10" a="1"/>
  <c r="N757" i="10" s="1"/>
  <c r="D758" i="10" a="1"/>
  <c r="D758" i="10" s="1"/>
  <c r="F758" i="10" s="1" a="1"/>
  <c r="F758" i="10" s="1"/>
  <c r="E758" i="10" a="1"/>
  <c r="E758" i="10" s="1"/>
  <c r="G758" i="10" a="1"/>
  <c r="G758" i="10" s="1"/>
  <c r="H758" i="10" a="1"/>
  <c r="H758" i="10" s="1"/>
  <c r="J758" i="10" a="1"/>
  <c r="J758" i="10" s="1"/>
  <c r="L758" i="10" s="1" a="1"/>
  <c r="L758" i="10" s="1"/>
  <c r="K758" i="10" a="1"/>
  <c r="K758" i="10" s="1"/>
  <c r="N758" i="10" a="1"/>
  <c r="N758" i="10" s="1"/>
  <c r="D759" i="10" a="1"/>
  <c r="D759" i="10" s="1"/>
  <c r="E759" i="10" a="1"/>
  <c r="E759" i="10" s="1"/>
  <c r="G759" i="10" a="1"/>
  <c r="G759" i="10" s="1"/>
  <c r="I759" i="10" s="1" a="1"/>
  <c r="I759" i="10" s="1"/>
  <c r="H759" i="10" a="1"/>
  <c r="H759" i="10" s="1"/>
  <c r="J759" i="10" a="1"/>
  <c r="J759" i="10" s="1"/>
  <c r="L759" i="10" s="1" a="1"/>
  <c r="L759" i="10" s="1"/>
  <c r="K759" i="10" a="1"/>
  <c r="K759" i="10" s="1"/>
  <c r="N759" i="10" a="1"/>
  <c r="N759" i="10" s="1"/>
  <c r="D760" i="10" a="1"/>
  <c r="D760" i="10" s="1"/>
  <c r="F760" i="10" s="1" a="1"/>
  <c r="F760" i="10" s="1"/>
  <c r="E760" i="10" a="1"/>
  <c r="E760" i="10" s="1"/>
  <c r="G760" i="10" a="1"/>
  <c r="G760" i="10" s="1"/>
  <c r="H760" i="10" a="1"/>
  <c r="H760" i="10" s="1"/>
  <c r="J760" i="10" a="1"/>
  <c r="J760" i="10" s="1"/>
  <c r="L760" i="10" s="1" a="1"/>
  <c r="L760" i="10" s="1"/>
  <c r="K760" i="10" a="1"/>
  <c r="K760" i="10" s="1"/>
  <c r="N760" i="10" a="1"/>
  <c r="N760" i="10" s="1"/>
  <c r="D761" i="10" a="1"/>
  <c r="D761" i="10" s="1"/>
  <c r="E761" i="10"/>
  <c r="E761" i="10" a="1"/>
  <c r="G761" i="10" a="1"/>
  <c r="G761" i="10" s="1"/>
  <c r="I761" i="10" s="1" a="1"/>
  <c r="I761" i="10" s="1"/>
  <c r="H761" i="10" a="1"/>
  <c r="H761" i="10" s="1"/>
  <c r="J761" i="10" a="1"/>
  <c r="J761" i="10" s="1"/>
  <c r="L761" i="10" s="1" a="1"/>
  <c r="L761" i="10" s="1"/>
  <c r="K761" i="10" a="1"/>
  <c r="K761" i="10" s="1"/>
  <c r="N761" i="10" a="1"/>
  <c r="N761" i="10" s="1"/>
  <c r="D762" i="10" a="1"/>
  <c r="D762" i="10" s="1"/>
  <c r="F762" i="10" s="1" a="1"/>
  <c r="F762" i="10" s="1"/>
  <c r="E762" i="10" a="1"/>
  <c r="E762" i="10" s="1"/>
  <c r="G762" i="10" a="1"/>
  <c r="G762" i="10" s="1"/>
  <c r="H762" i="10" a="1"/>
  <c r="H762" i="10" s="1"/>
  <c r="J762" i="10" a="1"/>
  <c r="J762" i="10" s="1"/>
  <c r="L762" i="10" s="1" a="1"/>
  <c r="L762" i="10" s="1"/>
  <c r="K762" i="10" a="1"/>
  <c r="K762" i="10" s="1"/>
  <c r="N762" i="10" a="1"/>
  <c r="N762" i="10" s="1"/>
  <c r="D763" i="10" a="1"/>
  <c r="D763" i="10" s="1"/>
  <c r="E763" i="10"/>
  <c r="E763" i="10" a="1"/>
  <c r="G763" i="10" a="1"/>
  <c r="G763" i="10" s="1"/>
  <c r="I763" i="10" s="1" a="1"/>
  <c r="I763" i="10" s="1"/>
  <c r="H763" i="10" a="1"/>
  <c r="H763" i="10" s="1"/>
  <c r="J763" i="10" a="1"/>
  <c r="J763" i="10" s="1"/>
  <c r="L763" i="10" s="1" a="1"/>
  <c r="L763" i="10" s="1"/>
  <c r="K763" i="10" a="1"/>
  <c r="K763" i="10" s="1"/>
  <c r="N763" i="10" a="1"/>
  <c r="N763" i="10" s="1"/>
  <c r="D764" i="10" a="1"/>
  <c r="D764" i="10" s="1"/>
  <c r="F764" i="10" s="1" a="1"/>
  <c r="F764" i="10" s="1"/>
  <c r="E764" i="10" a="1"/>
  <c r="E764" i="10" s="1"/>
  <c r="G764" i="10" a="1"/>
  <c r="G764" i="10" s="1"/>
  <c r="H764" i="10" a="1"/>
  <c r="H764" i="10" s="1"/>
  <c r="J764" i="10" a="1"/>
  <c r="J764" i="10" s="1"/>
  <c r="L764" i="10" s="1" a="1"/>
  <c r="L764" i="10" s="1"/>
  <c r="K764" i="10" a="1"/>
  <c r="K764" i="10" s="1"/>
  <c r="N764" i="10" a="1"/>
  <c r="N764" i="10" s="1"/>
  <c r="D765" i="10" a="1"/>
  <c r="D765" i="10" s="1"/>
  <c r="E765" i="10"/>
  <c r="E765" i="10" a="1"/>
  <c r="G765" i="10" a="1"/>
  <c r="G765" i="10" s="1"/>
  <c r="I765" i="10" s="1" a="1"/>
  <c r="I765" i="10" s="1"/>
  <c r="H765" i="10" a="1"/>
  <c r="H765" i="10" s="1"/>
  <c r="J765" i="10" a="1"/>
  <c r="J765" i="10" s="1"/>
  <c r="L765" i="10" s="1" a="1"/>
  <c r="L765" i="10" s="1"/>
  <c r="K765" i="10" a="1"/>
  <c r="K765" i="10" s="1"/>
  <c r="N765" i="10" a="1"/>
  <c r="N765" i="10" s="1"/>
  <c r="D766" i="10" a="1"/>
  <c r="D766" i="10" s="1"/>
  <c r="F766" i="10" s="1" a="1"/>
  <c r="F766" i="10" s="1"/>
  <c r="E766" i="10" a="1"/>
  <c r="E766" i="10" s="1"/>
  <c r="G766" i="10" a="1"/>
  <c r="G766" i="10" s="1"/>
  <c r="H766" i="10" a="1"/>
  <c r="H766" i="10" s="1"/>
  <c r="J766" i="10" a="1"/>
  <c r="J766" i="10" s="1"/>
  <c r="L766" i="10" s="1" a="1"/>
  <c r="L766" i="10" s="1"/>
  <c r="K766" i="10" a="1"/>
  <c r="K766" i="10" s="1"/>
  <c r="N766" i="10" a="1"/>
  <c r="N766" i="10" s="1"/>
  <c r="D767" i="10" a="1"/>
  <c r="D767" i="10" s="1"/>
  <c r="E767" i="10"/>
  <c r="E767" i="10" a="1"/>
  <c r="G767" i="10" a="1"/>
  <c r="G767" i="10" s="1"/>
  <c r="I767" i="10" s="1" a="1"/>
  <c r="I767" i="10" s="1"/>
  <c r="H767" i="10" a="1"/>
  <c r="H767" i="10" s="1"/>
  <c r="J767" i="10" a="1"/>
  <c r="J767" i="10" s="1"/>
  <c r="L767" i="10" s="1" a="1"/>
  <c r="L767" i="10" s="1"/>
  <c r="K767" i="10" a="1"/>
  <c r="K767" i="10" s="1"/>
  <c r="N767" i="10" a="1"/>
  <c r="N767" i="10" s="1"/>
  <c r="D768" i="10" a="1"/>
  <c r="D768" i="10" s="1"/>
  <c r="F768" i="10" s="1" a="1"/>
  <c r="F768" i="10" s="1"/>
  <c r="E768" i="10" a="1"/>
  <c r="E768" i="10" s="1"/>
  <c r="G768" i="10" a="1"/>
  <c r="G768" i="10" s="1"/>
  <c r="H768" i="10" a="1"/>
  <c r="H768" i="10" s="1"/>
  <c r="J768" i="10" a="1"/>
  <c r="J768" i="10" s="1"/>
  <c r="L768" i="10" s="1" a="1"/>
  <c r="L768" i="10" s="1"/>
  <c r="K768" i="10" a="1"/>
  <c r="K768" i="10" s="1"/>
  <c r="N768" i="10" a="1"/>
  <c r="N768" i="10" s="1"/>
  <c r="D769" i="10" a="1"/>
  <c r="D769" i="10" s="1"/>
  <c r="M769" i="10" s="1" a="1"/>
  <c r="M769" i="10" s="1"/>
  <c r="O769" i="10" s="1" a="1"/>
  <c r="O769" i="10" s="1"/>
  <c r="E769" i="10"/>
  <c r="E769" i="10" a="1"/>
  <c r="G769" i="10" a="1"/>
  <c r="G769" i="10" s="1"/>
  <c r="I769" i="10" s="1" a="1"/>
  <c r="I769" i="10" s="1"/>
  <c r="H769" i="10" a="1"/>
  <c r="H769" i="10" s="1"/>
  <c r="J769" i="10" a="1"/>
  <c r="J769" i="10" s="1"/>
  <c r="L769" i="10" s="1" a="1"/>
  <c r="L769" i="10" s="1"/>
  <c r="K769" i="10" a="1"/>
  <c r="K769" i="10" s="1"/>
  <c r="N769" i="10" a="1"/>
  <c r="N769" i="10" s="1"/>
  <c r="D770" i="10" a="1"/>
  <c r="D770" i="10" s="1"/>
  <c r="F770" i="10" s="1" a="1"/>
  <c r="F770" i="10" s="1"/>
  <c r="E770" i="10" a="1"/>
  <c r="E770" i="10" s="1"/>
  <c r="G770" i="10" a="1"/>
  <c r="G770" i="10" s="1"/>
  <c r="H770" i="10" a="1"/>
  <c r="H770" i="10" s="1"/>
  <c r="J770" i="10" a="1"/>
  <c r="J770" i="10" s="1"/>
  <c r="L770" i="10" s="1" a="1"/>
  <c r="L770" i="10" s="1"/>
  <c r="K770" i="10" a="1"/>
  <c r="K770" i="10" s="1"/>
  <c r="N770" i="10" a="1"/>
  <c r="N770" i="10" s="1"/>
  <c r="D771" i="10" a="1"/>
  <c r="D771" i="10" s="1"/>
  <c r="E771" i="10"/>
  <c r="E771" i="10" a="1"/>
  <c r="G771" i="10" a="1"/>
  <c r="G771" i="10" s="1"/>
  <c r="I771" i="10" s="1" a="1"/>
  <c r="I771" i="10" s="1"/>
  <c r="H771" i="10" a="1"/>
  <c r="H771" i="10" s="1"/>
  <c r="J771" i="10" a="1"/>
  <c r="J771" i="10" s="1"/>
  <c r="L771" i="10" s="1" a="1"/>
  <c r="L771" i="10" s="1"/>
  <c r="K771" i="10" a="1"/>
  <c r="K771" i="10" s="1"/>
  <c r="N771" i="10" a="1"/>
  <c r="N771" i="10" s="1"/>
  <c r="D772" i="10" a="1"/>
  <c r="D772" i="10" s="1"/>
  <c r="F772" i="10" s="1" a="1"/>
  <c r="F772" i="10" s="1"/>
  <c r="E772" i="10" a="1"/>
  <c r="E772" i="10" s="1"/>
  <c r="G772" i="10" a="1"/>
  <c r="G772" i="10" s="1"/>
  <c r="H772" i="10" a="1"/>
  <c r="H772" i="10" s="1"/>
  <c r="J772" i="10" a="1"/>
  <c r="J772" i="10" s="1"/>
  <c r="L772" i="10" s="1" a="1"/>
  <c r="L772" i="10" s="1"/>
  <c r="K772" i="10" a="1"/>
  <c r="K772" i="10" s="1"/>
  <c r="N772" i="10" a="1"/>
  <c r="N772" i="10" s="1"/>
  <c r="D773" i="10" a="1"/>
  <c r="D773" i="10" s="1"/>
  <c r="E773" i="10"/>
  <c r="E773" i="10" a="1"/>
  <c r="G773" i="10" a="1"/>
  <c r="G773" i="10" s="1"/>
  <c r="I773" i="10" s="1" a="1"/>
  <c r="I773" i="10" s="1"/>
  <c r="H773" i="10" a="1"/>
  <c r="H773" i="10" s="1"/>
  <c r="J773" i="10" a="1"/>
  <c r="J773" i="10" s="1"/>
  <c r="L773" i="10" s="1" a="1"/>
  <c r="L773" i="10" s="1"/>
  <c r="K773" i="10" a="1"/>
  <c r="K773" i="10" s="1"/>
  <c r="N773" i="10" a="1"/>
  <c r="N773" i="10" s="1"/>
  <c r="D774" i="10" a="1"/>
  <c r="D774" i="10" s="1"/>
  <c r="F774" i="10" s="1" a="1"/>
  <c r="F774" i="10" s="1"/>
  <c r="E774" i="10" a="1"/>
  <c r="E774" i="10" s="1"/>
  <c r="G774" i="10" a="1"/>
  <c r="G774" i="10" s="1"/>
  <c r="H774" i="10" a="1"/>
  <c r="H774" i="10" s="1"/>
  <c r="J774" i="10" a="1"/>
  <c r="J774" i="10" s="1"/>
  <c r="L774" i="10" s="1" a="1"/>
  <c r="L774" i="10" s="1"/>
  <c r="K774" i="10" a="1"/>
  <c r="K774" i="10" s="1"/>
  <c r="N774" i="10" a="1"/>
  <c r="N774" i="10" s="1"/>
  <c r="D775" i="10" a="1"/>
  <c r="D775" i="10" s="1"/>
  <c r="E775" i="10"/>
  <c r="E775" i="10" a="1"/>
  <c r="G775" i="10" a="1"/>
  <c r="G775" i="10" s="1"/>
  <c r="I775" i="10" s="1" a="1"/>
  <c r="I775" i="10" s="1"/>
  <c r="H775" i="10" a="1"/>
  <c r="H775" i="10" s="1"/>
  <c r="J775" i="10" a="1"/>
  <c r="J775" i="10" s="1"/>
  <c r="L775" i="10" s="1" a="1"/>
  <c r="L775" i="10" s="1"/>
  <c r="K775" i="10" a="1"/>
  <c r="K775" i="10" s="1"/>
  <c r="N775" i="10" a="1"/>
  <c r="N775" i="10" s="1"/>
  <c r="D776" i="10" a="1"/>
  <c r="D776" i="10" s="1"/>
  <c r="F776" i="10" s="1" a="1"/>
  <c r="F776" i="10" s="1"/>
  <c r="E776" i="10" a="1"/>
  <c r="E776" i="10" s="1"/>
  <c r="G776" i="10" a="1"/>
  <c r="G776" i="10" s="1"/>
  <c r="H776" i="10" a="1"/>
  <c r="H776" i="10" s="1"/>
  <c r="J776" i="10" a="1"/>
  <c r="J776" i="10" s="1"/>
  <c r="L776" i="10" s="1" a="1"/>
  <c r="L776" i="10" s="1"/>
  <c r="K776" i="10" a="1"/>
  <c r="K776" i="10" s="1"/>
  <c r="N776" i="10" a="1"/>
  <c r="N776" i="10" s="1"/>
  <c r="D777" i="10" a="1"/>
  <c r="D777" i="10" s="1"/>
  <c r="M777" i="10" s="1" a="1"/>
  <c r="M777" i="10" s="1"/>
  <c r="O777" i="10" s="1" a="1"/>
  <c r="O777" i="10" s="1"/>
  <c r="E777" i="10"/>
  <c r="E777" i="10" a="1"/>
  <c r="G777" i="10" a="1"/>
  <c r="G777" i="10" s="1"/>
  <c r="I777" i="10" s="1" a="1"/>
  <c r="I777" i="10" s="1"/>
  <c r="H777" i="10" a="1"/>
  <c r="H777" i="10" s="1"/>
  <c r="J777" i="10" a="1"/>
  <c r="J777" i="10" s="1"/>
  <c r="L777" i="10" s="1" a="1"/>
  <c r="L777" i="10" s="1"/>
  <c r="K777" i="10" a="1"/>
  <c r="K777" i="10" s="1"/>
  <c r="N777" i="10" a="1"/>
  <c r="N777" i="10" s="1"/>
  <c r="D778" i="10" a="1"/>
  <c r="D778" i="10" s="1"/>
  <c r="F778" i="10" s="1" a="1"/>
  <c r="F778" i="10" s="1"/>
  <c r="E778" i="10" a="1"/>
  <c r="E778" i="10" s="1"/>
  <c r="G778" i="10" a="1"/>
  <c r="G778" i="10" s="1"/>
  <c r="H778" i="10" a="1"/>
  <c r="H778" i="10" s="1"/>
  <c r="J778" i="10" a="1"/>
  <c r="J778" i="10" s="1"/>
  <c r="L778" i="10" s="1" a="1"/>
  <c r="L778" i="10" s="1"/>
  <c r="K778" i="10" a="1"/>
  <c r="K778" i="10" s="1"/>
  <c r="N778" i="10" a="1"/>
  <c r="N778" i="10" s="1"/>
  <c r="D779" i="10" a="1"/>
  <c r="D779" i="10" s="1"/>
  <c r="M779" i="10" s="1" a="1"/>
  <c r="M779" i="10" s="1"/>
  <c r="O779" i="10" s="1" a="1"/>
  <c r="O779" i="10" s="1"/>
  <c r="E779" i="10"/>
  <c r="E779" i="10" a="1"/>
  <c r="G779" i="10" a="1"/>
  <c r="G779" i="10" s="1"/>
  <c r="I779" i="10" s="1" a="1"/>
  <c r="I779" i="10" s="1"/>
  <c r="H779" i="10" a="1"/>
  <c r="H779" i="10" s="1"/>
  <c r="J779" i="10" a="1"/>
  <c r="J779" i="10" s="1"/>
  <c r="K779" i="10" a="1"/>
  <c r="K779" i="10" s="1"/>
  <c r="L779" i="10" a="1"/>
  <c r="L779" i="10" s="1"/>
  <c r="N779" i="10" a="1"/>
  <c r="N779" i="10" s="1"/>
  <c r="D780" i="10" a="1"/>
  <c r="D780" i="10" s="1"/>
  <c r="F780" i="10" s="1" a="1"/>
  <c r="F780" i="10" s="1"/>
  <c r="E780" i="10" a="1"/>
  <c r="E780" i="10" s="1"/>
  <c r="G780" i="10" a="1"/>
  <c r="G780" i="10" s="1"/>
  <c r="I780" i="10" s="1" a="1"/>
  <c r="I780" i="10" s="1"/>
  <c r="H780" i="10" a="1"/>
  <c r="H780" i="10" s="1"/>
  <c r="J780" i="10" a="1"/>
  <c r="J780" i="10" s="1"/>
  <c r="L780" i="10" s="1" a="1"/>
  <c r="L780" i="10" s="1"/>
  <c r="K780" i="10" a="1"/>
  <c r="K780" i="10" s="1"/>
  <c r="N780" i="10" a="1"/>
  <c r="N780" i="10" s="1"/>
  <c r="D781" i="10" a="1"/>
  <c r="D781" i="10" s="1"/>
  <c r="F781" i="10" s="1" a="1"/>
  <c r="F781" i="10" s="1"/>
  <c r="E781" i="10"/>
  <c r="E781" i="10" a="1"/>
  <c r="G781" i="10" a="1"/>
  <c r="G781" i="10" s="1"/>
  <c r="I781" i="10" s="1" a="1"/>
  <c r="I781" i="10" s="1"/>
  <c r="H781" i="10" a="1"/>
  <c r="H781" i="10" s="1"/>
  <c r="J781" i="10" a="1"/>
  <c r="J781" i="10" s="1"/>
  <c r="L781" i="10" s="1" a="1"/>
  <c r="L781" i="10" s="1"/>
  <c r="K781" i="10" a="1"/>
  <c r="K781" i="10" s="1"/>
  <c r="N781" i="10" a="1"/>
  <c r="N781" i="10" s="1"/>
  <c r="D782" i="10" a="1"/>
  <c r="D782" i="10" s="1"/>
  <c r="E782" i="10" a="1"/>
  <c r="E782" i="10" s="1"/>
  <c r="G782" i="10" a="1"/>
  <c r="G782" i="10" s="1"/>
  <c r="I782" i="10" s="1" a="1"/>
  <c r="I782" i="10" s="1"/>
  <c r="H782" i="10" a="1"/>
  <c r="H782" i="10" s="1"/>
  <c r="J782" i="10" a="1"/>
  <c r="J782" i="10" s="1"/>
  <c r="L782" i="10" s="1" a="1"/>
  <c r="L782" i="10" s="1"/>
  <c r="K782" i="10" a="1"/>
  <c r="K782" i="10" s="1"/>
  <c r="N782" i="10" a="1"/>
  <c r="N782" i="10" s="1"/>
  <c r="D783" i="10" a="1"/>
  <c r="D783" i="10" s="1"/>
  <c r="F783" i="10" s="1" a="1"/>
  <c r="F783" i="10" s="1"/>
  <c r="E783" i="10"/>
  <c r="E783" i="10" a="1"/>
  <c r="G783" i="10" a="1"/>
  <c r="G783" i="10" s="1"/>
  <c r="I783" i="10" s="1" a="1"/>
  <c r="I783" i="10" s="1"/>
  <c r="H783" i="10" a="1"/>
  <c r="H783" i="10" s="1"/>
  <c r="J783" i="10" a="1"/>
  <c r="J783" i="10" s="1"/>
  <c r="L783" i="10" s="1" a="1"/>
  <c r="L783" i="10" s="1"/>
  <c r="K783" i="10" a="1"/>
  <c r="K783" i="10" s="1"/>
  <c r="N783" i="10" a="1"/>
  <c r="N783" i="10" s="1"/>
  <c r="D784" i="10" a="1"/>
  <c r="D784" i="10" s="1"/>
  <c r="F784" i="10" s="1" a="1"/>
  <c r="F784" i="10" s="1"/>
  <c r="E784" i="10"/>
  <c r="E784" i="10" a="1"/>
  <c r="G784" i="10" a="1"/>
  <c r="G784" i="10" s="1"/>
  <c r="I784" i="10" s="1" a="1"/>
  <c r="I784" i="10" s="1"/>
  <c r="H784" i="10" a="1"/>
  <c r="H784" i="10" s="1"/>
  <c r="J784" i="10" a="1"/>
  <c r="J784" i="10" s="1"/>
  <c r="L784" i="10" s="1" a="1"/>
  <c r="L784" i="10" s="1"/>
  <c r="K784" i="10" a="1"/>
  <c r="K784" i="10" s="1"/>
  <c r="N784" i="10" a="1"/>
  <c r="N784" i="10" s="1"/>
  <c r="D785" i="10" a="1"/>
  <c r="D785" i="10" s="1"/>
  <c r="F785" i="10" s="1" a="1"/>
  <c r="F785" i="10" s="1"/>
  <c r="E785" i="10"/>
  <c r="E785" i="10" a="1"/>
  <c r="G785" i="10"/>
  <c r="G785" i="10" a="1"/>
  <c r="H785" i="10" a="1"/>
  <c r="H785" i="10" s="1"/>
  <c r="I785" i="10" a="1"/>
  <c r="I785" i="10" s="1"/>
  <c r="J785" i="10" a="1"/>
  <c r="J785" i="10" s="1"/>
  <c r="K785" i="10" a="1"/>
  <c r="K785" i="10" s="1"/>
  <c r="L785" i="10" a="1"/>
  <c r="L785" i="10" s="1"/>
  <c r="N785" i="10" a="1"/>
  <c r="N785" i="10" s="1"/>
  <c r="D786" i="10" a="1"/>
  <c r="D786" i="10" s="1"/>
  <c r="E786" i="10" a="1"/>
  <c r="E786" i="10" s="1"/>
  <c r="F786" i="10" a="1"/>
  <c r="F786" i="10" s="1"/>
  <c r="G786" i="10" a="1"/>
  <c r="G786" i="10" s="1"/>
  <c r="I786" i="10" s="1" a="1"/>
  <c r="I786" i="10" s="1"/>
  <c r="H786" i="10" a="1"/>
  <c r="H786" i="10" s="1"/>
  <c r="J786" i="10" a="1"/>
  <c r="J786" i="10" s="1"/>
  <c r="L786" i="10" s="1" a="1"/>
  <c r="L786" i="10" s="1"/>
  <c r="K786" i="10"/>
  <c r="K786" i="10" a="1"/>
  <c r="N786" i="10" a="1"/>
  <c r="N786" i="10" s="1"/>
  <c r="D787" i="10" a="1"/>
  <c r="D787" i="10" s="1"/>
  <c r="F787" i="10" s="1" a="1"/>
  <c r="F787" i="10" s="1"/>
  <c r="E787" i="10"/>
  <c r="E787" i="10" a="1"/>
  <c r="G787" i="10" a="1"/>
  <c r="G787" i="10" s="1"/>
  <c r="I787" i="10" s="1" a="1"/>
  <c r="I787" i="10" s="1"/>
  <c r="H787" i="10" a="1"/>
  <c r="H787" i="10" s="1"/>
  <c r="J787" i="10" a="1"/>
  <c r="J787" i="10" s="1"/>
  <c r="L787" i="10" s="1" a="1"/>
  <c r="L787" i="10" s="1"/>
  <c r="K787" i="10" a="1"/>
  <c r="K787" i="10" s="1"/>
  <c r="N787" i="10" a="1"/>
  <c r="N787" i="10" s="1"/>
  <c r="D788" i="10" a="1"/>
  <c r="D788" i="10" s="1"/>
  <c r="F788" i="10" s="1" a="1"/>
  <c r="F788" i="10" s="1"/>
  <c r="E788" i="10"/>
  <c r="E788" i="10" a="1"/>
  <c r="G788" i="10" a="1"/>
  <c r="G788" i="10" s="1"/>
  <c r="I788" i="10" s="1" a="1"/>
  <c r="I788" i="10" s="1"/>
  <c r="H788" i="10" a="1"/>
  <c r="H788" i="10" s="1"/>
  <c r="J788" i="10" a="1"/>
  <c r="J788" i="10" s="1"/>
  <c r="L788" i="10" s="1" a="1"/>
  <c r="L788" i="10" s="1"/>
  <c r="K788" i="10" a="1"/>
  <c r="K788" i="10" s="1"/>
  <c r="N788" i="10" a="1"/>
  <c r="N788" i="10" s="1"/>
  <c r="D789" i="10" a="1"/>
  <c r="D789" i="10" s="1"/>
  <c r="F789" i="10" s="1" a="1"/>
  <c r="F789" i="10" s="1"/>
  <c r="E789" i="10"/>
  <c r="E789" i="10" a="1"/>
  <c r="G789" i="10" a="1"/>
  <c r="G789" i="10" s="1"/>
  <c r="I789" i="10" s="1" a="1"/>
  <c r="I789" i="10" s="1"/>
  <c r="H789" i="10" a="1"/>
  <c r="H789" i="10" s="1"/>
  <c r="J789" i="10" a="1"/>
  <c r="J789" i="10" s="1"/>
  <c r="L789" i="10" s="1" a="1"/>
  <c r="L789" i="10" s="1"/>
  <c r="K789" i="10" a="1"/>
  <c r="K789" i="10" s="1"/>
  <c r="N789" i="10" a="1"/>
  <c r="N789" i="10" s="1"/>
  <c r="D790" i="10" a="1"/>
  <c r="D790" i="10" s="1"/>
  <c r="F790" i="10" s="1" a="1"/>
  <c r="F790" i="10" s="1"/>
  <c r="E790" i="10"/>
  <c r="E790" i="10" a="1"/>
  <c r="G790" i="10" a="1"/>
  <c r="G790" i="10" s="1"/>
  <c r="I790" i="10" s="1" a="1"/>
  <c r="I790" i="10" s="1"/>
  <c r="H790" i="10" a="1"/>
  <c r="H790" i="10" s="1"/>
  <c r="J790" i="10" a="1"/>
  <c r="J790" i="10" s="1"/>
  <c r="L790" i="10" s="1" a="1"/>
  <c r="L790" i="10" s="1"/>
  <c r="K790" i="10" a="1"/>
  <c r="K790" i="10" s="1"/>
  <c r="N790" i="10" a="1"/>
  <c r="N790" i="10" s="1"/>
  <c r="D791" i="10" a="1"/>
  <c r="D791" i="10" s="1"/>
  <c r="F791" i="10" s="1" a="1"/>
  <c r="F791" i="10" s="1"/>
  <c r="E791" i="10" a="1"/>
  <c r="E791" i="10" s="1"/>
  <c r="G791" i="10" a="1"/>
  <c r="G791" i="10" s="1"/>
  <c r="I791" i="10" s="1" a="1"/>
  <c r="I791" i="10" s="1"/>
  <c r="H791" i="10" a="1"/>
  <c r="H791" i="10" s="1"/>
  <c r="J791" i="10" a="1"/>
  <c r="J791" i="10" s="1"/>
  <c r="L791" i="10" s="1" a="1"/>
  <c r="L791" i="10" s="1"/>
  <c r="K791" i="10" a="1"/>
  <c r="K791" i="10" s="1"/>
  <c r="N791" i="10" a="1"/>
  <c r="N791" i="10" s="1"/>
  <c r="D792" i="10" a="1"/>
  <c r="D792" i="10" s="1"/>
  <c r="E792" i="10" a="1"/>
  <c r="E792" i="10" s="1"/>
  <c r="F792" i="10" a="1"/>
  <c r="F792" i="10" s="1"/>
  <c r="G792" i="10" a="1"/>
  <c r="G792" i="10" s="1"/>
  <c r="I792" i="10" s="1" a="1"/>
  <c r="I792" i="10" s="1"/>
  <c r="H792" i="10" a="1"/>
  <c r="H792" i="10" s="1"/>
  <c r="J792" i="10" a="1"/>
  <c r="J792" i="10" s="1"/>
  <c r="L792" i="10" s="1" a="1"/>
  <c r="L792" i="10" s="1"/>
  <c r="K792" i="10" a="1"/>
  <c r="K792" i="10" s="1"/>
  <c r="N792" i="10" a="1"/>
  <c r="N792" i="10" s="1"/>
  <c r="D793" i="10" a="1"/>
  <c r="D793" i="10" s="1"/>
  <c r="F793" i="10" s="1" a="1"/>
  <c r="F793" i="10" s="1"/>
  <c r="E793" i="10"/>
  <c r="E793" i="10" a="1"/>
  <c r="G793" i="10" a="1"/>
  <c r="G793" i="10" s="1"/>
  <c r="I793" i="10" s="1" a="1"/>
  <c r="I793" i="10" s="1"/>
  <c r="H793" i="10" a="1"/>
  <c r="H793" i="10" s="1"/>
  <c r="J793" i="10" a="1"/>
  <c r="J793" i="10" s="1"/>
  <c r="K793" i="10" a="1"/>
  <c r="K793" i="10" s="1"/>
  <c r="L793" i="10" a="1"/>
  <c r="L793" i="10" s="1"/>
  <c r="N793" i="10" a="1"/>
  <c r="N793" i="10" s="1"/>
  <c r="D794" i="10" a="1"/>
  <c r="D794" i="10" s="1"/>
  <c r="E794" i="10" a="1"/>
  <c r="E794" i="10" s="1"/>
  <c r="F794" i="10" a="1"/>
  <c r="F794" i="10" s="1"/>
  <c r="G794" i="10" a="1"/>
  <c r="G794" i="10" s="1"/>
  <c r="I794" i="10" s="1" a="1"/>
  <c r="H794" i="10" a="1"/>
  <c r="H794" i="10" s="1"/>
  <c r="I794" i="10"/>
  <c r="J794" i="10" a="1"/>
  <c r="J794" i="10" s="1"/>
  <c r="L794" i="10" s="1" a="1"/>
  <c r="L794" i="10" s="1"/>
  <c r="K794" i="10" a="1"/>
  <c r="K794" i="10" s="1"/>
  <c r="N794" i="10" a="1"/>
  <c r="N794" i="10" s="1"/>
  <c r="D795" i="10" a="1"/>
  <c r="D795" i="10" s="1"/>
  <c r="F795" i="10" s="1" a="1"/>
  <c r="F795" i="10" s="1"/>
  <c r="E795" i="10"/>
  <c r="E795" i="10" a="1"/>
  <c r="G795" i="10" a="1"/>
  <c r="G795" i="10" s="1"/>
  <c r="I795" i="10" s="1" a="1"/>
  <c r="I795" i="10" s="1"/>
  <c r="H795" i="10" a="1"/>
  <c r="H795" i="10" s="1"/>
  <c r="J795" i="10" a="1"/>
  <c r="J795" i="10" s="1"/>
  <c r="L795" i="10" s="1" a="1"/>
  <c r="L795" i="10" s="1"/>
  <c r="K795" i="10" a="1"/>
  <c r="K795" i="10" s="1"/>
  <c r="N795" i="10" a="1"/>
  <c r="N795" i="10" s="1"/>
  <c r="D796" i="10" a="1"/>
  <c r="D796" i="10" s="1"/>
  <c r="F796" i="10" s="1" a="1"/>
  <c r="F796" i="10" s="1"/>
  <c r="E796" i="10"/>
  <c r="E796" i="10" a="1"/>
  <c r="G796" i="10" a="1"/>
  <c r="G796" i="10" s="1"/>
  <c r="I796" i="10" s="1" a="1"/>
  <c r="I796" i="10" s="1"/>
  <c r="H796" i="10" a="1"/>
  <c r="H796" i="10" s="1"/>
  <c r="J796" i="10" a="1"/>
  <c r="J796" i="10" s="1"/>
  <c r="L796" i="10" s="1" a="1"/>
  <c r="L796" i="10" s="1"/>
  <c r="K796" i="10" a="1"/>
  <c r="K796" i="10" s="1"/>
  <c r="N796" i="10" a="1"/>
  <c r="N796" i="10" s="1"/>
  <c r="D797" i="10" a="1"/>
  <c r="D797" i="10" s="1"/>
  <c r="F797" i="10" s="1" a="1"/>
  <c r="F797" i="10" s="1"/>
  <c r="E797" i="10"/>
  <c r="E797" i="10" a="1"/>
  <c r="G797" i="10" a="1"/>
  <c r="G797" i="10" s="1"/>
  <c r="I797" i="10" s="1" a="1"/>
  <c r="I797" i="10" s="1"/>
  <c r="H797" i="10" a="1"/>
  <c r="H797" i="10" s="1"/>
  <c r="J797" i="10" a="1"/>
  <c r="J797" i="10" s="1"/>
  <c r="L797" i="10" s="1" a="1"/>
  <c r="L797" i="10" s="1"/>
  <c r="K797" i="10" a="1"/>
  <c r="K797" i="10" s="1"/>
  <c r="N797" i="10" a="1"/>
  <c r="N797" i="10" s="1"/>
  <c r="D798" i="10" a="1"/>
  <c r="D798" i="10" s="1"/>
  <c r="F798" i="10" s="1" a="1"/>
  <c r="F798" i="10" s="1"/>
  <c r="E798" i="10" a="1"/>
  <c r="E798" i="10" s="1"/>
  <c r="G798" i="10" a="1"/>
  <c r="G798" i="10" s="1"/>
  <c r="I798" i="10" s="1" a="1"/>
  <c r="H798" i="10" a="1"/>
  <c r="H798" i="10" s="1"/>
  <c r="I798" i="10"/>
  <c r="J798" i="10" a="1"/>
  <c r="J798" i="10" s="1"/>
  <c r="L798" i="10" s="1" a="1"/>
  <c r="L798" i="10" s="1"/>
  <c r="K798" i="10" a="1"/>
  <c r="K798" i="10" s="1"/>
  <c r="N798" i="10" a="1"/>
  <c r="N798" i="10" s="1"/>
  <c r="D799" i="10" a="1"/>
  <c r="D799" i="10" s="1"/>
  <c r="F799" i="10" s="1" a="1"/>
  <c r="F799" i="10" s="1"/>
  <c r="E799" i="10"/>
  <c r="E799" i="10" a="1"/>
  <c r="G799" i="10" a="1"/>
  <c r="G799" i="10" s="1"/>
  <c r="I799" i="10" s="1" a="1"/>
  <c r="I799" i="10" s="1"/>
  <c r="H799" i="10" a="1"/>
  <c r="H799" i="10" s="1"/>
  <c r="J799" i="10" a="1"/>
  <c r="J799" i="10" s="1"/>
  <c r="L799" i="10" s="1" a="1"/>
  <c r="L799" i="10" s="1"/>
  <c r="K799" i="10" a="1"/>
  <c r="K799" i="10" s="1"/>
  <c r="N799" i="10" a="1"/>
  <c r="N799" i="10" s="1"/>
  <c r="D800" i="10" a="1"/>
  <c r="D800" i="10" s="1"/>
  <c r="E800" i="10"/>
  <c r="E800" i="10" a="1"/>
  <c r="F800" i="10" a="1"/>
  <c r="F800" i="10" s="1"/>
  <c r="G800" i="10" a="1"/>
  <c r="G800" i="10" s="1"/>
  <c r="I800" i="10" s="1" a="1"/>
  <c r="I800" i="10" s="1"/>
  <c r="H800" i="10" a="1"/>
  <c r="H800" i="10" s="1"/>
  <c r="J800" i="10" a="1"/>
  <c r="J800" i="10" s="1"/>
  <c r="L800" i="10" s="1" a="1"/>
  <c r="L800" i="10" s="1"/>
  <c r="K800" i="10" a="1"/>
  <c r="K800" i="10" s="1"/>
  <c r="N800" i="10" a="1"/>
  <c r="N800" i="10" s="1"/>
  <c r="D801" i="10" a="1"/>
  <c r="D801" i="10" s="1"/>
  <c r="E801" i="10" a="1"/>
  <c r="E801" i="10" s="1"/>
  <c r="F801" i="10" a="1"/>
  <c r="F801" i="10" s="1"/>
  <c r="G801" i="10" a="1"/>
  <c r="G801" i="10" s="1"/>
  <c r="I801" i="10" s="1" a="1"/>
  <c r="H801" i="10" a="1"/>
  <c r="H801" i="10" s="1"/>
  <c r="I801" i="10"/>
  <c r="J801" i="10" a="1"/>
  <c r="J801" i="10" s="1"/>
  <c r="L801" i="10" s="1" a="1"/>
  <c r="L801" i="10" s="1"/>
  <c r="K801" i="10" a="1"/>
  <c r="K801" i="10" s="1"/>
  <c r="N801" i="10" a="1"/>
  <c r="N801" i="10" s="1"/>
  <c r="D802" i="10" a="1"/>
  <c r="D802" i="10" s="1"/>
  <c r="F802" i="10" s="1" a="1"/>
  <c r="F802" i="10" s="1"/>
  <c r="E802" i="10" a="1"/>
  <c r="E802" i="10" s="1"/>
  <c r="G802" i="10" a="1"/>
  <c r="G802" i="10" s="1"/>
  <c r="I802" i="10" s="1" a="1"/>
  <c r="I802" i="10" s="1"/>
  <c r="H802" i="10" a="1"/>
  <c r="H802" i="10" s="1"/>
  <c r="J802" i="10" a="1"/>
  <c r="J802" i="10" s="1"/>
  <c r="L802" i="10" s="1" a="1"/>
  <c r="L802" i="10" s="1"/>
  <c r="K802" i="10" a="1"/>
  <c r="K802" i="10" s="1"/>
  <c r="N802" i="10" a="1"/>
  <c r="N802" i="10" s="1"/>
  <c r="D803" i="10" a="1"/>
  <c r="D803" i="10" s="1"/>
  <c r="F803" i="10" s="1" a="1"/>
  <c r="F803" i="10" s="1"/>
  <c r="E803" i="10" a="1"/>
  <c r="E803" i="10" s="1"/>
  <c r="G803" i="10" a="1"/>
  <c r="G803" i="10" s="1"/>
  <c r="I803" i="10" s="1" a="1"/>
  <c r="I803" i="10" s="1"/>
  <c r="H803" i="10" a="1"/>
  <c r="H803" i="10" s="1"/>
  <c r="J803" i="10" a="1"/>
  <c r="J803" i="10" s="1"/>
  <c r="L803" i="10" s="1" a="1"/>
  <c r="L803" i="10" s="1"/>
  <c r="K803" i="10" a="1"/>
  <c r="K803" i="10" s="1"/>
  <c r="N803" i="10" a="1"/>
  <c r="N803" i="10" s="1"/>
  <c r="D804" i="10" a="1"/>
  <c r="D804" i="10" s="1"/>
  <c r="E804" i="10" a="1"/>
  <c r="E804" i="10" s="1"/>
  <c r="F804" i="10" a="1"/>
  <c r="F804" i="10" s="1"/>
  <c r="G804" i="10" a="1"/>
  <c r="G804" i="10" s="1"/>
  <c r="I804" i="10" s="1" a="1"/>
  <c r="I804" i="10" s="1"/>
  <c r="H804" i="10" a="1"/>
  <c r="H804" i="10" s="1"/>
  <c r="J804" i="10" a="1"/>
  <c r="J804" i="10" s="1"/>
  <c r="L804" i="10" s="1" a="1"/>
  <c r="L804" i="10" s="1"/>
  <c r="K804" i="10" a="1"/>
  <c r="K804" i="10" s="1"/>
  <c r="N804" i="10" a="1"/>
  <c r="N804" i="10" s="1"/>
  <c r="D805" i="10" a="1"/>
  <c r="D805" i="10" s="1"/>
  <c r="E805" i="10" a="1"/>
  <c r="E805" i="10" s="1"/>
  <c r="F805" i="10" a="1"/>
  <c r="F805" i="10" s="1"/>
  <c r="G805" i="10" a="1"/>
  <c r="G805" i="10" s="1"/>
  <c r="I805" i="10" s="1" a="1"/>
  <c r="H805" i="10" a="1"/>
  <c r="H805" i="10" s="1"/>
  <c r="I805" i="10"/>
  <c r="J805" i="10" a="1"/>
  <c r="J805" i="10" s="1"/>
  <c r="K805" i="10" a="1"/>
  <c r="K805" i="10" s="1"/>
  <c r="L805" i="10" a="1"/>
  <c r="L805" i="10" s="1"/>
  <c r="N805" i="10" a="1"/>
  <c r="N805" i="10" s="1"/>
  <c r="D806" i="10" a="1"/>
  <c r="D806" i="10" s="1"/>
  <c r="E806" i="10" a="1"/>
  <c r="E806" i="10" s="1"/>
  <c r="F806" i="10" a="1"/>
  <c r="F806" i="10" s="1"/>
  <c r="G806" i="10" a="1"/>
  <c r="G806" i="10" s="1"/>
  <c r="I806" i="10" s="1" a="1"/>
  <c r="I806" i="10" s="1"/>
  <c r="H806" i="10" a="1"/>
  <c r="H806" i="10" s="1"/>
  <c r="J806" i="10" a="1"/>
  <c r="J806" i="10" s="1"/>
  <c r="L806" i="10" s="1" a="1"/>
  <c r="L806" i="10" s="1"/>
  <c r="K806" i="10" a="1"/>
  <c r="K806" i="10" s="1"/>
  <c r="N806" i="10" a="1"/>
  <c r="N806" i="10" s="1"/>
  <c r="D807" i="10" a="1"/>
  <c r="D807" i="10" s="1"/>
  <c r="F807" i="10" s="1" a="1"/>
  <c r="F807" i="10" s="1"/>
  <c r="E807" i="10"/>
  <c r="E807" i="10" a="1"/>
  <c r="G807" i="10" a="1"/>
  <c r="G807" i="10" s="1"/>
  <c r="I807" i="10" s="1" a="1"/>
  <c r="I807" i="10" s="1"/>
  <c r="H807" i="10" a="1"/>
  <c r="H807" i="10" s="1"/>
  <c r="J807" i="10" a="1"/>
  <c r="J807" i="10" s="1"/>
  <c r="L807" i="10" s="1" a="1"/>
  <c r="L807" i="10" s="1"/>
  <c r="K807" i="10" a="1"/>
  <c r="K807" i="10" s="1"/>
  <c r="N807" i="10" a="1"/>
  <c r="N807" i="10" s="1"/>
  <c r="D808" i="10" a="1"/>
  <c r="D808" i="10" s="1"/>
  <c r="E808" i="10"/>
  <c r="E808" i="10" a="1"/>
  <c r="F808" i="10" a="1"/>
  <c r="F808" i="10" s="1"/>
  <c r="G808" i="10" a="1"/>
  <c r="G808" i="10" s="1"/>
  <c r="I808" i="10" s="1" a="1"/>
  <c r="I808" i="10" s="1"/>
  <c r="H808" i="10" a="1"/>
  <c r="H808" i="10" s="1"/>
  <c r="J808" i="10" a="1"/>
  <c r="J808" i="10" s="1"/>
  <c r="L808" i="10" s="1" a="1"/>
  <c r="L808" i="10" s="1"/>
  <c r="K808" i="10" a="1"/>
  <c r="K808" i="10" s="1"/>
  <c r="N808" i="10" a="1"/>
  <c r="N808" i="10" s="1"/>
  <c r="D809" i="10" a="1"/>
  <c r="D809" i="10" s="1"/>
  <c r="F809" i="10" s="1" a="1"/>
  <c r="F809" i="10" s="1"/>
  <c r="E809" i="10"/>
  <c r="E809" i="10" a="1"/>
  <c r="G809" i="10" a="1"/>
  <c r="G809" i="10" s="1"/>
  <c r="I809" i="10" s="1" a="1"/>
  <c r="I809" i="10" s="1"/>
  <c r="H809" i="10" a="1"/>
  <c r="H809" i="10" s="1"/>
  <c r="J809" i="10" a="1"/>
  <c r="J809" i="10" s="1"/>
  <c r="K809" i="10" a="1"/>
  <c r="K809" i="10" s="1"/>
  <c r="L809" i="10" a="1"/>
  <c r="L809" i="10" s="1"/>
  <c r="N809" i="10" a="1"/>
  <c r="N809" i="10" s="1"/>
  <c r="D810" i="10" a="1"/>
  <c r="D810" i="10" s="1"/>
  <c r="E810" i="10" a="1"/>
  <c r="E810" i="10" s="1"/>
  <c r="F810" i="10" a="1"/>
  <c r="F810" i="10" s="1"/>
  <c r="G810" i="10" a="1"/>
  <c r="G810" i="10" s="1"/>
  <c r="I810" i="10" s="1" a="1"/>
  <c r="H810" i="10" a="1"/>
  <c r="H810" i="10" s="1"/>
  <c r="I810" i="10"/>
  <c r="J810" i="10" a="1"/>
  <c r="J810" i="10" s="1"/>
  <c r="L810" i="10" s="1" a="1"/>
  <c r="L810" i="10" s="1"/>
  <c r="K810" i="10" a="1"/>
  <c r="K810" i="10" s="1"/>
  <c r="N810" i="10" a="1"/>
  <c r="N810" i="10" s="1"/>
  <c r="D811" i="10" a="1"/>
  <c r="D811" i="10" s="1"/>
  <c r="F811" i="10" s="1" a="1"/>
  <c r="F811" i="10" s="1"/>
  <c r="E811" i="10"/>
  <c r="E811" i="10" a="1"/>
  <c r="G811" i="10" a="1"/>
  <c r="G811" i="10" s="1"/>
  <c r="I811" i="10" s="1" a="1"/>
  <c r="I811" i="10" s="1"/>
  <c r="H811" i="10" a="1"/>
  <c r="H811" i="10" s="1"/>
  <c r="J811" i="10" a="1"/>
  <c r="J811" i="10" s="1"/>
  <c r="L811" i="10" s="1" a="1"/>
  <c r="L811" i="10" s="1"/>
  <c r="K811" i="10" a="1"/>
  <c r="K811" i="10" s="1"/>
  <c r="N811" i="10" a="1"/>
  <c r="N811" i="10" s="1"/>
  <c r="D812" i="10" a="1"/>
  <c r="D812" i="10" s="1"/>
  <c r="F812" i="10" s="1" a="1"/>
  <c r="F812" i="10" s="1"/>
  <c r="E812" i="10"/>
  <c r="E812" i="10" a="1"/>
  <c r="G812" i="10" a="1"/>
  <c r="G812" i="10" s="1"/>
  <c r="I812" i="10" s="1" a="1"/>
  <c r="I812" i="10" s="1"/>
  <c r="H812" i="10" a="1"/>
  <c r="H812" i="10" s="1"/>
  <c r="J812" i="10" a="1"/>
  <c r="J812" i="10" s="1"/>
  <c r="L812" i="10" s="1" a="1"/>
  <c r="L812" i="10" s="1"/>
  <c r="K812" i="10" a="1"/>
  <c r="K812" i="10" s="1"/>
  <c r="N812" i="10" a="1"/>
  <c r="N812" i="10" s="1"/>
  <c r="D813" i="10" a="1"/>
  <c r="D813" i="10" s="1"/>
  <c r="F813" i="10" s="1" a="1"/>
  <c r="F813" i="10" s="1"/>
  <c r="E813" i="10"/>
  <c r="E813" i="10" a="1"/>
  <c r="G813" i="10" a="1"/>
  <c r="G813" i="10" s="1"/>
  <c r="I813" i="10" s="1" a="1"/>
  <c r="I813" i="10" s="1"/>
  <c r="H813" i="10" a="1"/>
  <c r="H813" i="10" s="1"/>
  <c r="J813" i="10" a="1"/>
  <c r="J813" i="10" s="1"/>
  <c r="L813" i="10" s="1" a="1"/>
  <c r="L813" i="10" s="1"/>
  <c r="K813" i="10" a="1"/>
  <c r="K813" i="10" s="1"/>
  <c r="N813" i="10" a="1"/>
  <c r="N813" i="10" s="1"/>
  <c r="D814" i="10" a="1"/>
  <c r="D814" i="10" s="1"/>
  <c r="F814" i="10" s="1" a="1"/>
  <c r="F814" i="10" s="1"/>
  <c r="E814" i="10" a="1"/>
  <c r="E814" i="10" s="1"/>
  <c r="G814" i="10" a="1"/>
  <c r="G814" i="10" s="1"/>
  <c r="I814" i="10" s="1" a="1"/>
  <c r="H814" i="10" a="1"/>
  <c r="H814" i="10" s="1"/>
  <c r="I814" i="10"/>
  <c r="J814" i="10" a="1"/>
  <c r="J814" i="10" s="1"/>
  <c r="L814" i="10" s="1" a="1"/>
  <c r="L814" i="10" s="1"/>
  <c r="K814" i="10" a="1"/>
  <c r="K814" i="10" s="1"/>
  <c r="N814" i="10" a="1"/>
  <c r="N814" i="10" s="1"/>
  <c r="D815" i="10" a="1"/>
  <c r="D815" i="10" s="1"/>
  <c r="F815" i="10" s="1" a="1"/>
  <c r="F815" i="10" s="1"/>
  <c r="E815" i="10"/>
  <c r="E815" i="10" a="1"/>
  <c r="G815" i="10" a="1"/>
  <c r="G815" i="10" s="1"/>
  <c r="I815" i="10" s="1" a="1"/>
  <c r="I815" i="10" s="1"/>
  <c r="H815" i="10" a="1"/>
  <c r="H815" i="10" s="1"/>
  <c r="J815" i="10" a="1"/>
  <c r="J815" i="10" s="1"/>
  <c r="L815" i="10" s="1" a="1"/>
  <c r="L815" i="10" s="1"/>
  <c r="K815" i="10" a="1"/>
  <c r="K815" i="10" s="1"/>
  <c r="N815" i="10" a="1"/>
  <c r="N815" i="10" s="1"/>
  <c r="D816" i="10" a="1"/>
  <c r="D816" i="10" s="1"/>
  <c r="F816" i="10" s="1" a="1"/>
  <c r="F816" i="10" s="1"/>
  <c r="E816" i="10"/>
  <c r="E816" i="10" a="1"/>
  <c r="G816" i="10" a="1"/>
  <c r="G816" i="10" s="1"/>
  <c r="I816" i="10" s="1" a="1"/>
  <c r="I816" i="10" s="1"/>
  <c r="H816" i="10" a="1"/>
  <c r="H816" i="10" s="1"/>
  <c r="J816" i="10" a="1"/>
  <c r="J816" i="10" s="1"/>
  <c r="L816" i="10" s="1" a="1"/>
  <c r="L816" i="10" s="1"/>
  <c r="K816" i="10" a="1"/>
  <c r="K816" i="10" s="1"/>
  <c r="N816" i="10" a="1"/>
  <c r="N816" i="10" s="1"/>
  <c r="D817" i="10" a="1"/>
  <c r="D817" i="10" s="1"/>
  <c r="E817" i="10" a="1"/>
  <c r="E817" i="10" s="1"/>
  <c r="F817" i="10" a="1"/>
  <c r="F817" i="10" s="1"/>
  <c r="G817" i="10" a="1"/>
  <c r="G817" i="10" s="1"/>
  <c r="I817" i="10" s="1" a="1"/>
  <c r="H817" i="10" a="1"/>
  <c r="H817" i="10" s="1"/>
  <c r="I817" i="10"/>
  <c r="J817" i="10" a="1"/>
  <c r="J817" i="10" s="1"/>
  <c r="L817" i="10" s="1" a="1"/>
  <c r="L817" i="10" s="1"/>
  <c r="K817" i="10" a="1"/>
  <c r="K817" i="10" s="1"/>
  <c r="N817" i="10" a="1"/>
  <c r="N817" i="10" s="1"/>
  <c r="D818" i="10" a="1"/>
  <c r="D818" i="10" s="1"/>
  <c r="F818" i="10" s="1" a="1"/>
  <c r="F818" i="10" s="1"/>
  <c r="E818" i="10" a="1"/>
  <c r="E818" i="10" s="1"/>
  <c r="G818" i="10" a="1"/>
  <c r="G818" i="10" s="1"/>
  <c r="I818" i="10" s="1" a="1"/>
  <c r="I818" i="10" s="1"/>
  <c r="H818" i="10" a="1"/>
  <c r="H818" i="10" s="1"/>
  <c r="J818" i="10" a="1"/>
  <c r="J818" i="10" s="1"/>
  <c r="L818" i="10" s="1" a="1"/>
  <c r="L818" i="10" s="1"/>
  <c r="K818" i="10" a="1"/>
  <c r="K818" i="10" s="1"/>
  <c r="N818" i="10" a="1"/>
  <c r="N818" i="10" s="1"/>
  <c r="D819" i="10" a="1"/>
  <c r="D819" i="10" s="1"/>
  <c r="F819" i="10" s="1" a="1"/>
  <c r="F819" i="10" s="1"/>
  <c r="E819" i="10" a="1"/>
  <c r="E819" i="10" s="1"/>
  <c r="G819" i="10" a="1"/>
  <c r="G819" i="10" s="1"/>
  <c r="I819" i="10" s="1" a="1"/>
  <c r="I819" i="10" s="1"/>
  <c r="H819" i="10" a="1"/>
  <c r="H819" i="10" s="1"/>
  <c r="J819" i="10" a="1"/>
  <c r="J819" i="10" s="1"/>
  <c r="L819" i="10" s="1" a="1"/>
  <c r="L819" i="10" s="1"/>
  <c r="K819" i="10" a="1"/>
  <c r="K819" i="10" s="1"/>
  <c r="N819" i="10" a="1"/>
  <c r="N819" i="10" s="1"/>
  <c r="D820" i="10" a="1"/>
  <c r="D820" i="10" s="1"/>
  <c r="E820" i="10" a="1"/>
  <c r="E820" i="10" s="1"/>
  <c r="F820" i="10" a="1"/>
  <c r="F820" i="10" s="1"/>
  <c r="G820" i="10" a="1"/>
  <c r="G820" i="10" s="1"/>
  <c r="I820" i="10" s="1" a="1"/>
  <c r="I820" i="10" s="1"/>
  <c r="H820" i="10" a="1"/>
  <c r="H820" i="10" s="1"/>
  <c r="J820" i="10" a="1"/>
  <c r="J820" i="10" s="1"/>
  <c r="L820" i="10" s="1" a="1"/>
  <c r="L820" i="10" s="1"/>
  <c r="K820" i="10" a="1"/>
  <c r="K820" i="10" s="1"/>
  <c r="N820" i="10" a="1"/>
  <c r="N820" i="10" s="1"/>
  <c r="D821" i="10" a="1"/>
  <c r="D821" i="10" s="1"/>
  <c r="E821" i="10"/>
  <c r="E821" i="10" a="1"/>
  <c r="F821" i="10" a="1"/>
  <c r="F821" i="10" s="1"/>
  <c r="G821" i="10" a="1"/>
  <c r="G821" i="10" s="1"/>
  <c r="I821" i="10" s="1" a="1"/>
  <c r="H821" i="10" a="1"/>
  <c r="H821" i="10" s="1"/>
  <c r="I821" i="10"/>
  <c r="J821" i="10" a="1"/>
  <c r="J821" i="10" s="1"/>
  <c r="K821" i="10" a="1"/>
  <c r="K821" i="10" s="1"/>
  <c r="L821" i="10" a="1"/>
  <c r="L821" i="10" s="1"/>
  <c r="N821" i="10" a="1"/>
  <c r="N821" i="10" s="1"/>
  <c r="D822" i="10" a="1"/>
  <c r="D822" i="10" s="1"/>
  <c r="E822" i="10" a="1"/>
  <c r="E822" i="10" s="1"/>
  <c r="F822" i="10" a="1"/>
  <c r="F822" i="10" s="1"/>
  <c r="G822" i="10" a="1"/>
  <c r="G822" i="10" s="1"/>
  <c r="I822" i="10" s="1" a="1"/>
  <c r="I822" i="10" s="1"/>
  <c r="H822" i="10" a="1"/>
  <c r="H822" i="10" s="1"/>
  <c r="J822" i="10" a="1"/>
  <c r="J822" i="10" s="1"/>
  <c r="L822" i="10" s="1" a="1"/>
  <c r="L822" i="10" s="1"/>
  <c r="K822" i="10" a="1"/>
  <c r="K822" i="10" s="1"/>
  <c r="N822" i="10" a="1"/>
  <c r="N822" i="10" s="1"/>
  <c r="D823" i="10" a="1"/>
  <c r="D823" i="10" s="1"/>
  <c r="F823" i="10" s="1" a="1"/>
  <c r="F823" i="10" s="1"/>
  <c r="E823" i="10"/>
  <c r="E823" i="10" a="1"/>
  <c r="G823" i="10" a="1"/>
  <c r="G823" i="10" s="1"/>
  <c r="I823" i="10" s="1" a="1"/>
  <c r="I823" i="10" s="1"/>
  <c r="H823" i="10" a="1"/>
  <c r="H823" i="10" s="1"/>
  <c r="J823" i="10" a="1"/>
  <c r="J823" i="10" s="1"/>
  <c r="L823" i="10" s="1" a="1"/>
  <c r="L823" i="10" s="1"/>
  <c r="K823" i="10" a="1"/>
  <c r="K823" i="10" s="1"/>
  <c r="N823" i="10" a="1"/>
  <c r="N823" i="10" s="1"/>
  <c r="D824" i="10" a="1"/>
  <c r="D824" i="10" s="1"/>
  <c r="E824" i="10"/>
  <c r="E824" i="10" a="1"/>
  <c r="F824" i="10" a="1"/>
  <c r="F824" i="10" s="1"/>
  <c r="G824" i="10" a="1"/>
  <c r="G824" i="10" s="1"/>
  <c r="I824" i="10" s="1" a="1"/>
  <c r="I824" i="10" s="1"/>
  <c r="H824" i="10" a="1"/>
  <c r="H824" i="10" s="1"/>
  <c r="J824" i="10" a="1"/>
  <c r="J824" i="10" s="1"/>
  <c r="L824" i="10" s="1" a="1"/>
  <c r="L824" i="10" s="1"/>
  <c r="K824" i="10" a="1"/>
  <c r="K824" i="10" s="1"/>
  <c r="N824" i="10" a="1"/>
  <c r="N824" i="10" s="1"/>
  <c r="D825" i="10" a="1"/>
  <c r="D825" i="10" s="1"/>
  <c r="F825" i="10" s="1" a="1"/>
  <c r="F825" i="10" s="1"/>
  <c r="E825" i="10"/>
  <c r="E825" i="10" a="1"/>
  <c r="G825" i="10" a="1"/>
  <c r="G825" i="10" s="1"/>
  <c r="I825" i="10" s="1" a="1"/>
  <c r="I825" i="10" s="1"/>
  <c r="H825" i="10" a="1"/>
  <c r="H825" i="10" s="1"/>
  <c r="J825" i="10" a="1"/>
  <c r="J825" i="10" s="1"/>
  <c r="K825" i="10" a="1"/>
  <c r="K825" i="10" s="1"/>
  <c r="L825" i="10" a="1"/>
  <c r="L825" i="10" s="1"/>
  <c r="N825" i="10" a="1"/>
  <c r="N825" i="10" s="1"/>
  <c r="D826" i="10" a="1"/>
  <c r="D826" i="10" s="1"/>
  <c r="E826" i="10" a="1"/>
  <c r="E826" i="10" s="1"/>
  <c r="F826" i="10" a="1"/>
  <c r="F826" i="10" s="1"/>
  <c r="G826" i="10" a="1"/>
  <c r="G826" i="10" s="1"/>
  <c r="I826" i="10" s="1" a="1"/>
  <c r="H826" i="10" a="1"/>
  <c r="H826" i="10" s="1"/>
  <c r="I826" i="10"/>
  <c r="J826" i="10" a="1"/>
  <c r="J826" i="10" s="1"/>
  <c r="L826" i="10" s="1" a="1"/>
  <c r="L826" i="10" s="1"/>
  <c r="K826" i="10" a="1"/>
  <c r="K826" i="10" s="1"/>
  <c r="N826" i="10" a="1"/>
  <c r="N826" i="10" s="1"/>
  <c r="D827" i="10" a="1"/>
  <c r="D827" i="10" s="1"/>
  <c r="F827" i="10" s="1" a="1"/>
  <c r="F827" i="10" s="1"/>
  <c r="E827" i="10"/>
  <c r="E827" i="10" a="1"/>
  <c r="G827" i="10" a="1"/>
  <c r="G827" i="10" s="1"/>
  <c r="I827" i="10" s="1" a="1"/>
  <c r="I827" i="10" s="1"/>
  <c r="H827" i="10" a="1"/>
  <c r="H827" i="10" s="1"/>
  <c r="J827" i="10" a="1"/>
  <c r="J827" i="10" s="1"/>
  <c r="L827" i="10" s="1" a="1"/>
  <c r="L827" i="10" s="1"/>
  <c r="K827" i="10" a="1"/>
  <c r="K827" i="10" s="1"/>
  <c r="N827" i="10" a="1"/>
  <c r="N827" i="10" s="1"/>
  <c r="D828" i="10" a="1"/>
  <c r="D828" i="10" s="1"/>
  <c r="F828" i="10" s="1" a="1"/>
  <c r="F828" i="10" s="1"/>
  <c r="E828" i="10"/>
  <c r="E828" i="10" a="1"/>
  <c r="G828" i="10" a="1"/>
  <c r="G828" i="10" s="1"/>
  <c r="I828" i="10" s="1" a="1"/>
  <c r="I828" i="10" s="1"/>
  <c r="H828" i="10" a="1"/>
  <c r="H828" i="10" s="1"/>
  <c r="J828" i="10" a="1"/>
  <c r="J828" i="10" s="1"/>
  <c r="L828" i="10" s="1" a="1"/>
  <c r="L828" i="10" s="1"/>
  <c r="K828" i="10" a="1"/>
  <c r="K828" i="10" s="1"/>
  <c r="N828" i="10" a="1"/>
  <c r="N828" i="10" s="1"/>
  <c r="D829" i="10" a="1"/>
  <c r="D829" i="10" s="1"/>
  <c r="E829" i="10"/>
  <c r="E829" i="10" a="1"/>
  <c r="F829" i="10" a="1"/>
  <c r="F829" i="10" s="1"/>
  <c r="G829" i="10" a="1"/>
  <c r="G829" i="10" s="1"/>
  <c r="I829" i="10" s="1" a="1"/>
  <c r="I829" i="10" s="1"/>
  <c r="H829" i="10" a="1"/>
  <c r="H829" i="10" s="1"/>
  <c r="J829" i="10" a="1"/>
  <c r="J829" i="10" s="1"/>
  <c r="L829" i="10" s="1" a="1"/>
  <c r="L829" i="10" s="1"/>
  <c r="K829" i="10" a="1"/>
  <c r="K829" i="10" s="1"/>
  <c r="N829" i="10" a="1"/>
  <c r="N829" i="10" s="1"/>
  <c r="D830" i="10" a="1"/>
  <c r="D830" i="10" s="1"/>
  <c r="F830" i="10" s="1" a="1"/>
  <c r="F830" i="10" s="1"/>
  <c r="E830" i="10" a="1"/>
  <c r="E830" i="10" s="1"/>
  <c r="G830" i="10" a="1"/>
  <c r="G830" i="10" s="1"/>
  <c r="I830" i="10" s="1" a="1"/>
  <c r="H830" i="10" a="1"/>
  <c r="H830" i="10" s="1"/>
  <c r="I830" i="10"/>
  <c r="J830" i="10" a="1"/>
  <c r="J830" i="10" s="1"/>
  <c r="L830" i="10" s="1" a="1"/>
  <c r="L830" i="10" s="1"/>
  <c r="K830" i="10" a="1"/>
  <c r="K830" i="10" s="1"/>
  <c r="N830" i="10" a="1"/>
  <c r="N830" i="10" s="1"/>
  <c r="D831" i="10" a="1"/>
  <c r="D831" i="10" s="1"/>
  <c r="F831" i="10" s="1" a="1"/>
  <c r="F831" i="10" s="1"/>
  <c r="E831" i="10"/>
  <c r="E831" i="10" a="1"/>
  <c r="G831" i="10" a="1"/>
  <c r="G831" i="10" s="1"/>
  <c r="I831" i="10" s="1" a="1"/>
  <c r="I831" i="10" s="1"/>
  <c r="H831" i="10" a="1"/>
  <c r="H831" i="10" s="1"/>
  <c r="J831" i="10" a="1"/>
  <c r="J831" i="10" s="1"/>
  <c r="L831" i="10" s="1" a="1"/>
  <c r="L831" i="10" s="1"/>
  <c r="K831" i="10" a="1"/>
  <c r="K831" i="10" s="1"/>
  <c r="N831" i="10" a="1"/>
  <c r="N831" i="10" s="1"/>
  <c r="D832" i="10" a="1"/>
  <c r="D832" i="10" s="1"/>
  <c r="F832" i="10" s="1" a="1"/>
  <c r="F832" i="10" s="1"/>
  <c r="E832" i="10"/>
  <c r="E832" i="10" a="1"/>
  <c r="G832" i="10" a="1"/>
  <c r="G832" i="10" s="1"/>
  <c r="I832" i="10" s="1" a="1"/>
  <c r="I832" i="10" s="1"/>
  <c r="H832" i="10" a="1"/>
  <c r="H832" i="10" s="1"/>
  <c r="J832" i="10" a="1"/>
  <c r="J832" i="10" s="1"/>
  <c r="L832" i="10" s="1" a="1"/>
  <c r="L832" i="10" s="1"/>
  <c r="K832" i="10" a="1"/>
  <c r="K832" i="10" s="1"/>
  <c r="N832" i="10" a="1"/>
  <c r="N832" i="10" s="1"/>
  <c r="D833" i="10" a="1"/>
  <c r="D833" i="10" s="1"/>
  <c r="E833" i="10" a="1"/>
  <c r="E833" i="10" s="1"/>
  <c r="F833" i="10" a="1"/>
  <c r="F833" i="10" s="1"/>
  <c r="G833" i="10" a="1"/>
  <c r="G833" i="10" s="1"/>
  <c r="I833" i="10" s="1" a="1"/>
  <c r="H833" i="10" a="1"/>
  <c r="H833" i="10" s="1"/>
  <c r="I833" i="10"/>
  <c r="J833" i="10" a="1"/>
  <c r="J833" i="10" s="1"/>
  <c r="L833" i="10" s="1" a="1"/>
  <c r="L833" i="10" s="1"/>
  <c r="K833" i="10" a="1"/>
  <c r="K833" i="10" s="1"/>
  <c r="N833" i="10" a="1"/>
  <c r="N833" i="10" s="1"/>
  <c r="D834" i="10" a="1"/>
  <c r="D834" i="10" s="1"/>
  <c r="F834" i="10" s="1" a="1"/>
  <c r="F834" i="10" s="1"/>
  <c r="E834" i="10" a="1"/>
  <c r="E834" i="10" s="1"/>
  <c r="G834" i="10" a="1"/>
  <c r="G834" i="10" s="1"/>
  <c r="I834" i="10" s="1" a="1"/>
  <c r="I834" i="10" s="1"/>
  <c r="H834" i="10" a="1"/>
  <c r="H834" i="10" s="1"/>
  <c r="J834" i="10" a="1"/>
  <c r="J834" i="10" s="1"/>
  <c r="L834" i="10" s="1" a="1"/>
  <c r="L834" i="10" s="1"/>
  <c r="K834" i="10" a="1"/>
  <c r="K834" i="10" s="1"/>
  <c r="N834" i="10" a="1"/>
  <c r="N834" i="10" s="1"/>
  <c r="D835" i="10" a="1"/>
  <c r="D835" i="10" s="1"/>
  <c r="F835" i="10" s="1" a="1"/>
  <c r="F835" i="10" s="1"/>
  <c r="E835" i="10" a="1"/>
  <c r="E835" i="10" s="1"/>
  <c r="G835" i="10" a="1"/>
  <c r="G835" i="10" s="1"/>
  <c r="I835" i="10" s="1" a="1"/>
  <c r="I835" i="10" s="1"/>
  <c r="H835" i="10" a="1"/>
  <c r="H835" i="10" s="1"/>
  <c r="J835" i="10" a="1"/>
  <c r="J835" i="10" s="1"/>
  <c r="L835" i="10" s="1" a="1"/>
  <c r="L835" i="10" s="1"/>
  <c r="K835" i="10" a="1"/>
  <c r="K835" i="10" s="1"/>
  <c r="N835" i="10" a="1"/>
  <c r="N835" i="10" s="1"/>
  <c r="D836" i="10" a="1"/>
  <c r="D836" i="10" s="1"/>
  <c r="E836" i="10" a="1"/>
  <c r="E836" i="10" s="1"/>
  <c r="F836" i="10" a="1"/>
  <c r="F836" i="10" s="1"/>
  <c r="G836" i="10" a="1"/>
  <c r="G836" i="10" s="1"/>
  <c r="H836" i="10" a="1"/>
  <c r="H836" i="10" s="1"/>
  <c r="J836" i="10" a="1"/>
  <c r="J836" i="10" s="1"/>
  <c r="L836" i="10" s="1" a="1"/>
  <c r="L836" i="10" s="1"/>
  <c r="K836" i="10"/>
  <c r="K836" i="10" a="1"/>
  <c r="N836" i="10" a="1"/>
  <c r="N836" i="10" s="1"/>
  <c r="D837" i="10" a="1"/>
  <c r="D837" i="10" s="1"/>
  <c r="F837" i="10" s="1" a="1"/>
  <c r="F837" i="10" s="1"/>
  <c r="E837" i="10"/>
  <c r="E837" i="10" a="1"/>
  <c r="G837" i="10" a="1"/>
  <c r="G837" i="10" s="1"/>
  <c r="I837" i="10" s="1" a="1"/>
  <c r="I837" i="10" s="1"/>
  <c r="H837" i="10" a="1"/>
  <c r="H837" i="10" s="1"/>
  <c r="J837" i="10" a="1"/>
  <c r="J837" i="10" s="1"/>
  <c r="K837" i="10" a="1"/>
  <c r="K837" i="10" s="1"/>
  <c r="L837" i="10" a="1"/>
  <c r="L837" i="10" s="1"/>
  <c r="N837" i="10" a="1"/>
  <c r="N837" i="10" s="1"/>
  <c r="D838" i="10" a="1"/>
  <c r="D838" i="10" s="1"/>
  <c r="E838" i="10" a="1"/>
  <c r="E838" i="10" s="1"/>
  <c r="F838" i="10" a="1"/>
  <c r="F838" i="10" s="1"/>
  <c r="G838" i="10" a="1"/>
  <c r="G838" i="10" s="1"/>
  <c r="H838" i="10" a="1"/>
  <c r="H838" i="10" s="1"/>
  <c r="J838" i="10" a="1"/>
  <c r="J838" i="10" s="1"/>
  <c r="L838" i="10" s="1" a="1"/>
  <c r="L838" i="10" s="1"/>
  <c r="K838" i="10" a="1"/>
  <c r="K838" i="10" s="1"/>
  <c r="N838" i="10" a="1"/>
  <c r="N838" i="10" s="1"/>
  <c r="D839" i="10" a="1"/>
  <c r="D839" i="10" s="1"/>
  <c r="E839" i="10"/>
  <c r="E839" i="10" a="1"/>
  <c r="G839" i="10" a="1"/>
  <c r="G839" i="10" s="1"/>
  <c r="I839" i="10" s="1" a="1"/>
  <c r="I839" i="10" s="1"/>
  <c r="H839" i="10" a="1"/>
  <c r="H839" i="10" s="1"/>
  <c r="J839" i="10" a="1"/>
  <c r="J839" i="10" s="1"/>
  <c r="L839" i="10" s="1" a="1"/>
  <c r="L839" i="10" s="1"/>
  <c r="K839" i="10" a="1"/>
  <c r="K839" i="10" s="1"/>
  <c r="N839" i="10" a="1"/>
  <c r="N839" i="10" s="1"/>
  <c r="D840" i="10" a="1"/>
  <c r="D840" i="10" s="1"/>
  <c r="F840" i="10" s="1" a="1"/>
  <c r="F840" i="10" s="1"/>
  <c r="E840" i="10"/>
  <c r="E840" i="10" a="1"/>
  <c r="G840" i="10" a="1"/>
  <c r="G840" i="10" s="1"/>
  <c r="H840" i="10" a="1"/>
  <c r="H840" i="10" s="1"/>
  <c r="J840" i="10" a="1"/>
  <c r="J840" i="10" s="1"/>
  <c r="L840" i="10" s="1" a="1"/>
  <c r="L840" i="10" s="1"/>
  <c r="K840" i="10" a="1"/>
  <c r="K840" i="10" s="1"/>
  <c r="N840" i="10" a="1"/>
  <c r="N840" i="10" s="1"/>
  <c r="D841" i="10" a="1"/>
  <c r="D841" i="10" s="1"/>
  <c r="E841" i="10" a="1"/>
  <c r="E841" i="10" s="1"/>
  <c r="F841" i="10" a="1"/>
  <c r="F841" i="10" s="1"/>
  <c r="G841" i="10" a="1"/>
  <c r="G841" i="10" s="1"/>
  <c r="I841" i="10" s="1" a="1"/>
  <c r="H841" i="10" a="1"/>
  <c r="H841" i="10" s="1"/>
  <c r="I841" i="10"/>
  <c r="J841" i="10" a="1"/>
  <c r="J841" i="10" s="1"/>
  <c r="L841" i="10" s="1" a="1"/>
  <c r="L841" i="10" s="1"/>
  <c r="K841" i="10" a="1"/>
  <c r="K841" i="10" s="1"/>
  <c r="N841" i="10" a="1"/>
  <c r="N841" i="10" s="1"/>
  <c r="D842" i="10" a="1"/>
  <c r="D842" i="10" s="1"/>
  <c r="F842" i="10" s="1" a="1"/>
  <c r="F842" i="10" s="1"/>
  <c r="E842" i="10" a="1"/>
  <c r="E842" i="10" s="1"/>
  <c r="G842" i="10" a="1"/>
  <c r="G842" i="10" s="1"/>
  <c r="I842" i="10" s="1" a="1"/>
  <c r="I842" i="10" s="1"/>
  <c r="H842" i="10" a="1"/>
  <c r="H842" i="10" s="1"/>
  <c r="J842" i="10" a="1"/>
  <c r="J842" i="10" s="1"/>
  <c r="L842" i="10" s="1" a="1"/>
  <c r="L842" i="10" s="1"/>
  <c r="K842" i="10" a="1"/>
  <c r="K842" i="10" s="1"/>
  <c r="M842" i="10" a="1"/>
  <c r="M842" i="10" s="1"/>
  <c r="O842" i="10" s="1" a="1"/>
  <c r="O842" i="10" s="1"/>
  <c r="N842" i="10" a="1"/>
  <c r="N842" i="10" s="1"/>
  <c r="D843" i="10" a="1"/>
  <c r="D843" i="10" s="1"/>
  <c r="E843" i="10" a="1"/>
  <c r="E843" i="10" s="1"/>
  <c r="G843" i="10" a="1"/>
  <c r="G843" i="10" s="1"/>
  <c r="I843" i="10" s="1" a="1"/>
  <c r="I843" i="10" s="1"/>
  <c r="H843" i="10" a="1"/>
  <c r="H843" i="10" s="1"/>
  <c r="J843" i="10" a="1"/>
  <c r="J843" i="10" s="1"/>
  <c r="L843" i="10" s="1" a="1"/>
  <c r="L843" i="10" s="1"/>
  <c r="K843" i="10" a="1"/>
  <c r="K843" i="10" s="1"/>
  <c r="N843" i="10" a="1"/>
  <c r="N843" i="10" s="1"/>
  <c r="D844" i="10" a="1"/>
  <c r="D844" i="10" s="1"/>
  <c r="E844" i="10" a="1"/>
  <c r="E844" i="10" s="1"/>
  <c r="F844" i="10" a="1"/>
  <c r="F844" i="10" s="1"/>
  <c r="G844" i="10" a="1"/>
  <c r="G844" i="10" s="1"/>
  <c r="H844" i="10" a="1"/>
  <c r="H844" i="10" s="1"/>
  <c r="J844" i="10" a="1"/>
  <c r="J844" i="10" s="1"/>
  <c r="L844" i="10" s="1" a="1"/>
  <c r="L844" i="10" s="1"/>
  <c r="K844" i="10"/>
  <c r="K844" i="10" a="1"/>
  <c r="N844" i="10" a="1"/>
  <c r="N844" i="10" s="1"/>
  <c r="D845" i="10" a="1"/>
  <c r="D845" i="10" s="1"/>
  <c r="F845" i="10" s="1" a="1"/>
  <c r="F845" i="10" s="1"/>
  <c r="E845" i="10"/>
  <c r="E845" i="10" a="1"/>
  <c r="G845" i="10" a="1"/>
  <c r="G845" i="10" s="1"/>
  <c r="I845" i="10" s="1" a="1"/>
  <c r="I845" i="10" s="1"/>
  <c r="H845" i="10" a="1"/>
  <c r="H845" i="10" s="1"/>
  <c r="J845" i="10" a="1"/>
  <c r="J845" i="10" s="1"/>
  <c r="K845" i="10" a="1"/>
  <c r="K845" i="10" s="1"/>
  <c r="L845" i="10" a="1"/>
  <c r="L845" i="10" s="1"/>
  <c r="N845" i="10" a="1"/>
  <c r="N845" i="10" s="1"/>
  <c r="D846" i="10" a="1"/>
  <c r="D846" i="10" s="1"/>
  <c r="E846" i="10" a="1"/>
  <c r="E846" i="10" s="1"/>
  <c r="F846" i="10" a="1"/>
  <c r="F846" i="10" s="1"/>
  <c r="G846" i="10" a="1"/>
  <c r="G846" i="10" s="1"/>
  <c r="I846" i="10" s="1" a="1"/>
  <c r="H846" i="10" a="1"/>
  <c r="H846" i="10" s="1"/>
  <c r="I846" i="10"/>
  <c r="J846" i="10" a="1"/>
  <c r="J846" i="10" s="1"/>
  <c r="L846" i="10" s="1" a="1"/>
  <c r="L846" i="10" s="1"/>
  <c r="K846" i="10" a="1"/>
  <c r="K846" i="10" s="1"/>
  <c r="N846" i="10" a="1"/>
  <c r="N846" i="10" s="1"/>
  <c r="D847" i="10" a="1"/>
  <c r="D847" i="10" s="1"/>
  <c r="E847" i="10"/>
  <c r="E847" i="10" a="1"/>
  <c r="G847" i="10" a="1"/>
  <c r="G847" i="10" s="1"/>
  <c r="I847" i="10" s="1" a="1"/>
  <c r="I847" i="10" s="1"/>
  <c r="H847" i="10" a="1"/>
  <c r="H847" i="10" s="1"/>
  <c r="J847" i="10" a="1"/>
  <c r="J847" i="10" s="1"/>
  <c r="L847" i="10" s="1" a="1"/>
  <c r="L847" i="10" s="1"/>
  <c r="K847" i="10" a="1"/>
  <c r="K847" i="10" s="1"/>
  <c r="N847" i="10" a="1"/>
  <c r="N847" i="10" s="1"/>
  <c r="D848" i="10" a="1"/>
  <c r="D848" i="10" s="1"/>
  <c r="F848" i="10" s="1" a="1"/>
  <c r="F848" i="10" s="1"/>
  <c r="E848" i="10"/>
  <c r="E848" i="10" a="1"/>
  <c r="G848" i="10" a="1"/>
  <c r="G848" i="10" s="1"/>
  <c r="H848" i="10" a="1"/>
  <c r="H848" i="10" s="1"/>
  <c r="J848" i="10" a="1"/>
  <c r="J848" i="10" s="1"/>
  <c r="L848" i="10" s="1" a="1"/>
  <c r="L848" i="10" s="1"/>
  <c r="K848" i="10" a="1"/>
  <c r="K848" i="10" s="1"/>
  <c r="N848" i="10" a="1"/>
  <c r="N848" i="10" s="1"/>
  <c r="D849" i="10" a="1"/>
  <c r="D849" i="10" s="1"/>
  <c r="E849" i="10" a="1"/>
  <c r="E849" i="10" s="1"/>
  <c r="F849" i="10" a="1"/>
  <c r="F849" i="10" s="1"/>
  <c r="G849" i="10" a="1"/>
  <c r="G849" i="10" s="1"/>
  <c r="I849" i="10" s="1" a="1"/>
  <c r="H849" i="10" a="1"/>
  <c r="H849" i="10" s="1"/>
  <c r="I849" i="10"/>
  <c r="J849" i="10" a="1"/>
  <c r="J849" i="10" s="1"/>
  <c r="L849" i="10" s="1" a="1"/>
  <c r="L849" i="10" s="1"/>
  <c r="K849" i="10" a="1"/>
  <c r="K849" i="10" s="1"/>
  <c r="N849" i="10" a="1"/>
  <c r="N849" i="10" s="1"/>
  <c r="D850" i="10" a="1"/>
  <c r="D850" i="10" s="1"/>
  <c r="F850" i="10" s="1" a="1"/>
  <c r="F850" i="10" s="1"/>
  <c r="E850" i="10"/>
  <c r="E850" i="10" a="1"/>
  <c r="G850" i="10" a="1"/>
  <c r="G850" i="10" s="1"/>
  <c r="I850" i="10" s="1" a="1"/>
  <c r="I850" i="10" s="1"/>
  <c r="H850" i="10" a="1"/>
  <c r="H850" i="10" s="1"/>
  <c r="J850" i="10" a="1"/>
  <c r="J850" i="10" s="1"/>
  <c r="L850" i="10" s="1" a="1"/>
  <c r="L850" i="10" s="1"/>
  <c r="K850" i="10" a="1"/>
  <c r="K850" i="10" s="1"/>
  <c r="N850" i="10" a="1"/>
  <c r="N850" i="10" s="1"/>
  <c r="D851" i="10" a="1"/>
  <c r="D851" i="10" s="1"/>
  <c r="E851" i="10"/>
  <c r="E851" i="10" a="1"/>
  <c r="G851" i="10"/>
  <c r="G851" i="10" a="1"/>
  <c r="H851" i="10" a="1"/>
  <c r="H851" i="10" s="1"/>
  <c r="I851" i="10" a="1"/>
  <c r="I851" i="10" s="1"/>
  <c r="J851" i="10" a="1"/>
  <c r="J851" i="10" s="1"/>
  <c r="L851" i="10" s="1" a="1"/>
  <c r="L851" i="10" s="1"/>
  <c r="K851" i="10" a="1"/>
  <c r="K851" i="10" s="1"/>
  <c r="N851" i="10" a="1"/>
  <c r="N851" i="10" s="1"/>
  <c r="D852" i="10" a="1"/>
  <c r="D852" i="10" s="1"/>
  <c r="E852" i="10"/>
  <c r="E852" i="10" a="1"/>
  <c r="F852" i="10" a="1"/>
  <c r="F852" i="10" s="1"/>
  <c r="G852" i="10" a="1"/>
  <c r="G852" i="10" s="1"/>
  <c r="I852" i="10" s="1" a="1"/>
  <c r="I852" i="10" s="1"/>
  <c r="H852" i="10" a="1"/>
  <c r="H852" i="10" s="1"/>
  <c r="J852" i="10" a="1"/>
  <c r="J852" i="10" s="1"/>
  <c r="L852" i="10" s="1" a="1"/>
  <c r="L852" i="10" s="1"/>
  <c r="K852" i="10"/>
  <c r="K852" i="10" a="1"/>
  <c r="N852" i="10" a="1"/>
  <c r="N852" i="10" s="1"/>
  <c r="D853" i="10" a="1"/>
  <c r="D853" i="10" s="1"/>
  <c r="F853" i="10" s="1" a="1"/>
  <c r="F853" i="10" s="1"/>
  <c r="E853" i="10"/>
  <c r="E853" i="10" a="1"/>
  <c r="G853" i="10" a="1"/>
  <c r="G853" i="10" s="1"/>
  <c r="I853" i="10" s="1" a="1"/>
  <c r="I853" i="10" s="1"/>
  <c r="H853" i="10" a="1"/>
  <c r="H853" i="10" s="1"/>
  <c r="J853" i="10" a="1"/>
  <c r="J853" i="10" s="1"/>
  <c r="K853" i="10" a="1"/>
  <c r="K853" i="10" s="1"/>
  <c r="L853" i="10" a="1"/>
  <c r="L853" i="10" s="1"/>
  <c r="N853" i="10" a="1"/>
  <c r="N853" i="10" s="1"/>
  <c r="D854" i="10" a="1"/>
  <c r="D854" i="10" s="1"/>
  <c r="E854" i="10" a="1"/>
  <c r="E854" i="10" s="1"/>
  <c r="F854" i="10" a="1"/>
  <c r="F854" i="10" s="1"/>
  <c r="G854" i="10" a="1"/>
  <c r="G854" i="10" s="1"/>
  <c r="I854" i="10" s="1" a="1"/>
  <c r="H854" i="10" a="1"/>
  <c r="H854" i="10" s="1"/>
  <c r="I854" i="10"/>
  <c r="J854" i="10" a="1"/>
  <c r="J854" i="10" s="1"/>
  <c r="L854" i="10" s="1" a="1"/>
  <c r="L854" i="10" s="1"/>
  <c r="K854" i="10" a="1"/>
  <c r="K854" i="10" s="1"/>
  <c r="M854" i="10" a="1"/>
  <c r="M854" i="10" s="1"/>
  <c r="O854" i="10" s="1" a="1"/>
  <c r="O854" i="10" s="1"/>
  <c r="N854" i="10" a="1"/>
  <c r="N854" i="10" s="1"/>
  <c r="D855" i="10" a="1"/>
  <c r="D855" i="10" s="1"/>
  <c r="E855" i="10"/>
  <c r="E855" i="10" a="1"/>
  <c r="G855" i="10" a="1"/>
  <c r="G855" i="10" s="1"/>
  <c r="I855" i="10" s="1" a="1"/>
  <c r="I855" i="10" s="1"/>
  <c r="H855" i="10" a="1"/>
  <c r="H855" i="10" s="1"/>
  <c r="J855" i="10" a="1"/>
  <c r="J855" i="10" s="1"/>
  <c r="L855" i="10" s="1" a="1"/>
  <c r="L855" i="10" s="1"/>
  <c r="K855" i="10" a="1"/>
  <c r="K855" i="10" s="1"/>
  <c r="N855" i="10" a="1"/>
  <c r="N855" i="10" s="1"/>
  <c r="D856" i="10" a="1"/>
  <c r="D856" i="10" s="1"/>
  <c r="E856" i="10" a="1"/>
  <c r="E856" i="10" s="1"/>
  <c r="F856" i="10" a="1"/>
  <c r="F856" i="10" s="1"/>
  <c r="G856" i="10" a="1"/>
  <c r="G856" i="10" s="1"/>
  <c r="I856" i="10" s="1" a="1"/>
  <c r="I856" i="10" s="1"/>
  <c r="H856" i="10" a="1"/>
  <c r="H856" i="10" s="1"/>
  <c r="J856" i="10" a="1"/>
  <c r="J856" i="10" s="1"/>
  <c r="L856" i="10" s="1" a="1"/>
  <c r="L856" i="10" s="1"/>
  <c r="K856" i="10" a="1"/>
  <c r="K856" i="10" s="1"/>
  <c r="N856" i="10" a="1"/>
  <c r="N856" i="10" s="1"/>
  <c r="D857" i="10" a="1"/>
  <c r="D857" i="10" s="1"/>
  <c r="E857" i="10" a="1"/>
  <c r="E857" i="10" s="1"/>
  <c r="F857" i="10" a="1"/>
  <c r="F857" i="10" s="1"/>
  <c r="G857" i="10" a="1"/>
  <c r="G857" i="10" s="1"/>
  <c r="I857" i="10" s="1" a="1"/>
  <c r="I857" i="10" s="1"/>
  <c r="H857" i="10" a="1"/>
  <c r="H857" i="10" s="1"/>
  <c r="J857" i="10" a="1"/>
  <c r="J857" i="10" s="1"/>
  <c r="L857" i="10" s="1" a="1"/>
  <c r="L857" i="10" s="1"/>
  <c r="K857" i="10" a="1"/>
  <c r="K857" i="10" s="1"/>
  <c r="N857" i="10" a="1"/>
  <c r="N857" i="10" s="1"/>
  <c r="D858" i="10" a="1"/>
  <c r="D858" i="10" s="1"/>
  <c r="E858" i="10"/>
  <c r="E858" i="10" a="1"/>
  <c r="F858" i="10" a="1"/>
  <c r="F858" i="10" s="1"/>
  <c r="G858" i="10" a="1"/>
  <c r="G858" i="10" s="1"/>
  <c r="I858" i="10" s="1" a="1"/>
  <c r="I858" i="10" s="1"/>
  <c r="H858" i="10" a="1"/>
  <c r="H858" i="10" s="1"/>
  <c r="J858" i="10" a="1"/>
  <c r="J858" i="10" s="1"/>
  <c r="L858" i="10" s="1" a="1"/>
  <c r="L858" i="10" s="1"/>
  <c r="K858" i="10" a="1"/>
  <c r="K858" i="10" s="1"/>
  <c r="N858" i="10" a="1"/>
  <c r="N858" i="10" s="1"/>
  <c r="D859" i="10" a="1"/>
  <c r="D859" i="10" s="1"/>
  <c r="E859" i="10"/>
  <c r="E859" i="10" a="1"/>
  <c r="G859" i="10"/>
  <c r="G859" i="10" a="1"/>
  <c r="H859" i="10" a="1"/>
  <c r="H859" i="10" s="1"/>
  <c r="I859" i="10" a="1"/>
  <c r="I859" i="10" s="1"/>
  <c r="J859" i="10" a="1"/>
  <c r="J859" i="10" s="1"/>
  <c r="L859" i="10" s="1" a="1"/>
  <c r="L859" i="10" s="1"/>
  <c r="K859" i="10" a="1"/>
  <c r="K859" i="10" s="1"/>
  <c r="N859" i="10" a="1"/>
  <c r="N859" i="10" s="1"/>
  <c r="D860" i="10" a="1"/>
  <c r="D860" i="10" s="1"/>
  <c r="E860" i="10"/>
  <c r="E860" i="10" a="1"/>
  <c r="F860" i="10" a="1"/>
  <c r="F860" i="10" s="1"/>
  <c r="G860" i="10" a="1"/>
  <c r="G860" i="10" s="1"/>
  <c r="I860" i="10" s="1" a="1"/>
  <c r="I860" i="10" s="1"/>
  <c r="H860" i="10" a="1"/>
  <c r="H860" i="10" s="1"/>
  <c r="J860" i="10" a="1"/>
  <c r="J860" i="10" s="1"/>
  <c r="L860" i="10" s="1" a="1"/>
  <c r="L860" i="10" s="1"/>
  <c r="K860" i="10"/>
  <c r="K860" i="10" a="1"/>
  <c r="N860" i="10" a="1"/>
  <c r="N860" i="10" s="1"/>
  <c r="D861" i="10" a="1"/>
  <c r="D861" i="10" s="1"/>
  <c r="F861" i="10" s="1" a="1"/>
  <c r="F861" i="10" s="1"/>
  <c r="E861" i="10"/>
  <c r="E861" i="10" a="1"/>
  <c r="G861" i="10" a="1"/>
  <c r="G861" i="10" s="1"/>
  <c r="I861" i="10" s="1" a="1"/>
  <c r="I861" i="10" s="1"/>
  <c r="H861" i="10" a="1"/>
  <c r="H861" i="10" s="1"/>
  <c r="J861" i="10" a="1"/>
  <c r="J861" i="10" s="1"/>
  <c r="L861" i="10" s="1" a="1"/>
  <c r="L861" i="10" s="1"/>
  <c r="K861" i="10" a="1"/>
  <c r="K861" i="10" s="1"/>
  <c r="N861" i="10" a="1"/>
  <c r="N861" i="10" s="1"/>
  <c r="D862" i="10" a="1"/>
  <c r="D862" i="10" s="1"/>
  <c r="E862" i="10" a="1"/>
  <c r="E862" i="10" s="1"/>
  <c r="F862" i="10" a="1"/>
  <c r="F862" i="10" s="1"/>
  <c r="G862" i="10" a="1"/>
  <c r="G862" i="10" s="1"/>
  <c r="H862" i="10" a="1"/>
  <c r="H862" i="10" s="1"/>
  <c r="J862" i="10" a="1"/>
  <c r="J862" i="10" s="1"/>
  <c r="L862" i="10" s="1" a="1"/>
  <c r="L862" i="10" s="1"/>
  <c r="K862" i="10" a="1"/>
  <c r="K862" i="10" s="1"/>
  <c r="N862" i="10" a="1"/>
  <c r="N862" i="10" s="1"/>
  <c r="D863" i="10" a="1"/>
  <c r="D863" i="10" s="1"/>
  <c r="F863" i="10" s="1" a="1"/>
  <c r="F863" i="10" s="1"/>
  <c r="E863" i="10"/>
  <c r="E863" i="10" a="1"/>
  <c r="G863" i="10" a="1"/>
  <c r="G863" i="10" s="1"/>
  <c r="I863" i="10" s="1" a="1"/>
  <c r="I863" i="10" s="1"/>
  <c r="H863" i="10" a="1"/>
  <c r="H863" i="10" s="1"/>
  <c r="J863" i="10" a="1"/>
  <c r="J863" i="10" s="1"/>
  <c r="L863" i="10" s="1" a="1"/>
  <c r="L863" i="10" s="1"/>
  <c r="K863" i="10" a="1"/>
  <c r="K863" i="10" s="1"/>
  <c r="N863" i="10" a="1"/>
  <c r="N863" i="10" s="1"/>
  <c r="D864" i="10" a="1"/>
  <c r="D864" i="10" s="1"/>
  <c r="F864" i="10" s="1" a="1"/>
  <c r="F864" i="10" s="1"/>
  <c r="E864" i="10"/>
  <c r="E864" i="10" a="1"/>
  <c r="G864" i="10" a="1"/>
  <c r="G864" i="10" s="1"/>
  <c r="I864" i="10" s="1" a="1"/>
  <c r="I864" i="10" s="1"/>
  <c r="H864" i="10" a="1"/>
  <c r="H864" i="10" s="1"/>
  <c r="J864" i="10" a="1"/>
  <c r="J864" i="10" s="1"/>
  <c r="L864" i="10" s="1" a="1"/>
  <c r="L864" i="10" s="1"/>
  <c r="K864" i="10" a="1"/>
  <c r="K864" i="10" s="1"/>
  <c r="N864" i="10" a="1"/>
  <c r="N864" i="10" s="1"/>
  <c r="D865" i="10" a="1"/>
  <c r="D865" i="10" s="1"/>
  <c r="E865" i="10"/>
  <c r="E865" i="10" a="1"/>
  <c r="F865" i="10" a="1"/>
  <c r="F865" i="10" s="1"/>
  <c r="G865" i="10" a="1"/>
  <c r="G865" i="10" s="1"/>
  <c r="I865" i="10" s="1" a="1"/>
  <c r="I865" i="10" s="1"/>
  <c r="H865" i="10" a="1"/>
  <c r="H865" i="10" s="1"/>
  <c r="J865" i="10" a="1"/>
  <c r="J865" i="10" s="1"/>
  <c r="L865" i="10" s="1" a="1"/>
  <c r="L865" i="10" s="1"/>
  <c r="K865" i="10" a="1"/>
  <c r="K865" i="10" s="1"/>
  <c r="N865" i="10" a="1"/>
  <c r="N865" i="10" s="1"/>
  <c r="D866" i="10" a="1"/>
  <c r="D866" i="10" s="1"/>
  <c r="E866" i="10" a="1"/>
  <c r="E866" i="10" s="1"/>
  <c r="F866" i="10" a="1"/>
  <c r="F866" i="10" s="1"/>
  <c r="G866" i="10" a="1"/>
  <c r="G866" i="10" s="1"/>
  <c r="I866" i="10" s="1" a="1"/>
  <c r="H866" i="10" a="1"/>
  <c r="H866" i="10" s="1"/>
  <c r="I866" i="10"/>
  <c r="J866" i="10" a="1"/>
  <c r="J866" i="10" s="1"/>
  <c r="L866" i="10" s="1" a="1"/>
  <c r="L866" i="10" s="1"/>
  <c r="K866" i="10" a="1"/>
  <c r="K866" i="10" s="1"/>
  <c r="N866" i="10" a="1"/>
  <c r="N866" i="10" s="1"/>
  <c r="D867" i="10" a="1"/>
  <c r="D867" i="10" s="1"/>
  <c r="E867" i="10"/>
  <c r="E867" i="10" a="1"/>
  <c r="G867" i="10" a="1"/>
  <c r="G867" i="10" s="1"/>
  <c r="I867" i="10" s="1" a="1"/>
  <c r="I867" i="10" s="1"/>
  <c r="H867" i="10" a="1"/>
  <c r="H867" i="10" s="1"/>
  <c r="J867" i="10" a="1"/>
  <c r="J867" i="10" s="1"/>
  <c r="L867" i="10" s="1" a="1"/>
  <c r="L867" i="10" s="1"/>
  <c r="K867" i="10" a="1"/>
  <c r="K867" i="10" s="1"/>
  <c r="N867" i="10" a="1"/>
  <c r="N867" i="10" s="1"/>
  <c r="D868" i="10" a="1"/>
  <c r="D868" i="10" s="1"/>
  <c r="E868" i="10" a="1"/>
  <c r="E868" i="10" s="1"/>
  <c r="F868" i="10" a="1"/>
  <c r="F868" i="10" s="1"/>
  <c r="G868" i="10" a="1"/>
  <c r="G868" i="10" s="1"/>
  <c r="I868" i="10" s="1" a="1"/>
  <c r="I868" i="10" s="1"/>
  <c r="H868" i="10" a="1"/>
  <c r="H868" i="10" s="1"/>
  <c r="J868" i="10" a="1"/>
  <c r="J868" i="10" s="1"/>
  <c r="L868" i="10" s="1" a="1"/>
  <c r="L868" i="10" s="1"/>
  <c r="K868" i="10"/>
  <c r="K868" i="10" a="1"/>
  <c r="N868" i="10"/>
  <c r="N868" i="10" a="1"/>
  <c r="D869" i="10" a="1"/>
  <c r="D869" i="10" s="1"/>
  <c r="F869" i="10" s="1" a="1"/>
  <c r="F869" i="10" s="1"/>
  <c r="E869" i="10" a="1"/>
  <c r="E869" i="10" s="1"/>
  <c r="G869" i="10"/>
  <c r="I869" i="10" s="1" a="1"/>
  <c r="G869" i="10" a="1"/>
  <c r="H869" i="10"/>
  <c r="H869" i="10" a="1"/>
  <c r="I869" i="10"/>
  <c r="J869" i="10" a="1"/>
  <c r="J869" i="10" s="1"/>
  <c r="L869" i="10" s="1" a="1"/>
  <c r="L869" i="10" s="1"/>
  <c r="K869" i="10"/>
  <c r="K869" i="10" a="1"/>
  <c r="N869" i="10" a="1"/>
  <c r="N869" i="10" s="1"/>
  <c r="D870" i="10"/>
  <c r="F870" i="10" s="1" a="1"/>
  <c r="D870" i="10" a="1"/>
  <c r="E870" i="10" a="1"/>
  <c r="E870" i="10" s="1"/>
  <c r="F870" i="10"/>
  <c r="G870" i="10" a="1"/>
  <c r="G870" i="10" s="1"/>
  <c r="I870" i="10" s="1" a="1"/>
  <c r="I870" i="10" s="1"/>
  <c r="H870" i="10"/>
  <c r="H870" i="10" a="1"/>
  <c r="J870" i="10" a="1"/>
  <c r="J870" i="10" s="1"/>
  <c r="L870" i="10" s="1" a="1"/>
  <c r="L870" i="10" s="1"/>
  <c r="K870" i="10"/>
  <c r="K870" i="10" a="1"/>
  <c r="M870" i="10" a="1"/>
  <c r="M870" i="10" s="1"/>
  <c r="O870" i="10" s="1" a="1"/>
  <c r="O870" i="10" s="1"/>
  <c r="N870" i="10"/>
  <c r="N870" i="10" a="1"/>
  <c r="D871" i="10" a="1"/>
  <c r="D871" i="10" s="1"/>
  <c r="F871" i="10" s="1" a="1"/>
  <c r="F871" i="10" s="1"/>
  <c r="E871" i="10" a="1"/>
  <c r="E871" i="10" s="1"/>
  <c r="G871" i="10"/>
  <c r="I871" i="10" s="1" a="1"/>
  <c r="G871" i="10" a="1"/>
  <c r="H871" i="10" a="1"/>
  <c r="H871" i="10" s="1"/>
  <c r="I871" i="10"/>
  <c r="J871" i="10" a="1"/>
  <c r="J871" i="10" s="1"/>
  <c r="L871" i="10" s="1" a="1"/>
  <c r="L871" i="10" s="1"/>
  <c r="K871" i="10"/>
  <c r="K871" i="10" a="1"/>
  <c r="N871" i="10"/>
  <c r="N871" i="10" a="1"/>
  <c r="D872" i="10"/>
  <c r="F872" i="10" s="1" a="1"/>
  <c r="D872" i="10" a="1"/>
  <c r="E872" i="10"/>
  <c r="E872" i="10" a="1"/>
  <c r="F872" i="10"/>
  <c r="G872" i="10" a="1"/>
  <c r="G872" i="10" s="1"/>
  <c r="I872" i="10" s="1" a="1"/>
  <c r="I872" i="10" s="1"/>
  <c r="H872" i="10"/>
  <c r="H872" i="10" a="1"/>
  <c r="J872" i="10" a="1"/>
  <c r="J872" i="10" s="1"/>
  <c r="L872" i="10" s="1" a="1"/>
  <c r="L872" i="10" s="1"/>
  <c r="K872" i="10"/>
  <c r="K872" i="10" a="1"/>
  <c r="N872" i="10"/>
  <c r="N872" i="10" a="1"/>
  <c r="D873" i="10" a="1"/>
  <c r="D873" i="10" s="1"/>
  <c r="F873" i="10" s="1" a="1"/>
  <c r="F873" i="10" s="1"/>
  <c r="E873" i="10" a="1"/>
  <c r="E873" i="10" s="1"/>
  <c r="G873" i="10" a="1"/>
  <c r="G873" i="10" s="1"/>
  <c r="I873" i="10" s="1" a="1"/>
  <c r="I873" i="10" s="1"/>
  <c r="H873" i="10"/>
  <c r="H873" i="10" a="1"/>
  <c r="J873" i="10" a="1"/>
  <c r="J873" i="10" s="1"/>
  <c r="L873" i="10" s="1" a="1"/>
  <c r="L873" i="10" s="1"/>
  <c r="K873" i="10"/>
  <c r="K873" i="10" a="1"/>
  <c r="N873" i="10"/>
  <c r="N873" i="10" a="1"/>
  <c r="D874" i="10" a="1"/>
  <c r="D874" i="10" s="1"/>
  <c r="F874" i="10" s="1" a="1"/>
  <c r="F874" i="10" s="1"/>
  <c r="E874" i="10"/>
  <c r="E874" i="10" a="1"/>
  <c r="G874" i="10" a="1"/>
  <c r="G874" i="10" s="1"/>
  <c r="H874" i="10" a="1"/>
  <c r="H874" i="10" s="1"/>
  <c r="J874" i="10" a="1"/>
  <c r="J874" i="10" s="1"/>
  <c r="L874" i="10" s="1" a="1"/>
  <c r="K874" i="10" a="1"/>
  <c r="K874" i="10" s="1"/>
  <c r="L874" i="10"/>
  <c r="N874" i="10" a="1"/>
  <c r="N874" i="10" s="1"/>
  <c r="D875" i="10"/>
  <c r="F875" i="10" s="1" a="1"/>
  <c r="F875" i="10" s="1"/>
  <c r="D875" i="10" a="1"/>
  <c r="E875" i="10" a="1"/>
  <c r="E875" i="10" s="1"/>
  <c r="G875" i="10" a="1"/>
  <c r="G875" i="10" s="1"/>
  <c r="I875" i="10" s="1" a="1"/>
  <c r="I875" i="10" s="1"/>
  <c r="H875" i="10"/>
  <c r="H875" i="10" a="1"/>
  <c r="J875" i="10" a="1"/>
  <c r="J875" i="10" s="1"/>
  <c r="L875" i="10" s="1" a="1"/>
  <c r="L875" i="10" s="1"/>
  <c r="K875" i="10" a="1"/>
  <c r="K875" i="10" s="1"/>
  <c r="N875" i="10"/>
  <c r="N875" i="10" a="1"/>
  <c r="D876" i="10" a="1"/>
  <c r="D876" i="10" s="1"/>
  <c r="F876" i="10" s="1" a="1"/>
  <c r="F876" i="10" s="1"/>
  <c r="E876" i="10"/>
  <c r="E876" i="10" a="1"/>
  <c r="G876" i="10" a="1"/>
  <c r="G876" i="10" s="1"/>
  <c r="H876" i="10"/>
  <c r="H876" i="10" a="1"/>
  <c r="J876" i="10" a="1"/>
  <c r="J876" i="10" s="1"/>
  <c r="L876" i="10" s="1" a="1"/>
  <c r="L876" i="10" s="1"/>
  <c r="K876" i="10" a="1"/>
  <c r="K876" i="10" s="1"/>
  <c r="N876" i="10" a="1"/>
  <c r="N876" i="10" s="1"/>
  <c r="D877" i="10"/>
  <c r="F877" i="10" s="1" a="1"/>
  <c r="F877" i="10" s="1"/>
  <c r="D877" i="10" a="1"/>
  <c r="E877" i="10" a="1"/>
  <c r="E877" i="10" s="1"/>
  <c r="G877" i="10"/>
  <c r="I877" i="10" s="1" a="1"/>
  <c r="G877" i="10" a="1"/>
  <c r="H877" i="10" a="1"/>
  <c r="H877" i="10" s="1"/>
  <c r="I877" i="10"/>
  <c r="J877" i="10"/>
  <c r="L877" i="10" s="1" a="1"/>
  <c r="J877" i="10" a="1"/>
  <c r="K877" i="10" a="1"/>
  <c r="K877" i="10" s="1"/>
  <c r="L877" i="10"/>
  <c r="N877" i="10" a="1"/>
  <c r="N877" i="10" s="1"/>
  <c r="D878" i="10" a="1"/>
  <c r="D878" i="10" s="1"/>
  <c r="F878" i="10" s="1" a="1"/>
  <c r="F878" i="10" s="1"/>
  <c r="E878" i="10" a="1"/>
  <c r="E878" i="10" s="1"/>
  <c r="G878" i="10" a="1"/>
  <c r="G878" i="10" s="1"/>
  <c r="H878" i="10" a="1"/>
  <c r="H878" i="10" s="1"/>
  <c r="J878" i="10"/>
  <c r="L878" i="10" s="1" a="1"/>
  <c r="L878" i="10" s="1"/>
  <c r="J878" i="10" a="1"/>
  <c r="K878" i="10" a="1"/>
  <c r="K878" i="10" s="1"/>
  <c r="N878" i="10" a="1"/>
  <c r="N878" i="10" s="1"/>
  <c r="D879" i="10" a="1"/>
  <c r="D879" i="10" s="1"/>
  <c r="F879" i="10" s="1" a="1"/>
  <c r="F879" i="10" s="1"/>
  <c r="E879" i="10" a="1"/>
  <c r="E879" i="10" s="1"/>
  <c r="G879" i="10"/>
  <c r="I879" i="10" s="1" a="1"/>
  <c r="I879" i="10" s="1"/>
  <c r="G879" i="10" a="1"/>
  <c r="H879" i="10" a="1"/>
  <c r="H879" i="10" s="1"/>
  <c r="J879" i="10" a="1"/>
  <c r="J879" i="10" s="1"/>
  <c r="L879" i="10" s="1" a="1"/>
  <c r="L879" i="10" s="1"/>
  <c r="K879" i="10"/>
  <c r="K879" i="10" a="1"/>
  <c r="N879" i="10" a="1"/>
  <c r="N879" i="10" s="1"/>
  <c r="D880" i="10"/>
  <c r="F880" i="10" s="1" a="1"/>
  <c r="F880" i="10" s="1"/>
  <c r="D880" i="10" a="1"/>
  <c r="E880" i="10" a="1"/>
  <c r="E880" i="10" s="1"/>
  <c r="G880" i="10" a="1"/>
  <c r="G880" i="10" s="1"/>
  <c r="H880" i="10" a="1"/>
  <c r="H880" i="10" s="1"/>
  <c r="J880" i="10" a="1"/>
  <c r="J880" i="10" s="1"/>
  <c r="L880" i="10" s="1" a="1"/>
  <c r="L880" i="10" s="1"/>
  <c r="K880" i="10" a="1"/>
  <c r="K880" i="10" s="1"/>
  <c r="N880" i="10" a="1"/>
  <c r="N880" i="10" s="1"/>
  <c r="D881" i="10" a="1"/>
  <c r="D881" i="10" s="1"/>
  <c r="F881" i="10" s="1" a="1"/>
  <c r="F881" i="10" s="1"/>
  <c r="E881" i="10"/>
  <c r="E881" i="10" a="1"/>
  <c r="G881" i="10" a="1"/>
  <c r="G881" i="10" s="1"/>
  <c r="H881" i="10" a="1"/>
  <c r="H881" i="10" s="1"/>
  <c r="J881" i="10" a="1"/>
  <c r="J881" i="10" s="1"/>
  <c r="L881" i="10" s="1" a="1"/>
  <c r="L881" i="10" s="1"/>
  <c r="K881" i="10" a="1"/>
  <c r="K881" i="10" s="1"/>
  <c r="N881" i="10" a="1"/>
  <c r="N881" i="10" s="1"/>
  <c r="D882" i="10" a="1"/>
  <c r="D882" i="10" s="1"/>
  <c r="F882" i="10" s="1" a="1"/>
  <c r="F882" i="10" s="1"/>
  <c r="E882" i="10"/>
  <c r="E882" i="10" a="1"/>
  <c r="G882" i="10" a="1"/>
  <c r="G882" i="10" s="1"/>
  <c r="I882" i="10" s="1" a="1"/>
  <c r="I882" i="10" s="1"/>
  <c r="H882" i="10" a="1"/>
  <c r="H882" i="10" s="1"/>
  <c r="J882" i="10" a="1"/>
  <c r="J882" i="10" s="1"/>
  <c r="L882" i="10" s="1" a="1"/>
  <c r="L882" i="10" s="1"/>
  <c r="K882" i="10" a="1"/>
  <c r="K882" i="10" s="1"/>
  <c r="N882" i="10" a="1"/>
  <c r="N882" i="10" s="1"/>
  <c r="D883" i="10" a="1"/>
  <c r="D883" i="10" s="1"/>
  <c r="F883" i="10" s="1" a="1"/>
  <c r="F883" i="10" s="1"/>
  <c r="E883" i="10" a="1"/>
  <c r="E883" i="10" s="1"/>
  <c r="G883" i="10" a="1"/>
  <c r="G883" i="10" s="1"/>
  <c r="H883" i="10" a="1"/>
  <c r="H883" i="10" s="1"/>
  <c r="J883" i="10" a="1"/>
  <c r="J883" i="10" s="1"/>
  <c r="L883" i="10" s="1" a="1"/>
  <c r="L883" i="10" s="1"/>
  <c r="K883" i="10" a="1"/>
  <c r="K883" i="10" s="1"/>
  <c r="N883" i="10" a="1"/>
  <c r="N883" i="10" s="1"/>
  <c r="D884" i="10" a="1"/>
  <c r="D884" i="10" s="1"/>
  <c r="E884" i="10" a="1"/>
  <c r="E884" i="10" s="1"/>
  <c r="F884" i="10" a="1"/>
  <c r="F884" i="10" s="1"/>
  <c r="G884" i="10" a="1"/>
  <c r="G884" i="10" s="1"/>
  <c r="I884" i="10" s="1" a="1"/>
  <c r="I884" i="10" s="1"/>
  <c r="H884" i="10" a="1"/>
  <c r="H884" i="10" s="1"/>
  <c r="J884" i="10" a="1"/>
  <c r="J884" i="10" s="1"/>
  <c r="L884" i="10" s="1" a="1"/>
  <c r="L884" i="10" s="1"/>
  <c r="K884" i="10" a="1"/>
  <c r="K884" i="10" s="1"/>
  <c r="N884" i="10" a="1"/>
  <c r="N884" i="10" s="1"/>
  <c r="D885" i="10" a="1"/>
  <c r="D885" i="10" s="1"/>
  <c r="F885" i="10" s="1" a="1"/>
  <c r="F885" i="10" s="1"/>
  <c r="E885" i="10"/>
  <c r="E885" i="10" a="1"/>
  <c r="G885" i="10" a="1"/>
  <c r="G885" i="10" s="1"/>
  <c r="I885" i="10" s="1" a="1"/>
  <c r="I885" i="10" s="1"/>
  <c r="H885" i="10" a="1"/>
  <c r="H885" i="10" s="1"/>
  <c r="J885" i="10" a="1"/>
  <c r="J885" i="10" s="1"/>
  <c r="L885" i="10" s="1" a="1"/>
  <c r="L885" i="10" s="1"/>
  <c r="K885" i="10" a="1"/>
  <c r="K885" i="10" s="1"/>
  <c r="N885" i="10" a="1"/>
  <c r="N885" i="10" s="1"/>
  <c r="D886" i="10" a="1"/>
  <c r="D886" i="10" s="1"/>
  <c r="F886" i="10" s="1" a="1"/>
  <c r="F886" i="10" s="1"/>
  <c r="E886" i="10"/>
  <c r="E886" i="10" a="1"/>
  <c r="G886" i="10" a="1"/>
  <c r="G886" i="10" s="1"/>
  <c r="H886" i="10" a="1"/>
  <c r="H886" i="10" s="1"/>
  <c r="J886" i="10" a="1"/>
  <c r="J886" i="10" s="1"/>
  <c r="L886" i="10" s="1" a="1"/>
  <c r="L886" i="10" s="1"/>
  <c r="K886" i="10" a="1"/>
  <c r="K886" i="10" s="1"/>
  <c r="N886" i="10" a="1"/>
  <c r="N886" i="10" s="1"/>
  <c r="D887" i="10" a="1"/>
  <c r="D887" i="10" s="1"/>
  <c r="F887" i="10" s="1" a="1"/>
  <c r="F887" i="10" s="1"/>
  <c r="E887" i="10"/>
  <c r="E887" i="10" a="1"/>
  <c r="G887" i="10" a="1"/>
  <c r="G887" i="10" s="1"/>
  <c r="I887" i="10" s="1" a="1"/>
  <c r="I887" i="10" s="1"/>
  <c r="H887" i="10" a="1"/>
  <c r="H887" i="10" s="1"/>
  <c r="J887" i="10" a="1"/>
  <c r="J887" i="10" s="1"/>
  <c r="L887" i="10" s="1" a="1"/>
  <c r="L887" i="10" s="1"/>
  <c r="K887" i="10" a="1"/>
  <c r="K887" i="10" s="1"/>
  <c r="N887" i="10" a="1"/>
  <c r="N887" i="10" s="1"/>
  <c r="D888" i="10" a="1"/>
  <c r="D888" i="10" s="1"/>
  <c r="E888" i="10" a="1"/>
  <c r="E888" i="10" s="1"/>
  <c r="F888" i="10" a="1"/>
  <c r="F888" i="10" s="1"/>
  <c r="G888" i="10" a="1"/>
  <c r="G888" i="10" s="1"/>
  <c r="I888" i="10" s="1" a="1"/>
  <c r="I888" i="10" s="1"/>
  <c r="H888" i="10" a="1"/>
  <c r="H888" i="10" s="1"/>
  <c r="J888" i="10" a="1"/>
  <c r="J888" i="10" s="1"/>
  <c r="L888" i="10" s="1" a="1"/>
  <c r="L888" i="10" s="1"/>
  <c r="K888" i="10" a="1"/>
  <c r="K888" i="10" s="1"/>
  <c r="N888" i="10" a="1"/>
  <c r="N888" i="10" s="1"/>
  <c r="D889" i="10" a="1"/>
  <c r="D889" i="10" s="1"/>
  <c r="E889" i="10" a="1"/>
  <c r="E889" i="10" s="1"/>
  <c r="F889" i="10" a="1"/>
  <c r="F889" i="10" s="1"/>
  <c r="G889" i="10" a="1"/>
  <c r="G889" i="10" s="1"/>
  <c r="H889" i="10" a="1"/>
  <c r="H889" i="10" s="1"/>
  <c r="J889" i="10" a="1"/>
  <c r="J889" i="10" s="1"/>
  <c r="L889" i="10" s="1" a="1"/>
  <c r="L889" i="10" s="1"/>
  <c r="K889" i="10" a="1"/>
  <c r="K889" i="10" s="1"/>
  <c r="N889" i="10" a="1"/>
  <c r="N889" i="10" s="1"/>
  <c r="D890" i="10" a="1"/>
  <c r="D890" i="10" s="1"/>
  <c r="F890" i="10" s="1" a="1"/>
  <c r="F890" i="10" s="1"/>
  <c r="E890" i="10"/>
  <c r="E890" i="10" a="1"/>
  <c r="G890" i="10" a="1"/>
  <c r="G890" i="10" s="1"/>
  <c r="I890" i="10" s="1" a="1"/>
  <c r="I890" i="10" s="1"/>
  <c r="H890" i="10" a="1"/>
  <c r="H890" i="10" s="1"/>
  <c r="J890" i="10" a="1"/>
  <c r="J890" i="10" s="1"/>
  <c r="L890" i="10" s="1" a="1"/>
  <c r="L890" i="10" s="1"/>
  <c r="K890" i="10" a="1"/>
  <c r="K890" i="10" s="1"/>
  <c r="N890" i="10" a="1"/>
  <c r="N890" i="10" s="1"/>
  <c r="D891" i="10" a="1"/>
  <c r="D891" i="10" s="1"/>
  <c r="E891" i="10" a="1"/>
  <c r="E891" i="10" s="1"/>
  <c r="F891" i="10" a="1"/>
  <c r="F891" i="10" s="1"/>
  <c r="G891" i="10" a="1"/>
  <c r="G891" i="10" s="1"/>
  <c r="H891" i="10" a="1"/>
  <c r="H891" i="10" s="1"/>
  <c r="J891" i="10" a="1"/>
  <c r="J891" i="10" s="1"/>
  <c r="L891" i="10" s="1" a="1"/>
  <c r="L891" i="10" s="1"/>
  <c r="K891" i="10" a="1"/>
  <c r="K891" i="10" s="1"/>
  <c r="N891" i="10" a="1"/>
  <c r="N891" i="10" s="1"/>
  <c r="W1" i="8"/>
  <c r="D8" i="8" a="1"/>
  <c r="D8" i="8" s="1"/>
  <c r="E8" i="8" a="1"/>
  <c r="E8" i="8" s="1"/>
  <c r="F8" i="8" s="1"/>
  <c r="G8" i="8" a="1"/>
  <c r="G8" i="8" s="1"/>
  <c r="H8" i="8" a="1"/>
  <c r="H8" i="8" s="1"/>
  <c r="J8" i="8" a="1"/>
  <c r="J8" i="8" s="1"/>
  <c r="K8" i="8" a="1"/>
  <c r="K8" i="8" s="1"/>
  <c r="N8" i="8" a="1"/>
  <c r="N8" i="8" s="1"/>
  <c r="D9" i="8" a="1"/>
  <c r="D9" i="8" s="1"/>
  <c r="E9" i="8"/>
  <c r="E9" i="8" a="1"/>
  <c r="G9" i="8" a="1"/>
  <c r="G9" i="8" s="1"/>
  <c r="H9" i="8" a="1"/>
  <c r="H9" i="8" s="1"/>
  <c r="J9" i="8" a="1"/>
  <c r="J9" i="8" s="1"/>
  <c r="L9" i="8" s="1" a="1"/>
  <c r="L9" i="8" s="1"/>
  <c r="K9" i="8" a="1"/>
  <c r="K9" i="8" s="1"/>
  <c r="N9" i="8" a="1"/>
  <c r="N9" i="8" s="1"/>
  <c r="D10" i="8" a="1"/>
  <c r="D10" i="8" s="1"/>
  <c r="E10" i="8" a="1"/>
  <c r="E10" i="8" s="1"/>
  <c r="G10" i="8" a="1"/>
  <c r="G10" i="8" s="1"/>
  <c r="I10" i="8" s="1" a="1"/>
  <c r="I10" i="8" s="1"/>
  <c r="H10" i="8" a="1"/>
  <c r="H10" i="8" s="1"/>
  <c r="J10" i="8" a="1"/>
  <c r="J10" i="8" s="1"/>
  <c r="L10" i="8" s="1" a="1"/>
  <c r="L10" i="8" s="1"/>
  <c r="K10" i="8" a="1"/>
  <c r="K10" i="8" s="1"/>
  <c r="N10" i="8" a="1"/>
  <c r="N10" i="8" s="1"/>
  <c r="D11" i="8" a="1"/>
  <c r="D11" i="8" s="1"/>
  <c r="F11" i="8" s="1" a="1"/>
  <c r="F11" i="8" s="1"/>
  <c r="E11" i="8" a="1"/>
  <c r="E11" i="8" s="1"/>
  <c r="G11" i="8" a="1"/>
  <c r="G11" i="8" s="1"/>
  <c r="H11" i="8" a="1"/>
  <c r="H11" i="8" s="1"/>
  <c r="J11" i="8" a="1"/>
  <c r="J11" i="8" s="1"/>
  <c r="L11" i="8" s="1" a="1"/>
  <c r="L11" i="8" s="1"/>
  <c r="K11" i="8" a="1"/>
  <c r="K11" i="8" s="1"/>
  <c r="N11" i="8" a="1"/>
  <c r="N11" i="8" s="1"/>
  <c r="D12" i="8" a="1"/>
  <c r="D12" i="8" s="1"/>
  <c r="F12" i="8" s="1" a="1"/>
  <c r="F12" i="8" s="1"/>
  <c r="E12" i="8" a="1"/>
  <c r="E12" i="8" s="1"/>
  <c r="G12" i="8" a="1"/>
  <c r="G12" i="8" s="1"/>
  <c r="I12" i="8" s="1" a="1"/>
  <c r="I12" i="8" s="1"/>
  <c r="H12" i="8" a="1"/>
  <c r="H12" i="8" s="1"/>
  <c r="J12" i="8" a="1"/>
  <c r="J12" i="8" s="1"/>
  <c r="L12" i="8" s="1" a="1"/>
  <c r="L12" i="8" s="1"/>
  <c r="K12" i="8" a="1"/>
  <c r="K12" i="8" s="1"/>
  <c r="N12" i="8" a="1"/>
  <c r="N12" i="8" s="1"/>
  <c r="D13" i="8" a="1"/>
  <c r="D13" i="8" s="1"/>
  <c r="F13" i="8" s="1" a="1"/>
  <c r="F13" i="8" s="1"/>
  <c r="E13" i="8" a="1"/>
  <c r="E13" i="8" s="1"/>
  <c r="G13" i="8" a="1"/>
  <c r="G13" i="8" s="1"/>
  <c r="H13" i="8" a="1"/>
  <c r="H13" i="8" s="1"/>
  <c r="J13" i="8" a="1"/>
  <c r="J13" i="8" s="1"/>
  <c r="L13" i="8" s="1" a="1"/>
  <c r="L13" i="8" s="1"/>
  <c r="K13" i="8" a="1"/>
  <c r="K13" i="8" s="1"/>
  <c r="N13" i="8" a="1"/>
  <c r="N13" i="8" s="1"/>
  <c r="D14" i="8" a="1"/>
  <c r="D14" i="8" s="1"/>
  <c r="F14" i="8" s="1" a="1"/>
  <c r="F14" i="8" s="1"/>
  <c r="E14" i="8" a="1"/>
  <c r="E14" i="8" s="1"/>
  <c r="G14" i="8" a="1"/>
  <c r="G14" i="8" s="1"/>
  <c r="I14" i="8" s="1" a="1"/>
  <c r="I14" i="8" s="1"/>
  <c r="H14" i="8" a="1"/>
  <c r="H14" i="8" s="1"/>
  <c r="J14" i="8" a="1"/>
  <c r="J14" i="8" s="1"/>
  <c r="L14" i="8" s="1" a="1"/>
  <c r="L14" i="8" s="1"/>
  <c r="K14" i="8" a="1"/>
  <c r="K14" i="8" s="1"/>
  <c r="N14" i="8" a="1"/>
  <c r="N14" i="8" s="1"/>
  <c r="D15" i="8" a="1"/>
  <c r="D15" i="8" s="1"/>
  <c r="F15" i="8" s="1" a="1"/>
  <c r="F15" i="8" s="1"/>
  <c r="E15" i="8" a="1"/>
  <c r="E15" i="8" s="1"/>
  <c r="G15" i="8" a="1"/>
  <c r="G15" i="8" s="1"/>
  <c r="H15" i="8" a="1"/>
  <c r="H15" i="8" s="1"/>
  <c r="J15" i="8" a="1"/>
  <c r="J15" i="8" s="1"/>
  <c r="L15" i="8" s="1" a="1"/>
  <c r="L15" i="8" s="1"/>
  <c r="K15" i="8" a="1"/>
  <c r="K15" i="8" s="1"/>
  <c r="N15" i="8" a="1"/>
  <c r="N15" i="8" s="1"/>
  <c r="D16" i="8" a="1"/>
  <c r="D16" i="8" s="1"/>
  <c r="F16" i="8" s="1" a="1"/>
  <c r="F16" i="8" s="1"/>
  <c r="E16" i="8" a="1"/>
  <c r="E16" i="8" s="1"/>
  <c r="G16" i="8" a="1"/>
  <c r="G16" i="8" s="1"/>
  <c r="I16" i="8" s="1" a="1"/>
  <c r="I16" i="8" s="1"/>
  <c r="H16" i="8" a="1"/>
  <c r="H16" i="8" s="1"/>
  <c r="J16" i="8" a="1"/>
  <c r="J16" i="8" s="1"/>
  <c r="L16" i="8" s="1" a="1"/>
  <c r="L16" i="8" s="1"/>
  <c r="K16" i="8" a="1"/>
  <c r="K16" i="8" s="1"/>
  <c r="N16" i="8" a="1"/>
  <c r="N16" i="8" s="1"/>
  <c r="D17" i="8" a="1"/>
  <c r="D17" i="8" s="1"/>
  <c r="F17" i="8" s="1" a="1"/>
  <c r="F17" i="8" s="1"/>
  <c r="E17" i="8"/>
  <c r="E17" i="8" a="1"/>
  <c r="G17" i="8" a="1"/>
  <c r="G17" i="8" s="1"/>
  <c r="I17" i="8" s="1" a="1"/>
  <c r="I17" i="8" s="1"/>
  <c r="H17" i="8" a="1"/>
  <c r="H17" i="8" s="1"/>
  <c r="J17" i="8" a="1"/>
  <c r="J17" i="8" s="1"/>
  <c r="L17" i="8" s="1" a="1"/>
  <c r="L17" i="8" s="1"/>
  <c r="K17" i="8" a="1"/>
  <c r="K17" i="8" s="1"/>
  <c r="N17" i="8" a="1"/>
  <c r="N17" i="8" s="1"/>
  <c r="D18" i="8" a="1"/>
  <c r="D18" i="8" s="1"/>
  <c r="F18" i="8" s="1" a="1"/>
  <c r="F18" i="8" s="1"/>
  <c r="E18" i="8" a="1"/>
  <c r="E18" i="8" s="1"/>
  <c r="G18" i="8" a="1"/>
  <c r="G18" i="8" s="1"/>
  <c r="H18" i="8" a="1"/>
  <c r="H18" i="8" s="1"/>
  <c r="I18" i="8" a="1"/>
  <c r="I18" i="8" s="1"/>
  <c r="J18" i="8" a="1"/>
  <c r="J18" i="8" s="1"/>
  <c r="L18" i="8" s="1" a="1"/>
  <c r="L18" i="8" s="1"/>
  <c r="K18" i="8" a="1"/>
  <c r="K18" i="8" s="1"/>
  <c r="N18" i="8" a="1"/>
  <c r="N18" i="8" s="1"/>
  <c r="D19" i="8" a="1"/>
  <c r="D19" i="8" s="1"/>
  <c r="F19" i="8" s="1" a="1"/>
  <c r="F19" i="8" s="1"/>
  <c r="E19" i="8" a="1"/>
  <c r="E19" i="8" s="1"/>
  <c r="G19" i="8" a="1"/>
  <c r="G19" i="8" s="1"/>
  <c r="I19" i="8" s="1" a="1"/>
  <c r="I19" i="8" s="1"/>
  <c r="H19" i="8" a="1"/>
  <c r="H19" i="8" s="1"/>
  <c r="J19" i="8" a="1"/>
  <c r="J19" i="8" s="1"/>
  <c r="K19" i="8" a="1"/>
  <c r="K19" i="8" s="1"/>
  <c r="N19" i="8" a="1"/>
  <c r="N19" i="8" s="1"/>
  <c r="D20" i="8" a="1"/>
  <c r="D20" i="8" s="1"/>
  <c r="F20" i="8" s="1" a="1"/>
  <c r="F20" i="8" s="1"/>
  <c r="E20" i="8" a="1"/>
  <c r="E20" i="8" s="1"/>
  <c r="G20" i="8" a="1"/>
  <c r="G20" i="8" s="1"/>
  <c r="I20" i="8" s="1" a="1"/>
  <c r="I20" i="8" s="1"/>
  <c r="H20" i="8" a="1"/>
  <c r="H20" i="8" s="1"/>
  <c r="J20" i="8" a="1"/>
  <c r="J20" i="8" s="1"/>
  <c r="L20" i="8" s="1" a="1"/>
  <c r="L20" i="8" s="1"/>
  <c r="K20" i="8" a="1"/>
  <c r="K20" i="8" s="1"/>
  <c r="N20" i="8" a="1"/>
  <c r="N20" i="8" s="1"/>
  <c r="D21" i="8" a="1"/>
  <c r="D21" i="8" s="1"/>
  <c r="F21" i="8" s="1" a="1"/>
  <c r="F21" i="8" s="1"/>
  <c r="E21" i="8" a="1"/>
  <c r="E21" i="8" s="1"/>
  <c r="G21" i="8" a="1"/>
  <c r="G21" i="8" s="1"/>
  <c r="I21" i="8" s="1" a="1"/>
  <c r="I21" i="8" s="1"/>
  <c r="H21" i="8" a="1"/>
  <c r="H21" i="8" s="1"/>
  <c r="J21" i="8" a="1"/>
  <c r="J21" i="8" s="1"/>
  <c r="K21" i="8" a="1"/>
  <c r="K21" i="8" s="1"/>
  <c r="N21" i="8" a="1"/>
  <c r="N21" i="8" s="1"/>
  <c r="D22" i="8" a="1"/>
  <c r="D22" i="8" s="1"/>
  <c r="E22" i="8" a="1"/>
  <c r="E22" i="8" s="1"/>
  <c r="G22" i="8" a="1"/>
  <c r="G22" i="8" s="1"/>
  <c r="I22" i="8" s="1" a="1"/>
  <c r="I22" i="8" s="1"/>
  <c r="H22" i="8" a="1"/>
  <c r="H22" i="8" s="1"/>
  <c r="J22" i="8" a="1"/>
  <c r="J22" i="8" s="1"/>
  <c r="L22" i="8" s="1" a="1"/>
  <c r="L22" i="8" s="1"/>
  <c r="K22" i="8" a="1"/>
  <c r="K22" i="8" s="1"/>
  <c r="N22" i="8" a="1"/>
  <c r="N22" i="8" s="1"/>
  <c r="D23" i="8" a="1"/>
  <c r="D23" i="8" s="1"/>
  <c r="F23" i="8" s="1" a="1"/>
  <c r="F23" i="8" s="1"/>
  <c r="E23" i="8" a="1"/>
  <c r="E23" i="8" s="1"/>
  <c r="G23" i="8" a="1"/>
  <c r="G23" i="8" s="1"/>
  <c r="I23" i="8" s="1" a="1"/>
  <c r="I23" i="8" s="1"/>
  <c r="H23" i="8" a="1"/>
  <c r="H23" i="8" s="1"/>
  <c r="J23" i="8" a="1"/>
  <c r="J23" i="8" s="1"/>
  <c r="K23" i="8" a="1"/>
  <c r="K23" i="8" s="1"/>
  <c r="N23" i="8" a="1"/>
  <c r="N23" i="8" s="1"/>
  <c r="D24" i="8" a="1"/>
  <c r="D24" i="8" s="1"/>
  <c r="F24" i="8" s="1" a="1"/>
  <c r="F24" i="8" s="1"/>
  <c r="E24" i="8" a="1"/>
  <c r="E24" i="8" s="1"/>
  <c r="G24" i="8" a="1"/>
  <c r="G24" i="8" s="1"/>
  <c r="H24" i="8" a="1"/>
  <c r="H24" i="8" s="1"/>
  <c r="I24" i="8" a="1"/>
  <c r="I24" i="8" s="1"/>
  <c r="J24" i="8"/>
  <c r="L24" i="8" s="1" a="1"/>
  <c r="L24" i="8" s="1"/>
  <c r="J24" i="8" a="1"/>
  <c r="K24" i="8" a="1"/>
  <c r="K24" i="8" s="1"/>
  <c r="N24" i="8" a="1"/>
  <c r="N24" i="8" s="1"/>
  <c r="D25" i="8" a="1"/>
  <c r="D25" i="8" s="1"/>
  <c r="E25" i="8" a="1"/>
  <c r="E25" i="8" s="1"/>
  <c r="G25" i="8" a="1"/>
  <c r="G25" i="8" s="1"/>
  <c r="I25" i="8" s="1" a="1"/>
  <c r="I25" i="8" s="1"/>
  <c r="H25" i="8"/>
  <c r="H25" i="8" a="1"/>
  <c r="J25" i="8" a="1"/>
  <c r="J25" i="8" s="1"/>
  <c r="L25" i="8" s="1" a="1"/>
  <c r="L25" i="8" s="1"/>
  <c r="K25" i="8" a="1"/>
  <c r="K25" i="8" s="1"/>
  <c r="N25" i="8"/>
  <c r="N25" i="8" a="1"/>
  <c r="D26" i="8" a="1"/>
  <c r="D26" i="8" s="1"/>
  <c r="E26" i="8" a="1"/>
  <c r="E26" i="8" s="1"/>
  <c r="G26" i="8" a="1"/>
  <c r="G26" i="8" s="1"/>
  <c r="I26" i="8" s="1" a="1"/>
  <c r="I26" i="8" s="1"/>
  <c r="H26" i="8" a="1"/>
  <c r="H26" i="8" s="1"/>
  <c r="J26" i="8" a="1"/>
  <c r="J26" i="8" s="1"/>
  <c r="L26" i="8" s="1" a="1"/>
  <c r="L26" i="8" s="1"/>
  <c r="K26" i="8" a="1"/>
  <c r="K26" i="8" s="1"/>
  <c r="N26" i="8" a="1"/>
  <c r="N26" i="8" s="1"/>
  <c r="D27" i="8" a="1"/>
  <c r="D27" i="8" s="1"/>
  <c r="E27" i="8" a="1"/>
  <c r="E27" i="8" s="1"/>
  <c r="G27" i="8" a="1"/>
  <c r="G27" i="8" s="1"/>
  <c r="I27" i="8" s="1" a="1"/>
  <c r="I27" i="8" s="1"/>
  <c r="H27" i="8" a="1"/>
  <c r="H27" i="8" s="1"/>
  <c r="J27" i="8" a="1"/>
  <c r="J27" i="8" s="1"/>
  <c r="L27" i="8" s="1" a="1"/>
  <c r="L27" i="8" s="1"/>
  <c r="K27" i="8" a="1"/>
  <c r="K27" i="8" s="1"/>
  <c r="N27" i="8" a="1"/>
  <c r="N27" i="8" s="1"/>
  <c r="D28" i="8"/>
  <c r="F28" i="8" s="1" a="1"/>
  <c r="F28" i="8" s="1"/>
  <c r="D28" i="8" a="1"/>
  <c r="E28" i="8" a="1"/>
  <c r="E28" i="8" s="1"/>
  <c r="G28" i="8" a="1"/>
  <c r="G28" i="8" s="1"/>
  <c r="I28" i="8" s="1" a="1"/>
  <c r="I28" i="8" s="1"/>
  <c r="H28" i="8" a="1"/>
  <c r="H28" i="8" s="1"/>
  <c r="J28" i="8" a="1"/>
  <c r="J28" i="8" s="1"/>
  <c r="L28" i="8" s="1" a="1"/>
  <c r="L28" i="8" s="1"/>
  <c r="K28" i="8" a="1"/>
  <c r="K28" i="8" s="1"/>
  <c r="N28" i="8" a="1"/>
  <c r="N28" i="8" s="1"/>
  <c r="D29" i="8" a="1"/>
  <c r="D29" i="8" s="1"/>
  <c r="E29" i="8" a="1"/>
  <c r="E29" i="8" s="1"/>
  <c r="G29" i="8" a="1"/>
  <c r="G29" i="8" s="1"/>
  <c r="I29" i="8" s="1" a="1"/>
  <c r="I29" i="8" s="1"/>
  <c r="H29" i="8" a="1"/>
  <c r="H29" i="8" s="1"/>
  <c r="J29" i="8" a="1"/>
  <c r="J29" i="8" s="1"/>
  <c r="L29" i="8" s="1" a="1"/>
  <c r="L29" i="8" s="1"/>
  <c r="K29" i="8" a="1"/>
  <c r="K29" i="8" s="1"/>
  <c r="N29" i="8" a="1"/>
  <c r="N29" i="8" s="1"/>
  <c r="D30" i="8" a="1"/>
  <c r="D30" i="8" s="1"/>
  <c r="E30" i="8" a="1"/>
  <c r="E30" i="8" s="1"/>
  <c r="G30" i="8" a="1"/>
  <c r="G30" i="8" s="1"/>
  <c r="I30" i="8" s="1" a="1"/>
  <c r="I30" i="8" s="1"/>
  <c r="H30" i="8" a="1"/>
  <c r="H30" i="8" s="1"/>
  <c r="J30" i="8" a="1"/>
  <c r="J30" i="8" s="1"/>
  <c r="L30" i="8" s="1" a="1"/>
  <c r="L30" i="8" s="1"/>
  <c r="K30" i="8" a="1"/>
  <c r="K30" i="8" s="1"/>
  <c r="N30" i="8" a="1"/>
  <c r="N30" i="8" s="1"/>
  <c r="D31" i="8" a="1"/>
  <c r="D31" i="8" s="1"/>
  <c r="E31" i="8" a="1"/>
  <c r="E31" i="8" s="1"/>
  <c r="G31" i="8" a="1"/>
  <c r="G31" i="8" s="1"/>
  <c r="I31" i="8" s="1" a="1"/>
  <c r="I31" i="8" s="1"/>
  <c r="H31" i="8" a="1"/>
  <c r="H31" i="8" s="1"/>
  <c r="J31" i="8" a="1"/>
  <c r="J31" i="8" s="1"/>
  <c r="L31" i="8" s="1" a="1"/>
  <c r="L31" i="8" s="1"/>
  <c r="K31" i="8" a="1"/>
  <c r="K31" i="8" s="1"/>
  <c r="N31" i="8" a="1"/>
  <c r="N31" i="8" s="1"/>
  <c r="D32" i="8" a="1"/>
  <c r="D32" i="8" s="1"/>
  <c r="F32" i="8" s="1" a="1"/>
  <c r="F32" i="8" s="1"/>
  <c r="E32" i="8" a="1"/>
  <c r="E32" i="8" s="1"/>
  <c r="G32" i="8" a="1"/>
  <c r="G32" i="8" s="1"/>
  <c r="H32" i="8" a="1"/>
  <c r="H32" i="8" s="1"/>
  <c r="I32" i="8" a="1"/>
  <c r="I32" i="8" s="1"/>
  <c r="J32" i="8"/>
  <c r="J32" i="8" a="1"/>
  <c r="K32" i="8" a="1"/>
  <c r="K32" i="8" s="1"/>
  <c r="L32" i="8" a="1"/>
  <c r="L32" i="8" s="1"/>
  <c r="N32" i="8" a="1"/>
  <c r="N32" i="8" s="1"/>
  <c r="D33" i="8" a="1"/>
  <c r="D33" i="8" s="1"/>
  <c r="E33" i="8" a="1"/>
  <c r="E33" i="8" s="1"/>
  <c r="G33" i="8" a="1"/>
  <c r="G33" i="8" s="1"/>
  <c r="I33" i="8" s="1" a="1"/>
  <c r="I33" i="8" s="1"/>
  <c r="H33" i="8" a="1"/>
  <c r="H33" i="8" s="1"/>
  <c r="J33" i="8" a="1"/>
  <c r="J33" i="8" s="1"/>
  <c r="L33" i="8" s="1" a="1"/>
  <c r="L33" i="8" s="1"/>
  <c r="K33" i="8" a="1"/>
  <c r="K33" i="8" s="1"/>
  <c r="N33" i="8" a="1"/>
  <c r="N33" i="8" s="1"/>
  <c r="D34" i="8" a="1"/>
  <c r="D34" i="8" s="1"/>
  <c r="E34" i="8" a="1"/>
  <c r="E34" i="8" s="1"/>
  <c r="G34" i="8" a="1"/>
  <c r="G34" i="8" s="1"/>
  <c r="I34" i="8" s="1" a="1"/>
  <c r="I34" i="8" s="1"/>
  <c r="H34" i="8" a="1"/>
  <c r="H34" i="8" s="1"/>
  <c r="J34" i="8" a="1"/>
  <c r="J34" i="8" s="1"/>
  <c r="L34" i="8" s="1" a="1"/>
  <c r="L34" i="8" s="1"/>
  <c r="K34" i="8" a="1"/>
  <c r="K34" i="8" s="1"/>
  <c r="N34" i="8" a="1"/>
  <c r="N34" i="8" s="1"/>
  <c r="D35" i="8" a="1"/>
  <c r="D35" i="8" s="1"/>
  <c r="E35" i="8" a="1"/>
  <c r="E35" i="8" s="1"/>
  <c r="G35" i="8" a="1"/>
  <c r="G35" i="8" s="1"/>
  <c r="I35" i="8" s="1" a="1"/>
  <c r="I35" i="8" s="1"/>
  <c r="H35" i="8" a="1"/>
  <c r="H35" i="8" s="1"/>
  <c r="J35" i="8" a="1"/>
  <c r="J35" i="8" s="1"/>
  <c r="L35" i="8" s="1" a="1"/>
  <c r="L35" i="8" s="1"/>
  <c r="K35" i="8" a="1"/>
  <c r="K35" i="8" s="1"/>
  <c r="N35" i="8" a="1"/>
  <c r="N35" i="8" s="1"/>
  <c r="D36" i="8" a="1"/>
  <c r="D36" i="8" s="1"/>
  <c r="F36" i="8" s="1" a="1"/>
  <c r="F36" i="8" s="1"/>
  <c r="E36" i="8" a="1"/>
  <c r="E36" i="8" s="1"/>
  <c r="G36" i="8" a="1"/>
  <c r="G36" i="8" s="1"/>
  <c r="H36" i="8" a="1"/>
  <c r="H36" i="8" s="1"/>
  <c r="I36" i="8" a="1"/>
  <c r="I36" i="8" s="1"/>
  <c r="J36" i="8" a="1"/>
  <c r="J36" i="8" s="1"/>
  <c r="L36" i="8" s="1" a="1"/>
  <c r="L36" i="8" s="1"/>
  <c r="K36" i="8" a="1"/>
  <c r="K36" i="8" s="1"/>
  <c r="N36" i="8" a="1"/>
  <c r="N36" i="8" s="1"/>
  <c r="D37" i="8" a="1"/>
  <c r="D37" i="8" s="1"/>
  <c r="E37" i="8" a="1"/>
  <c r="E37" i="8" s="1"/>
  <c r="G37" i="8" a="1"/>
  <c r="G37" i="8" s="1"/>
  <c r="I37" i="8" s="1" a="1"/>
  <c r="I37" i="8" s="1"/>
  <c r="H37" i="8" a="1"/>
  <c r="H37" i="8" s="1"/>
  <c r="J37" i="8" a="1"/>
  <c r="J37" i="8" s="1"/>
  <c r="L37" i="8" s="1" a="1"/>
  <c r="L37" i="8" s="1"/>
  <c r="K37" i="8" a="1"/>
  <c r="K37" i="8" s="1"/>
  <c r="N37" i="8" a="1"/>
  <c r="N37" i="8" s="1"/>
  <c r="D38" i="8" a="1"/>
  <c r="D38" i="8" s="1"/>
  <c r="E38" i="8" a="1"/>
  <c r="E38" i="8" s="1"/>
  <c r="G38" i="8" a="1"/>
  <c r="G38" i="8" s="1"/>
  <c r="I38" i="8" s="1" a="1"/>
  <c r="I38" i="8" s="1"/>
  <c r="H38" i="8" a="1"/>
  <c r="H38" i="8" s="1"/>
  <c r="J38" i="8" a="1"/>
  <c r="J38" i="8" s="1"/>
  <c r="L38" i="8" s="1" a="1"/>
  <c r="L38" i="8" s="1"/>
  <c r="K38" i="8" a="1"/>
  <c r="K38" i="8" s="1"/>
  <c r="N38" i="8" a="1"/>
  <c r="N38" i="8" s="1"/>
  <c r="D39" i="8" a="1"/>
  <c r="D39" i="8" s="1"/>
  <c r="E39" i="8" a="1"/>
  <c r="E39" i="8" s="1"/>
  <c r="G39" i="8" a="1"/>
  <c r="G39" i="8" s="1"/>
  <c r="I39" i="8" s="1" a="1"/>
  <c r="I39" i="8" s="1"/>
  <c r="H39" i="8" a="1"/>
  <c r="H39" i="8" s="1"/>
  <c r="J39" i="8" a="1"/>
  <c r="J39" i="8" s="1"/>
  <c r="L39" i="8" s="1" a="1"/>
  <c r="L39" i="8" s="1"/>
  <c r="K39" i="8" a="1"/>
  <c r="K39" i="8" s="1"/>
  <c r="N39" i="8" a="1"/>
  <c r="N39" i="8" s="1"/>
  <c r="D40" i="8" a="1"/>
  <c r="D40" i="8" s="1"/>
  <c r="F40" i="8" s="1" a="1"/>
  <c r="F40" i="8" s="1"/>
  <c r="E40" i="8" a="1"/>
  <c r="E40" i="8" s="1"/>
  <c r="G40" i="8" a="1"/>
  <c r="G40" i="8" s="1"/>
  <c r="H40" i="8" a="1"/>
  <c r="H40" i="8" s="1"/>
  <c r="I40" i="8" a="1"/>
  <c r="I40" i="8" s="1"/>
  <c r="J40" i="8"/>
  <c r="L40" i="8" s="1" a="1"/>
  <c r="L40" i="8" s="1"/>
  <c r="J40" i="8" a="1"/>
  <c r="K40" i="8" a="1"/>
  <c r="K40" i="8" s="1"/>
  <c r="N40" i="8" a="1"/>
  <c r="N40" i="8" s="1"/>
  <c r="D41" i="8" a="1"/>
  <c r="D41" i="8" s="1"/>
  <c r="E41" i="8" a="1"/>
  <c r="E41" i="8" s="1"/>
  <c r="G41" i="8" a="1"/>
  <c r="G41" i="8" s="1"/>
  <c r="I41" i="8" s="1" a="1"/>
  <c r="I41" i="8" s="1"/>
  <c r="H41" i="8"/>
  <c r="H41" i="8" a="1"/>
  <c r="J41" i="8" a="1"/>
  <c r="J41" i="8" s="1"/>
  <c r="L41" i="8" s="1" a="1"/>
  <c r="L41" i="8" s="1"/>
  <c r="K41" i="8" a="1"/>
  <c r="K41" i="8" s="1"/>
  <c r="N41" i="8"/>
  <c r="N41" i="8" a="1"/>
  <c r="D42" i="8" a="1"/>
  <c r="D42" i="8" s="1"/>
  <c r="E42" i="8" a="1"/>
  <c r="E42" i="8" s="1"/>
  <c r="G42" i="8" a="1"/>
  <c r="G42" i="8" s="1"/>
  <c r="I42" i="8" s="1" a="1"/>
  <c r="I42" i="8" s="1"/>
  <c r="H42" i="8" a="1"/>
  <c r="H42" i="8" s="1"/>
  <c r="J42" i="8" a="1"/>
  <c r="J42" i="8" s="1"/>
  <c r="L42" i="8" s="1" a="1"/>
  <c r="L42" i="8" s="1"/>
  <c r="K42" i="8" a="1"/>
  <c r="K42" i="8" s="1"/>
  <c r="N42" i="8" a="1"/>
  <c r="N42" i="8" s="1"/>
  <c r="D43" i="8" a="1"/>
  <c r="D43" i="8" s="1"/>
  <c r="E43" i="8" a="1"/>
  <c r="E43" i="8" s="1"/>
  <c r="G43" i="8" a="1"/>
  <c r="G43" i="8" s="1"/>
  <c r="I43" i="8" s="1" a="1"/>
  <c r="I43" i="8" s="1"/>
  <c r="H43" i="8" a="1"/>
  <c r="H43" i="8" s="1"/>
  <c r="J43" i="8" a="1"/>
  <c r="J43" i="8" s="1"/>
  <c r="L43" i="8" s="1" a="1"/>
  <c r="L43" i="8" s="1"/>
  <c r="K43" i="8" a="1"/>
  <c r="K43" i="8" s="1"/>
  <c r="N43" i="8" a="1"/>
  <c r="N43" i="8" s="1"/>
  <c r="D44" i="8" a="1"/>
  <c r="D44" i="8" s="1"/>
  <c r="F44" i="8" s="1" a="1"/>
  <c r="F44" i="8" s="1"/>
  <c r="E44" i="8" a="1"/>
  <c r="E44" i="8" s="1"/>
  <c r="G44" i="8" a="1"/>
  <c r="G44" i="8" s="1"/>
  <c r="H44" i="8" a="1"/>
  <c r="H44" i="8" s="1"/>
  <c r="I44" i="8" a="1"/>
  <c r="I44" i="8" s="1"/>
  <c r="J44" i="8" a="1"/>
  <c r="J44" i="8" s="1"/>
  <c r="K44" i="8" a="1"/>
  <c r="K44" i="8" s="1"/>
  <c r="N44" i="8" a="1"/>
  <c r="N44" i="8" s="1"/>
  <c r="D45" i="8" a="1"/>
  <c r="D45" i="8" s="1"/>
  <c r="F45" i="8" s="1" a="1"/>
  <c r="F45" i="8" s="1"/>
  <c r="E45" i="8" a="1"/>
  <c r="E45" i="8" s="1"/>
  <c r="G45" i="8" a="1"/>
  <c r="G45" i="8" s="1"/>
  <c r="I45" i="8" s="1" a="1"/>
  <c r="I45" i="8" s="1"/>
  <c r="H45" i="8" a="1"/>
  <c r="H45" i="8" s="1"/>
  <c r="J45" i="8" a="1"/>
  <c r="J45" i="8" s="1"/>
  <c r="L45" i="8" s="1" a="1"/>
  <c r="L45" i="8" s="1"/>
  <c r="K45" i="8" a="1"/>
  <c r="K45" i="8" s="1"/>
  <c r="N45" i="8" a="1"/>
  <c r="N45" i="8" s="1"/>
  <c r="D46" i="8" a="1"/>
  <c r="D46" i="8" s="1"/>
  <c r="F46" i="8" s="1" a="1"/>
  <c r="F46" i="8" s="1"/>
  <c r="E46" i="8" a="1"/>
  <c r="E46" i="8" s="1"/>
  <c r="G46" i="8" a="1"/>
  <c r="G46" i="8" s="1"/>
  <c r="I46" i="8" s="1" a="1"/>
  <c r="I46" i="8" s="1"/>
  <c r="H46" i="8" a="1"/>
  <c r="H46" i="8" s="1"/>
  <c r="J46" i="8" a="1"/>
  <c r="J46" i="8" s="1"/>
  <c r="K46" i="8" a="1"/>
  <c r="K46" i="8" s="1"/>
  <c r="N46" i="8" a="1"/>
  <c r="N46" i="8" s="1"/>
  <c r="D47" i="8" a="1"/>
  <c r="D47" i="8" s="1"/>
  <c r="E47" i="8" a="1"/>
  <c r="E47" i="8" s="1"/>
  <c r="G47" i="8" a="1"/>
  <c r="G47" i="8" s="1"/>
  <c r="I47" i="8" s="1" a="1"/>
  <c r="I47" i="8" s="1"/>
  <c r="H47" i="8" a="1"/>
  <c r="H47" i="8" s="1"/>
  <c r="J47" i="8" a="1"/>
  <c r="J47" i="8" s="1"/>
  <c r="L47" i="8" s="1" a="1"/>
  <c r="L47" i="8" s="1"/>
  <c r="K47" i="8" a="1"/>
  <c r="K47" i="8" s="1"/>
  <c r="N47" i="8" a="1"/>
  <c r="N47" i="8" s="1"/>
  <c r="D48" i="8" a="1"/>
  <c r="D48" i="8" s="1"/>
  <c r="F48" i="8" s="1" a="1"/>
  <c r="F48" i="8" s="1"/>
  <c r="E48" i="8" a="1"/>
  <c r="E48" i="8" s="1"/>
  <c r="G48" i="8" a="1"/>
  <c r="G48" i="8" s="1"/>
  <c r="I48" i="8" s="1" a="1"/>
  <c r="I48" i="8" s="1"/>
  <c r="H48" i="8" a="1"/>
  <c r="H48" i="8" s="1"/>
  <c r="J48" i="8" a="1"/>
  <c r="J48" i="8" s="1"/>
  <c r="K48" i="8" a="1"/>
  <c r="K48" i="8" s="1"/>
  <c r="N48" i="8" a="1"/>
  <c r="N48" i="8" s="1"/>
  <c r="D49" i="8" a="1"/>
  <c r="D49" i="8" s="1"/>
  <c r="E49" i="8" a="1"/>
  <c r="E49" i="8" s="1"/>
  <c r="G49" i="8" a="1"/>
  <c r="G49" i="8" s="1"/>
  <c r="I49" i="8" s="1" a="1"/>
  <c r="I49" i="8" s="1"/>
  <c r="H49" i="8" a="1"/>
  <c r="H49" i="8" s="1"/>
  <c r="J49" i="8" a="1"/>
  <c r="J49" i="8" s="1"/>
  <c r="L49" i="8" s="1" a="1"/>
  <c r="L49" i="8" s="1"/>
  <c r="K49" i="8" a="1"/>
  <c r="K49" i="8" s="1"/>
  <c r="N49" i="8" a="1"/>
  <c r="N49" i="8" s="1"/>
  <c r="D50" i="8" a="1"/>
  <c r="D50" i="8" s="1"/>
  <c r="F50" i="8" s="1" a="1"/>
  <c r="F50" i="8" s="1"/>
  <c r="E50" i="8" a="1"/>
  <c r="E50" i="8" s="1"/>
  <c r="G50" i="8" a="1"/>
  <c r="G50" i="8" s="1"/>
  <c r="I50" i="8" s="1" a="1"/>
  <c r="I50" i="8" s="1"/>
  <c r="H50" i="8" a="1"/>
  <c r="H50" i="8" s="1"/>
  <c r="J50" i="8" a="1"/>
  <c r="J50" i="8" s="1"/>
  <c r="L50" i="8" s="1" a="1"/>
  <c r="L50" i="8" s="1"/>
  <c r="K50" i="8" a="1"/>
  <c r="K50" i="8" s="1"/>
  <c r="N50" i="8" a="1"/>
  <c r="N50" i="8" s="1"/>
  <c r="D51" i="8" a="1"/>
  <c r="D51" i="8" s="1"/>
  <c r="F51" i="8" s="1" a="1"/>
  <c r="F51" i="8" s="1"/>
  <c r="E51" i="8" a="1"/>
  <c r="E51" i="8" s="1"/>
  <c r="G51" i="8" a="1"/>
  <c r="G51" i="8" s="1"/>
  <c r="I51" i="8" s="1" a="1"/>
  <c r="I51" i="8" s="1"/>
  <c r="H51" i="8"/>
  <c r="H51" i="8" a="1"/>
  <c r="J51" i="8" a="1"/>
  <c r="J51" i="8" s="1"/>
  <c r="L51" i="8" s="1" a="1"/>
  <c r="L51" i="8" s="1"/>
  <c r="K51" i="8" a="1"/>
  <c r="K51" i="8" s="1"/>
  <c r="N51" i="8" a="1"/>
  <c r="N51" i="8" s="1"/>
  <c r="D52" i="8" a="1"/>
  <c r="D52" i="8" s="1"/>
  <c r="F52" i="8" s="1" a="1"/>
  <c r="F52" i="8" s="1"/>
  <c r="E52" i="8" a="1"/>
  <c r="E52" i="8" s="1"/>
  <c r="G52" i="8" a="1"/>
  <c r="G52" i="8" s="1"/>
  <c r="I52" i="8" s="1" a="1"/>
  <c r="I52" i="8" s="1"/>
  <c r="H52" i="8" a="1"/>
  <c r="H52" i="8" s="1"/>
  <c r="J52" i="8" a="1"/>
  <c r="J52" i="8" s="1"/>
  <c r="L52" i="8" s="1" a="1"/>
  <c r="L52" i="8" s="1"/>
  <c r="K52" i="8" a="1"/>
  <c r="K52" i="8" s="1"/>
  <c r="N52" i="8" a="1"/>
  <c r="N52" i="8" s="1"/>
  <c r="D53" i="8" a="1"/>
  <c r="D53" i="8" s="1"/>
  <c r="E53" i="8" a="1"/>
  <c r="E53" i="8" s="1"/>
  <c r="G53" i="8" a="1"/>
  <c r="G53" i="8" s="1"/>
  <c r="H53" i="8" a="1"/>
  <c r="H53" i="8" s="1"/>
  <c r="I53" i="8" a="1"/>
  <c r="I53" i="8" s="1"/>
  <c r="J53" i="8" a="1"/>
  <c r="J53" i="8" s="1"/>
  <c r="L53" i="8" s="1" a="1"/>
  <c r="L53" i="8" s="1"/>
  <c r="K53" i="8" a="1"/>
  <c r="K53" i="8" s="1"/>
  <c r="N53" i="8" a="1"/>
  <c r="N53" i="8" s="1"/>
  <c r="D54" i="8" a="1"/>
  <c r="D54" i="8" s="1"/>
  <c r="F54" i="8" s="1" a="1"/>
  <c r="F54" i="8" s="1"/>
  <c r="E54" i="8" a="1"/>
  <c r="E54" i="8" s="1"/>
  <c r="G54" i="8" a="1"/>
  <c r="G54" i="8" s="1"/>
  <c r="I54" i="8" s="1" a="1"/>
  <c r="I54" i="8" s="1"/>
  <c r="H54" i="8" a="1"/>
  <c r="H54" i="8" s="1"/>
  <c r="J54" i="8" a="1"/>
  <c r="J54" i="8" s="1"/>
  <c r="L54" i="8" s="1" a="1"/>
  <c r="L54" i="8" s="1"/>
  <c r="K54" i="8" a="1"/>
  <c r="K54" i="8" s="1"/>
  <c r="N54" i="8" a="1"/>
  <c r="N54" i="8" s="1"/>
  <c r="D55" i="8"/>
  <c r="D55" i="8" a="1"/>
  <c r="E55" i="8" a="1"/>
  <c r="E55" i="8" s="1"/>
  <c r="G55" i="8" a="1"/>
  <c r="G55" i="8" s="1"/>
  <c r="I55" i="8" s="1" a="1"/>
  <c r="I55" i="8" s="1"/>
  <c r="H55" i="8"/>
  <c r="H55" i="8" a="1"/>
  <c r="J55" i="8" a="1"/>
  <c r="J55" i="8" s="1"/>
  <c r="L55" i="8" s="1" a="1"/>
  <c r="L55" i="8" s="1"/>
  <c r="K55" i="8" a="1"/>
  <c r="K55" i="8" s="1"/>
  <c r="N55" i="8" a="1"/>
  <c r="N55" i="8" s="1"/>
  <c r="D56" i="8" a="1"/>
  <c r="D56" i="8" s="1"/>
  <c r="F56" i="8" s="1" a="1"/>
  <c r="F56" i="8" s="1"/>
  <c r="E56" i="8" a="1"/>
  <c r="E56" i="8" s="1"/>
  <c r="G56" i="8" a="1"/>
  <c r="G56" i="8" s="1"/>
  <c r="I56" i="8" s="1" a="1"/>
  <c r="I56" i="8" s="1"/>
  <c r="H56" i="8" a="1"/>
  <c r="H56" i="8" s="1"/>
  <c r="J56" i="8" a="1"/>
  <c r="J56" i="8" s="1"/>
  <c r="L56" i="8" s="1" a="1"/>
  <c r="L56" i="8" s="1"/>
  <c r="K56" i="8" a="1"/>
  <c r="K56" i="8" s="1"/>
  <c r="N56" i="8" a="1"/>
  <c r="N56" i="8" s="1"/>
  <c r="D57" i="8" a="1"/>
  <c r="D57" i="8" s="1"/>
  <c r="E57" i="8" a="1"/>
  <c r="E57" i="8" s="1"/>
  <c r="G57" i="8" a="1"/>
  <c r="G57" i="8" s="1"/>
  <c r="H57" i="8" a="1"/>
  <c r="H57" i="8" s="1"/>
  <c r="I57" i="8" a="1"/>
  <c r="I57" i="8" s="1"/>
  <c r="J57" i="8" a="1"/>
  <c r="J57" i="8" s="1"/>
  <c r="L57" i="8" s="1" a="1"/>
  <c r="L57" i="8" s="1"/>
  <c r="K57" i="8" a="1"/>
  <c r="K57" i="8" s="1"/>
  <c r="N57" i="8" a="1"/>
  <c r="N57" i="8" s="1"/>
  <c r="D58" i="8" a="1"/>
  <c r="D58" i="8" s="1"/>
  <c r="F58" i="8" s="1" a="1"/>
  <c r="F58" i="8" s="1"/>
  <c r="E58" i="8" a="1"/>
  <c r="E58" i="8" s="1"/>
  <c r="G58" i="8" a="1"/>
  <c r="G58" i="8" s="1"/>
  <c r="I58" i="8" s="1" a="1"/>
  <c r="I58" i="8" s="1"/>
  <c r="H58" i="8" a="1"/>
  <c r="H58" i="8" s="1"/>
  <c r="J58" i="8" a="1"/>
  <c r="J58" i="8" s="1"/>
  <c r="L58" i="8" s="1" a="1"/>
  <c r="L58" i="8" s="1"/>
  <c r="K58" i="8" a="1"/>
  <c r="K58" i="8" s="1"/>
  <c r="N58" i="8" a="1"/>
  <c r="N58" i="8" s="1"/>
  <c r="D59" i="8" a="1"/>
  <c r="D59" i="8" s="1"/>
  <c r="F59" i="8" s="1" a="1"/>
  <c r="F59" i="8" s="1"/>
  <c r="E59" i="8" a="1"/>
  <c r="E59" i="8" s="1"/>
  <c r="G59" i="8" a="1"/>
  <c r="G59" i="8" s="1"/>
  <c r="I59" i="8" s="1" a="1"/>
  <c r="I59" i="8" s="1"/>
  <c r="H59" i="8" a="1"/>
  <c r="H59" i="8" s="1"/>
  <c r="J59" i="8" a="1"/>
  <c r="J59" i="8" s="1"/>
  <c r="L59" i="8" s="1" a="1"/>
  <c r="L59" i="8" s="1"/>
  <c r="K59" i="8" a="1"/>
  <c r="K59" i="8" s="1"/>
  <c r="N59" i="8" a="1"/>
  <c r="N59" i="8" s="1"/>
  <c r="D60" i="8" a="1"/>
  <c r="D60" i="8" s="1"/>
  <c r="F60" i="8" s="1" a="1"/>
  <c r="F60" i="8" s="1"/>
  <c r="E60" i="8" a="1"/>
  <c r="E60" i="8" s="1"/>
  <c r="G60" i="8" a="1"/>
  <c r="G60" i="8" s="1"/>
  <c r="H60" i="8" a="1"/>
  <c r="H60" i="8" s="1"/>
  <c r="I60" i="8" a="1"/>
  <c r="I60" i="8" s="1"/>
  <c r="J60" i="8" a="1"/>
  <c r="J60" i="8" s="1"/>
  <c r="L60" i="8" s="1" a="1"/>
  <c r="L60" i="8" s="1"/>
  <c r="K60" i="8" a="1"/>
  <c r="K60" i="8" s="1"/>
  <c r="N60" i="8" a="1"/>
  <c r="N60" i="8" s="1"/>
  <c r="D61" i="8" a="1"/>
  <c r="D61" i="8" s="1"/>
  <c r="E61" i="8" a="1"/>
  <c r="E61" i="8" s="1"/>
  <c r="G61" i="8" a="1"/>
  <c r="G61" i="8" s="1"/>
  <c r="I61" i="8" s="1" a="1"/>
  <c r="I61" i="8" s="1"/>
  <c r="H61" i="8" a="1"/>
  <c r="H61" i="8" s="1"/>
  <c r="J61" i="8" a="1"/>
  <c r="J61" i="8" s="1"/>
  <c r="L61" i="8" s="1" a="1"/>
  <c r="L61" i="8" s="1"/>
  <c r="K61" i="8" a="1"/>
  <c r="K61" i="8" s="1"/>
  <c r="N61" i="8" a="1"/>
  <c r="N61" i="8" s="1"/>
  <c r="D62" i="8"/>
  <c r="F62" i="8" s="1" a="1"/>
  <c r="F62" i="8" s="1"/>
  <c r="D62" i="8" a="1"/>
  <c r="E62" i="8" a="1"/>
  <c r="E62" i="8" s="1"/>
  <c r="G62" i="8" a="1"/>
  <c r="G62" i="8" s="1"/>
  <c r="I62" i="8" s="1" a="1"/>
  <c r="I62" i="8" s="1"/>
  <c r="H62" i="8" a="1"/>
  <c r="H62" i="8" s="1"/>
  <c r="J62" i="8" a="1"/>
  <c r="J62" i="8" s="1"/>
  <c r="L62" i="8" s="1" a="1"/>
  <c r="L62" i="8" s="1"/>
  <c r="K62" i="8" a="1"/>
  <c r="K62" i="8" s="1"/>
  <c r="N62" i="8" a="1"/>
  <c r="N62" i="8" s="1"/>
  <c r="D63" i="8" a="1"/>
  <c r="D63" i="8" s="1"/>
  <c r="E63" i="8" a="1"/>
  <c r="E63" i="8" s="1"/>
  <c r="G63" i="8" a="1"/>
  <c r="G63" i="8" s="1"/>
  <c r="I63" i="8" s="1" a="1"/>
  <c r="I63" i="8" s="1"/>
  <c r="H63" i="8" a="1"/>
  <c r="H63" i="8" s="1"/>
  <c r="J63" i="8" a="1"/>
  <c r="J63" i="8" s="1"/>
  <c r="L63" i="8" s="1" a="1"/>
  <c r="L63" i="8" s="1"/>
  <c r="K63" i="8" a="1"/>
  <c r="K63" i="8" s="1"/>
  <c r="N63" i="8" a="1"/>
  <c r="N63" i="8" s="1"/>
  <c r="D64" i="8"/>
  <c r="D64" i="8" a="1"/>
  <c r="E64" i="8" a="1"/>
  <c r="E64" i="8" s="1"/>
  <c r="F64" i="8" a="1"/>
  <c r="F64" i="8" s="1"/>
  <c r="G64" i="8" a="1"/>
  <c r="G64" i="8" s="1"/>
  <c r="I64" i="8" s="1" a="1"/>
  <c r="I64" i="8" s="1"/>
  <c r="H64" i="8" a="1"/>
  <c r="H64" i="8" s="1"/>
  <c r="J64" i="8" a="1"/>
  <c r="J64" i="8" s="1"/>
  <c r="L64" i="8" s="1" a="1"/>
  <c r="L64" i="8" s="1"/>
  <c r="K64" i="8" a="1"/>
  <c r="K64" i="8" s="1"/>
  <c r="N64" i="8" a="1"/>
  <c r="N64" i="8" s="1"/>
  <c r="D65" i="8" a="1"/>
  <c r="D65" i="8" s="1"/>
  <c r="E65" i="8" a="1"/>
  <c r="E65" i="8" s="1"/>
  <c r="G65" i="8" a="1"/>
  <c r="G65" i="8" s="1"/>
  <c r="I65" i="8" s="1" a="1"/>
  <c r="I65" i="8" s="1"/>
  <c r="H65" i="8" a="1"/>
  <c r="H65" i="8" s="1"/>
  <c r="J65" i="8" a="1"/>
  <c r="J65" i="8" s="1"/>
  <c r="L65" i="8" s="1" a="1"/>
  <c r="L65" i="8" s="1"/>
  <c r="K65" i="8" a="1"/>
  <c r="K65" i="8" s="1"/>
  <c r="N65" i="8" a="1"/>
  <c r="N65" i="8" s="1"/>
  <c r="D66" i="8" a="1"/>
  <c r="D66" i="8" s="1"/>
  <c r="F66" i="8" s="1" a="1"/>
  <c r="F66" i="8" s="1"/>
  <c r="E66" i="8" a="1"/>
  <c r="E66" i="8" s="1"/>
  <c r="G66" i="8" a="1"/>
  <c r="G66" i="8" s="1"/>
  <c r="H66" i="8" a="1"/>
  <c r="H66" i="8" s="1"/>
  <c r="I66" i="8" a="1"/>
  <c r="I66" i="8" s="1"/>
  <c r="J66" i="8" a="1"/>
  <c r="J66" i="8" s="1"/>
  <c r="L66" i="8" s="1" a="1"/>
  <c r="L66" i="8" s="1"/>
  <c r="K66" i="8" a="1"/>
  <c r="K66" i="8" s="1"/>
  <c r="N66" i="8" a="1"/>
  <c r="N66" i="8" s="1"/>
  <c r="D67" i="8" a="1"/>
  <c r="D67" i="8" s="1"/>
  <c r="E67" i="8" a="1"/>
  <c r="E67" i="8" s="1"/>
  <c r="G67" i="8" a="1"/>
  <c r="G67" i="8" s="1"/>
  <c r="I67" i="8" s="1" a="1"/>
  <c r="I67" i="8" s="1"/>
  <c r="H67" i="8" a="1"/>
  <c r="H67" i="8" s="1"/>
  <c r="J67" i="8" a="1"/>
  <c r="J67" i="8" s="1"/>
  <c r="L67" i="8" s="1" a="1"/>
  <c r="L67" i="8" s="1"/>
  <c r="K67" i="8" a="1"/>
  <c r="K67" i="8" s="1"/>
  <c r="N67" i="8" a="1"/>
  <c r="N67" i="8" s="1"/>
  <c r="D68" i="8" a="1"/>
  <c r="D68" i="8" s="1"/>
  <c r="F68" i="8" s="1" a="1"/>
  <c r="F68" i="8" s="1"/>
  <c r="E68" i="8" a="1"/>
  <c r="E68" i="8" s="1"/>
  <c r="G68" i="8" a="1"/>
  <c r="G68" i="8" s="1"/>
  <c r="I68" i="8" s="1" a="1"/>
  <c r="I68" i="8" s="1"/>
  <c r="H68" i="8" a="1"/>
  <c r="H68" i="8" s="1"/>
  <c r="J68" i="8" a="1"/>
  <c r="J68" i="8" s="1"/>
  <c r="L68" i="8" s="1" a="1"/>
  <c r="L68" i="8" s="1"/>
  <c r="K68" i="8" a="1"/>
  <c r="K68" i="8" s="1"/>
  <c r="N68" i="8" a="1"/>
  <c r="N68" i="8" s="1"/>
  <c r="D69" i="8"/>
  <c r="F69" i="8" s="1" a="1"/>
  <c r="F69" i="8" s="1"/>
  <c r="D69" i="8" a="1"/>
  <c r="E69" i="8" a="1"/>
  <c r="E69" i="8" s="1"/>
  <c r="G69" i="8" a="1"/>
  <c r="G69" i="8" s="1"/>
  <c r="I69" i="8" s="1" a="1"/>
  <c r="I69" i="8" s="1"/>
  <c r="H69" i="8"/>
  <c r="H69" i="8" a="1"/>
  <c r="J69" i="8" a="1"/>
  <c r="J69" i="8" s="1"/>
  <c r="L69" i="8" s="1" a="1"/>
  <c r="L69" i="8" s="1"/>
  <c r="K69" i="8" a="1"/>
  <c r="K69" i="8" s="1"/>
  <c r="N69" i="8" a="1"/>
  <c r="N69" i="8" s="1"/>
  <c r="D70" i="8" a="1"/>
  <c r="D70" i="8" s="1"/>
  <c r="F70" i="8" s="1" a="1"/>
  <c r="F70" i="8" s="1"/>
  <c r="E70" i="8" a="1"/>
  <c r="E70" i="8" s="1"/>
  <c r="G70" i="8" a="1"/>
  <c r="G70" i="8" s="1"/>
  <c r="I70" i="8" s="1" a="1"/>
  <c r="I70" i="8" s="1"/>
  <c r="H70" i="8"/>
  <c r="H70" i="8" a="1"/>
  <c r="J70" i="8" a="1"/>
  <c r="J70" i="8" s="1"/>
  <c r="L70" i="8" s="1" a="1"/>
  <c r="L70" i="8" s="1"/>
  <c r="K70" i="8" a="1"/>
  <c r="K70" i="8" s="1"/>
  <c r="N70" i="8" a="1"/>
  <c r="N70" i="8" s="1"/>
  <c r="D71" i="8"/>
  <c r="F71" i="8" s="1" a="1"/>
  <c r="F71" i="8" s="1"/>
  <c r="D71" i="8" a="1"/>
  <c r="E71" i="8" a="1"/>
  <c r="E71" i="8" s="1"/>
  <c r="G71" i="8" a="1"/>
  <c r="G71" i="8" s="1"/>
  <c r="I71" i="8" s="1" a="1"/>
  <c r="I71" i="8" s="1"/>
  <c r="H71" i="8"/>
  <c r="H71" i="8" a="1"/>
  <c r="J71" i="8" a="1"/>
  <c r="J71" i="8" s="1"/>
  <c r="L71" i="8" s="1" a="1"/>
  <c r="L71" i="8" s="1"/>
  <c r="K71" i="8" a="1"/>
  <c r="K71" i="8" s="1"/>
  <c r="N71" i="8" a="1"/>
  <c r="N71" i="8" s="1"/>
  <c r="D72" i="8" a="1"/>
  <c r="D72" i="8" s="1"/>
  <c r="F72" i="8" s="1" a="1"/>
  <c r="F72" i="8" s="1"/>
  <c r="E72" i="8" a="1"/>
  <c r="E72" i="8" s="1"/>
  <c r="G72" i="8" a="1"/>
  <c r="G72" i="8" s="1"/>
  <c r="I72" i="8" s="1" a="1"/>
  <c r="I72" i="8" s="1"/>
  <c r="H72" i="8" a="1"/>
  <c r="H72" i="8" s="1"/>
  <c r="J72" i="8" a="1"/>
  <c r="J72" i="8" s="1"/>
  <c r="L72" i="8" s="1" a="1"/>
  <c r="L72" i="8" s="1"/>
  <c r="K72" i="8" a="1"/>
  <c r="K72" i="8" s="1"/>
  <c r="N72" i="8"/>
  <c r="N72" i="8" a="1"/>
  <c r="D73" i="8" a="1"/>
  <c r="D73" i="8" s="1"/>
  <c r="E73" i="8" a="1"/>
  <c r="E73" i="8" s="1"/>
  <c r="G73" i="8" a="1"/>
  <c r="G73" i="8" s="1"/>
  <c r="I73" i="8" s="1" a="1"/>
  <c r="I73" i="8" s="1"/>
  <c r="H73" i="8" a="1"/>
  <c r="H73" i="8" s="1"/>
  <c r="J73" i="8"/>
  <c r="J73" i="8" a="1"/>
  <c r="K73" i="8" a="1"/>
  <c r="K73" i="8" s="1"/>
  <c r="L73" i="8" a="1"/>
  <c r="L73" i="8" s="1"/>
  <c r="N73" i="8" a="1"/>
  <c r="N73" i="8" s="1"/>
  <c r="D74" i="8" a="1"/>
  <c r="D74" i="8" s="1"/>
  <c r="E74" i="8" a="1"/>
  <c r="E74" i="8" s="1"/>
  <c r="G74" i="8" a="1"/>
  <c r="G74" i="8" s="1"/>
  <c r="I74" i="8" s="1" a="1"/>
  <c r="I74" i="8" s="1"/>
  <c r="H74" i="8" a="1"/>
  <c r="H74" i="8" s="1"/>
  <c r="J74" i="8" a="1"/>
  <c r="J74" i="8" s="1"/>
  <c r="L74" i="8" s="1" a="1"/>
  <c r="L74" i="8" s="1"/>
  <c r="K74" i="8" a="1"/>
  <c r="K74" i="8" s="1"/>
  <c r="N74" i="8"/>
  <c r="N74" i="8" a="1"/>
  <c r="D75" i="8" a="1"/>
  <c r="D75" i="8" s="1"/>
  <c r="E75" i="8" a="1"/>
  <c r="E75" i="8" s="1"/>
  <c r="G75" i="8" a="1"/>
  <c r="G75" i="8" s="1"/>
  <c r="I75" i="8" s="1" a="1"/>
  <c r="I75" i="8" s="1"/>
  <c r="H75" i="8" a="1"/>
  <c r="H75" i="8" s="1"/>
  <c r="J75" i="8"/>
  <c r="L75" i="8" s="1" a="1"/>
  <c r="L75" i="8" s="1"/>
  <c r="J75" i="8" a="1"/>
  <c r="K75" i="8" a="1"/>
  <c r="K75" i="8" s="1"/>
  <c r="N75" i="8" a="1"/>
  <c r="N75" i="8" s="1"/>
  <c r="D76" i="8"/>
  <c r="D76" i="8" a="1"/>
  <c r="E76" i="8" a="1"/>
  <c r="E76" i="8" s="1"/>
  <c r="F76" i="8"/>
  <c r="F76" i="8" a="1"/>
  <c r="G76" i="8" a="1"/>
  <c r="G76" i="8" s="1"/>
  <c r="I76" i="8" s="1" a="1"/>
  <c r="I76" i="8" s="1"/>
  <c r="H76" i="8" a="1"/>
  <c r="H76" i="8" s="1"/>
  <c r="J76" i="8" a="1"/>
  <c r="J76" i="8" s="1"/>
  <c r="L76" i="8" s="1" a="1"/>
  <c r="L76" i="8" s="1"/>
  <c r="K76" i="8" a="1"/>
  <c r="K76" i="8" s="1"/>
  <c r="N76" i="8" a="1"/>
  <c r="N76" i="8" s="1"/>
  <c r="D77" i="8" a="1"/>
  <c r="D77" i="8" s="1"/>
  <c r="F77" i="8" s="1" a="1"/>
  <c r="F77" i="8" s="1"/>
  <c r="E77" i="8" a="1"/>
  <c r="E77" i="8" s="1"/>
  <c r="G77" i="8" a="1"/>
  <c r="G77" i="8" s="1"/>
  <c r="I77" i="8" s="1" a="1"/>
  <c r="I77" i="8" s="1"/>
  <c r="H77" i="8" a="1"/>
  <c r="H77" i="8" s="1"/>
  <c r="J77" i="8"/>
  <c r="L77" i="8" s="1" a="1"/>
  <c r="L77" i="8" s="1"/>
  <c r="J77" i="8" a="1"/>
  <c r="K77" i="8" a="1"/>
  <c r="K77" i="8" s="1"/>
  <c r="N77" i="8" a="1"/>
  <c r="N77" i="8" s="1"/>
  <c r="D78" i="8" a="1"/>
  <c r="D78" i="8" s="1"/>
  <c r="F78" i="8" s="1" a="1"/>
  <c r="F78" i="8" s="1"/>
  <c r="E78" i="8" a="1"/>
  <c r="E78" i="8" s="1"/>
  <c r="G78" i="8" a="1"/>
  <c r="G78" i="8" s="1"/>
  <c r="I78" i="8" s="1" a="1"/>
  <c r="I78" i="8" s="1"/>
  <c r="H78" i="8" a="1"/>
  <c r="H78" i="8" s="1"/>
  <c r="J78" i="8" a="1"/>
  <c r="J78" i="8" s="1"/>
  <c r="L78" i="8" s="1" a="1"/>
  <c r="L78" i="8" s="1"/>
  <c r="K78" i="8" a="1"/>
  <c r="K78" i="8" s="1"/>
  <c r="N78" i="8" a="1"/>
  <c r="N78" i="8" s="1"/>
  <c r="D79" i="8" a="1"/>
  <c r="D79" i="8" s="1"/>
  <c r="F79" i="8" s="1" a="1"/>
  <c r="F79" i="8" s="1"/>
  <c r="E79" i="8" a="1"/>
  <c r="E79" i="8" s="1"/>
  <c r="G79" i="8" a="1"/>
  <c r="G79" i="8" s="1"/>
  <c r="I79" i="8" s="1" a="1"/>
  <c r="I79" i="8" s="1"/>
  <c r="H79" i="8" a="1"/>
  <c r="H79" i="8" s="1"/>
  <c r="J79" i="8" a="1"/>
  <c r="J79" i="8" s="1"/>
  <c r="L79" i="8" s="1" a="1"/>
  <c r="L79" i="8" s="1"/>
  <c r="K79" i="8" a="1"/>
  <c r="K79" i="8" s="1"/>
  <c r="N79" i="8" a="1"/>
  <c r="N79" i="8" s="1"/>
  <c r="D80" i="8"/>
  <c r="F80" i="8" s="1" a="1"/>
  <c r="F80" i="8" s="1"/>
  <c r="D80" i="8" a="1"/>
  <c r="E80" i="8" a="1"/>
  <c r="E80" i="8" s="1"/>
  <c r="G80" i="8" a="1"/>
  <c r="G80" i="8" s="1"/>
  <c r="I80" i="8" s="1" a="1"/>
  <c r="I80" i="8" s="1"/>
  <c r="H80" i="8" a="1"/>
  <c r="H80" i="8" s="1"/>
  <c r="J80" i="8" a="1"/>
  <c r="J80" i="8" s="1"/>
  <c r="L80" i="8" s="1" a="1"/>
  <c r="L80" i="8" s="1"/>
  <c r="K80" i="8" a="1"/>
  <c r="K80" i="8" s="1"/>
  <c r="N80" i="8" a="1"/>
  <c r="N80" i="8" s="1"/>
  <c r="D81" i="8" a="1"/>
  <c r="D81" i="8" s="1"/>
  <c r="E81" i="8" a="1"/>
  <c r="E81" i="8" s="1"/>
  <c r="G81" i="8" a="1"/>
  <c r="G81" i="8" s="1"/>
  <c r="I81" i="8" s="1" a="1"/>
  <c r="I81" i="8" s="1"/>
  <c r="H81" i="8" a="1"/>
  <c r="H81" i="8" s="1"/>
  <c r="J81" i="8" a="1"/>
  <c r="J81" i="8" s="1"/>
  <c r="L81" i="8" s="1" a="1"/>
  <c r="L81" i="8" s="1"/>
  <c r="K81" i="8" a="1"/>
  <c r="K81" i="8" s="1"/>
  <c r="N81" i="8" a="1"/>
  <c r="N81" i="8" s="1"/>
  <c r="D82" i="8"/>
  <c r="D82" i="8" a="1"/>
  <c r="E82" i="8" a="1"/>
  <c r="E82" i="8" s="1"/>
  <c r="F82" i="8" a="1"/>
  <c r="F82" i="8" s="1"/>
  <c r="G82" i="8" a="1"/>
  <c r="G82" i="8" s="1"/>
  <c r="I82" i="8" s="1" a="1"/>
  <c r="I82" i="8" s="1"/>
  <c r="H82" i="8" a="1"/>
  <c r="H82" i="8" s="1"/>
  <c r="J82" i="8" a="1"/>
  <c r="J82" i="8" s="1"/>
  <c r="L82" i="8" s="1" a="1"/>
  <c r="L82" i="8" s="1"/>
  <c r="K82" i="8" a="1"/>
  <c r="K82" i="8" s="1"/>
  <c r="N82" i="8" a="1"/>
  <c r="N82" i="8" s="1"/>
  <c r="D83" i="8" a="1"/>
  <c r="D83" i="8" s="1"/>
  <c r="E83" i="8" a="1"/>
  <c r="E83" i="8" s="1"/>
  <c r="G83" i="8" a="1"/>
  <c r="G83" i="8" s="1"/>
  <c r="I83" i="8" s="1" a="1"/>
  <c r="I83" i="8" s="1"/>
  <c r="H83" i="8"/>
  <c r="H83" i="8" a="1"/>
  <c r="J83" i="8" a="1"/>
  <c r="J83" i="8" s="1"/>
  <c r="L83" i="8" s="1" a="1"/>
  <c r="L83" i="8" s="1"/>
  <c r="K83" i="8" a="1"/>
  <c r="K83" i="8" s="1"/>
  <c r="N83" i="8" a="1"/>
  <c r="N83" i="8" s="1"/>
  <c r="D84" i="8" a="1"/>
  <c r="D84" i="8" s="1"/>
  <c r="F84" i="8" s="1" a="1"/>
  <c r="F84" i="8" s="1"/>
  <c r="E84" i="8" a="1"/>
  <c r="E84" i="8" s="1"/>
  <c r="G84" i="8" a="1"/>
  <c r="G84" i="8" s="1"/>
  <c r="I84" i="8" s="1" a="1"/>
  <c r="I84" i="8" s="1"/>
  <c r="H84" i="8" a="1"/>
  <c r="H84" i="8" s="1"/>
  <c r="J84" i="8" a="1"/>
  <c r="J84" i="8" s="1"/>
  <c r="L84" i="8" s="1" a="1"/>
  <c r="L84" i="8" s="1"/>
  <c r="K84" i="8" a="1"/>
  <c r="K84" i="8" s="1"/>
  <c r="N84" i="8" a="1"/>
  <c r="N84" i="8" s="1"/>
  <c r="D85" i="8" a="1"/>
  <c r="D85" i="8" s="1"/>
  <c r="F85" i="8" s="1" a="1"/>
  <c r="F85" i="8" s="1"/>
  <c r="E85" i="8" a="1"/>
  <c r="E85" i="8" s="1"/>
  <c r="G85" i="8" a="1"/>
  <c r="G85" i="8" s="1"/>
  <c r="I85" i="8" s="1" a="1"/>
  <c r="I85" i="8" s="1"/>
  <c r="H85" i="8" a="1"/>
  <c r="H85" i="8" s="1"/>
  <c r="J85" i="8" a="1"/>
  <c r="J85" i="8" s="1"/>
  <c r="L85" i="8" s="1" a="1"/>
  <c r="L85" i="8" s="1"/>
  <c r="K85" i="8" a="1"/>
  <c r="K85" i="8" s="1"/>
  <c r="N85" i="8" a="1"/>
  <c r="N85" i="8" s="1"/>
  <c r="D86" i="8" a="1"/>
  <c r="D86" i="8" s="1"/>
  <c r="F86" i="8" s="1" a="1"/>
  <c r="F86" i="8" s="1"/>
  <c r="E86" i="8" a="1"/>
  <c r="E86" i="8" s="1"/>
  <c r="G86" i="8" a="1"/>
  <c r="G86" i="8" s="1"/>
  <c r="I86" i="8" s="1" a="1"/>
  <c r="I86" i="8" s="1"/>
  <c r="H86" i="8" a="1"/>
  <c r="H86" i="8" s="1"/>
  <c r="J86" i="8" a="1"/>
  <c r="J86" i="8" s="1"/>
  <c r="L86" i="8" s="1" a="1"/>
  <c r="L86" i="8" s="1"/>
  <c r="K86" i="8" a="1"/>
  <c r="K86" i="8" s="1"/>
  <c r="N86" i="8" a="1"/>
  <c r="N86" i="8" s="1"/>
  <c r="D87" i="8" a="1"/>
  <c r="D87" i="8" s="1"/>
  <c r="F87" i="8" s="1" a="1"/>
  <c r="F87" i="8" s="1"/>
  <c r="E87" i="8" a="1"/>
  <c r="E87" i="8" s="1"/>
  <c r="G87" i="8" a="1"/>
  <c r="G87" i="8" s="1"/>
  <c r="I87" i="8" s="1" a="1"/>
  <c r="I87" i="8" s="1"/>
  <c r="H87" i="8" a="1"/>
  <c r="H87" i="8" s="1"/>
  <c r="J87" i="8"/>
  <c r="L87" i="8" s="1" a="1"/>
  <c r="L87" i="8" s="1"/>
  <c r="J87" i="8" a="1"/>
  <c r="K87" i="8" a="1"/>
  <c r="K87" i="8" s="1"/>
  <c r="N87" i="8" a="1"/>
  <c r="N87" i="8" s="1"/>
  <c r="D88" i="8" a="1"/>
  <c r="D88" i="8" s="1"/>
  <c r="F88" i="8" s="1" a="1"/>
  <c r="F88" i="8" s="1"/>
  <c r="E88" i="8" a="1"/>
  <c r="E88" i="8" s="1"/>
  <c r="G88" i="8" a="1"/>
  <c r="G88" i="8" s="1"/>
  <c r="I88" i="8" s="1" a="1"/>
  <c r="I88" i="8" s="1"/>
  <c r="H88" i="8" a="1"/>
  <c r="H88" i="8" s="1"/>
  <c r="J88" i="8" a="1"/>
  <c r="J88" i="8" s="1"/>
  <c r="L88" i="8" s="1" a="1"/>
  <c r="L88" i="8" s="1"/>
  <c r="K88" i="8" a="1"/>
  <c r="K88" i="8" s="1"/>
  <c r="N88" i="8" a="1"/>
  <c r="N88" i="8" s="1"/>
  <c r="D89" i="8" a="1"/>
  <c r="D89" i="8" s="1"/>
  <c r="E89" i="8" a="1"/>
  <c r="E89" i="8" s="1"/>
  <c r="G89" i="8" a="1"/>
  <c r="G89" i="8" s="1"/>
  <c r="I89" i="8" s="1" a="1"/>
  <c r="I89" i="8" s="1"/>
  <c r="H89" i="8" a="1"/>
  <c r="H89" i="8" s="1"/>
  <c r="J89" i="8"/>
  <c r="J89" i="8" a="1"/>
  <c r="K89" i="8" a="1"/>
  <c r="K89" i="8" s="1"/>
  <c r="L89" i="8" a="1"/>
  <c r="L89" i="8" s="1"/>
  <c r="N89" i="8" a="1"/>
  <c r="N89" i="8" s="1"/>
  <c r="D90" i="8" a="1"/>
  <c r="D90" i="8" s="1"/>
  <c r="E90" i="8" a="1"/>
  <c r="E90" i="8" s="1"/>
  <c r="G90" i="8" a="1"/>
  <c r="G90" i="8" s="1"/>
  <c r="I90" i="8" s="1" a="1"/>
  <c r="I90" i="8" s="1"/>
  <c r="H90" i="8" a="1"/>
  <c r="H90" i="8" s="1"/>
  <c r="J90" i="8" a="1"/>
  <c r="J90" i="8" s="1"/>
  <c r="L90" i="8" s="1" a="1"/>
  <c r="L90" i="8" s="1"/>
  <c r="K90" i="8" a="1"/>
  <c r="K90" i="8" s="1"/>
  <c r="N90" i="8" a="1"/>
  <c r="N90" i="8" s="1"/>
  <c r="D91" i="8" a="1"/>
  <c r="D91" i="8" s="1"/>
  <c r="E91" i="8" a="1"/>
  <c r="E91" i="8" s="1"/>
  <c r="G91" i="8" a="1"/>
  <c r="G91" i="8" s="1"/>
  <c r="I91" i="8" s="1" a="1"/>
  <c r="I91" i="8" s="1"/>
  <c r="H91" i="8" a="1"/>
  <c r="H91" i="8" s="1"/>
  <c r="J91" i="8"/>
  <c r="L91" i="8" s="1" a="1"/>
  <c r="L91" i="8" s="1"/>
  <c r="J91" i="8" a="1"/>
  <c r="K91" i="8" a="1"/>
  <c r="K91" i="8" s="1"/>
  <c r="N91" i="8" a="1"/>
  <c r="N91" i="8" s="1"/>
  <c r="D92" i="8"/>
  <c r="M92" i="8" s="1" a="1"/>
  <c r="M92" i="8" s="1"/>
  <c r="O92" i="8" s="1" a="1"/>
  <c r="O92" i="8" s="1"/>
  <c r="D92" i="8" a="1"/>
  <c r="E92" i="8" a="1"/>
  <c r="E92" i="8" s="1"/>
  <c r="F92" i="8"/>
  <c r="F92" i="8" a="1"/>
  <c r="G92" i="8" a="1"/>
  <c r="G92" i="8" s="1"/>
  <c r="I92" i="8" s="1" a="1"/>
  <c r="I92" i="8" s="1"/>
  <c r="H92" i="8" a="1"/>
  <c r="H92" i="8" s="1"/>
  <c r="J92" i="8" a="1"/>
  <c r="J92" i="8" s="1"/>
  <c r="L92" i="8" s="1" a="1"/>
  <c r="L92" i="8" s="1"/>
  <c r="K92" i="8" a="1"/>
  <c r="K92" i="8" s="1"/>
  <c r="N92" i="8" a="1"/>
  <c r="N92" i="8" s="1"/>
  <c r="D93" i="8" a="1"/>
  <c r="D93" i="8" s="1"/>
  <c r="E93" i="8" a="1"/>
  <c r="E93" i="8" s="1"/>
  <c r="G93" i="8" a="1"/>
  <c r="G93" i="8" s="1"/>
  <c r="I93" i="8" s="1" a="1"/>
  <c r="I93" i="8" s="1"/>
  <c r="H93" i="8" a="1"/>
  <c r="H93" i="8" s="1"/>
  <c r="J93" i="8" a="1"/>
  <c r="J93" i="8" s="1"/>
  <c r="L93" i="8" s="1" a="1"/>
  <c r="L93" i="8" s="1"/>
  <c r="K93" i="8" a="1"/>
  <c r="K93" i="8" s="1"/>
  <c r="N93" i="8" a="1"/>
  <c r="N93" i="8" s="1"/>
  <c r="D94" i="8"/>
  <c r="F94" i="8" s="1" a="1"/>
  <c r="F94" i="8" s="1"/>
  <c r="D94" i="8" a="1"/>
  <c r="E94" i="8" a="1"/>
  <c r="E94" i="8" s="1"/>
  <c r="G94" i="8" a="1"/>
  <c r="G94" i="8" s="1"/>
  <c r="I94" i="8" s="1" a="1"/>
  <c r="I94" i="8" s="1"/>
  <c r="H94" i="8" a="1"/>
  <c r="H94" i="8" s="1"/>
  <c r="J94" i="8" a="1"/>
  <c r="J94" i="8" s="1"/>
  <c r="L94" i="8" s="1" a="1"/>
  <c r="L94" i="8" s="1"/>
  <c r="K94" i="8" a="1"/>
  <c r="K94" i="8" s="1"/>
  <c r="N94" i="8" a="1"/>
  <c r="N94" i="8" s="1"/>
  <c r="D95" i="8" a="1"/>
  <c r="D95" i="8" s="1"/>
  <c r="E95" i="8" a="1"/>
  <c r="E95" i="8" s="1"/>
  <c r="G95" i="8" a="1"/>
  <c r="G95" i="8" s="1"/>
  <c r="H95" i="8" a="1"/>
  <c r="H95" i="8" s="1"/>
  <c r="I95" i="8" a="1"/>
  <c r="I95" i="8" s="1"/>
  <c r="J95" i="8" a="1"/>
  <c r="J95" i="8" s="1"/>
  <c r="L95" i="8" s="1" a="1"/>
  <c r="L95" i="8" s="1"/>
  <c r="K95" i="8" a="1"/>
  <c r="K95" i="8" s="1"/>
  <c r="N95" i="8" a="1"/>
  <c r="N95" i="8" s="1"/>
  <c r="D96" i="8" a="1"/>
  <c r="D96" i="8" s="1"/>
  <c r="F96" i="8" s="1" a="1"/>
  <c r="F96" i="8" s="1"/>
  <c r="E96" i="8" a="1"/>
  <c r="E96" i="8" s="1"/>
  <c r="G96" i="8" a="1"/>
  <c r="G96" i="8" s="1"/>
  <c r="I96" i="8" s="1" a="1"/>
  <c r="I96" i="8" s="1"/>
  <c r="H96" i="8" a="1"/>
  <c r="H96" i="8" s="1"/>
  <c r="J96" i="8" a="1"/>
  <c r="J96" i="8" s="1"/>
  <c r="L96" i="8" s="1" a="1"/>
  <c r="L96" i="8" s="1"/>
  <c r="K96" i="8" a="1"/>
  <c r="K96" i="8" s="1"/>
  <c r="N96" i="8" a="1"/>
  <c r="N96" i="8" s="1"/>
  <c r="D97" i="8" a="1"/>
  <c r="D97" i="8" s="1"/>
  <c r="F97" i="8" s="1" a="1"/>
  <c r="F97" i="8" s="1"/>
  <c r="E97" i="8" a="1"/>
  <c r="E97" i="8" s="1"/>
  <c r="G97" i="8" a="1"/>
  <c r="G97" i="8" s="1"/>
  <c r="I97" i="8" s="1" a="1"/>
  <c r="I97" i="8" s="1"/>
  <c r="H97" i="8" a="1"/>
  <c r="H97" i="8" s="1"/>
  <c r="J97" i="8" a="1"/>
  <c r="J97" i="8" s="1"/>
  <c r="L97" i="8" s="1" a="1"/>
  <c r="L97" i="8" s="1"/>
  <c r="K97" i="8" a="1"/>
  <c r="K97" i="8" s="1"/>
  <c r="N97" i="8" a="1"/>
  <c r="N97" i="8" s="1"/>
  <c r="D98" i="8" a="1"/>
  <c r="D98" i="8" s="1"/>
  <c r="F98" i="8" s="1" a="1"/>
  <c r="F98" i="8" s="1"/>
  <c r="E98" i="8" a="1"/>
  <c r="E98" i="8" s="1"/>
  <c r="G98" i="8" a="1"/>
  <c r="G98" i="8" s="1"/>
  <c r="I98" i="8" s="1" a="1"/>
  <c r="I98" i="8" s="1"/>
  <c r="H98" i="8" a="1"/>
  <c r="H98" i="8" s="1"/>
  <c r="J98" i="8" a="1"/>
  <c r="J98" i="8" s="1"/>
  <c r="L98" i="8" s="1" a="1"/>
  <c r="L98" i="8" s="1"/>
  <c r="K98" i="8" a="1"/>
  <c r="K98" i="8" s="1"/>
  <c r="N98" i="8" a="1"/>
  <c r="N98" i="8" s="1"/>
  <c r="D99" i="8" a="1"/>
  <c r="D99" i="8" s="1"/>
  <c r="E99" i="8" a="1"/>
  <c r="E99" i="8" s="1"/>
  <c r="G99" i="8" a="1"/>
  <c r="G99" i="8" s="1"/>
  <c r="I99" i="8" s="1" a="1"/>
  <c r="I99" i="8" s="1"/>
  <c r="H99" i="8" a="1"/>
  <c r="H99" i="8" s="1"/>
  <c r="J99" i="8" a="1"/>
  <c r="J99" i="8" s="1"/>
  <c r="L99" i="8" s="1" a="1"/>
  <c r="L99" i="8" s="1"/>
  <c r="K99" i="8" a="1"/>
  <c r="K99" i="8" s="1"/>
  <c r="N99" i="8" a="1"/>
  <c r="N99" i="8" s="1"/>
  <c r="D100" i="8" a="1"/>
  <c r="D100" i="8" s="1"/>
  <c r="F100" i="8" s="1" a="1"/>
  <c r="F100" i="8" s="1"/>
  <c r="E100" i="8" a="1"/>
  <c r="E100" i="8" s="1"/>
  <c r="G100" i="8" a="1"/>
  <c r="G100" i="8" s="1"/>
  <c r="I100" i="8" s="1" a="1"/>
  <c r="I100" i="8" s="1"/>
  <c r="H100" i="8" a="1"/>
  <c r="H100" i="8" s="1"/>
  <c r="J100" i="8" a="1"/>
  <c r="J100" i="8" s="1"/>
  <c r="L100" i="8" s="1" a="1"/>
  <c r="L100" i="8" s="1"/>
  <c r="K100" i="8" a="1"/>
  <c r="K100" i="8" s="1"/>
  <c r="N100" i="8"/>
  <c r="N100" i="8" a="1"/>
  <c r="D101" i="8" a="1"/>
  <c r="D101" i="8" s="1"/>
  <c r="E101" i="8" a="1"/>
  <c r="E101" i="8" s="1"/>
  <c r="G101" i="8" a="1"/>
  <c r="G101" i="8" s="1"/>
  <c r="I101" i="8" s="1" a="1"/>
  <c r="I101" i="8" s="1"/>
  <c r="H101" i="8" a="1"/>
  <c r="H101" i="8" s="1"/>
  <c r="J101" i="8" a="1"/>
  <c r="J101" i="8" s="1"/>
  <c r="L101" i="8" s="1" a="1"/>
  <c r="L101" i="8" s="1"/>
  <c r="K101" i="8" a="1"/>
  <c r="K101" i="8" s="1"/>
  <c r="N101" i="8" a="1"/>
  <c r="N101" i="8" s="1"/>
  <c r="D102" i="8" a="1"/>
  <c r="D102" i="8" s="1"/>
  <c r="F102" i="8" s="1" a="1"/>
  <c r="F102" i="8" s="1"/>
  <c r="E102" i="8" a="1"/>
  <c r="E102" i="8" s="1"/>
  <c r="G102" i="8" a="1"/>
  <c r="G102" i="8" s="1"/>
  <c r="I102" i="8" s="1" a="1"/>
  <c r="I102" i="8" s="1"/>
  <c r="H102" i="8"/>
  <c r="H102" i="8" a="1"/>
  <c r="J102" i="8" a="1"/>
  <c r="J102" i="8" s="1"/>
  <c r="L102" i="8" s="1" a="1"/>
  <c r="L102" i="8" s="1"/>
  <c r="K102" i="8" a="1"/>
  <c r="K102" i="8" s="1"/>
  <c r="N102" i="8"/>
  <c r="N102" i="8" a="1"/>
  <c r="D103" i="8" a="1"/>
  <c r="D103" i="8" s="1"/>
  <c r="F103" i="8" s="1" a="1"/>
  <c r="F103" i="8" s="1"/>
  <c r="E103" i="8" a="1"/>
  <c r="E103" i="8" s="1"/>
  <c r="G103" i="8" a="1"/>
  <c r="G103" i="8" s="1"/>
  <c r="I103" i="8" s="1" a="1"/>
  <c r="I103" i="8" s="1"/>
  <c r="H103" i="8" a="1"/>
  <c r="H103" i="8" s="1"/>
  <c r="J103" i="8" a="1"/>
  <c r="J103" i="8" s="1"/>
  <c r="L103" i="8" s="1" a="1"/>
  <c r="L103" i="8" s="1"/>
  <c r="K103" i="8" a="1"/>
  <c r="K103" i="8" s="1"/>
  <c r="N103" i="8" a="1"/>
  <c r="N103" i="8" s="1"/>
  <c r="D104" i="8" a="1"/>
  <c r="D104" i="8" s="1"/>
  <c r="F104" i="8" s="1" a="1"/>
  <c r="F104" i="8" s="1"/>
  <c r="E104" i="8" a="1"/>
  <c r="E104" i="8" s="1"/>
  <c r="G104" i="8" a="1"/>
  <c r="G104" i="8" s="1"/>
  <c r="I104" i="8" s="1" a="1"/>
  <c r="I104" i="8" s="1"/>
  <c r="H104" i="8" a="1"/>
  <c r="H104" i="8" s="1"/>
  <c r="J104" i="8" a="1"/>
  <c r="J104" i="8" s="1"/>
  <c r="L104" i="8" s="1" a="1"/>
  <c r="L104" i="8" s="1"/>
  <c r="K104" i="8" a="1"/>
  <c r="K104" i="8" s="1"/>
  <c r="N104" i="8" a="1"/>
  <c r="N104" i="8" s="1"/>
  <c r="D105" i="8" a="1"/>
  <c r="D105" i="8" s="1"/>
  <c r="F105" i="8" s="1" a="1"/>
  <c r="F105" i="8" s="1"/>
  <c r="E105" i="8" a="1"/>
  <c r="E105" i="8" s="1"/>
  <c r="G105" i="8" a="1"/>
  <c r="G105" i="8" s="1"/>
  <c r="I105" i="8" s="1" a="1"/>
  <c r="I105" i="8" s="1"/>
  <c r="H105" i="8" a="1"/>
  <c r="H105" i="8" s="1"/>
  <c r="J105" i="8" a="1"/>
  <c r="J105" i="8" s="1"/>
  <c r="L105" i="8" s="1" a="1"/>
  <c r="L105" i="8" s="1"/>
  <c r="K105" i="8" a="1"/>
  <c r="K105" i="8" s="1"/>
  <c r="N105" i="8" a="1"/>
  <c r="N105" i="8" s="1"/>
  <c r="D106" i="8" a="1"/>
  <c r="D106" i="8" s="1"/>
  <c r="F106" i="8" s="1" a="1"/>
  <c r="F106" i="8" s="1"/>
  <c r="E106" i="8" a="1"/>
  <c r="E106" i="8" s="1"/>
  <c r="G106" i="8" a="1"/>
  <c r="G106" i="8" s="1"/>
  <c r="I106" i="8" s="1" a="1"/>
  <c r="I106" i="8" s="1"/>
  <c r="H106" i="8" a="1"/>
  <c r="H106" i="8" s="1"/>
  <c r="J106" i="8" a="1"/>
  <c r="J106" i="8" s="1"/>
  <c r="L106" i="8" s="1" a="1"/>
  <c r="L106" i="8" s="1"/>
  <c r="K106" i="8" a="1"/>
  <c r="K106" i="8" s="1"/>
  <c r="N106" i="8" a="1"/>
  <c r="N106" i="8" s="1"/>
  <c r="D107" i="8" a="1"/>
  <c r="D107" i="8" s="1"/>
  <c r="F107" i="8" s="1" a="1"/>
  <c r="F107" i="8" s="1"/>
  <c r="E107" i="8" a="1"/>
  <c r="E107" i="8" s="1"/>
  <c r="G107" i="8" a="1"/>
  <c r="G107" i="8" s="1"/>
  <c r="I107" i="8" s="1" a="1"/>
  <c r="I107" i="8" s="1"/>
  <c r="H107" i="8" a="1"/>
  <c r="H107" i="8" s="1"/>
  <c r="J107" i="8" a="1"/>
  <c r="J107" i="8" s="1"/>
  <c r="L107" i="8" s="1" a="1"/>
  <c r="L107" i="8" s="1"/>
  <c r="K107" i="8" a="1"/>
  <c r="K107" i="8" s="1"/>
  <c r="N107" i="8" a="1"/>
  <c r="N107" i="8" s="1"/>
  <c r="D108" i="8" a="1"/>
  <c r="D108" i="8" s="1"/>
  <c r="F108" i="8" s="1" a="1"/>
  <c r="F108" i="8" s="1"/>
  <c r="E108" i="8" a="1"/>
  <c r="E108" i="8" s="1"/>
  <c r="G108" i="8" a="1"/>
  <c r="G108" i="8" s="1"/>
  <c r="I108" i="8" s="1" a="1"/>
  <c r="I108" i="8" s="1"/>
  <c r="H108" i="8" a="1"/>
  <c r="H108" i="8" s="1"/>
  <c r="J108" i="8" a="1"/>
  <c r="J108" i="8" s="1"/>
  <c r="K108" i="8" a="1"/>
  <c r="K108" i="8" s="1"/>
  <c r="N108" i="8" a="1"/>
  <c r="N108" i="8" s="1"/>
  <c r="D109" i="8" a="1"/>
  <c r="D109" i="8" s="1"/>
  <c r="F109" i="8" s="1" a="1"/>
  <c r="F109" i="8" s="1"/>
  <c r="E109" i="8" a="1"/>
  <c r="E109" i="8" s="1"/>
  <c r="G109" i="8" a="1"/>
  <c r="G109" i="8" s="1"/>
  <c r="I109" i="8" s="1" a="1"/>
  <c r="I109" i="8" s="1"/>
  <c r="H109" i="8" a="1"/>
  <c r="H109" i="8" s="1"/>
  <c r="J109" i="8" a="1"/>
  <c r="J109" i="8" s="1"/>
  <c r="L109" i="8" s="1" a="1"/>
  <c r="L109" i="8" s="1"/>
  <c r="K109" i="8" a="1"/>
  <c r="K109" i="8" s="1"/>
  <c r="N109" i="8" a="1"/>
  <c r="N109" i="8" s="1"/>
  <c r="D110" i="8" a="1"/>
  <c r="D110" i="8" s="1"/>
  <c r="F110" i="8" s="1" a="1"/>
  <c r="F110" i="8" s="1"/>
  <c r="E110" i="8" a="1"/>
  <c r="E110" i="8" s="1"/>
  <c r="G110" i="8" a="1"/>
  <c r="G110" i="8" s="1"/>
  <c r="I110" i="8" s="1" a="1"/>
  <c r="I110" i="8" s="1"/>
  <c r="H110" i="8" a="1"/>
  <c r="H110" i="8" s="1"/>
  <c r="J110" i="8" a="1"/>
  <c r="J110" i="8" s="1"/>
  <c r="L110" i="8" s="1" a="1"/>
  <c r="L110" i="8" s="1"/>
  <c r="K110" i="8" a="1"/>
  <c r="K110" i="8" s="1"/>
  <c r="N110" i="8" a="1"/>
  <c r="N110" i="8" s="1"/>
  <c r="D111" i="8" a="1"/>
  <c r="D111" i="8" s="1"/>
  <c r="F111" i="8" s="1" a="1"/>
  <c r="F111" i="8" s="1"/>
  <c r="E111" i="8" a="1"/>
  <c r="E111" i="8" s="1"/>
  <c r="G111" i="8" a="1"/>
  <c r="G111" i="8" s="1"/>
  <c r="I111" i="8" s="1" a="1"/>
  <c r="I111" i="8" s="1"/>
  <c r="H111" i="8" a="1"/>
  <c r="H111" i="8" s="1"/>
  <c r="J111" i="8" a="1"/>
  <c r="J111" i="8" s="1"/>
  <c r="L111" i="8" s="1" a="1"/>
  <c r="L111" i="8" s="1"/>
  <c r="K111" i="8" a="1"/>
  <c r="K111" i="8" s="1"/>
  <c r="N111" i="8" a="1"/>
  <c r="N111" i="8" s="1"/>
  <c r="D112" i="8" a="1"/>
  <c r="D112" i="8" s="1"/>
  <c r="E112" i="8" a="1"/>
  <c r="E112" i="8" s="1"/>
  <c r="G112" i="8" a="1"/>
  <c r="G112" i="8" s="1"/>
  <c r="I112" i="8" s="1" a="1"/>
  <c r="I112" i="8" s="1"/>
  <c r="H112" i="8" a="1"/>
  <c r="H112" i="8" s="1"/>
  <c r="J112" i="8" a="1"/>
  <c r="J112" i="8" s="1"/>
  <c r="L112" i="8" s="1" a="1"/>
  <c r="L112" i="8" s="1"/>
  <c r="K112" i="8" a="1"/>
  <c r="K112" i="8" s="1"/>
  <c r="N112" i="8" a="1"/>
  <c r="N112" i="8" s="1"/>
  <c r="D113" i="8" a="1"/>
  <c r="D113" i="8" s="1"/>
  <c r="E113" i="8" a="1"/>
  <c r="E113" i="8" s="1"/>
  <c r="G113" i="8" a="1"/>
  <c r="G113" i="8" s="1"/>
  <c r="I113" i="8" s="1" a="1"/>
  <c r="I113" i="8" s="1"/>
  <c r="H113" i="8" a="1"/>
  <c r="H113" i="8" s="1"/>
  <c r="J113" i="8" a="1"/>
  <c r="J113" i="8" s="1"/>
  <c r="L113" i="8" s="1" a="1"/>
  <c r="L113" i="8" s="1"/>
  <c r="K113" i="8" a="1"/>
  <c r="K113" i="8" s="1"/>
  <c r="N113" i="8" a="1"/>
  <c r="N113" i="8" s="1"/>
  <c r="D114" i="8" a="1"/>
  <c r="D114" i="8" s="1"/>
  <c r="F114" i="8" s="1" a="1"/>
  <c r="F114" i="8" s="1"/>
  <c r="E114" i="8" a="1"/>
  <c r="E114" i="8" s="1"/>
  <c r="G114" i="8" a="1"/>
  <c r="G114" i="8" s="1"/>
  <c r="H114" i="8" a="1"/>
  <c r="H114" i="8" s="1"/>
  <c r="I114" i="8" a="1"/>
  <c r="I114" i="8" s="1"/>
  <c r="J114" i="8" a="1"/>
  <c r="J114" i="8" s="1"/>
  <c r="K114" i="8" a="1"/>
  <c r="K114" i="8" s="1"/>
  <c r="N114" i="8" a="1"/>
  <c r="N114" i="8" s="1"/>
  <c r="D115" i="8" a="1"/>
  <c r="D115" i="8" s="1"/>
  <c r="F115" i="8" s="1" a="1"/>
  <c r="F115" i="8" s="1"/>
  <c r="E115" i="8" a="1"/>
  <c r="E115" i="8" s="1"/>
  <c r="G115" i="8" a="1"/>
  <c r="G115" i="8" s="1"/>
  <c r="I115" i="8" s="1" a="1"/>
  <c r="I115" i="8" s="1"/>
  <c r="H115" i="8"/>
  <c r="H115" i="8" a="1"/>
  <c r="J115" i="8" a="1"/>
  <c r="J115" i="8" s="1"/>
  <c r="L115" i="8" s="1" a="1"/>
  <c r="L115" i="8" s="1"/>
  <c r="K115" i="8" a="1"/>
  <c r="K115" i="8" s="1"/>
  <c r="N115" i="8" a="1"/>
  <c r="N115" i="8" s="1"/>
  <c r="D116" i="8" a="1"/>
  <c r="D116" i="8" s="1"/>
  <c r="E116" i="8" a="1"/>
  <c r="E116" i="8" s="1"/>
  <c r="G116" i="8" a="1"/>
  <c r="G116" i="8" s="1"/>
  <c r="I116" i="8" s="1" a="1"/>
  <c r="I116" i="8" s="1"/>
  <c r="H116" i="8" a="1"/>
  <c r="H116" i="8" s="1"/>
  <c r="J116" i="8" a="1"/>
  <c r="J116" i="8" s="1"/>
  <c r="L116" i="8" s="1" a="1"/>
  <c r="L116" i="8" s="1"/>
  <c r="K116" i="8" a="1"/>
  <c r="K116" i="8" s="1"/>
  <c r="N116" i="8" a="1"/>
  <c r="N116" i="8" s="1"/>
  <c r="D117" i="8" a="1"/>
  <c r="D117" i="8" s="1"/>
  <c r="E117" i="8" a="1"/>
  <c r="E117" i="8" s="1"/>
  <c r="G117" i="8" a="1"/>
  <c r="G117" i="8" s="1"/>
  <c r="I117" i="8" s="1" a="1"/>
  <c r="I117" i="8" s="1"/>
  <c r="H117" i="8" a="1"/>
  <c r="H117" i="8" s="1"/>
  <c r="J117" i="8" a="1"/>
  <c r="J117" i="8" s="1"/>
  <c r="L117" i="8" s="1" a="1"/>
  <c r="L117" i="8" s="1"/>
  <c r="K117" i="8" a="1"/>
  <c r="K117" i="8" s="1"/>
  <c r="N117" i="8" a="1"/>
  <c r="N117" i="8" s="1"/>
  <c r="D118" i="8" a="1"/>
  <c r="D118" i="8" s="1"/>
  <c r="E118" i="8" a="1"/>
  <c r="E118" i="8" s="1"/>
  <c r="G118" i="8" a="1"/>
  <c r="G118" i="8" s="1"/>
  <c r="I118" i="8" s="1" a="1"/>
  <c r="I118" i="8" s="1"/>
  <c r="H118" i="8" a="1"/>
  <c r="H118" i="8" s="1"/>
  <c r="J118" i="8" a="1"/>
  <c r="J118" i="8" s="1"/>
  <c r="L118" i="8" s="1" a="1"/>
  <c r="L118" i="8" s="1"/>
  <c r="K118" i="8" a="1"/>
  <c r="K118" i="8" s="1"/>
  <c r="N118" i="8" a="1"/>
  <c r="N118" i="8" s="1"/>
  <c r="D119" i="8" a="1"/>
  <c r="D119" i="8" s="1"/>
  <c r="E119" i="8" a="1"/>
  <c r="E119" i="8" s="1"/>
  <c r="G119" i="8" a="1"/>
  <c r="G119" i="8" s="1"/>
  <c r="I119" i="8" s="1" a="1"/>
  <c r="I119" i="8" s="1"/>
  <c r="H119" i="8" a="1"/>
  <c r="H119" i="8" s="1"/>
  <c r="J119" i="8" a="1"/>
  <c r="J119" i="8" s="1"/>
  <c r="L119" i="8" s="1" a="1"/>
  <c r="L119" i="8" s="1"/>
  <c r="K119" i="8" a="1"/>
  <c r="K119" i="8" s="1"/>
  <c r="N119" i="8" a="1"/>
  <c r="N119" i="8" s="1"/>
  <c r="D120" i="8" a="1"/>
  <c r="D120" i="8" s="1"/>
  <c r="E120" i="8" a="1"/>
  <c r="E120" i="8" s="1"/>
  <c r="G120" i="8" a="1"/>
  <c r="G120" i="8" s="1"/>
  <c r="I120" i="8" s="1" a="1"/>
  <c r="I120" i="8" s="1"/>
  <c r="H120" i="8" a="1"/>
  <c r="H120" i="8" s="1"/>
  <c r="J120" i="8" a="1"/>
  <c r="J120" i="8" s="1"/>
  <c r="L120" i="8" s="1" a="1"/>
  <c r="L120" i="8" s="1"/>
  <c r="K120" i="8" a="1"/>
  <c r="K120" i="8" s="1"/>
  <c r="N120" i="8" a="1"/>
  <c r="N120" i="8" s="1"/>
  <c r="D121" i="8" a="1"/>
  <c r="D121" i="8" s="1"/>
  <c r="E121" i="8" a="1"/>
  <c r="E121" i="8" s="1"/>
  <c r="G121" i="8" a="1"/>
  <c r="G121" i="8" s="1"/>
  <c r="I121" i="8" s="1" a="1"/>
  <c r="I121" i="8" s="1"/>
  <c r="H121" i="8" a="1"/>
  <c r="H121" i="8" s="1"/>
  <c r="J121" i="8" a="1"/>
  <c r="J121" i="8" s="1"/>
  <c r="L121" i="8" s="1" a="1"/>
  <c r="L121" i="8" s="1"/>
  <c r="K121" i="8" a="1"/>
  <c r="K121" i="8" s="1"/>
  <c r="N121" i="8" a="1"/>
  <c r="N121" i="8" s="1"/>
  <c r="D122" i="8" a="1"/>
  <c r="D122" i="8" s="1"/>
  <c r="F122" i="8" s="1" a="1"/>
  <c r="F122" i="8" s="1"/>
  <c r="E122" i="8" a="1"/>
  <c r="E122" i="8" s="1"/>
  <c r="G122" i="8" a="1"/>
  <c r="G122" i="8" s="1"/>
  <c r="H122" i="8" a="1"/>
  <c r="H122" i="8" s="1"/>
  <c r="J122" i="8" a="1"/>
  <c r="J122" i="8" s="1"/>
  <c r="L122" i="8" s="1" a="1"/>
  <c r="L122" i="8" s="1"/>
  <c r="K122" i="8" a="1"/>
  <c r="K122" i="8" s="1"/>
  <c r="N122" i="8" a="1"/>
  <c r="N122" i="8" s="1"/>
  <c r="D123" i="8" a="1"/>
  <c r="D123" i="8" s="1"/>
  <c r="E123" i="8" a="1"/>
  <c r="E123" i="8" s="1"/>
  <c r="G123" i="8" a="1"/>
  <c r="G123" i="8" s="1"/>
  <c r="I123" i="8" s="1" a="1"/>
  <c r="I123" i="8" s="1"/>
  <c r="H123" i="8" a="1"/>
  <c r="H123" i="8" s="1"/>
  <c r="J123" i="8" a="1"/>
  <c r="J123" i="8" s="1"/>
  <c r="L123" i="8" s="1" a="1"/>
  <c r="L123" i="8" s="1"/>
  <c r="K123" i="8" a="1"/>
  <c r="K123" i="8" s="1"/>
  <c r="N123" i="8" a="1"/>
  <c r="N123" i="8" s="1"/>
  <c r="D124" i="8" a="1"/>
  <c r="D124" i="8" s="1"/>
  <c r="F124" i="8" s="1" a="1"/>
  <c r="F124" i="8" s="1"/>
  <c r="E124" i="8" a="1"/>
  <c r="E124" i="8" s="1"/>
  <c r="G124" i="8" a="1"/>
  <c r="G124" i="8" s="1"/>
  <c r="H124" i="8" a="1"/>
  <c r="H124" i="8" s="1"/>
  <c r="J124" i="8" a="1"/>
  <c r="J124" i="8" s="1"/>
  <c r="L124" i="8" s="1" a="1"/>
  <c r="L124" i="8" s="1"/>
  <c r="K124" i="8" a="1"/>
  <c r="K124" i="8" s="1"/>
  <c r="N124" i="8" a="1"/>
  <c r="N124" i="8" s="1"/>
  <c r="D125" i="8" a="1"/>
  <c r="D125" i="8" s="1"/>
  <c r="E125" i="8"/>
  <c r="E125" i="8" a="1"/>
  <c r="G125" i="8" a="1"/>
  <c r="G125" i="8" s="1"/>
  <c r="I125" i="8" s="1" a="1"/>
  <c r="I125" i="8" s="1"/>
  <c r="H125" i="8" a="1"/>
  <c r="H125" i="8" s="1"/>
  <c r="J125" i="8" a="1"/>
  <c r="J125" i="8" s="1"/>
  <c r="L125" i="8" s="1" a="1"/>
  <c r="L125" i="8" s="1"/>
  <c r="K125" i="8" a="1"/>
  <c r="K125" i="8" s="1"/>
  <c r="N125" i="8" a="1"/>
  <c r="N125" i="8" s="1"/>
  <c r="D126" i="8" a="1"/>
  <c r="D126" i="8" s="1"/>
  <c r="F126" i="8" s="1" a="1"/>
  <c r="F126" i="8" s="1"/>
  <c r="E126" i="8" a="1"/>
  <c r="E126" i="8" s="1"/>
  <c r="G126" i="8" a="1"/>
  <c r="G126" i="8" s="1"/>
  <c r="H126" i="8" a="1"/>
  <c r="H126" i="8" s="1"/>
  <c r="J126" i="8" a="1"/>
  <c r="J126" i="8" s="1"/>
  <c r="L126" i="8" s="1" a="1"/>
  <c r="L126" i="8" s="1"/>
  <c r="K126" i="8" a="1"/>
  <c r="K126" i="8" s="1"/>
  <c r="N126" i="8" a="1"/>
  <c r="N126" i="8" s="1"/>
  <c r="D127" i="8" a="1"/>
  <c r="D127" i="8" s="1"/>
  <c r="F127" i="8" s="1" a="1"/>
  <c r="F127" i="8" s="1"/>
  <c r="E127" i="8"/>
  <c r="E127" i="8" a="1"/>
  <c r="G127" i="8" a="1"/>
  <c r="G127" i="8" s="1"/>
  <c r="I127" i="8" s="1" a="1"/>
  <c r="I127" i="8" s="1"/>
  <c r="H127" i="8" a="1"/>
  <c r="H127" i="8" s="1"/>
  <c r="J127" i="8" a="1"/>
  <c r="J127" i="8" s="1"/>
  <c r="L127" i="8" s="1" a="1"/>
  <c r="L127" i="8" s="1"/>
  <c r="K127" i="8" a="1"/>
  <c r="K127" i="8" s="1"/>
  <c r="N127" i="8" a="1"/>
  <c r="N127" i="8" s="1"/>
  <c r="D128" i="8" a="1"/>
  <c r="D128" i="8" s="1"/>
  <c r="F128" i="8" s="1" a="1"/>
  <c r="F128" i="8" s="1"/>
  <c r="E128" i="8" a="1"/>
  <c r="E128" i="8" s="1"/>
  <c r="G128" i="8" a="1"/>
  <c r="G128" i="8" s="1"/>
  <c r="H128" i="8" a="1"/>
  <c r="H128" i="8" s="1"/>
  <c r="J128" i="8" a="1"/>
  <c r="J128" i="8" s="1"/>
  <c r="L128" i="8" s="1" a="1"/>
  <c r="L128" i="8" s="1"/>
  <c r="K128" i="8" a="1"/>
  <c r="K128" i="8" s="1"/>
  <c r="N128" i="8" a="1"/>
  <c r="N128" i="8" s="1"/>
  <c r="D129" i="8" a="1"/>
  <c r="D129" i="8" s="1"/>
  <c r="E129" i="8" a="1"/>
  <c r="E129" i="8" s="1"/>
  <c r="F129" i="8" a="1"/>
  <c r="F129" i="8" s="1"/>
  <c r="G129" i="8" a="1"/>
  <c r="G129" i="8" s="1"/>
  <c r="I129" i="8" s="1" a="1"/>
  <c r="I129" i="8" s="1"/>
  <c r="H129" i="8" a="1"/>
  <c r="H129" i="8" s="1"/>
  <c r="J129" i="8" a="1"/>
  <c r="J129" i="8" s="1"/>
  <c r="L129" i="8" s="1" a="1"/>
  <c r="L129" i="8" s="1"/>
  <c r="K129" i="8" a="1"/>
  <c r="K129" i="8" s="1"/>
  <c r="N129" i="8" a="1"/>
  <c r="N129" i="8" s="1"/>
  <c r="D130" i="8" a="1"/>
  <c r="D130" i="8" s="1"/>
  <c r="F130" i="8" s="1" a="1"/>
  <c r="F130" i="8" s="1"/>
  <c r="E130" i="8" a="1"/>
  <c r="E130" i="8" s="1"/>
  <c r="G130" i="8" a="1"/>
  <c r="G130" i="8" s="1"/>
  <c r="H130" i="8" a="1"/>
  <c r="H130" i="8" s="1"/>
  <c r="J130" i="8" a="1"/>
  <c r="J130" i="8" s="1"/>
  <c r="L130" i="8" s="1" a="1"/>
  <c r="L130" i="8" s="1"/>
  <c r="K130" i="8" a="1"/>
  <c r="K130" i="8" s="1"/>
  <c r="N130" i="8" a="1"/>
  <c r="N130" i="8" s="1"/>
  <c r="D131" i="8" a="1"/>
  <c r="D131" i="8" s="1"/>
  <c r="F131" i="8" s="1" a="1"/>
  <c r="F131" i="8" s="1"/>
  <c r="E131" i="8" a="1"/>
  <c r="E131" i="8" s="1"/>
  <c r="G131" i="8" a="1"/>
  <c r="G131" i="8" s="1"/>
  <c r="I131" i="8" s="1" a="1"/>
  <c r="I131" i="8" s="1"/>
  <c r="H131" i="8" a="1"/>
  <c r="H131" i="8" s="1"/>
  <c r="J131" i="8" a="1"/>
  <c r="J131" i="8" s="1"/>
  <c r="L131" i="8" s="1" a="1"/>
  <c r="L131" i="8" s="1"/>
  <c r="K131" i="8" a="1"/>
  <c r="K131" i="8" s="1"/>
  <c r="N131" i="8" a="1"/>
  <c r="N131" i="8" s="1"/>
  <c r="D132" i="8" a="1"/>
  <c r="D132" i="8" s="1"/>
  <c r="F132" i="8" s="1" a="1"/>
  <c r="F132" i="8" s="1"/>
  <c r="E132" i="8" a="1"/>
  <c r="E132" i="8" s="1"/>
  <c r="G132" i="8" a="1"/>
  <c r="G132" i="8" s="1"/>
  <c r="H132" i="8" a="1"/>
  <c r="H132" i="8" s="1"/>
  <c r="J132" i="8" a="1"/>
  <c r="J132" i="8" s="1"/>
  <c r="L132" i="8" s="1" a="1"/>
  <c r="L132" i="8" s="1"/>
  <c r="K132" i="8" a="1"/>
  <c r="K132" i="8" s="1"/>
  <c r="N132" i="8" a="1"/>
  <c r="N132" i="8" s="1"/>
  <c r="D133" i="8" a="1"/>
  <c r="D133" i="8" s="1"/>
  <c r="F133" i="8" s="1" a="1"/>
  <c r="F133" i="8" s="1"/>
  <c r="E133" i="8" a="1"/>
  <c r="E133" i="8" s="1"/>
  <c r="G133" i="8" a="1"/>
  <c r="G133" i="8" s="1"/>
  <c r="I133" i="8" s="1" a="1"/>
  <c r="I133" i="8" s="1"/>
  <c r="H133" i="8" a="1"/>
  <c r="H133" i="8" s="1"/>
  <c r="J133" i="8" a="1"/>
  <c r="J133" i="8" s="1"/>
  <c r="L133" i="8" s="1" a="1"/>
  <c r="L133" i="8" s="1"/>
  <c r="K133" i="8" a="1"/>
  <c r="K133" i="8" s="1"/>
  <c r="N133" i="8" a="1"/>
  <c r="N133" i="8" s="1"/>
  <c r="D134" i="8" a="1"/>
  <c r="D134" i="8" s="1"/>
  <c r="F134" i="8" s="1" a="1"/>
  <c r="F134" i="8" s="1"/>
  <c r="E134" i="8" a="1"/>
  <c r="E134" i="8" s="1"/>
  <c r="G134" i="8" a="1"/>
  <c r="G134" i="8" s="1"/>
  <c r="H134" i="8" a="1"/>
  <c r="H134" i="8" s="1"/>
  <c r="J134" i="8" a="1"/>
  <c r="J134" i="8" s="1"/>
  <c r="L134" i="8" s="1" a="1"/>
  <c r="L134" i="8" s="1"/>
  <c r="K134" i="8" a="1"/>
  <c r="K134" i="8" s="1"/>
  <c r="N134" i="8" a="1"/>
  <c r="N134" i="8" s="1"/>
  <c r="D135" i="8" a="1"/>
  <c r="D135" i="8" s="1"/>
  <c r="F135" i="8" s="1" a="1"/>
  <c r="F135" i="8" s="1"/>
  <c r="E135" i="8"/>
  <c r="E135" i="8" a="1"/>
  <c r="G135" i="8" a="1"/>
  <c r="G135" i="8" s="1"/>
  <c r="I135" i="8" s="1" a="1"/>
  <c r="I135" i="8" s="1"/>
  <c r="H135" i="8" a="1"/>
  <c r="H135" i="8" s="1"/>
  <c r="J135" i="8" a="1"/>
  <c r="J135" i="8" s="1"/>
  <c r="L135" i="8" s="1" a="1"/>
  <c r="L135" i="8" s="1"/>
  <c r="K135" i="8" a="1"/>
  <c r="K135" i="8" s="1"/>
  <c r="N135" i="8" a="1"/>
  <c r="N135" i="8" s="1"/>
  <c r="D136" i="8" a="1"/>
  <c r="D136" i="8" s="1"/>
  <c r="F136" i="8" s="1" a="1"/>
  <c r="F136" i="8" s="1"/>
  <c r="E136" i="8" a="1"/>
  <c r="E136" i="8" s="1"/>
  <c r="G136" i="8" a="1"/>
  <c r="G136" i="8" s="1"/>
  <c r="H136" i="8" a="1"/>
  <c r="H136" i="8" s="1"/>
  <c r="J136" i="8" a="1"/>
  <c r="J136" i="8" s="1"/>
  <c r="L136" i="8" s="1" a="1"/>
  <c r="L136" i="8" s="1"/>
  <c r="K136" i="8" a="1"/>
  <c r="K136" i="8" s="1"/>
  <c r="N136" i="8" a="1"/>
  <c r="N136" i="8" s="1"/>
  <c r="D137" i="8" a="1"/>
  <c r="D137" i="8" s="1"/>
  <c r="E137" i="8" a="1"/>
  <c r="E137" i="8" s="1"/>
  <c r="F137" i="8" a="1"/>
  <c r="F137" i="8" s="1"/>
  <c r="G137" i="8" a="1"/>
  <c r="G137" i="8" s="1"/>
  <c r="I137" i="8" s="1" a="1"/>
  <c r="I137" i="8" s="1"/>
  <c r="H137" i="8" a="1"/>
  <c r="H137" i="8" s="1"/>
  <c r="J137" i="8" a="1"/>
  <c r="J137" i="8" s="1"/>
  <c r="L137" i="8" s="1" a="1"/>
  <c r="L137" i="8" s="1"/>
  <c r="K137" i="8" a="1"/>
  <c r="K137" i="8" s="1"/>
  <c r="N137" i="8" a="1"/>
  <c r="N137" i="8" s="1"/>
  <c r="D138" i="8" a="1"/>
  <c r="D138" i="8" s="1"/>
  <c r="F138" i="8" s="1" a="1"/>
  <c r="F138" i="8" s="1"/>
  <c r="E138" i="8" a="1"/>
  <c r="E138" i="8" s="1"/>
  <c r="G138" i="8" a="1"/>
  <c r="G138" i="8" s="1"/>
  <c r="H138" i="8" a="1"/>
  <c r="H138" i="8" s="1"/>
  <c r="J138" i="8" a="1"/>
  <c r="J138" i="8" s="1"/>
  <c r="L138" i="8" s="1" a="1"/>
  <c r="L138" i="8" s="1"/>
  <c r="K138" i="8" a="1"/>
  <c r="K138" i="8" s="1"/>
  <c r="N138" i="8" a="1"/>
  <c r="N138" i="8" s="1"/>
  <c r="D139" i="8" a="1"/>
  <c r="D139" i="8" s="1"/>
  <c r="F139" i="8" s="1" a="1"/>
  <c r="F139" i="8" s="1"/>
  <c r="E139" i="8" a="1"/>
  <c r="E139" i="8" s="1"/>
  <c r="G139" i="8" a="1"/>
  <c r="G139" i="8" s="1"/>
  <c r="I139" i="8" s="1" a="1"/>
  <c r="I139" i="8" s="1"/>
  <c r="H139" i="8" a="1"/>
  <c r="H139" i="8" s="1"/>
  <c r="J139" i="8" a="1"/>
  <c r="J139" i="8" s="1"/>
  <c r="L139" i="8" s="1" a="1"/>
  <c r="L139" i="8" s="1"/>
  <c r="K139" i="8" a="1"/>
  <c r="K139" i="8" s="1"/>
  <c r="N139" i="8" a="1"/>
  <c r="N139" i="8" s="1"/>
  <c r="D140" i="8" a="1"/>
  <c r="D140" i="8" s="1"/>
  <c r="F140" i="8" s="1" a="1"/>
  <c r="F140" i="8" s="1"/>
  <c r="E140" i="8" a="1"/>
  <c r="E140" i="8" s="1"/>
  <c r="G140" i="8" a="1"/>
  <c r="G140" i="8" s="1"/>
  <c r="H140" i="8" a="1"/>
  <c r="H140" i="8" s="1"/>
  <c r="J140" i="8" a="1"/>
  <c r="J140" i="8" s="1"/>
  <c r="L140" i="8" s="1" a="1"/>
  <c r="L140" i="8" s="1"/>
  <c r="K140" i="8" a="1"/>
  <c r="K140" i="8" s="1"/>
  <c r="N140" i="8" a="1"/>
  <c r="N140" i="8" s="1"/>
  <c r="D141" i="8" a="1"/>
  <c r="D141" i="8" s="1"/>
  <c r="F141" i="8" s="1" a="1"/>
  <c r="F141" i="8" s="1"/>
  <c r="E141" i="8" a="1"/>
  <c r="E141" i="8" s="1"/>
  <c r="G141" i="8" a="1"/>
  <c r="G141" i="8" s="1"/>
  <c r="I141" i="8" s="1" a="1"/>
  <c r="I141" i="8" s="1"/>
  <c r="H141" i="8" a="1"/>
  <c r="H141" i="8" s="1"/>
  <c r="J141" i="8" a="1"/>
  <c r="J141" i="8" s="1"/>
  <c r="L141" i="8" s="1" a="1"/>
  <c r="L141" i="8" s="1"/>
  <c r="K141" i="8" a="1"/>
  <c r="K141" i="8" s="1"/>
  <c r="N141" i="8" a="1"/>
  <c r="N141" i="8" s="1"/>
  <c r="D142" i="8" a="1"/>
  <c r="D142" i="8" s="1"/>
  <c r="F142" i="8" s="1" a="1"/>
  <c r="F142" i="8" s="1"/>
  <c r="E142" i="8" a="1"/>
  <c r="E142" i="8" s="1"/>
  <c r="G142" i="8" a="1"/>
  <c r="G142" i="8" s="1"/>
  <c r="H142" i="8" a="1"/>
  <c r="H142" i="8" s="1"/>
  <c r="J142" i="8" a="1"/>
  <c r="J142" i="8" s="1"/>
  <c r="L142" i="8" s="1" a="1"/>
  <c r="L142" i="8" s="1"/>
  <c r="K142" i="8" a="1"/>
  <c r="K142" i="8" s="1"/>
  <c r="N142" i="8" a="1"/>
  <c r="N142" i="8" s="1"/>
  <c r="D143" i="8" a="1"/>
  <c r="D143" i="8" s="1"/>
  <c r="F143" i="8" s="1" a="1"/>
  <c r="F143" i="8" s="1"/>
  <c r="E143" i="8"/>
  <c r="E143" i="8" a="1"/>
  <c r="G143" i="8" a="1"/>
  <c r="G143" i="8" s="1"/>
  <c r="I143" i="8" s="1" a="1"/>
  <c r="I143" i="8" s="1"/>
  <c r="H143" i="8" a="1"/>
  <c r="H143" i="8" s="1"/>
  <c r="J143" i="8" a="1"/>
  <c r="J143" i="8" s="1"/>
  <c r="L143" i="8" s="1" a="1"/>
  <c r="L143" i="8" s="1"/>
  <c r="K143" i="8" a="1"/>
  <c r="K143" i="8" s="1"/>
  <c r="N143" i="8" a="1"/>
  <c r="N143" i="8" s="1"/>
  <c r="D144" i="8" a="1"/>
  <c r="D144" i="8" s="1"/>
  <c r="F144" i="8" s="1" a="1"/>
  <c r="F144" i="8" s="1"/>
  <c r="E144" i="8" a="1"/>
  <c r="E144" i="8" s="1"/>
  <c r="G144" i="8" a="1"/>
  <c r="G144" i="8" s="1"/>
  <c r="H144" i="8" a="1"/>
  <c r="H144" i="8" s="1"/>
  <c r="J144" i="8" a="1"/>
  <c r="J144" i="8" s="1"/>
  <c r="L144" i="8" s="1" a="1"/>
  <c r="L144" i="8" s="1"/>
  <c r="K144" i="8" a="1"/>
  <c r="K144" i="8" s="1"/>
  <c r="N144" i="8" a="1"/>
  <c r="N144" i="8" s="1"/>
  <c r="D145" i="8" a="1"/>
  <c r="D145" i="8" s="1"/>
  <c r="E145" i="8" a="1"/>
  <c r="E145" i="8" s="1"/>
  <c r="F145" i="8" a="1"/>
  <c r="F145" i="8" s="1"/>
  <c r="G145" i="8" a="1"/>
  <c r="G145" i="8" s="1"/>
  <c r="I145" i="8" s="1" a="1"/>
  <c r="I145" i="8" s="1"/>
  <c r="H145" i="8" a="1"/>
  <c r="H145" i="8" s="1"/>
  <c r="J145" i="8" a="1"/>
  <c r="J145" i="8" s="1"/>
  <c r="L145" i="8" s="1" a="1"/>
  <c r="L145" i="8" s="1"/>
  <c r="K145" i="8" a="1"/>
  <c r="K145" i="8" s="1"/>
  <c r="N145" i="8" a="1"/>
  <c r="N145" i="8" s="1"/>
  <c r="D146" i="8" a="1"/>
  <c r="D146" i="8" s="1"/>
  <c r="F146" i="8" s="1" a="1"/>
  <c r="F146" i="8" s="1"/>
  <c r="E146" i="8" a="1"/>
  <c r="E146" i="8" s="1"/>
  <c r="G146" i="8" a="1"/>
  <c r="G146" i="8" s="1"/>
  <c r="H146" i="8" a="1"/>
  <c r="H146" i="8" s="1"/>
  <c r="J146" i="8" a="1"/>
  <c r="J146" i="8" s="1"/>
  <c r="L146" i="8" s="1" a="1"/>
  <c r="L146" i="8" s="1"/>
  <c r="K146" i="8" a="1"/>
  <c r="K146" i="8" s="1"/>
  <c r="N146" i="8" a="1"/>
  <c r="N146" i="8" s="1"/>
  <c r="D147" i="8" a="1"/>
  <c r="D147" i="8" s="1"/>
  <c r="F147" i="8" s="1" a="1"/>
  <c r="F147" i="8" s="1"/>
  <c r="E147" i="8" a="1"/>
  <c r="E147" i="8" s="1"/>
  <c r="G147" i="8" a="1"/>
  <c r="G147" i="8" s="1"/>
  <c r="I147" i="8" s="1" a="1"/>
  <c r="I147" i="8" s="1"/>
  <c r="H147" i="8" a="1"/>
  <c r="H147" i="8" s="1"/>
  <c r="J147" i="8" a="1"/>
  <c r="J147" i="8" s="1"/>
  <c r="L147" i="8" s="1" a="1"/>
  <c r="L147" i="8" s="1"/>
  <c r="K147" i="8" a="1"/>
  <c r="K147" i="8" s="1"/>
  <c r="N147" i="8" a="1"/>
  <c r="N147" i="8" s="1"/>
  <c r="D148" i="8" a="1"/>
  <c r="D148" i="8" s="1"/>
  <c r="F148" i="8" s="1" a="1"/>
  <c r="F148" i="8" s="1"/>
  <c r="E148" i="8" a="1"/>
  <c r="E148" i="8" s="1"/>
  <c r="G148" i="8" a="1"/>
  <c r="G148" i="8" s="1"/>
  <c r="H148" i="8" a="1"/>
  <c r="H148" i="8" s="1"/>
  <c r="J148" i="8" a="1"/>
  <c r="J148" i="8" s="1"/>
  <c r="L148" i="8" s="1" a="1"/>
  <c r="L148" i="8" s="1"/>
  <c r="K148" i="8" a="1"/>
  <c r="K148" i="8" s="1"/>
  <c r="N148" i="8" a="1"/>
  <c r="N148" i="8" s="1"/>
  <c r="D149" i="8" a="1"/>
  <c r="D149" i="8" s="1"/>
  <c r="F149" i="8" s="1" a="1"/>
  <c r="F149" i="8" s="1"/>
  <c r="E149" i="8"/>
  <c r="E149" i="8" a="1"/>
  <c r="G149" i="8" a="1"/>
  <c r="G149" i="8" s="1"/>
  <c r="I149" i="8" s="1" a="1"/>
  <c r="I149" i="8" s="1"/>
  <c r="H149" i="8" a="1"/>
  <c r="H149" i="8" s="1"/>
  <c r="J149" i="8" a="1"/>
  <c r="J149" i="8" s="1"/>
  <c r="L149" i="8" s="1" a="1"/>
  <c r="L149" i="8" s="1"/>
  <c r="K149" i="8" a="1"/>
  <c r="K149" i="8" s="1"/>
  <c r="N149" i="8" a="1"/>
  <c r="N149" i="8" s="1"/>
  <c r="D150" i="8" a="1"/>
  <c r="D150" i="8" s="1"/>
  <c r="F150" i="8" s="1" a="1"/>
  <c r="F150" i="8" s="1"/>
  <c r="E150" i="8" a="1"/>
  <c r="E150" i="8" s="1"/>
  <c r="G150" i="8" a="1"/>
  <c r="G150" i="8" s="1"/>
  <c r="H150" i="8" a="1"/>
  <c r="H150" i="8" s="1"/>
  <c r="J150" i="8" a="1"/>
  <c r="J150" i="8" s="1"/>
  <c r="L150" i="8" s="1" a="1"/>
  <c r="L150" i="8" s="1"/>
  <c r="K150" i="8" a="1"/>
  <c r="K150" i="8" s="1"/>
  <c r="N150" i="8" a="1"/>
  <c r="N150" i="8" s="1"/>
  <c r="D151" i="8" a="1"/>
  <c r="D151" i="8" s="1"/>
  <c r="F151" i="8" s="1" a="1"/>
  <c r="F151" i="8" s="1"/>
  <c r="E151" i="8"/>
  <c r="E151" i="8" a="1"/>
  <c r="G151" i="8" a="1"/>
  <c r="G151" i="8" s="1"/>
  <c r="I151" i="8" s="1" a="1"/>
  <c r="I151" i="8" s="1"/>
  <c r="H151" i="8" a="1"/>
  <c r="H151" i="8" s="1"/>
  <c r="J151" i="8" a="1"/>
  <c r="J151" i="8" s="1"/>
  <c r="L151" i="8" s="1" a="1"/>
  <c r="L151" i="8" s="1"/>
  <c r="K151" i="8" a="1"/>
  <c r="K151" i="8" s="1"/>
  <c r="N151" i="8" a="1"/>
  <c r="N151" i="8" s="1"/>
  <c r="D152" i="8" a="1"/>
  <c r="D152" i="8" s="1"/>
  <c r="F152" i="8" s="1" a="1"/>
  <c r="F152" i="8" s="1"/>
  <c r="E152" i="8" a="1"/>
  <c r="E152" i="8" s="1"/>
  <c r="G152" i="8" a="1"/>
  <c r="G152" i="8" s="1"/>
  <c r="H152" i="8" a="1"/>
  <c r="H152" i="8" s="1"/>
  <c r="J152" i="8" a="1"/>
  <c r="J152" i="8" s="1"/>
  <c r="L152" i="8" s="1" a="1"/>
  <c r="L152" i="8" s="1"/>
  <c r="K152" i="8" a="1"/>
  <c r="K152" i="8" s="1"/>
  <c r="N152" i="8" a="1"/>
  <c r="N152" i="8" s="1"/>
  <c r="D153" i="8" a="1"/>
  <c r="D153" i="8" s="1"/>
  <c r="F153" i="8" s="1" a="1"/>
  <c r="F153" i="8" s="1"/>
  <c r="E153" i="8"/>
  <c r="E153" i="8" a="1"/>
  <c r="G153" i="8" a="1"/>
  <c r="G153" i="8" s="1"/>
  <c r="I153" i="8" s="1" a="1"/>
  <c r="I153" i="8" s="1"/>
  <c r="H153" i="8" a="1"/>
  <c r="H153" i="8" s="1"/>
  <c r="J153" i="8" a="1"/>
  <c r="J153" i="8" s="1"/>
  <c r="L153" i="8" s="1" a="1"/>
  <c r="L153" i="8" s="1"/>
  <c r="K153" i="8" a="1"/>
  <c r="K153" i="8" s="1"/>
  <c r="N153" i="8" a="1"/>
  <c r="N153" i="8" s="1"/>
  <c r="D154" i="8" a="1"/>
  <c r="D154" i="8" s="1"/>
  <c r="F154" i="8" s="1" a="1"/>
  <c r="F154" i="8" s="1"/>
  <c r="E154" i="8" a="1"/>
  <c r="E154" i="8" s="1"/>
  <c r="G154" i="8" a="1"/>
  <c r="G154" i="8" s="1"/>
  <c r="H154" i="8" a="1"/>
  <c r="H154" i="8" s="1"/>
  <c r="J154" i="8" a="1"/>
  <c r="J154" i="8" s="1"/>
  <c r="L154" i="8" s="1" a="1"/>
  <c r="L154" i="8" s="1"/>
  <c r="K154" i="8" a="1"/>
  <c r="K154" i="8" s="1"/>
  <c r="N154" i="8" a="1"/>
  <c r="N154" i="8" s="1"/>
  <c r="D155" i="8" a="1"/>
  <c r="D155" i="8" s="1"/>
  <c r="F155" i="8" s="1" a="1"/>
  <c r="F155" i="8" s="1"/>
  <c r="E155" i="8"/>
  <c r="E155" i="8" a="1"/>
  <c r="G155" i="8" a="1"/>
  <c r="G155" i="8" s="1"/>
  <c r="I155" i="8" s="1" a="1"/>
  <c r="I155" i="8" s="1"/>
  <c r="H155" i="8" a="1"/>
  <c r="H155" i="8" s="1"/>
  <c r="J155" i="8" a="1"/>
  <c r="J155" i="8" s="1"/>
  <c r="L155" i="8" s="1" a="1"/>
  <c r="L155" i="8" s="1"/>
  <c r="K155" i="8" a="1"/>
  <c r="K155" i="8" s="1"/>
  <c r="N155" i="8" a="1"/>
  <c r="N155" i="8" s="1"/>
  <c r="D156" i="8" a="1"/>
  <c r="D156" i="8" s="1"/>
  <c r="F156" i="8" s="1" a="1"/>
  <c r="F156" i="8" s="1"/>
  <c r="E156" i="8" a="1"/>
  <c r="E156" i="8" s="1"/>
  <c r="G156" i="8" a="1"/>
  <c r="G156" i="8" s="1"/>
  <c r="H156" i="8" a="1"/>
  <c r="H156" i="8" s="1"/>
  <c r="J156" i="8" a="1"/>
  <c r="J156" i="8" s="1"/>
  <c r="L156" i="8" s="1" a="1"/>
  <c r="L156" i="8" s="1"/>
  <c r="K156" i="8" a="1"/>
  <c r="K156" i="8" s="1"/>
  <c r="N156" i="8" a="1"/>
  <c r="N156" i="8" s="1"/>
  <c r="D157" i="8" a="1"/>
  <c r="D157" i="8" s="1"/>
  <c r="F157" i="8" s="1" a="1"/>
  <c r="F157" i="8" s="1"/>
  <c r="E157" i="8"/>
  <c r="E157" i="8" a="1"/>
  <c r="G157" i="8" a="1"/>
  <c r="G157" i="8" s="1"/>
  <c r="I157" i="8" s="1" a="1"/>
  <c r="I157" i="8" s="1"/>
  <c r="H157" i="8" a="1"/>
  <c r="H157" i="8" s="1"/>
  <c r="J157" i="8" a="1"/>
  <c r="J157" i="8" s="1"/>
  <c r="L157" i="8" s="1" a="1"/>
  <c r="L157" i="8" s="1"/>
  <c r="K157" i="8" a="1"/>
  <c r="K157" i="8" s="1"/>
  <c r="N157" i="8" a="1"/>
  <c r="N157" i="8" s="1"/>
  <c r="D158" i="8" a="1"/>
  <c r="D158" i="8" s="1"/>
  <c r="F158" i="8" s="1" a="1"/>
  <c r="F158" i="8" s="1"/>
  <c r="E158" i="8" a="1"/>
  <c r="E158" i="8" s="1"/>
  <c r="G158" i="8" a="1"/>
  <c r="G158" i="8" s="1"/>
  <c r="H158" i="8" a="1"/>
  <c r="H158" i="8" s="1"/>
  <c r="J158" i="8" a="1"/>
  <c r="J158" i="8" s="1"/>
  <c r="L158" i="8" s="1" a="1"/>
  <c r="L158" i="8" s="1"/>
  <c r="K158" i="8" a="1"/>
  <c r="K158" i="8" s="1"/>
  <c r="N158" i="8" a="1"/>
  <c r="N158" i="8" s="1"/>
  <c r="D159" i="8" a="1"/>
  <c r="D159" i="8" s="1"/>
  <c r="F159" i="8" s="1" a="1"/>
  <c r="F159" i="8" s="1"/>
  <c r="E159" i="8"/>
  <c r="E159" i="8" a="1"/>
  <c r="G159" i="8" a="1"/>
  <c r="G159" i="8" s="1"/>
  <c r="I159" i="8" s="1" a="1"/>
  <c r="I159" i="8" s="1"/>
  <c r="H159" i="8" a="1"/>
  <c r="H159" i="8" s="1"/>
  <c r="J159" i="8" a="1"/>
  <c r="J159" i="8" s="1"/>
  <c r="L159" i="8" s="1" a="1"/>
  <c r="L159" i="8" s="1"/>
  <c r="K159" i="8" a="1"/>
  <c r="K159" i="8" s="1"/>
  <c r="N159" i="8" a="1"/>
  <c r="N159" i="8" s="1"/>
  <c r="D160" i="8" a="1"/>
  <c r="D160" i="8" s="1"/>
  <c r="E160" i="8" a="1"/>
  <c r="E160" i="8" s="1"/>
  <c r="G160" i="8" a="1"/>
  <c r="G160" i="8" s="1"/>
  <c r="I160" i="8" s="1" a="1"/>
  <c r="I160" i="8" s="1"/>
  <c r="H160" i="8" a="1"/>
  <c r="H160" i="8" s="1"/>
  <c r="J160" i="8" a="1"/>
  <c r="J160" i="8" s="1"/>
  <c r="L160" i="8" s="1" a="1"/>
  <c r="L160" i="8" s="1"/>
  <c r="K160" i="8" a="1"/>
  <c r="K160" i="8" s="1"/>
  <c r="N160" i="8" a="1"/>
  <c r="N160" i="8" s="1"/>
  <c r="D161" i="8" a="1"/>
  <c r="D161" i="8" s="1"/>
  <c r="F161" i="8" s="1" a="1"/>
  <c r="F161" i="8" s="1"/>
  <c r="E161" i="8"/>
  <c r="E161" i="8" a="1"/>
  <c r="G161" i="8" a="1"/>
  <c r="G161" i="8" s="1"/>
  <c r="I161" i="8" s="1" a="1"/>
  <c r="I161" i="8" s="1"/>
  <c r="H161" i="8" a="1"/>
  <c r="H161" i="8" s="1"/>
  <c r="J161" i="8" a="1"/>
  <c r="J161" i="8" s="1"/>
  <c r="L161" i="8" s="1" a="1"/>
  <c r="L161" i="8" s="1"/>
  <c r="K161" i="8" a="1"/>
  <c r="K161" i="8" s="1"/>
  <c r="N161" i="8" a="1"/>
  <c r="N161" i="8" s="1"/>
  <c r="D162" i="8" a="1"/>
  <c r="D162" i="8" s="1"/>
  <c r="F162" i="8" s="1" a="1"/>
  <c r="F162" i="8" s="1"/>
  <c r="E162" i="8" a="1"/>
  <c r="E162" i="8" s="1"/>
  <c r="G162" i="8" a="1"/>
  <c r="G162" i="8" s="1"/>
  <c r="I162" i="8" s="1" a="1"/>
  <c r="H162" i="8" a="1"/>
  <c r="H162" i="8" s="1"/>
  <c r="I162" i="8"/>
  <c r="J162" i="8" a="1"/>
  <c r="J162" i="8" s="1"/>
  <c r="L162" i="8" s="1" a="1"/>
  <c r="L162" i="8" s="1"/>
  <c r="K162" i="8" a="1"/>
  <c r="K162" i="8" s="1"/>
  <c r="N162" i="8" a="1"/>
  <c r="N162" i="8" s="1"/>
  <c r="D163" i="8" a="1"/>
  <c r="D163" i="8" s="1"/>
  <c r="E163" i="8" a="1"/>
  <c r="E163" i="8" s="1"/>
  <c r="F163" i="8" a="1"/>
  <c r="F163" i="8" s="1"/>
  <c r="G163" i="8" a="1"/>
  <c r="G163" i="8" s="1"/>
  <c r="I163" i="8" s="1" a="1"/>
  <c r="I163" i="8" s="1"/>
  <c r="H163" i="8" a="1"/>
  <c r="H163" i="8" s="1"/>
  <c r="J163" i="8" a="1"/>
  <c r="J163" i="8" s="1"/>
  <c r="L163" i="8" s="1" a="1"/>
  <c r="L163" i="8" s="1"/>
  <c r="K163" i="8" a="1"/>
  <c r="K163" i="8" s="1"/>
  <c r="N163" i="8" a="1"/>
  <c r="N163" i="8" s="1"/>
  <c r="D164" i="8" a="1"/>
  <c r="D164" i="8" s="1"/>
  <c r="E164" i="8" a="1"/>
  <c r="E164" i="8" s="1"/>
  <c r="G164" i="8" a="1"/>
  <c r="G164" i="8" s="1"/>
  <c r="I164" i="8" s="1" a="1"/>
  <c r="I164" i="8" s="1"/>
  <c r="H164" i="8" a="1"/>
  <c r="H164" i="8" s="1"/>
  <c r="J164" i="8" a="1"/>
  <c r="J164" i="8" s="1"/>
  <c r="L164" i="8" s="1" a="1"/>
  <c r="L164" i="8" s="1"/>
  <c r="K164" i="8" a="1"/>
  <c r="K164" i="8" s="1"/>
  <c r="N164" i="8" a="1"/>
  <c r="N164" i="8" s="1"/>
  <c r="D165" i="8" a="1"/>
  <c r="D165" i="8" s="1"/>
  <c r="E165" i="8" a="1"/>
  <c r="E165" i="8" s="1"/>
  <c r="F165" i="8" a="1"/>
  <c r="F165" i="8" s="1"/>
  <c r="G165" i="8" a="1"/>
  <c r="G165" i="8" s="1"/>
  <c r="I165" i="8" s="1" a="1"/>
  <c r="I165" i="8" s="1"/>
  <c r="H165" i="8" a="1"/>
  <c r="H165" i="8" s="1"/>
  <c r="J165" i="8" a="1"/>
  <c r="J165" i="8" s="1"/>
  <c r="L165" i="8" s="1" a="1"/>
  <c r="L165" i="8" s="1"/>
  <c r="K165" i="8" a="1"/>
  <c r="K165" i="8" s="1"/>
  <c r="N165" i="8" a="1"/>
  <c r="N165" i="8" s="1"/>
  <c r="D166" i="8" a="1"/>
  <c r="D166" i="8" s="1"/>
  <c r="F166" i="8" s="1" a="1"/>
  <c r="F166" i="8" s="1"/>
  <c r="E166" i="8" a="1"/>
  <c r="E166" i="8" s="1"/>
  <c r="G166" i="8" a="1"/>
  <c r="G166" i="8" s="1"/>
  <c r="I166" i="8" s="1" a="1"/>
  <c r="I166" i="8" s="1"/>
  <c r="H166" i="8" a="1"/>
  <c r="H166" i="8" s="1"/>
  <c r="J166" i="8" a="1"/>
  <c r="J166" i="8" s="1"/>
  <c r="L166" i="8" s="1" a="1"/>
  <c r="L166" i="8" s="1"/>
  <c r="K166" i="8" a="1"/>
  <c r="K166" i="8" s="1"/>
  <c r="N166" i="8" a="1"/>
  <c r="N166" i="8" s="1"/>
  <c r="D167" i="8" a="1"/>
  <c r="D167" i="8" s="1"/>
  <c r="E167" i="8" a="1"/>
  <c r="E167" i="8" s="1"/>
  <c r="G167" i="8" a="1"/>
  <c r="G167" i="8" s="1"/>
  <c r="I167" i="8" s="1" a="1"/>
  <c r="I167" i="8" s="1"/>
  <c r="H167" i="8" a="1"/>
  <c r="H167" i="8" s="1"/>
  <c r="J167" i="8" a="1"/>
  <c r="J167" i="8" s="1"/>
  <c r="L167" i="8" s="1" a="1"/>
  <c r="L167" i="8" s="1"/>
  <c r="K167" i="8" a="1"/>
  <c r="K167" i="8" s="1"/>
  <c r="N167" i="8" a="1"/>
  <c r="N167" i="8" s="1"/>
  <c r="D168" i="8" a="1"/>
  <c r="D168" i="8" s="1"/>
  <c r="E168" i="8" a="1"/>
  <c r="E168" i="8" s="1"/>
  <c r="G168" i="8" a="1"/>
  <c r="G168" i="8" s="1"/>
  <c r="I168" i="8" s="1" a="1"/>
  <c r="I168" i="8" s="1"/>
  <c r="H168" i="8" a="1"/>
  <c r="H168" i="8" s="1"/>
  <c r="J168" i="8" a="1"/>
  <c r="J168" i="8" s="1"/>
  <c r="L168" i="8" s="1" a="1"/>
  <c r="L168" i="8" s="1"/>
  <c r="K168" i="8" a="1"/>
  <c r="K168" i="8" s="1"/>
  <c r="N168" i="8" a="1"/>
  <c r="N168" i="8" s="1"/>
  <c r="D169" i="8" a="1"/>
  <c r="D169" i="8" s="1"/>
  <c r="F169" i="8" s="1" a="1"/>
  <c r="F169" i="8" s="1"/>
  <c r="E169" i="8" a="1"/>
  <c r="E169" i="8" s="1"/>
  <c r="G169" i="8" a="1"/>
  <c r="G169" i="8" s="1"/>
  <c r="I169" i="8" s="1" a="1"/>
  <c r="I169" i="8" s="1"/>
  <c r="H169" i="8" a="1"/>
  <c r="H169" i="8" s="1"/>
  <c r="J169" i="8" a="1"/>
  <c r="J169" i="8" s="1"/>
  <c r="L169" i="8" s="1" a="1"/>
  <c r="L169" i="8" s="1"/>
  <c r="K169" i="8" a="1"/>
  <c r="K169" i="8" s="1"/>
  <c r="N169" i="8" a="1"/>
  <c r="N169" i="8" s="1"/>
  <c r="D170" i="8" a="1"/>
  <c r="D170" i="8" s="1"/>
  <c r="E170" i="8" a="1"/>
  <c r="E170" i="8" s="1"/>
  <c r="G170" i="8" a="1"/>
  <c r="G170" i="8" s="1"/>
  <c r="I170" i="8" s="1" a="1"/>
  <c r="I170" i="8" s="1"/>
  <c r="H170" i="8" a="1"/>
  <c r="H170" i="8" s="1"/>
  <c r="J170" i="8"/>
  <c r="L170" i="8" s="1" a="1"/>
  <c r="L170" i="8" s="1"/>
  <c r="J170" i="8" a="1"/>
  <c r="K170" i="8" a="1"/>
  <c r="K170" i="8" s="1"/>
  <c r="N170" i="8"/>
  <c r="N170" i="8" a="1"/>
  <c r="D171" i="8" a="1"/>
  <c r="D171" i="8" s="1"/>
  <c r="E171" i="8" a="1"/>
  <c r="E171" i="8" s="1"/>
  <c r="G171" i="8" a="1"/>
  <c r="G171" i="8" s="1"/>
  <c r="I171" i="8" s="1" a="1"/>
  <c r="I171" i="8" s="1"/>
  <c r="H171" i="8" a="1"/>
  <c r="H171" i="8" s="1"/>
  <c r="J171" i="8" a="1"/>
  <c r="J171" i="8" s="1"/>
  <c r="L171" i="8" s="1" a="1"/>
  <c r="L171" i="8" s="1"/>
  <c r="K171" i="8" a="1"/>
  <c r="K171" i="8" s="1"/>
  <c r="N171" i="8"/>
  <c r="N171" i="8" a="1"/>
  <c r="D172" i="8" a="1"/>
  <c r="D172" i="8" s="1"/>
  <c r="E172" i="8" a="1"/>
  <c r="E172" i="8" s="1"/>
  <c r="G172" i="8" a="1"/>
  <c r="G172" i="8" s="1"/>
  <c r="I172" i="8" s="1" a="1"/>
  <c r="I172" i="8" s="1"/>
  <c r="H172" i="8" a="1"/>
  <c r="H172" i="8" s="1"/>
  <c r="J172" i="8" a="1"/>
  <c r="J172" i="8" s="1"/>
  <c r="L172" i="8" s="1" a="1"/>
  <c r="L172" i="8" s="1"/>
  <c r="K172" i="8" a="1"/>
  <c r="K172" i="8" s="1"/>
  <c r="N172" i="8" a="1"/>
  <c r="N172" i="8" s="1"/>
  <c r="D173" i="8" a="1"/>
  <c r="D173" i="8" s="1"/>
  <c r="F173" i="8" s="1" a="1"/>
  <c r="F173" i="8" s="1"/>
  <c r="E173" i="8" a="1"/>
  <c r="E173" i="8" s="1"/>
  <c r="G173" i="8" a="1"/>
  <c r="G173" i="8" s="1"/>
  <c r="H173" i="8" a="1"/>
  <c r="H173" i="8" s="1"/>
  <c r="I173" i="8" a="1"/>
  <c r="I173" i="8" s="1"/>
  <c r="J173" i="8" a="1"/>
  <c r="J173" i="8" s="1"/>
  <c r="L173" i="8" s="1" a="1"/>
  <c r="L173" i="8" s="1"/>
  <c r="K173" i="8" a="1"/>
  <c r="K173" i="8" s="1"/>
  <c r="N173" i="8" a="1"/>
  <c r="N173" i="8" s="1"/>
  <c r="D174" i="8" a="1"/>
  <c r="D174" i="8" s="1"/>
  <c r="E174" i="8" a="1"/>
  <c r="E174" i="8" s="1"/>
  <c r="G174" i="8" a="1"/>
  <c r="G174" i="8" s="1"/>
  <c r="I174" i="8" s="1" a="1"/>
  <c r="I174" i="8" s="1"/>
  <c r="H174" i="8" a="1"/>
  <c r="H174" i="8" s="1"/>
  <c r="J174" i="8"/>
  <c r="L174" i="8" s="1" a="1"/>
  <c r="L174" i="8" s="1"/>
  <c r="J174" i="8" a="1"/>
  <c r="K174" i="8" a="1"/>
  <c r="K174" i="8" s="1"/>
  <c r="N174" i="8" a="1"/>
  <c r="N174" i="8" s="1"/>
  <c r="D175" i="8" a="1"/>
  <c r="D175" i="8" s="1"/>
  <c r="E175" i="8" a="1"/>
  <c r="E175" i="8" s="1"/>
  <c r="G175" i="8" a="1"/>
  <c r="G175" i="8" s="1"/>
  <c r="I175" i="8" s="1" a="1"/>
  <c r="I175" i="8" s="1"/>
  <c r="H175" i="8" a="1"/>
  <c r="H175" i="8" s="1"/>
  <c r="J175" i="8" a="1"/>
  <c r="J175" i="8" s="1"/>
  <c r="L175" i="8" s="1" a="1"/>
  <c r="L175" i="8" s="1"/>
  <c r="K175" i="8" a="1"/>
  <c r="K175" i="8" s="1"/>
  <c r="N175" i="8" a="1"/>
  <c r="N175" i="8" s="1"/>
  <c r="D176" i="8" a="1"/>
  <c r="D176" i="8" s="1"/>
  <c r="E176" i="8" a="1"/>
  <c r="E176" i="8" s="1"/>
  <c r="G176" i="8" a="1"/>
  <c r="G176" i="8" s="1"/>
  <c r="I176" i="8" s="1" a="1"/>
  <c r="I176" i="8" s="1"/>
  <c r="H176" i="8" a="1"/>
  <c r="H176" i="8" s="1"/>
  <c r="J176" i="8" a="1"/>
  <c r="J176" i="8" s="1"/>
  <c r="L176" i="8" s="1" a="1"/>
  <c r="L176" i="8" s="1"/>
  <c r="K176" i="8" a="1"/>
  <c r="K176" i="8" s="1"/>
  <c r="N176" i="8" a="1"/>
  <c r="N176" i="8" s="1"/>
  <c r="D177" i="8"/>
  <c r="D177" i="8" a="1"/>
  <c r="E177" i="8" a="1"/>
  <c r="E177" i="8" s="1"/>
  <c r="G177" i="8" a="1"/>
  <c r="G177" i="8" s="1"/>
  <c r="I177" i="8" s="1" a="1"/>
  <c r="I177" i="8" s="1"/>
  <c r="H177" i="8" a="1"/>
  <c r="H177" i="8" s="1"/>
  <c r="J177" i="8" a="1"/>
  <c r="J177" i="8" s="1"/>
  <c r="L177" i="8" s="1" a="1"/>
  <c r="L177" i="8" s="1"/>
  <c r="K177" i="8" a="1"/>
  <c r="K177" i="8" s="1"/>
  <c r="N177" i="8" a="1"/>
  <c r="N177" i="8" s="1"/>
  <c r="D178" i="8" a="1"/>
  <c r="D178" i="8" s="1"/>
  <c r="E178" i="8" a="1"/>
  <c r="E178" i="8" s="1"/>
  <c r="G178" i="8" a="1"/>
  <c r="G178" i="8" s="1"/>
  <c r="I178" i="8" s="1" a="1"/>
  <c r="I178" i="8" s="1"/>
  <c r="H178" i="8"/>
  <c r="H178" i="8" a="1"/>
  <c r="J178" i="8" a="1"/>
  <c r="J178" i="8" s="1"/>
  <c r="L178" i="8" s="1" a="1"/>
  <c r="L178" i="8" s="1"/>
  <c r="K178" i="8" a="1"/>
  <c r="K178" i="8" s="1"/>
  <c r="N178" i="8"/>
  <c r="N178" i="8" a="1"/>
  <c r="D179" i="8" a="1"/>
  <c r="D179" i="8" s="1"/>
  <c r="F179" i="8" s="1" a="1"/>
  <c r="F179" i="8" s="1"/>
  <c r="E179" i="8" a="1"/>
  <c r="E179" i="8" s="1"/>
  <c r="G179" i="8" a="1"/>
  <c r="G179" i="8" s="1"/>
  <c r="I179" i="8" s="1" a="1"/>
  <c r="I179" i="8" s="1"/>
  <c r="H179" i="8" a="1"/>
  <c r="H179" i="8" s="1"/>
  <c r="J179" i="8" a="1"/>
  <c r="J179" i="8" s="1"/>
  <c r="L179" i="8" s="1" a="1"/>
  <c r="L179" i="8" s="1"/>
  <c r="K179" i="8" a="1"/>
  <c r="K179" i="8" s="1"/>
  <c r="N179" i="8" a="1"/>
  <c r="N179" i="8" s="1"/>
  <c r="D180" i="8" a="1"/>
  <c r="D180" i="8" s="1"/>
  <c r="E180" i="8" a="1"/>
  <c r="E180" i="8" s="1"/>
  <c r="G180" i="8" a="1"/>
  <c r="G180" i="8" s="1"/>
  <c r="I180" i="8" s="1" a="1"/>
  <c r="I180" i="8" s="1"/>
  <c r="H180" i="8" a="1"/>
  <c r="H180" i="8" s="1"/>
  <c r="J180" i="8"/>
  <c r="J180" i="8" a="1"/>
  <c r="K180" i="8" a="1"/>
  <c r="K180" i="8" s="1"/>
  <c r="L180" i="8" a="1"/>
  <c r="L180" i="8" s="1"/>
  <c r="N180" i="8"/>
  <c r="N180" i="8" a="1"/>
  <c r="D181" i="8" a="1"/>
  <c r="D181" i="8" s="1"/>
  <c r="E181" i="8" a="1"/>
  <c r="E181" i="8" s="1"/>
  <c r="G181" i="8" a="1"/>
  <c r="G181" i="8" s="1"/>
  <c r="I181" i="8" s="1" a="1"/>
  <c r="I181" i="8" s="1"/>
  <c r="H181" i="8" a="1"/>
  <c r="H181" i="8" s="1"/>
  <c r="J181" i="8" a="1"/>
  <c r="J181" i="8" s="1"/>
  <c r="L181" i="8" s="1" a="1"/>
  <c r="L181" i="8" s="1"/>
  <c r="K181" i="8" a="1"/>
  <c r="K181" i="8" s="1"/>
  <c r="N181" i="8" a="1"/>
  <c r="N181" i="8" s="1"/>
  <c r="D182" i="8" a="1"/>
  <c r="D182" i="8" s="1"/>
  <c r="E182" i="8" a="1"/>
  <c r="E182" i="8" s="1"/>
  <c r="G182" i="8" a="1"/>
  <c r="G182" i="8" s="1"/>
  <c r="I182" i="8" s="1" a="1"/>
  <c r="I182" i="8" s="1"/>
  <c r="H182" i="8"/>
  <c r="H182" i="8" a="1"/>
  <c r="J182" i="8" a="1"/>
  <c r="J182" i="8" s="1"/>
  <c r="L182" i="8" s="1" a="1"/>
  <c r="L182" i="8" s="1"/>
  <c r="K182" i="8" a="1"/>
  <c r="K182" i="8" s="1"/>
  <c r="N182" i="8" a="1"/>
  <c r="N182" i="8" s="1"/>
  <c r="D183" i="8" a="1"/>
  <c r="D183" i="8" s="1"/>
  <c r="F183" i="8" s="1" a="1"/>
  <c r="F183" i="8" s="1"/>
  <c r="E183" i="8" a="1"/>
  <c r="E183" i="8" s="1"/>
  <c r="G183" i="8" a="1"/>
  <c r="G183" i="8" s="1"/>
  <c r="H183" i="8" a="1"/>
  <c r="H183" i="8" s="1"/>
  <c r="I183" i="8" a="1"/>
  <c r="I183" i="8" s="1"/>
  <c r="J183" i="8"/>
  <c r="J183" i="8" a="1"/>
  <c r="K183" i="8" a="1"/>
  <c r="K183" i="8" s="1"/>
  <c r="L183" i="8" a="1"/>
  <c r="L183" i="8" s="1"/>
  <c r="N183" i="8"/>
  <c r="N183" i="8" a="1"/>
  <c r="D184" i="8" a="1"/>
  <c r="D184" i="8" s="1"/>
  <c r="E184" i="8" a="1"/>
  <c r="E184" i="8" s="1"/>
  <c r="G184" i="8" a="1"/>
  <c r="G184" i="8" s="1"/>
  <c r="I184" i="8" s="1" a="1"/>
  <c r="I184" i="8" s="1"/>
  <c r="H184" i="8" a="1"/>
  <c r="H184" i="8" s="1"/>
  <c r="J184" i="8" a="1"/>
  <c r="J184" i="8" s="1"/>
  <c r="L184" i="8" s="1" a="1"/>
  <c r="L184" i="8" s="1"/>
  <c r="K184" i="8" a="1"/>
  <c r="K184" i="8" s="1"/>
  <c r="N184" i="8" a="1"/>
  <c r="N184" i="8" s="1"/>
  <c r="D185" i="8" a="1"/>
  <c r="D185" i="8" s="1"/>
  <c r="F185" i="8" s="1" a="1"/>
  <c r="F185" i="8" s="1"/>
  <c r="E185" i="8" a="1"/>
  <c r="E185" i="8" s="1"/>
  <c r="G185" i="8" a="1"/>
  <c r="G185" i="8" s="1"/>
  <c r="I185" i="8" s="1" a="1"/>
  <c r="I185" i="8" s="1"/>
  <c r="H185" i="8" a="1"/>
  <c r="H185" i="8" s="1"/>
  <c r="J185" i="8" a="1"/>
  <c r="J185" i="8" s="1"/>
  <c r="L185" i="8" s="1" a="1"/>
  <c r="L185" i="8" s="1"/>
  <c r="K185" i="8" a="1"/>
  <c r="K185" i="8" s="1"/>
  <c r="N185" i="8" a="1"/>
  <c r="N185" i="8" s="1"/>
  <c r="D186" i="8" a="1"/>
  <c r="D186" i="8" s="1"/>
  <c r="E186" i="8" a="1"/>
  <c r="E186" i="8" s="1"/>
  <c r="G186" i="8" a="1"/>
  <c r="G186" i="8" s="1"/>
  <c r="I186" i="8" s="1" a="1"/>
  <c r="I186" i="8" s="1"/>
  <c r="H186" i="8" a="1"/>
  <c r="H186" i="8" s="1"/>
  <c r="J186" i="8" a="1"/>
  <c r="J186" i="8" s="1"/>
  <c r="L186" i="8" s="1" a="1"/>
  <c r="L186" i="8" s="1"/>
  <c r="K186" i="8" a="1"/>
  <c r="K186" i="8" s="1"/>
  <c r="N186" i="8"/>
  <c r="N186" i="8" a="1"/>
  <c r="D187" i="8" a="1"/>
  <c r="D187" i="8" s="1"/>
  <c r="E187" i="8" a="1"/>
  <c r="E187" i="8" s="1"/>
  <c r="G187" i="8" a="1"/>
  <c r="G187" i="8" s="1"/>
  <c r="I187" i="8" s="1" a="1"/>
  <c r="I187" i="8" s="1"/>
  <c r="H187" i="8" a="1"/>
  <c r="H187" i="8" s="1"/>
  <c r="J187" i="8" a="1"/>
  <c r="J187" i="8" s="1"/>
  <c r="L187" i="8" s="1" a="1"/>
  <c r="L187" i="8" s="1"/>
  <c r="K187" i="8" a="1"/>
  <c r="K187" i="8" s="1"/>
  <c r="N187" i="8" a="1"/>
  <c r="N187" i="8" s="1"/>
  <c r="D188" i="8" a="1"/>
  <c r="D188" i="8" s="1"/>
  <c r="E188" i="8" a="1"/>
  <c r="E188" i="8" s="1"/>
  <c r="G188" i="8" a="1"/>
  <c r="G188" i="8" s="1"/>
  <c r="I188" i="8" s="1" a="1"/>
  <c r="I188" i="8" s="1"/>
  <c r="H188" i="8" a="1"/>
  <c r="H188" i="8" s="1"/>
  <c r="J188" i="8"/>
  <c r="L188" i="8" s="1" a="1"/>
  <c r="L188" i="8" s="1"/>
  <c r="J188" i="8" a="1"/>
  <c r="K188" i="8" a="1"/>
  <c r="K188" i="8" s="1"/>
  <c r="N188" i="8"/>
  <c r="N188" i="8" a="1"/>
  <c r="D189" i="8" a="1"/>
  <c r="D189" i="8" s="1"/>
  <c r="E189" i="8" a="1"/>
  <c r="E189" i="8" s="1"/>
  <c r="G189" i="8" a="1"/>
  <c r="G189" i="8" s="1"/>
  <c r="I189" i="8" s="1" a="1"/>
  <c r="I189" i="8" s="1"/>
  <c r="H189" i="8" a="1"/>
  <c r="H189" i="8" s="1"/>
  <c r="J189" i="8" a="1"/>
  <c r="J189" i="8" s="1"/>
  <c r="L189" i="8" s="1" a="1"/>
  <c r="L189" i="8" s="1"/>
  <c r="K189" i="8" a="1"/>
  <c r="K189" i="8" s="1"/>
  <c r="N189" i="8" a="1"/>
  <c r="N189" i="8" s="1"/>
  <c r="D190" i="8" a="1"/>
  <c r="D190" i="8" s="1"/>
  <c r="E190" i="8" a="1"/>
  <c r="E190" i="8" s="1"/>
  <c r="G190" i="8" a="1"/>
  <c r="G190" i="8" s="1"/>
  <c r="I190" i="8" s="1" a="1"/>
  <c r="I190" i="8" s="1"/>
  <c r="H190" i="8" a="1"/>
  <c r="H190" i="8" s="1"/>
  <c r="J190" i="8" a="1"/>
  <c r="J190" i="8" s="1"/>
  <c r="L190" i="8" s="1" a="1"/>
  <c r="L190" i="8" s="1"/>
  <c r="K190" i="8" a="1"/>
  <c r="K190" i="8" s="1"/>
  <c r="N190" i="8"/>
  <c r="N190" i="8" a="1"/>
  <c r="D191" i="8" a="1"/>
  <c r="D191" i="8" s="1"/>
  <c r="E191" i="8" a="1"/>
  <c r="E191" i="8" s="1"/>
  <c r="G191" i="8" a="1"/>
  <c r="G191" i="8" s="1"/>
  <c r="I191" i="8" s="1" a="1"/>
  <c r="I191" i="8" s="1"/>
  <c r="H191" i="8" a="1"/>
  <c r="H191" i="8" s="1"/>
  <c r="J191" i="8" a="1"/>
  <c r="J191" i="8" s="1"/>
  <c r="K191" i="8" a="1"/>
  <c r="K191" i="8" s="1"/>
  <c r="L191" i="8" a="1"/>
  <c r="L191" i="8" s="1"/>
  <c r="N191" i="8" a="1"/>
  <c r="N191" i="8" s="1"/>
  <c r="D192" i="8" a="1"/>
  <c r="D192" i="8" s="1"/>
  <c r="E192" i="8" a="1"/>
  <c r="E192" i="8" s="1"/>
  <c r="G192" i="8" a="1"/>
  <c r="G192" i="8" s="1"/>
  <c r="I192" i="8" s="1" a="1"/>
  <c r="I192" i="8" s="1"/>
  <c r="H192" i="8" a="1"/>
  <c r="H192" i="8" s="1"/>
  <c r="J192" i="8" a="1"/>
  <c r="J192" i="8" s="1"/>
  <c r="L192" i="8" s="1" a="1"/>
  <c r="L192" i="8" s="1"/>
  <c r="K192" i="8" a="1"/>
  <c r="K192" i="8" s="1"/>
  <c r="N192" i="8" a="1"/>
  <c r="N192" i="8" s="1"/>
  <c r="D193" i="8" a="1"/>
  <c r="D193" i="8" s="1"/>
  <c r="E193" i="8" a="1"/>
  <c r="E193" i="8" s="1"/>
  <c r="G193" i="8" a="1"/>
  <c r="G193" i="8" s="1"/>
  <c r="I193" i="8" s="1" a="1"/>
  <c r="I193" i="8" s="1"/>
  <c r="H193" i="8" a="1"/>
  <c r="H193" i="8" s="1"/>
  <c r="J193" i="8" a="1"/>
  <c r="J193" i="8" s="1"/>
  <c r="L193" i="8" s="1" a="1"/>
  <c r="L193" i="8" s="1"/>
  <c r="K193" i="8" a="1"/>
  <c r="K193" i="8" s="1"/>
  <c r="N193" i="8" a="1"/>
  <c r="N193" i="8" s="1"/>
  <c r="D194" i="8" a="1"/>
  <c r="D194" i="8" s="1"/>
  <c r="E194" i="8" a="1"/>
  <c r="E194" i="8" s="1"/>
  <c r="G194" i="8" a="1"/>
  <c r="G194" i="8" s="1"/>
  <c r="I194" i="8" s="1" a="1"/>
  <c r="I194" i="8" s="1"/>
  <c r="H194" i="8" a="1"/>
  <c r="H194" i="8" s="1"/>
  <c r="J194" i="8"/>
  <c r="L194" i="8" s="1" a="1"/>
  <c r="L194" i="8" s="1"/>
  <c r="J194" i="8" a="1"/>
  <c r="K194" i="8" a="1"/>
  <c r="K194" i="8" s="1"/>
  <c r="N194" i="8" a="1"/>
  <c r="N194" i="8" s="1"/>
  <c r="D195" i="8" a="1"/>
  <c r="D195" i="8" s="1"/>
  <c r="E195" i="8" a="1"/>
  <c r="E195" i="8" s="1"/>
  <c r="G195" i="8" a="1"/>
  <c r="G195" i="8" s="1"/>
  <c r="I195" i="8" s="1" a="1"/>
  <c r="I195" i="8" s="1"/>
  <c r="H195" i="8" a="1"/>
  <c r="H195" i="8" s="1"/>
  <c r="J195" i="8"/>
  <c r="J195" i="8" a="1"/>
  <c r="K195" i="8" a="1"/>
  <c r="K195" i="8" s="1"/>
  <c r="L195" i="8" a="1"/>
  <c r="L195" i="8" s="1"/>
  <c r="N195" i="8"/>
  <c r="N195" i="8" a="1"/>
  <c r="D196" i="8" a="1"/>
  <c r="D196" i="8" s="1"/>
  <c r="E196" i="8" a="1"/>
  <c r="E196" i="8" s="1"/>
  <c r="G196" i="8" a="1"/>
  <c r="G196" i="8" s="1"/>
  <c r="I196" i="8" s="1" a="1"/>
  <c r="I196" i="8" s="1"/>
  <c r="H196" i="8" a="1"/>
  <c r="H196" i="8" s="1"/>
  <c r="J196" i="8" a="1"/>
  <c r="J196" i="8" s="1"/>
  <c r="L196" i="8" s="1" a="1"/>
  <c r="L196" i="8" s="1"/>
  <c r="K196" i="8" a="1"/>
  <c r="K196" i="8" s="1"/>
  <c r="N196" i="8" a="1"/>
  <c r="N196" i="8" s="1"/>
  <c r="D197" i="8" a="1"/>
  <c r="D197" i="8" s="1"/>
  <c r="E197" i="8" a="1"/>
  <c r="E197" i="8" s="1"/>
  <c r="G197" i="8" a="1"/>
  <c r="G197" i="8" s="1"/>
  <c r="I197" i="8" s="1" a="1"/>
  <c r="I197" i="8" s="1"/>
  <c r="H197" i="8" a="1"/>
  <c r="H197" i="8" s="1"/>
  <c r="J197" i="8" a="1"/>
  <c r="J197" i="8" s="1"/>
  <c r="L197" i="8" s="1" a="1"/>
  <c r="L197" i="8" s="1"/>
  <c r="K197" i="8" a="1"/>
  <c r="K197" i="8" s="1"/>
  <c r="N197" i="8"/>
  <c r="N197" i="8" a="1"/>
  <c r="D198" i="8" a="1"/>
  <c r="D198" i="8" s="1"/>
  <c r="E198" i="8" a="1"/>
  <c r="E198" i="8" s="1"/>
  <c r="G198" i="8" a="1"/>
  <c r="G198" i="8" s="1"/>
  <c r="I198" i="8" s="1" a="1"/>
  <c r="I198" i="8" s="1"/>
  <c r="H198" i="8" a="1"/>
  <c r="H198" i="8" s="1"/>
  <c r="J198" i="8" a="1"/>
  <c r="J198" i="8" s="1"/>
  <c r="L198" i="8" s="1" a="1"/>
  <c r="L198" i="8" s="1"/>
  <c r="K198" i="8" a="1"/>
  <c r="K198" i="8" s="1"/>
  <c r="N198" i="8"/>
  <c r="N198" i="8" a="1"/>
  <c r="D199" i="8" a="1"/>
  <c r="D199" i="8" s="1"/>
  <c r="E199" i="8" a="1"/>
  <c r="E199" i="8" s="1"/>
  <c r="G199" i="8" a="1"/>
  <c r="G199" i="8" s="1"/>
  <c r="I199" i="8" s="1" a="1"/>
  <c r="I199" i="8" s="1"/>
  <c r="H199" i="8" a="1"/>
  <c r="H199" i="8" s="1"/>
  <c r="J199" i="8" a="1"/>
  <c r="J199" i="8" s="1"/>
  <c r="L199" i="8" s="1" a="1"/>
  <c r="L199" i="8" s="1"/>
  <c r="K199" i="8" a="1"/>
  <c r="K199" i="8" s="1"/>
  <c r="N199" i="8" a="1"/>
  <c r="N199" i="8" s="1"/>
  <c r="D200" i="8" a="1"/>
  <c r="D200" i="8" s="1"/>
  <c r="E200" i="8" a="1"/>
  <c r="E200" i="8" s="1"/>
  <c r="G200" i="8"/>
  <c r="I200" i="8" s="1" a="1"/>
  <c r="I200" i="8" s="1"/>
  <c r="G200" i="8" a="1"/>
  <c r="H200" i="8" a="1"/>
  <c r="H200" i="8" s="1"/>
  <c r="J200" i="8"/>
  <c r="L200" i="8" s="1" a="1"/>
  <c r="L200" i="8" s="1"/>
  <c r="J200" i="8" a="1"/>
  <c r="K200" i="8" a="1"/>
  <c r="K200" i="8" s="1"/>
  <c r="N200" i="8" a="1"/>
  <c r="N200" i="8" s="1"/>
  <c r="D201" i="8"/>
  <c r="D201" i="8" a="1"/>
  <c r="E201" i="8" a="1"/>
  <c r="E201" i="8" s="1"/>
  <c r="G201" i="8"/>
  <c r="I201" i="8" s="1" a="1"/>
  <c r="I201" i="8" s="1"/>
  <c r="G201" i="8" a="1"/>
  <c r="H201" i="8" a="1"/>
  <c r="H201" i="8" s="1"/>
  <c r="J201" i="8" a="1"/>
  <c r="J201" i="8" s="1"/>
  <c r="L201" i="8" s="1" a="1"/>
  <c r="L201" i="8" s="1"/>
  <c r="K201" i="8" a="1"/>
  <c r="K201" i="8" s="1"/>
  <c r="N201" i="8" a="1"/>
  <c r="N201" i="8" s="1"/>
  <c r="D202" i="8" a="1"/>
  <c r="D202" i="8" s="1"/>
  <c r="E202" i="8" a="1"/>
  <c r="E202" i="8" s="1"/>
  <c r="G202" i="8" a="1"/>
  <c r="G202" i="8" s="1"/>
  <c r="I202" i="8" s="1" a="1"/>
  <c r="I202" i="8" s="1"/>
  <c r="H202" i="8"/>
  <c r="H202" i="8" a="1"/>
  <c r="J202" i="8" a="1"/>
  <c r="J202" i="8" s="1"/>
  <c r="L202" i="8" s="1" a="1"/>
  <c r="L202" i="8" s="1"/>
  <c r="K202" i="8"/>
  <c r="K202" i="8" a="1"/>
  <c r="N202" i="8" a="1"/>
  <c r="N202" i="8" s="1"/>
  <c r="D203" i="8" a="1"/>
  <c r="D203" i="8" s="1"/>
  <c r="E203" i="8"/>
  <c r="E203" i="8" a="1"/>
  <c r="G203" i="8" a="1"/>
  <c r="G203" i="8" s="1"/>
  <c r="I203" i="8" s="1" a="1"/>
  <c r="I203" i="8" s="1"/>
  <c r="H203" i="8"/>
  <c r="H203" i="8" a="1"/>
  <c r="J203" i="8" a="1"/>
  <c r="J203" i="8" s="1"/>
  <c r="L203" i="8" s="1" a="1"/>
  <c r="L203" i="8" s="1"/>
  <c r="K203" i="8" a="1"/>
  <c r="K203" i="8" s="1"/>
  <c r="N203" i="8" a="1"/>
  <c r="N203" i="8" s="1"/>
  <c r="D204" i="8" a="1"/>
  <c r="D204" i="8" s="1"/>
  <c r="E204" i="8" a="1"/>
  <c r="E204" i="8" s="1"/>
  <c r="G204" i="8" a="1"/>
  <c r="G204" i="8" s="1"/>
  <c r="I204" i="8" s="1" a="1"/>
  <c r="I204" i="8" s="1"/>
  <c r="H204" i="8" a="1"/>
  <c r="H204" i="8" s="1"/>
  <c r="J204" i="8" a="1"/>
  <c r="J204" i="8" s="1"/>
  <c r="L204" i="8" s="1" a="1"/>
  <c r="L204" i="8" s="1"/>
  <c r="K204" i="8" a="1"/>
  <c r="K204" i="8" s="1"/>
  <c r="N204" i="8" a="1"/>
  <c r="N204" i="8" s="1"/>
  <c r="D205" i="8" a="1"/>
  <c r="D205" i="8" s="1"/>
  <c r="E205" i="8" a="1"/>
  <c r="E205" i="8" s="1"/>
  <c r="G205" i="8" a="1"/>
  <c r="G205" i="8" s="1"/>
  <c r="I205" i="8" s="1" a="1"/>
  <c r="I205" i="8" s="1"/>
  <c r="H205" i="8" a="1"/>
  <c r="H205" i="8" s="1"/>
  <c r="J205" i="8" a="1"/>
  <c r="J205" i="8" s="1"/>
  <c r="L205" i="8" s="1" a="1"/>
  <c r="L205" i="8" s="1"/>
  <c r="K205" i="8" a="1"/>
  <c r="K205" i="8" s="1"/>
  <c r="N205" i="8" a="1"/>
  <c r="N205" i="8" s="1"/>
  <c r="D206" i="8" a="1"/>
  <c r="D206" i="8" s="1"/>
  <c r="E206" i="8" a="1"/>
  <c r="E206" i="8" s="1"/>
  <c r="G206" i="8"/>
  <c r="I206" i="8" s="1" a="1"/>
  <c r="I206" i="8" s="1"/>
  <c r="G206" i="8" a="1"/>
  <c r="H206" i="8" a="1"/>
  <c r="H206" i="8" s="1"/>
  <c r="J206" i="8" a="1"/>
  <c r="J206" i="8" s="1"/>
  <c r="L206" i="8" s="1" a="1"/>
  <c r="L206" i="8" s="1"/>
  <c r="K206" i="8"/>
  <c r="K206" i="8" a="1"/>
  <c r="N206" i="8" a="1"/>
  <c r="N206" i="8" s="1"/>
  <c r="D207" i="8" a="1"/>
  <c r="D207" i="8" s="1"/>
  <c r="E207" i="8"/>
  <c r="E207" i="8" a="1"/>
  <c r="G207" i="8" a="1"/>
  <c r="G207" i="8" s="1"/>
  <c r="I207" i="8" s="1" a="1"/>
  <c r="I207" i="8" s="1"/>
  <c r="H207" i="8" a="1"/>
  <c r="H207" i="8" s="1"/>
  <c r="J207" i="8" a="1"/>
  <c r="J207" i="8" s="1"/>
  <c r="L207" i="8" s="1" a="1"/>
  <c r="L207" i="8" s="1"/>
  <c r="K207" i="8" a="1"/>
  <c r="K207" i="8" s="1"/>
  <c r="N207" i="8" a="1"/>
  <c r="N207" i="8" s="1"/>
  <c r="D208" i="8" a="1"/>
  <c r="D208" i="8" s="1"/>
  <c r="E208" i="8" a="1"/>
  <c r="E208" i="8" s="1"/>
  <c r="G208" i="8" a="1"/>
  <c r="G208" i="8" s="1"/>
  <c r="I208" i="8" s="1" a="1"/>
  <c r="I208" i="8" s="1"/>
  <c r="H208" i="8" a="1"/>
  <c r="H208" i="8" s="1"/>
  <c r="J208" i="8" a="1"/>
  <c r="J208" i="8" s="1"/>
  <c r="L208" i="8" s="1" a="1"/>
  <c r="L208" i="8" s="1"/>
  <c r="K208" i="8" a="1"/>
  <c r="K208" i="8" s="1"/>
  <c r="N208" i="8" a="1"/>
  <c r="N208" i="8" s="1"/>
  <c r="D209" i="8" a="1"/>
  <c r="D209" i="8" s="1"/>
  <c r="E209" i="8" a="1"/>
  <c r="E209" i="8" s="1"/>
  <c r="G209" i="8" a="1"/>
  <c r="G209" i="8" s="1"/>
  <c r="I209" i="8" s="1" a="1"/>
  <c r="I209" i="8" s="1"/>
  <c r="H209" i="8" a="1"/>
  <c r="H209" i="8" s="1"/>
  <c r="J209" i="8" a="1"/>
  <c r="J209" i="8" s="1"/>
  <c r="L209" i="8" s="1" a="1"/>
  <c r="L209" i="8" s="1"/>
  <c r="K209" i="8" a="1"/>
  <c r="K209" i="8" s="1"/>
  <c r="N209" i="8" a="1"/>
  <c r="N209" i="8" s="1"/>
  <c r="D210" i="8" a="1"/>
  <c r="D210" i="8" s="1"/>
  <c r="E210" i="8" a="1"/>
  <c r="E210" i="8" s="1"/>
  <c r="G210" i="8" a="1"/>
  <c r="G210" i="8" s="1"/>
  <c r="I210" i="8" s="1" a="1"/>
  <c r="I210" i="8" s="1"/>
  <c r="H210" i="8" a="1"/>
  <c r="H210" i="8" s="1"/>
  <c r="J210" i="8" a="1"/>
  <c r="J210" i="8" s="1"/>
  <c r="L210" i="8" s="1" a="1"/>
  <c r="L210" i="8" s="1"/>
  <c r="K210" i="8" a="1"/>
  <c r="K210" i="8" s="1"/>
  <c r="N210" i="8" a="1"/>
  <c r="N210" i="8" s="1"/>
  <c r="D211" i="8" a="1"/>
  <c r="D211" i="8" s="1"/>
  <c r="E211" i="8" a="1"/>
  <c r="E211" i="8" s="1"/>
  <c r="G211" i="8" a="1"/>
  <c r="G211" i="8" s="1"/>
  <c r="I211" i="8" s="1" a="1"/>
  <c r="I211" i="8" s="1"/>
  <c r="H211" i="8" a="1"/>
  <c r="H211" i="8" s="1"/>
  <c r="J211" i="8" a="1"/>
  <c r="J211" i="8" s="1"/>
  <c r="L211" i="8" s="1" a="1"/>
  <c r="L211" i="8" s="1"/>
  <c r="K211" i="8" a="1"/>
  <c r="K211" i="8" s="1"/>
  <c r="N211" i="8" a="1"/>
  <c r="N211" i="8" s="1"/>
  <c r="D212" i="8" a="1"/>
  <c r="D212" i="8" s="1"/>
  <c r="E212" i="8" a="1"/>
  <c r="E212" i="8" s="1"/>
  <c r="G212" i="8"/>
  <c r="I212" i="8" s="1" a="1"/>
  <c r="I212" i="8" s="1"/>
  <c r="G212" i="8" a="1"/>
  <c r="H212" i="8" a="1"/>
  <c r="H212" i="8" s="1"/>
  <c r="J212" i="8" a="1"/>
  <c r="J212" i="8" s="1"/>
  <c r="L212" i="8" s="1" a="1"/>
  <c r="L212" i="8" s="1"/>
  <c r="K212" i="8"/>
  <c r="K212" i="8" a="1"/>
  <c r="N212" i="8" a="1"/>
  <c r="N212" i="8" s="1"/>
  <c r="D213" i="8" a="1"/>
  <c r="D213" i="8" s="1"/>
  <c r="E213" i="8"/>
  <c r="E213" i="8" a="1"/>
  <c r="G213" i="8" a="1"/>
  <c r="G213" i="8" s="1"/>
  <c r="I213" i="8" s="1" a="1"/>
  <c r="I213" i="8" s="1"/>
  <c r="H213" i="8" a="1"/>
  <c r="H213" i="8" s="1"/>
  <c r="J213" i="8" a="1"/>
  <c r="J213" i="8" s="1"/>
  <c r="L213" i="8" s="1" a="1"/>
  <c r="L213" i="8" s="1"/>
  <c r="K213" i="8" a="1"/>
  <c r="K213" i="8" s="1"/>
  <c r="N213" i="8" a="1"/>
  <c r="N213" i="8" s="1"/>
  <c r="D214" i="8" a="1"/>
  <c r="D214" i="8" s="1"/>
  <c r="E214" i="8" a="1"/>
  <c r="E214" i="8" s="1"/>
  <c r="G214" i="8" a="1"/>
  <c r="G214" i="8" s="1"/>
  <c r="I214" i="8" s="1" a="1"/>
  <c r="I214" i="8" s="1"/>
  <c r="H214" i="8" a="1"/>
  <c r="H214" i="8" s="1"/>
  <c r="J214" i="8" a="1"/>
  <c r="J214" i="8" s="1"/>
  <c r="L214" i="8" s="1" a="1"/>
  <c r="L214" i="8" s="1"/>
  <c r="K214" i="8" a="1"/>
  <c r="K214" i="8" s="1"/>
  <c r="N214" i="8" a="1"/>
  <c r="N214" i="8" s="1"/>
  <c r="D215" i="8" a="1"/>
  <c r="D215" i="8" s="1"/>
  <c r="E215" i="8" a="1"/>
  <c r="E215" i="8" s="1"/>
  <c r="G215" i="8" a="1"/>
  <c r="G215" i="8" s="1"/>
  <c r="I215" i="8" s="1" a="1"/>
  <c r="I215" i="8" s="1"/>
  <c r="H215" i="8" a="1"/>
  <c r="H215" i="8" s="1"/>
  <c r="J215" i="8" a="1"/>
  <c r="J215" i="8" s="1"/>
  <c r="L215" i="8" s="1" a="1"/>
  <c r="L215" i="8" s="1"/>
  <c r="K215" i="8" a="1"/>
  <c r="K215" i="8" s="1"/>
  <c r="N215" i="8" a="1"/>
  <c r="N215" i="8" s="1"/>
  <c r="D216" i="8" a="1"/>
  <c r="D216" i="8" s="1"/>
  <c r="E216" i="8" a="1"/>
  <c r="E216" i="8" s="1"/>
  <c r="G216" i="8" a="1"/>
  <c r="G216" i="8" s="1"/>
  <c r="I216" i="8" s="1" a="1"/>
  <c r="I216" i="8" s="1"/>
  <c r="H216" i="8" a="1"/>
  <c r="H216" i="8" s="1"/>
  <c r="J216" i="8" a="1"/>
  <c r="J216" i="8" s="1"/>
  <c r="L216" i="8" s="1" a="1"/>
  <c r="L216" i="8" s="1"/>
  <c r="K216" i="8" a="1"/>
  <c r="K216" i="8" s="1"/>
  <c r="N216" i="8" a="1"/>
  <c r="N216" i="8" s="1"/>
  <c r="D217" i="8" a="1"/>
  <c r="D217" i="8" s="1"/>
  <c r="E217" i="8" a="1"/>
  <c r="E217" i="8" s="1"/>
  <c r="G217" i="8" a="1"/>
  <c r="G217" i="8" s="1"/>
  <c r="I217" i="8" s="1" a="1"/>
  <c r="I217" i="8" s="1"/>
  <c r="H217" i="8" a="1"/>
  <c r="H217" i="8" s="1"/>
  <c r="J217" i="8" a="1"/>
  <c r="J217" i="8" s="1"/>
  <c r="L217" i="8" s="1" a="1"/>
  <c r="L217" i="8" s="1"/>
  <c r="K217" i="8" a="1"/>
  <c r="K217" i="8" s="1"/>
  <c r="N217" i="8" a="1"/>
  <c r="N217" i="8" s="1"/>
  <c r="D218" i="8" a="1"/>
  <c r="D218" i="8" s="1"/>
  <c r="E218" i="8" a="1"/>
  <c r="E218" i="8" s="1"/>
  <c r="G218" i="8" a="1"/>
  <c r="G218" i="8" s="1"/>
  <c r="I218" i="8" s="1" a="1"/>
  <c r="I218" i="8" s="1"/>
  <c r="H218" i="8" a="1"/>
  <c r="H218" i="8" s="1"/>
  <c r="J218" i="8" a="1"/>
  <c r="J218" i="8" s="1"/>
  <c r="L218" i="8" s="1" a="1"/>
  <c r="L218" i="8" s="1"/>
  <c r="K218" i="8" a="1"/>
  <c r="K218" i="8" s="1"/>
  <c r="N218" i="8" a="1"/>
  <c r="N218" i="8" s="1"/>
  <c r="D219" i="8" a="1"/>
  <c r="D219" i="8" s="1"/>
  <c r="E219" i="8" a="1"/>
  <c r="E219" i="8" s="1"/>
  <c r="G219" i="8" a="1"/>
  <c r="G219" i="8" s="1"/>
  <c r="H219" i="8"/>
  <c r="H219" i="8" a="1"/>
  <c r="I219" i="8" a="1"/>
  <c r="I219" i="8" s="1"/>
  <c r="J219" i="8" a="1"/>
  <c r="J219" i="8" s="1"/>
  <c r="L219" i="8" s="1" a="1"/>
  <c r="L219" i="8" s="1"/>
  <c r="K219" i="8" a="1"/>
  <c r="K219" i="8" s="1"/>
  <c r="N219" i="8" a="1"/>
  <c r="N219" i="8" s="1"/>
  <c r="D220" i="8"/>
  <c r="F220" i="8" s="1" a="1"/>
  <c r="F220" i="8" s="1"/>
  <c r="D220" i="8" a="1"/>
  <c r="E220" i="8" a="1"/>
  <c r="E220" i="8" s="1"/>
  <c r="G220" i="8" a="1"/>
  <c r="G220" i="8" s="1"/>
  <c r="I220" i="8" s="1" a="1"/>
  <c r="I220" i="8" s="1"/>
  <c r="H220" i="8" a="1"/>
  <c r="H220" i="8" s="1"/>
  <c r="J220" i="8" a="1"/>
  <c r="J220" i="8" s="1"/>
  <c r="L220" i="8" s="1" a="1"/>
  <c r="L220" i="8" s="1"/>
  <c r="K220" i="8" a="1"/>
  <c r="K220" i="8" s="1"/>
  <c r="N220" i="8" a="1"/>
  <c r="N220" i="8" s="1"/>
  <c r="D221" i="8" a="1"/>
  <c r="D221" i="8" s="1"/>
  <c r="F221" i="8" s="1" a="1"/>
  <c r="F221" i="8" s="1"/>
  <c r="E221" i="8" a="1"/>
  <c r="E221" i="8" s="1"/>
  <c r="G221" i="8" a="1"/>
  <c r="G221" i="8" s="1"/>
  <c r="H221" i="8" a="1"/>
  <c r="H221" i="8" s="1"/>
  <c r="I221" i="8" a="1"/>
  <c r="I221" i="8" s="1"/>
  <c r="J221" i="8" a="1"/>
  <c r="J221" i="8" s="1"/>
  <c r="K221" i="8" a="1"/>
  <c r="K221" i="8" s="1"/>
  <c r="N221" i="8" a="1"/>
  <c r="N221" i="8" s="1"/>
  <c r="D222" i="8"/>
  <c r="F222" i="8" s="1" a="1"/>
  <c r="F222" i="8" s="1"/>
  <c r="D222" i="8" a="1"/>
  <c r="E222" i="8" a="1"/>
  <c r="E222" i="8" s="1"/>
  <c r="G222" i="8" a="1"/>
  <c r="G222" i="8" s="1"/>
  <c r="I222" i="8" s="1" a="1"/>
  <c r="I222" i="8" s="1"/>
  <c r="H222" i="8" a="1"/>
  <c r="H222" i="8" s="1"/>
  <c r="J222" i="8" a="1"/>
  <c r="J222" i="8" s="1"/>
  <c r="L222" i="8" s="1" a="1"/>
  <c r="L222" i="8" s="1"/>
  <c r="K222" i="8" a="1"/>
  <c r="K222" i="8" s="1"/>
  <c r="N222" i="8" a="1"/>
  <c r="N222" i="8" s="1"/>
  <c r="D223" i="8" a="1"/>
  <c r="D223" i="8" s="1"/>
  <c r="F223" i="8" s="1" a="1"/>
  <c r="F223" i="8" s="1"/>
  <c r="E223" i="8" a="1"/>
  <c r="E223" i="8" s="1"/>
  <c r="G223" i="8" a="1"/>
  <c r="G223" i="8" s="1"/>
  <c r="H223" i="8" a="1"/>
  <c r="H223" i="8" s="1"/>
  <c r="I223" i="8" a="1"/>
  <c r="I223" i="8" s="1"/>
  <c r="J223" i="8" a="1"/>
  <c r="J223" i="8" s="1"/>
  <c r="K223" i="8" a="1"/>
  <c r="K223" i="8" s="1"/>
  <c r="N223" i="8" a="1"/>
  <c r="N223" i="8" s="1"/>
  <c r="D224" i="8"/>
  <c r="F224" i="8" s="1" a="1"/>
  <c r="F224" i="8" s="1"/>
  <c r="D224" i="8" a="1"/>
  <c r="E224" i="8" a="1"/>
  <c r="E224" i="8" s="1"/>
  <c r="G224" i="8" a="1"/>
  <c r="G224" i="8" s="1"/>
  <c r="I224" i="8" s="1" a="1"/>
  <c r="I224" i="8" s="1"/>
  <c r="H224" i="8" a="1"/>
  <c r="H224" i="8" s="1"/>
  <c r="J224" i="8" a="1"/>
  <c r="J224" i="8" s="1"/>
  <c r="L224" i="8" s="1" a="1"/>
  <c r="L224" i="8" s="1"/>
  <c r="K224" i="8" a="1"/>
  <c r="K224" i="8" s="1"/>
  <c r="N224" i="8" a="1"/>
  <c r="N224" i="8" s="1"/>
  <c r="D225" i="8" a="1"/>
  <c r="D225" i="8" s="1"/>
  <c r="F225" i="8" s="1" a="1"/>
  <c r="F225" i="8" s="1"/>
  <c r="E225" i="8" a="1"/>
  <c r="E225" i="8" s="1"/>
  <c r="G225" i="8" a="1"/>
  <c r="G225" i="8" s="1"/>
  <c r="I225" i="8" s="1" a="1"/>
  <c r="I225" i="8" s="1"/>
  <c r="H225" i="8"/>
  <c r="H225" i="8" a="1"/>
  <c r="J225" i="8" a="1"/>
  <c r="J225" i="8" s="1"/>
  <c r="K225" i="8" a="1"/>
  <c r="K225" i="8" s="1"/>
  <c r="N225" i="8" a="1"/>
  <c r="N225" i="8" s="1"/>
  <c r="D226" i="8" a="1"/>
  <c r="D226" i="8" s="1"/>
  <c r="F226" i="8" s="1" a="1"/>
  <c r="F226" i="8" s="1"/>
  <c r="E226" i="8" a="1"/>
  <c r="E226" i="8" s="1"/>
  <c r="G226" i="8" a="1"/>
  <c r="G226" i="8" s="1"/>
  <c r="I226" i="8" s="1" a="1"/>
  <c r="I226" i="8" s="1"/>
  <c r="H226" i="8" a="1"/>
  <c r="H226" i="8" s="1"/>
  <c r="J226" i="8" a="1"/>
  <c r="J226" i="8" s="1"/>
  <c r="L226" i="8" s="1" a="1"/>
  <c r="L226" i="8" s="1"/>
  <c r="K226" i="8" a="1"/>
  <c r="K226" i="8" s="1"/>
  <c r="N226" i="8" a="1"/>
  <c r="N226" i="8" s="1"/>
  <c r="D227" i="8" a="1"/>
  <c r="D227" i="8" s="1"/>
  <c r="F227" i="8" s="1" a="1"/>
  <c r="F227" i="8" s="1"/>
  <c r="E227" i="8" a="1"/>
  <c r="E227" i="8" s="1"/>
  <c r="G227" i="8" a="1"/>
  <c r="G227" i="8" s="1"/>
  <c r="H227" i="8"/>
  <c r="H227" i="8" a="1"/>
  <c r="I227" i="8" a="1"/>
  <c r="I227" i="8" s="1"/>
  <c r="J227" i="8" a="1"/>
  <c r="J227" i="8" s="1"/>
  <c r="K227" i="8" a="1"/>
  <c r="K227" i="8" s="1"/>
  <c r="N227" i="8" a="1"/>
  <c r="N227" i="8" s="1"/>
  <c r="D228" i="8"/>
  <c r="F228" i="8" s="1" a="1"/>
  <c r="F228" i="8" s="1"/>
  <c r="D228" i="8" a="1"/>
  <c r="E228" i="8" a="1"/>
  <c r="E228" i="8" s="1"/>
  <c r="G228" i="8" a="1"/>
  <c r="G228" i="8" s="1"/>
  <c r="I228" i="8" s="1" a="1"/>
  <c r="I228" i="8" s="1"/>
  <c r="H228" i="8" a="1"/>
  <c r="H228" i="8" s="1"/>
  <c r="J228" i="8" a="1"/>
  <c r="J228" i="8" s="1"/>
  <c r="L228" i="8" s="1" a="1"/>
  <c r="L228" i="8" s="1"/>
  <c r="K228" i="8" a="1"/>
  <c r="K228" i="8" s="1"/>
  <c r="N228" i="8" a="1"/>
  <c r="N228" i="8" s="1"/>
  <c r="D229" i="8" a="1"/>
  <c r="D229" i="8" s="1"/>
  <c r="F229" i="8" s="1" a="1"/>
  <c r="F229" i="8" s="1"/>
  <c r="E229" i="8" a="1"/>
  <c r="E229" i="8" s="1"/>
  <c r="G229" i="8" a="1"/>
  <c r="G229" i="8" s="1"/>
  <c r="H229" i="8" a="1"/>
  <c r="H229" i="8" s="1"/>
  <c r="I229" i="8" a="1"/>
  <c r="I229" i="8" s="1"/>
  <c r="J229" i="8" a="1"/>
  <c r="J229" i="8" s="1"/>
  <c r="K229" i="8" a="1"/>
  <c r="K229" i="8" s="1"/>
  <c r="N229" i="8" a="1"/>
  <c r="N229" i="8" s="1"/>
  <c r="D230" i="8"/>
  <c r="F230" i="8" s="1" a="1"/>
  <c r="F230" i="8" s="1"/>
  <c r="D230" i="8" a="1"/>
  <c r="E230" i="8" a="1"/>
  <c r="E230" i="8" s="1"/>
  <c r="G230" i="8" a="1"/>
  <c r="G230" i="8" s="1"/>
  <c r="I230" i="8" s="1" a="1"/>
  <c r="I230" i="8" s="1"/>
  <c r="H230" i="8" a="1"/>
  <c r="H230" i="8" s="1"/>
  <c r="J230" i="8" a="1"/>
  <c r="J230" i="8" s="1"/>
  <c r="L230" i="8" s="1" a="1"/>
  <c r="L230" i="8" s="1"/>
  <c r="K230" i="8" a="1"/>
  <c r="K230" i="8" s="1"/>
  <c r="N230" i="8" a="1"/>
  <c r="N230" i="8" s="1"/>
  <c r="D231" i="8" a="1"/>
  <c r="D231" i="8" s="1"/>
  <c r="F231" i="8" s="1" a="1"/>
  <c r="F231" i="8" s="1"/>
  <c r="E231" i="8" a="1"/>
  <c r="E231" i="8" s="1"/>
  <c r="G231" i="8" a="1"/>
  <c r="G231" i="8" s="1"/>
  <c r="H231" i="8"/>
  <c r="H231" i="8" a="1"/>
  <c r="I231" i="8" a="1"/>
  <c r="I231" i="8" s="1"/>
  <c r="J231" i="8" a="1"/>
  <c r="J231" i="8" s="1"/>
  <c r="K231" i="8" a="1"/>
  <c r="K231" i="8" s="1"/>
  <c r="N231" i="8" a="1"/>
  <c r="N231" i="8" s="1"/>
  <c r="D232" i="8"/>
  <c r="F232" i="8" s="1" a="1"/>
  <c r="F232" i="8" s="1"/>
  <c r="D232" i="8" a="1"/>
  <c r="E232" i="8" a="1"/>
  <c r="E232" i="8" s="1"/>
  <c r="G232" i="8" a="1"/>
  <c r="G232" i="8" s="1"/>
  <c r="I232" i="8" s="1" a="1"/>
  <c r="I232" i="8" s="1"/>
  <c r="H232" i="8" a="1"/>
  <c r="H232" i="8" s="1"/>
  <c r="J232" i="8" a="1"/>
  <c r="J232" i="8" s="1"/>
  <c r="L232" i="8" s="1" a="1"/>
  <c r="L232" i="8" s="1"/>
  <c r="K232" i="8" a="1"/>
  <c r="K232" i="8" s="1"/>
  <c r="N232" i="8" a="1"/>
  <c r="N232" i="8" s="1"/>
  <c r="D233" i="8" a="1"/>
  <c r="D233" i="8" s="1"/>
  <c r="F233" i="8" s="1" a="1"/>
  <c r="F233" i="8" s="1"/>
  <c r="E233" i="8" a="1"/>
  <c r="E233" i="8" s="1"/>
  <c r="G233" i="8" a="1"/>
  <c r="G233" i="8" s="1"/>
  <c r="I233" i="8" s="1" a="1"/>
  <c r="I233" i="8" s="1"/>
  <c r="H233" i="8"/>
  <c r="H233" i="8" a="1"/>
  <c r="J233" i="8" a="1"/>
  <c r="J233" i="8" s="1"/>
  <c r="K233" i="8" a="1"/>
  <c r="K233" i="8" s="1"/>
  <c r="N233" i="8" a="1"/>
  <c r="N233" i="8" s="1"/>
  <c r="D234" i="8" a="1"/>
  <c r="D234" i="8" s="1"/>
  <c r="E234" i="8" a="1"/>
  <c r="E234" i="8" s="1"/>
  <c r="G234" i="8" a="1"/>
  <c r="G234" i="8" s="1"/>
  <c r="I234" i="8" s="1" a="1"/>
  <c r="I234" i="8" s="1"/>
  <c r="H234" i="8" a="1"/>
  <c r="H234" i="8" s="1"/>
  <c r="J234" i="8" a="1"/>
  <c r="J234" i="8" s="1"/>
  <c r="L234" i="8" s="1" a="1"/>
  <c r="L234" i="8" s="1"/>
  <c r="K234" i="8" a="1"/>
  <c r="K234" i="8" s="1"/>
  <c r="N234" i="8" a="1"/>
  <c r="N234" i="8" s="1"/>
  <c r="D235" i="8" a="1"/>
  <c r="D235" i="8" s="1"/>
  <c r="F235" i="8" s="1" a="1"/>
  <c r="F235" i="8" s="1"/>
  <c r="E235" i="8" a="1"/>
  <c r="E235" i="8" s="1"/>
  <c r="G235" i="8" a="1"/>
  <c r="G235" i="8" s="1"/>
  <c r="I235" i="8" s="1" a="1"/>
  <c r="I235" i="8" s="1"/>
  <c r="H235" i="8" a="1"/>
  <c r="H235" i="8" s="1"/>
  <c r="J235" i="8" a="1"/>
  <c r="J235" i="8" s="1"/>
  <c r="K235" i="8" a="1"/>
  <c r="K235" i="8" s="1"/>
  <c r="N235" i="8" a="1"/>
  <c r="N235" i="8" s="1"/>
  <c r="D236" i="8" a="1"/>
  <c r="D236" i="8" s="1"/>
  <c r="E236" i="8" a="1"/>
  <c r="E236" i="8" s="1"/>
  <c r="G236" i="8" a="1"/>
  <c r="G236" i="8" s="1"/>
  <c r="I236" i="8" s="1" a="1"/>
  <c r="I236" i="8" s="1"/>
  <c r="H236" i="8" a="1"/>
  <c r="H236" i="8" s="1"/>
  <c r="J236" i="8" a="1"/>
  <c r="J236" i="8" s="1"/>
  <c r="L236" i="8" s="1" a="1"/>
  <c r="L236" i="8" s="1"/>
  <c r="K236" i="8" a="1"/>
  <c r="K236" i="8" s="1"/>
  <c r="N236" i="8" a="1"/>
  <c r="N236" i="8" s="1"/>
  <c r="D237" i="8"/>
  <c r="F237" i="8" s="1" a="1"/>
  <c r="F237" i="8" s="1"/>
  <c r="D237" i="8" a="1"/>
  <c r="E237" i="8" a="1"/>
  <c r="E237" i="8" s="1"/>
  <c r="G237" i="8" a="1"/>
  <c r="G237" i="8" s="1"/>
  <c r="H237" i="8" a="1"/>
  <c r="H237" i="8" s="1"/>
  <c r="I237" i="8" a="1"/>
  <c r="I237" i="8" s="1"/>
  <c r="J237" i="8" a="1"/>
  <c r="J237" i="8" s="1"/>
  <c r="K237" i="8" a="1"/>
  <c r="K237" i="8" s="1"/>
  <c r="N237" i="8"/>
  <c r="N237" i="8" a="1"/>
  <c r="D238" i="8" a="1"/>
  <c r="D238" i="8" s="1"/>
  <c r="E238" i="8" a="1"/>
  <c r="E238" i="8" s="1"/>
  <c r="G238" i="8" a="1"/>
  <c r="G238" i="8" s="1"/>
  <c r="I238" i="8" s="1" a="1"/>
  <c r="I238" i="8" s="1"/>
  <c r="H238" i="8" a="1"/>
  <c r="H238" i="8" s="1"/>
  <c r="J238" i="8" a="1"/>
  <c r="J238" i="8" s="1"/>
  <c r="L238" i="8" s="1" a="1"/>
  <c r="L238" i="8" s="1"/>
  <c r="K238" i="8" a="1"/>
  <c r="K238" i="8" s="1"/>
  <c r="N238" i="8" a="1"/>
  <c r="N238" i="8" s="1"/>
  <c r="D239" i="8"/>
  <c r="D239" i="8" a="1"/>
  <c r="E239" i="8" a="1"/>
  <c r="E239" i="8" s="1"/>
  <c r="F239" i="8" a="1"/>
  <c r="F239" i="8" s="1"/>
  <c r="G239" i="8" a="1"/>
  <c r="G239" i="8" s="1"/>
  <c r="I239" i="8" s="1" a="1"/>
  <c r="I239" i="8" s="1"/>
  <c r="H239" i="8" a="1"/>
  <c r="H239" i="8" s="1"/>
  <c r="J239" i="8" a="1"/>
  <c r="J239" i="8" s="1"/>
  <c r="K239" i="8" a="1"/>
  <c r="K239" i="8" s="1"/>
  <c r="N239" i="8"/>
  <c r="N239" i="8" a="1"/>
  <c r="D240" i="8" a="1"/>
  <c r="D240" i="8" s="1"/>
  <c r="E240" i="8" a="1"/>
  <c r="E240" i="8" s="1"/>
  <c r="G240" i="8" a="1"/>
  <c r="G240" i="8" s="1"/>
  <c r="I240" i="8" s="1" a="1"/>
  <c r="I240" i="8" s="1"/>
  <c r="H240" i="8" a="1"/>
  <c r="H240" i="8" s="1"/>
  <c r="J240" i="8" a="1"/>
  <c r="J240" i="8" s="1"/>
  <c r="L240" i="8" s="1" a="1"/>
  <c r="L240" i="8" s="1"/>
  <c r="K240" i="8" a="1"/>
  <c r="K240" i="8" s="1"/>
  <c r="N240" i="8" a="1"/>
  <c r="N240" i="8" s="1"/>
  <c r="D241" i="8" a="1"/>
  <c r="D241" i="8" s="1"/>
  <c r="E241" i="8" a="1"/>
  <c r="E241" i="8" s="1"/>
  <c r="F241" i="8" a="1"/>
  <c r="F241" i="8" s="1"/>
  <c r="G241" i="8" a="1"/>
  <c r="G241" i="8" s="1"/>
  <c r="I241" i="8" s="1" a="1"/>
  <c r="I241" i="8" s="1"/>
  <c r="H241" i="8" a="1"/>
  <c r="H241" i="8" s="1"/>
  <c r="J241" i="8" a="1"/>
  <c r="J241" i="8" s="1"/>
  <c r="K241" i="8" a="1"/>
  <c r="K241" i="8" s="1"/>
  <c r="N241" i="8"/>
  <c r="N241" i="8" a="1"/>
  <c r="D242" i="8" a="1"/>
  <c r="D242" i="8" s="1"/>
  <c r="E242" i="8" a="1"/>
  <c r="E242" i="8" s="1"/>
  <c r="G242" i="8" a="1"/>
  <c r="G242" i="8" s="1"/>
  <c r="I242" i="8" s="1" a="1"/>
  <c r="I242" i="8" s="1"/>
  <c r="H242" i="8" a="1"/>
  <c r="H242" i="8" s="1"/>
  <c r="J242" i="8" a="1"/>
  <c r="J242" i="8" s="1"/>
  <c r="L242" i="8" s="1" a="1"/>
  <c r="L242" i="8" s="1"/>
  <c r="K242" i="8" a="1"/>
  <c r="K242" i="8" s="1"/>
  <c r="N242" i="8" a="1"/>
  <c r="N242" i="8" s="1"/>
  <c r="D243" i="8" a="1"/>
  <c r="D243" i="8" s="1"/>
  <c r="F243" i="8" s="1" a="1"/>
  <c r="F243" i="8" s="1"/>
  <c r="E243" i="8" a="1"/>
  <c r="E243" i="8" s="1"/>
  <c r="G243" i="8" a="1"/>
  <c r="G243" i="8" s="1"/>
  <c r="I243" i="8" s="1" a="1"/>
  <c r="I243" i="8" s="1"/>
  <c r="H243" i="8" a="1"/>
  <c r="H243" i="8" s="1"/>
  <c r="J243" i="8" a="1"/>
  <c r="J243" i="8" s="1"/>
  <c r="K243" i="8" a="1"/>
  <c r="K243" i="8" s="1"/>
  <c r="N243" i="8" a="1"/>
  <c r="N243" i="8" s="1"/>
  <c r="D244" i="8" a="1"/>
  <c r="D244" i="8" s="1"/>
  <c r="E244" i="8" a="1"/>
  <c r="E244" i="8" s="1"/>
  <c r="G244" i="8" a="1"/>
  <c r="G244" i="8" s="1"/>
  <c r="I244" i="8" s="1" a="1"/>
  <c r="I244" i="8" s="1"/>
  <c r="H244" i="8" a="1"/>
  <c r="H244" i="8" s="1"/>
  <c r="J244" i="8" a="1"/>
  <c r="J244" i="8" s="1"/>
  <c r="L244" i="8" s="1" a="1"/>
  <c r="L244" i="8" s="1"/>
  <c r="K244" i="8" a="1"/>
  <c r="K244" i="8" s="1"/>
  <c r="N244" i="8" a="1"/>
  <c r="N244" i="8" s="1"/>
  <c r="D245" i="8"/>
  <c r="F245" i="8" s="1" a="1"/>
  <c r="F245" i="8" s="1"/>
  <c r="D245" i="8" a="1"/>
  <c r="E245" i="8" a="1"/>
  <c r="E245" i="8" s="1"/>
  <c r="G245" i="8" a="1"/>
  <c r="G245" i="8" s="1"/>
  <c r="I245" i="8" s="1" a="1"/>
  <c r="I245" i="8" s="1"/>
  <c r="H245" i="8" a="1"/>
  <c r="H245" i="8" s="1"/>
  <c r="J245" i="8" a="1"/>
  <c r="J245" i="8" s="1"/>
  <c r="K245" i="8" a="1"/>
  <c r="K245" i="8" s="1"/>
  <c r="N245" i="8"/>
  <c r="N245" i="8" a="1"/>
  <c r="D246" i="8" a="1"/>
  <c r="D246" i="8" s="1"/>
  <c r="E246" i="8" a="1"/>
  <c r="E246" i="8" s="1"/>
  <c r="G246" i="8" a="1"/>
  <c r="G246" i="8" s="1"/>
  <c r="I246" i="8" s="1" a="1"/>
  <c r="I246" i="8" s="1"/>
  <c r="H246" i="8" a="1"/>
  <c r="H246" i="8" s="1"/>
  <c r="J246" i="8" a="1"/>
  <c r="J246" i="8" s="1"/>
  <c r="L246" i="8" s="1" a="1"/>
  <c r="L246" i="8" s="1"/>
  <c r="K246" i="8" a="1"/>
  <c r="K246" i="8" s="1"/>
  <c r="N246" i="8" a="1"/>
  <c r="N246" i="8" s="1"/>
  <c r="D247" i="8" a="1"/>
  <c r="D247" i="8" s="1"/>
  <c r="F247" i="8" s="1" a="1"/>
  <c r="F247" i="8" s="1"/>
  <c r="E247" i="8" a="1"/>
  <c r="E247" i="8" s="1"/>
  <c r="G247" i="8" a="1"/>
  <c r="G247" i="8" s="1"/>
  <c r="I247" i="8" s="1" a="1"/>
  <c r="I247" i="8" s="1"/>
  <c r="H247" i="8" a="1"/>
  <c r="H247" i="8" s="1"/>
  <c r="J247" i="8" a="1"/>
  <c r="J247" i="8" s="1"/>
  <c r="K247" i="8" a="1"/>
  <c r="K247" i="8" s="1"/>
  <c r="N247" i="8"/>
  <c r="N247" i="8" a="1"/>
  <c r="D248" i="8" a="1"/>
  <c r="D248" i="8" s="1"/>
  <c r="E248" i="8" a="1"/>
  <c r="E248" i="8" s="1"/>
  <c r="G248" i="8" a="1"/>
  <c r="G248" i="8" s="1"/>
  <c r="I248" i="8" s="1" a="1"/>
  <c r="I248" i="8" s="1"/>
  <c r="H248" i="8" a="1"/>
  <c r="H248" i="8" s="1"/>
  <c r="J248" i="8" a="1"/>
  <c r="J248" i="8" s="1"/>
  <c r="L248" i="8" s="1" a="1"/>
  <c r="L248" i="8" s="1"/>
  <c r="K248" i="8" a="1"/>
  <c r="K248" i="8" s="1"/>
  <c r="N248" i="8" a="1"/>
  <c r="N248" i="8" s="1"/>
  <c r="D249" i="8" a="1"/>
  <c r="D249" i="8" s="1"/>
  <c r="F249" i="8" s="1" a="1"/>
  <c r="F249" i="8" s="1"/>
  <c r="E249" i="8" a="1"/>
  <c r="E249" i="8" s="1"/>
  <c r="G249" i="8" a="1"/>
  <c r="G249" i="8" s="1"/>
  <c r="H249" i="8" a="1"/>
  <c r="H249" i="8" s="1"/>
  <c r="I249" i="8" a="1"/>
  <c r="I249" i="8" s="1"/>
  <c r="J249" i="8" a="1"/>
  <c r="J249" i="8" s="1"/>
  <c r="K249" i="8" a="1"/>
  <c r="K249" i="8" s="1"/>
  <c r="N249" i="8"/>
  <c r="N249" i="8" a="1"/>
  <c r="D250" i="8" a="1"/>
  <c r="D250" i="8" s="1"/>
  <c r="E250" i="8" a="1"/>
  <c r="E250" i="8" s="1"/>
  <c r="G250" i="8" a="1"/>
  <c r="G250" i="8" s="1"/>
  <c r="I250" i="8" s="1" a="1"/>
  <c r="I250" i="8" s="1"/>
  <c r="H250" i="8" a="1"/>
  <c r="H250" i="8" s="1"/>
  <c r="J250" i="8" a="1"/>
  <c r="J250" i="8" s="1"/>
  <c r="L250" i="8" s="1" a="1"/>
  <c r="L250" i="8" s="1"/>
  <c r="K250" i="8" a="1"/>
  <c r="K250" i="8" s="1"/>
  <c r="N250" i="8" a="1"/>
  <c r="N250" i="8" s="1"/>
  <c r="D251" i="8"/>
  <c r="D251" i="8" a="1"/>
  <c r="E251" i="8" a="1"/>
  <c r="E251" i="8" s="1"/>
  <c r="F251" i="8" a="1"/>
  <c r="F251" i="8" s="1"/>
  <c r="G251" i="8" a="1"/>
  <c r="G251" i="8" s="1"/>
  <c r="I251" i="8" s="1" a="1"/>
  <c r="I251" i="8" s="1"/>
  <c r="H251" i="8" a="1"/>
  <c r="H251" i="8" s="1"/>
  <c r="J251" i="8" a="1"/>
  <c r="J251" i="8" s="1"/>
  <c r="K251" i="8" a="1"/>
  <c r="K251" i="8" s="1"/>
  <c r="N251" i="8"/>
  <c r="N251" i="8" a="1"/>
  <c r="D252" i="8" a="1"/>
  <c r="D252" i="8" s="1"/>
  <c r="E252" i="8" a="1"/>
  <c r="E252" i="8" s="1"/>
  <c r="G252" i="8" a="1"/>
  <c r="G252" i="8" s="1"/>
  <c r="I252" i="8" s="1" a="1"/>
  <c r="I252" i="8" s="1"/>
  <c r="H252" i="8" a="1"/>
  <c r="H252" i="8" s="1"/>
  <c r="J252" i="8" a="1"/>
  <c r="J252" i="8" s="1"/>
  <c r="L252" i="8" s="1" a="1"/>
  <c r="L252" i="8" s="1"/>
  <c r="K252" i="8" a="1"/>
  <c r="K252" i="8" s="1"/>
  <c r="N252" i="8" a="1"/>
  <c r="N252" i="8" s="1"/>
  <c r="D253" i="8" a="1"/>
  <c r="D253" i="8" s="1"/>
  <c r="F253" i="8" s="1" a="1"/>
  <c r="F253" i="8" s="1"/>
  <c r="E253" i="8" a="1"/>
  <c r="E253" i="8" s="1"/>
  <c r="G253" i="8" a="1"/>
  <c r="G253" i="8" s="1"/>
  <c r="H253" i="8" a="1"/>
  <c r="H253" i="8" s="1"/>
  <c r="I253" i="8" a="1"/>
  <c r="I253" i="8" s="1"/>
  <c r="J253" i="8" a="1"/>
  <c r="J253" i="8" s="1"/>
  <c r="K253" i="8" a="1"/>
  <c r="K253" i="8" s="1"/>
  <c r="N253" i="8" a="1"/>
  <c r="N253" i="8" s="1"/>
  <c r="D254" i="8" a="1"/>
  <c r="D254" i="8" s="1"/>
  <c r="E254" i="8" a="1"/>
  <c r="E254" i="8" s="1"/>
  <c r="G254" i="8" a="1"/>
  <c r="G254" i="8" s="1"/>
  <c r="I254" i="8" s="1" a="1"/>
  <c r="I254" i="8" s="1"/>
  <c r="H254" i="8" a="1"/>
  <c r="H254" i="8" s="1"/>
  <c r="J254" i="8" a="1"/>
  <c r="J254" i="8" s="1"/>
  <c r="L254" i="8" s="1" a="1"/>
  <c r="L254" i="8" s="1"/>
  <c r="K254" i="8" a="1"/>
  <c r="K254" i="8" s="1"/>
  <c r="N254" i="8" a="1"/>
  <c r="N254" i="8" s="1"/>
  <c r="D255" i="8" a="1"/>
  <c r="D255" i="8" s="1"/>
  <c r="F255" i="8" s="1" a="1"/>
  <c r="F255" i="8" s="1"/>
  <c r="E255" i="8" a="1"/>
  <c r="E255" i="8" s="1"/>
  <c r="G255" i="8" a="1"/>
  <c r="G255" i="8" s="1"/>
  <c r="I255" i="8" s="1" a="1"/>
  <c r="I255" i="8" s="1"/>
  <c r="H255" i="8" a="1"/>
  <c r="H255" i="8" s="1"/>
  <c r="J255" i="8" a="1"/>
  <c r="J255" i="8" s="1"/>
  <c r="K255" i="8" a="1"/>
  <c r="K255" i="8" s="1"/>
  <c r="N255" i="8" a="1"/>
  <c r="N255" i="8" s="1"/>
  <c r="D256" i="8" a="1"/>
  <c r="D256" i="8" s="1"/>
  <c r="E256" i="8" a="1"/>
  <c r="E256" i="8" s="1"/>
  <c r="G256" i="8" a="1"/>
  <c r="G256" i="8" s="1"/>
  <c r="I256" i="8" s="1" a="1"/>
  <c r="I256" i="8" s="1"/>
  <c r="H256" i="8" a="1"/>
  <c r="H256" i="8" s="1"/>
  <c r="J256" i="8" a="1"/>
  <c r="J256" i="8" s="1"/>
  <c r="L256" i="8" s="1" a="1"/>
  <c r="L256" i="8" s="1"/>
  <c r="K256" i="8" a="1"/>
  <c r="K256" i="8" s="1"/>
  <c r="N256" i="8" a="1"/>
  <c r="N256" i="8" s="1"/>
  <c r="D257" i="8"/>
  <c r="F257" i="8" s="1" a="1"/>
  <c r="F257" i="8" s="1"/>
  <c r="D257" i="8" a="1"/>
  <c r="E257" i="8" a="1"/>
  <c r="E257" i="8" s="1"/>
  <c r="G257" i="8" a="1"/>
  <c r="G257" i="8" s="1"/>
  <c r="I257" i="8" s="1" a="1"/>
  <c r="I257" i="8" s="1"/>
  <c r="H257" i="8" a="1"/>
  <c r="H257" i="8" s="1"/>
  <c r="J257" i="8" a="1"/>
  <c r="J257" i="8" s="1"/>
  <c r="K257" i="8" a="1"/>
  <c r="K257" i="8" s="1"/>
  <c r="N257" i="8"/>
  <c r="N257" i="8" a="1"/>
  <c r="D258" i="8" a="1"/>
  <c r="D258" i="8" s="1"/>
  <c r="E258" i="8" a="1"/>
  <c r="E258" i="8" s="1"/>
  <c r="G258" i="8" a="1"/>
  <c r="G258" i="8" s="1"/>
  <c r="I258" i="8" s="1" a="1"/>
  <c r="I258" i="8" s="1"/>
  <c r="H258" i="8" a="1"/>
  <c r="H258" i="8" s="1"/>
  <c r="J258" i="8" a="1"/>
  <c r="J258" i="8" s="1"/>
  <c r="L258" i="8" s="1" a="1"/>
  <c r="L258" i="8" s="1"/>
  <c r="K258" i="8" a="1"/>
  <c r="K258" i="8" s="1"/>
  <c r="N258" i="8" a="1"/>
  <c r="N258" i="8" s="1"/>
  <c r="D259" i="8" a="1"/>
  <c r="D259" i="8" s="1"/>
  <c r="F259" i="8" s="1" a="1"/>
  <c r="F259" i="8" s="1"/>
  <c r="E259" i="8" a="1"/>
  <c r="E259" i="8" s="1"/>
  <c r="G259" i="8" a="1"/>
  <c r="G259" i="8" s="1"/>
  <c r="I259" i="8" s="1" a="1"/>
  <c r="I259" i="8" s="1"/>
  <c r="H259" i="8" a="1"/>
  <c r="H259" i="8" s="1"/>
  <c r="J259" i="8" a="1"/>
  <c r="J259" i="8" s="1"/>
  <c r="K259" i="8" a="1"/>
  <c r="K259" i="8" s="1"/>
  <c r="N259" i="8" a="1"/>
  <c r="N259" i="8" s="1"/>
  <c r="D260" i="8" a="1"/>
  <c r="D260" i="8" s="1"/>
  <c r="E260" i="8" a="1"/>
  <c r="E260" i="8" s="1"/>
  <c r="G260" i="8" a="1"/>
  <c r="G260" i="8" s="1"/>
  <c r="I260" i="8" s="1" a="1"/>
  <c r="I260" i="8" s="1"/>
  <c r="H260" i="8" a="1"/>
  <c r="H260" i="8" s="1"/>
  <c r="J260" i="8" a="1"/>
  <c r="J260" i="8" s="1"/>
  <c r="L260" i="8" s="1" a="1"/>
  <c r="L260" i="8" s="1"/>
  <c r="K260" i="8" a="1"/>
  <c r="K260" i="8" s="1"/>
  <c r="N260" i="8" a="1"/>
  <c r="N260" i="8" s="1"/>
  <c r="D261" i="8" a="1"/>
  <c r="D261" i="8" s="1"/>
  <c r="F261" i="8" s="1" a="1"/>
  <c r="F261" i="8" s="1"/>
  <c r="E261" i="8" a="1"/>
  <c r="E261" i="8" s="1"/>
  <c r="G261" i="8" a="1"/>
  <c r="G261" i="8" s="1"/>
  <c r="I261" i="8" s="1" a="1"/>
  <c r="I261" i="8" s="1"/>
  <c r="H261" i="8" a="1"/>
  <c r="H261" i="8" s="1"/>
  <c r="J261" i="8" a="1"/>
  <c r="J261" i="8" s="1"/>
  <c r="K261" i="8" a="1"/>
  <c r="K261" i="8" s="1"/>
  <c r="N261" i="8"/>
  <c r="N261" i="8" a="1"/>
  <c r="D262" i="8" a="1"/>
  <c r="D262" i="8" s="1"/>
  <c r="E262" i="8" a="1"/>
  <c r="E262" i="8" s="1"/>
  <c r="G262" i="8" a="1"/>
  <c r="G262" i="8" s="1"/>
  <c r="I262" i="8" s="1" a="1"/>
  <c r="I262" i="8" s="1"/>
  <c r="H262" i="8" a="1"/>
  <c r="H262" i="8" s="1"/>
  <c r="J262" i="8" a="1"/>
  <c r="J262" i="8" s="1"/>
  <c r="L262" i="8" s="1" a="1"/>
  <c r="L262" i="8" s="1"/>
  <c r="K262" i="8" a="1"/>
  <c r="K262" i="8" s="1"/>
  <c r="N262" i="8" a="1"/>
  <c r="N262" i="8" s="1"/>
  <c r="D263" i="8" a="1"/>
  <c r="D263" i="8" s="1"/>
  <c r="F263" i="8" s="1" a="1"/>
  <c r="F263" i="8" s="1"/>
  <c r="E263" i="8" a="1"/>
  <c r="E263" i="8" s="1"/>
  <c r="G263" i="8" a="1"/>
  <c r="G263" i="8" s="1"/>
  <c r="I263" i="8" s="1" a="1"/>
  <c r="I263" i="8" s="1"/>
  <c r="H263" i="8" a="1"/>
  <c r="H263" i="8" s="1"/>
  <c r="J263" i="8" a="1"/>
  <c r="J263" i="8" s="1"/>
  <c r="K263" i="8" a="1"/>
  <c r="K263" i="8" s="1"/>
  <c r="N263" i="8" a="1"/>
  <c r="N263" i="8" s="1"/>
  <c r="D264" i="8" a="1"/>
  <c r="D264" i="8" s="1"/>
  <c r="E264" i="8" a="1"/>
  <c r="E264" i="8" s="1"/>
  <c r="G264" i="8" a="1"/>
  <c r="G264" i="8" s="1"/>
  <c r="I264" i="8" s="1" a="1"/>
  <c r="I264" i="8" s="1"/>
  <c r="H264" i="8" a="1"/>
  <c r="H264" i="8" s="1"/>
  <c r="J264" i="8" a="1"/>
  <c r="J264" i="8" s="1"/>
  <c r="L264" i="8" s="1" a="1"/>
  <c r="L264" i="8" s="1"/>
  <c r="K264" i="8" a="1"/>
  <c r="K264" i="8" s="1"/>
  <c r="N264" i="8" a="1"/>
  <c r="N264" i="8" s="1"/>
  <c r="D265" i="8" a="1"/>
  <c r="D265" i="8" s="1"/>
  <c r="F265" i="8" s="1" a="1"/>
  <c r="F265" i="8" s="1"/>
  <c r="E265" i="8" a="1"/>
  <c r="E265" i="8" s="1"/>
  <c r="G265" i="8" a="1"/>
  <c r="G265" i="8" s="1"/>
  <c r="H265" i="8" a="1"/>
  <c r="H265" i="8" s="1"/>
  <c r="I265" i="8" a="1"/>
  <c r="I265" i="8" s="1"/>
  <c r="J265" i="8" a="1"/>
  <c r="J265" i="8" s="1"/>
  <c r="K265" i="8" a="1"/>
  <c r="K265" i="8" s="1"/>
  <c r="N265" i="8" a="1"/>
  <c r="N265" i="8" s="1"/>
  <c r="D266" i="8" a="1"/>
  <c r="D266" i="8" s="1"/>
  <c r="E266" i="8" a="1"/>
  <c r="E266" i="8" s="1"/>
  <c r="G266" i="8" a="1"/>
  <c r="G266" i="8" s="1"/>
  <c r="I266" i="8" s="1" a="1"/>
  <c r="I266" i="8" s="1"/>
  <c r="H266" i="8" a="1"/>
  <c r="H266" i="8" s="1"/>
  <c r="J266" i="8" a="1"/>
  <c r="J266" i="8" s="1"/>
  <c r="L266" i="8" s="1" a="1"/>
  <c r="L266" i="8" s="1"/>
  <c r="K266" i="8" a="1"/>
  <c r="K266" i="8" s="1"/>
  <c r="N266" i="8" a="1"/>
  <c r="N266" i="8" s="1"/>
  <c r="D267" i="8"/>
  <c r="F267" i="8" s="1" a="1"/>
  <c r="F267" i="8" s="1"/>
  <c r="D267" i="8" a="1"/>
  <c r="E267" i="8" a="1"/>
  <c r="E267" i="8" s="1"/>
  <c r="G267" i="8" a="1"/>
  <c r="G267" i="8" s="1"/>
  <c r="I267" i="8" s="1" a="1"/>
  <c r="I267" i="8" s="1"/>
  <c r="H267" i="8" a="1"/>
  <c r="H267" i="8" s="1"/>
  <c r="J267" i="8" a="1"/>
  <c r="J267" i="8" s="1"/>
  <c r="K267" i="8" a="1"/>
  <c r="K267" i="8" s="1"/>
  <c r="N267" i="8" a="1"/>
  <c r="N267" i="8" s="1"/>
  <c r="D268" i="8" a="1"/>
  <c r="D268" i="8" s="1"/>
  <c r="E268" i="8" a="1"/>
  <c r="E268" i="8" s="1"/>
  <c r="G268" i="8" a="1"/>
  <c r="G268" i="8" s="1"/>
  <c r="I268" i="8" s="1" a="1"/>
  <c r="I268" i="8" s="1"/>
  <c r="H268" i="8" a="1"/>
  <c r="H268" i="8" s="1"/>
  <c r="J268" i="8" a="1"/>
  <c r="J268" i="8" s="1"/>
  <c r="L268" i="8" s="1" a="1"/>
  <c r="L268" i="8" s="1"/>
  <c r="K268" i="8" a="1"/>
  <c r="K268" i="8" s="1"/>
  <c r="N268" i="8" a="1"/>
  <c r="N268" i="8" s="1"/>
  <c r="D269" i="8" a="1"/>
  <c r="D269" i="8" s="1"/>
  <c r="E269" i="8" a="1"/>
  <c r="E269" i="8" s="1"/>
  <c r="G269" i="8" a="1"/>
  <c r="G269" i="8" s="1"/>
  <c r="I269" i="8" s="1" a="1"/>
  <c r="I269" i="8" s="1"/>
  <c r="H269" i="8" a="1"/>
  <c r="H269" i="8" s="1"/>
  <c r="J269" i="8" a="1"/>
  <c r="J269" i="8" s="1"/>
  <c r="L269" i="8" s="1" a="1"/>
  <c r="L269" i="8" s="1"/>
  <c r="K269" i="8" a="1"/>
  <c r="K269" i="8" s="1"/>
  <c r="N269" i="8" a="1"/>
  <c r="N269" i="8" s="1"/>
  <c r="D270" i="8" a="1"/>
  <c r="D270" i="8" s="1"/>
  <c r="E270" i="8" a="1"/>
  <c r="E270" i="8" s="1"/>
  <c r="G270" i="8" a="1"/>
  <c r="G270" i="8" s="1"/>
  <c r="I270" i="8" s="1" a="1"/>
  <c r="I270" i="8" s="1"/>
  <c r="H270" i="8" a="1"/>
  <c r="H270" i="8" s="1"/>
  <c r="J270" i="8"/>
  <c r="L270" i="8" s="1" a="1"/>
  <c r="L270" i="8" s="1"/>
  <c r="J270" i="8" a="1"/>
  <c r="K270" i="8" a="1"/>
  <c r="K270" i="8" s="1"/>
  <c r="N270" i="8" a="1"/>
  <c r="N270" i="8" s="1"/>
  <c r="D271" i="8" a="1"/>
  <c r="D271" i="8" s="1"/>
  <c r="E271" i="8" a="1"/>
  <c r="E271" i="8" s="1"/>
  <c r="G271" i="8" a="1"/>
  <c r="G271" i="8" s="1"/>
  <c r="I271" i="8" s="1" a="1"/>
  <c r="I271" i="8" s="1"/>
  <c r="H271" i="8" a="1"/>
  <c r="H271" i="8" s="1"/>
  <c r="J271" i="8" a="1"/>
  <c r="J271" i="8" s="1"/>
  <c r="L271" i="8" s="1" a="1"/>
  <c r="L271" i="8" s="1"/>
  <c r="K271" i="8" a="1"/>
  <c r="K271" i="8" s="1"/>
  <c r="N271" i="8" a="1"/>
  <c r="N271" i="8" s="1"/>
  <c r="D272" i="8" a="1"/>
  <c r="D272" i="8" s="1"/>
  <c r="E272" i="8" a="1"/>
  <c r="E272" i="8" s="1"/>
  <c r="G272" i="8" a="1"/>
  <c r="G272" i="8" s="1"/>
  <c r="I272" i="8" s="1" a="1"/>
  <c r="I272" i="8" s="1"/>
  <c r="H272" i="8" a="1"/>
  <c r="H272" i="8" s="1"/>
  <c r="J272" i="8" a="1"/>
  <c r="J272" i="8" s="1"/>
  <c r="L272" i="8" s="1" a="1"/>
  <c r="L272" i="8" s="1"/>
  <c r="K272" i="8" a="1"/>
  <c r="K272" i="8" s="1"/>
  <c r="N272" i="8" a="1"/>
  <c r="N272" i="8" s="1"/>
  <c r="D273" i="8" a="1"/>
  <c r="D273" i="8" s="1"/>
  <c r="E273" i="8" a="1"/>
  <c r="E273" i="8" s="1"/>
  <c r="G273" i="8" a="1"/>
  <c r="G273" i="8" s="1"/>
  <c r="I273" i="8" s="1" a="1"/>
  <c r="I273" i="8" s="1"/>
  <c r="H273" i="8" a="1"/>
  <c r="H273" i="8" s="1"/>
  <c r="J273" i="8" a="1"/>
  <c r="J273" i="8" s="1"/>
  <c r="L273" i="8" s="1" a="1"/>
  <c r="L273" i="8" s="1"/>
  <c r="K273" i="8" a="1"/>
  <c r="K273" i="8" s="1"/>
  <c r="N273" i="8"/>
  <c r="N273" i="8" a="1"/>
  <c r="D274" i="8" a="1"/>
  <c r="D274" i="8" s="1"/>
  <c r="E274" i="8" a="1"/>
  <c r="E274" i="8" s="1"/>
  <c r="G274" i="8" a="1"/>
  <c r="G274" i="8" s="1"/>
  <c r="I274" i="8" s="1" a="1"/>
  <c r="I274" i="8" s="1"/>
  <c r="H274" i="8" a="1"/>
  <c r="H274" i="8" s="1"/>
  <c r="J274" i="8" a="1"/>
  <c r="J274" i="8" s="1"/>
  <c r="L274" i="8" s="1" a="1"/>
  <c r="L274" i="8" s="1"/>
  <c r="K274" i="8" a="1"/>
  <c r="K274" i="8" s="1"/>
  <c r="N274" i="8" a="1"/>
  <c r="N274" i="8" s="1"/>
  <c r="D275" i="8" a="1"/>
  <c r="D275" i="8" s="1"/>
  <c r="E275" i="8" a="1"/>
  <c r="E275" i="8" s="1"/>
  <c r="G275" i="8" a="1"/>
  <c r="G275" i="8" s="1"/>
  <c r="I275" i="8" s="1" a="1"/>
  <c r="I275" i="8" s="1"/>
  <c r="H275" i="8" a="1"/>
  <c r="H275" i="8" s="1"/>
  <c r="J275" i="8" a="1"/>
  <c r="J275" i="8" s="1"/>
  <c r="L275" i="8" s="1" a="1"/>
  <c r="L275" i="8" s="1"/>
  <c r="K275" i="8" a="1"/>
  <c r="K275" i="8" s="1"/>
  <c r="N275" i="8" a="1"/>
  <c r="N275" i="8" s="1"/>
  <c r="D276" i="8" a="1"/>
  <c r="D276" i="8" s="1"/>
  <c r="E276" i="8" a="1"/>
  <c r="E276" i="8" s="1"/>
  <c r="G276" i="8" a="1"/>
  <c r="G276" i="8" s="1"/>
  <c r="I276" i="8" s="1" a="1"/>
  <c r="I276" i="8" s="1"/>
  <c r="H276" i="8" a="1"/>
  <c r="H276" i="8" s="1"/>
  <c r="J276" i="8" a="1"/>
  <c r="J276" i="8" s="1"/>
  <c r="L276" i="8" s="1" a="1"/>
  <c r="L276" i="8" s="1"/>
  <c r="K276" i="8" a="1"/>
  <c r="K276" i="8" s="1"/>
  <c r="N276" i="8" a="1"/>
  <c r="N276" i="8" s="1"/>
  <c r="D277" i="8" a="1"/>
  <c r="D277" i="8" s="1"/>
  <c r="E277" i="8" a="1"/>
  <c r="E277" i="8" s="1"/>
  <c r="G277" i="8" a="1"/>
  <c r="G277" i="8" s="1"/>
  <c r="I277" i="8" s="1" a="1"/>
  <c r="I277" i="8" s="1"/>
  <c r="H277" i="8" a="1"/>
  <c r="H277" i="8" s="1"/>
  <c r="J277" i="8" a="1"/>
  <c r="J277" i="8" s="1"/>
  <c r="L277" i="8" s="1" a="1"/>
  <c r="L277" i="8" s="1"/>
  <c r="K277" i="8" a="1"/>
  <c r="K277" i="8" s="1"/>
  <c r="N277" i="8" a="1"/>
  <c r="N277" i="8" s="1"/>
  <c r="D278" i="8" a="1"/>
  <c r="D278" i="8" s="1"/>
  <c r="E278" i="8" a="1"/>
  <c r="E278" i="8" s="1"/>
  <c r="G278" i="8" a="1"/>
  <c r="G278" i="8" s="1"/>
  <c r="I278" i="8" s="1" a="1"/>
  <c r="I278" i="8" s="1"/>
  <c r="H278" i="8" a="1"/>
  <c r="H278" i="8" s="1"/>
  <c r="J278" i="8"/>
  <c r="L278" i="8" s="1" a="1"/>
  <c r="L278" i="8" s="1"/>
  <c r="J278" i="8" a="1"/>
  <c r="K278" i="8" a="1"/>
  <c r="K278" i="8" s="1"/>
  <c r="N278" i="8" a="1"/>
  <c r="N278" i="8" s="1"/>
  <c r="D279" i="8" a="1"/>
  <c r="D279" i="8" s="1"/>
  <c r="E279" i="8" a="1"/>
  <c r="E279" i="8" s="1"/>
  <c r="G279" i="8" a="1"/>
  <c r="G279" i="8" s="1"/>
  <c r="I279" i="8" s="1" a="1"/>
  <c r="I279" i="8" s="1"/>
  <c r="H279" i="8" a="1"/>
  <c r="H279" i="8" s="1"/>
  <c r="J279" i="8" a="1"/>
  <c r="J279" i="8" s="1"/>
  <c r="L279" i="8" s="1" a="1"/>
  <c r="L279" i="8" s="1"/>
  <c r="K279" i="8" a="1"/>
  <c r="K279" i="8" s="1"/>
  <c r="N279" i="8" a="1"/>
  <c r="N279" i="8" s="1"/>
  <c r="D280" i="8" a="1"/>
  <c r="D280" i="8" s="1"/>
  <c r="E280" i="8" a="1"/>
  <c r="E280" i="8" s="1"/>
  <c r="G280" i="8" a="1"/>
  <c r="G280" i="8" s="1"/>
  <c r="I280" i="8" s="1" a="1"/>
  <c r="I280" i="8" s="1"/>
  <c r="H280" i="8" a="1"/>
  <c r="H280" i="8" s="1"/>
  <c r="J280" i="8" a="1"/>
  <c r="J280" i="8" s="1"/>
  <c r="L280" i="8" s="1" a="1"/>
  <c r="L280" i="8" s="1"/>
  <c r="K280" i="8" a="1"/>
  <c r="K280" i="8" s="1"/>
  <c r="N280" i="8" a="1"/>
  <c r="N280" i="8" s="1"/>
  <c r="D281" i="8" a="1"/>
  <c r="D281" i="8" s="1"/>
  <c r="E281" i="8" a="1"/>
  <c r="E281" i="8" s="1"/>
  <c r="G281" i="8" a="1"/>
  <c r="G281" i="8" s="1"/>
  <c r="I281" i="8" s="1" a="1"/>
  <c r="I281" i="8" s="1"/>
  <c r="H281" i="8" a="1"/>
  <c r="H281" i="8" s="1"/>
  <c r="J281" i="8" a="1"/>
  <c r="J281" i="8" s="1"/>
  <c r="L281" i="8" s="1" a="1"/>
  <c r="L281" i="8" s="1"/>
  <c r="K281" i="8" a="1"/>
  <c r="K281" i="8" s="1"/>
  <c r="N281" i="8" a="1"/>
  <c r="N281" i="8" s="1"/>
  <c r="D282" i="8" a="1"/>
  <c r="D282" i="8" s="1"/>
  <c r="E282" i="8" a="1"/>
  <c r="E282" i="8" s="1"/>
  <c r="G282" i="8" a="1"/>
  <c r="G282" i="8" s="1"/>
  <c r="I282" i="8" s="1" a="1"/>
  <c r="I282" i="8" s="1"/>
  <c r="H282" i="8" a="1"/>
  <c r="H282" i="8" s="1"/>
  <c r="J282" i="8" a="1"/>
  <c r="J282" i="8" s="1"/>
  <c r="L282" i="8" s="1" a="1"/>
  <c r="L282" i="8" s="1"/>
  <c r="K282" i="8" a="1"/>
  <c r="K282" i="8" s="1"/>
  <c r="N282" i="8" a="1"/>
  <c r="N282" i="8" s="1"/>
  <c r="D283" i="8" a="1"/>
  <c r="D283" i="8" s="1"/>
  <c r="E283" i="8" a="1"/>
  <c r="E283" i="8" s="1"/>
  <c r="G283" i="8" a="1"/>
  <c r="G283" i="8" s="1"/>
  <c r="I283" i="8" s="1" a="1"/>
  <c r="I283" i="8" s="1"/>
  <c r="H283" i="8" a="1"/>
  <c r="H283" i="8" s="1"/>
  <c r="J283" i="8"/>
  <c r="L283" i="8" s="1" a="1"/>
  <c r="L283" i="8" s="1"/>
  <c r="J283" i="8" a="1"/>
  <c r="K283" i="8" a="1"/>
  <c r="K283" i="8" s="1"/>
  <c r="N283" i="8"/>
  <c r="N283" i="8" a="1"/>
  <c r="D284" i="8" a="1"/>
  <c r="D284" i="8" s="1"/>
  <c r="E284" i="8" a="1"/>
  <c r="E284" i="8" s="1"/>
  <c r="G284" i="8" a="1"/>
  <c r="G284" i="8" s="1"/>
  <c r="I284" i="8" s="1" a="1"/>
  <c r="I284" i="8" s="1"/>
  <c r="H284" i="8" a="1"/>
  <c r="H284" i="8" s="1"/>
  <c r="J284" i="8" a="1"/>
  <c r="J284" i="8" s="1"/>
  <c r="L284" i="8" s="1" a="1"/>
  <c r="L284" i="8" s="1"/>
  <c r="K284" i="8" a="1"/>
  <c r="K284" i="8" s="1"/>
  <c r="N284" i="8"/>
  <c r="N284" i="8" a="1"/>
  <c r="D285" i="8" a="1"/>
  <c r="D285" i="8" s="1"/>
  <c r="E285" i="8" a="1"/>
  <c r="E285" i="8" s="1"/>
  <c r="G285" i="8" a="1"/>
  <c r="G285" i="8" s="1"/>
  <c r="I285" i="8" s="1" a="1"/>
  <c r="I285" i="8" s="1"/>
  <c r="H285" i="8" a="1"/>
  <c r="H285" i="8" s="1"/>
  <c r="J285" i="8" a="1"/>
  <c r="J285" i="8" s="1"/>
  <c r="L285" i="8" s="1" a="1"/>
  <c r="L285" i="8" s="1"/>
  <c r="K285" i="8" a="1"/>
  <c r="K285" i="8" s="1"/>
  <c r="N285" i="8" a="1"/>
  <c r="N285" i="8" s="1"/>
  <c r="D286" i="8" a="1"/>
  <c r="D286" i="8" s="1"/>
  <c r="E286" i="8" a="1"/>
  <c r="E286" i="8" s="1"/>
  <c r="G286" i="8" a="1"/>
  <c r="G286" i="8" s="1"/>
  <c r="I286" i="8" s="1" a="1"/>
  <c r="I286" i="8" s="1"/>
  <c r="H286" i="8" a="1"/>
  <c r="H286" i="8" s="1"/>
  <c r="J286" i="8" a="1"/>
  <c r="J286" i="8" s="1"/>
  <c r="L286" i="8" s="1" a="1"/>
  <c r="L286" i="8" s="1"/>
  <c r="K286" i="8" a="1"/>
  <c r="K286" i="8" s="1"/>
  <c r="N286" i="8" a="1"/>
  <c r="N286" i="8" s="1"/>
  <c r="D287" i="8" a="1"/>
  <c r="D287" i="8" s="1"/>
  <c r="E287" i="8" a="1"/>
  <c r="E287" i="8" s="1"/>
  <c r="G287" i="8" a="1"/>
  <c r="G287" i="8" s="1"/>
  <c r="I287" i="8" s="1" a="1"/>
  <c r="I287" i="8" s="1"/>
  <c r="H287" i="8" a="1"/>
  <c r="H287" i="8" s="1"/>
  <c r="J287" i="8" a="1"/>
  <c r="J287" i="8" s="1"/>
  <c r="L287" i="8" s="1" a="1"/>
  <c r="L287" i="8" s="1"/>
  <c r="K287" i="8" a="1"/>
  <c r="K287" i="8" s="1"/>
  <c r="N287" i="8" a="1"/>
  <c r="N287" i="8" s="1"/>
  <c r="D288" i="8" a="1"/>
  <c r="D288" i="8" s="1"/>
  <c r="E288" i="8" a="1"/>
  <c r="E288" i="8" s="1"/>
  <c r="G288" i="8" a="1"/>
  <c r="G288" i="8" s="1"/>
  <c r="I288" i="8" s="1" a="1"/>
  <c r="I288" i="8" s="1"/>
  <c r="H288" i="8" a="1"/>
  <c r="H288" i="8" s="1"/>
  <c r="J288" i="8" a="1"/>
  <c r="J288" i="8" s="1"/>
  <c r="L288" i="8" s="1" a="1"/>
  <c r="L288" i="8" s="1"/>
  <c r="K288" i="8" a="1"/>
  <c r="K288" i="8" s="1"/>
  <c r="N288" i="8" a="1"/>
  <c r="N288" i="8" s="1"/>
  <c r="D289" i="8" a="1"/>
  <c r="D289" i="8" s="1"/>
  <c r="E289" i="8" a="1"/>
  <c r="E289" i="8" s="1"/>
  <c r="G289" i="8" a="1"/>
  <c r="G289" i="8" s="1"/>
  <c r="I289" i="8" s="1" a="1"/>
  <c r="I289" i="8" s="1"/>
  <c r="H289" i="8" a="1"/>
  <c r="H289" i="8" s="1"/>
  <c r="J289" i="8"/>
  <c r="L289" i="8" s="1" a="1"/>
  <c r="L289" i="8" s="1"/>
  <c r="J289" i="8" a="1"/>
  <c r="K289" i="8" a="1"/>
  <c r="K289" i="8" s="1"/>
  <c r="N289" i="8"/>
  <c r="N289" i="8" a="1"/>
  <c r="D290" i="8" a="1"/>
  <c r="D290" i="8" s="1"/>
  <c r="E290" i="8" a="1"/>
  <c r="E290" i="8" s="1"/>
  <c r="G290" i="8" a="1"/>
  <c r="G290" i="8" s="1"/>
  <c r="I290" i="8" s="1" a="1"/>
  <c r="I290" i="8" s="1"/>
  <c r="H290" i="8" a="1"/>
  <c r="H290" i="8" s="1"/>
  <c r="J290" i="8" a="1"/>
  <c r="J290" i="8" s="1"/>
  <c r="L290" i="8" s="1" a="1"/>
  <c r="L290" i="8" s="1"/>
  <c r="K290" i="8" a="1"/>
  <c r="K290" i="8" s="1"/>
  <c r="N290" i="8" a="1"/>
  <c r="N290" i="8" s="1"/>
  <c r="D291" i="8" a="1"/>
  <c r="D291" i="8" s="1"/>
  <c r="E291" i="8" a="1"/>
  <c r="E291" i="8" s="1"/>
  <c r="G291" i="8" a="1"/>
  <c r="G291" i="8" s="1"/>
  <c r="I291" i="8" s="1" a="1"/>
  <c r="I291" i="8" s="1"/>
  <c r="H291" i="8" a="1"/>
  <c r="H291" i="8" s="1"/>
  <c r="J291" i="8" a="1"/>
  <c r="J291" i="8" s="1"/>
  <c r="L291" i="8" s="1" a="1"/>
  <c r="L291" i="8" s="1"/>
  <c r="K291" i="8" a="1"/>
  <c r="K291" i="8" s="1"/>
  <c r="N291" i="8" a="1"/>
  <c r="N291" i="8" s="1"/>
  <c r="D292" i="8" a="1"/>
  <c r="D292" i="8" s="1"/>
  <c r="E292" i="8" a="1"/>
  <c r="E292" i="8" s="1"/>
  <c r="G292" i="8" a="1"/>
  <c r="G292" i="8" s="1"/>
  <c r="I292" i="8" s="1" a="1"/>
  <c r="I292" i="8" s="1"/>
  <c r="H292" i="8" a="1"/>
  <c r="H292" i="8" s="1"/>
  <c r="J292" i="8" a="1"/>
  <c r="J292" i="8" s="1"/>
  <c r="L292" i="8" s="1" a="1"/>
  <c r="L292" i="8" s="1"/>
  <c r="K292" i="8" a="1"/>
  <c r="K292" i="8" s="1"/>
  <c r="N292" i="8" a="1"/>
  <c r="N292" i="8" s="1"/>
  <c r="D293" i="8" a="1"/>
  <c r="D293" i="8" s="1"/>
  <c r="E293" i="8" a="1"/>
  <c r="E293" i="8" s="1"/>
  <c r="G293" i="8" a="1"/>
  <c r="G293" i="8" s="1"/>
  <c r="I293" i="8" s="1" a="1"/>
  <c r="I293" i="8" s="1"/>
  <c r="H293" i="8" a="1"/>
  <c r="H293" i="8" s="1"/>
  <c r="J293" i="8"/>
  <c r="L293" i="8" s="1" a="1"/>
  <c r="L293" i="8" s="1"/>
  <c r="J293" i="8" a="1"/>
  <c r="K293" i="8" a="1"/>
  <c r="K293" i="8" s="1"/>
  <c r="N293" i="8" a="1"/>
  <c r="N293" i="8" s="1"/>
  <c r="D294" i="8" a="1"/>
  <c r="D294" i="8" s="1"/>
  <c r="E294" i="8" a="1"/>
  <c r="E294" i="8" s="1"/>
  <c r="G294" i="8" a="1"/>
  <c r="G294" i="8" s="1"/>
  <c r="I294" i="8" s="1" a="1"/>
  <c r="I294" i="8" s="1"/>
  <c r="H294" i="8" a="1"/>
  <c r="H294" i="8" s="1"/>
  <c r="J294" i="8" a="1"/>
  <c r="J294" i="8" s="1"/>
  <c r="L294" i="8" s="1" a="1"/>
  <c r="L294" i="8" s="1"/>
  <c r="K294" i="8" a="1"/>
  <c r="K294" i="8" s="1"/>
  <c r="N294" i="8"/>
  <c r="N294" i="8" a="1"/>
  <c r="D295" i="8" a="1"/>
  <c r="D295" i="8" s="1"/>
  <c r="E295" i="8" a="1"/>
  <c r="E295" i="8" s="1"/>
  <c r="G295" i="8" a="1"/>
  <c r="G295" i="8" s="1"/>
  <c r="I295" i="8" s="1" a="1"/>
  <c r="I295" i="8" s="1"/>
  <c r="H295" i="8" a="1"/>
  <c r="H295" i="8" s="1"/>
  <c r="J295" i="8" a="1"/>
  <c r="J295" i="8" s="1"/>
  <c r="L295" i="8" s="1" a="1"/>
  <c r="L295" i="8" s="1"/>
  <c r="K295" i="8" a="1"/>
  <c r="K295" i="8" s="1"/>
  <c r="N295" i="8" a="1"/>
  <c r="N295" i="8" s="1"/>
  <c r="D296" i="8" a="1"/>
  <c r="D296" i="8" s="1"/>
  <c r="E296" i="8" a="1"/>
  <c r="E296" i="8" s="1"/>
  <c r="G296" i="8" a="1"/>
  <c r="G296" i="8" s="1"/>
  <c r="I296" i="8" s="1" a="1"/>
  <c r="I296" i="8" s="1"/>
  <c r="H296" i="8" a="1"/>
  <c r="H296" i="8" s="1"/>
  <c r="J296" i="8" a="1"/>
  <c r="J296" i="8" s="1"/>
  <c r="L296" i="8" s="1" a="1"/>
  <c r="L296" i="8" s="1"/>
  <c r="K296" i="8" a="1"/>
  <c r="K296" i="8" s="1"/>
  <c r="N296" i="8"/>
  <c r="N296" i="8" a="1"/>
  <c r="D297" i="8" a="1"/>
  <c r="D297" i="8" s="1"/>
  <c r="E297" i="8" a="1"/>
  <c r="E297" i="8" s="1"/>
  <c r="G297" i="8" a="1"/>
  <c r="G297" i="8" s="1"/>
  <c r="I297" i="8" s="1" a="1"/>
  <c r="I297" i="8" s="1"/>
  <c r="H297" i="8" a="1"/>
  <c r="H297" i="8" s="1"/>
  <c r="J297" i="8" a="1"/>
  <c r="J297" i="8" s="1"/>
  <c r="L297" i="8" s="1" a="1"/>
  <c r="L297" i="8" s="1"/>
  <c r="K297" i="8" a="1"/>
  <c r="K297" i="8" s="1"/>
  <c r="N297" i="8" a="1"/>
  <c r="N297" i="8" s="1"/>
  <c r="D298" i="8" a="1"/>
  <c r="D298" i="8" s="1"/>
  <c r="E298" i="8" a="1"/>
  <c r="E298" i="8" s="1"/>
  <c r="G298" i="8" a="1"/>
  <c r="G298" i="8" s="1"/>
  <c r="I298" i="8" s="1" a="1"/>
  <c r="I298" i="8" s="1"/>
  <c r="H298" i="8" a="1"/>
  <c r="H298" i="8" s="1"/>
  <c r="J298" i="8"/>
  <c r="L298" i="8" s="1" a="1"/>
  <c r="L298" i="8" s="1"/>
  <c r="J298" i="8" a="1"/>
  <c r="K298" i="8" a="1"/>
  <c r="K298" i="8" s="1"/>
  <c r="N298" i="8" a="1"/>
  <c r="N298" i="8" s="1"/>
  <c r="D299" i="8" a="1"/>
  <c r="D299" i="8" s="1"/>
  <c r="E299" i="8" a="1"/>
  <c r="E299" i="8" s="1"/>
  <c r="G299" i="8" a="1"/>
  <c r="G299" i="8" s="1"/>
  <c r="I299" i="8" s="1" a="1"/>
  <c r="I299" i="8" s="1"/>
  <c r="H299" i="8" a="1"/>
  <c r="H299" i="8" s="1"/>
  <c r="J299" i="8" a="1"/>
  <c r="J299" i="8" s="1"/>
  <c r="L299" i="8" s="1" a="1"/>
  <c r="L299" i="8" s="1"/>
  <c r="K299" i="8" a="1"/>
  <c r="K299" i="8" s="1"/>
  <c r="N299" i="8" a="1"/>
  <c r="N299" i="8" s="1"/>
  <c r="D300" i="8" a="1"/>
  <c r="D300" i="8" s="1"/>
  <c r="E300" i="8" a="1"/>
  <c r="E300" i="8" s="1"/>
  <c r="G300" i="8" a="1"/>
  <c r="G300" i="8" s="1"/>
  <c r="I300" i="8" s="1" a="1"/>
  <c r="I300" i="8" s="1"/>
  <c r="H300" i="8" a="1"/>
  <c r="H300" i="8" s="1"/>
  <c r="J300" i="8" a="1"/>
  <c r="J300" i="8" s="1"/>
  <c r="L300" i="8" s="1" a="1"/>
  <c r="L300" i="8" s="1"/>
  <c r="K300" i="8" a="1"/>
  <c r="K300" i="8" s="1"/>
  <c r="N300" i="8" a="1"/>
  <c r="N300" i="8" s="1"/>
  <c r="D301" i="8" a="1"/>
  <c r="D301" i="8" s="1"/>
  <c r="E301" i="8" a="1"/>
  <c r="E301" i="8" s="1"/>
  <c r="G301" i="8" a="1"/>
  <c r="G301" i="8" s="1"/>
  <c r="I301" i="8" s="1" a="1"/>
  <c r="I301" i="8" s="1"/>
  <c r="H301" i="8" a="1"/>
  <c r="H301" i="8" s="1"/>
  <c r="J301" i="8" a="1"/>
  <c r="J301" i="8" s="1"/>
  <c r="L301" i="8" s="1" a="1"/>
  <c r="L301" i="8" s="1"/>
  <c r="K301" i="8" a="1"/>
  <c r="K301" i="8" s="1"/>
  <c r="N301" i="8" a="1"/>
  <c r="N301" i="8" s="1"/>
  <c r="D302" i="8" a="1"/>
  <c r="D302" i="8" s="1"/>
  <c r="E302" i="8" a="1"/>
  <c r="E302" i="8" s="1"/>
  <c r="G302" i="8" a="1"/>
  <c r="G302" i="8" s="1"/>
  <c r="I302" i="8" s="1" a="1"/>
  <c r="I302" i="8" s="1"/>
  <c r="H302" i="8" a="1"/>
  <c r="H302" i="8" s="1"/>
  <c r="J302" i="8"/>
  <c r="L302" i="8" s="1" a="1"/>
  <c r="L302" i="8" s="1"/>
  <c r="J302" i="8" a="1"/>
  <c r="K302" i="8" a="1"/>
  <c r="K302" i="8" s="1"/>
  <c r="N302" i="8" a="1"/>
  <c r="N302" i="8" s="1"/>
  <c r="D303" i="8" a="1"/>
  <c r="D303" i="8" s="1"/>
  <c r="E303" i="8" a="1"/>
  <c r="E303" i="8" s="1"/>
  <c r="G303" i="8" a="1"/>
  <c r="G303" i="8" s="1"/>
  <c r="I303" i="8" s="1" a="1"/>
  <c r="I303" i="8" s="1"/>
  <c r="H303" i="8" a="1"/>
  <c r="H303" i="8" s="1"/>
  <c r="J303" i="8" a="1"/>
  <c r="J303" i="8" s="1"/>
  <c r="L303" i="8" s="1" a="1"/>
  <c r="L303" i="8" s="1"/>
  <c r="K303" i="8" a="1"/>
  <c r="K303" i="8" s="1"/>
  <c r="N303" i="8" a="1"/>
  <c r="N303" i="8" s="1"/>
  <c r="D304" i="8" a="1"/>
  <c r="D304" i="8" s="1"/>
  <c r="E304" i="8" a="1"/>
  <c r="E304" i="8" s="1"/>
  <c r="G304" i="8" a="1"/>
  <c r="G304" i="8" s="1"/>
  <c r="I304" i="8" s="1" a="1"/>
  <c r="I304" i="8" s="1"/>
  <c r="H304" i="8" a="1"/>
  <c r="H304" i="8" s="1"/>
  <c r="J304" i="8" a="1"/>
  <c r="J304" i="8" s="1"/>
  <c r="L304" i="8" s="1" a="1"/>
  <c r="L304" i="8" s="1"/>
  <c r="K304" i="8" a="1"/>
  <c r="K304" i="8" s="1"/>
  <c r="N304" i="8" a="1"/>
  <c r="N304" i="8" s="1"/>
  <c r="D305" i="8" a="1"/>
  <c r="D305" i="8" s="1"/>
  <c r="E305" i="8" a="1"/>
  <c r="E305" i="8" s="1"/>
  <c r="G305" i="8" a="1"/>
  <c r="G305" i="8" s="1"/>
  <c r="I305" i="8" s="1" a="1"/>
  <c r="I305" i="8" s="1"/>
  <c r="H305" i="8" a="1"/>
  <c r="H305" i="8" s="1"/>
  <c r="J305" i="8" a="1"/>
  <c r="J305" i="8" s="1"/>
  <c r="L305" i="8" s="1" a="1"/>
  <c r="L305" i="8" s="1"/>
  <c r="K305" i="8" a="1"/>
  <c r="K305" i="8" s="1"/>
  <c r="N305" i="8" a="1"/>
  <c r="N305" i="8" s="1"/>
  <c r="D306" i="8" a="1"/>
  <c r="D306" i="8" s="1"/>
  <c r="E306" i="8" a="1"/>
  <c r="E306" i="8" s="1"/>
  <c r="G306" i="8" a="1"/>
  <c r="G306" i="8" s="1"/>
  <c r="I306" i="8" s="1" a="1"/>
  <c r="I306" i="8" s="1"/>
  <c r="H306" i="8" a="1"/>
  <c r="H306" i="8" s="1"/>
  <c r="J306" i="8"/>
  <c r="L306" i="8" s="1" a="1"/>
  <c r="L306" i="8" s="1"/>
  <c r="J306" i="8" a="1"/>
  <c r="K306" i="8" a="1"/>
  <c r="K306" i="8" s="1"/>
  <c r="N306" i="8" a="1"/>
  <c r="N306" i="8" s="1"/>
  <c r="D307" i="8" a="1"/>
  <c r="D307" i="8" s="1"/>
  <c r="E307" i="8" a="1"/>
  <c r="E307" i="8" s="1"/>
  <c r="G307" i="8" a="1"/>
  <c r="G307" i="8" s="1"/>
  <c r="I307" i="8" s="1" a="1"/>
  <c r="I307" i="8" s="1"/>
  <c r="H307" i="8" a="1"/>
  <c r="H307" i="8" s="1"/>
  <c r="J307" i="8" a="1"/>
  <c r="J307" i="8" s="1"/>
  <c r="L307" i="8" s="1" a="1"/>
  <c r="L307" i="8" s="1"/>
  <c r="K307" i="8" a="1"/>
  <c r="K307" i="8" s="1"/>
  <c r="N307" i="8" a="1"/>
  <c r="N307" i="8" s="1"/>
  <c r="D308" i="8" a="1"/>
  <c r="D308" i="8" s="1"/>
  <c r="E308" i="8" a="1"/>
  <c r="E308" i="8" s="1"/>
  <c r="G308" i="8" a="1"/>
  <c r="G308" i="8" s="1"/>
  <c r="I308" i="8" s="1" a="1"/>
  <c r="I308" i="8" s="1"/>
  <c r="H308" i="8" a="1"/>
  <c r="H308" i="8" s="1"/>
  <c r="J308" i="8" a="1"/>
  <c r="J308" i="8" s="1"/>
  <c r="L308" i="8" s="1" a="1"/>
  <c r="L308" i="8" s="1"/>
  <c r="K308" i="8" a="1"/>
  <c r="K308" i="8" s="1"/>
  <c r="N308" i="8" a="1"/>
  <c r="N308" i="8" s="1"/>
  <c r="D309" i="8" a="1"/>
  <c r="D309" i="8" s="1"/>
  <c r="E309" i="8" a="1"/>
  <c r="E309" i="8" s="1"/>
  <c r="G309" i="8" a="1"/>
  <c r="G309" i="8" s="1"/>
  <c r="I309" i="8" s="1" a="1"/>
  <c r="I309" i="8" s="1"/>
  <c r="H309" i="8" a="1"/>
  <c r="H309" i="8" s="1"/>
  <c r="J309" i="8" a="1"/>
  <c r="J309" i="8" s="1"/>
  <c r="L309" i="8" s="1" a="1"/>
  <c r="L309" i="8" s="1"/>
  <c r="K309" i="8" a="1"/>
  <c r="K309" i="8" s="1"/>
  <c r="N309" i="8" a="1"/>
  <c r="N309" i="8" s="1"/>
  <c r="D310" i="8" a="1"/>
  <c r="D310" i="8" s="1"/>
  <c r="E310" i="8" a="1"/>
  <c r="E310" i="8" s="1"/>
  <c r="G310" i="8" a="1"/>
  <c r="G310" i="8" s="1"/>
  <c r="I310" i="8" s="1" a="1"/>
  <c r="I310" i="8" s="1"/>
  <c r="H310" i="8" a="1"/>
  <c r="H310" i="8" s="1"/>
  <c r="J310" i="8"/>
  <c r="L310" i="8" s="1" a="1"/>
  <c r="L310" i="8" s="1"/>
  <c r="J310" i="8" a="1"/>
  <c r="K310" i="8" a="1"/>
  <c r="K310" i="8" s="1"/>
  <c r="N310" i="8" a="1"/>
  <c r="N310" i="8" s="1"/>
  <c r="D311" i="8" a="1"/>
  <c r="D311" i="8" s="1"/>
  <c r="E311" i="8" a="1"/>
  <c r="E311" i="8" s="1"/>
  <c r="G311" i="8" a="1"/>
  <c r="G311" i="8" s="1"/>
  <c r="I311" i="8" s="1" a="1"/>
  <c r="I311" i="8" s="1"/>
  <c r="H311" i="8" a="1"/>
  <c r="H311" i="8" s="1"/>
  <c r="J311" i="8" a="1"/>
  <c r="J311" i="8" s="1"/>
  <c r="L311" i="8" s="1" a="1"/>
  <c r="L311" i="8" s="1"/>
  <c r="K311" i="8" a="1"/>
  <c r="K311" i="8" s="1"/>
  <c r="N311" i="8" a="1"/>
  <c r="N311" i="8" s="1"/>
  <c r="D312" i="8" a="1"/>
  <c r="D312" i="8" s="1"/>
  <c r="E312" i="8" a="1"/>
  <c r="E312" i="8" s="1"/>
  <c r="G312" i="8" a="1"/>
  <c r="G312" i="8" s="1"/>
  <c r="I312" i="8" s="1" a="1"/>
  <c r="I312" i="8" s="1"/>
  <c r="H312" i="8" a="1"/>
  <c r="H312" i="8" s="1"/>
  <c r="J312" i="8" a="1"/>
  <c r="J312" i="8" s="1"/>
  <c r="L312" i="8" s="1" a="1"/>
  <c r="L312" i="8" s="1"/>
  <c r="K312" i="8" a="1"/>
  <c r="K312" i="8" s="1"/>
  <c r="N312" i="8" a="1"/>
  <c r="N312" i="8" s="1"/>
  <c r="D313" i="8" a="1"/>
  <c r="D313" i="8" s="1"/>
  <c r="E313" i="8" a="1"/>
  <c r="E313" i="8" s="1"/>
  <c r="G313" i="8" a="1"/>
  <c r="G313" i="8" s="1"/>
  <c r="I313" i="8" s="1" a="1"/>
  <c r="I313" i="8" s="1"/>
  <c r="H313" i="8" a="1"/>
  <c r="H313" i="8" s="1"/>
  <c r="J313" i="8" a="1"/>
  <c r="J313" i="8" s="1"/>
  <c r="L313" i="8" s="1" a="1"/>
  <c r="L313" i="8" s="1"/>
  <c r="K313" i="8" a="1"/>
  <c r="K313" i="8" s="1"/>
  <c r="N313" i="8" a="1"/>
  <c r="N313" i="8" s="1"/>
  <c r="D314" i="8" a="1"/>
  <c r="D314" i="8" s="1"/>
  <c r="E314" i="8" a="1"/>
  <c r="E314" i="8" s="1"/>
  <c r="G314" i="8" a="1"/>
  <c r="G314" i="8" s="1"/>
  <c r="I314" i="8" s="1" a="1"/>
  <c r="I314" i="8" s="1"/>
  <c r="H314" i="8" a="1"/>
  <c r="H314" i="8" s="1"/>
  <c r="J314" i="8"/>
  <c r="L314" i="8" s="1" a="1"/>
  <c r="L314" i="8" s="1"/>
  <c r="J314" i="8" a="1"/>
  <c r="K314" i="8" a="1"/>
  <c r="K314" i="8" s="1"/>
  <c r="N314" i="8" a="1"/>
  <c r="N314" i="8" s="1"/>
  <c r="D315" i="8" a="1"/>
  <c r="D315" i="8" s="1"/>
  <c r="E315" i="8" a="1"/>
  <c r="E315" i="8" s="1"/>
  <c r="G315" i="8" a="1"/>
  <c r="G315" i="8" s="1"/>
  <c r="I315" i="8" s="1" a="1"/>
  <c r="I315" i="8" s="1"/>
  <c r="H315" i="8" a="1"/>
  <c r="H315" i="8" s="1"/>
  <c r="J315" i="8" a="1"/>
  <c r="J315" i="8" s="1"/>
  <c r="L315" i="8" s="1" a="1"/>
  <c r="L315" i="8" s="1"/>
  <c r="K315" i="8" a="1"/>
  <c r="K315" i="8" s="1"/>
  <c r="N315" i="8" a="1"/>
  <c r="N315" i="8" s="1"/>
  <c r="D316" i="8" a="1"/>
  <c r="D316" i="8" s="1"/>
  <c r="E316" i="8" a="1"/>
  <c r="E316" i="8" s="1"/>
  <c r="G316" i="8" a="1"/>
  <c r="G316" i="8" s="1"/>
  <c r="I316" i="8" s="1" a="1"/>
  <c r="I316" i="8" s="1"/>
  <c r="H316" i="8" a="1"/>
  <c r="H316" i="8" s="1"/>
  <c r="J316" i="8" a="1"/>
  <c r="J316" i="8" s="1"/>
  <c r="L316" i="8" s="1" a="1"/>
  <c r="L316" i="8" s="1"/>
  <c r="K316" i="8" a="1"/>
  <c r="K316" i="8" s="1"/>
  <c r="N316" i="8" a="1"/>
  <c r="N316" i="8" s="1"/>
  <c r="D317" i="8" a="1"/>
  <c r="D317" i="8" s="1"/>
  <c r="E317" i="8" a="1"/>
  <c r="E317" i="8" s="1"/>
  <c r="G317" i="8" a="1"/>
  <c r="G317" i="8" s="1"/>
  <c r="I317" i="8" s="1" a="1"/>
  <c r="I317" i="8" s="1"/>
  <c r="H317" i="8" a="1"/>
  <c r="H317" i="8" s="1"/>
  <c r="J317" i="8" a="1"/>
  <c r="J317" i="8" s="1"/>
  <c r="L317" i="8" s="1" a="1"/>
  <c r="L317" i="8" s="1"/>
  <c r="K317" i="8" a="1"/>
  <c r="K317" i="8" s="1"/>
  <c r="N317" i="8" a="1"/>
  <c r="N317" i="8" s="1"/>
  <c r="D318" i="8" a="1"/>
  <c r="D318" i="8" s="1"/>
  <c r="E318" i="8" a="1"/>
  <c r="E318" i="8" s="1"/>
  <c r="G318" i="8" a="1"/>
  <c r="G318" i="8" s="1"/>
  <c r="I318" i="8" s="1" a="1"/>
  <c r="I318" i="8" s="1"/>
  <c r="H318" i="8" a="1"/>
  <c r="H318" i="8" s="1"/>
  <c r="J318" i="8"/>
  <c r="L318" i="8" s="1" a="1"/>
  <c r="L318" i="8" s="1"/>
  <c r="J318" i="8" a="1"/>
  <c r="K318" i="8" a="1"/>
  <c r="K318" i="8" s="1"/>
  <c r="N318" i="8" a="1"/>
  <c r="N318" i="8" s="1"/>
  <c r="D319" i="8" a="1"/>
  <c r="D319" i="8" s="1"/>
  <c r="E319" i="8" a="1"/>
  <c r="E319" i="8" s="1"/>
  <c r="G319" i="8" a="1"/>
  <c r="G319" i="8" s="1"/>
  <c r="I319" i="8" s="1" a="1"/>
  <c r="I319" i="8" s="1"/>
  <c r="H319" i="8" a="1"/>
  <c r="H319" i="8" s="1"/>
  <c r="J319" i="8" a="1"/>
  <c r="J319" i="8" s="1"/>
  <c r="L319" i="8" s="1" a="1"/>
  <c r="L319" i="8" s="1"/>
  <c r="K319" i="8" a="1"/>
  <c r="K319" i="8" s="1"/>
  <c r="N319" i="8" a="1"/>
  <c r="N319" i="8" s="1"/>
  <c r="D320" i="8" a="1"/>
  <c r="D320" i="8" s="1"/>
  <c r="E320" i="8" a="1"/>
  <c r="E320" i="8" s="1"/>
  <c r="G320" i="8" a="1"/>
  <c r="G320" i="8" s="1"/>
  <c r="I320" i="8" s="1" a="1"/>
  <c r="I320" i="8" s="1"/>
  <c r="H320" i="8" a="1"/>
  <c r="H320" i="8" s="1"/>
  <c r="J320" i="8" a="1"/>
  <c r="J320" i="8" s="1"/>
  <c r="L320" i="8" s="1" a="1"/>
  <c r="L320" i="8" s="1"/>
  <c r="K320" i="8" a="1"/>
  <c r="K320" i="8" s="1"/>
  <c r="N320" i="8" a="1"/>
  <c r="N320" i="8" s="1"/>
  <c r="D321" i="8" a="1"/>
  <c r="D321" i="8" s="1"/>
  <c r="E321" i="8" a="1"/>
  <c r="E321" i="8" s="1"/>
  <c r="G321" i="8" a="1"/>
  <c r="G321" i="8" s="1"/>
  <c r="I321" i="8" s="1" a="1"/>
  <c r="I321" i="8" s="1"/>
  <c r="H321" i="8" a="1"/>
  <c r="H321" i="8" s="1"/>
  <c r="J321" i="8" a="1"/>
  <c r="J321" i="8" s="1"/>
  <c r="L321" i="8" s="1" a="1"/>
  <c r="L321" i="8" s="1"/>
  <c r="K321" i="8" a="1"/>
  <c r="K321" i="8" s="1"/>
  <c r="N321" i="8" a="1"/>
  <c r="N321" i="8" s="1"/>
  <c r="D322" i="8" a="1"/>
  <c r="D322" i="8" s="1"/>
  <c r="E322" i="8" a="1"/>
  <c r="E322" i="8" s="1"/>
  <c r="G322" i="8" a="1"/>
  <c r="G322" i="8" s="1"/>
  <c r="I322" i="8" s="1" a="1"/>
  <c r="I322" i="8" s="1"/>
  <c r="H322" i="8" a="1"/>
  <c r="H322" i="8" s="1"/>
  <c r="J322" i="8"/>
  <c r="L322" i="8" s="1" a="1"/>
  <c r="L322" i="8" s="1"/>
  <c r="J322" i="8" a="1"/>
  <c r="K322" i="8" a="1"/>
  <c r="K322" i="8" s="1"/>
  <c r="N322" i="8" a="1"/>
  <c r="N322" i="8" s="1"/>
  <c r="D323" i="8" a="1"/>
  <c r="D323" i="8" s="1"/>
  <c r="E323" i="8" a="1"/>
  <c r="E323" i="8" s="1"/>
  <c r="G323" i="8" a="1"/>
  <c r="G323" i="8" s="1"/>
  <c r="I323" i="8" s="1" a="1"/>
  <c r="I323" i="8" s="1"/>
  <c r="H323" i="8" a="1"/>
  <c r="H323" i="8" s="1"/>
  <c r="J323" i="8" a="1"/>
  <c r="J323" i="8" s="1"/>
  <c r="L323" i="8" s="1" a="1"/>
  <c r="L323" i="8" s="1"/>
  <c r="K323" i="8" a="1"/>
  <c r="K323" i="8" s="1"/>
  <c r="N323" i="8" a="1"/>
  <c r="N323" i="8" s="1"/>
  <c r="D324" i="8" a="1"/>
  <c r="D324" i="8" s="1"/>
  <c r="E324" i="8" a="1"/>
  <c r="E324" i="8" s="1"/>
  <c r="G324" i="8" a="1"/>
  <c r="G324" i="8" s="1"/>
  <c r="I324" i="8" s="1" a="1"/>
  <c r="I324" i="8" s="1"/>
  <c r="H324" i="8" a="1"/>
  <c r="H324" i="8" s="1"/>
  <c r="J324" i="8" a="1"/>
  <c r="J324" i="8" s="1"/>
  <c r="L324" i="8" s="1" a="1"/>
  <c r="L324" i="8" s="1"/>
  <c r="K324" i="8" a="1"/>
  <c r="K324" i="8" s="1"/>
  <c r="N324" i="8" a="1"/>
  <c r="N324" i="8" s="1"/>
  <c r="D325" i="8" a="1"/>
  <c r="D325" i="8" s="1"/>
  <c r="E325" i="8" a="1"/>
  <c r="E325" i="8" s="1"/>
  <c r="G325" i="8" a="1"/>
  <c r="G325" i="8" s="1"/>
  <c r="I325" i="8" s="1" a="1"/>
  <c r="I325" i="8" s="1"/>
  <c r="H325" i="8" a="1"/>
  <c r="H325" i="8" s="1"/>
  <c r="J325" i="8" a="1"/>
  <c r="J325" i="8" s="1"/>
  <c r="L325" i="8" s="1" a="1"/>
  <c r="L325" i="8" s="1"/>
  <c r="K325" i="8" a="1"/>
  <c r="K325" i="8" s="1"/>
  <c r="N325" i="8" a="1"/>
  <c r="N325" i="8" s="1"/>
  <c r="D326" i="8" a="1"/>
  <c r="D326" i="8" s="1"/>
  <c r="E326" i="8" a="1"/>
  <c r="E326" i="8" s="1"/>
  <c r="G326" i="8" a="1"/>
  <c r="G326" i="8" s="1"/>
  <c r="I326" i="8" s="1" a="1"/>
  <c r="I326" i="8" s="1"/>
  <c r="H326" i="8" a="1"/>
  <c r="H326" i="8" s="1"/>
  <c r="J326" i="8"/>
  <c r="L326" i="8" s="1" a="1"/>
  <c r="L326" i="8" s="1"/>
  <c r="J326" i="8" a="1"/>
  <c r="K326" i="8" a="1"/>
  <c r="K326" i="8" s="1"/>
  <c r="N326" i="8" a="1"/>
  <c r="N326" i="8" s="1"/>
  <c r="D327" i="8" a="1"/>
  <c r="D327" i="8" s="1"/>
  <c r="E327" i="8" a="1"/>
  <c r="E327" i="8" s="1"/>
  <c r="G327" i="8" a="1"/>
  <c r="G327" i="8" s="1"/>
  <c r="I327" i="8" s="1" a="1"/>
  <c r="I327" i="8" s="1"/>
  <c r="H327" i="8" a="1"/>
  <c r="H327" i="8" s="1"/>
  <c r="J327" i="8" a="1"/>
  <c r="J327" i="8" s="1"/>
  <c r="L327" i="8" s="1" a="1"/>
  <c r="L327" i="8" s="1"/>
  <c r="K327" i="8" a="1"/>
  <c r="K327" i="8" s="1"/>
  <c r="N327" i="8" a="1"/>
  <c r="N327" i="8" s="1"/>
  <c r="D328" i="8" a="1"/>
  <c r="D328" i="8" s="1"/>
  <c r="E328" i="8" a="1"/>
  <c r="E328" i="8" s="1"/>
  <c r="G328" i="8" a="1"/>
  <c r="G328" i="8" s="1"/>
  <c r="I328" i="8" s="1" a="1"/>
  <c r="I328" i="8" s="1"/>
  <c r="H328" i="8" a="1"/>
  <c r="H328" i="8" s="1"/>
  <c r="J328" i="8"/>
  <c r="L328" i="8" s="1" a="1"/>
  <c r="L328" i="8" s="1"/>
  <c r="J328" i="8" a="1"/>
  <c r="K328" i="8" a="1"/>
  <c r="K328" i="8" s="1"/>
  <c r="N328" i="8" a="1"/>
  <c r="N328" i="8" s="1"/>
  <c r="D329" i="8" a="1"/>
  <c r="D329" i="8" s="1"/>
  <c r="E329" i="8" a="1"/>
  <c r="E329" i="8" s="1"/>
  <c r="G329" i="8" a="1"/>
  <c r="G329" i="8" s="1"/>
  <c r="I329" i="8" s="1" a="1"/>
  <c r="I329" i="8" s="1"/>
  <c r="H329" i="8" a="1"/>
  <c r="H329" i="8" s="1"/>
  <c r="J329" i="8" a="1"/>
  <c r="J329" i="8" s="1"/>
  <c r="K329" i="8" a="1"/>
  <c r="K329" i="8" s="1"/>
  <c r="L329" i="8" a="1"/>
  <c r="L329" i="8" s="1"/>
  <c r="N329" i="8" a="1"/>
  <c r="N329" i="8" s="1"/>
  <c r="D330" i="8" a="1"/>
  <c r="D330" i="8" s="1"/>
  <c r="E330" i="8" a="1"/>
  <c r="E330" i="8" s="1"/>
  <c r="G330" i="8" a="1"/>
  <c r="G330" i="8" s="1"/>
  <c r="I330" i="8" s="1" a="1"/>
  <c r="I330" i="8" s="1"/>
  <c r="H330" i="8" a="1"/>
  <c r="H330" i="8" s="1"/>
  <c r="J330" i="8" a="1"/>
  <c r="J330" i="8" s="1"/>
  <c r="L330" i="8" s="1" a="1"/>
  <c r="L330" i="8" s="1"/>
  <c r="K330" i="8" a="1"/>
  <c r="K330" i="8" s="1"/>
  <c r="N330" i="8" a="1"/>
  <c r="N330" i="8" s="1"/>
  <c r="D331" i="8" a="1"/>
  <c r="D331" i="8" s="1"/>
  <c r="E331" i="8" a="1"/>
  <c r="E331" i="8" s="1"/>
  <c r="G331" i="8" a="1"/>
  <c r="G331" i="8" s="1"/>
  <c r="I331" i="8" s="1" a="1"/>
  <c r="I331" i="8" s="1"/>
  <c r="H331" i="8" a="1"/>
  <c r="H331" i="8" s="1"/>
  <c r="J331" i="8" a="1"/>
  <c r="J331" i="8" s="1"/>
  <c r="L331" i="8" s="1" a="1"/>
  <c r="L331" i="8" s="1"/>
  <c r="K331" i="8" a="1"/>
  <c r="K331" i="8" s="1"/>
  <c r="N331" i="8" a="1"/>
  <c r="N331" i="8" s="1"/>
  <c r="D332" i="8" a="1"/>
  <c r="D332" i="8" s="1"/>
  <c r="E332" i="8" a="1"/>
  <c r="E332" i="8" s="1"/>
  <c r="G332" i="8" a="1"/>
  <c r="G332" i="8" s="1"/>
  <c r="I332" i="8" s="1" a="1"/>
  <c r="I332" i="8" s="1"/>
  <c r="H332" i="8" a="1"/>
  <c r="H332" i="8" s="1"/>
  <c r="J332" i="8" a="1"/>
  <c r="J332" i="8" s="1"/>
  <c r="L332" i="8" s="1" a="1"/>
  <c r="L332" i="8" s="1"/>
  <c r="K332" i="8" a="1"/>
  <c r="K332" i="8" s="1"/>
  <c r="N332" i="8" a="1"/>
  <c r="N332" i="8" s="1"/>
  <c r="D333" i="8" a="1"/>
  <c r="D333" i="8" s="1"/>
  <c r="E333" i="8" a="1"/>
  <c r="E333" i="8" s="1"/>
  <c r="G333" i="8" a="1"/>
  <c r="G333" i="8" s="1"/>
  <c r="I333" i="8" s="1" a="1"/>
  <c r="I333" i="8" s="1"/>
  <c r="H333" i="8" a="1"/>
  <c r="H333" i="8" s="1"/>
  <c r="J333" i="8" a="1"/>
  <c r="J333" i="8" s="1"/>
  <c r="L333" i="8" s="1" a="1"/>
  <c r="L333" i="8" s="1"/>
  <c r="K333" i="8" a="1"/>
  <c r="K333" i="8" s="1"/>
  <c r="N333" i="8"/>
  <c r="N333" i="8" a="1"/>
  <c r="D334" i="8" a="1"/>
  <c r="D334" i="8" s="1"/>
  <c r="E334" i="8" a="1"/>
  <c r="E334" i="8" s="1"/>
  <c r="G334" i="8" a="1"/>
  <c r="G334" i="8" s="1"/>
  <c r="I334" i="8" s="1" a="1"/>
  <c r="I334" i="8" s="1"/>
  <c r="H334" i="8" a="1"/>
  <c r="H334" i="8" s="1"/>
  <c r="J334" i="8" a="1"/>
  <c r="J334" i="8" s="1"/>
  <c r="L334" i="8" s="1" a="1"/>
  <c r="L334" i="8" s="1"/>
  <c r="K334" i="8" a="1"/>
  <c r="K334" i="8" s="1"/>
  <c r="N334" i="8" a="1"/>
  <c r="N334" i="8" s="1"/>
  <c r="D335" i="8" a="1"/>
  <c r="D335" i="8" s="1"/>
  <c r="E335" i="8" a="1"/>
  <c r="E335" i="8" s="1"/>
  <c r="G335" i="8" a="1"/>
  <c r="G335" i="8" s="1"/>
  <c r="I335" i="8" s="1" a="1"/>
  <c r="I335" i="8" s="1"/>
  <c r="H335" i="8" a="1"/>
  <c r="H335" i="8" s="1"/>
  <c r="J335" i="8" a="1"/>
  <c r="J335" i="8" s="1"/>
  <c r="L335" i="8" s="1" a="1"/>
  <c r="L335" i="8" s="1"/>
  <c r="K335" i="8" a="1"/>
  <c r="K335" i="8" s="1"/>
  <c r="N335" i="8" a="1"/>
  <c r="N335" i="8" s="1"/>
  <c r="D336" i="8" a="1"/>
  <c r="D336" i="8" s="1"/>
  <c r="E336" i="8" a="1"/>
  <c r="E336" i="8" s="1"/>
  <c r="G336" i="8" a="1"/>
  <c r="G336" i="8" s="1"/>
  <c r="I336" i="8" s="1" a="1"/>
  <c r="I336" i="8" s="1"/>
  <c r="H336" i="8" a="1"/>
  <c r="H336" i="8" s="1"/>
  <c r="J336" i="8" a="1"/>
  <c r="J336" i="8" s="1"/>
  <c r="L336" i="8" s="1" a="1"/>
  <c r="L336" i="8" s="1"/>
  <c r="K336" i="8" a="1"/>
  <c r="K336" i="8" s="1"/>
  <c r="N336" i="8" a="1"/>
  <c r="N336" i="8" s="1"/>
  <c r="D337" i="8" a="1"/>
  <c r="D337" i="8" s="1"/>
  <c r="E337" i="8" a="1"/>
  <c r="E337" i="8" s="1"/>
  <c r="G337" i="8" a="1"/>
  <c r="G337" i="8" s="1"/>
  <c r="I337" i="8" s="1" a="1"/>
  <c r="I337" i="8" s="1"/>
  <c r="H337" i="8" a="1"/>
  <c r="H337" i="8" s="1"/>
  <c r="J337" i="8" a="1"/>
  <c r="J337" i="8" s="1"/>
  <c r="L337" i="8" s="1" a="1"/>
  <c r="L337" i="8" s="1"/>
  <c r="K337" i="8" a="1"/>
  <c r="K337" i="8" s="1"/>
  <c r="N337" i="8" a="1"/>
  <c r="N337" i="8" s="1"/>
  <c r="D338" i="8" a="1"/>
  <c r="D338" i="8" s="1"/>
  <c r="E338" i="8" a="1"/>
  <c r="E338" i="8" s="1"/>
  <c r="G338" i="8" a="1"/>
  <c r="G338" i="8" s="1"/>
  <c r="I338" i="8" s="1" a="1"/>
  <c r="I338" i="8" s="1"/>
  <c r="H338" i="8" a="1"/>
  <c r="H338" i="8" s="1"/>
  <c r="J338" i="8" a="1"/>
  <c r="J338" i="8" s="1"/>
  <c r="L338" i="8" s="1" a="1"/>
  <c r="L338" i="8" s="1"/>
  <c r="K338" i="8" a="1"/>
  <c r="K338" i="8" s="1"/>
  <c r="N338" i="8" a="1"/>
  <c r="N338" i="8" s="1"/>
  <c r="D339" i="8" a="1"/>
  <c r="D339" i="8" s="1"/>
  <c r="E339" i="8" a="1"/>
  <c r="E339" i="8" s="1"/>
  <c r="G339" i="8" a="1"/>
  <c r="G339" i="8" s="1"/>
  <c r="I339" i="8" s="1" a="1"/>
  <c r="I339" i="8" s="1"/>
  <c r="H339" i="8" a="1"/>
  <c r="H339" i="8" s="1"/>
  <c r="J339" i="8" a="1"/>
  <c r="J339" i="8" s="1"/>
  <c r="K339" i="8" a="1"/>
  <c r="K339" i="8" s="1"/>
  <c r="L339" i="8" a="1"/>
  <c r="L339" i="8" s="1"/>
  <c r="N339" i="8" a="1"/>
  <c r="N339" i="8" s="1"/>
  <c r="D340" i="8" a="1"/>
  <c r="D340" i="8" s="1"/>
  <c r="E340" i="8" a="1"/>
  <c r="E340" i="8" s="1"/>
  <c r="G340" i="8" a="1"/>
  <c r="G340" i="8" s="1"/>
  <c r="I340" i="8" s="1" a="1"/>
  <c r="I340" i="8" s="1"/>
  <c r="H340" i="8" a="1"/>
  <c r="H340" i="8" s="1"/>
  <c r="J340" i="8" a="1"/>
  <c r="J340" i="8" s="1"/>
  <c r="L340" i="8" s="1" a="1"/>
  <c r="L340" i="8" s="1"/>
  <c r="K340" i="8" a="1"/>
  <c r="K340" i="8" s="1"/>
  <c r="N340" i="8" a="1"/>
  <c r="N340" i="8" s="1"/>
  <c r="D341" i="8" a="1"/>
  <c r="D341" i="8" s="1"/>
  <c r="E341" i="8" a="1"/>
  <c r="E341" i="8" s="1"/>
  <c r="G341" i="8" a="1"/>
  <c r="G341" i="8" s="1"/>
  <c r="I341" i="8" s="1" a="1"/>
  <c r="I341" i="8" s="1"/>
  <c r="H341" i="8" a="1"/>
  <c r="H341" i="8" s="1"/>
  <c r="J341" i="8" a="1"/>
  <c r="J341" i="8" s="1"/>
  <c r="L341" i="8" s="1" a="1"/>
  <c r="L341" i="8" s="1"/>
  <c r="K341" i="8" a="1"/>
  <c r="K341" i="8" s="1"/>
  <c r="N341" i="8" a="1"/>
  <c r="N341" i="8" s="1"/>
  <c r="D342" i="8" a="1"/>
  <c r="D342" i="8" s="1"/>
  <c r="E342" i="8" a="1"/>
  <c r="E342" i="8" s="1"/>
  <c r="G342" i="8" a="1"/>
  <c r="G342" i="8" s="1"/>
  <c r="I342" i="8" s="1" a="1"/>
  <c r="I342" i="8" s="1"/>
  <c r="H342" i="8" a="1"/>
  <c r="H342" i="8" s="1"/>
  <c r="J342" i="8"/>
  <c r="L342" i="8" s="1" a="1"/>
  <c r="L342" i="8" s="1"/>
  <c r="J342" i="8" a="1"/>
  <c r="K342" i="8" a="1"/>
  <c r="K342" i="8" s="1"/>
  <c r="N342" i="8" a="1"/>
  <c r="N342" i="8" s="1"/>
  <c r="D343" i="8" a="1"/>
  <c r="D343" i="8" s="1"/>
  <c r="E343" i="8" a="1"/>
  <c r="E343" i="8" s="1"/>
  <c r="G343" i="8" a="1"/>
  <c r="G343" i="8" s="1"/>
  <c r="I343" i="8" s="1" a="1"/>
  <c r="I343" i="8" s="1"/>
  <c r="H343" i="8" a="1"/>
  <c r="H343" i="8" s="1"/>
  <c r="J343" i="8" a="1"/>
  <c r="J343" i="8" s="1"/>
  <c r="L343" i="8" s="1" a="1"/>
  <c r="L343" i="8" s="1"/>
  <c r="K343" i="8" a="1"/>
  <c r="K343" i="8" s="1"/>
  <c r="N343" i="8" a="1"/>
  <c r="N343" i="8" s="1"/>
  <c r="D344" i="8" a="1"/>
  <c r="D344" i="8" s="1"/>
  <c r="E344" i="8" a="1"/>
  <c r="E344" i="8" s="1"/>
  <c r="G344" i="8" a="1"/>
  <c r="G344" i="8" s="1"/>
  <c r="I344" i="8" s="1" a="1"/>
  <c r="I344" i="8" s="1"/>
  <c r="H344" i="8" a="1"/>
  <c r="H344" i="8" s="1"/>
  <c r="J344" i="8" a="1"/>
  <c r="J344" i="8" s="1"/>
  <c r="L344" i="8" s="1" a="1"/>
  <c r="L344" i="8" s="1"/>
  <c r="K344" i="8" a="1"/>
  <c r="K344" i="8" s="1"/>
  <c r="N344" i="8" a="1"/>
  <c r="N344" i="8" s="1"/>
  <c r="D345" i="8" a="1"/>
  <c r="D345" i="8" s="1"/>
  <c r="E345" i="8" a="1"/>
  <c r="E345" i="8" s="1"/>
  <c r="G345" i="8" a="1"/>
  <c r="G345" i="8" s="1"/>
  <c r="I345" i="8" s="1" a="1"/>
  <c r="I345" i="8" s="1"/>
  <c r="H345" i="8" a="1"/>
  <c r="H345" i="8" s="1"/>
  <c r="J345" i="8" a="1"/>
  <c r="J345" i="8" s="1"/>
  <c r="L345" i="8" s="1" a="1"/>
  <c r="L345" i="8" s="1"/>
  <c r="K345" i="8" a="1"/>
  <c r="K345" i="8" s="1"/>
  <c r="N345" i="8"/>
  <c r="N345" i="8" a="1"/>
  <c r="D346" i="8" a="1"/>
  <c r="D346" i="8" s="1"/>
  <c r="E346" i="8" a="1"/>
  <c r="E346" i="8" s="1"/>
  <c r="G346" i="8" a="1"/>
  <c r="G346" i="8" s="1"/>
  <c r="I346" i="8" s="1" a="1"/>
  <c r="I346" i="8" s="1"/>
  <c r="H346" i="8" a="1"/>
  <c r="H346" i="8" s="1"/>
  <c r="J346" i="8" a="1"/>
  <c r="J346" i="8" s="1"/>
  <c r="L346" i="8" s="1" a="1"/>
  <c r="L346" i="8" s="1"/>
  <c r="K346" i="8" a="1"/>
  <c r="K346" i="8" s="1"/>
  <c r="N346" i="8" a="1"/>
  <c r="N346" i="8" s="1"/>
  <c r="D347" i="8" a="1"/>
  <c r="D347" i="8" s="1"/>
  <c r="E347" i="8" a="1"/>
  <c r="E347" i="8" s="1"/>
  <c r="G347" i="8" a="1"/>
  <c r="G347" i="8" s="1"/>
  <c r="I347" i="8" s="1" a="1"/>
  <c r="I347" i="8" s="1"/>
  <c r="H347" i="8" a="1"/>
  <c r="H347" i="8" s="1"/>
  <c r="J347" i="8" a="1"/>
  <c r="J347" i="8" s="1"/>
  <c r="L347" i="8" s="1" a="1"/>
  <c r="L347" i="8" s="1"/>
  <c r="K347" i="8" a="1"/>
  <c r="K347" i="8" s="1"/>
  <c r="N347" i="8" a="1"/>
  <c r="N347" i="8" s="1"/>
  <c r="D348" i="8" a="1"/>
  <c r="D348" i="8" s="1"/>
  <c r="E348" i="8" a="1"/>
  <c r="E348" i="8" s="1"/>
  <c r="G348" i="8" a="1"/>
  <c r="G348" i="8" s="1"/>
  <c r="I348" i="8" s="1" a="1"/>
  <c r="I348" i="8" s="1"/>
  <c r="H348" i="8" a="1"/>
  <c r="H348" i="8" s="1"/>
  <c r="J348" i="8" a="1"/>
  <c r="J348" i="8" s="1"/>
  <c r="L348" i="8" s="1" a="1"/>
  <c r="L348" i="8" s="1"/>
  <c r="K348" i="8" a="1"/>
  <c r="K348" i="8" s="1"/>
  <c r="N348" i="8" a="1"/>
  <c r="N348" i="8" s="1"/>
  <c r="D349" i="8" a="1"/>
  <c r="D349" i="8" s="1"/>
  <c r="E349" i="8" a="1"/>
  <c r="E349" i="8" s="1"/>
  <c r="G349" i="8" a="1"/>
  <c r="G349" i="8" s="1"/>
  <c r="I349" i="8" s="1" a="1"/>
  <c r="I349" i="8" s="1"/>
  <c r="H349" i="8" a="1"/>
  <c r="H349" i="8" s="1"/>
  <c r="J349" i="8" a="1"/>
  <c r="J349" i="8" s="1"/>
  <c r="L349" i="8" s="1" a="1"/>
  <c r="L349" i="8" s="1"/>
  <c r="K349" i="8" a="1"/>
  <c r="K349" i="8" s="1"/>
  <c r="N349" i="8" a="1"/>
  <c r="N349" i="8" s="1"/>
  <c r="D350" i="8" a="1"/>
  <c r="D350" i="8" s="1"/>
  <c r="E350" i="8" a="1"/>
  <c r="E350" i="8" s="1"/>
  <c r="G350" i="8" a="1"/>
  <c r="G350" i="8" s="1"/>
  <c r="I350" i="8" s="1" a="1"/>
  <c r="I350" i="8" s="1"/>
  <c r="H350" i="8" a="1"/>
  <c r="H350" i="8" s="1"/>
  <c r="J350" i="8"/>
  <c r="L350" i="8" s="1" a="1"/>
  <c r="L350" i="8" s="1"/>
  <c r="J350" i="8" a="1"/>
  <c r="K350" i="8" a="1"/>
  <c r="K350" i="8" s="1"/>
  <c r="N350" i="8" a="1"/>
  <c r="N350" i="8" s="1"/>
  <c r="D351" i="8" a="1"/>
  <c r="D351" i="8" s="1"/>
  <c r="E351" i="8" a="1"/>
  <c r="E351" i="8" s="1"/>
  <c r="G351" i="8" a="1"/>
  <c r="G351" i="8" s="1"/>
  <c r="I351" i="8" s="1" a="1"/>
  <c r="I351" i="8" s="1"/>
  <c r="H351" i="8" a="1"/>
  <c r="H351" i="8" s="1"/>
  <c r="J351" i="8" a="1"/>
  <c r="J351" i="8" s="1"/>
  <c r="L351" i="8" s="1" a="1"/>
  <c r="L351" i="8" s="1"/>
  <c r="K351" i="8" a="1"/>
  <c r="K351" i="8" s="1"/>
  <c r="N351" i="8" a="1"/>
  <c r="N351" i="8" s="1"/>
  <c r="D352" i="8" a="1"/>
  <c r="D352" i="8" s="1"/>
  <c r="E352" i="8" a="1"/>
  <c r="E352" i="8" s="1"/>
  <c r="G352" i="8" a="1"/>
  <c r="G352" i="8" s="1"/>
  <c r="I352" i="8" s="1" a="1"/>
  <c r="I352" i="8" s="1"/>
  <c r="H352" i="8" a="1"/>
  <c r="H352" i="8" s="1"/>
  <c r="J352" i="8" a="1"/>
  <c r="J352" i="8" s="1"/>
  <c r="L352" i="8" s="1" a="1"/>
  <c r="L352" i="8" s="1"/>
  <c r="K352" i="8" a="1"/>
  <c r="K352" i="8" s="1"/>
  <c r="N352" i="8" a="1"/>
  <c r="N352" i="8" s="1"/>
  <c r="D353" i="8" a="1"/>
  <c r="D353" i="8" s="1"/>
  <c r="E353" i="8" a="1"/>
  <c r="E353" i="8" s="1"/>
  <c r="G353" i="8" a="1"/>
  <c r="G353" i="8" s="1"/>
  <c r="I353" i="8" s="1" a="1"/>
  <c r="I353" i="8" s="1"/>
  <c r="H353" i="8" a="1"/>
  <c r="H353" i="8" s="1"/>
  <c r="J353" i="8" a="1"/>
  <c r="J353" i="8" s="1"/>
  <c r="L353" i="8" s="1" a="1"/>
  <c r="L353" i="8" s="1"/>
  <c r="K353" i="8" a="1"/>
  <c r="K353" i="8" s="1"/>
  <c r="N353" i="8"/>
  <c r="N353" i="8" a="1"/>
  <c r="D354" i="8" a="1"/>
  <c r="D354" i="8" s="1"/>
  <c r="E354" i="8" a="1"/>
  <c r="E354" i="8" s="1"/>
  <c r="G354" i="8" a="1"/>
  <c r="G354" i="8" s="1"/>
  <c r="I354" i="8" s="1" a="1"/>
  <c r="I354" i="8" s="1"/>
  <c r="H354" i="8" a="1"/>
  <c r="H354" i="8" s="1"/>
  <c r="J354" i="8" a="1"/>
  <c r="J354" i="8" s="1"/>
  <c r="L354" i="8" s="1" a="1"/>
  <c r="L354" i="8" s="1"/>
  <c r="K354" i="8" a="1"/>
  <c r="K354" i="8" s="1"/>
  <c r="N354" i="8" a="1"/>
  <c r="N354" i="8" s="1"/>
  <c r="D355" i="8" a="1"/>
  <c r="D355" i="8" s="1"/>
  <c r="E355" i="8" a="1"/>
  <c r="E355" i="8" s="1"/>
  <c r="G355" i="8" a="1"/>
  <c r="G355" i="8" s="1"/>
  <c r="I355" i="8" s="1" a="1"/>
  <c r="I355" i="8" s="1"/>
  <c r="H355" i="8" a="1"/>
  <c r="H355" i="8" s="1"/>
  <c r="J355" i="8" a="1"/>
  <c r="J355" i="8" s="1"/>
  <c r="L355" i="8" s="1" a="1"/>
  <c r="L355" i="8" s="1"/>
  <c r="K355" i="8" a="1"/>
  <c r="K355" i="8" s="1"/>
  <c r="N355" i="8" a="1"/>
  <c r="N355" i="8" s="1"/>
  <c r="D356" i="8" a="1"/>
  <c r="D356" i="8" s="1"/>
  <c r="E356" i="8" a="1"/>
  <c r="E356" i="8" s="1"/>
  <c r="G356" i="8" a="1"/>
  <c r="G356" i="8" s="1"/>
  <c r="I356" i="8" s="1" a="1"/>
  <c r="I356" i="8" s="1"/>
  <c r="H356" i="8" a="1"/>
  <c r="H356" i="8" s="1"/>
  <c r="J356" i="8" a="1"/>
  <c r="J356" i="8" s="1"/>
  <c r="L356" i="8" s="1" a="1"/>
  <c r="L356" i="8" s="1"/>
  <c r="K356" i="8" a="1"/>
  <c r="K356" i="8" s="1"/>
  <c r="N356" i="8" a="1"/>
  <c r="N356" i="8" s="1"/>
  <c r="D357" i="8" a="1"/>
  <c r="D357" i="8" s="1"/>
  <c r="E357" i="8" a="1"/>
  <c r="E357" i="8" s="1"/>
  <c r="G357" i="8" a="1"/>
  <c r="G357" i="8" s="1"/>
  <c r="I357" i="8" s="1" a="1"/>
  <c r="I357" i="8" s="1"/>
  <c r="H357" i="8" a="1"/>
  <c r="H357" i="8" s="1"/>
  <c r="J357" i="8" a="1"/>
  <c r="J357" i="8" s="1"/>
  <c r="L357" i="8" s="1" a="1"/>
  <c r="L357" i="8" s="1"/>
  <c r="K357" i="8" a="1"/>
  <c r="K357" i="8" s="1"/>
  <c r="N357" i="8" a="1"/>
  <c r="N357" i="8" s="1"/>
  <c r="D358" i="8" a="1"/>
  <c r="D358" i="8" s="1"/>
  <c r="E358" i="8" a="1"/>
  <c r="E358" i="8" s="1"/>
  <c r="G358" i="8" a="1"/>
  <c r="G358" i="8" s="1"/>
  <c r="I358" i="8" s="1" a="1"/>
  <c r="I358" i="8" s="1"/>
  <c r="H358" i="8" a="1"/>
  <c r="H358" i="8" s="1"/>
  <c r="J358" i="8"/>
  <c r="L358" i="8" s="1" a="1"/>
  <c r="L358" i="8" s="1"/>
  <c r="J358" i="8" a="1"/>
  <c r="K358" i="8" a="1"/>
  <c r="K358" i="8" s="1"/>
  <c r="N358" i="8" a="1"/>
  <c r="N358" i="8" s="1"/>
  <c r="D359" i="8" a="1"/>
  <c r="D359" i="8" s="1"/>
  <c r="E359" i="8" a="1"/>
  <c r="E359" i="8" s="1"/>
  <c r="G359" i="8" a="1"/>
  <c r="G359" i="8" s="1"/>
  <c r="I359" i="8" s="1" a="1"/>
  <c r="I359" i="8" s="1"/>
  <c r="H359" i="8" a="1"/>
  <c r="H359" i="8" s="1"/>
  <c r="J359" i="8" a="1"/>
  <c r="J359" i="8" s="1"/>
  <c r="L359" i="8" s="1" a="1"/>
  <c r="L359" i="8" s="1"/>
  <c r="K359" i="8" a="1"/>
  <c r="K359" i="8" s="1"/>
  <c r="N359" i="8" a="1"/>
  <c r="N359" i="8" s="1"/>
  <c r="D360" i="8" a="1"/>
  <c r="D360" i="8" s="1"/>
  <c r="E360" i="8" a="1"/>
  <c r="E360" i="8" s="1"/>
  <c r="G360" i="8" a="1"/>
  <c r="G360" i="8" s="1"/>
  <c r="I360" i="8" s="1" a="1"/>
  <c r="I360" i="8" s="1"/>
  <c r="H360" i="8" a="1"/>
  <c r="H360" i="8" s="1"/>
  <c r="J360" i="8" a="1"/>
  <c r="J360" i="8" s="1"/>
  <c r="L360" i="8" s="1" a="1"/>
  <c r="L360" i="8" s="1"/>
  <c r="K360" i="8" a="1"/>
  <c r="K360" i="8" s="1"/>
  <c r="N360" i="8" a="1"/>
  <c r="N360" i="8" s="1"/>
  <c r="D361" i="8" a="1"/>
  <c r="D361" i="8" s="1"/>
  <c r="E361" i="8" a="1"/>
  <c r="E361" i="8" s="1"/>
  <c r="G361" i="8" a="1"/>
  <c r="G361" i="8" s="1"/>
  <c r="I361" i="8" s="1" a="1"/>
  <c r="I361" i="8" s="1"/>
  <c r="H361" i="8" a="1"/>
  <c r="H361" i="8" s="1"/>
  <c r="J361" i="8" a="1"/>
  <c r="J361" i="8" s="1"/>
  <c r="L361" i="8" s="1" a="1"/>
  <c r="L361" i="8" s="1"/>
  <c r="K361" i="8" a="1"/>
  <c r="K361" i="8" s="1"/>
  <c r="N361" i="8"/>
  <c r="N361" i="8" a="1"/>
  <c r="D362" i="8" a="1"/>
  <c r="D362" i="8" s="1"/>
  <c r="E362" i="8" a="1"/>
  <c r="E362" i="8" s="1"/>
  <c r="G362" i="8" a="1"/>
  <c r="G362" i="8" s="1"/>
  <c r="I362" i="8" s="1" a="1"/>
  <c r="I362" i="8" s="1"/>
  <c r="H362" i="8" a="1"/>
  <c r="H362" i="8" s="1"/>
  <c r="J362" i="8" a="1"/>
  <c r="J362" i="8" s="1"/>
  <c r="L362" i="8" s="1" a="1"/>
  <c r="L362" i="8" s="1"/>
  <c r="K362" i="8" a="1"/>
  <c r="K362" i="8" s="1"/>
  <c r="N362" i="8" a="1"/>
  <c r="N362" i="8" s="1"/>
  <c r="D363" i="8" a="1"/>
  <c r="D363" i="8" s="1"/>
  <c r="E363" i="8" a="1"/>
  <c r="E363" i="8" s="1"/>
  <c r="G363" i="8" a="1"/>
  <c r="G363" i="8" s="1"/>
  <c r="I363" i="8" s="1" a="1"/>
  <c r="I363" i="8" s="1"/>
  <c r="H363" i="8" a="1"/>
  <c r="H363" i="8" s="1"/>
  <c r="J363" i="8" a="1"/>
  <c r="J363" i="8" s="1"/>
  <c r="L363" i="8" s="1" a="1"/>
  <c r="L363" i="8" s="1"/>
  <c r="K363" i="8" a="1"/>
  <c r="K363" i="8" s="1"/>
  <c r="N363" i="8" a="1"/>
  <c r="N363" i="8" s="1"/>
  <c r="D364" i="8" a="1"/>
  <c r="D364" i="8" s="1"/>
  <c r="E364" i="8" a="1"/>
  <c r="E364" i="8" s="1"/>
  <c r="G364" i="8" a="1"/>
  <c r="G364" i="8" s="1"/>
  <c r="I364" i="8" s="1" a="1"/>
  <c r="I364" i="8" s="1"/>
  <c r="H364" i="8" a="1"/>
  <c r="H364" i="8" s="1"/>
  <c r="J364" i="8" a="1"/>
  <c r="J364" i="8" s="1"/>
  <c r="L364" i="8" s="1" a="1"/>
  <c r="L364" i="8" s="1"/>
  <c r="K364" i="8" a="1"/>
  <c r="K364" i="8" s="1"/>
  <c r="N364" i="8" a="1"/>
  <c r="N364" i="8" s="1"/>
  <c r="D365" i="8" a="1"/>
  <c r="D365" i="8" s="1"/>
  <c r="E365" i="8" a="1"/>
  <c r="E365" i="8" s="1"/>
  <c r="G365" i="8" a="1"/>
  <c r="G365" i="8" s="1"/>
  <c r="I365" i="8" s="1" a="1"/>
  <c r="I365" i="8" s="1"/>
  <c r="H365" i="8" a="1"/>
  <c r="H365" i="8" s="1"/>
  <c r="J365" i="8" a="1"/>
  <c r="J365" i="8" s="1"/>
  <c r="L365" i="8" s="1" a="1"/>
  <c r="L365" i="8" s="1"/>
  <c r="K365" i="8" a="1"/>
  <c r="K365" i="8" s="1"/>
  <c r="N365" i="8" a="1"/>
  <c r="N365" i="8" s="1"/>
  <c r="D366" i="8" a="1"/>
  <c r="D366" i="8" s="1"/>
  <c r="E366" i="8" a="1"/>
  <c r="E366" i="8" s="1"/>
  <c r="G366" i="8" a="1"/>
  <c r="G366" i="8" s="1"/>
  <c r="I366" i="8" s="1" a="1"/>
  <c r="I366" i="8" s="1"/>
  <c r="H366" i="8" a="1"/>
  <c r="H366" i="8" s="1"/>
  <c r="J366" i="8"/>
  <c r="L366" i="8" s="1" a="1"/>
  <c r="L366" i="8" s="1"/>
  <c r="J366" i="8" a="1"/>
  <c r="K366" i="8" a="1"/>
  <c r="K366" i="8" s="1"/>
  <c r="N366" i="8" a="1"/>
  <c r="N366" i="8" s="1"/>
  <c r="D367" i="8" a="1"/>
  <c r="D367" i="8" s="1"/>
  <c r="E367" i="8" a="1"/>
  <c r="E367" i="8" s="1"/>
  <c r="G367" i="8" a="1"/>
  <c r="G367" i="8" s="1"/>
  <c r="I367" i="8" s="1" a="1"/>
  <c r="I367" i="8" s="1"/>
  <c r="H367" i="8" a="1"/>
  <c r="H367" i="8" s="1"/>
  <c r="J367" i="8" a="1"/>
  <c r="J367" i="8" s="1"/>
  <c r="L367" i="8" s="1" a="1"/>
  <c r="L367" i="8" s="1"/>
  <c r="K367" i="8" a="1"/>
  <c r="K367" i="8" s="1"/>
  <c r="N367" i="8" a="1"/>
  <c r="N367" i="8" s="1"/>
  <c r="D368" i="8" a="1"/>
  <c r="D368" i="8" s="1"/>
  <c r="E368" i="8" a="1"/>
  <c r="E368" i="8" s="1"/>
  <c r="G368" i="8" a="1"/>
  <c r="G368" i="8" s="1"/>
  <c r="I368" i="8" s="1" a="1"/>
  <c r="I368" i="8" s="1"/>
  <c r="H368" i="8" a="1"/>
  <c r="H368" i="8" s="1"/>
  <c r="J368" i="8" a="1"/>
  <c r="J368" i="8" s="1"/>
  <c r="L368" i="8" s="1" a="1"/>
  <c r="L368" i="8" s="1"/>
  <c r="K368" i="8" a="1"/>
  <c r="K368" i="8" s="1"/>
  <c r="N368" i="8" a="1"/>
  <c r="N368" i="8" s="1"/>
  <c r="D369" i="8" a="1"/>
  <c r="D369" i="8" s="1"/>
  <c r="E369" i="8" a="1"/>
  <c r="E369" i="8" s="1"/>
  <c r="G369" i="8" a="1"/>
  <c r="G369" i="8" s="1"/>
  <c r="I369" i="8" s="1" a="1"/>
  <c r="I369" i="8" s="1"/>
  <c r="H369" i="8" a="1"/>
  <c r="H369" i="8" s="1"/>
  <c r="J369" i="8" a="1"/>
  <c r="J369" i="8" s="1"/>
  <c r="L369" i="8" s="1" a="1"/>
  <c r="L369" i="8" s="1"/>
  <c r="K369" i="8" a="1"/>
  <c r="K369" i="8" s="1"/>
  <c r="N369" i="8"/>
  <c r="N369" i="8" a="1"/>
  <c r="D370" i="8" a="1"/>
  <c r="D370" i="8" s="1"/>
  <c r="E370" i="8" a="1"/>
  <c r="E370" i="8" s="1"/>
  <c r="G370" i="8" a="1"/>
  <c r="G370" i="8" s="1"/>
  <c r="I370" i="8" s="1" a="1"/>
  <c r="I370" i="8" s="1"/>
  <c r="H370" i="8" a="1"/>
  <c r="H370" i="8" s="1"/>
  <c r="J370" i="8" a="1"/>
  <c r="J370" i="8" s="1"/>
  <c r="L370" i="8" s="1" a="1"/>
  <c r="L370" i="8" s="1"/>
  <c r="K370" i="8" a="1"/>
  <c r="K370" i="8" s="1"/>
  <c r="N370" i="8" a="1"/>
  <c r="N370" i="8" s="1"/>
  <c r="D371" i="8" a="1"/>
  <c r="D371" i="8" s="1"/>
  <c r="E371" i="8" a="1"/>
  <c r="E371" i="8" s="1"/>
  <c r="G371" i="8" a="1"/>
  <c r="G371" i="8" s="1"/>
  <c r="I371" i="8" s="1" a="1"/>
  <c r="I371" i="8" s="1"/>
  <c r="H371" i="8" a="1"/>
  <c r="H371" i="8" s="1"/>
  <c r="J371" i="8" a="1"/>
  <c r="J371" i="8" s="1"/>
  <c r="L371" i="8" s="1" a="1"/>
  <c r="L371" i="8" s="1"/>
  <c r="K371" i="8" a="1"/>
  <c r="K371" i="8" s="1"/>
  <c r="N371" i="8" a="1"/>
  <c r="N371" i="8" s="1"/>
  <c r="D372" i="8" a="1"/>
  <c r="D372" i="8" s="1"/>
  <c r="E372" i="8" a="1"/>
  <c r="E372" i="8" s="1"/>
  <c r="G372" i="8" a="1"/>
  <c r="G372" i="8" s="1"/>
  <c r="I372" i="8" s="1" a="1"/>
  <c r="I372" i="8" s="1"/>
  <c r="H372" i="8" a="1"/>
  <c r="H372" i="8" s="1"/>
  <c r="J372" i="8" a="1"/>
  <c r="J372" i="8" s="1"/>
  <c r="L372" i="8" s="1" a="1"/>
  <c r="L372" i="8" s="1"/>
  <c r="K372" i="8" a="1"/>
  <c r="K372" i="8" s="1"/>
  <c r="N372" i="8" a="1"/>
  <c r="N372" i="8" s="1"/>
  <c r="D373" i="8" a="1"/>
  <c r="D373" i="8" s="1"/>
  <c r="E373" i="8" a="1"/>
  <c r="E373" i="8" s="1"/>
  <c r="G373" i="8" a="1"/>
  <c r="G373" i="8" s="1"/>
  <c r="I373" i="8" s="1" a="1"/>
  <c r="I373" i="8" s="1"/>
  <c r="H373" i="8" a="1"/>
  <c r="H373" i="8" s="1"/>
  <c r="J373" i="8" a="1"/>
  <c r="J373" i="8" s="1"/>
  <c r="L373" i="8" s="1" a="1"/>
  <c r="L373" i="8" s="1"/>
  <c r="K373" i="8" a="1"/>
  <c r="K373" i="8" s="1"/>
  <c r="N373" i="8" a="1"/>
  <c r="N373" i="8" s="1"/>
  <c r="D374" i="8" a="1"/>
  <c r="D374" i="8" s="1"/>
  <c r="E374" i="8" a="1"/>
  <c r="E374" i="8" s="1"/>
  <c r="G374" i="8" a="1"/>
  <c r="G374" i="8" s="1"/>
  <c r="I374" i="8" s="1" a="1"/>
  <c r="I374" i="8" s="1"/>
  <c r="H374" i="8" a="1"/>
  <c r="H374" i="8" s="1"/>
  <c r="J374" i="8"/>
  <c r="L374" i="8" s="1" a="1"/>
  <c r="L374" i="8" s="1"/>
  <c r="J374" i="8" a="1"/>
  <c r="K374" i="8" a="1"/>
  <c r="K374" i="8" s="1"/>
  <c r="N374" i="8" a="1"/>
  <c r="N374" i="8" s="1"/>
  <c r="D375" i="8" a="1"/>
  <c r="D375" i="8" s="1"/>
  <c r="E375" i="8" a="1"/>
  <c r="E375" i="8" s="1"/>
  <c r="G375" i="8" a="1"/>
  <c r="G375" i="8" s="1"/>
  <c r="I375" i="8" s="1" a="1"/>
  <c r="I375" i="8" s="1"/>
  <c r="H375" i="8" a="1"/>
  <c r="H375" i="8" s="1"/>
  <c r="J375" i="8" a="1"/>
  <c r="J375" i="8" s="1"/>
  <c r="L375" i="8" s="1" a="1"/>
  <c r="L375" i="8" s="1"/>
  <c r="K375" i="8" a="1"/>
  <c r="K375" i="8" s="1"/>
  <c r="N375" i="8" a="1"/>
  <c r="N375" i="8" s="1"/>
  <c r="D376" i="8" a="1"/>
  <c r="D376" i="8" s="1"/>
  <c r="E376" i="8" a="1"/>
  <c r="E376" i="8" s="1"/>
  <c r="G376" i="8" a="1"/>
  <c r="G376" i="8" s="1"/>
  <c r="I376" i="8" s="1" a="1"/>
  <c r="I376" i="8" s="1"/>
  <c r="H376" i="8" a="1"/>
  <c r="H376" i="8" s="1"/>
  <c r="J376" i="8" a="1"/>
  <c r="J376" i="8" s="1"/>
  <c r="L376" i="8" s="1" a="1"/>
  <c r="L376" i="8" s="1"/>
  <c r="K376" i="8" a="1"/>
  <c r="K376" i="8" s="1"/>
  <c r="N376" i="8" a="1"/>
  <c r="N376" i="8" s="1"/>
  <c r="D377" i="8" a="1"/>
  <c r="D377" i="8" s="1"/>
  <c r="E377" i="8" a="1"/>
  <c r="E377" i="8" s="1"/>
  <c r="G377" i="8" a="1"/>
  <c r="G377" i="8" s="1"/>
  <c r="I377" i="8" s="1" a="1"/>
  <c r="I377" i="8" s="1"/>
  <c r="H377" i="8" a="1"/>
  <c r="H377" i="8" s="1"/>
  <c r="J377" i="8" a="1"/>
  <c r="J377" i="8" s="1"/>
  <c r="L377" i="8" s="1" a="1"/>
  <c r="L377" i="8" s="1"/>
  <c r="K377" i="8" a="1"/>
  <c r="K377" i="8" s="1"/>
  <c r="N377" i="8"/>
  <c r="N377" i="8" a="1"/>
  <c r="D378" i="8" a="1"/>
  <c r="D378" i="8" s="1"/>
  <c r="E378" i="8" a="1"/>
  <c r="E378" i="8" s="1"/>
  <c r="G378" i="8" a="1"/>
  <c r="G378" i="8" s="1"/>
  <c r="I378" i="8" s="1" a="1"/>
  <c r="I378" i="8" s="1"/>
  <c r="H378" i="8" a="1"/>
  <c r="H378" i="8" s="1"/>
  <c r="J378" i="8" a="1"/>
  <c r="J378" i="8" s="1"/>
  <c r="L378" i="8" s="1" a="1"/>
  <c r="L378" i="8" s="1"/>
  <c r="K378" i="8" a="1"/>
  <c r="K378" i="8" s="1"/>
  <c r="N378" i="8" a="1"/>
  <c r="N378" i="8" s="1"/>
  <c r="D379" i="8" a="1"/>
  <c r="D379" i="8" s="1"/>
  <c r="E379" i="8" a="1"/>
  <c r="E379" i="8" s="1"/>
  <c r="G379" i="8" a="1"/>
  <c r="G379" i="8" s="1"/>
  <c r="I379" i="8" s="1" a="1"/>
  <c r="I379" i="8" s="1"/>
  <c r="H379" i="8" a="1"/>
  <c r="H379" i="8" s="1"/>
  <c r="J379" i="8" a="1"/>
  <c r="J379" i="8" s="1"/>
  <c r="L379" i="8" s="1" a="1"/>
  <c r="L379" i="8" s="1"/>
  <c r="K379" i="8" a="1"/>
  <c r="K379" i="8" s="1"/>
  <c r="N379" i="8" a="1"/>
  <c r="N379" i="8" s="1"/>
  <c r="D380" i="8" a="1"/>
  <c r="D380" i="8" s="1"/>
  <c r="E380" i="8" a="1"/>
  <c r="E380" i="8" s="1"/>
  <c r="G380" i="8" a="1"/>
  <c r="G380" i="8" s="1"/>
  <c r="I380" i="8" s="1" a="1"/>
  <c r="I380" i="8" s="1"/>
  <c r="H380" i="8" a="1"/>
  <c r="H380" i="8" s="1"/>
  <c r="J380" i="8"/>
  <c r="L380" i="8" s="1" a="1"/>
  <c r="L380" i="8" s="1"/>
  <c r="J380" i="8" a="1"/>
  <c r="K380" i="8" a="1"/>
  <c r="K380" i="8" s="1"/>
  <c r="N380" i="8" a="1"/>
  <c r="N380" i="8" s="1"/>
  <c r="D381" i="8" a="1"/>
  <c r="D381" i="8" s="1"/>
  <c r="E381" i="8" a="1"/>
  <c r="E381" i="8" s="1"/>
  <c r="G381" i="8" a="1"/>
  <c r="G381" i="8" s="1"/>
  <c r="I381" i="8" s="1" a="1"/>
  <c r="I381" i="8" s="1"/>
  <c r="H381" i="8" a="1"/>
  <c r="H381" i="8" s="1"/>
  <c r="J381" i="8"/>
  <c r="L381" i="8" s="1" a="1"/>
  <c r="L381" i="8" s="1"/>
  <c r="J381" i="8" a="1"/>
  <c r="K381" i="8" a="1"/>
  <c r="K381" i="8" s="1"/>
  <c r="N381" i="8" a="1"/>
  <c r="N381" i="8" s="1"/>
  <c r="D382" i="8" a="1"/>
  <c r="D382" i="8" s="1"/>
  <c r="E382" i="8" a="1"/>
  <c r="E382" i="8" s="1"/>
  <c r="G382" i="8" a="1"/>
  <c r="G382" i="8" s="1"/>
  <c r="I382" i="8" s="1" a="1"/>
  <c r="I382" i="8" s="1"/>
  <c r="H382" i="8" a="1"/>
  <c r="H382" i="8" s="1"/>
  <c r="J382" i="8"/>
  <c r="L382" i="8" s="1" a="1"/>
  <c r="L382" i="8" s="1"/>
  <c r="J382" i="8" a="1"/>
  <c r="K382" i="8" a="1"/>
  <c r="K382" i="8" s="1"/>
  <c r="N382" i="8" a="1"/>
  <c r="N382" i="8" s="1"/>
  <c r="D383" i="8" a="1"/>
  <c r="D383" i="8" s="1"/>
  <c r="E383" i="8" a="1"/>
  <c r="E383" i="8" s="1"/>
  <c r="G383" i="8" a="1"/>
  <c r="G383" i="8" s="1"/>
  <c r="I383" i="8" s="1" a="1"/>
  <c r="I383" i="8" s="1"/>
  <c r="H383" i="8" a="1"/>
  <c r="H383" i="8" s="1"/>
  <c r="J383" i="8" a="1"/>
  <c r="J383" i="8" s="1"/>
  <c r="L383" i="8" s="1" a="1"/>
  <c r="L383" i="8" s="1"/>
  <c r="K383" i="8" a="1"/>
  <c r="K383" i="8" s="1"/>
  <c r="N383" i="8" a="1"/>
  <c r="N383" i="8" s="1"/>
  <c r="D384" i="8" a="1"/>
  <c r="D384" i="8" s="1"/>
  <c r="E384" i="8" a="1"/>
  <c r="E384" i="8" s="1"/>
  <c r="G384" i="8" a="1"/>
  <c r="G384" i="8" s="1"/>
  <c r="I384" i="8" s="1" a="1"/>
  <c r="I384" i="8" s="1"/>
  <c r="H384" i="8" a="1"/>
  <c r="H384" i="8" s="1"/>
  <c r="J384" i="8" a="1"/>
  <c r="J384" i="8" s="1"/>
  <c r="L384" i="8" s="1" a="1"/>
  <c r="L384" i="8" s="1"/>
  <c r="K384" i="8" a="1"/>
  <c r="K384" i="8" s="1"/>
  <c r="N384" i="8" a="1"/>
  <c r="N384" i="8" s="1"/>
  <c r="D385" i="8" a="1"/>
  <c r="D385" i="8" s="1"/>
  <c r="E385" i="8" a="1"/>
  <c r="E385" i="8" s="1"/>
  <c r="G385" i="8" a="1"/>
  <c r="G385" i="8" s="1"/>
  <c r="I385" i="8" s="1" a="1"/>
  <c r="I385" i="8" s="1"/>
  <c r="H385" i="8" a="1"/>
  <c r="H385" i="8" s="1"/>
  <c r="J385" i="8" a="1"/>
  <c r="J385" i="8" s="1"/>
  <c r="L385" i="8" s="1" a="1"/>
  <c r="L385" i="8" s="1"/>
  <c r="K385" i="8" a="1"/>
  <c r="K385" i="8" s="1"/>
  <c r="N385" i="8"/>
  <c r="N385" i="8" a="1"/>
  <c r="D386" i="8" a="1"/>
  <c r="D386" i="8" s="1"/>
  <c r="E386" i="8" a="1"/>
  <c r="E386" i="8" s="1"/>
  <c r="G386" i="8" a="1"/>
  <c r="G386" i="8" s="1"/>
  <c r="I386" i="8" s="1" a="1"/>
  <c r="I386" i="8" s="1"/>
  <c r="H386" i="8" a="1"/>
  <c r="H386" i="8" s="1"/>
  <c r="J386" i="8" a="1"/>
  <c r="J386" i="8" s="1"/>
  <c r="L386" i="8" s="1" a="1"/>
  <c r="L386" i="8" s="1"/>
  <c r="K386" i="8" a="1"/>
  <c r="K386" i="8" s="1"/>
  <c r="N386" i="8" a="1"/>
  <c r="N386" i="8" s="1"/>
  <c r="D387" i="8" a="1"/>
  <c r="D387" i="8" s="1"/>
  <c r="E387" i="8" a="1"/>
  <c r="E387" i="8" s="1"/>
  <c r="G387" i="8" a="1"/>
  <c r="G387" i="8" s="1"/>
  <c r="I387" i="8" s="1" a="1"/>
  <c r="I387" i="8" s="1"/>
  <c r="H387" i="8" a="1"/>
  <c r="H387" i="8" s="1"/>
  <c r="J387" i="8" a="1"/>
  <c r="J387" i="8" s="1"/>
  <c r="L387" i="8" s="1" a="1"/>
  <c r="L387" i="8" s="1"/>
  <c r="K387" i="8" a="1"/>
  <c r="K387" i="8" s="1"/>
  <c r="N387" i="8" a="1"/>
  <c r="N387" i="8" s="1"/>
  <c r="D388" i="8" a="1"/>
  <c r="D388" i="8" s="1"/>
  <c r="E388" i="8" a="1"/>
  <c r="E388" i="8" s="1"/>
  <c r="G388" i="8" a="1"/>
  <c r="G388" i="8" s="1"/>
  <c r="I388" i="8" s="1" a="1"/>
  <c r="I388" i="8" s="1"/>
  <c r="H388" i="8" a="1"/>
  <c r="H388" i="8" s="1"/>
  <c r="J388" i="8"/>
  <c r="L388" i="8" s="1" a="1"/>
  <c r="L388" i="8" s="1"/>
  <c r="J388" i="8" a="1"/>
  <c r="K388" i="8" a="1"/>
  <c r="K388" i="8" s="1"/>
  <c r="N388" i="8" a="1"/>
  <c r="N388" i="8" s="1"/>
  <c r="D389" i="8" a="1"/>
  <c r="D389" i="8" s="1"/>
  <c r="E389" i="8" a="1"/>
  <c r="E389" i="8" s="1"/>
  <c r="G389" i="8" a="1"/>
  <c r="G389" i="8" s="1"/>
  <c r="I389" i="8" s="1" a="1"/>
  <c r="I389" i="8" s="1"/>
  <c r="H389" i="8" a="1"/>
  <c r="H389" i="8" s="1"/>
  <c r="J389" i="8"/>
  <c r="L389" i="8" s="1" a="1"/>
  <c r="L389" i="8" s="1"/>
  <c r="J389" i="8" a="1"/>
  <c r="K389" i="8" a="1"/>
  <c r="K389" i="8" s="1"/>
  <c r="N389" i="8" a="1"/>
  <c r="N389" i="8" s="1"/>
  <c r="D390" i="8" a="1"/>
  <c r="D390" i="8" s="1"/>
  <c r="E390" i="8" a="1"/>
  <c r="E390" i="8" s="1"/>
  <c r="G390" i="8" a="1"/>
  <c r="G390" i="8" s="1"/>
  <c r="I390" i="8" s="1" a="1"/>
  <c r="I390" i="8" s="1"/>
  <c r="H390" i="8" a="1"/>
  <c r="H390" i="8" s="1"/>
  <c r="J390" i="8"/>
  <c r="L390" i="8" s="1" a="1"/>
  <c r="L390" i="8" s="1"/>
  <c r="J390" i="8" a="1"/>
  <c r="K390" i="8" a="1"/>
  <c r="K390" i="8" s="1"/>
  <c r="N390" i="8" a="1"/>
  <c r="N390" i="8" s="1"/>
  <c r="D391" i="8" a="1"/>
  <c r="D391" i="8" s="1"/>
  <c r="E391" i="8" a="1"/>
  <c r="E391" i="8" s="1"/>
  <c r="G391" i="8" a="1"/>
  <c r="G391" i="8" s="1"/>
  <c r="I391" i="8" s="1" a="1"/>
  <c r="I391" i="8" s="1"/>
  <c r="H391" i="8" a="1"/>
  <c r="H391" i="8" s="1"/>
  <c r="J391" i="8" a="1"/>
  <c r="J391" i="8" s="1"/>
  <c r="L391" i="8" s="1" a="1"/>
  <c r="L391" i="8" s="1"/>
  <c r="K391" i="8" a="1"/>
  <c r="K391" i="8" s="1"/>
  <c r="N391" i="8" a="1"/>
  <c r="N391" i="8" s="1"/>
  <c r="D392" i="8" a="1"/>
  <c r="D392" i="8" s="1"/>
  <c r="E392" i="8" a="1"/>
  <c r="E392" i="8" s="1"/>
  <c r="G392" i="8" a="1"/>
  <c r="G392" i="8" s="1"/>
  <c r="I392" i="8" s="1" a="1"/>
  <c r="I392" i="8" s="1"/>
  <c r="H392" i="8" a="1"/>
  <c r="H392" i="8" s="1"/>
  <c r="J392" i="8" a="1"/>
  <c r="J392" i="8" s="1"/>
  <c r="L392" i="8" s="1" a="1"/>
  <c r="L392" i="8" s="1"/>
  <c r="K392" i="8" a="1"/>
  <c r="K392" i="8" s="1"/>
  <c r="N392" i="8" a="1"/>
  <c r="N392" i="8" s="1"/>
  <c r="D393" i="8" a="1"/>
  <c r="D393" i="8" s="1"/>
  <c r="E393" i="8" a="1"/>
  <c r="E393" i="8" s="1"/>
  <c r="G393" i="8" a="1"/>
  <c r="G393" i="8" s="1"/>
  <c r="I393" i="8" s="1" a="1"/>
  <c r="I393" i="8" s="1"/>
  <c r="H393" i="8" a="1"/>
  <c r="H393" i="8" s="1"/>
  <c r="J393" i="8" a="1"/>
  <c r="J393" i="8" s="1"/>
  <c r="L393" i="8" s="1" a="1"/>
  <c r="L393" i="8" s="1"/>
  <c r="K393" i="8" a="1"/>
  <c r="K393" i="8" s="1"/>
  <c r="N393" i="8"/>
  <c r="N393" i="8" a="1"/>
  <c r="D394" i="8" a="1"/>
  <c r="D394" i="8" s="1"/>
  <c r="E394" i="8" a="1"/>
  <c r="E394" i="8" s="1"/>
  <c r="G394" i="8" a="1"/>
  <c r="G394" i="8" s="1"/>
  <c r="I394" i="8" s="1" a="1"/>
  <c r="I394" i="8" s="1"/>
  <c r="H394" i="8" a="1"/>
  <c r="H394" i="8" s="1"/>
  <c r="J394" i="8" a="1"/>
  <c r="J394" i="8" s="1"/>
  <c r="L394" i="8" s="1" a="1"/>
  <c r="L394" i="8" s="1"/>
  <c r="K394" i="8" a="1"/>
  <c r="K394" i="8" s="1"/>
  <c r="N394" i="8" a="1"/>
  <c r="N394" i="8" s="1"/>
  <c r="D395" i="8" a="1"/>
  <c r="D395" i="8" s="1"/>
  <c r="E395" i="8" a="1"/>
  <c r="E395" i="8" s="1"/>
  <c r="G395" i="8" a="1"/>
  <c r="G395" i="8" s="1"/>
  <c r="I395" i="8" s="1" a="1"/>
  <c r="I395" i="8" s="1"/>
  <c r="H395" i="8" a="1"/>
  <c r="H395" i="8" s="1"/>
  <c r="J395" i="8" a="1"/>
  <c r="J395" i="8" s="1"/>
  <c r="L395" i="8" s="1" a="1"/>
  <c r="L395" i="8" s="1"/>
  <c r="K395" i="8" a="1"/>
  <c r="K395" i="8" s="1"/>
  <c r="N395" i="8" a="1"/>
  <c r="N395" i="8" s="1"/>
  <c r="D396" i="8" a="1"/>
  <c r="D396" i="8" s="1"/>
  <c r="E396" i="8" a="1"/>
  <c r="E396" i="8" s="1"/>
  <c r="G396" i="8" a="1"/>
  <c r="G396" i="8" s="1"/>
  <c r="I396" i="8" s="1" a="1"/>
  <c r="I396" i="8" s="1"/>
  <c r="H396" i="8" a="1"/>
  <c r="H396" i="8" s="1"/>
  <c r="J396" i="8"/>
  <c r="L396" i="8" s="1" a="1"/>
  <c r="L396" i="8" s="1"/>
  <c r="J396" i="8" a="1"/>
  <c r="K396" i="8" a="1"/>
  <c r="K396" i="8" s="1"/>
  <c r="N396" i="8" a="1"/>
  <c r="N396" i="8" s="1"/>
  <c r="D397" i="8" a="1"/>
  <c r="D397" i="8" s="1"/>
  <c r="E397" i="8" a="1"/>
  <c r="E397" i="8" s="1"/>
  <c r="G397" i="8" a="1"/>
  <c r="G397" i="8" s="1"/>
  <c r="I397" i="8" s="1" a="1"/>
  <c r="I397" i="8" s="1"/>
  <c r="H397" i="8" a="1"/>
  <c r="H397" i="8" s="1"/>
  <c r="J397" i="8"/>
  <c r="L397" i="8" s="1" a="1"/>
  <c r="L397" i="8" s="1"/>
  <c r="J397" i="8" a="1"/>
  <c r="K397" i="8" a="1"/>
  <c r="K397" i="8" s="1"/>
  <c r="N397" i="8"/>
  <c r="N397" i="8" a="1"/>
  <c r="D398" i="8" a="1"/>
  <c r="D398" i="8" s="1"/>
  <c r="E398" i="8" a="1"/>
  <c r="E398" i="8" s="1"/>
  <c r="G398" i="8" a="1"/>
  <c r="G398" i="8" s="1"/>
  <c r="I398" i="8" s="1" a="1"/>
  <c r="I398" i="8" s="1"/>
  <c r="H398" i="8" a="1"/>
  <c r="H398" i="8" s="1"/>
  <c r="J398" i="8" a="1"/>
  <c r="J398" i="8" s="1"/>
  <c r="L398" i="8" s="1" a="1"/>
  <c r="L398" i="8" s="1"/>
  <c r="K398" i="8" a="1"/>
  <c r="K398" i="8" s="1"/>
  <c r="N398" i="8" a="1"/>
  <c r="N398" i="8" s="1"/>
  <c r="D399" i="8" a="1"/>
  <c r="D399" i="8" s="1"/>
  <c r="E399" i="8" a="1"/>
  <c r="E399" i="8" s="1"/>
  <c r="G399" i="8" a="1"/>
  <c r="G399" i="8" s="1"/>
  <c r="I399" i="8" s="1" a="1"/>
  <c r="I399" i="8" s="1"/>
  <c r="H399" i="8" a="1"/>
  <c r="H399" i="8" s="1"/>
  <c r="J399" i="8"/>
  <c r="L399" i="8" s="1" a="1"/>
  <c r="L399" i="8" s="1"/>
  <c r="J399" i="8" a="1"/>
  <c r="K399" i="8" a="1"/>
  <c r="K399" i="8" s="1"/>
  <c r="N399" i="8"/>
  <c r="N399" i="8" a="1"/>
  <c r="D400" i="8" a="1"/>
  <c r="D400" i="8" s="1"/>
  <c r="E400" i="8" a="1"/>
  <c r="E400" i="8" s="1"/>
  <c r="G400" i="8" a="1"/>
  <c r="G400" i="8" s="1"/>
  <c r="I400" i="8" s="1" a="1"/>
  <c r="I400" i="8" s="1"/>
  <c r="H400" i="8" a="1"/>
  <c r="H400" i="8" s="1"/>
  <c r="J400" i="8"/>
  <c r="L400" i="8" s="1" a="1"/>
  <c r="L400" i="8" s="1"/>
  <c r="J400" i="8" a="1"/>
  <c r="K400" i="8" a="1"/>
  <c r="K400" i="8" s="1"/>
  <c r="N400" i="8"/>
  <c r="N400" i="8" a="1"/>
  <c r="D401" i="8" a="1"/>
  <c r="D401" i="8" s="1"/>
  <c r="E401" i="8" a="1"/>
  <c r="E401" i="8" s="1"/>
  <c r="G401" i="8" a="1"/>
  <c r="G401" i="8" s="1"/>
  <c r="I401" i="8" s="1" a="1"/>
  <c r="I401" i="8" s="1"/>
  <c r="H401" i="8" a="1"/>
  <c r="H401" i="8" s="1"/>
  <c r="J401" i="8" a="1"/>
  <c r="J401" i="8" s="1"/>
  <c r="L401" i="8" s="1" a="1"/>
  <c r="L401" i="8" s="1"/>
  <c r="K401" i="8" a="1"/>
  <c r="K401" i="8" s="1"/>
  <c r="N401" i="8" a="1"/>
  <c r="N401" i="8" s="1"/>
  <c r="D402" i="8" a="1"/>
  <c r="D402" i="8" s="1"/>
  <c r="E402" i="8" a="1"/>
  <c r="E402" i="8" s="1"/>
  <c r="G402" i="8" a="1"/>
  <c r="G402" i="8" s="1"/>
  <c r="I402" i="8" s="1" a="1"/>
  <c r="I402" i="8" s="1"/>
  <c r="H402" i="8" a="1"/>
  <c r="H402" i="8" s="1"/>
  <c r="J402" i="8"/>
  <c r="L402" i="8" s="1" a="1"/>
  <c r="L402" i="8" s="1"/>
  <c r="J402" i="8" a="1"/>
  <c r="K402" i="8" a="1"/>
  <c r="K402" i="8" s="1"/>
  <c r="N402" i="8"/>
  <c r="N402" i="8" a="1"/>
  <c r="D403" i="8" a="1"/>
  <c r="D403" i="8" s="1"/>
  <c r="E403" i="8" a="1"/>
  <c r="E403" i="8" s="1"/>
  <c r="G403" i="8" a="1"/>
  <c r="G403" i="8" s="1"/>
  <c r="I403" i="8" s="1" a="1"/>
  <c r="I403" i="8" s="1"/>
  <c r="H403" i="8" a="1"/>
  <c r="H403" i="8" s="1"/>
  <c r="J403" i="8" a="1"/>
  <c r="J403" i="8" s="1"/>
  <c r="K403" i="8" a="1"/>
  <c r="K403" i="8" s="1"/>
  <c r="L403" i="8" a="1"/>
  <c r="L403" i="8" s="1"/>
  <c r="N403" i="8" a="1"/>
  <c r="N403" i="8" s="1"/>
  <c r="D404" i="8" a="1"/>
  <c r="D404" i="8" s="1"/>
  <c r="E404" i="8" a="1"/>
  <c r="E404" i="8" s="1"/>
  <c r="G404" i="8" a="1"/>
  <c r="G404" i="8" s="1"/>
  <c r="I404" i="8" s="1" a="1"/>
  <c r="I404" i="8" s="1"/>
  <c r="H404" i="8" a="1"/>
  <c r="H404" i="8" s="1"/>
  <c r="J404" i="8" a="1"/>
  <c r="J404" i="8" s="1"/>
  <c r="L404" i="8" s="1" a="1"/>
  <c r="L404" i="8" s="1"/>
  <c r="K404" i="8" a="1"/>
  <c r="K404" i="8" s="1"/>
  <c r="N404" i="8" a="1"/>
  <c r="N404" i="8" s="1"/>
  <c r="D405" i="8" a="1"/>
  <c r="D405" i="8" s="1"/>
  <c r="E405" i="8" a="1"/>
  <c r="E405" i="8" s="1"/>
  <c r="G405" i="8" a="1"/>
  <c r="G405" i="8" s="1"/>
  <c r="I405" i="8" s="1" a="1"/>
  <c r="I405" i="8" s="1"/>
  <c r="H405" i="8" a="1"/>
  <c r="H405" i="8" s="1"/>
  <c r="J405" i="8"/>
  <c r="L405" i="8" s="1" a="1"/>
  <c r="L405" i="8" s="1"/>
  <c r="J405" i="8" a="1"/>
  <c r="K405" i="8" a="1"/>
  <c r="K405" i="8" s="1"/>
  <c r="N405" i="8"/>
  <c r="N405" i="8" a="1"/>
  <c r="D406" i="8" a="1"/>
  <c r="D406" i="8" s="1"/>
  <c r="E406" i="8" a="1"/>
  <c r="E406" i="8" s="1"/>
  <c r="G406" i="8" a="1"/>
  <c r="G406" i="8" s="1"/>
  <c r="I406" i="8" s="1" a="1"/>
  <c r="I406" i="8" s="1"/>
  <c r="H406" i="8" a="1"/>
  <c r="H406" i="8" s="1"/>
  <c r="J406" i="8"/>
  <c r="L406" i="8" s="1" a="1"/>
  <c r="L406" i="8" s="1"/>
  <c r="J406" i="8" a="1"/>
  <c r="K406" i="8" a="1"/>
  <c r="K406" i="8" s="1"/>
  <c r="N406" i="8"/>
  <c r="N406" i="8" a="1"/>
  <c r="D407" i="8" a="1"/>
  <c r="D407" i="8" s="1"/>
  <c r="E407" i="8" a="1"/>
  <c r="E407" i="8" s="1"/>
  <c r="G407" i="8" a="1"/>
  <c r="G407" i="8" s="1"/>
  <c r="I407" i="8" s="1" a="1"/>
  <c r="I407" i="8" s="1"/>
  <c r="H407" i="8" a="1"/>
  <c r="H407" i="8" s="1"/>
  <c r="J407" i="8" a="1"/>
  <c r="J407" i="8" s="1"/>
  <c r="L407" i="8" s="1" a="1"/>
  <c r="L407" i="8" s="1"/>
  <c r="K407" i="8" a="1"/>
  <c r="K407" i="8" s="1"/>
  <c r="N407" i="8" a="1"/>
  <c r="N407" i="8" s="1"/>
  <c r="D408" i="8" a="1"/>
  <c r="D408" i="8" s="1"/>
  <c r="E408" i="8" a="1"/>
  <c r="E408" i="8" s="1"/>
  <c r="G408" i="8" a="1"/>
  <c r="G408" i="8" s="1"/>
  <c r="I408" i="8" s="1" a="1"/>
  <c r="I408" i="8" s="1"/>
  <c r="H408" i="8" a="1"/>
  <c r="H408" i="8" s="1"/>
  <c r="J408" i="8"/>
  <c r="L408" i="8" s="1" a="1"/>
  <c r="L408" i="8" s="1"/>
  <c r="J408" i="8" a="1"/>
  <c r="K408" i="8" a="1"/>
  <c r="K408" i="8" s="1"/>
  <c r="N408" i="8" a="1"/>
  <c r="N408" i="8" s="1"/>
  <c r="D409" i="8" a="1"/>
  <c r="D409" i="8" s="1"/>
  <c r="E409" i="8" a="1"/>
  <c r="E409" i="8" s="1"/>
  <c r="G409" i="8" a="1"/>
  <c r="G409" i="8" s="1"/>
  <c r="I409" i="8" s="1" a="1"/>
  <c r="I409" i="8" s="1"/>
  <c r="H409" i="8" a="1"/>
  <c r="H409" i="8" s="1"/>
  <c r="J409" i="8"/>
  <c r="L409" i="8" s="1" a="1"/>
  <c r="L409" i="8" s="1"/>
  <c r="J409" i="8" a="1"/>
  <c r="K409" i="8" a="1"/>
  <c r="K409" i="8" s="1"/>
  <c r="N409" i="8" a="1"/>
  <c r="N409" i="8" s="1"/>
  <c r="D410" i="8" a="1"/>
  <c r="D410" i="8" s="1"/>
  <c r="E410" i="8" a="1"/>
  <c r="E410" i="8" s="1"/>
  <c r="G410" i="8" a="1"/>
  <c r="G410" i="8" s="1"/>
  <c r="I410" i="8" s="1" a="1"/>
  <c r="I410" i="8" s="1"/>
  <c r="H410" i="8" a="1"/>
  <c r="H410" i="8" s="1"/>
  <c r="J410" i="8"/>
  <c r="L410" i="8" s="1" a="1"/>
  <c r="L410" i="8" s="1"/>
  <c r="J410" i="8" a="1"/>
  <c r="K410" i="8" a="1"/>
  <c r="K410" i="8" s="1"/>
  <c r="N410" i="8"/>
  <c r="N410" i="8" a="1"/>
  <c r="D411" i="8" a="1"/>
  <c r="D411" i="8" s="1"/>
  <c r="E411" i="8" a="1"/>
  <c r="E411" i="8" s="1"/>
  <c r="G411" i="8" a="1"/>
  <c r="G411" i="8" s="1"/>
  <c r="I411" i="8" s="1" a="1"/>
  <c r="I411" i="8" s="1"/>
  <c r="H411" i="8" a="1"/>
  <c r="H411" i="8" s="1"/>
  <c r="J411" i="8" a="1"/>
  <c r="J411" i="8" s="1"/>
  <c r="L411" i="8" s="1" a="1"/>
  <c r="L411" i="8" s="1"/>
  <c r="K411" i="8" a="1"/>
  <c r="K411" i="8" s="1"/>
  <c r="N411" i="8" a="1"/>
  <c r="N411" i="8" s="1"/>
  <c r="D412" i="8" a="1"/>
  <c r="D412" i="8" s="1"/>
  <c r="E412" i="8" a="1"/>
  <c r="E412" i="8" s="1"/>
  <c r="G412" i="8" a="1"/>
  <c r="G412" i="8" s="1"/>
  <c r="I412" i="8" s="1" a="1"/>
  <c r="I412" i="8" s="1"/>
  <c r="H412" i="8" a="1"/>
  <c r="H412" i="8" s="1"/>
  <c r="J412" i="8"/>
  <c r="L412" i="8" s="1" a="1"/>
  <c r="L412" i="8" s="1"/>
  <c r="J412" i="8" a="1"/>
  <c r="K412" i="8" a="1"/>
  <c r="K412" i="8" s="1"/>
  <c r="N412" i="8" a="1"/>
  <c r="N412" i="8" s="1"/>
  <c r="D413" i="8" a="1"/>
  <c r="D413" i="8" s="1"/>
  <c r="E413" i="8" a="1"/>
  <c r="E413" i="8" s="1"/>
  <c r="G413" i="8" a="1"/>
  <c r="G413" i="8" s="1"/>
  <c r="I413" i="8" s="1" a="1"/>
  <c r="I413" i="8" s="1"/>
  <c r="H413" i="8" a="1"/>
  <c r="H413" i="8" s="1"/>
  <c r="J413" i="8"/>
  <c r="L413" i="8" s="1" a="1"/>
  <c r="L413" i="8" s="1"/>
  <c r="J413" i="8" a="1"/>
  <c r="K413" i="8" a="1"/>
  <c r="K413" i="8" s="1"/>
  <c r="N413" i="8"/>
  <c r="N413" i="8" a="1"/>
  <c r="D414" i="8" a="1"/>
  <c r="D414" i="8" s="1"/>
  <c r="E414" i="8" a="1"/>
  <c r="E414" i="8" s="1"/>
  <c r="G414" i="8" a="1"/>
  <c r="G414" i="8" s="1"/>
  <c r="I414" i="8" s="1" a="1"/>
  <c r="I414" i="8" s="1"/>
  <c r="H414" i="8" a="1"/>
  <c r="H414" i="8" s="1"/>
  <c r="J414" i="8"/>
  <c r="L414" i="8" s="1" a="1"/>
  <c r="L414" i="8" s="1"/>
  <c r="J414" i="8" a="1"/>
  <c r="K414" i="8" a="1"/>
  <c r="K414" i="8" s="1"/>
  <c r="N414" i="8"/>
  <c r="N414" i="8" a="1"/>
  <c r="D415" i="8" a="1"/>
  <c r="D415" i="8" s="1"/>
  <c r="E415" i="8" a="1"/>
  <c r="E415" i="8" s="1"/>
  <c r="G415" i="8" a="1"/>
  <c r="G415" i="8" s="1"/>
  <c r="I415" i="8" s="1" a="1"/>
  <c r="I415" i="8" s="1"/>
  <c r="H415" i="8" a="1"/>
  <c r="H415" i="8" s="1"/>
  <c r="J415" i="8" a="1"/>
  <c r="J415" i="8" s="1"/>
  <c r="L415" i="8" s="1" a="1"/>
  <c r="L415" i="8" s="1"/>
  <c r="K415" i="8" a="1"/>
  <c r="K415" i="8" s="1"/>
  <c r="N415" i="8"/>
  <c r="N415" i="8" a="1"/>
  <c r="D416" i="8" a="1"/>
  <c r="D416" i="8" s="1"/>
  <c r="E416" i="8" a="1"/>
  <c r="E416" i="8" s="1"/>
  <c r="G416" i="8" a="1"/>
  <c r="G416" i="8" s="1"/>
  <c r="I416" i="8" s="1" a="1"/>
  <c r="I416" i="8" s="1"/>
  <c r="H416" i="8" a="1"/>
  <c r="H416" i="8" s="1"/>
  <c r="J416" i="8" a="1"/>
  <c r="J416" i="8" s="1"/>
  <c r="L416" i="8" s="1" a="1"/>
  <c r="L416" i="8" s="1"/>
  <c r="K416" i="8" a="1"/>
  <c r="K416" i="8" s="1"/>
  <c r="N416" i="8" a="1"/>
  <c r="N416" i="8" s="1"/>
  <c r="D417" i="8" a="1"/>
  <c r="D417" i="8" s="1"/>
  <c r="E417" i="8" a="1"/>
  <c r="E417" i="8" s="1"/>
  <c r="G417" i="8" a="1"/>
  <c r="G417" i="8" s="1"/>
  <c r="I417" i="8" s="1" a="1"/>
  <c r="I417" i="8" s="1"/>
  <c r="H417" i="8" a="1"/>
  <c r="H417" i="8" s="1"/>
  <c r="J417" i="8"/>
  <c r="L417" i="8" s="1" a="1"/>
  <c r="L417" i="8" s="1"/>
  <c r="J417" i="8" a="1"/>
  <c r="K417" i="8" a="1"/>
  <c r="K417" i="8" s="1"/>
  <c r="N417" i="8"/>
  <c r="N417" i="8" a="1"/>
  <c r="D418" i="8" a="1"/>
  <c r="D418" i="8" s="1"/>
  <c r="E418" i="8" a="1"/>
  <c r="E418" i="8" s="1"/>
  <c r="G418" i="8" a="1"/>
  <c r="G418" i="8" s="1"/>
  <c r="I418" i="8" s="1" a="1"/>
  <c r="I418" i="8" s="1"/>
  <c r="H418" i="8" a="1"/>
  <c r="H418" i="8" s="1"/>
  <c r="J418" i="8"/>
  <c r="L418" i="8" s="1" a="1"/>
  <c r="L418" i="8" s="1"/>
  <c r="J418" i="8" a="1"/>
  <c r="K418" i="8" a="1"/>
  <c r="K418" i="8" s="1"/>
  <c r="N418" i="8"/>
  <c r="N418" i="8" a="1"/>
  <c r="D419" i="8" a="1"/>
  <c r="D419" i="8" s="1"/>
  <c r="E419" i="8" a="1"/>
  <c r="E419" i="8" s="1"/>
  <c r="G419" i="8" a="1"/>
  <c r="G419" i="8" s="1"/>
  <c r="I419" i="8" s="1" a="1"/>
  <c r="I419" i="8" s="1"/>
  <c r="H419" i="8" a="1"/>
  <c r="H419" i="8" s="1"/>
  <c r="J419" i="8" a="1"/>
  <c r="J419" i="8" s="1"/>
  <c r="L419" i="8" s="1" a="1"/>
  <c r="L419" i="8" s="1"/>
  <c r="K419" i="8" a="1"/>
  <c r="K419" i="8" s="1"/>
  <c r="N419" i="8"/>
  <c r="N419" i="8" a="1"/>
  <c r="D420" i="8" a="1"/>
  <c r="D420" i="8" s="1"/>
  <c r="E420" i="8" a="1"/>
  <c r="E420" i="8" s="1"/>
  <c r="G420" i="8" a="1"/>
  <c r="G420" i="8" s="1"/>
  <c r="I420" i="8" s="1" a="1"/>
  <c r="I420" i="8" s="1"/>
  <c r="H420" i="8" a="1"/>
  <c r="H420" i="8" s="1"/>
  <c r="J420" i="8"/>
  <c r="L420" i="8" s="1" a="1"/>
  <c r="L420" i="8" s="1"/>
  <c r="J420" i="8" a="1"/>
  <c r="K420" i="8" a="1"/>
  <c r="K420" i="8" s="1"/>
  <c r="N420" i="8" a="1"/>
  <c r="N420" i="8" s="1"/>
  <c r="D421" i="8" a="1"/>
  <c r="D421" i="8" s="1"/>
  <c r="F421" i="8" s="1" a="1"/>
  <c r="F421" i="8" s="1"/>
  <c r="E421" i="8" a="1"/>
  <c r="E421" i="8" s="1"/>
  <c r="G421" i="8" a="1"/>
  <c r="G421" i="8" s="1"/>
  <c r="I421" i="8" s="1" a="1"/>
  <c r="I421" i="8" s="1"/>
  <c r="H421" i="8" a="1"/>
  <c r="H421" i="8" s="1"/>
  <c r="J421" i="8"/>
  <c r="L421" i="8" s="1" a="1"/>
  <c r="L421" i="8" s="1"/>
  <c r="J421" i="8" a="1"/>
  <c r="K421" i="8" a="1"/>
  <c r="K421" i="8" s="1"/>
  <c r="N421" i="8"/>
  <c r="N421" i="8" a="1"/>
  <c r="D422" i="8"/>
  <c r="D422" i="8" a="1"/>
  <c r="E422" i="8" a="1"/>
  <c r="E422" i="8" s="1"/>
  <c r="F422" i="8" a="1"/>
  <c r="F422" i="8" s="1"/>
  <c r="G422" i="8" a="1"/>
  <c r="G422" i="8" s="1"/>
  <c r="I422" i="8" s="1" a="1"/>
  <c r="I422" i="8" s="1"/>
  <c r="H422" i="8" a="1"/>
  <c r="H422" i="8" s="1"/>
  <c r="J422" i="8"/>
  <c r="L422" i="8" s="1" a="1"/>
  <c r="L422" i="8" s="1"/>
  <c r="J422" i="8" a="1"/>
  <c r="K422" i="8" a="1"/>
  <c r="K422" i="8" s="1"/>
  <c r="N422" i="8" a="1"/>
  <c r="N422" i="8" s="1"/>
  <c r="D423" i="8" a="1"/>
  <c r="D423" i="8" s="1"/>
  <c r="F423" i="8" s="1" a="1"/>
  <c r="F423" i="8" s="1"/>
  <c r="E423" i="8" a="1"/>
  <c r="E423" i="8" s="1"/>
  <c r="G423" i="8" a="1"/>
  <c r="G423" i="8" s="1"/>
  <c r="I423" i="8" s="1" a="1"/>
  <c r="I423" i="8" s="1"/>
  <c r="H423" i="8"/>
  <c r="H423" i="8" a="1"/>
  <c r="J423" i="8" a="1"/>
  <c r="J423" i="8" s="1"/>
  <c r="L423" i="8" s="1" a="1"/>
  <c r="L423" i="8" s="1"/>
  <c r="K423" i="8" a="1"/>
  <c r="K423" i="8" s="1"/>
  <c r="N423" i="8"/>
  <c r="N423" i="8" a="1"/>
  <c r="D424" i="8" a="1"/>
  <c r="D424" i="8" s="1"/>
  <c r="F424" i="8" s="1" a="1"/>
  <c r="F424" i="8" s="1"/>
  <c r="E424" i="8" a="1"/>
  <c r="E424" i="8" s="1"/>
  <c r="G424" i="8" a="1"/>
  <c r="G424" i="8" s="1"/>
  <c r="I424" i="8" s="1" a="1"/>
  <c r="I424" i="8" s="1"/>
  <c r="H424" i="8" a="1"/>
  <c r="H424" i="8" s="1"/>
  <c r="J424" i="8"/>
  <c r="L424" i="8" s="1" a="1"/>
  <c r="L424" i="8" s="1"/>
  <c r="J424" i="8" a="1"/>
  <c r="K424" i="8" a="1"/>
  <c r="K424" i="8" s="1"/>
  <c r="N424" i="8" a="1"/>
  <c r="N424" i="8" s="1"/>
  <c r="D425" i="8" a="1"/>
  <c r="D425" i="8" s="1"/>
  <c r="F425" i="8" s="1" a="1"/>
  <c r="F425" i="8" s="1"/>
  <c r="E425" i="8" a="1"/>
  <c r="E425" i="8" s="1"/>
  <c r="G425" i="8" a="1"/>
  <c r="G425" i="8" s="1"/>
  <c r="I425" i="8" s="1" a="1"/>
  <c r="I425" i="8" s="1"/>
  <c r="H425" i="8" a="1"/>
  <c r="H425" i="8" s="1"/>
  <c r="J425" i="8" a="1"/>
  <c r="J425" i="8" s="1"/>
  <c r="L425" i="8" s="1" a="1"/>
  <c r="L425" i="8" s="1"/>
  <c r="K425" i="8" a="1"/>
  <c r="K425" i="8" s="1"/>
  <c r="N425" i="8" a="1"/>
  <c r="N425" i="8" s="1"/>
  <c r="D426" i="8" a="1"/>
  <c r="D426" i="8" s="1"/>
  <c r="E426" i="8" a="1"/>
  <c r="E426" i="8" s="1"/>
  <c r="G426" i="8" a="1"/>
  <c r="G426" i="8" s="1"/>
  <c r="I426" i="8" s="1" a="1"/>
  <c r="I426" i="8" s="1"/>
  <c r="H426" i="8" a="1"/>
  <c r="H426" i="8" s="1"/>
  <c r="J426" i="8" a="1"/>
  <c r="J426" i="8" s="1"/>
  <c r="L426" i="8" s="1" a="1"/>
  <c r="L426" i="8" s="1"/>
  <c r="K426" i="8" a="1"/>
  <c r="K426" i="8" s="1"/>
  <c r="N426" i="8" a="1"/>
  <c r="N426" i="8" s="1"/>
  <c r="D427" i="8" a="1"/>
  <c r="D427" i="8" s="1"/>
  <c r="E427" i="8" a="1"/>
  <c r="E427" i="8" s="1"/>
  <c r="G427" i="8" a="1"/>
  <c r="G427" i="8" s="1"/>
  <c r="I427" i="8" s="1" a="1"/>
  <c r="I427" i="8" s="1"/>
  <c r="H427" i="8" a="1"/>
  <c r="H427" i="8" s="1"/>
  <c r="J427" i="8" a="1"/>
  <c r="J427" i="8" s="1"/>
  <c r="L427" i="8" s="1" a="1"/>
  <c r="L427" i="8" s="1"/>
  <c r="K427" i="8"/>
  <c r="K427" i="8" a="1"/>
  <c r="N427" i="8" a="1"/>
  <c r="N427" i="8" s="1"/>
  <c r="D428" i="8" a="1"/>
  <c r="D428" i="8" s="1"/>
  <c r="E428" i="8" a="1"/>
  <c r="E428" i="8" s="1"/>
  <c r="G428" i="8" a="1"/>
  <c r="G428" i="8" s="1"/>
  <c r="I428" i="8" s="1" a="1"/>
  <c r="I428" i="8" s="1"/>
  <c r="H428" i="8" a="1"/>
  <c r="H428" i="8" s="1"/>
  <c r="J428" i="8" a="1"/>
  <c r="J428" i="8" s="1"/>
  <c r="L428" i="8" s="1" a="1"/>
  <c r="L428" i="8" s="1"/>
  <c r="K428" i="8" a="1"/>
  <c r="K428" i="8" s="1"/>
  <c r="N428" i="8" a="1"/>
  <c r="N428" i="8" s="1"/>
  <c r="D429" i="8" a="1"/>
  <c r="D429" i="8" s="1"/>
  <c r="E429" i="8" a="1"/>
  <c r="E429" i="8" s="1"/>
  <c r="G429" i="8" a="1"/>
  <c r="G429" i="8" s="1"/>
  <c r="I429" i="8" s="1" a="1"/>
  <c r="I429" i="8" s="1"/>
  <c r="H429" i="8" a="1"/>
  <c r="H429" i="8" s="1"/>
  <c r="J429" i="8" a="1"/>
  <c r="J429" i="8" s="1"/>
  <c r="L429" i="8" s="1" a="1"/>
  <c r="L429" i="8" s="1"/>
  <c r="K429" i="8"/>
  <c r="K429" i="8" a="1"/>
  <c r="N429" i="8" a="1"/>
  <c r="N429" i="8" s="1"/>
  <c r="D430" i="8" a="1"/>
  <c r="D430" i="8" s="1"/>
  <c r="E430" i="8" a="1"/>
  <c r="E430" i="8" s="1"/>
  <c r="G430" i="8" a="1"/>
  <c r="G430" i="8" s="1"/>
  <c r="I430" i="8" s="1" a="1"/>
  <c r="I430" i="8" s="1"/>
  <c r="H430" i="8" a="1"/>
  <c r="H430" i="8" s="1"/>
  <c r="J430" i="8" a="1"/>
  <c r="J430" i="8" s="1"/>
  <c r="L430" i="8" s="1" a="1"/>
  <c r="L430" i="8" s="1"/>
  <c r="K430" i="8" a="1"/>
  <c r="K430" i="8" s="1"/>
  <c r="N430" i="8" a="1"/>
  <c r="N430" i="8" s="1"/>
  <c r="D431" i="8" a="1"/>
  <c r="D431" i="8" s="1"/>
  <c r="F431" i="8" s="1" a="1"/>
  <c r="F431" i="8" s="1"/>
  <c r="E431" i="8" a="1"/>
  <c r="E431" i="8" s="1"/>
  <c r="G431" i="8" a="1"/>
  <c r="G431" i="8" s="1"/>
  <c r="I431" i="8" s="1" a="1"/>
  <c r="I431" i="8" s="1"/>
  <c r="H431" i="8" a="1"/>
  <c r="H431" i="8" s="1"/>
  <c r="J431" i="8" a="1"/>
  <c r="J431" i="8" s="1"/>
  <c r="K431" i="8" a="1"/>
  <c r="K431" i="8" s="1"/>
  <c r="L431" i="8" a="1"/>
  <c r="L431" i="8" s="1"/>
  <c r="N431" i="8" a="1"/>
  <c r="N431" i="8" s="1"/>
  <c r="D432" i="8" a="1"/>
  <c r="D432" i="8" s="1"/>
  <c r="E432" i="8" a="1"/>
  <c r="E432" i="8" s="1"/>
  <c r="G432" i="8" a="1"/>
  <c r="G432" i="8" s="1"/>
  <c r="I432" i="8" s="1" a="1"/>
  <c r="I432" i="8" s="1"/>
  <c r="H432" i="8" a="1"/>
  <c r="H432" i="8" s="1"/>
  <c r="J432" i="8" a="1"/>
  <c r="J432" i="8" s="1"/>
  <c r="K432" i="8"/>
  <c r="K432" i="8" a="1"/>
  <c r="L432" i="8" a="1"/>
  <c r="L432" i="8" s="1"/>
  <c r="N432" i="8" a="1"/>
  <c r="N432" i="8" s="1"/>
  <c r="D433" i="8" a="1"/>
  <c r="D433" i="8" s="1"/>
  <c r="E433" i="8" a="1"/>
  <c r="E433" i="8" s="1"/>
  <c r="G433" i="8"/>
  <c r="I433" i="8" s="1" a="1"/>
  <c r="I433" i="8" s="1"/>
  <c r="G433" i="8" a="1"/>
  <c r="H433" i="8" a="1"/>
  <c r="H433" i="8" s="1"/>
  <c r="J433" i="8" a="1"/>
  <c r="J433" i="8" s="1"/>
  <c r="L433" i="8" s="1" a="1"/>
  <c r="L433" i="8" s="1"/>
  <c r="K433" i="8" a="1"/>
  <c r="K433" i="8" s="1"/>
  <c r="N433" i="8" a="1"/>
  <c r="N433" i="8" s="1"/>
  <c r="D434" i="8" a="1"/>
  <c r="D434" i="8" s="1"/>
  <c r="E434" i="8" a="1"/>
  <c r="E434" i="8" s="1"/>
  <c r="G434" i="8" a="1"/>
  <c r="G434" i="8" s="1"/>
  <c r="I434" i="8" s="1" a="1"/>
  <c r="I434" i="8" s="1"/>
  <c r="H434" i="8" a="1"/>
  <c r="H434" i="8" s="1"/>
  <c r="J434" i="8" a="1"/>
  <c r="J434" i="8" s="1"/>
  <c r="L434" i="8" s="1" a="1"/>
  <c r="L434" i="8" s="1"/>
  <c r="K434" i="8" a="1"/>
  <c r="K434" i="8" s="1"/>
  <c r="N434" i="8" a="1"/>
  <c r="N434" i="8" s="1"/>
  <c r="D435" i="8" a="1"/>
  <c r="D435" i="8" s="1"/>
  <c r="F435" i="8" s="1" a="1"/>
  <c r="F435" i="8" s="1"/>
  <c r="E435" i="8" a="1"/>
  <c r="E435" i="8" s="1"/>
  <c r="G435" i="8" a="1"/>
  <c r="G435" i="8" s="1"/>
  <c r="H435" i="8" a="1"/>
  <c r="H435" i="8" s="1"/>
  <c r="J435" i="8" a="1"/>
  <c r="J435" i="8" s="1"/>
  <c r="L435" i="8" s="1" a="1"/>
  <c r="L435" i="8" s="1"/>
  <c r="K435" i="8"/>
  <c r="K435" i="8" a="1"/>
  <c r="N435" i="8" a="1"/>
  <c r="N435" i="8" s="1"/>
  <c r="D436" i="8" a="1"/>
  <c r="D436" i="8" s="1"/>
  <c r="E436" i="8" a="1"/>
  <c r="E436" i="8" s="1"/>
  <c r="G436" i="8" a="1"/>
  <c r="G436" i="8" s="1"/>
  <c r="H436" i="8" a="1"/>
  <c r="H436" i="8" s="1"/>
  <c r="I436" i="8" a="1"/>
  <c r="I436" i="8" s="1"/>
  <c r="J436" i="8" a="1"/>
  <c r="J436" i="8" s="1"/>
  <c r="L436" i="8" s="1" a="1"/>
  <c r="L436" i="8" s="1"/>
  <c r="K436" i="8" a="1"/>
  <c r="K436" i="8" s="1"/>
  <c r="N436" i="8" a="1"/>
  <c r="N436" i="8" s="1"/>
  <c r="D437" i="8" a="1"/>
  <c r="D437" i="8" s="1"/>
  <c r="F437" i="8" s="1" a="1"/>
  <c r="F437" i="8" s="1"/>
  <c r="E437" i="8" a="1"/>
  <c r="E437" i="8" s="1"/>
  <c r="G437" i="8" a="1"/>
  <c r="G437" i="8" s="1"/>
  <c r="I437" i="8" s="1" a="1"/>
  <c r="I437" i="8" s="1"/>
  <c r="H437" i="8" a="1"/>
  <c r="H437" i="8" s="1"/>
  <c r="J437" i="8" a="1"/>
  <c r="J437" i="8" s="1"/>
  <c r="L437" i="8" s="1" a="1"/>
  <c r="L437" i="8" s="1"/>
  <c r="K437" i="8" a="1"/>
  <c r="K437" i="8" s="1"/>
  <c r="N437" i="8" a="1"/>
  <c r="N437" i="8" s="1"/>
  <c r="D438" i="8" a="1"/>
  <c r="D438" i="8" s="1"/>
  <c r="E438" i="8" a="1"/>
  <c r="E438" i="8" s="1"/>
  <c r="G438" i="8"/>
  <c r="I438" i="8" s="1" a="1"/>
  <c r="I438" i="8" s="1"/>
  <c r="G438" i="8" a="1"/>
  <c r="H438" i="8" a="1"/>
  <c r="H438" i="8" s="1"/>
  <c r="J438" i="8" a="1"/>
  <c r="J438" i="8" s="1"/>
  <c r="L438" i="8" s="1" a="1"/>
  <c r="L438" i="8" s="1"/>
  <c r="K438" i="8" a="1"/>
  <c r="K438" i="8" s="1"/>
  <c r="N438" i="8" a="1"/>
  <c r="N438" i="8" s="1"/>
  <c r="D439" i="8" a="1"/>
  <c r="D439" i="8" s="1"/>
  <c r="F439" i="8" s="1" a="1"/>
  <c r="F439" i="8" s="1"/>
  <c r="E439" i="8" a="1"/>
  <c r="E439" i="8" s="1"/>
  <c r="G439" i="8" a="1"/>
  <c r="G439" i="8" s="1"/>
  <c r="I439" i="8" s="1" a="1"/>
  <c r="I439" i="8" s="1"/>
  <c r="H439" i="8" a="1"/>
  <c r="H439" i="8" s="1"/>
  <c r="J439" i="8" a="1"/>
  <c r="J439" i="8" s="1"/>
  <c r="L439" i="8" s="1" a="1"/>
  <c r="L439" i="8" s="1"/>
  <c r="K439" i="8" a="1"/>
  <c r="K439" i="8" s="1"/>
  <c r="N439" i="8" a="1"/>
  <c r="N439" i="8" s="1"/>
  <c r="D440" i="8" a="1"/>
  <c r="D440" i="8" s="1"/>
  <c r="F440" i="8" s="1" a="1"/>
  <c r="F440" i="8" s="1"/>
  <c r="E440" i="8" a="1"/>
  <c r="E440" i="8" s="1"/>
  <c r="G440" i="8" a="1"/>
  <c r="G440" i="8" s="1"/>
  <c r="I440" i="8" s="1" a="1"/>
  <c r="I440" i="8" s="1"/>
  <c r="H440" i="8" a="1"/>
  <c r="H440" i="8" s="1"/>
  <c r="J440" i="8" a="1"/>
  <c r="J440" i="8" s="1"/>
  <c r="K440" i="8" a="1"/>
  <c r="K440" i="8" s="1"/>
  <c r="L440" i="8" a="1"/>
  <c r="L440" i="8" s="1"/>
  <c r="N440" i="8" a="1"/>
  <c r="N440" i="8" s="1"/>
  <c r="D441" i="8" a="1"/>
  <c r="D441" i="8" s="1"/>
  <c r="F441" i="8" s="1" a="1"/>
  <c r="F441" i="8" s="1"/>
  <c r="E441" i="8" a="1"/>
  <c r="E441" i="8" s="1"/>
  <c r="G441" i="8" a="1"/>
  <c r="G441" i="8" s="1"/>
  <c r="I441" i="8" s="1" a="1"/>
  <c r="I441" i="8" s="1"/>
  <c r="H441" i="8" a="1"/>
  <c r="H441" i="8" s="1"/>
  <c r="J441" i="8" a="1"/>
  <c r="J441" i="8" s="1"/>
  <c r="L441" i="8" s="1" a="1"/>
  <c r="L441" i="8" s="1"/>
  <c r="K441" i="8" a="1"/>
  <c r="K441" i="8" s="1"/>
  <c r="M441" i="8" a="1"/>
  <c r="M441" i="8" s="1"/>
  <c r="O441" i="8" s="1" a="1"/>
  <c r="O441" i="8" s="1"/>
  <c r="N441" i="8" a="1"/>
  <c r="N441" i="8" s="1"/>
  <c r="D442" i="8" a="1"/>
  <c r="D442" i="8" s="1"/>
  <c r="E442" i="8" a="1"/>
  <c r="E442" i="8" s="1"/>
  <c r="G442" i="8" a="1"/>
  <c r="G442" i="8" s="1"/>
  <c r="I442" i="8" s="1" a="1"/>
  <c r="I442" i="8" s="1"/>
  <c r="H442" i="8" a="1"/>
  <c r="H442" i="8" s="1"/>
  <c r="J442" i="8" a="1"/>
  <c r="J442" i="8" s="1"/>
  <c r="L442" i="8" s="1" a="1"/>
  <c r="L442" i="8" s="1"/>
  <c r="K442" i="8" a="1"/>
  <c r="K442" i="8" s="1"/>
  <c r="N442" i="8" a="1"/>
  <c r="N442" i="8" s="1"/>
  <c r="D443" i="8" a="1"/>
  <c r="D443" i="8" s="1"/>
  <c r="F443" i="8" s="1" a="1"/>
  <c r="F443" i="8" s="1"/>
  <c r="E443" i="8" a="1"/>
  <c r="E443" i="8" s="1"/>
  <c r="G443" i="8" a="1"/>
  <c r="G443" i="8" s="1"/>
  <c r="H443" i="8" a="1"/>
  <c r="H443" i="8" s="1"/>
  <c r="J443" i="8" a="1"/>
  <c r="J443" i="8" s="1"/>
  <c r="L443" i="8" s="1" a="1"/>
  <c r="L443" i="8" s="1"/>
  <c r="K443" i="8" a="1"/>
  <c r="K443" i="8" s="1"/>
  <c r="N443" i="8" a="1"/>
  <c r="N443" i="8" s="1"/>
  <c r="D444" i="8" a="1"/>
  <c r="D444" i="8" s="1"/>
  <c r="E444" i="8" a="1"/>
  <c r="E444" i="8" s="1"/>
  <c r="G444" i="8" a="1"/>
  <c r="G444" i="8" s="1"/>
  <c r="I444" i="8" s="1" a="1"/>
  <c r="I444" i="8" s="1"/>
  <c r="H444" i="8" a="1"/>
  <c r="H444" i="8" s="1"/>
  <c r="J444" i="8" a="1"/>
  <c r="J444" i="8" s="1"/>
  <c r="L444" i="8" s="1" a="1"/>
  <c r="L444" i="8" s="1"/>
  <c r="K444" i="8" a="1"/>
  <c r="K444" i="8" s="1"/>
  <c r="N444" i="8" a="1"/>
  <c r="N444" i="8" s="1"/>
  <c r="D445" i="8" a="1"/>
  <c r="D445" i="8" s="1"/>
  <c r="F445" i="8" s="1" a="1"/>
  <c r="F445" i="8" s="1"/>
  <c r="E445" i="8" a="1"/>
  <c r="E445" i="8" s="1"/>
  <c r="G445" i="8" a="1"/>
  <c r="G445" i="8" s="1"/>
  <c r="I445" i="8" s="1" a="1"/>
  <c r="I445" i="8" s="1"/>
  <c r="H445" i="8" a="1"/>
  <c r="H445" i="8" s="1"/>
  <c r="J445" i="8" a="1"/>
  <c r="J445" i="8" s="1"/>
  <c r="L445" i="8" s="1" a="1"/>
  <c r="L445" i="8" s="1"/>
  <c r="K445" i="8" a="1"/>
  <c r="K445" i="8" s="1"/>
  <c r="N445" i="8" a="1"/>
  <c r="N445" i="8" s="1"/>
  <c r="D446" i="8" a="1"/>
  <c r="D446" i="8" s="1"/>
  <c r="E446" i="8" a="1"/>
  <c r="E446" i="8" s="1"/>
  <c r="G446" i="8" a="1"/>
  <c r="G446" i="8" s="1"/>
  <c r="I446" i="8" s="1" a="1"/>
  <c r="I446" i="8" s="1"/>
  <c r="H446" i="8" a="1"/>
  <c r="H446" i="8" s="1"/>
  <c r="J446" i="8" a="1"/>
  <c r="J446" i="8" s="1"/>
  <c r="L446" i="8" s="1" a="1"/>
  <c r="L446" i="8" s="1"/>
  <c r="K446" i="8" a="1"/>
  <c r="K446" i="8" s="1"/>
  <c r="N446" i="8" a="1"/>
  <c r="N446" i="8" s="1"/>
  <c r="D447" i="8" a="1"/>
  <c r="D447" i="8" s="1"/>
  <c r="F447" i="8" s="1" a="1"/>
  <c r="F447" i="8" s="1"/>
  <c r="E447" i="8" a="1"/>
  <c r="E447" i="8" s="1"/>
  <c r="G447" i="8" a="1"/>
  <c r="G447" i="8" s="1"/>
  <c r="I447" i="8" s="1" a="1"/>
  <c r="I447" i="8" s="1"/>
  <c r="H447" i="8" a="1"/>
  <c r="H447" i="8" s="1"/>
  <c r="J447" i="8" a="1"/>
  <c r="J447" i="8" s="1"/>
  <c r="L447" i="8" s="1" a="1"/>
  <c r="L447" i="8" s="1"/>
  <c r="K447" i="8"/>
  <c r="K447" i="8" a="1"/>
  <c r="N447" i="8" a="1"/>
  <c r="N447" i="8" s="1"/>
  <c r="D448" i="8" a="1"/>
  <c r="D448" i="8" s="1"/>
  <c r="F448" i="8" s="1" a="1"/>
  <c r="F448" i="8" s="1"/>
  <c r="E448" i="8" a="1"/>
  <c r="E448" i="8" s="1"/>
  <c r="G448" i="8" a="1"/>
  <c r="G448" i="8" s="1"/>
  <c r="I448" i="8" s="1" a="1"/>
  <c r="I448" i="8" s="1"/>
  <c r="H448" i="8" a="1"/>
  <c r="H448" i="8" s="1"/>
  <c r="J448" i="8" a="1"/>
  <c r="J448" i="8" s="1"/>
  <c r="L448" i="8" s="1" a="1"/>
  <c r="L448" i="8" s="1"/>
  <c r="K448" i="8" a="1"/>
  <c r="K448" i="8" s="1"/>
  <c r="N448" i="8" a="1"/>
  <c r="N448" i="8" s="1"/>
  <c r="D449" i="8" a="1"/>
  <c r="D449" i="8" s="1"/>
  <c r="E449" i="8" a="1"/>
  <c r="E449" i="8" s="1"/>
  <c r="G449" i="8" a="1"/>
  <c r="G449" i="8" s="1"/>
  <c r="I449" i="8" s="1" a="1"/>
  <c r="I449" i="8" s="1"/>
  <c r="H449" i="8" a="1"/>
  <c r="H449" i="8" s="1"/>
  <c r="J449" i="8" a="1"/>
  <c r="J449" i="8" s="1"/>
  <c r="L449" i="8" s="1" a="1"/>
  <c r="L449" i="8" s="1"/>
  <c r="K449" i="8" a="1"/>
  <c r="K449" i="8" s="1"/>
  <c r="N449" i="8" a="1"/>
  <c r="N449" i="8" s="1"/>
  <c r="D450" i="8" a="1"/>
  <c r="D450" i="8" s="1"/>
  <c r="E450" i="8" a="1"/>
  <c r="E450" i="8" s="1"/>
  <c r="G450" i="8" a="1"/>
  <c r="G450" i="8" s="1"/>
  <c r="I450" i="8" s="1" a="1"/>
  <c r="I450" i="8" s="1"/>
  <c r="H450" i="8" a="1"/>
  <c r="H450" i="8" s="1"/>
  <c r="J450" i="8" a="1"/>
  <c r="J450" i="8" s="1"/>
  <c r="L450" i="8" s="1" a="1"/>
  <c r="L450" i="8" s="1"/>
  <c r="K450" i="8" a="1"/>
  <c r="K450" i="8" s="1"/>
  <c r="N450" i="8" a="1"/>
  <c r="N450" i="8" s="1"/>
  <c r="D451" i="8" a="1"/>
  <c r="D451" i="8" s="1"/>
  <c r="F451" i="8" s="1" a="1"/>
  <c r="F451" i="8" s="1"/>
  <c r="E451" i="8" a="1"/>
  <c r="E451" i="8" s="1"/>
  <c r="G451" i="8"/>
  <c r="I451" i="8" s="1" a="1"/>
  <c r="I451" i="8" s="1"/>
  <c r="G451" i="8" a="1"/>
  <c r="H451" i="8" a="1"/>
  <c r="H451" i="8" s="1"/>
  <c r="J451" i="8" a="1"/>
  <c r="J451" i="8" s="1"/>
  <c r="L451" i="8" s="1" a="1"/>
  <c r="L451" i="8" s="1"/>
  <c r="K451" i="8" a="1"/>
  <c r="K451" i="8" s="1"/>
  <c r="N451" i="8" a="1"/>
  <c r="N451" i="8" s="1"/>
  <c r="D452" i="8" a="1"/>
  <c r="D452" i="8" s="1"/>
  <c r="F452" i="8" s="1" a="1"/>
  <c r="F452" i="8" s="1"/>
  <c r="E452" i="8" a="1"/>
  <c r="E452" i="8" s="1"/>
  <c r="G452" i="8"/>
  <c r="I452" i="8" s="1" a="1"/>
  <c r="I452" i="8" s="1"/>
  <c r="G452" i="8" a="1"/>
  <c r="H452" i="8" a="1"/>
  <c r="H452" i="8" s="1"/>
  <c r="J452" i="8" a="1"/>
  <c r="J452" i="8" s="1"/>
  <c r="L452" i="8" s="1" a="1"/>
  <c r="L452" i="8" s="1"/>
  <c r="K452" i="8"/>
  <c r="K452" i="8" a="1"/>
  <c r="N452" i="8" a="1"/>
  <c r="N452" i="8" s="1"/>
  <c r="D453" i="8" a="1"/>
  <c r="D453" i="8" s="1"/>
  <c r="E453" i="8"/>
  <c r="E453" i="8" a="1"/>
  <c r="G453" i="8" a="1"/>
  <c r="G453" i="8" s="1"/>
  <c r="I453" i="8" s="1" a="1"/>
  <c r="I453" i="8" s="1"/>
  <c r="H453" i="8" a="1"/>
  <c r="H453" i="8" s="1"/>
  <c r="J453" i="8" a="1"/>
  <c r="J453" i="8" s="1"/>
  <c r="L453" i="8" s="1" a="1"/>
  <c r="L453" i="8" s="1"/>
  <c r="K453" i="8" a="1"/>
  <c r="K453" i="8" s="1"/>
  <c r="N453" i="8" a="1"/>
  <c r="N453" i="8" s="1"/>
  <c r="D454" i="8" a="1"/>
  <c r="D454" i="8" s="1"/>
  <c r="E454" i="8" a="1"/>
  <c r="E454" i="8" s="1"/>
  <c r="G454" i="8"/>
  <c r="I454" i="8" s="1" a="1"/>
  <c r="I454" i="8" s="1"/>
  <c r="G454" i="8" a="1"/>
  <c r="H454" i="8" a="1"/>
  <c r="H454" i="8" s="1"/>
  <c r="J454" i="8" a="1"/>
  <c r="J454" i="8" s="1"/>
  <c r="L454" i="8" s="1" a="1"/>
  <c r="L454" i="8" s="1"/>
  <c r="K454" i="8"/>
  <c r="K454" i="8" a="1"/>
  <c r="N454" i="8" a="1"/>
  <c r="N454" i="8" s="1"/>
  <c r="D455" i="8" a="1"/>
  <c r="D455" i="8" s="1"/>
  <c r="F455" i="8" s="1" a="1"/>
  <c r="F455" i="8" s="1"/>
  <c r="E455" i="8"/>
  <c r="E455" i="8" a="1"/>
  <c r="G455" i="8" a="1"/>
  <c r="G455" i="8" s="1"/>
  <c r="I455" i="8" s="1" a="1"/>
  <c r="I455" i="8" s="1"/>
  <c r="H455" i="8" a="1"/>
  <c r="H455" i="8" s="1"/>
  <c r="J455" i="8" a="1"/>
  <c r="J455" i="8" s="1"/>
  <c r="K455" i="8" a="1"/>
  <c r="K455" i="8" s="1"/>
  <c r="L455" i="8" a="1"/>
  <c r="L455" i="8" s="1"/>
  <c r="N455" i="8" a="1"/>
  <c r="N455" i="8" s="1"/>
  <c r="D456" i="8" a="1"/>
  <c r="D456" i="8" s="1"/>
  <c r="F456" i="8" s="1" a="1"/>
  <c r="F456" i="8" s="1"/>
  <c r="E456" i="8" a="1"/>
  <c r="E456" i="8" s="1"/>
  <c r="G456" i="8" a="1"/>
  <c r="G456" i="8" s="1"/>
  <c r="I456" i="8" s="1" a="1"/>
  <c r="I456" i="8" s="1"/>
  <c r="H456" i="8" a="1"/>
  <c r="H456" i="8" s="1"/>
  <c r="J456" i="8" a="1"/>
  <c r="J456" i="8" s="1"/>
  <c r="L456" i="8" s="1" a="1"/>
  <c r="L456" i="8" s="1"/>
  <c r="K456" i="8" a="1"/>
  <c r="K456" i="8" s="1"/>
  <c r="N456" i="8" a="1"/>
  <c r="N456" i="8" s="1"/>
  <c r="D457" i="8" a="1"/>
  <c r="D457" i="8" s="1"/>
  <c r="E457" i="8" a="1"/>
  <c r="E457" i="8" s="1"/>
  <c r="G457" i="8" a="1"/>
  <c r="G457" i="8" s="1"/>
  <c r="I457" i="8" s="1" a="1"/>
  <c r="I457" i="8" s="1"/>
  <c r="H457" i="8" a="1"/>
  <c r="H457" i="8" s="1"/>
  <c r="J457" i="8" a="1"/>
  <c r="J457" i="8" s="1"/>
  <c r="L457" i="8" s="1" a="1"/>
  <c r="L457" i="8" s="1"/>
  <c r="K457" i="8" a="1"/>
  <c r="K457" i="8" s="1"/>
  <c r="N457" i="8" a="1"/>
  <c r="N457" i="8" s="1"/>
  <c r="D458" i="8" a="1"/>
  <c r="D458" i="8" s="1"/>
  <c r="E458" i="8" a="1"/>
  <c r="E458" i="8" s="1"/>
  <c r="G458" i="8" a="1"/>
  <c r="G458" i="8" s="1"/>
  <c r="I458" i="8" s="1" a="1"/>
  <c r="I458" i="8" s="1"/>
  <c r="H458" i="8" a="1"/>
  <c r="H458" i="8" s="1"/>
  <c r="J458" i="8" a="1"/>
  <c r="J458" i="8" s="1"/>
  <c r="L458" i="8" s="1" a="1"/>
  <c r="L458" i="8" s="1"/>
  <c r="K458" i="8" a="1"/>
  <c r="K458" i="8" s="1"/>
  <c r="N458" i="8" a="1"/>
  <c r="N458" i="8" s="1"/>
  <c r="D459" i="8" a="1"/>
  <c r="D459" i="8" s="1"/>
  <c r="F459" i="8" s="1" a="1"/>
  <c r="F459" i="8" s="1"/>
  <c r="E459" i="8" a="1"/>
  <c r="E459" i="8" s="1"/>
  <c r="G459" i="8"/>
  <c r="I459" i="8" s="1" a="1"/>
  <c r="I459" i="8" s="1"/>
  <c r="G459" i="8" a="1"/>
  <c r="H459" i="8" a="1"/>
  <c r="H459" i="8" s="1"/>
  <c r="J459" i="8" a="1"/>
  <c r="J459" i="8" s="1"/>
  <c r="L459" i="8" s="1" a="1"/>
  <c r="L459" i="8" s="1"/>
  <c r="K459" i="8" a="1"/>
  <c r="K459" i="8" s="1"/>
  <c r="N459" i="8" a="1"/>
  <c r="N459" i="8" s="1"/>
  <c r="D460" i="8" a="1"/>
  <c r="D460" i="8" s="1"/>
  <c r="F460" i="8" s="1" a="1"/>
  <c r="F460" i="8" s="1"/>
  <c r="E460" i="8"/>
  <c r="E460" i="8" a="1"/>
  <c r="G460" i="8" a="1"/>
  <c r="G460" i="8" s="1"/>
  <c r="I460" i="8" s="1" a="1"/>
  <c r="I460" i="8" s="1"/>
  <c r="H460" i="8" a="1"/>
  <c r="H460" i="8" s="1"/>
  <c r="J460" i="8" a="1"/>
  <c r="J460" i="8" s="1"/>
  <c r="L460" i="8" s="1" a="1"/>
  <c r="L460" i="8" s="1"/>
  <c r="K460" i="8" a="1"/>
  <c r="K460" i="8" s="1"/>
  <c r="N460" i="8" a="1"/>
  <c r="N460" i="8" s="1"/>
  <c r="D461" i="8" a="1"/>
  <c r="D461" i="8" s="1"/>
  <c r="E461" i="8"/>
  <c r="E461" i="8" a="1"/>
  <c r="G461" i="8"/>
  <c r="I461" i="8" s="1" a="1"/>
  <c r="I461" i="8" s="1"/>
  <c r="G461" i="8" a="1"/>
  <c r="H461" i="8" a="1"/>
  <c r="H461" i="8" s="1"/>
  <c r="J461" i="8" a="1"/>
  <c r="J461" i="8" s="1"/>
  <c r="L461" i="8" s="1" a="1"/>
  <c r="L461" i="8" s="1"/>
  <c r="K461" i="8"/>
  <c r="K461" i="8" a="1"/>
  <c r="N461" i="8" a="1"/>
  <c r="N461" i="8" s="1"/>
  <c r="D462" i="8" a="1"/>
  <c r="D462" i="8" s="1"/>
  <c r="E462" i="8"/>
  <c r="E462" i="8" a="1"/>
  <c r="G462" i="8"/>
  <c r="I462" i="8" s="1" a="1"/>
  <c r="I462" i="8" s="1"/>
  <c r="G462" i="8" a="1"/>
  <c r="H462" i="8" a="1"/>
  <c r="H462" i="8" s="1"/>
  <c r="J462" i="8" a="1"/>
  <c r="J462" i="8" s="1"/>
  <c r="L462" i="8" s="1" a="1"/>
  <c r="L462" i="8" s="1"/>
  <c r="K462" i="8"/>
  <c r="K462" i="8" a="1"/>
  <c r="N462" i="8" a="1"/>
  <c r="N462" i="8" s="1"/>
  <c r="D463" i="8" a="1"/>
  <c r="D463" i="8" s="1"/>
  <c r="E463" i="8"/>
  <c r="E463" i="8" a="1"/>
  <c r="F463" i="8" a="1"/>
  <c r="F463" i="8" s="1"/>
  <c r="G463" i="8" a="1"/>
  <c r="G463" i="8" s="1"/>
  <c r="I463" i="8" s="1" a="1"/>
  <c r="I463" i="8" s="1"/>
  <c r="H463" i="8" a="1"/>
  <c r="H463" i="8" s="1"/>
  <c r="J463" i="8" a="1"/>
  <c r="J463" i="8" s="1"/>
  <c r="K463" i="8"/>
  <c r="K463" i="8" a="1"/>
  <c r="L463" i="8" a="1"/>
  <c r="L463" i="8" s="1"/>
  <c r="N463" i="8" a="1"/>
  <c r="N463" i="8" s="1"/>
  <c r="D464" i="8" a="1"/>
  <c r="D464" i="8" s="1"/>
  <c r="F464" i="8" s="1" a="1"/>
  <c r="F464" i="8" s="1"/>
  <c r="E464" i="8" a="1"/>
  <c r="E464" i="8" s="1"/>
  <c r="G464" i="8" a="1"/>
  <c r="G464" i="8" s="1"/>
  <c r="I464" i="8" s="1" a="1"/>
  <c r="I464" i="8" s="1"/>
  <c r="H464" i="8" a="1"/>
  <c r="H464" i="8" s="1"/>
  <c r="J464" i="8" a="1"/>
  <c r="J464" i="8" s="1"/>
  <c r="L464" i="8" s="1" a="1"/>
  <c r="L464" i="8" s="1"/>
  <c r="K464" i="8" a="1"/>
  <c r="K464" i="8" s="1"/>
  <c r="N464" i="8" a="1"/>
  <c r="N464" i="8" s="1"/>
  <c r="D465" i="8" a="1"/>
  <c r="D465" i="8" s="1"/>
  <c r="E465" i="8" a="1"/>
  <c r="E465" i="8" s="1"/>
  <c r="G465" i="8" a="1"/>
  <c r="G465" i="8" s="1"/>
  <c r="I465" i="8" s="1" a="1"/>
  <c r="I465" i="8" s="1"/>
  <c r="H465" i="8" a="1"/>
  <c r="H465" i="8" s="1"/>
  <c r="J465" i="8" a="1"/>
  <c r="J465" i="8" s="1"/>
  <c r="L465" i="8" s="1" a="1"/>
  <c r="L465" i="8" s="1"/>
  <c r="K465" i="8" a="1"/>
  <c r="K465" i="8" s="1"/>
  <c r="N465" i="8" a="1"/>
  <c r="N465" i="8" s="1"/>
  <c r="D466" i="8" a="1"/>
  <c r="D466" i="8" s="1"/>
  <c r="E466" i="8" a="1"/>
  <c r="E466" i="8" s="1"/>
  <c r="G466" i="8" a="1"/>
  <c r="G466" i="8" s="1"/>
  <c r="I466" i="8" s="1" a="1"/>
  <c r="I466" i="8" s="1"/>
  <c r="H466" i="8" a="1"/>
  <c r="H466" i="8" s="1"/>
  <c r="J466" i="8" a="1"/>
  <c r="J466" i="8" s="1"/>
  <c r="L466" i="8" s="1" a="1"/>
  <c r="L466" i="8" s="1"/>
  <c r="K466" i="8" a="1"/>
  <c r="K466" i="8" s="1"/>
  <c r="N466" i="8" a="1"/>
  <c r="N466" i="8" s="1"/>
  <c r="D467" i="8" a="1"/>
  <c r="D467" i="8" s="1"/>
  <c r="F467" i="8" s="1" a="1"/>
  <c r="F467" i="8" s="1"/>
  <c r="E467" i="8" a="1"/>
  <c r="E467" i="8" s="1"/>
  <c r="G467" i="8"/>
  <c r="I467" i="8" s="1" a="1"/>
  <c r="I467" i="8" s="1"/>
  <c r="G467" i="8" a="1"/>
  <c r="H467" i="8" a="1"/>
  <c r="H467" i="8" s="1"/>
  <c r="J467" i="8" a="1"/>
  <c r="J467" i="8" s="1"/>
  <c r="L467" i="8" s="1" a="1"/>
  <c r="L467" i="8" s="1"/>
  <c r="K467" i="8" a="1"/>
  <c r="K467" i="8" s="1"/>
  <c r="N467" i="8" a="1"/>
  <c r="N467" i="8" s="1"/>
  <c r="D468" i="8" a="1"/>
  <c r="D468" i="8" s="1"/>
  <c r="F468" i="8" s="1" a="1"/>
  <c r="F468" i="8" s="1"/>
  <c r="E468" i="8"/>
  <c r="E468" i="8" a="1"/>
  <c r="G468" i="8"/>
  <c r="I468" i="8" s="1" a="1"/>
  <c r="I468" i="8" s="1"/>
  <c r="G468" i="8" a="1"/>
  <c r="H468" i="8" a="1"/>
  <c r="H468" i="8" s="1"/>
  <c r="J468" i="8" a="1"/>
  <c r="J468" i="8" s="1"/>
  <c r="L468" i="8" s="1" a="1"/>
  <c r="L468" i="8" s="1"/>
  <c r="K468" i="8"/>
  <c r="K468" i="8" a="1"/>
  <c r="N468" i="8" a="1"/>
  <c r="N468" i="8" s="1"/>
  <c r="D469" i="8" a="1"/>
  <c r="D469" i="8" s="1"/>
  <c r="E469" i="8"/>
  <c r="E469" i="8" a="1"/>
  <c r="G469" i="8"/>
  <c r="I469" i="8" s="1" a="1"/>
  <c r="I469" i="8" s="1"/>
  <c r="G469" i="8" a="1"/>
  <c r="H469" i="8" a="1"/>
  <c r="H469" i="8" s="1"/>
  <c r="J469" i="8" a="1"/>
  <c r="J469" i="8" s="1"/>
  <c r="L469" i="8" s="1" a="1"/>
  <c r="L469" i="8" s="1"/>
  <c r="K469" i="8"/>
  <c r="K469" i="8" a="1"/>
  <c r="N469" i="8" a="1"/>
  <c r="N469" i="8" s="1"/>
  <c r="D470" i="8" a="1"/>
  <c r="D470" i="8" s="1"/>
  <c r="E470" i="8"/>
  <c r="E470" i="8" a="1"/>
  <c r="G470" i="8"/>
  <c r="I470" i="8" s="1" a="1"/>
  <c r="I470" i="8" s="1"/>
  <c r="G470" i="8" a="1"/>
  <c r="H470" i="8" a="1"/>
  <c r="H470" i="8" s="1"/>
  <c r="J470" i="8" a="1"/>
  <c r="J470" i="8" s="1"/>
  <c r="L470" i="8" s="1" a="1"/>
  <c r="L470" i="8" s="1"/>
  <c r="K470" i="8"/>
  <c r="K470" i="8" a="1"/>
  <c r="N470" i="8" a="1"/>
  <c r="N470" i="8" s="1"/>
  <c r="D471" i="8" a="1"/>
  <c r="D471" i="8" s="1"/>
  <c r="E471" i="8"/>
  <c r="E471" i="8" a="1"/>
  <c r="F471" i="8" a="1"/>
  <c r="F471" i="8" s="1"/>
  <c r="G471" i="8" a="1"/>
  <c r="G471" i="8" s="1"/>
  <c r="I471" i="8" s="1" a="1"/>
  <c r="I471" i="8" s="1"/>
  <c r="H471" i="8" a="1"/>
  <c r="H471" i="8" s="1"/>
  <c r="J471" i="8" a="1"/>
  <c r="J471" i="8" s="1"/>
  <c r="K471" i="8"/>
  <c r="K471" i="8" a="1"/>
  <c r="L471" i="8" a="1"/>
  <c r="L471" i="8" s="1"/>
  <c r="N471" i="8" a="1"/>
  <c r="N471" i="8" s="1"/>
  <c r="D472" i="8" a="1"/>
  <c r="D472" i="8" s="1"/>
  <c r="F472" i="8" s="1" a="1"/>
  <c r="F472" i="8" s="1"/>
  <c r="E472" i="8" a="1"/>
  <c r="E472" i="8" s="1"/>
  <c r="G472" i="8" a="1"/>
  <c r="G472" i="8" s="1"/>
  <c r="I472" i="8" s="1" a="1"/>
  <c r="I472" i="8" s="1"/>
  <c r="H472" i="8" a="1"/>
  <c r="H472" i="8" s="1"/>
  <c r="J472" i="8" a="1"/>
  <c r="J472" i="8" s="1"/>
  <c r="L472" i="8" s="1" a="1"/>
  <c r="L472" i="8" s="1"/>
  <c r="K472" i="8" a="1"/>
  <c r="K472" i="8" s="1"/>
  <c r="N472" i="8" a="1"/>
  <c r="N472" i="8" s="1"/>
  <c r="D473" i="8" a="1"/>
  <c r="D473" i="8" s="1"/>
  <c r="E473" i="8" a="1"/>
  <c r="E473" i="8" s="1"/>
  <c r="G473" i="8" a="1"/>
  <c r="G473" i="8" s="1"/>
  <c r="I473" i="8" s="1" a="1"/>
  <c r="I473" i="8" s="1"/>
  <c r="H473" i="8" a="1"/>
  <c r="H473" i="8" s="1"/>
  <c r="J473" i="8" a="1"/>
  <c r="J473" i="8" s="1"/>
  <c r="L473" i="8" s="1" a="1"/>
  <c r="L473" i="8" s="1"/>
  <c r="K473" i="8" a="1"/>
  <c r="K473" i="8" s="1"/>
  <c r="N473" i="8" a="1"/>
  <c r="N473" i="8" s="1"/>
  <c r="D474" i="8" a="1"/>
  <c r="D474" i="8" s="1"/>
  <c r="E474" i="8" a="1"/>
  <c r="E474" i="8" s="1"/>
  <c r="G474" i="8" a="1"/>
  <c r="G474" i="8" s="1"/>
  <c r="I474" i="8" s="1" a="1"/>
  <c r="I474" i="8" s="1"/>
  <c r="H474" i="8" a="1"/>
  <c r="H474" i="8" s="1"/>
  <c r="J474" i="8" a="1"/>
  <c r="J474" i="8" s="1"/>
  <c r="L474" i="8" s="1" a="1"/>
  <c r="L474" i="8" s="1"/>
  <c r="K474" i="8" a="1"/>
  <c r="K474" i="8" s="1"/>
  <c r="N474" i="8" a="1"/>
  <c r="N474" i="8" s="1"/>
  <c r="D475" i="8" a="1"/>
  <c r="D475" i="8" s="1"/>
  <c r="F475" i="8" s="1" a="1"/>
  <c r="F475" i="8" s="1"/>
  <c r="E475" i="8" a="1"/>
  <c r="E475" i="8" s="1"/>
  <c r="G475" i="8" a="1"/>
  <c r="G475" i="8" s="1"/>
  <c r="I475" i="8" s="1" a="1"/>
  <c r="I475" i="8" s="1"/>
  <c r="H475" i="8" a="1"/>
  <c r="H475" i="8" s="1"/>
  <c r="J475" i="8" a="1"/>
  <c r="J475" i="8" s="1"/>
  <c r="L475" i="8" s="1" a="1"/>
  <c r="L475" i="8" s="1"/>
  <c r="K475" i="8" a="1"/>
  <c r="K475" i="8" s="1"/>
  <c r="N475" i="8" a="1"/>
  <c r="N475" i="8" s="1"/>
  <c r="D476" i="8" a="1"/>
  <c r="D476" i="8" s="1"/>
  <c r="F476" i="8" s="1" a="1"/>
  <c r="F476" i="8" s="1"/>
  <c r="E476" i="8"/>
  <c r="E476" i="8" a="1"/>
  <c r="G476" i="8" a="1"/>
  <c r="G476" i="8" s="1"/>
  <c r="I476" i="8" s="1" a="1"/>
  <c r="I476" i="8" s="1"/>
  <c r="H476" i="8" a="1"/>
  <c r="H476" i="8" s="1"/>
  <c r="J476" i="8" a="1"/>
  <c r="J476" i="8" s="1"/>
  <c r="L476" i="8" s="1" a="1"/>
  <c r="L476" i="8" s="1"/>
  <c r="K476" i="8" a="1"/>
  <c r="K476" i="8" s="1"/>
  <c r="N476" i="8" a="1"/>
  <c r="N476" i="8" s="1"/>
  <c r="D477" i="8" a="1"/>
  <c r="D477" i="8" s="1"/>
  <c r="E477" i="8" a="1"/>
  <c r="E477" i="8" s="1"/>
  <c r="G477" i="8"/>
  <c r="I477" i="8" s="1" a="1"/>
  <c r="I477" i="8" s="1"/>
  <c r="G477" i="8" a="1"/>
  <c r="H477" i="8" a="1"/>
  <c r="H477" i="8" s="1"/>
  <c r="J477" i="8" a="1"/>
  <c r="J477" i="8" s="1"/>
  <c r="L477" i="8" s="1" a="1"/>
  <c r="L477" i="8" s="1"/>
  <c r="K477" i="8"/>
  <c r="K477" i="8" a="1"/>
  <c r="N477" i="8" a="1"/>
  <c r="N477" i="8" s="1"/>
  <c r="D478" i="8" a="1"/>
  <c r="D478" i="8" s="1"/>
  <c r="E478" i="8"/>
  <c r="E478" i="8" a="1"/>
  <c r="G478" i="8" a="1"/>
  <c r="G478" i="8" s="1"/>
  <c r="I478" i="8" s="1" a="1"/>
  <c r="I478" i="8" s="1"/>
  <c r="H478" i="8" a="1"/>
  <c r="H478" i="8" s="1"/>
  <c r="J478" i="8" a="1"/>
  <c r="J478" i="8" s="1"/>
  <c r="L478" i="8" s="1" a="1"/>
  <c r="L478" i="8" s="1"/>
  <c r="K478" i="8" a="1"/>
  <c r="K478" i="8" s="1"/>
  <c r="N478" i="8" a="1"/>
  <c r="N478" i="8" s="1"/>
  <c r="D479" i="8" a="1"/>
  <c r="D479" i="8" s="1"/>
  <c r="E479" i="8" a="1"/>
  <c r="E479" i="8" s="1"/>
  <c r="F479" i="8" a="1"/>
  <c r="F479" i="8" s="1"/>
  <c r="G479" i="8" a="1"/>
  <c r="G479" i="8" s="1"/>
  <c r="I479" i="8" s="1" a="1"/>
  <c r="H479" i="8" a="1"/>
  <c r="H479" i="8" s="1"/>
  <c r="I479" i="8"/>
  <c r="J479" i="8" a="1"/>
  <c r="J479" i="8" s="1"/>
  <c r="K479" i="8" a="1"/>
  <c r="K479" i="8" s="1"/>
  <c r="L479" i="8" a="1"/>
  <c r="L479" i="8" s="1"/>
  <c r="N479" i="8" a="1"/>
  <c r="N479" i="8" s="1"/>
  <c r="D480" i="8" a="1"/>
  <c r="D480" i="8" s="1"/>
  <c r="F480" i="8" s="1" a="1"/>
  <c r="F480" i="8" s="1"/>
  <c r="E480" i="8" a="1"/>
  <c r="E480" i="8" s="1"/>
  <c r="G480" i="8" a="1"/>
  <c r="G480" i="8" s="1"/>
  <c r="I480" i="8" s="1" a="1"/>
  <c r="I480" i="8" s="1"/>
  <c r="H480" i="8" a="1"/>
  <c r="H480" i="8" s="1"/>
  <c r="J480" i="8" a="1"/>
  <c r="J480" i="8" s="1"/>
  <c r="L480" i="8" s="1" a="1"/>
  <c r="L480" i="8" s="1"/>
  <c r="K480" i="8" a="1"/>
  <c r="K480" i="8" s="1"/>
  <c r="N480" i="8" a="1"/>
  <c r="N480" i="8" s="1"/>
  <c r="D481" i="8" a="1"/>
  <c r="D481" i="8" s="1"/>
  <c r="E481" i="8" a="1"/>
  <c r="E481" i="8" s="1"/>
  <c r="G481" i="8" a="1"/>
  <c r="G481" i="8" s="1"/>
  <c r="I481" i="8" s="1" a="1"/>
  <c r="I481" i="8" s="1"/>
  <c r="H481" i="8" a="1"/>
  <c r="H481" i="8" s="1"/>
  <c r="J481" i="8" a="1"/>
  <c r="J481" i="8" s="1"/>
  <c r="L481" i="8" s="1" a="1"/>
  <c r="L481" i="8" s="1"/>
  <c r="K481" i="8" a="1"/>
  <c r="K481" i="8" s="1"/>
  <c r="N481" i="8" a="1"/>
  <c r="N481" i="8" s="1"/>
  <c r="D482" i="8" a="1"/>
  <c r="D482" i="8" s="1"/>
  <c r="E482" i="8" a="1"/>
  <c r="E482" i="8" s="1"/>
  <c r="G482" i="8" a="1"/>
  <c r="G482" i="8" s="1"/>
  <c r="I482" i="8" s="1" a="1"/>
  <c r="I482" i="8" s="1"/>
  <c r="H482" i="8" a="1"/>
  <c r="H482" i="8" s="1"/>
  <c r="J482" i="8" a="1"/>
  <c r="J482" i="8" s="1"/>
  <c r="L482" i="8" s="1" a="1"/>
  <c r="L482" i="8" s="1"/>
  <c r="K482" i="8" a="1"/>
  <c r="K482" i="8" s="1"/>
  <c r="N482" i="8" a="1"/>
  <c r="N482" i="8" s="1"/>
  <c r="D483" i="8" a="1"/>
  <c r="D483" i="8" s="1"/>
  <c r="F483" i="8" s="1" a="1"/>
  <c r="F483" i="8" s="1"/>
  <c r="E483" i="8" a="1"/>
  <c r="E483" i="8" s="1"/>
  <c r="G483" i="8"/>
  <c r="I483" i="8" s="1" a="1"/>
  <c r="I483" i="8" s="1"/>
  <c r="G483" i="8" a="1"/>
  <c r="H483" i="8" a="1"/>
  <c r="H483" i="8" s="1"/>
  <c r="J483" i="8" a="1"/>
  <c r="J483" i="8" s="1"/>
  <c r="L483" i="8" s="1" a="1"/>
  <c r="L483" i="8" s="1"/>
  <c r="K483" i="8" a="1"/>
  <c r="K483" i="8" s="1"/>
  <c r="N483" i="8" a="1"/>
  <c r="N483" i="8" s="1"/>
  <c r="D484" i="8" a="1"/>
  <c r="D484" i="8" s="1"/>
  <c r="F484" i="8" s="1" a="1"/>
  <c r="F484" i="8" s="1"/>
  <c r="E484" i="8"/>
  <c r="E484" i="8" a="1"/>
  <c r="G484" i="8" a="1"/>
  <c r="G484" i="8" s="1"/>
  <c r="I484" i="8" s="1" a="1"/>
  <c r="I484" i="8" s="1"/>
  <c r="H484" i="8" a="1"/>
  <c r="H484" i="8" s="1"/>
  <c r="J484" i="8" a="1"/>
  <c r="J484" i="8" s="1"/>
  <c r="L484" i="8" s="1" a="1"/>
  <c r="L484" i="8" s="1"/>
  <c r="K484" i="8" a="1"/>
  <c r="K484" i="8" s="1"/>
  <c r="N484" i="8" a="1"/>
  <c r="N484" i="8" s="1"/>
  <c r="D485" i="8" a="1"/>
  <c r="D485" i="8" s="1"/>
  <c r="E485" i="8" a="1"/>
  <c r="E485" i="8" s="1"/>
  <c r="G485" i="8"/>
  <c r="I485" i="8" s="1" a="1"/>
  <c r="I485" i="8" s="1"/>
  <c r="G485" i="8" a="1"/>
  <c r="H485" i="8" a="1"/>
  <c r="H485" i="8" s="1"/>
  <c r="J485" i="8" a="1"/>
  <c r="J485" i="8" s="1"/>
  <c r="L485" i="8" s="1" a="1"/>
  <c r="L485" i="8" s="1"/>
  <c r="K485" i="8"/>
  <c r="K485" i="8" a="1"/>
  <c r="N485" i="8" a="1"/>
  <c r="N485" i="8" s="1"/>
  <c r="D486" i="8" a="1"/>
  <c r="D486" i="8" s="1"/>
  <c r="E486" i="8"/>
  <c r="E486" i="8" a="1"/>
  <c r="G486" i="8" a="1"/>
  <c r="G486" i="8" s="1"/>
  <c r="I486" i="8" s="1" a="1"/>
  <c r="I486" i="8" s="1"/>
  <c r="H486" i="8" a="1"/>
  <c r="H486" i="8" s="1"/>
  <c r="J486" i="8" a="1"/>
  <c r="J486" i="8" s="1"/>
  <c r="L486" i="8" s="1" a="1"/>
  <c r="L486" i="8" s="1"/>
  <c r="K486" i="8" a="1"/>
  <c r="K486" i="8" s="1"/>
  <c r="N486" i="8" a="1"/>
  <c r="N486" i="8" s="1"/>
  <c r="D487" i="8" a="1"/>
  <c r="D487" i="8" s="1"/>
  <c r="E487" i="8" a="1"/>
  <c r="E487" i="8" s="1"/>
  <c r="F487" i="8" a="1"/>
  <c r="F487" i="8" s="1"/>
  <c r="G487" i="8" a="1"/>
  <c r="G487" i="8" s="1"/>
  <c r="I487" i="8" s="1" a="1"/>
  <c r="I487" i="8" s="1"/>
  <c r="H487" i="8" a="1"/>
  <c r="H487" i="8" s="1"/>
  <c r="J487" i="8" a="1"/>
  <c r="J487" i="8" s="1"/>
  <c r="L487" i="8" s="1" a="1"/>
  <c r="L487" i="8" s="1"/>
  <c r="K487" i="8"/>
  <c r="K487" i="8" a="1"/>
  <c r="N487" i="8" a="1"/>
  <c r="N487" i="8" s="1"/>
  <c r="D488" i="8" a="1"/>
  <c r="D488" i="8" s="1"/>
  <c r="F488" i="8" s="1" a="1"/>
  <c r="F488" i="8" s="1"/>
  <c r="E488" i="8" a="1"/>
  <c r="E488" i="8" s="1"/>
  <c r="G488" i="8" a="1"/>
  <c r="G488" i="8" s="1"/>
  <c r="I488" i="8" s="1" a="1"/>
  <c r="I488" i="8" s="1"/>
  <c r="H488" i="8" a="1"/>
  <c r="H488" i="8" s="1"/>
  <c r="J488" i="8" a="1"/>
  <c r="J488" i="8" s="1"/>
  <c r="L488" i="8" s="1" a="1"/>
  <c r="L488" i="8" s="1"/>
  <c r="K488" i="8" a="1"/>
  <c r="K488" i="8" s="1"/>
  <c r="N488" i="8" a="1"/>
  <c r="N488" i="8" s="1"/>
  <c r="D489" i="8" a="1"/>
  <c r="D489" i="8" s="1"/>
  <c r="E489" i="8" a="1"/>
  <c r="E489" i="8" s="1"/>
  <c r="G489" i="8" a="1"/>
  <c r="G489" i="8" s="1"/>
  <c r="I489" i="8" s="1" a="1"/>
  <c r="I489" i="8" s="1"/>
  <c r="H489" i="8" a="1"/>
  <c r="H489" i="8" s="1"/>
  <c r="J489" i="8" a="1"/>
  <c r="J489" i="8" s="1"/>
  <c r="L489" i="8" s="1" a="1"/>
  <c r="L489" i="8" s="1"/>
  <c r="K489" i="8" a="1"/>
  <c r="K489" i="8" s="1"/>
  <c r="N489" i="8" a="1"/>
  <c r="N489" i="8" s="1"/>
  <c r="D490" i="8" a="1"/>
  <c r="D490" i="8" s="1"/>
  <c r="E490" i="8" a="1"/>
  <c r="E490" i="8" s="1"/>
  <c r="G490" i="8" a="1"/>
  <c r="G490" i="8" s="1"/>
  <c r="I490" i="8" s="1" a="1"/>
  <c r="I490" i="8" s="1"/>
  <c r="H490" i="8" a="1"/>
  <c r="H490" i="8" s="1"/>
  <c r="J490" i="8" a="1"/>
  <c r="J490" i="8" s="1"/>
  <c r="L490" i="8" s="1" a="1"/>
  <c r="L490" i="8" s="1"/>
  <c r="K490" i="8" a="1"/>
  <c r="K490" i="8" s="1"/>
  <c r="N490" i="8" a="1"/>
  <c r="N490" i="8" s="1"/>
  <c r="D491" i="8" a="1"/>
  <c r="D491" i="8" s="1"/>
  <c r="F491" i="8" s="1" a="1"/>
  <c r="F491" i="8" s="1"/>
  <c r="E491" i="8" a="1"/>
  <c r="E491" i="8" s="1"/>
  <c r="G491" i="8" a="1"/>
  <c r="G491" i="8" s="1"/>
  <c r="I491" i="8" s="1" a="1"/>
  <c r="I491" i="8" s="1"/>
  <c r="H491" i="8" a="1"/>
  <c r="H491" i="8" s="1"/>
  <c r="J491" i="8" a="1"/>
  <c r="J491" i="8" s="1"/>
  <c r="L491" i="8" s="1" a="1"/>
  <c r="L491" i="8" s="1"/>
  <c r="K491" i="8" a="1"/>
  <c r="K491" i="8" s="1"/>
  <c r="N491" i="8" a="1"/>
  <c r="N491" i="8" s="1"/>
  <c r="D492" i="8" a="1"/>
  <c r="D492" i="8" s="1"/>
  <c r="F492" i="8" s="1" a="1"/>
  <c r="F492" i="8" s="1"/>
  <c r="E492" i="8" a="1"/>
  <c r="E492" i="8" s="1"/>
  <c r="G492" i="8"/>
  <c r="I492" i="8" s="1" a="1"/>
  <c r="I492" i="8" s="1"/>
  <c r="G492" i="8" a="1"/>
  <c r="H492" i="8" a="1"/>
  <c r="H492" i="8" s="1"/>
  <c r="J492" i="8" a="1"/>
  <c r="J492" i="8" s="1"/>
  <c r="L492" i="8" s="1" a="1"/>
  <c r="L492" i="8" s="1"/>
  <c r="K492" i="8"/>
  <c r="K492" i="8" a="1"/>
  <c r="N492" i="8" a="1"/>
  <c r="N492" i="8" s="1"/>
  <c r="D493" i="8" a="1"/>
  <c r="D493" i="8" s="1"/>
  <c r="E493" i="8"/>
  <c r="E493" i="8" a="1"/>
  <c r="G493" i="8" a="1"/>
  <c r="G493" i="8" s="1"/>
  <c r="I493" i="8" s="1" a="1"/>
  <c r="I493" i="8" s="1"/>
  <c r="H493" i="8" a="1"/>
  <c r="H493" i="8" s="1"/>
  <c r="J493" i="8" a="1"/>
  <c r="J493" i="8" s="1"/>
  <c r="L493" i="8" s="1" a="1"/>
  <c r="L493" i="8" s="1"/>
  <c r="K493" i="8" a="1"/>
  <c r="K493" i="8" s="1"/>
  <c r="N493" i="8" a="1"/>
  <c r="N493" i="8" s="1"/>
  <c r="D494" i="8" a="1"/>
  <c r="D494" i="8" s="1"/>
  <c r="E494" i="8" a="1"/>
  <c r="E494" i="8" s="1"/>
  <c r="G494" i="8"/>
  <c r="I494" i="8" s="1" a="1"/>
  <c r="I494" i="8" s="1"/>
  <c r="G494" i="8" a="1"/>
  <c r="H494" i="8" a="1"/>
  <c r="H494" i="8" s="1"/>
  <c r="J494" i="8" a="1"/>
  <c r="J494" i="8" s="1"/>
  <c r="L494" i="8" s="1" a="1"/>
  <c r="L494" i="8" s="1"/>
  <c r="K494" i="8"/>
  <c r="K494" i="8" a="1"/>
  <c r="N494" i="8" a="1"/>
  <c r="N494" i="8" s="1"/>
  <c r="D495" i="8" a="1"/>
  <c r="D495" i="8" s="1"/>
  <c r="F495" i="8" s="1" a="1"/>
  <c r="F495" i="8" s="1"/>
  <c r="E495" i="8"/>
  <c r="E495" i="8" a="1"/>
  <c r="G495" i="8" a="1"/>
  <c r="G495" i="8" s="1"/>
  <c r="I495" i="8" s="1" a="1"/>
  <c r="I495" i="8" s="1"/>
  <c r="H495" i="8" a="1"/>
  <c r="H495" i="8" s="1"/>
  <c r="J495" i="8" a="1"/>
  <c r="J495" i="8" s="1"/>
  <c r="L495" i="8" s="1" a="1"/>
  <c r="L495" i="8" s="1"/>
  <c r="K495" i="8" a="1"/>
  <c r="K495" i="8" s="1"/>
  <c r="N495" i="8" a="1"/>
  <c r="N495" i="8" s="1"/>
  <c r="D496" i="8" a="1"/>
  <c r="D496" i="8" s="1"/>
  <c r="F496" i="8" s="1" a="1"/>
  <c r="F496" i="8" s="1"/>
  <c r="E496" i="8" a="1"/>
  <c r="E496" i="8" s="1"/>
  <c r="G496" i="8" a="1"/>
  <c r="G496" i="8" s="1"/>
  <c r="I496" i="8" s="1" a="1"/>
  <c r="I496" i="8" s="1"/>
  <c r="H496" i="8" a="1"/>
  <c r="H496" i="8" s="1"/>
  <c r="J496" i="8" a="1"/>
  <c r="J496" i="8" s="1"/>
  <c r="L496" i="8" s="1" a="1"/>
  <c r="L496" i="8" s="1"/>
  <c r="K496" i="8" a="1"/>
  <c r="K496" i="8" s="1"/>
  <c r="N496" i="8" a="1"/>
  <c r="N496" i="8" s="1"/>
  <c r="D497" i="8" a="1"/>
  <c r="D497" i="8" s="1"/>
  <c r="E497" i="8" a="1"/>
  <c r="E497" i="8" s="1"/>
  <c r="G497" i="8" a="1"/>
  <c r="G497" i="8" s="1"/>
  <c r="I497" i="8" s="1" a="1"/>
  <c r="I497" i="8" s="1"/>
  <c r="H497" i="8" a="1"/>
  <c r="H497" i="8" s="1"/>
  <c r="J497" i="8" a="1"/>
  <c r="J497" i="8" s="1"/>
  <c r="L497" i="8" s="1" a="1"/>
  <c r="L497" i="8" s="1"/>
  <c r="K497" i="8" a="1"/>
  <c r="K497" i="8" s="1"/>
  <c r="N497" i="8" a="1"/>
  <c r="N497" i="8" s="1"/>
  <c r="D498" i="8" a="1"/>
  <c r="D498" i="8" s="1"/>
  <c r="E498" i="8" a="1"/>
  <c r="E498" i="8" s="1"/>
  <c r="G498" i="8" a="1"/>
  <c r="G498" i="8" s="1"/>
  <c r="I498" i="8" s="1" a="1"/>
  <c r="I498" i="8" s="1"/>
  <c r="H498" i="8" a="1"/>
  <c r="H498" i="8" s="1"/>
  <c r="J498" i="8" a="1"/>
  <c r="J498" i="8" s="1"/>
  <c r="L498" i="8" s="1" a="1"/>
  <c r="L498" i="8" s="1"/>
  <c r="K498" i="8" a="1"/>
  <c r="K498" i="8" s="1"/>
  <c r="N498" i="8" a="1"/>
  <c r="N498" i="8" s="1"/>
  <c r="D499" i="8" a="1"/>
  <c r="D499" i="8" s="1"/>
  <c r="F499" i="8" s="1" a="1"/>
  <c r="F499" i="8" s="1"/>
  <c r="E499" i="8" a="1"/>
  <c r="E499" i="8" s="1"/>
  <c r="G499" i="8" a="1"/>
  <c r="G499" i="8" s="1"/>
  <c r="I499" i="8" s="1" a="1"/>
  <c r="I499" i="8" s="1"/>
  <c r="H499" i="8" a="1"/>
  <c r="H499" i="8" s="1"/>
  <c r="J499" i="8" a="1"/>
  <c r="J499" i="8" s="1"/>
  <c r="L499" i="8" s="1" a="1"/>
  <c r="L499" i="8" s="1"/>
  <c r="K499" i="8" a="1"/>
  <c r="K499" i="8" s="1"/>
  <c r="N499" i="8" a="1"/>
  <c r="N499" i="8" s="1"/>
  <c r="D500" i="8" a="1"/>
  <c r="D500" i="8" s="1"/>
  <c r="F500" i="8" s="1" a="1"/>
  <c r="F500" i="8" s="1"/>
  <c r="E500" i="8" a="1"/>
  <c r="E500" i="8" s="1"/>
  <c r="G500" i="8" a="1"/>
  <c r="G500" i="8" s="1"/>
  <c r="I500" i="8" s="1" a="1"/>
  <c r="I500" i="8" s="1"/>
  <c r="H500" i="8" a="1"/>
  <c r="H500" i="8" s="1"/>
  <c r="J500" i="8" a="1"/>
  <c r="J500" i="8" s="1"/>
  <c r="L500" i="8" s="1" a="1"/>
  <c r="L500" i="8" s="1"/>
  <c r="K500" i="8" a="1"/>
  <c r="K500" i="8" s="1"/>
  <c r="N500" i="8" a="1"/>
  <c r="N500" i="8" s="1"/>
  <c r="D501" i="8" a="1"/>
  <c r="D501" i="8" s="1"/>
  <c r="E501" i="8" a="1"/>
  <c r="E501" i="8" s="1"/>
  <c r="G501" i="8"/>
  <c r="I501" i="8" s="1" a="1"/>
  <c r="I501" i="8" s="1"/>
  <c r="G501" i="8" a="1"/>
  <c r="H501" i="8" a="1"/>
  <c r="H501" i="8" s="1"/>
  <c r="J501" i="8" a="1"/>
  <c r="J501" i="8" s="1"/>
  <c r="L501" i="8" s="1" a="1"/>
  <c r="L501" i="8" s="1"/>
  <c r="K501" i="8"/>
  <c r="K501" i="8" a="1"/>
  <c r="N501" i="8" a="1"/>
  <c r="N501" i="8" s="1"/>
  <c r="D502" i="8" a="1"/>
  <c r="D502" i="8" s="1"/>
  <c r="E502" i="8"/>
  <c r="E502" i="8" a="1"/>
  <c r="G502" i="8" a="1"/>
  <c r="G502" i="8" s="1"/>
  <c r="I502" i="8" s="1" a="1"/>
  <c r="I502" i="8" s="1"/>
  <c r="H502" i="8" a="1"/>
  <c r="H502" i="8" s="1"/>
  <c r="J502" i="8" a="1"/>
  <c r="J502" i="8" s="1"/>
  <c r="L502" i="8" s="1" a="1"/>
  <c r="L502" i="8" s="1"/>
  <c r="K502" i="8" a="1"/>
  <c r="K502" i="8" s="1"/>
  <c r="N502" i="8" a="1"/>
  <c r="N502" i="8" s="1"/>
  <c r="D503" i="8" a="1"/>
  <c r="D503" i="8" s="1"/>
  <c r="E503" i="8" a="1"/>
  <c r="E503" i="8" s="1"/>
  <c r="F503" i="8" a="1"/>
  <c r="F503" i="8" s="1"/>
  <c r="G503" i="8" a="1"/>
  <c r="G503" i="8" s="1"/>
  <c r="I503" i="8" s="1" a="1"/>
  <c r="I503" i="8" s="1"/>
  <c r="H503" i="8" a="1"/>
  <c r="H503" i="8" s="1"/>
  <c r="J503" i="8" a="1"/>
  <c r="J503" i="8" s="1"/>
  <c r="L503" i="8" s="1" a="1"/>
  <c r="L503" i="8" s="1"/>
  <c r="K503" i="8"/>
  <c r="K503" i="8" a="1"/>
  <c r="N503" i="8" a="1"/>
  <c r="N503" i="8" s="1"/>
  <c r="D504" i="8" a="1"/>
  <c r="D504" i="8" s="1"/>
  <c r="F504" i="8" s="1" a="1"/>
  <c r="F504" i="8" s="1"/>
  <c r="E504" i="8" a="1"/>
  <c r="E504" i="8" s="1"/>
  <c r="G504" i="8" a="1"/>
  <c r="G504" i="8" s="1"/>
  <c r="I504" i="8" s="1" a="1"/>
  <c r="I504" i="8" s="1"/>
  <c r="H504" i="8" a="1"/>
  <c r="H504" i="8" s="1"/>
  <c r="J504" i="8" a="1"/>
  <c r="J504" i="8" s="1"/>
  <c r="L504" i="8" s="1" a="1"/>
  <c r="L504" i="8" s="1"/>
  <c r="K504" i="8" a="1"/>
  <c r="K504" i="8" s="1"/>
  <c r="N504" i="8" a="1"/>
  <c r="N504" i="8" s="1"/>
  <c r="D505" i="8" a="1"/>
  <c r="D505" i="8" s="1"/>
  <c r="F505" i="8" s="1" a="1"/>
  <c r="F505" i="8" s="1"/>
  <c r="E505" i="8" a="1"/>
  <c r="E505" i="8" s="1"/>
  <c r="G505" i="8"/>
  <c r="I505" i="8" s="1" a="1"/>
  <c r="G505" i="8" a="1"/>
  <c r="H505" i="8" a="1"/>
  <c r="H505" i="8" s="1"/>
  <c r="I505" i="8"/>
  <c r="J505" i="8" a="1"/>
  <c r="J505" i="8" s="1"/>
  <c r="K505" i="8" a="1"/>
  <c r="K505" i="8" s="1"/>
  <c r="L505" i="8" a="1"/>
  <c r="L505" i="8" s="1"/>
  <c r="N505" i="8" a="1"/>
  <c r="N505" i="8" s="1"/>
  <c r="D506" i="8" a="1"/>
  <c r="D506" i="8" s="1"/>
  <c r="E506" i="8" a="1"/>
  <c r="E506" i="8" s="1"/>
  <c r="G506" i="8"/>
  <c r="I506" i="8" s="1" a="1"/>
  <c r="I506" i="8" s="1"/>
  <c r="G506" i="8" a="1"/>
  <c r="H506" i="8" a="1"/>
  <c r="H506" i="8" s="1"/>
  <c r="J506" i="8" a="1"/>
  <c r="J506" i="8" s="1"/>
  <c r="L506" i="8" s="1" a="1"/>
  <c r="L506" i="8" s="1"/>
  <c r="K506" i="8"/>
  <c r="K506" i="8" a="1"/>
  <c r="N506" i="8" a="1"/>
  <c r="N506" i="8" s="1"/>
  <c r="D507" i="8" a="1"/>
  <c r="D507" i="8" s="1"/>
  <c r="F507" i="8" s="1" a="1"/>
  <c r="F507" i="8" s="1"/>
  <c r="E507" i="8"/>
  <c r="E507" i="8" a="1"/>
  <c r="G507" i="8" a="1"/>
  <c r="G507" i="8" s="1"/>
  <c r="I507" i="8" s="1" a="1"/>
  <c r="I507" i="8" s="1"/>
  <c r="H507" i="8" a="1"/>
  <c r="H507" i="8" s="1"/>
  <c r="J507" i="8" a="1"/>
  <c r="J507" i="8" s="1"/>
  <c r="K507" i="8" a="1"/>
  <c r="K507" i="8" s="1"/>
  <c r="L507" i="8" a="1"/>
  <c r="L507" i="8" s="1"/>
  <c r="N507" i="8" a="1"/>
  <c r="N507" i="8" s="1"/>
  <c r="D508" i="8" a="1"/>
  <c r="D508" i="8" s="1"/>
  <c r="F508" i="8" s="1" a="1"/>
  <c r="F508" i="8" s="1"/>
  <c r="E508" i="8" a="1"/>
  <c r="E508" i="8" s="1"/>
  <c r="G508" i="8"/>
  <c r="I508" i="8" s="1" a="1"/>
  <c r="I508" i="8" s="1"/>
  <c r="G508" i="8" a="1"/>
  <c r="H508" i="8" a="1"/>
  <c r="H508" i="8" s="1"/>
  <c r="J508" i="8" a="1"/>
  <c r="J508" i="8" s="1"/>
  <c r="L508" i="8" s="1" a="1"/>
  <c r="L508" i="8" s="1"/>
  <c r="K508" i="8"/>
  <c r="K508" i="8" a="1"/>
  <c r="N508" i="8" a="1"/>
  <c r="N508" i="8" s="1"/>
  <c r="D509" i="8" a="1"/>
  <c r="D509" i="8" s="1"/>
  <c r="F509" i="8" s="1" a="1"/>
  <c r="F509" i="8" s="1"/>
  <c r="E509" i="8"/>
  <c r="E509" i="8" a="1"/>
  <c r="G509" i="8" a="1"/>
  <c r="G509" i="8" s="1"/>
  <c r="I509" i="8" s="1" a="1"/>
  <c r="I509" i="8" s="1"/>
  <c r="H509" i="8" a="1"/>
  <c r="H509" i="8" s="1"/>
  <c r="J509" i="8" a="1"/>
  <c r="J509" i="8" s="1"/>
  <c r="L509" i="8" s="1" a="1"/>
  <c r="L509" i="8" s="1"/>
  <c r="K509" i="8" a="1"/>
  <c r="K509" i="8" s="1"/>
  <c r="N509" i="8" a="1"/>
  <c r="N509" i="8" s="1"/>
  <c r="D510" i="8" a="1"/>
  <c r="D510" i="8" s="1"/>
  <c r="E510" i="8" a="1"/>
  <c r="E510" i="8" s="1"/>
  <c r="G510" i="8"/>
  <c r="I510" i="8" s="1" a="1"/>
  <c r="I510" i="8" s="1"/>
  <c r="G510" i="8" a="1"/>
  <c r="H510" i="8" a="1"/>
  <c r="H510" i="8" s="1"/>
  <c r="J510" i="8" a="1"/>
  <c r="J510" i="8" s="1"/>
  <c r="L510" i="8" s="1" a="1"/>
  <c r="L510" i="8" s="1"/>
  <c r="K510" i="8"/>
  <c r="K510" i="8" a="1"/>
  <c r="N510" i="8" a="1"/>
  <c r="N510" i="8" s="1"/>
  <c r="D511" i="8" a="1"/>
  <c r="D511" i="8" s="1"/>
  <c r="F511" i="8" s="1" a="1"/>
  <c r="F511" i="8" s="1"/>
  <c r="E511" i="8"/>
  <c r="E511" i="8" a="1"/>
  <c r="G511" i="8" a="1"/>
  <c r="G511" i="8" s="1"/>
  <c r="I511" i="8" s="1" a="1"/>
  <c r="I511" i="8" s="1"/>
  <c r="H511" i="8" a="1"/>
  <c r="H511" i="8" s="1"/>
  <c r="J511" i="8" a="1"/>
  <c r="J511" i="8" s="1"/>
  <c r="K511" i="8" a="1"/>
  <c r="K511" i="8" s="1"/>
  <c r="L511" i="8" a="1"/>
  <c r="L511" i="8" s="1"/>
  <c r="N511" i="8" a="1"/>
  <c r="N511" i="8" s="1"/>
  <c r="D512" i="8" a="1"/>
  <c r="D512" i="8" s="1"/>
  <c r="F512" i="8" s="1" a="1"/>
  <c r="F512" i="8" s="1"/>
  <c r="E512" i="8" a="1"/>
  <c r="E512" i="8" s="1"/>
  <c r="G512" i="8" a="1"/>
  <c r="G512" i="8" s="1"/>
  <c r="I512" i="8" s="1" a="1"/>
  <c r="I512" i="8" s="1"/>
  <c r="H512" i="8" a="1"/>
  <c r="H512" i="8" s="1"/>
  <c r="J512" i="8" a="1"/>
  <c r="J512" i="8" s="1"/>
  <c r="L512" i="8" s="1" a="1"/>
  <c r="L512" i="8" s="1"/>
  <c r="K512" i="8" a="1"/>
  <c r="K512" i="8" s="1"/>
  <c r="N512" i="8" a="1"/>
  <c r="N512" i="8" s="1"/>
  <c r="D513" i="8" a="1"/>
  <c r="D513" i="8" s="1"/>
  <c r="E513" i="8" a="1"/>
  <c r="E513" i="8" s="1"/>
  <c r="F513" i="8" a="1"/>
  <c r="F513" i="8" s="1"/>
  <c r="G513" i="8"/>
  <c r="I513" i="8" s="1" a="1"/>
  <c r="G513" i="8" a="1"/>
  <c r="H513" i="8" a="1"/>
  <c r="H513" i="8" s="1"/>
  <c r="I513" i="8"/>
  <c r="J513" i="8" a="1"/>
  <c r="J513" i="8" s="1"/>
  <c r="K513" i="8" a="1"/>
  <c r="K513" i="8" s="1"/>
  <c r="L513" i="8" a="1"/>
  <c r="L513" i="8" s="1"/>
  <c r="N513" i="8" a="1"/>
  <c r="N513" i="8" s="1"/>
  <c r="D514" i="8" a="1"/>
  <c r="D514" i="8" s="1"/>
  <c r="E514" i="8" a="1"/>
  <c r="E514" i="8" s="1"/>
  <c r="G514" i="8" a="1"/>
  <c r="G514" i="8" s="1"/>
  <c r="I514" i="8" s="1" a="1"/>
  <c r="I514" i="8" s="1"/>
  <c r="H514" i="8" a="1"/>
  <c r="H514" i="8" s="1"/>
  <c r="J514" i="8" a="1"/>
  <c r="J514" i="8" s="1"/>
  <c r="L514" i="8" s="1" a="1"/>
  <c r="L514" i="8" s="1"/>
  <c r="K514" i="8" a="1"/>
  <c r="K514" i="8" s="1"/>
  <c r="N514" i="8" a="1"/>
  <c r="N514" i="8" s="1"/>
  <c r="D515" i="8" a="1"/>
  <c r="D515" i="8" s="1"/>
  <c r="F515" i="8" s="1" a="1"/>
  <c r="F515" i="8" s="1"/>
  <c r="E515" i="8" a="1"/>
  <c r="E515" i="8" s="1"/>
  <c r="G515" i="8"/>
  <c r="I515" i="8" s="1" a="1"/>
  <c r="I515" i="8" s="1"/>
  <c r="G515" i="8" a="1"/>
  <c r="H515" i="8" a="1"/>
  <c r="H515" i="8" s="1"/>
  <c r="J515" i="8" a="1"/>
  <c r="J515" i="8" s="1"/>
  <c r="L515" i="8" s="1" a="1"/>
  <c r="L515" i="8" s="1"/>
  <c r="K515" i="8"/>
  <c r="K515" i="8" a="1"/>
  <c r="N515" i="8" a="1"/>
  <c r="N515" i="8" s="1"/>
  <c r="D516" i="8" a="1"/>
  <c r="D516" i="8" s="1"/>
  <c r="F516" i="8" s="1" a="1"/>
  <c r="F516" i="8" s="1"/>
  <c r="E516" i="8" a="1"/>
  <c r="E516" i="8" s="1"/>
  <c r="G516" i="8" a="1"/>
  <c r="G516" i="8" s="1"/>
  <c r="I516" i="8" s="1" a="1"/>
  <c r="I516" i="8" s="1"/>
  <c r="H516" i="8" a="1"/>
  <c r="H516" i="8" s="1"/>
  <c r="J516" i="8" a="1"/>
  <c r="J516" i="8" s="1"/>
  <c r="L516" i="8" s="1" a="1"/>
  <c r="L516" i="8" s="1"/>
  <c r="K516" i="8" a="1"/>
  <c r="K516" i="8" s="1"/>
  <c r="N516" i="8" a="1"/>
  <c r="N516" i="8" s="1"/>
  <c r="D517" i="8" a="1"/>
  <c r="D517" i="8" s="1"/>
  <c r="F517" i="8" s="1" a="1"/>
  <c r="F517" i="8" s="1"/>
  <c r="E517" i="8" a="1"/>
  <c r="E517" i="8" s="1"/>
  <c r="G517" i="8" a="1"/>
  <c r="G517" i="8" s="1"/>
  <c r="I517" i="8" s="1" a="1"/>
  <c r="I517" i="8" s="1"/>
  <c r="H517" i="8" a="1"/>
  <c r="H517" i="8" s="1"/>
  <c r="J517" i="8" a="1"/>
  <c r="J517" i="8" s="1"/>
  <c r="L517" i="8" s="1" a="1"/>
  <c r="L517" i="8" s="1"/>
  <c r="K517" i="8" a="1"/>
  <c r="K517" i="8" s="1"/>
  <c r="N517" i="8" a="1"/>
  <c r="N517" i="8" s="1"/>
  <c r="D518" i="8" a="1"/>
  <c r="D518" i="8" s="1"/>
  <c r="E518" i="8" a="1"/>
  <c r="E518" i="8" s="1"/>
  <c r="G518" i="8" a="1"/>
  <c r="G518" i="8" s="1"/>
  <c r="I518" i="8" s="1" a="1"/>
  <c r="I518" i="8" s="1"/>
  <c r="H518" i="8" a="1"/>
  <c r="H518" i="8" s="1"/>
  <c r="J518" i="8" a="1"/>
  <c r="J518" i="8" s="1"/>
  <c r="L518" i="8" s="1" a="1"/>
  <c r="L518" i="8" s="1"/>
  <c r="K518" i="8" a="1"/>
  <c r="K518" i="8" s="1"/>
  <c r="N518" i="8" a="1"/>
  <c r="N518" i="8" s="1"/>
  <c r="D519" i="8" a="1"/>
  <c r="D519" i="8" s="1"/>
  <c r="E519" i="8" a="1"/>
  <c r="E519" i="8" s="1"/>
  <c r="F519" i="8" a="1"/>
  <c r="F519" i="8" s="1"/>
  <c r="G519" i="8" a="1"/>
  <c r="G519" i="8" s="1"/>
  <c r="I519" i="8" s="1" a="1"/>
  <c r="H519" i="8" a="1"/>
  <c r="H519" i="8" s="1"/>
  <c r="I519" i="8"/>
  <c r="J519" i="8" a="1"/>
  <c r="J519" i="8" s="1"/>
  <c r="L519" i="8" s="1" a="1"/>
  <c r="L519" i="8" s="1"/>
  <c r="K519" i="8"/>
  <c r="K519" i="8" a="1"/>
  <c r="N519" i="8" a="1"/>
  <c r="N519" i="8" s="1"/>
  <c r="D520" i="8" a="1"/>
  <c r="D520" i="8" s="1"/>
  <c r="F520" i="8" s="1" a="1"/>
  <c r="F520" i="8" s="1"/>
  <c r="E520" i="8" a="1"/>
  <c r="E520" i="8" s="1"/>
  <c r="G520" i="8" a="1"/>
  <c r="G520" i="8" s="1"/>
  <c r="I520" i="8" s="1" a="1"/>
  <c r="I520" i="8" s="1"/>
  <c r="H520" i="8" a="1"/>
  <c r="H520" i="8" s="1"/>
  <c r="J520" i="8" a="1"/>
  <c r="J520" i="8" s="1"/>
  <c r="L520" i="8" s="1" a="1"/>
  <c r="L520" i="8" s="1"/>
  <c r="K520" i="8" a="1"/>
  <c r="K520" i="8" s="1"/>
  <c r="N520" i="8" a="1"/>
  <c r="N520" i="8" s="1"/>
  <c r="D521" i="8" a="1"/>
  <c r="D521" i="8" s="1"/>
  <c r="F521" i="8" s="1" a="1"/>
  <c r="F521" i="8" s="1"/>
  <c r="E521" i="8" a="1"/>
  <c r="E521" i="8" s="1"/>
  <c r="G521" i="8" a="1"/>
  <c r="G521" i="8" s="1"/>
  <c r="I521" i="8" s="1" a="1"/>
  <c r="I521" i="8" s="1"/>
  <c r="H521" i="8" a="1"/>
  <c r="H521" i="8" s="1"/>
  <c r="J521" i="8" a="1"/>
  <c r="J521" i="8" s="1"/>
  <c r="L521" i="8" s="1" a="1"/>
  <c r="L521" i="8" s="1"/>
  <c r="K521" i="8" a="1"/>
  <c r="K521" i="8" s="1"/>
  <c r="N521" i="8" a="1"/>
  <c r="N521" i="8" s="1"/>
  <c r="D522" i="8" a="1"/>
  <c r="D522" i="8" s="1"/>
  <c r="E522" i="8"/>
  <c r="E522" i="8" a="1"/>
  <c r="G522" i="8"/>
  <c r="I522" i="8" s="1" a="1"/>
  <c r="I522" i="8" s="1"/>
  <c r="G522" i="8" a="1"/>
  <c r="H522" i="8" a="1"/>
  <c r="H522" i="8" s="1"/>
  <c r="J522" i="8" a="1"/>
  <c r="J522" i="8" s="1"/>
  <c r="L522" i="8" s="1" a="1"/>
  <c r="L522" i="8" s="1"/>
  <c r="K522" i="8"/>
  <c r="K522" i="8" a="1"/>
  <c r="N522" i="8" a="1"/>
  <c r="N522" i="8" s="1"/>
  <c r="D523" i="8" a="1"/>
  <c r="D523" i="8" s="1"/>
  <c r="E523" i="8"/>
  <c r="E523" i="8" a="1"/>
  <c r="F523" i="8" a="1"/>
  <c r="F523" i="8" s="1"/>
  <c r="G523" i="8" a="1"/>
  <c r="G523" i="8" s="1"/>
  <c r="I523" i="8" s="1" a="1"/>
  <c r="I523" i="8" s="1"/>
  <c r="H523" i="8" a="1"/>
  <c r="H523" i="8" s="1"/>
  <c r="J523" i="8" a="1"/>
  <c r="J523" i="8" s="1"/>
  <c r="K523" i="8" a="1"/>
  <c r="K523" i="8" s="1"/>
  <c r="L523" i="8" a="1"/>
  <c r="L523" i="8" s="1"/>
  <c r="N523" i="8" a="1"/>
  <c r="N523" i="8" s="1"/>
  <c r="D524" i="8" a="1"/>
  <c r="D524" i="8" s="1"/>
  <c r="F524" i="8" s="1" a="1"/>
  <c r="F524" i="8" s="1"/>
  <c r="E524" i="8" a="1"/>
  <c r="E524" i="8" s="1"/>
  <c r="G524" i="8"/>
  <c r="I524" i="8" s="1" a="1"/>
  <c r="I524" i="8" s="1"/>
  <c r="G524" i="8" a="1"/>
  <c r="H524" i="8" a="1"/>
  <c r="H524" i="8" s="1"/>
  <c r="J524" i="8" a="1"/>
  <c r="J524" i="8" s="1"/>
  <c r="L524" i="8" s="1" a="1"/>
  <c r="L524" i="8" s="1"/>
  <c r="K524" i="8"/>
  <c r="K524" i="8" a="1"/>
  <c r="N524" i="8" a="1"/>
  <c r="N524" i="8" s="1"/>
  <c r="D525" i="8" a="1"/>
  <c r="D525" i="8" s="1"/>
  <c r="F525" i="8" s="1" a="1"/>
  <c r="F525" i="8" s="1"/>
  <c r="E525" i="8"/>
  <c r="E525" i="8" a="1"/>
  <c r="G525" i="8" a="1"/>
  <c r="G525" i="8" s="1"/>
  <c r="I525" i="8" s="1" a="1"/>
  <c r="I525" i="8" s="1"/>
  <c r="H525" i="8" a="1"/>
  <c r="H525" i="8" s="1"/>
  <c r="J525" i="8" a="1"/>
  <c r="J525" i="8" s="1"/>
  <c r="L525" i="8" s="1" a="1"/>
  <c r="L525" i="8" s="1"/>
  <c r="K525" i="8" a="1"/>
  <c r="K525" i="8" s="1"/>
  <c r="N525" i="8" a="1"/>
  <c r="N525" i="8" s="1"/>
  <c r="D526" i="8" a="1"/>
  <c r="D526" i="8" s="1"/>
  <c r="E526" i="8" a="1"/>
  <c r="E526" i="8" s="1"/>
  <c r="G526" i="8"/>
  <c r="I526" i="8" s="1" a="1"/>
  <c r="I526" i="8" s="1"/>
  <c r="G526" i="8" a="1"/>
  <c r="H526" i="8" a="1"/>
  <c r="H526" i="8" s="1"/>
  <c r="J526" i="8" a="1"/>
  <c r="J526" i="8" s="1"/>
  <c r="L526" i="8" s="1" a="1"/>
  <c r="L526" i="8" s="1"/>
  <c r="K526" i="8"/>
  <c r="K526" i="8" a="1"/>
  <c r="N526" i="8" a="1"/>
  <c r="N526" i="8" s="1"/>
  <c r="D527" i="8" a="1"/>
  <c r="D527" i="8" s="1"/>
  <c r="F527" i="8" s="1" a="1"/>
  <c r="F527" i="8" s="1"/>
  <c r="E527" i="8"/>
  <c r="E527" i="8" a="1"/>
  <c r="G527" i="8" a="1"/>
  <c r="G527" i="8" s="1"/>
  <c r="I527" i="8" s="1" a="1"/>
  <c r="I527" i="8" s="1"/>
  <c r="H527" i="8" a="1"/>
  <c r="H527" i="8" s="1"/>
  <c r="J527" i="8" a="1"/>
  <c r="J527" i="8" s="1"/>
  <c r="K527" i="8" a="1"/>
  <c r="K527" i="8" s="1"/>
  <c r="L527" i="8" a="1"/>
  <c r="L527" i="8" s="1"/>
  <c r="N527" i="8" a="1"/>
  <c r="N527" i="8" s="1"/>
  <c r="D528" i="8" a="1"/>
  <c r="D528" i="8" s="1"/>
  <c r="F528" i="8" s="1" a="1"/>
  <c r="F528" i="8" s="1"/>
  <c r="E528" i="8"/>
  <c r="E528" i="8" a="1"/>
  <c r="G528" i="8" a="1"/>
  <c r="G528" i="8" s="1"/>
  <c r="I528" i="8" s="1" a="1"/>
  <c r="I528" i="8" s="1"/>
  <c r="H528" i="8" a="1"/>
  <c r="H528" i="8" s="1"/>
  <c r="J528" i="8" a="1"/>
  <c r="J528" i="8" s="1"/>
  <c r="L528" i="8" s="1" a="1"/>
  <c r="L528" i="8" s="1"/>
  <c r="K528" i="8" a="1"/>
  <c r="K528" i="8" s="1"/>
  <c r="N528" i="8" a="1"/>
  <c r="N528" i="8" s="1"/>
  <c r="D529" i="8" a="1"/>
  <c r="D529" i="8" s="1"/>
  <c r="F529" i="8" s="1" a="1"/>
  <c r="F529" i="8" s="1"/>
  <c r="E529" i="8" a="1"/>
  <c r="E529" i="8" s="1"/>
  <c r="G529" i="8"/>
  <c r="I529" i="8" s="1" a="1"/>
  <c r="I529" i="8" s="1"/>
  <c r="G529" i="8" a="1"/>
  <c r="H529" i="8" a="1"/>
  <c r="H529" i="8" s="1"/>
  <c r="J529" i="8" a="1"/>
  <c r="J529" i="8" s="1"/>
  <c r="L529" i="8" s="1" a="1"/>
  <c r="L529" i="8" s="1"/>
  <c r="K529" i="8" a="1"/>
  <c r="K529" i="8" s="1"/>
  <c r="N529" i="8" a="1"/>
  <c r="N529" i="8" s="1"/>
  <c r="D530" i="8" a="1"/>
  <c r="D530" i="8" s="1"/>
  <c r="E530" i="8"/>
  <c r="E530" i="8" a="1"/>
  <c r="G530" i="8" a="1"/>
  <c r="G530" i="8" s="1"/>
  <c r="I530" i="8" s="1" a="1"/>
  <c r="I530" i="8" s="1"/>
  <c r="H530" i="8" a="1"/>
  <c r="H530" i="8" s="1"/>
  <c r="J530" i="8" a="1"/>
  <c r="J530" i="8" s="1"/>
  <c r="L530" i="8" s="1" a="1"/>
  <c r="L530" i="8" s="1"/>
  <c r="K530" i="8" a="1"/>
  <c r="K530" i="8" s="1"/>
  <c r="N530" i="8" a="1"/>
  <c r="N530" i="8" s="1"/>
  <c r="D531" i="8" a="1"/>
  <c r="D531" i="8" s="1"/>
  <c r="E531" i="8" a="1"/>
  <c r="E531" i="8" s="1"/>
  <c r="F531" i="8" a="1"/>
  <c r="F531" i="8" s="1"/>
  <c r="G531" i="8"/>
  <c r="I531" i="8" s="1" a="1"/>
  <c r="G531" i="8" a="1"/>
  <c r="H531" i="8" a="1"/>
  <c r="H531" i="8" s="1"/>
  <c r="I531" i="8"/>
  <c r="J531" i="8" a="1"/>
  <c r="J531" i="8" s="1"/>
  <c r="K531" i="8" a="1"/>
  <c r="K531" i="8" s="1"/>
  <c r="L531" i="8" a="1"/>
  <c r="L531" i="8" s="1"/>
  <c r="N531" i="8" a="1"/>
  <c r="N531" i="8" s="1"/>
  <c r="D532" i="8" a="1"/>
  <c r="D532" i="8" s="1"/>
  <c r="F532" i="8" s="1" a="1"/>
  <c r="F532" i="8" s="1"/>
  <c r="E532" i="8" a="1"/>
  <c r="E532" i="8" s="1"/>
  <c r="G532" i="8"/>
  <c r="I532" i="8" s="1" a="1"/>
  <c r="I532" i="8" s="1"/>
  <c r="G532" i="8" a="1"/>
  <c r="H532" i="8" a="1"/>
  <c r="H532" i="8" s="1"/>
  <c r="J532" i="8" a="1"/>
  <c r="J532" i="8" s="1"/>
  <c r="L532" i="8" s="1" a="1"/>
  <c r="L532" i="8" s="1"/>
  <c r="K532" i="8"/>
  <c r="K532" i="8" a="1"/>
  <c r="N532" i="8" a="1"/>
  <c r="N532" i="8" s="1"/>
  <c r="D533" i="8" a="1"/>
  <c r="D533" i="8" s="1"/>
  <c r="F533" i="8" s="1" a="1"/>
  <c r="F533" i="8" s="1"/>
  <c r="E533" i="8"/>
  <c r="E533" i="8" a="1"/>
  <c r="G533" i="8" a="1"/>
  <c r="G533" i="8" s="1"/>
  <c r="I533" i="8" s="1" a="1"/>
  <c r="I533" i="8" s="1"/>
  <c r="H533" i="8" a="1"/>
  <c r="H533" i="8" s="1"/>
  <c r="J533" i="8" a="1"/>
  <c r="J533" i="8" s="1"/>
  <c r="L533" i="8" s="1" a="1"/>
  <c r="L533" i="8" s="1"/>
  <c r="K533" i="8" a="1"/>
  <c r="K533" i="8" s="1"/>
  <c r="N533" i="8" a="1"/>
  <c r="N533" i="8" s="1"/>
  <c r="D534" i="8" a="1"/>
  <c r="D534" i="8" s="1"/>
  <c r="E534" i="8"/>
  <c r="E534" i="8" a="1"/>
  <c r="G534" i="8" a="1"/>
  <c r="G534" i="8" s="1"/>
  <c r="I534" i="8" s="1" a="1"/>
  <c r="I534" i="8" s="1"/>
  <c r="H534" i="8" a="1"/>
  <c r="H534" i="8" s="1"/>
  <c r="J534" i="8" a="1"/>
  <c r="J534" i="8" s="1"/>
  <c r="L534" i="8" s="1" a="1"/>
  <c r="L534" i="8" s="1"/>
  <c r="K534" i="8" a="1"/>
  <c r="K534" i="8" s="1"/>
  <c r="N534" i="8" a="1"/>
  <c r="N534" i="8" s="1"/>
  <c r="D535" i="8" a="1"/>
  <c r="D535" i="8" s="1"/>
  <c r="F535" i="8" s="1" a="1"/>
  <c r="F535" i="8" s="1"/>
  <c r="E535" i="8" a="1"/>
  <c r="E535" i="8" s="1"/>
  <c r="G535" i="8" a="1"/>
  <c r="G535" i="8" s="1"/>
  <c r="I535" i="8" s="1" a="1"/>
  <c r="I535" i="8" s="1"/>
  <c r="H535" i="8" a="1"/>
  <c r="H535" i="8" s="1"/>
  <c r="J535" i="8" a="1"/>
  <c r="J535" i="8" s="1"/>
  <c r="K535" i="8"/>
  <c r="K535" i="8" a="1"/>
  <c r="L535" i="8" a="1"/>
  <c r="L535" i="8" s="1"/>
  <c r="N535" i="8" a="1"/>
  <c r="N535" i="8" s="1"/>
  <c r="D536" i="8" a="1"/>
  <c r="D536" i="8" s="1"/>
  <c r="F536" i="8" s="1" a="1"/>
  <c r="F536" i="8" s="1"/>
  <c r="E536" i="8" a="1"/>
  <c r="E536" i="8" s="1"/>
  <c r="G536" i="8" a="1"/>
  <c r="G536" i="8" s="1"/>
  <c r="I536" i="8" s="1" a="1"/>
  <c r="I536" i="8" s="1"/>
  <c r="H536" i="8" a="1"/>
  <c r="H536" i="8" s="1"/>
  <c r="J536" i="8" a="1"/>
  <c r="J536" i="8" s="1"/>
  <c r="L536" i="8" s="1" a="1"/>
  <c r="L536" i="8" s="1"/>
  <c r="K536" i="8" a="1"/>
  <c r="K536" i="8" s="1"/>
  <c r="N536" i="8" a="1"/>
  <c r="N536" i="8" s="1"/>
  <c r="D537" i="8" a="1"/>
  <c r="D537" i="8" s="1"/>
  <c r="F537" i="8" s="1" a="1"/>
  <c r="F537" i="8" s="1"/>
  <c r="E537" i="8" a="1"/>
  <c r="E537" i="8" s="1"/>
  <c r="G537" i="8" a="1"/>
  <c r="G537" i="8" s="1"/>
  <c r="I537" i="8" s="1" a="1"/>
  <c r="I537" i="8" s="1"/>
  <c r="H537" i="8" a="1"/>
  <c r="H537" i="8" s="1"/>
  <c r="J537" i="8" a="1"/>
  <c r="J537" i="8" s="1"/>
  <c r="K537" i="8" a="1"/>
  <c r="K537" i="8" s="1"/>
  <c r="L537" i="8" a="1"/>
  <c r="L537" i="8" s="1"/>
  <c r="N537" i="8" a="1"/>
  <c r="N537" i="8" s="1"/>
  <c r="D538" i="8" a="1"/>
  <c r="D538" i="8" s="1"/>
  <c r="E538" i="8"/>
  <c r="E538" i="8" a="1"/>
  <c r="G538" i="8"/>
  <c r="I538" i="8" s="1" a="1"/>
  <c r="I538" i="8" s="1"/>
  <c r="G538" i="8" a="1"/>
  <c r="H538" i="8" a="1"/>
  <c r="H538" i="8" s="1"/>
  <c r="J538" i="8" a="1"/>
  <c r="J538" i="8" s="1"/>
  <c r="L538" i="8" s="1" a="1"/>
  <c r="L538" i="8" s="1"/>
  <c r="K538" i="8"/>
  <c r="K538" i="8" a="1"/>
  <c r="N538" i="8" a="1"/>
  <c r="N538" i="8" s="1"/>
  <c r="D539" i="8" a="1"/>
  <c r="D539" i="8" s="1"/>
  <c r="E539" i="8"/>
  <c r="E539" i="8" a="1"/>
  <c r="F539" i="8" a="1"/>
  <c r="F539" i="8" s="1"/>
  <c r="G539" i="8"/>
  <c r="I539" i="8" s="1" a="1"/>
  <c r="G539" i="8" a="1"/>
  <c r="H539" i="8" a="1"/>
  <c r="H539" i="8" s="1"/>
  <c r="I539" i="8"/>
  <c r="J539" i="8" a="1"/>
  <c r="J539" i="8" s="1"/>
  <c r="K539" i="8"/>
  <c r="K539" i="8" a="1"/>
  <c r="L539" i="8" a="1"/>
  <c r="L539" i="8" s="1"/>
  <c r="N539" i="8" a="1"/>
  <c r="N539" i="8" s="1"/>
  <c r="D540" i="8" a="1"/>
  <c r="D540" i="8" s="1"/>
  <c r="F540" i="8" s="1" a="1"/>
  <c r="F540" i="8" s="1"/>
  <c r="E540" i="8" a="1"/>
  <c r="E540" i="8" s="1"/>
  <c r="G540" i="8"/>
  <c r="I540" i="8" s="1" a="1"/>
  <c r="I540" i="8" s="1"/>
  <c r="G540" i="8" a="1"/>
  <c r="H540" i="8" a="1"/>
  <c r="H540" i="8" s="1"/>
  <c r="J540" i="8" a="1"/>
  <c r="J540" i="8" s="1"/>
  <c r="L540" i="8" s="1" a="1"/>
  <c r="L540" i="8" s="1"/>
  <c r="K540" i="8"/>
  <c r="K540" i="8" a="1"/>
  <c r="N540" i="8" a="1"/>
  <c r="N540" i="8" s="1"/>
  <c r="D541" i="8" a="1"/>
  <c r="D541" i="8" s="1"/>
  <c r="F541" i="8" s="1" a="1"/>
  <c r="F541" i="8" s="1"/>
  <c r="E541" i="8"/>
  <c r="E541" i="8" a="1"/>
  <c r="G541" i="8"/>
  <c r="I541" i="8" s="1" a="1"/>
  <c r="I541" i="8" s="1"/>
  <c r="G541" i="8" a="1"/>
  <c r="H541" i="8" a="1"/>
  <c r="H541" i="8" s="1"/>
  <c r="J541" i="8" a="1"/>
  <c r="J541" i="8" s="1"/>
  <c r="L541" i="8" s="1" a="1"/>
  <c r="L541" i="8" s="1"/>
  <c r="K541" i="8"/>
  <c r="K541" i="8" a="1"/>
  <c r="N541" i="8" a="1"/>
  <c r="N541" i="8" s="1"/>
  <c r="D542" i="8" a="1"/>
  <c r="D542" i="8" s="1"/>
  <c r="E542" i="8"/>
  <c r="E542" i="8" a="1"/>
  <c r="G542" i="8" a="1"/>
  <c r="G542" i="8" s="1"/>
  <c r="I542" i="8" s="1" a="1"/>
  <c r="I542" i="8" s="1"/>
  <c r="H542" i="8" a="1"/>
  <c r="H542" i="8" s="1"/>
  <c r="J542" i="8" a="1"/>
  <c r="J542" i="8" s="1"/>
  <c r="L542" i="8" s="1" a="1"/>
  <c r="L542" i="8" s="1"/>
  <c r="K542" i="8" a="1"/>
  <c r="K542" i="8" s="1"/>
  <c r="N542" i="8" a="1"/>
  <c r="N542" i="8" s="1"/>
  <c r="D543" i="8" a="1"/>
  <c r="D543" i="8" s="1"/>
  <c r="F543" i="8" s="1" a="1"/>
  <c r="F543" i="8" s="1"/>
  <c r="E543" i="8" a="1"/>
  <c r="E543" i="8" s="1"/>
  <c r="G543" i="8" a="1"/>
  <c r="G543" i="8" s="1"/>
  <c r="I543" i="8" s="1" a="1"/>
  <c r="I543" i="8" s="1"/>
  <c r="H543" i="8" a="1"/>
  <c r="H543" i="8" s="1"/>
  <c r="J543" i="8" a="1"/>
  <c r="J543" i="8" s="1"/>
  <c r="K543" i="8" a="1"/>
  <c r="K543" i="8" s="1"/>
  <c r="L543" i="8" a="1"/>
  <c r="L543" i="8" s="1"/>
  <c r="N543" i="8" a="1"/>
  <c r="N543" i="8" s="1"/>
  <c r="D544" i="8" a="1"/>
  <c r="D544" i="8" s="1"/>
  <c r="F544" i="8" s="1" a="1"/>
  <c r="F544" i="8" s="1"/>
  <c r="E544" i="8" a="1"/>
  <c r="E544" i="8" s="1"/>
  <c r="G544" i="8" a="1"/>
  <c r="G544" i="8" s="1"/>
  <c r="I544" i="8" s="1" a="1"/>
  <c r="I544" i="8" s="1"/>
  <c r="H544" i="8" a="1"/>
  <c r="H544" i="8" s="1"/>
  <c r="J544" i="8" a="1"/>
  <c r="J544" i="8" s="1"/>
  <c r="L544" i="8" s="1" a="1"/>
  <c r="L544" i="8" s="1"/>
  <c r="K544" i="8" a="1"/>
  <c r="K544" i="8" s="1"/>
  <c r="N544" i="8" a="1"/>
  <c r="N544" i="8" s="1"/>
  <c r="D545" i="8" a="1"/>
  <c r="D545" i="8" s="1"/>
  <c r="E545" i="8" a="1"/>
  <c r="E545" i="8" s="1"/>
  <c r="F545" i="8" a="1"/>
  <c r="F545" i="8" s="1"/>
  <c r="G545" i="8" a="1"/>
  <c r="G545" i="8" s="1"/>
  <c r="I545" i="8" s="1" a="1"/>
  <c r="I545" i="8" s="1"/>
  <c r="H545" i="8" a="1"/>
  <c r="H545" i="8" s="1"/>
  <c r="J545" i="8" a="1"/>
  <c r="J545" i="8" s="1"/>
  <c r="L545" i="8" s="1" a="1"/>
  <c r="L545" i="8" s="1"/>
  <c r="K545" i="8" a="1"/>
  <c r="K545" i="8" s="1"/>
  <c r="N545" i="8" a="1"/>
  <c r="N545" i="8" s="1"/>
  <c r="D546" i="8" a="1"/>
  <c r="D546" i="8" s="1"/>
  <c r="E546" i="8" a="1"/>
  <c r="E546" i="8" s="1"/>
  <c r="G546" i="8" a="1"/>
  <c r="G546" i="8" s="1"/>
  <c r="I546" i="8" s="1" a="1"/>
  <c r="I546" i="8" s="1"/>
  <c r="H546" i="8" a="1"/>
  <c r="H546" i="8" s="1"/>
  <c r="J546" i="8" a="1"/>
  <c r="J546" i="8" s="1"/>
  <c r="L546" i="8" s="1" a="1"/>
  <c r="L546" i="8" s="1"/>
  <c r="K546" i="8" a="1"/>
  <c r="K546" i="8" s="1"/>
  <c r="N546" i="8" a="1"/>
  <c r="N546" i="8" s="1"/>
  <c r="D547" i="8" a="1"/>
  <c r="D547" i="8" s="1"/>
  <c r="F547" i="8" s="1" a="1"/>
  <c r="F547" i="8" s="1"/>
  <c r="E547" i="8" a="1"/>
  <c r="E547" i="8" s="1"/>
  <c r="G547" i="8" a="1"/>
  <c r="G547" i="8" s="1"/>
  <c r="I547" i="8" s="1" a="1"/>
  <c r="I547" i="8" s="1"/>
  <c r="H547" i="8" a="1"/>
  <c r="H547" i="8" s="1"/>
  <c r="J547" i="8" a="1"/>
  <c r="J547" i="8" s="1"/>
  <c r="L547" i="8" s="1" a="1"/>
  <c r="L547" i="8" s="1"/>
  <c r="K547" i="8"/>
  <c r="K547" i="8" a="1"/>
  <c r="N547" i="8" a="1"/>
  <c r="N547" i="8" s="1"/>
  <c r="D548" i="8" a="1"/>
  <c r="D548" i="8" s="1"/>
  <c r="F548" i="8" s="1" a="1"/>
  <c r="F548" i="8" s="1"/>
  <c r="E548" i="8" a="1"/>
  <c r="E548" i="8" s="1"/>
  <c r="G548" i="8" a="1"/>
  <c r="G548" i="8" s="1"/>
  <c r="I548" i="8" s="1" a="1"/>
  <c r="I548" i="8" s="1"/>
  <c r="H548" i="8" a="1"/>
  <c r="H548" i="8" s="1"/>
  <c r="J548" i="8" a="1"/>
  <c r="J548" i="8" s="1"/>
  <c r="L548" i="8" s="1" a="1"/>
  <c r="L548" i="8" s="1"/>
  <c r="K548" i="8" a="1"/>
  <c r="K548" i="8" s="1"/>
  <c r="N548" i="8" a="1"/>
  <c r="N548" i="8" s="1"/>
  <c r="D549" i="8" a="1"/>
  <c r="D549" i="8" s="1"/>
  <c r="F549" i="8" s="1" a="1"/>
  <c r="F549" i="8" s="1"/>
  <c r="E549" i="8" a="1"/>
  <c r="E549" i="8" s="1"/>
  <c r="G549" i="8" a="1"/>
  <c r="G549" i="8" s="1"/>
  <c r="I549" i="8" s="1" a="1"/>
  <c r="I549" i="8" s="1"/>
  <c r="H549" i="8" a="1"/>
  <c r="H549" i="8" s="1"/>
  <c r="J549" i="8" a="1"/>
  <c r="J549" i="8" s="1"/>
  <c r="L549" i="8" s="1" a="1"/>
  <c r="L549" i="8" s="1"/>
  <c r="K549" i="8" a="1"/>
  <c r="K549" i="8" s="1"/>
  <c r="N549" i="8" a="1"/>
  <c r="N549" i="8" s="1"/>
  <c r="D550" i="8" a="1"/>
  <c r="D550" i="8" s="1"/>
  <c r="E550" i="8" a="1"/>
  <c r="E550" i="8" s="1"/>
  <c r="G550" i="8" a="1"/>
  <c r="G550" i="8" s="1"/>
  <c r="I550" i="8" s="1" a="1"/>
  <c r="I550" i="8" s="1"/>
  <c r="H550" i="8" a="1"/>
  <c r="H550" i="8" s="1"/>
  <c r="J550" i="8" a="1"/>
  <c r="J550" i="8" s="1"/>
  <c r="L550" i="8" s="1" a="1"/>
  <c r="L550" i="8" s="1"/>
  <c r="K550" i="8" a="1"/>
  <c r="K550" i="8" s="1"/>
  <c r="N550" i="8" a="1"/>
  <c r="N550" i="8" s="1"/>
  <c r="D551" i="8" a="1"/>
  <c r="D551" i="8" s="1"/>
  <c r="E551" i="8" a="1"/>
  <c r="E551" i="8" s="1"/>
  <c r="F551" i="8" a="1"/>
  <c r="F551" i="8" s="1"/>
  <c r="G551" i="8" a="1"/>
  <c r="G551" i="8" s="1"/>
  <c r="I551" i="8" s="1" a="1"/>
  <c r="I551" i="8" s="1"/>
  <c r="H551" i="8" a="1"/>
  <c r="H551" i="8" s="1"/>
  <c r="J551" i="8" a="1"/>
  <c r="J551" i="8" s="1"/>
  <c r="L551" i="8" s="1" a="1"/>
  <c r="L551" i="8" s="1"/>
  <c r="K551" i="8" a="1"/>
  <c r="K551" i="8" s="1"/>
  <c r="N551" i="8" a="1"/>
  <c r="N551" i="8" s="1"/>
  <c r="D552" i="8" a="1"/>
  <c r="D552" i="8" s="1"/>
  <c r="F552" i="8" s="1" a="1"/>
  <c r="F552" i="8" s="1"/>
  <c r="E552" i="8" a="1"/>
  <c r="E552" i="8" s="1"/>
  <c r="G552" i="8" a="1"/>
  <c r="G552" i="8" s="1"/>
  <c r="I552" i="8" s="1" a="1"/>
  <c r="I552" i="8" s="1"/>
  <c r="H552" i="8" a="1"/>
  <c r="H552" i="8" s="1"/>
  <c r="J552" i="8" a="1"/>
  <c r="J552" i="8" s="1"/>
  <c r="L552" i="8" s="1" a="1"/>
  <c r="L552" i="8" s="1"/>
  <c r="K552" i="8" a="1"/>
  <c r="K552" i="8" s="1"/>
  <c r="N552" i="8" a="1"/>
  <c r="N552" i="8" s="1"/>
  <c r="D553" i="8" a="1"/>
  <c r="D553" i="8" s="1"/>
  <c r="F553" i="8" s="1" a="1"/>
  <c r="F553" i="8" s="1"/>
  <c r="E553" i="8"/>
  <c r="E553" i="8" a="1"/>
  <c r="G553" i="8" a="1"/>
  <c r="G553" i="8" s="1"/>
  <c r="H553" i="8" a="1"/>
  <c r="H553" i="8" s="1"/>
  <c r="J553" i="8" a="1"/>
  <c r="J553" i="8" s="1"/>
  <c r="L553" i="8" s="1" a="1"/>
  <c r="L553" i="8" s="1"/>
  <c r="K553" i="8" a="1"/>
  <c r="K553" i="8" s="1"/>
  <c r="N553" i="8" a="1"/>
  <c r="N553" i="8" s="1"/>
  <c r="D554" i="8" a="1"/>
  <c r="D554" i="8" s="1"/>
  <c r="F554" i="8" s="1" a="1"/>
  <c r="F554" i="8" s="1"/>
  <c r="E554" i="8"/>
  <c r="E554" i="8" a="1"/>
  <c r="G554" i="8" a="1"/>
  <c r="G554" i="8" s="1"/>
  <c r="I554" i="8" s="1" a="1"/>
  <c r="I554" i="8" s="1"/>
  <c r="H554" i="8" a="1"/>
  <c r="H554" i="8" s="1"/>
  <c r="J554" i="8" a="1"/>
  <c r="J554" i="8" s="1"/>
  <c r="L554" i="8" s="1" a="1"/>
  <c r="L554" i="8" s="1"/>
  <c r="K554" i="8" a="1"/>
  <c r="K554" i="8" s="1"/>
  <c r="N554" i="8" a="1"/>
  <c r="N554" i="8" s="1"/>
  <c r="D555" i="8" a="1"/>
  <c r="D555" i="8" s="1"/>
  <c r="F555" i="8" s="1" a="1"/>
  <c r="F555" i="8" s="1"/>
  <c r="E555" i="8" a="1"/>
  <c r="E555" i="8" s="1"/>
  <c r="G555" i="8" a="1"/>
  <c r="G555" i="8" s="1"/>
  <c r="H555" i="8" a="1"/>
  <c r="H555" i="8" s="1"/>
  <c r="J555" i="8" a="1"/>
  <c r="J555" i="8" s="1"/>
  <c r="L555" i="8" s="1" a="1"/>
  <c r="L555" i="8" s="1"/>
  <c r="K555" i="8" a="1"/>
  <c r="K555" i="8" s="1"/>
  <c r="N555" i="8" a="1"/>
  <c r="N555" i="8" s="1"/>
  <c r="D556" i="8" a="1"/>
  <c r="D556" i="8" s="1"/>
  <c r="F556" i="8" s="1" a="1"/>
  <c r="F556" i="8" s="1"/>
  <c r="E556" i="8" a="1"/>
  <c r="E556" i="8" s="1"/>
  <c r="G556" i="8" a="1"/>
  <c r="G556" i="8" s="1"/>
  <c r="I556" i="8" s="1" a="1"/>
  <c r="I556" i="8" s="1"/>
  <c r="H556" i="8" a="1"/>
  <c r="H556" i="8" s="1"/>
  <c r="J556" i="8" a="1"/>
  <c r="J556" i="8" s="1"/>
  <c r="L556" i="8" s="1" a="1"/>
  <c r="L556" i="8" s="1"/>
  <c r="K556" i="8" a="1"/>
  <c r="K556" i="8" s="1"/>
  <c r="N556" i="8" a="1"/>
  <c r="N556" i="8" s="1"/>
  <c r="D557" i="8" a="1"/>
  <c r="D557" i="8" s="1"/>
  <c r="F557" i="8" s="1" a="1"/>
  <c r="F557" i="8" s="1"/>
  <c r="E557" i="8" a="1"/>
  <c r="E557" i="8" s="1"/>
  <c r="G557" i="8" a="1"/>
  <c r="G557" i="8" s="1"/>
  <c r="H557" i="8" a="1"/>
  <c r="H557" i="8" s="1"/>
  <c r="J557" i="8" a="1"/>
  <c r="J557" i="8" s="1"/>
  <c r="L557" i="8" s="1" a="1"/>
  <c r="L557" i="8" s="1"/>
  <c r="K557" i="8" a="1"/>
  <c r="K557" i="8" s="1"/>
  <c r="N557" i="8" a="1"/>
  <c r="N557" i="8" s="1"/>
  <c r="D558" i="8" a="1"/>
  <c r="D558" i="8" s="1"/>
  <c r="F558" i="8" s="1" a="1"/>
  <c r="F558" i="8" s="1"/>
  <c r="E558" i="8" a="1"/>
  <c r="E558" i="8" s="1"/>
  <c r="G558" i="8" a="1"/>
  <c r="G558" i="8" s="1"/>
  <c r="I558" i="8" s="1" a="1"/>
  <c r="I558" i="8" s="1"/>
  <c r="H558" i="8" a="1"/>
  <c r="H558" i="8" s="1"/>
  <c r="J558" i="8" a="1"/>
  <c r="J558" i="8" s="1"/>
  <c r="L558" i="8" s="1" a="1"/>
  <c r="L558" i="8" s="1"/>
  <c r="K558" i="8" a="1"/>
  <c r="K558" i="8" s="1"/>
  <c r="N558" i="8" a="1"/>
  <c r="N558" i="8" s="1"/>
  <c r="D559" i="8" a="1"/>
  <c r="D559" i="8" s="1"/>
  <c r="F559" i="8" s="1" a="1"/>
  <c r="F559" i="8" s="1"/>
  <c r="E559" i="8" a="1"/>
  <c r="E559" i="8" s="1"/>
  <c r="G559" i="8" a="1"/>
  <c r="G559" i="8" s="1"/>
  <c r="H559" i="8" a="1"/>
  <c r="H559" i="8" s="1"/>
  <c r="J559" i="8" a="1"/>
  <c r="J559" i="8" s="1"/>
  <c r="L559" i="8" s="1" a="1"/>
  <c r="L559" i="8" s="1"/>
  <c r="K559" i="8" a="1"/>
  <c r="K559" i="8" s="1"/>
  <c r="N559" i="8" a="1"/>
  <c r="N559" i="8" s="1"/>
  <c r="D560" i="8" a="1"/>
  <c r="D560" i="8" s="1"/>
  <c r="F560" i="8" s="1" a="1"/>
  <c r="F560" i="8" s="1"/>
  <c r="E560" i="8"/>
  <c r="E560" i="8" a="1"/>
  <c r="G560" i="8" a="1"/>
  <c r="G560" i="8" s="1"/>
  <c r="I560" i="8" s="1" a="1"/>
  <c r="I560" i="8" s="1"/>
  <c r="H560" i="8" a="1"/>
  <c r="H560" i="8" s="1"/>
  <c r="J560" i="8" a="1"/>
  <c r="J560" i="8" s="1"/>
  <c r="L560" i="8" s="1" a="1"/>
  <c r="L560" i="8" s="1"/>
  <c r="K560" i="8" a="1"/>
  <c r="K560" i="8" s="1"/>
  <c r="N560" i="8" a="1"/>
  <c r="N560" i="8" s="1"/>
  <c r="D561" i="8" a="1"/>
  <c r="D561" i="8" s="1"/>
  <c r="F561" i="8" s="1" a="1"/>
  <c r="F561" i="8" s="1"/>
  <c r="E561" i="8"/>
  <c r="E561" i="8" a="1"/>
  <c r="G561" i="8" a="1"/>
  <c r="G561" i="8" s="1"/>
  <c r="H561" i="8" a="1"/>
  <c r="H561" i="8" s="1"/>
  <c r="J561" i="8" a="1"/>
  <c r="J561" i="8" s="1"/>
  <c r="L561" i="8" s="1" a="1"/>
  <c r="L561" i="8" s="1"/>
  <c r="K561" i="8" a="1"/>
  <c r="K561" i="8" s="1"/>
  <c r="N561" i="8" a="1"/>
  <c r="N561" i="8" s="1"/>
  <c r="D562" i="8" a="1"/>
  <c r="D562" i="8" s="1"/>
  <c r="F562" i="8" s="1" a="1"/>
  <c r="F562" i="8" s="1"/>
  <c r="E562" i="8"/>
  <c r="E562" i="8" a="1"/>
  <c r="G562" i="8" a="1"/>
  <c r="G562" i="8" s="1"/>
  <c r="I562" i="8" s="1" a="1"/>
  <c r="I562" i="8" s="1"/>
  <c r="H562" i="8" a="1"/>
  <c r="H562" i="8" s="1"/>
  <c r="J562" i="8" a="1"/>
  <c r="J562" i="8" s="1"/>
  <c r="L562" i="8" s="1" a="1"/>
  <c r="L562" i="8" s="1"/>
  <c r="K562" i="8" a="1"/>
  <c r="K562" i="8" s="1"/>
  <c r="N562" i="8" a="1"/>
  <c r="N562" i="8" s="1"/>
  <c r="D563" i="8" a="1"/>
  <c r="D563" i="8" s="1"/>
  <c r="F563" i="8" s="1" a="1"/>
  <c r="F563" i="8" s="1"/>
  <c r="E563" i="8" a="1"/>
  <c r="E563" i="8" s="1"/>
  <c r="G563" i="8" a="1"/>
  <c r="G563" i="8" s="1"/>
  <c r="H563" i="8" a="1"/>
  <c r="H563" i="8" s="1"/>
  <c r="J563" i="8" a="1"/>
  <c r="J563" i="8" s="1"/>
  <c r="L563" i="8" s="1" a="1"/>
  <c r="L563" i="8" s="1"/>
  <c r="K563" i="8" a="1"/>
  <c r="K563" i="8" s="1"/>
  <c r="N563" i="8" a="1"/>
  <c r="N563" i="8" s="1"/>
  <c r="D564" i="8" a="1"/>
  <c r="D564" i="8" s="1"/>
  <c r="F564" i="8" s="1" a="1"/>
  <c r="F564" i="8" s="1"/>
  <c r="E564" i="8" a="1"/>
  <c r="E564" i="8" s="1"/>
  <c r="G564" i="8" a="1"/>
  <c r="G564" i="8" s="1"/>
  <c r="I564" i="8" s="1" a="1"/>
  <c r="I564" i="8" s="1"/>
  <c r="H564" i="8" a="1"/>
  <c r="H564" i="8" s="1"/>
  <c r="J564" i="8" a="1"/>
  <c r="J564" i="8" s="1"/>
  <c r="L564" i="8" s="1" a="1"/>
  <c r="L564" i="8" s="1"/>
  <c r="K564" i="8" a="1"/>
  <c r="K564" i="8" s="1"/>
  <c r="N564" i="8" a="1"/>
  <c r="N564" i="8" s="1"/>
  <c r="D565" i="8" a="1"/>
  <c r="D565" i="8" s="1"/>
  <c r="F565" i="8" s="1" a="1"/>
  <c r="F565" i="8" s="1"/>
  <c r="E565" i="8" a="1"/>
  <c r="E565" i="8" s="1"/>
  <c r="G565" i="8" a="1"/>
  <c r="G565" i="8" s="1"/>
  <c r="H565" i="8" a="1"/>
  <c r="H565" i="8" s="1"/>
  <c r="J565" i="8" a="1"/>
  <c r="J565" i="8" s="1"/>
  <c r="L565" i="8" s="1" a="1"/>
  <c r="L565" i="8" s="1"/>
  <c r="K565" i="8" a="1"/>
  <c r="K565" i="8" s="1"/>
  <c r="N565" i="8" a="1"/>
  <c r="N565" i="8" s="1"/>
  <c r="D566" i="8" a="1"/>
  <c r="D566" i="8" s="1"/>
  <c r="F566" i="8" s="1" a="1"/>
  <c r="F566" i="8" s="1"/>
  <c r="E566" i="8" a="1"/>
  <c r="E566" i="8" s="1"/>
  <c r="G566" i="8" a="1"/>
  <c r="G566" i="8" s="1"/>
  <c r="I566" i="8" s="1" a="1"/>
  <c r="I566" i="8" s="1"/>
  <c r="H566" i="8" a="1"/>
  <c r="H566" i="8" s="1"/>
  <c r="J566" i="8" a="1"/>
  <c r="J566" i="8" s="1"/>
  <c r="L566" i="8" s="1" a="1"/>
  <c r="L566" i="8" s="1"/>
  <c r="K566" i="8" a="1"/>
  <c r="K566" i="8" s="1"/>
  <c r="N566" i="8" a="1"/>
  <c r="N566" i="8" s="1"/>
  <c r="D567" i="8" a="1"/>
  <c r="D567" i="8" s="1"/>
  <c r="F567" i="8" s="1" a="1"/>
  <c r="F567" i="8" s="1"/>
  <c r="E567" i="8" a="1"/>
  <c r="E567" i="8" s="1"/>
  <c r="G567" i="8" a="1"/>
  <c r="G567" i="8" s="1"/>
  <c r="H567" i="8" a="1"/>
  <c r="H567" i="8" s="1"/>
  <c r="J567" i="8" a="1"/>
  <c r="J567" i="8" s="1"/>
  <c r="L567" i="8" s="1" a="1"/>
  <c r="L567" i="8" s="1"/>
  <c r="K567" i="8" a="1"/>
  <c r="K567" i="8" s="1"/>
  <c r="N567" i="8" a="1"/>
  <c r="N567" i="8" s="1"/>
  <c r="D568" i="8" a="1"/>
  <c r="D568" i="8" s="1"/>
  <c r="F568" i="8" s="1" a="1"/>
  <c r="F568" i="8" s="1"/>
  <c r="E568" i="8"/>
  <c r="E568" i="8" a="1"/>
  <c r="G568" i="8" a="1"/>
  <c r="G568" i="8" s="1"/>
  <c r="I568" i="8" s="1" a="1"/>
  <c r="I568" i="8" s="1"/>
  <c r="H568" i="8" a="1"/>
  <c r="H568" i="8" s="1"/>
  <c r="J568" i="8" a="1"/>
  <c r="J568" i="8" s="1"/>
  <c r="L568" i="8" s="1" a="1"/>
  <c r="L568" i="8" s="1"/>
  <c r="K568" i="8" a="1"/>
  <c r="K568" i="8" s="1"/>
  <c r="N568" i="8" a="1"/>
  <c r="N568" i="8" s="1"/>
  <c r="D569" i="8" a="1"/>
  <c r="D569" i="8" s="1"/>
  <c r="F569" i="8" s="1" a="1"/>
  <c r="F569" i="8" s="1"/>
  <c r="E569" i="8"/>
  <c r="E569" i="8" a="1"/>
  <c r="G569" i="8" a="1"/>
  <c r="G569" i="8" s="1"/>
  <c r="H569" i="8" a="1"/>
  <c r="H569" i="8" s="1"/>
  <c r="J569" i="8" a="1"/>
  <c r="J569" i="8" s="1"/>
  <c r="L569" i="8" s="1" a="1"/>
  <c r="L569" i="8" s="1"/>
  <c r="K569" i="8" a="1"/>
  <c r="K569" i="8" s="1"/>
  <c r="N569" i="8" a="1"/>
  <c r="N569" i="8" s="1"/>
  <c r="D570" i="8" a="1"/>
  <c r="D570" i="8" s="1"/>
  <c r="F570" i="8" s="1" a="1"/>
  <c r="F570" i="8" s="1"/>
  <c r="E570" i="8"/>
  <c r="E570" i="8" a="1"/>
  <c r="G570" i="8" a="1"/>
  <c r="G570" i="8" s="1"/>
  <c r="I570" i="8" s="1" a="1"/>
  <c r="I570" i="8" s="1"/>
  <c r="H570" i="8" a="1"/>
  <c r="H570" i="8" s="1"/>
  <c r="J570" i="8" a="1"/>
  <c r="J570" i="8" s="1"/>
  <c r="L570" i="8" s="1" a="1"/>
  <c r="L570" i="8" s="1"/>
  <c r="K570" i="8" a="1"/>
  <c r="K570" i="8" s="1"/>
  <c r="N570" i="8" a="1"/>
  <c r="N570" i="8" s="1"/>
  <c r="D571" i="8" a="1"/>
  <c r="D571" i="8" s="1"/>
  <c r="F571" i="8" s="1" a="1"/>
  <c r="F571" i="8" s="1"/>
  <c r="E571" i="8" a="1"/>
  <c r="E571" i="8" s="1"/>
  <c r="G571" i="8" a="1"/>
  <c r="G571" i="8" s="1"/>
  <c r="H571" i="8" a="1"/>
  <c r="H571" i="8" s="1"/>
  <c r="J571" i="8" a="1"/>
  <c r="J571" i="8" s="1"/>
  <c r="L571" i="8" s="1" a="1"/>
  <c r="L571" i="8" s="1"/>
  <c r="K571" i="8" a="1"/>
  <c r="K571" i="8" s="1"/>
  <c r="N571" i="8" a="1"/>
  <c r="N571" i="8" s="1"/>
  <c r="D572" i="8" a="1"/>
  <c r="D572" i="8" s="1"/>
  <c r="F572" i="8" s="1" a="1"/>
  <c r="F572" i="8" s="1"/>
  <c r="E572" i="8" a="1"/>
  <c r="E572" i="8" s="1"/>
  <c r="G572" i="8" a="1"/>
  <c r="G572" i="8" s="1"/>
  <c r="I572" i="8" s="1" a="1"/>
  <c r="I572" i="8" s="1"/>
  <c r="H572" i="8" a="1"/>
  <c r="H572" i="8" s="1"/>
  <c r="J572" i="8" a="1"/>
  <c r="J572" i="8" s="1"/>
  <c r="L572" i="8" s="1" a="1"/>
  <c r="L572" i="8" s="1"/>
  <c r="K572" i="8" a="1"/>
  <c r="K572" i="8" s="1"/>
  <c r="N572" i="8" a="1"/>
  <c r="N572" i="8" s="1"/>
  <c r="D573" i="8" a="1"/>
  <c r="D573" i="8" s="1"/>
  <c r="F573" i="8" s="1" a="1"/>
  <c r="F573" i="8" s="1"/>
  <c r="E573" i="8" a="1"/>
  <c r="E573" i="8" s="1"/>
  <c r="G573" i="8" a="1"/>
  <c r="G573" i="8" s="1"/>
  <c r="H573" i="8" a="1"/>
  <c r="H573" i="8" s="1"/>
  <c r="J573" i="8" a="1"/>
  <c r="J573" i="8" s="1"/>
  <c r="L573" i="8" s="1" a="1"/>
  <c r="L573" i="8" s="1"/>
  <c r="K573" i="8" a="1"/>
  <c r="K573" i="8" s="1"/>
  <c r="N573" i="8" a="1"/>
  <c r="N573" i="8" s="1"/>
  <c r="D574" i="8" a="1"/>
  <c r="D574" i="8" s="1"/>
  <c r="F574" i="8" s="1" a="1"/>
  <c r="F574" i="8" s="1"/>
  <c r="E574" i="8" a="1"/>
  <c r="E574" i="8" s="1"/>
  <c r="G574" i="8" a="1"/>
  <c r="G574" i="8" s="1"/>
  <c r="I574" i="8" s="1" a="1"/>
  <c r="I574" i="8" s="1"/>
  <c r="H574" i="8" a="1"/>
  <c r="H574" i="8" s="1"/>
  <c r="J574" i="8" a="1"/>
  <c r="J574" i="8" s="1"/>
  <c r="L574" i="8" s="1" a="1"/>
  <c r="L574" i="8" s="1"/>
  <c r="K574" i="8" a="1"/>
  <c r="K574" i="8" s="1"/>
  <c r="N574" i="8" a="1"/>
  <c r="N574" i="8" s="1"/>
  <c r="D575" i="8" a="1"/>
  <c r="D575" i="8" s="1"/>
  <c r="F575" i="8" s="1" a="1"/>
  <c r="F575" i="8" s="1"/>
  <c r="E575" i="8" a="1"/>
  <c r="E575" i="8" s="1"/>
  <c r="G575" i="8" a="1"/>
  <c r="G575" i="8" s="1"/>
  <c r="H575" i="8" a="1"/>
  <c r="H575" i="8" s="1"/>
  <c r="J575" i="8" a="1"/>
  <c r="J575" i="8" s="1"/>
  <c r="L575" i="8" s="1" a="1"/>
  <c r="L575" i="8" s="1"/>
  <c r="K575" i="8" a="1"/>
  <c r="K575" i="8" s="1"/>
  <c r="N575" i="8" a="1"/>
  <c r="N575" i="8" s="1"/>
  <c r="D576" i="8" a="1"/>
  <c r="D576" i="8" s="1"/>
  <c r="F576" i="8" s="1" a="1"/>
  <c r="F576" i="8" s="1"/>
  <c r="E576" i="8"/>
  <c r="E576" i="8" a="1"/>
  <c r="G576" i="8" a="1"/>
  <c r="G576" i="8" s="1"/>
  <c r="I576" i="8" s="1" a="1"/>
  <c r="I576" i="8" s="1"/>
  <c r="H576" i="8" a="1"/>
  <c r="H576" i="8" s="1"/>
  <c r="J576" i="8" a="1"/>
  <c r="J576" i="8" s="1"/>
  <c r="L576" i="8" s="1" a="1"/>
  <c r="L576" i="8" s="1"/>
  <c r="K576" i="8" a="1"/>
  <c r="K576" i="8" s="1"/>
  <c r="N576" i="8" a="1"/>
  <c r="N576" i="8" s="1"/>
  <c r="D577" i="8" a="1"/>
  <c r="D577" i="8" s="1"/>
  <c r="F577" i="8" s="1" a="1"/>
  <c r="F577" i="8" s="1"/>
  <c r="E577" i="8"/>
  <c r="E577" i="8" a="1"/>
  <c r="G577" i="8" a="1"/>
  <c r="G577" i="8" s="1"/>
  <c r="H577" i="8" a="1"/>
  <c r="H577" i="8" s="1"/>
  <c r="J577" i="8" a="1"/>
  <c r="J577" i="8" s="1"/>
  <c r="L577" i="8" s="1" a="1"/>
  <c r="L577" i="8" s="1"/>
  <c r="K577" i="8" a="1"/>
  <c r="K577" i="8" s="1"/>
  <c r="N577" i="8" a="1"/>
  <c r="N577" i="8" s="1"/>
  <c r="D578" i="8" a="1"/>
  <c r="D578" i="8" s="1"/>
  <c r="F578" i="8" s="1" a="1"/>
  <c r="F578" i="8" s="1"/>
  <c r="E578" i="8"/>
  <c r="E578" i="8" a="1"/>
  <c r="G578" i="8" a="1"/>
  <c r="G578" i="8" s="1"/>
  <c r="I578" i="8" s="1" a="1"/>
  <c r="I578" i="8" s="1"/>
  <c r="H578" i="8" a="1"/>
  <c r="H578" i="8" s="1"/>
  <c r="J578" i="8" a="1"/>
  <c r="J578" i="8" s="1"/>
  <c r="L578" i="8" s="1" a="1"/>
  <c r="L578" i="8" s="1"/>
  <c r="K578" i="8" a="1"/>
  <c r="K578" i="8" s="1"/>
  <c r="N578" i="8" a="1"/>
  <c r="N578" i="8" s="1"/>
  <c r="D579" i="8" a="1"/>
  <c r="D579" i="8" s="1"/>
  <c r="F579" i="8" s="1" a="1"/>
  <c r="F579" i="8" s="1"/>
  <c r="E579" i="8" a="1"/>
  <c r="E579" i="8" s="1"/>
  <c r="G579" i="8" a="1"/>
  <c r="G579" i="8" s="1"/>
  <c r="H579" i="8" a="1"/>
  <c r="H579" i="8" s="1"/>
  <c r="J579" i="8" a="1"/>
  <c r="J579" i="8" s="1"/>
  <c r="L579" i="8" s="1" a="1"/>
  <c r="L579" i="8" s="1"/>
  <c r="K579" i="8" a="1"/>
  <c r="K579" i="8" s="1"/>
  <c r="N579" i="8" a="1"/>
  <c r="N579" i="8" s="1"/>
  <c r="D580" i="8" a="1"/>
  <c r="D580" i="8" s="1"/>
  <c r="F580" i="8" s="1" a="1"/>
  <c r="F580" i="8" s="1"/>
  <c r="E580" i="8" a="1"/>
  <c r="E580" i="8" s="1"/>
  <c r="G580" i="8" a="1"/>
  <c r="G580" i="8" s="1"/>
  <c r="I580" i="8" s="1" a="1"/>
  <c r="I580" i="8" s="1"/>
  <c r="H580" i="8" a="1"/>
  <c r="H580" i="8" s="1"/>
  <c r="J580" i="8" a="1"/>
  <c r="J580" i="8" s="1"/>
  <c r="L580" i="8" s="1" a="1"/>
  <c r="L580" i="8" s="1"/>
  <c r="K580" i="8" a="1"/>
  <c r="K580" i="8" s="1"/>
  <c r="N580" i="8" a="1"/>
  <c r="N580" i="8" s="1"/>
  <c r="D581" i="8" a="1"/>
  <c r="D581" i="8" s="1"/>
  <c r="F581" i="8" s="1" a="1"/>
  <c r="F581" i="8" s="1"/>
  <c r="E581" i="8"/>
  <c r="E581" i="8" a="1"/>
  <c r="G581" i="8" a="1"/>
  <c r="G581" i="8" s="1"/>
  <c r="H581" i="8" a="1"/>
  <c r="H581" i="8" s="1"/>
  <c r="J581" i="8" a="1"/>
  <c r="J581" i="8" s="1"/>
  <c r="L581" i="8" s="1" a="1"/>
  <c r="L581" i="8" s="1"/>
  <c r="K581" i="8" a="1"/>
  <c r="K581" i="8" s="1"/>
  <c r="N581" i="8" a="1"/>
  <c r="N581" i="8" s="1"/>
  <c r="D582" i="8" a="1"/>
  <c r="D582" i="8" s="1"/>
  <c r="F582" i="8" s="1" a="1"/>
  <c r="F582" i="8" s="1"/>
  <c r="E582" i="8"/>
  <c r="E582" i="8" a="1"/>
  <c r="G582" i="8" a="1"/>
  <c r="G582" i="8" s="1"/>
  <c r="I582" i="8" s="1" a="1"/>
  <c r="I582" i="8" s="1"/>
  <c r="H582" i="8" a="1"/>
  <c r="H582" i="8" s="1"/>
  <c r="J582" i="8" a="1"/>
  <c r="J582" i="8" s="1"/>
  <c r="L582" i="8" s="1" a="1"/>
  <c r="L582" i="8" s="1"/>
  <c r="K582" i="8" a="1"/>
  <c r="K582" i="8" s="1"/>
  <c r="N582" i="8" a="1"/>
  <c r="N582" i="8" s="1"/>
  <c r="D583" i="8" a="1"/>
  <c r="D583" i="8" s="1"/>
  <c r="F583" i="8" s="1" a="1"/>
  <c r="F583" i="8" s="1"/>
  <c r="E583" i="8" a="1"/>
  <c r="E583" i="8" s="1"/>
  <c r="G583" i="8" a="1"/>
  <c r="G583" i="8" s="1"/>
  <c r="H583" i="8" a="1"/>
  <c r="H583" i="8" s="1"/>
  <c r="J583" i="8" a="1"/>
  <c r="J583" i="8" s="1"/>
  <c r="L583" i="8" s="1" a="1"/>
  <c r="L583" i="8" s="1"/>
  <c r="K583" i="8" a="1"/>
  <c r="K583" i="8" s="1"/>
  <c r="N583" i="8" a="1"/>
  <c r="N583" i="8" s="1"/>
  <c r="D584" i="8" a="1"/>
  <c r="D584" i="8" s="1"/>
  <c r="F584" i="8" s="1" a="1"/>
  <c r="F584" i="8" s="1"/>
  <c r="E584" i="8" a="1"/>
  <c r="E584" i="8" s="1"/>
  <c r="G584" i="8" a="1"/>
  <c r="G584" i="8" s="1"/>
  <c r="I584" i="8" s="1" a="1"/>
  <c r="I584" i="8" s="1"/>
  <c r="H584" i="8" a="1"/>
  <c r="H584" i="8" s="1"/>
  <c r="J584" i="8" a="1"/>
  <c r="J584" i="8" s="1"/>
  <c r="L584" i="8" s="1" a="1"/>
  <c r="L584" i="8" s="1"/>
  <c r="K584" i="8" a="1"/>
  <c r="K584" i="8" s="1"/>
  <c r="N584" i="8" a="1"/>
  <c r="N584" i="8" s="1"/>
  <c r="D585" i="8" a="1"/>
  <c r="D585" i="8" s="1"/>
  <c r="F585" i="8" s="1" a="1"/>
  <c r="F585" i="8" s="1"/>
  <c r="E585" i="8"/>
  <c r="E585" i="8" a="1"/>
  <c r="G585" i="8" a="1"/>
  <c r="G585" i="8" s="1"/>
  <c r="H585" i="8" a="1"/>
  <c r="H585" i="8" s="1"/>
  <c r="J585" i="8" a="1"/>
  <c r="J585" i="8" s="1"/>
  <c r="L585" i="8" s="1" a="1"/>
  <c r="L585" i="8" s="1"/>
  <c r="K585" i="8" a="1"/>
  <c r="K585" i="8" s="1"/>
  <c r="N585" i="8" a="1"/>
  <c r="N585" i="8" s="1"/>
  <c r="D586" i="8" a="1"/>
  <c r="D586" i="8" s="1"/>
  <c r="F586" i="8" s="1" a="1"/>
  <c r="F586" i="8" s="1"/>
  <c r="E586" i="8"/>
  <c r="E586" i="8" a="1"/>
  <c r="G586" i="8" a="1"/>
  <c r="G586" i="8" s="1"/>
  <c r="I586" i="8" s="1" a="1"/>
  <c r="I586" i="8" s="1"/>
  <c r="H586" i="8" a="1"/>
  <c r="H586" i="8" s="1"/>
  <c r="J586" i="8" a="1"/>
  <c r="J586" i="8" s="1"/>
  <c r="L586" i="8" s="1" a="1"/>
  <c r="L586" i="8" s="1"/>
  <c r="K586" i="8" a="1"/>
  <c r="K586" i="8" s="1"/>
  <c r="N586" i="8" a="1"/>
  <c r="N586" i="8" s="1"/>
  <c r="D587" i="8" a="1"/>
  <c r="D587" i="8" s="1"/>
  <c r="F587" i="8" s="1" a="1"/>
  <c r="F587" i="8" s="1"/>
  <c r="E587" i="8" a="1"/>
  <c r="E587" i="8" s="1"/>
  <c r="G587" i="8" a="1"/>
  <c r="G587" i="8" s="1"/>
  <c r="H587" i="8" a="1"/>
  <c r="H587" i="8" s="1"/>
  <c r="J587" i="8" a="1"/>
  <c r="J587" i="8" s="1"/>
  <c r="L587" i="8" s="1" a="1"/>
  <c r="L587" i="8" s="1"/>
  <c r="K587" i="8" a="1"/>
  <c r="K587" i="8" s="1"/>
  <c r="N587" i="8" a="1"/>
  <c r="N587" i="8" s="1"/>
  <c r="D588" i="8" a="1"/>
  <c r="D588" i="8" s="1"/>
  <c r="F588" i="8" s="1" a="1"/>
  <c r="F588" i="8" s="1"/>
  <c r="E588" i="8" a="1"/>
  <c r="E588" i="8" s="1"/>
  <c r="G588" i="8" a="1"/>
  <c r="G588" i="8" s="1"/>
  <c r="I588" i="8" s="1" a="1"/>
  <c r="I588" i="8" s="1"/>
  <c r="H588" i="8" a="1"/>
  <c r="H588" i="8" s="1"/>
  <c r="J588" i="8" a="1"/>
  <c r="J588" i="8" s="1"/>
  <c r="L588" i="8" s="1" a="1"/>
  <c r="L588" i="8" s="1"/>
  <c r="K588" i="8" a="1"/>
  <c r="K588" i="8" s="1"/>
  <c r="N588" i="8" a="1"/>
  <c r="N588" i="8" s="1"/>
  <c r="D589" i="8" a="1"/>
  <c r="D589" i="8" s="1"/>
  <c r="F589" i="8" s="1" a="1"/>
  <c r="F589" i="8" s="1"/>
  <c r="E589" i="8"/>
  <c r="E589" i="8" a="1"/>
  <c r="G589" i="8" a="1"/>
  <c r="G589" i="8" s="1"/>
  <c r="H589" i="8" a="1"/>
  <c r="H589" i="8" s="1"/>
  <c r="J589" i="8" a="1"/>
  <c r="J589" i="8" s="1"/>
  <c r="L589" i="8" s="1" a="1"/>
  <c r="L589" i="8" s="1"/>
  <c r="K589" i="8" a="1"/>
  <c r="K589" i="8" s="1"/>
  <c r="N589" i="8" a="1"/>
  <c r="N589" i="8" s="1"/>
  <c r="D590" i="8" a="1"/>
  <c r="D590" i="8" s="1"/>
  <c r="F590" i="8" s="1" a="1"/>
  <c r="F590" i="8" s="1"/>
  <c r="E590" i="8"/>
  <c r="E590" i="8" a="1"/>
  <c r="G590" i="8" a="1"/>
  <c r="G590" i="8" s="1"/>
  <c r="I590" i="8" s="1" a="1"/>
  <c r="I590" i="8" s="1"/>
  <c r="H590" i="8" a="1"/>
  <c r="H590" i="8" s="1"/>
  <c r="J590" i="8" a="1"/>
  <c r="J590" i="8" s="1"/>
  <c r="L590" i="8" s="1" a="1"/>
  <c r="L590" i="8" s="1"/>
  <c r="K590" i="8" a="1"/>
  <c r="K590" i="8" s="1"/>
  <c r="N590" i="8" a="1"/>
  <c r="N590" i="8" s="1"/>
  <c r="D591" i="8" a="1"/>
  <c r="D591" i="8" s="1"/>
  <c r="F591" i="8" s="1" a="1"/>
  <c r="F591" i="8" s="1"/>
  <c r="E591" i="8" a="1"/>
  <c r="E591" i="8" s="1"/>
  <c r="G591" i="8" a="1"/>
  <c r="G591" i="8" s="1"/>
  <c r="H591" i="8" a="1"/>
  <c r="H591" i="8" s="1"/>
  <c r="J591" i="8" a="1"/>
  <c r="J591" i="8" s="1"/>
  <c r="L591" i="8" s="1" a="1"/>
  <c r="L591" i="8" s="1"/>
  <c r="K591" i="8" a="1"/>
  <c r="K591" i="8" s="1"/>
  <c r="N591" i="8" a="1"/>
  <c r="N591" i="8" s="1"/>
  <c r="D592" i="8" a="1"/>
  <c r="D592" i="8" s="1"/>
  <c r="F592" i="8" s="1" a="1"/>
  <c r="F592" i="8" s="1"/>
  <c r="E592" i="8" a="1"/>
  <c r="E592" i="8" s="1"/>
  <c r="G592" i="8" a="1"/>
  <c r="G592" i="8" s="1"/>
  <c r="I592" i="8" s="1" a="1"/>
  <c r="I592" i="8" s="1"/>
  <c r="H592" i="8" a="1"/>
  <c r="H592" i="8" s="1"/>
  <c r="J592" i="8" a="1"/>
  <c r="J592" i="8" s="1"/>
  <c r="L592" i="8" s="1" a="1"/>
  <c r="L592" i="8" s="1"/>
  <c r="K592" i="8" a="1"/>
  <c r="K592" i="8" s="1"/>
  <c r="N592" i="8" a="1"/>
  <c r="N592" i="8" s="1"/>
  <c r="D593" i="8" a="1"/>
  <c r="D593" i="8" s="1"/>
  <c r="F593" i="8" s="1" a="1"/>
  <c r="F593" i="8" s="1"/>
  <c r="E593" i="8"/>
  <c r="E593" i="8" a="1"/>
  <c r="G593" i="8" a="1"/>
  <c r="G593" i="8" s="1"/>
  <c r="H593" i="8" a="1"/>
  <c r="H593" i="8" s="1"/>
  <c r="J593" i="8" a="1"/>
  <c r="J593" i="8" s="1"/>
  <c r="L593" i="8" s="1" a="1"/>
  <c r="L593" i="8" s="1"/>
  <c r="K593" i="8" a="1"/>
  <c r="K593" i="8" s="1"/>
  <c r="N593" i="8" a="1"/>
  <c r="N593" i="8" s="1"/>
  <c r="D594" i="8" a="1"/>
  <c r="D594" i="8" s="1"/>
  <c r="F594" i="8" s="1" a="1"/>
  <c r="F594" i="8" s="1"/>
  <c r="E594" i="8"/>
  <c r="E594" i="8" a="1"/>
  <c r="G594" i="8" a="1"/>
  <c r="G594" i="8" s="1"/>
  <c r="I594" i="8" s="1" a="1"/>
  <c r="I594" i="8" s="1"/>
  <c r="H594" i="8" a="1"/>
  <c r="H594" i="8" s="1"/>
  <c r="J594" i="8" a="1"/>
  <c r="J594" i="8" s="1"/>
  <c r="L594" i="8" s="1" a="1"/>
  <c r="L594" i="8" s="1"/>
  <c r="K594" i="8" a="1"/>
  <c r="K594" i="8" s="1"/>
  <c r="N594" i="8" a="1"/>
  <c r="N594" i="8" s="1"/>
  <c r="D595" i="8" a="1"/>
  <c r="D595" i="8" s="1"/>
  <c r="F595" i="8" s="1" a="1"/>
  <c r="F595" i="8" s="1"/>
  <c r="E595" i="8" a="1"/>
  <c r="E595" i="8" s="1"/>
  <c r="G595" i="8" a="1"/>
  <c r="G595" i="8" s="1"/>
  <c r="H595" i="8" a="1"/>
  <c r="H595" i="8" s="1"/>
  <c r="J595" i="8" a="1"/>
  <c r="J595" i="8" s="1"/>
  <c r="L595" i="8" s="1" a="1"/>
  <c r="L595" i="8" s="1"/>
  <c r="K595" i="8" a="1"/>
  <c r="K595" i="8" s="1"/>
  <c r="N595" i="8" a="1"/>
  <c r="N595" i="8" s="1"/>
  <c r="D596" i="8" a="1"/>
  <c r="D596" i="8" s="1"/>
  <c r="F596" i="8" s="1" a="1"/>
  <c r="F596" i="8" s="1"/>
  <c r="E596" i="8" a="1"/>
  <c r="E596" i="8" s="1"/>
  <c r="G596" i="8" a="1"/>
  <c r="G596" i="8" s="1"/>
  <c r="I596" i="8" s="1" a="1"/>
  <c r="I596" i="8" s="1"/>
  <c r="H596" i="8" a="1"/>
  <c r="H596" i="8" s="1"/>
  <c r="J596" i="8" a="1"/>
  <c r="J596" i="8" s="1"/>
  <c r="L596" i="8" s="1" a="1"/>
  <c r="L596" i="8" s="1"/>
  <c r="K596" i="8" a="1"/>
  <c r="K596" i="8" s="1"/>
  <c r="N596" i="8" a="1"/>
  <c r="N596" i="8" s="1"/>
  <c r="D597" i="8" a="1"/>
  <c r="D597" i="8" s="1"/>
  <c r="F597" i="8" s="1" a="1"/>
  <c r="F597" i="8" s="1"/>
  <c r="E597" i="8"/>
  <c r="E597" i="8" a="1"/>
  <c r="G597" i="8" a="1"/>
  <c r="G597" i="8" s="1"/>
  <c r="H597" i="8" a="1"/>
  <c r="H597" i="8" s="1"/>
  <c r="J597" i="8" a="1"/>
  <c r="J597" i="8" s="1"/>
  <c r="L597" i="8" s="1" a="1"/>
  <c r="L597" i="8" s="1"/>
  <c r="K597" i="8" a="1"/>
  <c r="K597" i="8" s="1"/>
  <c r="N597" i="8" a="1"/>
  <c r="N597" i="8" s="1"/>
  <c r="D598" i="8" a="1"/>
  <c r="D598" i="8" s="1"/>
  <c r="F598" i="8" s="1" a="1"/>
  <c r="F598" i="8" s="1"/>
  <c r="E598" i="8"/>
  <c r="E598" i="8" a="1"/>
  <c r="G598" i="8" a="1"/>
  <c r="G598" i="8" s="1"/>
  <c r="I598" i="8" s="1" a="1"/>
  <c r="I598" i="8" s="1"/>
  <c r="H598" i="8" a="1"/>
  <c r="H598" i="8" s="1"/>
  <c r="J598" i="8" a="1"/>
  <c r="J598" i="8" s="1"/>
  <c r="L598" i="8" s="1" a="1"/>
  <c r="L598" i="8" s="1"/>
  <c r="K598" i="8" a="1"/>
  <c r="K598" i="8" s="1"/>
  <c r="N598" i="8" a="1"/>
  <c r="N598" i="8" s="1"/>
  <c r="D599" i="8" a="1"/>
  <c r="D599" i="8" s="1"/>
  <c r="F599" i="8" s="1" a="1"/>
  <c r="F599" i="8" s="1"/>
  <c r="E599" i="8" a="1"/>
  <c r="E599" i="8" s="1"/>
  <c r="G599" i="8" a="1"/>
  <c r="G599" i="8" s="1"/>
  <c r="H599" i="8" a="1"/>
  <c r="H599" i="8" s="1"/>
  <c r="J599" i="8" a="1"/>
  <c r="J599" i="8" s="1"/>
  <c r="L599" i="8" s="1" a="1"/>
  <c r="L599" i="8" s="1"/>
  <c r="K599" i="8" a="1"/>
  <c r="K599" i="8" s="1"/>
  <c r="N599" i="8" a="1"/>
  <c r="N599" i="8" s="1"/>
  <c r="D600" i="8" a="1"/>
  <c r="D600" i="8" s="1"/>
  <c r="F600" i="8" s="1" a="1"/>
  <c r="F600" i="8" s="1"/>
  <c r="E600" i="8" a="1"/>
  <c r="E600" i="8" s="1"/>
  <c r="G600" i="8" a="1"/>
  <c r="G600" i="8" s="1"/>
  <c r="I600" i="8" s="1" a="1"/>
  <c r="I600" i="8" s="1"/>
  <c r="H600" i="8" a="1"/>
  <c r="H600" i="8" s="1"/>
  <c r="J600" i="8" a="1"/>
  <c r="J600" i="8" s="1"/>
  <c r="L600" i="8" s="1" a="1"/>
  <c r="L600" i="8" s="1"/>
  <c r="K600" i="8" a="1"/>
  <c r="K600" i="8" s="1"/>
  <c r="N600" i="8" a="1"/>
  <c r="N600" i="8" s="1"/>
  <c r="D601" i="8" a="1"/>
  <c r="D601" i="8" s="1"/>
  <c r="F601" i="8" s="1" a="1"/>
  <c r="F601" i="8" s="1"/>
  <c r="E601" i="8"/>
  <c r="E601" i="8" a="1"/>
  <c r="G601" i="8" a="1"/>
  <c r="G601" i="8" s="1"/>
  <c r="H601" i="8" a="1"/>
  <c r="H601" i="8" s="1"/>
  <c r="J601" i="8" a="1"/>
  <c r="J601" i="8" s="1"/>
  <c r="L601" i="8" s="1" a="1"/>
  <c r="L601" i="8" s="1"/>
  <c r="K601" i="8" a="1"/>
  <c r="K601" i="8" s="1"/>
  <c r="N601" i="8" a="1"/>
  <c r="N601" i="8" s="1"/>
  <c r="D602" i="8" a="1"/>
  <c r="D602" i="8" s="1"/>
  <c r="F602" i="8" s="1" a="1"/>
  <c r="F602" i="8" s="1"/>
  <c r="E602" i="8"/>
  <c r="E602" i="8" a="1"/>
  <c r="G602" i="8" a="1"/>
  <c r="G602" i="8" s="1"/>
  <c r="I602" i="8" s="1" a="1"/>
  <c r="I602" i="8" s="1"/>
  <c r="H602" i="8" a="1"/>
  <c r="H602" i="8" s="1"/>
  <c r="J602" i="8" a="1"/>
  <c r="J602" i="8" s="1"/>
  <c r="L602" i="8" s="1" a="1"/>
  <c r="L602" i="8" s="1"/>
  <c r="K602" i="8" a="1"/>
  <c r="K602" i="8" s="1"/>
  <c r="N602" i="8" a="1"/>
  <c r="N602" i="8" s="1"/>
  <c r="D603" i="8" a="1"/>
  <c r="D603" i="8" s="1"/>
  <c r="F603" i="8" s="1" a="1"/>
  <c r="F603" i="8" s="1"/>
  <c r="E603" i="8" a="1"/>
  <c r="E603" i="8" s="1"/>
  <c r="G603" i="8" a="1"/>
  <c r="G603" i="8" s="1"/>
  <c r="H603" i="8" a="1"/>
  <c r="H603" i="8" s="1"/>
  <c r="J603" i="8" a="1"/>
  <c r="J603" i="8" s="1"/>
  <c r="L603" i="8" s="1" a="1"/>
  <c r="L603" i="8" s="1"/>
  <c r="K603" i="8" a="1"/>
  <c r="K603" i="8" s="1"/>
  <c r="N603" i="8" a="1"/>
  <c r="N603" i="8" s="1"/>
  <c r="D604" i="8" a="1"/>
  <c r="D604" i="8" s="1"/>
  <c r="F604" i="8" s="1" a="1"/>
  <c r="F604" i="8" s="1"/>
  <c r="E604" i="8" a="1"/>
  <c r="E604" i="8" s="1"/>
  <c r="G604" i="8" a="1"/>
  <c r="G604" i="8" s="1"/>
  <c r="I604" i="8" s="1" a="1"/>
  <c r="I604" i="8" s="1"/>
  <c r="H604" i="8" a="1"/>
  <c r="H604" i="8" s="1"/>
  <c r="J604" i="8" a="1"/>
  <c r="J604" i="8" s="1"/>
  <c r="L604" i="8" s="1" a="1"/>
  <c r="L604" i="8" s="1"/>
  <c r="K604" i="8" a="1"/>
  <c r="K604" i="8" s="1"/>
  <c r="N604" i="8" a="1"/>
  <c r="N604" i="8" s="1"/>
  <c r="D605" i="8" a="1"/>
  <c r="D605" i="8" s="1"/>
  <c r="F605" i="8" s="1" a="1"/>
  <c r="F605" i="8" s="1"/>
  <c r="E605" i="8"/>
  <c r="E605" i="8" a="1"/>
  <c r="G605" i="8" a="1"/>
  <c r="G605" i="8" s="1"/>
  <c r="H605" i="8" a="1"/>
  <c r="H605" i="8" s="1"/>
  <c r="J605" i="8" a="1"/>
  <c r="J605" i="8" s="1"/>
  <c r="L605" i="8" s="1" a="1"/>
  <c r="L605" i="8" s="1"/>
  <c r="K605" i="8" a="1"/>
  <c r="K605" i="8" s="1"/>
  <c r="N605" i="8" a="1"/>
  <c r="N605" i="8" s="1"/>
  <c r="D606" i="8" a="1"/>
  <c r="D606" i="8" s="1"/>
  <c r="F606" i="8" s="1" a="1"/>
  <c r="F606" i="8" s="1"/>
  <c r="E606" i="8"/>
  <c r="E606" i="8" a="1"/>
  <c r="G606" i="8" a="1"/>
  <c r="G606" i="8" s="1"/>
  <c r="I606" i="8" s="1" a="1"/>
  <c r="I606" i="8" s="1"/>
  <c r="H606" i="8" a="1"/>
  <c r="H606" i="8" s="1"/>
  <c r="J606" i="8" a="1"/>
  <c r="J606" i="8" s="1"/>
  <c r="L606" i="8" s="1" a="1"/>
  <c r="L606" i="8" s="1"/>
  <c r="K606" i="8" a="1"/>
  <c r="K606" i="8" s="1"/>
  <c r="N606" i="8" a="1"/>
  <c r="N606" i="8" s="1"/>
  <c r="D607" i="8" a="1"/>
  <c r="D607" i="8" s="1"/>
  <c r="F607" i="8" s="1" a="1"/>
  <c r="F607" i="8" s="1"/>
  <c r="E607" i="8" a="1"/>
  <c r="E607" i="8" s="1"/>
  <c r="G607" i="8" a="1"/>
  <c r="G607" i="8" s="1"/>
  <c r="H607" i="8" a="1"/>
  <c r="H607" i="8" s="1"/>
  <c r="J607" i="8" a="1"/>
  <c r="J607" i="8" s="1"/>
  <c r="L607" i="8" s="1" a="1"/>
  <c r="L607" i="8" s="1"/>
  <c r="K607" i="8" a="1"/>
  <c r="K607" i="8" s="1"/>
  <c r="N607" i="8" a="1"/>
  <c r="N607" i="8" s="1"/>
  <c r="D608" i="8" a="1"/>
  <c r="D608" i="8" s="1"/>
  <c r="F608" i="8" s="1" a="1"/>
  <c r="F608" i="8" s="1"/>
  <c r="E608" i="8" a="1"/>
  <c r="E608" i="8" s="1"/>
  <c r="G608" i="8" a="1"/>
  <c r="G608" i="8" s="1"/>
  <c r="I608" i="8" s="1" a="1"/>
  <c r="I608" i="8" s="1"/>
  <c r="H608" i="8" a="1"/>
  <c r="H608" i="8" s="1"/>
  <c r="J608" i="8" a="1"/>
  <c r="J608" i="8" s="1"/>
  <c r="L608" i="8" s="1" a="1"/>
  <c r="L608" i="8" s="1"/>
  <c r="K608" i="8" a="1"/>
  <c r="K608" i="8" s="1"/>
  <c r="N608" i="8" a="1"/>
  <c r="N608" i="8" s="1"/>
  <c r="D609" i="8" a="1"/>
  <c r="D609" i="8" s="1"/>
  <c r="F609" i="8" s="1" a="1"/>
  <c r="F609" i="8" s="1"/>
  <c r="E609" i="8"/>
  <c r="E609" i="8" a="1"/>
  <c r="G609" i="8" a="1"/>
  <c r="G609" i="8" s="1"/>
  <c r="H609" i="8" a="1"/>
  <c r="H609" i="8" s="1"/>
  <c r="J609" i="8" a="1"/>
  <c r="J609" i="8" s="1"/>
  <c r="L609" i="8" s="1" a="1"/>
  <c r="L609" i="8" s="1"/>
  <c r="K609" i="8" a="1"/>
  <c r="K609" i="8" s="1"/>
  <c r="N609" i="8" a="1"/>
  <c r="N609" i="8" s="1"/>
  <c r="D610" i="8" a="1"/>
  <c r="D610" i="8" s="1"/>
  <c r="F610" i="8" s="1" a="1"/>
  <c r="F610" i="8" s="1"/>
  <c r="E610" i="8"/>
  <c r="E610" i="8" a="1"/>
  <c r="G610" i="8" a="1"/>
  <c r="G610" i="8" s="1"/>
  <c r="I610" i="8" s="1" a="1"/>
  <c r="I610" i="8" s="1"/>
  <c r="H610" i="8" a="1"/>
  <c r="H610" i="8" s="1"/>
  <c r="J610" i="8" a="1"/>
  <c r="J610" i="8" s="1"/>
  <c r="L610" i="8" s="1" a="1"/>
  <c r="L610" i="8" s="1"/>
  <c r="K610" i="8" a="1"/>
  <c r="K610" i="8" s="1"/>
  <c r="N610" i="8" a="1"/>
  <c r="N610" i="8" s="1"/>
  <c r="D611" i="8" a="1"/>
  <c r="D611" i="8" s="1"/>
  <c r="F611" i="8" s="1" a="1"/>
  <c r="F611" i="8" s="1"/>
  <c r="E611" i="8" a="1"/>
  <c r="E611" i="8" s="1"/>
  <c r="G611" i="8" a="1"/>
  <c r="G611" i="8" s="1"/>
  <c r="H611" i="8" a="1"/>
  <c r="H611" i="8" s="1"/>
  <c r="J611" i="8" a="1"/>
  <c r="J611" i="8" s="1"/>
  <c r="L611" i="8" s="1" a="1"/>
  <c r="L611" i="8" s="1"/>
  <c r="K611" i="8" a="1"/>
  <c r="K611" i="8" s="1"/>
  <c r="N611" i="8" a="1"/>
  <c r="N611" i="8" s="1"/>
  <c r="D612" i="8" a="1"/>
  <c r="D612" i="8" s="1"/>
  <c r="F612" i="8" s="1" a="1"/>
  <c r="F612" i="8" s="1"/>
  <c r="E612" i="8" a="1"/>
  <c r="E612" i="8" s="1"/>
  <c r="G612" i="8" a="1"/>
  <c r="G612" i="8" s="1"/>
  <c r="I612" i="8" s="1" a="1"/>
  <c r="I612" i="8" s="1"/>
  <c r="H612" i="8" a="1"/>
  <c r="H612" i="8" s="1"/>
  <c r="J612" i="8" a="1"/>
  <c r="J612" i="8" s="1"/>
  <c r="L612" i="8" s="1" a="1"/>
  <c r="L612" i="8" s="1"/>
  <c r="K612" i="8" a="1"/>
  <c r="K612" i="8" s="1"/>
  <c r="N612" i="8" a="1"/>
  <c r="N612" i="8" s="1"/>
  <c r="D613" i="8" a="1"/>
  <c r="D613" i="8" s="1"/>
  <c r="F613" i="8" s="1" a="1"/>
  <c r="F613" i="8" s="1"/>
  <c r="E613" i="8"/>
  <c r="E613" i="8" a="1"/>
  <c r="G613" i="8" a="1"/>
  <c r="G613" i="8" s="1"/>
  <c r="H613" i="8" a="1"/>
  <c r="H613" i="8" s="1"/>
  <c r="J613" i="8" a="1"/>
  <c r="J613" i="8" s="1"/>
  <c r="L613" i="8" s="1" a="1"/>
  <c r="L613" i="8" s="1"/>
  <c r="K613" i="8" a="1"/>
  <c r="K613" i="8" s="1"/>
  <c r="N613" i="8" a="1"/>
  <c r="N613" i="8" s="1"/>
  <c r="D614" i="8" a="1"/>
  <c r="D614" i="8" s="1"/>
  <c r="F614" i="8" s="1" a="1"/>
  <c r="F614" i="8" s="1"/>
  <c r="E614" i="8"/>
  <c r="E614" i="8" a="1"/>
  <c r="G614" i="8" a="1"/>
  <c r="G614" i="8" s="1"/>
  <c r="I614" i="8" s="1" a="1"/>
  <c r="I614" i="8" s="1"/>
  <c r="H614" i="8" a="1"/>
  <c r="H614" i="8" s="1"/>
  <c r="J614" i="8" a="1"/>
  <c r="J614" i="8" s="1"/>
  <c r="L614" i="8" s="1" a="1"/>
  <c r="L614" i="8" s="1"/>
  <c r="K614" i="8" a="1"/>
  <c r="K614" i="8" s="1"/>
  <c r="N614" i="8" a="1"/>
  <c r="N614" i="8" s="1"/>
  <c r="D615" i="8" a="1"/>
  <c r="D615" i="8" s="1"/>
  <c r="F615" i="8" s="1" a="1"/>
  <c r="F615" i="8" s="1"/>
  <c r="E615" i="8" a="1"/>
  <c r="E615" i="8" s="1"/>
  <c r="G615" i="8" a="1"/>
  <c r="G615" i="8" s="1"/>
  <c r="H615" i="8" a="1"/>
  <c r="H615" i="8" s="1"/>
  <c r="J615" i="8" a="1"/>
  <c r="J615" i="8" s="1"/>
  <c r="L615" i="8" s="1" a="1"/>
  <c r="L615" i="8" s="1"/>
  <c r="K615" i="8" a="1"/>
  <c r="K615" i="8" s="1"/>
  <c r="N615" i="8" a="1"/>
  <c r="N615" i="8" s="1"/>
  <c r="D616" i="8" a="1"/>
  <c r="D616" i="8" s="1"/>
  <c r="F616" i="8" s="1" a="1"/>
  <c r="F616" i="8" s="1"/>
  <c r="E616" i="8" a="1"/>
  <c r="E616" i="8" s="1"/>
  <c r="G616" i="8" a="1"/>
  <c r="G616" i="8" s="1"/>
  <c r="I616" i="8" s="1" a="1"/>
  <c r="I616" i="8" s="1"/>
  <c r="H616" i="8" a="1"/>
  <c r="H616" i="8" s="1"/>
  <c r="J616" i="8" a="1"/>
  <c r="J616" i="8" s="1"/>
  <c r="L616" i="8" s="1" a="1"/>
  <c r="L616" i="8" s="1"/>
  <c r="K616" i="8" a="1"/>
  <c r="K616" i="8" s="1"/>
  <c r="N616" i="8" a="1"/>
  <c r="N616" i="8" s="1"/>
  <c r="D617" i="8" a="1"/>
  <c r="D617" i="8" s="1"/>
  <c r="F617" i="8" s="1" a="1"/>
  <c r="F617" i="8" s="1"/>
  <c r="E617" i="8"/>
  <c r="E617" i="8" a="1"/>
  <c r="G617" i="8" a="1"/>
  <c r="G617" i="8" s="1"/>
  <c r="H617" i="8" a="1"/>
  <c r="H617" i="8" s="1"/>
  <c r="J617" i="8" a="1"/>
  <c r="J617" i="8" s="1"/>
  <c r="L617" i="8" s="1" a="1"/>
  <c r="L617" i="8" s="1"/>
  <c r="K617" i="8" a="1"/>
  <c r="K617" i="8" s="1"/>
  <c r="N617" i="8" a="1"/>
  <c r="N617" i="8" s="1"/>
  <c r="D618" i="8" a="1"/>
  <c r="D618" i="8" s="1"/>
  <c r="F618" i="8" s="1" a="1"/>
  <c r="F618" i="8" s="1"/>
  <c r="E618" i="8"/>
  <c r="E618" i="8" a="1"/>
  <c r="G618" i="8" a="1"/>
  <c r="G618" i="8" s="1"/>
  <c r="I618" i="8" s="1" a="1"/>
  <c r="I618" i="8" s="1"/>
  <c r="H618" i="8" a="1"/>
  <c r="H618" i="8" s="1"/>
  <c r="J618" i="8" a="1"/>
  <c r="J618" i="8" s="1"/>
  <c r="L618" i="8" s="1" a="1"/>
  <c r="L618" i="8" s="1"/>
  <c r="K618" i="8" a="1"/>
  <c r="K618" i="8" s="1"/>
  <c r="N618" i="8" a="1"/>
  <c r="N618" i="8" s="1"/>
  <c r="D619" i="8" a="1"/>
  <c r="D619" i="8" s="1"/>
  <c r="F619" i="8" s="1" a="1"/>
  <c r="F619" i="8" s="1"/>
  <c r="E619" i="8" a="1"/>
  <c r="E619" i="8" s="1"/>
  <c r="G619" i="8" a="1"/>
  <c r="G619" i="8" s="1"/>
  <c r="H619" i="8" a="1"/>
  <c r="H619" i="8" s="1"/>
  <c r="J619" i="8" a="1"/>
  <c r="J619" i="8" s="1"/>
  <c r="L619" i="8" s="1" a="1"/>
  <c r="L619" i="8" s="1"/>
  <c r="K619" i="8" a="1"/>
  <c r="K619" i="8" s="1"/>
  <c r="N619" i="8" a="1"/>
  <c r="N619" i="8" s="1"/>
  <c r="D620" i="8" a="1"/>
  <c r="D620" i="8" s="1"/>
  <c r="F620" i="8" s="1" a="1"/>
  <c r="F620" i="8" s="1"/>
  <c r="E620" i="8" a="1"/>
  <c r="E620" i="8" s="1"/>
  <c r="G620" i="8" a="1"/>
  <c r="G620" i="8" s="1"/>
  <c r="I620" i="8" s="1" a="1"/>
  <c r="I620" i="8" s="1"/>
  <c r="H620" i="8" a="1"/>
  <c r="H620" i="8" s="1"/>
  <c r="J620" i="8" a="1"/>
  <c r="J620" i="8" s="1"/>
  <c r="L620" i="8" s="1" a="1"/>
  <c r="L620" i="8" s="1"/>
  <c r="K620" i="8" a="1"/>
  <c r="K620" i="8" s="1"/>
  <c r="N620" i="8" a="1"/>
  <c r="N620" i="8" s="1"/>
  <c r="D621" i="8" a="1"/>
  <c r="D621" i="8" s="1"/>
  <c r="F621" i="8" s="1" a="1"/>
  <c r="F621" i="8" s="1"/>
  <c r="E621" i="8"/>
  <c r="E621" i="8" a="1"/>
  <c r="G621" i="8" a="1"/>
  <c r="G621" i="8" s="1"/>
  <c r="H621" i="8" a="1"/>
  <c r="H621" i="8" s="1"/>
  <c r="J621" i="8" a="1"/>
  <c r="J621" i="8" s="1"/>
  <c r="L621" i="8" s="1" a="1"/>
  <c r="L621" i="8" s="1"/>
  <c r="K621" i="8" a="1"/>
  <c r="K621" i="8" s="1"/>
  <c r="N621" i="8" a="1"/>
  <c r="N621" i="8" s="1"/>
  <c r="D622" i="8" a="1"/>
  <c r="D622" i="8" s="1"/>
  <c r="F622" i="8" s="1" a="1"/>
  <c r="F622" i="8" s="1"/>
  <c r="E622" i="8"/>
  <c r="E622" i="8" a="1"/>
  <c r="G622" i="8" a="1"/>
  <c r="G622" i="8" s="1"/>
  <c r="I622" i="8" s="1" a="1"/>
  <c r="I622" i="8" s="1"/>
  <c r="H622" i="8" a="1"/>
  <c r="H622" i="8" s="1"/>
  <c r="J622" i="8" a="1"/>
  <c r="J622" i="8" s="1"/>
  <c r="L622" i="8" s="1" a="1"/>
  <c r="L622" i="8" s="1"/>
  <c r="K622" i="8" a="1"/>
  <c r="K622" i="8" s="1"/>
  <c r="N622" i="8" a="1"/>
  <c r="N622" i="8" s="1"/>
  <c r="D623" i="8" a="1"/>
  <c r="D623" i="8" s="1"/>
  <c r="F623" i="8" s="1" a="1"/>
  <c r="F623" i="8" s="1"/>
  <c r="E623" i="8" a="1"/>
  <c r="E623" i="8" s="1"/>
  <c r="G623" i="8" a="1"/>
  <c r="G623" i="8" s="1"/>
  <c r="H623" i="8" a="1"/>
  <c r="H623" i="8" s="1"/>
  <c r="J623" i="8" a="1"/>
  <c r="J623" i="8" s="1"/>
  <c r="L623" i="8" s="1" a="1"/>
  <c r="L623" i="8" s="1"/>
  <c r="K623" i="8" a="1"/>
  <c r="K623" i="8" s="1"/>
  <c r="N623" i="8" a="1"/>
  <c r="N623" i="8" s="1"/>
  <c r="D624" i="8" a="1"/>
  <c r="D624" i="8" s="1"/>
  <c r="F624" i="8" s="1" a="1"/>
  <c r="F624" i="8" s="1"/>
  <c r="E624" i="8" a="1"/>
  <c r="E624" i="8" s="1"/>
  <c r="G624" i="8" a="1"/>
  <c r="G624" i="8" s="1"/>
  <c r="I624" i="8" s="1" a="1"/>
  <c r="I624" i="8" s="1"/>
  <c r="H624" i="8" a="1"/>
  <c r="H624" i="8" s="1"/>
  <c r="J624" i="8" a="1"/>
  <c r="J624" i="8" s="1"/>
  <c r="L624" i="8" s="1" a="1"/>
  <c r="L624" i="8" s="1"/>
  <c r="K624" i="8" a="1"/>
  <c r="K624" i="8" s="1"/>
  <c r="N624" i="8" a="1"/>
  <c r="N624" i="8" s="1"/>
  <c r="D625" i="8" a="1"/>
  <c r="D625" i="8" s="1"/>
  <c r="F625" i="8" s="1" a="1"/>
  <c r="F625" i="8" s="1"/>
  <c r="E625" i="8"/>
  <c r="E625" i="8" a="1"/>
  <c r="G625" i="8" a="1"/>
  <c r="G625" i="8" s="1"/>
  <c r="I625" i="8" s="1" a="1"/>
  <c r="I625" i="8" s="1"/>
  <c r="H625" i="8" a="1"/>
  <c r="H625" i="8" s="1"/>
  <c r="J625" i="8" a="1"/>
  <c r="J625" i="8" s="1"/>
  <c r="L625" i="8" s="1" a="1"/>
  <c r="L625" i="8" s="1"/>
  <c r="K625" i="8" a="1"/>
  <c r="K625" i="8" s="1"/>
  <c r="N625" i="8" a="1"/>
  <c r="N625" i="8" s="1"/>
  <c r="D626" i="8" a="1"/>
  <c r="D626" i="8" s="1"/>
  <c r="F626" i="8" s="1" a="1"/>
  <c r="F626" i="8" s="1"/>
  <c r="E626" i="8" a="1"/>
  <c r="E626" i="8" s="1"/>
  <c r="G626" i="8" a="1"/>
  <c r="G626" i="8" s="1"/>
  <c r="I626" i="8" s="1" a="1"/>
  <c r="H626" i="8" a="1"/>
  <c r="H626" i="8" s="1"/>
  <c r="I626" i="8"/>
  <c r="J626" i="8" a="1"/>
  <c r="J626" i="8" s="1"/>
  <c r="L626" i="8" s="1" a="1"/>
  <c r="L626" i="8" s="1"/>
  <c r="K626" i="8" a="1"/>
  <c r="K626" i="8" s="1"/>
  <c r="N626" i="8" a="1"/>
  <c r="N626" i="8" s="1"/>
  <c r="D627" i="8" a="1"/>
  <c r="D627" i="8" s="1"/>
  <c r="F627" i="8" s="1" a="1"/>
  <c r="F627" i="8" s="1"/>
  <c r="E627" i="8" a="1"/>
  <c r="E627" i="8" s="1"/>
  <c r="G627" i="8" a="1"/>
  <c r="G627" i="8" s="1"/>
  <c r="I627" i="8" s="1" a="1"/>
  <c r="I627" i="8" s="1"/>
  <c r="H627" i="8" a="1"/>
  <c r="H627" i="8" s="1"/>
  <c r="J627" i="8" a="1"/>
  <c r="J627" i="8" s="1"/>
  <c r="L627" i="8" s="1" a="1"/>
  <c r="L627" i="8" s="1"/>
  <c r="K627" i="8" a="1"/>
  <c r="K627" i="8" s="1"/>
  <c r="N627" i="8" a="1"/>
  <c r="N627" i="8" s="1"/>
  <c r="D628" i="8" a="1"/>
  <c r="D628" i="8" s="1"/>
  <c r="F628" i="8" s="1" a="1"/>
  <c r="F628" i="8" s="1"/>
  <c r="E628" i="8" a="1"/>
  <c r="E628" i="8" s="1"/>
  <c r="G628" i="8" a="1"/>
  <c r="G628" i="8" s="1"/>
  <c r="I628" i="8" s="1" a="1"/>
  <c r="I628" i="8" s="1"/>
  <c r="H628" i="8" a="1"/>
  <c r="H628" i="8" s="1"/>
  <c r="J628" i="8" a="1"/>
  <c r="J628" i="8" s="1"/>
  <c r="L628" i="8" s="1" a="1"/>
  <c r="L628" i="8" s="1"/>
  <c r="K628" i="8" a="1"/>
  <c r="K628" i="8" s="1"/>
  <c r="N628" i="8" a="1"/>
  <c r="N628" i="8" s="1"/>
  <c r="D629" i="8" a="1"/>
  <c r="D629" i="8" s="1"/>
  <c r="E629" i="8" a="1"/>
  <c r="E629" i="8" s="1"/>
  <c r="F629" i="8" a="1"/>
  <c r="F629" i="8" s="1"/>
  <c r="G629" i="8" a="1"/>
  <c r="G629" i="8" s="1"/>
  <c r="I629" i="8" s="1" a="1"/>
  <c r="I629" i="8" s="1"/>
  <c r="H629" i="8" a="1"/>
  <c r="H629" i="8" s="1"/>
  <c r="J629" i="8" a="1"/>
  <c r="J629" i="8" s="1"/>
  <c r="L629" i="8" s="1" a="1"/>
  <c r="L629" i="8" s="1"/>
  <c r="K629" i="8" a="1"/>
  <c r="K629" i="8" s="1"/>
  <c r="N629" i="8" a="1"/>
  <c r="N629" i="8" s="1"/>
  <c r="D630" i="8" a="1"/>
  <c r="D630" i="8" s="1"/>
  <c r="E630" i="8" a="1"/>
  <c r="E630" i="8" s="1"/>
  <c r="F630" i="8" a="1"/>
  <c r="F630" i="8" s="1"/>
  <c r="G630" i="8" a="1"/>
  <c r="G630" i="8" s="1"/>
  <c r="I630" i="8" s="1" a="1"/>
  <c r="I630" i="8" s="1"/>
  <c r="H630" i="8" a="1"/>
  <c r="H630" i="8" s="1"/>
  <c r="J630" i="8" a="1"/>
  <c r="J630" i="8" s="1"/>
  <c r="L630" i="8" s="1" a="1"/>
  <c r="L630" i="8" s="1"/>
  <c r="K630" i="8" a="1"/>
  <c r="K630" i="8" s="1"/>
  <c r="N630" i="8" a="1"/>
  <c r="N630" i="8" s="1"/>
  <c r="D631" i="8" a="1"/>
  <c r="D631" i="8" s="1"/>
  <c r="F631" i="8" s="1" a="1"/>
  <c r="F631" i="8" s="1"/>
  <c r="E631" i="8" a="1"/>
  <c r="E631" i="8" s="1"/>
  <c r="G631" i="8" a="1"/>
  <c r="G631" i="8" s="1"/>
  <c r="I631" i="8" s="1" a="1"/>
  <c r="I631" i="8" s="1"/>
  <c r="H631" i="8" a="1"/>
  <c r="H631" i="8" s="1"/>
  <c r="J631" i="8" a="1"/>
  <c r="J631" i="8" s="1"/>
  <c r="L631" i="8" s="1" a="1"/>
  <c r="L631" i="8" s="1"/>
  <c r="K631" i="8" a="1"/>
  <c r="K631" i="8" s="1"/>
  <c r="N631" i="8" a="1"/>
  <c r="N631" i="8" s="1"/>
  <c r="D632" i="8" a="1"/>
  <c r="D632" i="8" s="1"/>
  <c r="F632" i="8" s="1" a="1"/>
  <c r="F632" i="8" s="1"/>
  <c r="E632" i="8" a="1"/>
  <c r="E632" i="8" s="1"/>
  <c r="G632" i="8" a="1"/>
  <c r="G632" i="8" s="1"/>
  <c r="H632" i="8" a="1"/>
  <c r="H632" i="8" s="1"/>
  <c r="J632" i="8" a="1"/>
  <c r="J632" i="8" s="1"/>
  <c r="L632" i="8" s="1" a="1"/>
  <c r="L632" i="8" s="1"/>
  <c r="K632" i="8" a="1"/>
  <c r="K632" i="8" s="1"/>
  <c r="N632" i="8" a="1"/>
  <c r="N632" i="8" s="1"/>
  <c r="D633" i="8" a="1"/>
  <c r="D633" i="8" s="1"/>
  <c r="E633" i="8" a="1"/>
  <c r="E633" i="8" s="1"/>
  <c r="F633" i="8" a="1"/>
  <c r="F633" i="8" s="1"/>
  <c r="G633" i="8" a="1"/>
  <c r="G633" i="8" s="1"/>
  <c r="I633" i="8" s="1" a="1"/>
  <c r="I633" i="8" s="1"/>
  <c r="H633" i="8" a="1"/>
  <c r="H633" i="8" s="1"/>
  <c r="J633" i="8" a="1"/>
  <c r="J633" i="8" s="1"/>
  <c r="L633" i="8" s="1" a="1"/>
  <c r="L633" i="8" s="1"/>
  <c r="K633" i="8" a="1"/>
  <c r="K633" i="8" s="1"/>
  <c r="N633" i="8" a="1"/>
  <c r="N633" i="8" s="1"/>
  <c r="D634" i="8" a="1"/>
  <c r="D634" i="8" s="1"/>
  <c r="E634" i="8" a="1"/>
  <c r="E634" i="8" s="1"/>
  <c r="F634" i="8" a="1"/>
  <c r="F634" i="8" s="1"/>
  <c r="G634" i="8" a="1"/>
  <c r="G634" i="8" s="1"/>
  <c r="H634" i="8" a="1"/>
  <c r="H634" i="8" s="1"/>
  <c r="J634" i="8" a="1"/>
  <c r="J634" i="8" s="1"/>
  <c r="L634" i="8" s="1" a="1"/>
  <c r="L634" i="8" s="1"/>
  <c r="K634" i="8" a="1"/>
  <c r="K634" i="8" s="1"/>
  <c r="N634" i="8" a="1"/>
  <c r="N634" i="8" s="1"/>
  <c r="D635" i="8" a="1"/>
  <c r="D635" i="8" s="1"/>
  <c r="F635" i="8" s="1" a="1"/>
  <c r="F635" i="8" s="1"/>
  <c r="E635" i="8" a="1"/>
  <c r="E635" i="8" s="1"/>
  <c r="G635" i="8" a="1"/>
  <c r="G635" i="8" s="1"/>
  <c r="I635" i="8" s="1" a="1"/>
  <c r="I635" i="8" s="1"/>
  <c r="H635" i="8" a="1"/>
  <c r="H635" i="8" s="1"/>
  <c r="J635" i="8" a="1"/>
  <c r="J635" i="8" s="1"/>
  <c r="L635" i="8" s="1" a="1"/>
  <c r="L635" i="8" s="1"/>
  <c r="K635" i="8" a="1"/>
  <c r="K635" i="8" s="1"/>
  <c r="N635" i="8" a="1"/>
  <c r="N635" i="8" s="1"/>
  <c r="D636" i="8" a="1"/>
  <c r="D636" i="8" s="1"/>
  <c r="F636" i="8" s="1" a="1"/>
  <c r="F636" i="8" s="1"/>
  <c r="E636" i="8" a="1"/>
  <c r="E636" i="8" s="1"/>
  <c r="G636" i="8" a="1"/>
  <c r="G636" i="8" s="1"/>
  <c r="H636" i="8" a="1"/>
  <c r="H636" i="8" s="1"/>
  <c r="J636" i="8" a="1"/>
  <c r="J636" i="8" s="1"/>
  <c r="L636" i="8" s="1" a="1"/>
  <c r="L636" i="8" s="1"/>
  <c r="K636" i="8" a="1"/>
  <c r="K636" i="8" s="1"/>
  <c r="N636" i="8" a="1"/>
  <c r="N636" i="8" s="1"/>
  <c r="D637" i="8" a="1"/>
  <c r="D637" i="8" s="1"/>
  <c r="E637" i="8" a="1"/>
  <c r="E637" i="8" s="1"/>
  <c r="F637" i="8" a="1"/>
  <c r="F637" i="8" s="1"/>
  <c r="G637" i="8" a="1"/>
  <c r="G637" i="8" s="1"/>
  <c r="I637" i="8" s="1" a="1"/>
  <c r="I637" i="8" s="1"/>
  <c r="H637" i="8" a="1"/>
  <c r="H637" i="8" s="1"/>
  <c r="J637" i="8" a="1"/>
  <c r="J637" i="8" s="1"/>
  <c r="L637" i="8" s="1" a="1"/>
  <c r="L637" i="8" s="1"/>
  <c r="K637" i="8" a="1"/>
  <c r="K637" i="8" s="1"/>
  <c r="N637" i="8" a="1"/>
  <c r="N637" i="8" s="1"/>
  <c r="D638" i="8" a="1"/>
  <c r="D638" i="8" s="1"/>
  <c r="E638" i="8" a="1"/>
  <c r="E638" i="8" s="1"/>
  <c r="F638" i="8" a="1"/>
  <c r="F638" i="8" s="1"/>
  <c r="G638" i="8" a="1"/>
  <c r="G638" i="8" s="1"/>
  <c r="H638" i="8" a="1"/>
  <c r="H638" i="8" s="1"/>
  <c r="J638" i="8" a="1"/>
  <c r="J638" i="8" s="1"/>
  <c r="L638" i="8" s="1" a="1"/>
  <c r="L638" i="8" s="1"/>
  <c r="K638" i="8" a="1"/>
  <c r="K638" i="8" s="1"/>
  <c r="N638" i="8" a="1"/>
  <c r="N638" i="8" s="1"/>
  <c r="D639" i="8" a="1"/>
  <c r="D639" i="8" s="1"/>
  <c r="F639" i="8" s="1" a="1"/>
  <c r="F639" i="8" s="1"/>
  <c r="E639" i="8" a="1"/>
  <c r="E639" i="8" s="1"/>
  <c r="G639" i="8" a="1"/>
  <c r="G639" i="8" s="1"/>
  <c r="I639" i="8" s="1" a="1"/>
  <c r="I639" i="8" s="1"/>
  <c r="H639" i="8" a="1"/>
  <c r="H639" i="8" s="1"/>
  <c r="J639" i="8" a="1"/>
  <c r="J639" i="8" s="1"/>
  <c r="L639" i="8" s="1" a="1"/>
  <c r="L639" i="8" s="1"/>
  <c r="K639" i="8" a="1"/>
  <c r="K639" i="8" s="1"/>
  <c r="N639" i="8" a="1"/>
  <c r="N639" i="8" s="1"/>
  <c r="D640" i="8" a="1"/>
  <c r="D640" i="8" s="1"/>
  <c r="F640" i="8" s="1" a="1"/>
  <c r="F640" i="8" s="1"/>
  <c r="E640" i="8" a="1"/>
  <c r="E640" i="8" s="1"/>
  <c r="G640" i="8" a="1"/>
  <c r="G640" i="8" s="1"/>
  <c r="H640" i="8" a="1"/>
  <c r="H640" i="8" s="1"/>
  <c r="J640" i="8" a="1"/>
  <c r="J640" i="8" s="1"/>
  <c r="L640" i="8" s="1" a="1"/>
  <c r="L640" i="8" s="1"/>
  <c r="K640" i="8" a="1"/>
  <c r="K640" i="8" s="1"/>
  <c r="N640" i="8" a="1"/>
  <c r="N640" i="8" s="1"/>
  <c r="D641" i="8" a="1"/>
  <c r="D641" i="8" s="1"/>
  <c r="E641" i="8" a="1"/>
  <c r="E641" i="8" s="1"/>
  <c r="F641" i="8" a="1"/>
  <c r="F641" i="8" s="1"/>
  <c r="G641" i="8" a="1"/>
  <c r="G641" i="8" s="1"/>
  <c r="I641" i="8" s="1" a="1"/>
  <c r="I641" i="8" s="1"/>
  <c r="H641" i="8" a="1"/>
  <c r="H641" i="8" s="1"/>
  <c r="J641" i="8" a="1"/>
  <c r="J641" i="8" s="1"/>
  <c r="L641" i="8" s="1" a="1"/>
  <c r="L641" i="8" s="1"/>
  <c r="K641" i="8" a="1"/>
  <c r="K641" i="8" s="1"/>
  <c r="N641" i="8" a="1"/>
  <c r="N641" i="8" s="1"/>
  <c r="D642" i="8" a="1"/>
  <c r="D642" i="8" s="1"/>
  <c r="E642" i="8" a="1"/>
  <c r="E642" i="8" s="1"/>
  <c r="F642" i="8" a="1"/>
  <c r="F642" i="8" s="1"/>
  <c r="G642" i="8" a="1"/>
  <c r="G642" i="8" s="1"/>
  <c r="H642" i="8" a="1"/>
  <c r="H642" i="8" s="1"/>
  <c r="J642" i="8" a="1"/>
  <c r="J642" i="8" s="1"/>
  <c r="L642" i="8" s="1" a="1"/>
  <c r="L642" i="8" s="1"/>
  <c r="K642" i="8" a="1"/>
  <c r="K642" i="8" s="1"/>
  <c r="N642" i="8" a="1"/>
  <c r="N642" i="8" s="1"/>
  <c r="D643" i="8" a="1"/>
  <c r="D643" i="8" s="1"/>
  <c r="F643" i="8" s="1" a="1"/>
  <c r="F643" i="8" s="1"/>
  <c r="E643" i="8" a="1"/>
  <c r="E643" i="8" s="1"/>
  <c r="G643" i="8" a="1"/>
  <c r="G643" i="8" s="1"/>
  <c r="I643" i="8" s="1" a="1"/>
  <c r="I643" i="8" s="1"/>
  <c r="H643" i="8" a="1"/>
  <c r="H643" i="8" s="1"/>
  <c r="J643" i="8" a="1"/>
  <c r="J643" i="8" s="1"/>
  <c r="L643" i="8" s="1" a="1"/>
  <c r="L643" i="8" s="1"/>
  <c r="K643" i="8" a="1"/>
  <c r="K643" i="8" s="1"/>
  <c r="N643" i="8" a="1"/>
  <c r="N643" i="8" s="1"/>
  <c r="D644" i="8" a="1"/>
  <c r="D644" i="8" s="1"/>
  <c r="F644" i="8" s="1" a="1"/>
  <c r="F644" i="8" s="1"/>
  <c r="E644" i="8" a="1"/>
  <c r="E644" i="8" s="1"/>
  <c r="G644" i="8" a="1"/>
  <c r="G644" i="8" s="1"/>
  <c r="H644" i="8" a="1"/>
  <c r="H644" i="8" s="1"/>
  <c r="J644" i="8" a="1"/>
  <c r="J644" i="8" s="1"/>
  <c r="L644" i="8" s="1" a="1"/>
  <c r="L644" i="8" s="1"/>
  <c r="K644" i="8" a="1"/>
  <c r="K644" i="8" s="1"/>
  <c r="N644" i="8" a="1"/>
  <c r="N644" i="8" s="1"/>
  <c r="D645" i="8" a="1"/>
  <c r="D645" i="8" s="1"/>
  <c r="E645" i="8" a="1"/>
  <c r="E645" i="8" s="1"/>
  <c r="F645" i="8" a="1"/>
  <c r="F645" i="8" s="1"/>
  <c r="G645" i="8" a="1"/>
  <c r="G645" i="8" s="1"/>
  <c r="I645" i="8" s="1" a="1"/>
  <c r="I645" i="8" s="1"/>
  <c r="H645" i="8" a="1"/>
  <c r="H645" i="8" s="1"/>
  <c r="J645" i="8" a="1"/>
  <c r="J645" i="8" s="1"/>
  <c r="L645" i="8" s="1" a="1"/>
  <c r="L645" i="8" s="1"/>
  <c r="K645" i="8" a="1"/>
  <c r="K645" i="8" s="1"/>
  <c r="N645" i="8" a="1"/>
  <c r="N645" i="8" s="1"/>
  <c r="D646" i="8" a="1"/>
  <c r="D646" i="8" s="1"/>
  <c r="E646" i="8" a="1"/>
  <c r="E646" i="8" s="1"/>
  <c r="F646" i="8" a="1"/>
  <c r="F646" i="8" s="1"/>
  <c r="G646" i="8" a="1"/>
  <c r="G646" i="8" s="1"/>
  <c r="H646" i="8" a="1"/>
  <c r="H646" i="8" s="1"/>
  <c r="J646" i="8" a="1"/>
  <c r="J646" i="8" s="1"/>
  <c r="L646" i="8" s="1" a="1"/>
  <c r="L646" i="8" s="1"/>
  <c r="K646" i="8" a="1"/>
  <c r="K646" i="8" s="1"/>
  <c r="N646" i="8" a="1"/>
  <c r="N646" i="8" s="1"/>
  <c r="D647" i="8" a="1"/>
  <c r="D647" i="8" s="1"/>
  <c r="F647" i="8" s="1" a="1"/>
  <c r="F647" i="8" s="1"/>
  <c r="E647" i="8" a="1"/>
  <c r="E647" i="8" s="1"/>
  <c r="G647" i="8" a="1"/>
  <c r="G647" i="8" s="1"/>
  <c r="I647" i="8" s="1" a="1"/>
  <c r="I647" i="8" s="1"/>
  <c r="H647" i="8" a="1"/>
  <c r="H647" i="8" s="1"/>
  <c r="J647" i="8" a="1"/>
  <c r="J647" i="8" s="1"/>
  <c r="L647" i="8" s="1" a="1"/>
  <c r="L647" i="8" s="1"/>
  <c r="K647" i="8" a="1"/>
  <c r="K647" i="8" s="1"/>
  <c r="N647" i="8" a="1"/>
  <c r="N647" i="8" s="1"/>
  <c r="D648" i="8" a="1"/>
  <c r="D648" i="8" s="1"/>
  <c r="F648" i="8" s="1" a="1"/>
  <c r="F648" i="8" s="1"/>
  <c r="E648" i="8" a="1"/>
  <c r="E648" i="8" s="1"/>
  <c r="G648" i="8" a="1"/>
  <c r="G648" i="8" s="1"/>
  <c r="H648" i="8" a="1"/>
  <c r="H648" i="8" s="1"/>
  <c r="J648" i="8" a="1"/>
  <c r="J648" i="8" s="1"/>
  <c r="L648" i="8" s="1" a="1"/>
  <c r="L648" i="8" s="1"/>
  <c r="K648" i="8" a="1"/>
  <c r="K648" i="8" s="1"/>
  <c r="N648" i="8" a="1"/>
  <c r="N648" i="8" s="1"/>
  <c r="D649" i="8" a="1"/>
  <c r="D649" i="8" s="1"/>
  <c r="E649" i="8" a="1"/>
  <c r="E649" i="8" s="1"/>
  <c r="F649" i="8" a="1"/>
  <c r="F649" i="8" s="1"/>
  <c r="G649" i="8" a="1"/>
  <c r="G649" i="8" s="1"/>
  <c r="I649" i="8" s="1" a="1"/>
  <c r="I649" i="8" s="1"/>
  <c r="H649" i="8" a="1"/>
  <c r="H649" i="8" s="1"/>
  <c r="J649" i="8" a="1"/>
  <c r="J649" i="8" s="1"/>
  <c r="L649" i="8" s="1" a="1"/>
  <c r="L649" i="8" s="1"/>
  <c r="K649" i="8" a="1"/>
  <c r="K649" i="8" s="1"/>
  <c r="N649" i="8" a="1"/>
  <c r="N649" i="8" s="1"/>
  <c r="D650" i="8" a="1"/>
  <c r="D650" i="8" s="1"/>
  <c r="E650" i="8" a="1"/>
  <c r="E650" i="8" s="1"/>
  <c r="F650" i="8" a="1"/>
  <c r="F650" i="8" s="1"/>
  <c r="G650" i="8" a="1"/>
  <c r="G650" i="8" s="1"/>
  <c r="H650" i="8" a="1"/>
  <c r="H650" i="8" s="1"/>
  <c r="J650" i="8" a="1"/>
  <c r="J650" i="8" s="1"/>
  <c r="L650" i="8" s="1" a="1"/>
  <c r="L650" i="8" s="1"/>
  <c r="K650" i="8" a="1"/>
  <c r="K650" i="8" s="1"/>
  <c r="N650" i="8" a="1"/>
  <c r="N650" i="8" s="1"/>
  <c r="D651" i="8" a="1"/>
  <c r="D651" i="8" s="1"/>
  <c r="F651" i="8" s="1" a="1"/>
  <c r="F651" i="8" s="1"/>
  <c r="E651" i="8" a="1"/>
  <c r="E651" i="8" s="1"/>
  <c r="G651" i="8" a="1"/>
  <c r="G651" i="8" s="1"/>
  <c r="I651" i="8" s="1" a="1"/>
  <c r="I651" i="8" s="1"/>
  <c r="H651" i="8" a="1"/>
  <c r="H651" i="8" s="1"/>
  <c r="J651" i="8" a="1"/>
  <c r="J651" i="8" s="1"/>
  <c r="L651" i="8" s="1" a="1"/>
  <c r="L651" i="8" s="1"/>
  <c r="K651" i="8" a="1"/>
  <c r="K651" i="8" s="1"/>
  <c r="N651" i="8" a="1"/>
  <c r="N651" i="8" s="1"/>
  <c r="D652" i="8" a="1"/>
  <c r="D652" i="8" s="1"/>
  <c r="F652" i="8" s="1" a="1"/>
  <c r="F652" i="8" s="1"/>
  <c r="E652" i="8" a="1"/>
  <c r="E652" i="8" s="1"/>
  <c r="G652" i="8" a="1"/>
  <c r="G652" i="8" s="1"/>
  <c r="H652" i="8" a="1"/>
  <c r="H652" i="8" s="1"/>
  <c r="J652" i="8" a="1"/>
  <c r="J652" i="8" s="1"/>
  <c r="L652" i="8" s="1" a="1"/>
  <c r="L652" i="8" s="1"/>
  <c r="K652" i="8" a="1"/>
  <c r="K652" i="8" s="1"/>
  <c r="N652" i="8" a="1"/>
  <c r="N652" i="8" s="1"/>
  <c r="D653" i="8" a="1"/>
  <c r="D653" i="8" s="1"/>
  <c r="E653" i="8" a="1"/>
  <c r="E653" i="8" s="1"/>
  <c r="F653" i="8" a="1"/>
  <c r="F653" i="8" s="1"/>
  <c r="G653" i="8" a="1"/>
  <c r="G653" i="8" s="1"/>
  <c r="I653" i="8" s="1" a="1"/>
  <c r="I653" i="8" s="1"/>
  <c r="H653" i="8" a="1"/>
  <c r="H653" i="8" s="1"/>
  <c r="J653" i="8" a="1"/>
  <c r="J653" i="8" s="1"/>
  <c r="L653" i="8" s="1" a="1"/>
  <c r="L653" i="8" s="1"/>
  <c r="K653" i="8" a="1"/>
  <c r="K653" i="8" s="1"/>
  <c r="N653" i="8" a="1"/>
  <c r="N653" i="8" s="1"/>
  <c r="D654" i="8" a="1"/>
  <c r="D654" i="8" s="1"/>
  <c r="E654" i="8" a="1"/>
  <c r="E654" i="8" s="1"/>
  <c r="F654" i="8" a="1"/>
  <c r="F654" i="8" s="1"/>
  <c r="G654" i="8" a="1"/>
  <c r="G654" i="8" s="1"/>
  <c r="H654" i="8" a="1"/>
  <c r="H654" i="8" s="1"/>
  <c r="J654" i="8" a="1"/>
  <c r="J654" i="8" s="1"/>
  <c r="L654" i="8" s="1" a="1"/>
  <c r="L654" i="8" s="1"/>
  <c r="K654" i="8" a="1"/>
  <c r="K654" i="8" s="1"/>
  <c r="N654" i="8" a="1"/>
  <c r="N654" i="8" s="1"/>
  <c r="D655" i="8" a="1"/>
  <c r="D655" i="8" s="1"/>
  <c r="F655" i="8" s="1" a="1"/>
  <c r="F655" i="8" s="1"/>
  <c r="E655" i="8" a="1"/>
  <c r="E655" i="8" s="1"/>
  <c r="G655" i="8" a="1"/>
  <c r="G655" i="8" s="1"/>
  <c r="I655" i="8" s="1" a="1"/>
  <c r="I655" i="8" s="1"/>
  <c r="H655" i="8" a="1"/>
  <c r="H655" i="8" s="1"/>
  <c r="J655" i="8" a="1"/>
  <c r="J655" i="8" s="1"/>
  <c r="L655" i="8" s="1" a="1"/>
  <c r="L655" i="8" s="1"/>
  <c r="K655" i="8" a="1"/>
  <c r="K655" i="8" s="1"/>
  <c r="N655" i="8" a="1"/>
  <c r="N655" i="8" s="1"/>
  <c r="D656" i="8" a="1"/>
  <c r="D656" i="8" s="1"/>
  <c r="F656" i="8" s="1" a="1"/>
  <c r="F656" i="8" s="1"/>
  <c r="E656" i="8" a="1"/>
  <c r="E656" i="8" s="1"/>
  <c r="G656" i="8" a="1"/>
  <c r="G656" i="8" s="1"/>
  <c r="H656" i="8" a="1"/>
  <c r="H656" i="8" s="1"/>
  <c r="J656" i="8" a="1"/>
  <c r="J656" i="8" s="1"/>
  <c r="L656" i="8" s="1" a="1"/>
  <c r="L656" i="8" s="1"/>
  <c r="K656" i="8" a="1"/>
  <c r="K656" i="8" s="1"/>
  <c r="N656" i="8" a="1"/>
  <c r="N656" i="8" s="1"/>
  <c r="D657" i="8" a="1"/>
  <c r="D657" i="8" s="1"/>
  <c r="E657" i="8" a="1"/>
  <c r="E657" i="8" s="1"/>
  <c r="F657" i="8" a="1"/>
  <c r="F657" i="8" s="1"/>
  <c r="G657" i="8" a="1"/>
  <c r="G657" i="8" s="1"/>
  <c r="I657" i="8" s="1" a="1"/>
  <c r="I657" i="8" s="1"/>
  <c r="H657" i="8" a="1"/>
  <c r="H657" i="8" s="1"/>
  <c r="J657" i="8" a="1"/>
  <c r="J657" i="8" s="1"/>
  <c r="L657" i="8" s="1" a="1"/>
  <c r="L657" i="8" s="1"/>
  <c r="K657" i="8" a="1"/>
  <c r="K657" i="8" s="1"/>
  <c r="N657" i="8" a="1"/>
  <c r="N657" i="8" s="1"/>
  <c r="D658" i="8" a="1"/>
  <c r="D658" i="8" s="1"/>
  <c r="E658" i="8" a="1"/>
  <c r="E658" i="8" s="1"/>
  <c r="F658" i="8" a="1"/>
  <c r="F658" i="8" s="1"/>
  <c r="G658" i="8" a="1"/>
  <c r="G658" i="8" s="1"/>
  <c r="H658" i="8" a="1"/>
  <c r="H658" i="8" s="1"/>
  <c r="J658" i="8" a="1"/>
  <c r="J658" i="8" s="1"/>
  <c r="L658" i="8" s="1" a="1"/>
  <c r="L658" i="8" s="1"/>
  <c r="K658" i="8" a="1"/>
  <c r="K658" i="8" s="1"/>
  <c r="N658" i="8" a="1"/>
  <c r="N658" i="8" s="1"/>
  <c r="D659" i="8" a="1"/>
  <c r="D659" i="8" s="1"/>
  <c r="F659" i="8" s="1" a="1"/>
  <c r="F659" i="8" s="1"/>
  <c r="E659" i="8" a="1"/>
  <c r="E659" i="8" s="1"/>
  <c r="G659" i="8" a="1"/>
  <c r="G659" i="8" s="1"/>
  <c r="I659" i="8" s="1" a="1"/>
  <c r="I659" i="8" s="1"/>
  <c r="H659" i="8" a="1"/>
  <c r="H659" i="8" s="1"/>
  <c r="J659" i="8" a="1"/>
  <c r="J659" i="8" s="1"/>
  <c r="L659" i="8" s="1" a="1"/>
  <c r="L659" i="8" s="1"/>
  <c r="K659" i="8" a="1"/>
  <c r="K659" i="8" s="1"/>
  <c r="N659" i="8" a="1"/>
  <c r="N659" i="8" s="1"/>
  <c r="D660" i="8" a="1"/>
  <c r="D660" i="8" s="1"/>
  <c r="F660" i="8" s="1" a="1"/>
  <c r="F660" i="8" s="1"/>
  <c r="E660" i="8" a="1"/>
  <c r="E660" i="8" s="1"/>
  <c r="G660" i="8" a="1"/>
  <c r="G660" i="8" s="1"/>
  <c r="H660" i="8" a="1"/>
  <c r="H660" i="8" s="1"/>
  <c r="J660" i="8" a="1"/>
  <c r="J660" i="8" s="1"/>
  <c r="L660" i="8" s="1" a="1"/>
  <c r="L660" i="8" s="1"/>
  <c r="K660" i="8" a="1"/>
  <c r="K660" i="8" s="1"/>
  <c r="N660" i="8" a="1"/>
  <c r="N660" i="8" s="1"/>
  <c r="D661" i="8" a="1"/>
  <c r="D661" i="8" s="1"/>
  <c r="E661" i="8" a="1"/>
  <c r="E661" i="8" s="1"/>
  <c r="F661" i="8" a="1"/>
  <c r="F661" i="8" s="1"/>
  <c r="G661" i="8" a="1"/>
  <c r="G661" i="8" s="1"/>
  <c r="I661" i="8" s="1" a="1"/>
  <c r="I661" i="8" s="1"/>
  <c r="H661" i="8" a="1"/>
  <c r="H661" i="8" s="1"/>
  <c r="J661" i="8" a="1"/>
  <c r="J661" i="8" s="1"/>
  <c r="L661" i="8" s="1" a="1"/>
  <c r="L661" i="8" s="1"/>
  <c r="K661" i="8" a="1"/>
  <c r="K661" i="8" s="1"/>
  <c r="N661" i="8" a="1"/>
  <c r="N661" i="8" s="1"/>
  <c r="D662" i="8" a="1"/>
  <c r="D662" i="8" s="1"/>
  <c r="E662" i="8" a="1"/>
  <c r="E662" i="8" s="1"/>
  <c r="F662" i="8" a="1"/>
  <c r="F662" i="8" s="1"/>
  <c r="G662" i="8" a="1"/>
  <c r="G662" i="8" s="1"/>
  <c r="H662" i="8" a="1"/>
  <c r="H662" i="8" s="1"/>
  <c r="J662" i="8" a="1"/>
  <c r="J662" i="8" s="1"/>
  <c r="L662" i="8" s="1" a="1"/>
  <c r="L662" i="8" s="1"/>
  <c r="K662" i="8" a="1"/>
  <c r="K662" i="8" s="1"/>
  <c r="N662" i="8" a="1"/>
  <c r="N662" i="8" s="1"/>
  <c r="D663" i="8" a="1"/>
  <c r="D663" i="8" s="1"/>
  <c r="F663" i="8" s="1" a="1"/>
  <c r="F663" i="8" s="1"/>
  <c r="E663" i="8" a="1"/>
  <c r="E663" i="8" s="1"/>
  <c r="G663" i="8" a="1"/>
  <c r="G663" i="8" s="1"/>
  <c r="I663" i="8" s="1" a="1"/>
  <c r="I663" i="8" s="1"/>
  <c r="H663" i="8" a="1"/>
  <c r="H663" i="8" s="1"/>
  <c r="J663" i="8" a="1"/>
  <c r="J663" i="8" s="1"/>
  <c r="L663" i="8" s="1" a="1"/>
  <c r="L663" i="8" s="1"/>
  <c r="K663" i="8" a="1"/>
  <c r="K663" i="8" s="1"/>
  <c r="N663" i="8" a="1"/>
  <c r="N663" i="8" s="1"/>
  <c r="D664" i="8" a="1"/>
  <c r="D664" i="8" s="1"/>
  <c r="F664" i="8" s="1" a="1"/>
  <c r="F664" i="8" s="1"/>
  <c r="E664" i="8" a="1"/>
  <c r="E664" i="8" s="1"/>
  <c r="G664" i="8" a="1"/>
  <c r="G664" i="8" s="1"/>
  <c r="H664" i="8" a="1"/>
  <c r="H664" i="8" s="1"/>
  <c r="J664" i="8" a="1"/>
  <c r="J664" i="8" s="1"/>
  <c r="L664" i="8" s="1" a="1"/>
  <c r="L664" i="8" s="1"/>
  <c r="K664" i="8" a="1"/>
  <c r="K664" i="8" s="1"/>
  <c r="N664" i="8" a="1"/>
  <c r="N664" i="8" s="1"/>
  <c r="D665" i="8" a="1"/>
  <c r="D665" i="8" s="1"/>
  <c r="E665" i="8" a="1"/>
  <c r="E665" i="8" s="1"/>
  <c r="F665" i="8" a="1"/>
  <c r="F665" i="8" s="1"/>
  <c r="G665" i="8" a="1"/>
  <c r="G665" i="8" s="1"/>
  <c r="I665" i="8" s="1" a="1"/>
  <c r="I665" i="8" s="1"/>
  <c r="H665" i="8" a="1"/>
  <c r="H665" i="8" s="1"/>
  <c r="J665" i="8" a="1"/>
  <c r="J665" i="8" s="1"/>
  <c r="L665" i="8" s="1" a="1"/>
  <c r="L665" i="8" s="1"/>
  <c r="K665" i="8" a="1"/>
  <c r="K665" i="8" s="1"/>
  <c r="N665" i="8" a="1"/>
  <c r="N665" i="8" s="1"/>
  <c r="D666" i="8" a="1"/>
  <c r="D666" i="8" s="1"/>
  <c r="E666" i="8" a="1"/>
  <c r="E666" i="8" s="1"/>
  <c r="F666" i="8" a="1"/>
  <c r="F666" i="8" s="1"/>
  <c r="G666" i="8" a="1"/>
  <c r="G666" i="8" s="1"/>
  <c r="H666" i="8" a="1"/>
  <c r="H666" i="8" s="1"/>
  <c r="J666" i="8" a="1"/>
  <c r="J666" i="8" s="1"/>
  <c r="L666" i="8" s="1" a="1"/>
  <c r="L666" i="8" s="1"/>
  <c r="K666" i="8" a="1"/>
  <c r="K666" i="8" s="1"/>
  <c r="N666" i="8" a="1"/>
  <c r="N666" i="8" s="1"/>
  <c r="D667" i="8" a="1"/>
  <c r="D667" i="8" s="1"/>
  <c r="F667" i="8" s="1" a="1"/>
  <c r="F667" i="8" s="1"/>
  <c r="E667" i="8" a="1"/>
  <c r="E667" i="8" s="1"/>
  <c r="G667" i="8" a="1"/>
  <c r="G667" i="8" s="1"/>
  <c r="I667" i="8" s="1" a="1"/>
  <c r="I667" i="8" s="1"/>
  <c r="H667" i="8" a="1"/>
  <c r="H667" i="8" s="1"/>
  <c r="J667" i="8" a="1"/>
  <c r="J667" i="8" s="1"/>
  <c r="L667" i="8" s="1" a="1"/>
  <c r="L667" i="8" s="1"/>
  <c r="K667" i="8" a="1"/>
  <c r="K667" i="8" s="1"/>
  <c r="N667" i="8" a="1"/>
  <c r="N667" i="8" s="1"/>
  <c r="D668" i="8" a="1"/>
  <c r="D668" i="8" s="1"/>
  <c r="F668" i="8" s="1" a="1"/>
  <c r="F668" i="8" s="1"/>
  <c r="E668" i="8" a="1"/>
  <c r="E668" i="8" s="1"/>
  <c r="G668" i="8" a="1"/>
  <c r="G668" i="8" s="1"/>
  <c r="H668" i="8" a="1"/>
  <c r="H668" i="8" s="1"/>
  <c r="J668" i="8" a="1"/>
  <c r="J668" i="8" s="1"/>
  <c r="L668" i="8" s="1" a="1"/>
  <c r="L668" i="8" s="1"/>
  <c r="K668" i="8" a="1"/>
  <c r="K668" i="8" s="1"/>
  <c r="N668" i="8" a="1"/>
  <c r="N668" i="8" s="1"/>
  <c r="D669" i="8" a="1"/>
  <c r="D669" i="8" s="1"/>
  <c r="E669" i="8" a="1"/>
  <c r="E669" i="8" s="1"/>
  <c r="F669" i="8" a="1"/>
  <c r="F669" i="8" s="1"/>
  <c r="G669" i="8" a="1"/>
  <c r="G669" i="8" s="1"/>
  <c r="I669" i="8" s="1" a="1"/>
  <c r="I669" i="8" s="1"/>
  <c r="H669" i="8" a="1"/>
  <c r="H669" i="8" s="1"/>
  <c r="J669" i="8" a="1"/>
  <c r="J669" i="8" s="1"/>
  <c r="L669" i="8" s="1" a="1"/>
  <c r="L669" i="8" s="1"/>
  <c r="K669" i="8" a="1"/>
  <c r="K669" i="8" s="1"/>
  <c r="N669" i="8" a="1"/>
  <c r="N669" i="8" s="1"/>
  <c r="D670" i="8" a="1"/>
  <c r="D670" i="8" s="1"/>
  <c r="E670" i="8" a="1"/>
  <c r="E670" i="8" s="1"/>
  <c r="F670" i="8" a="1"/>
  <c r="F670" i="8" s="1"/>
  <c r="G670" i="8" a="1"/>
  <c r="G670" i="8" s="1"/>
  <c r="H670" i="8" a="1"/>
  <c r="H670" i="8" s="1"/>
  <c r="J670" i="8" a="1"/>
  <c r="J670" i="8" s="1"/>
  <c r="L670" i="8" s="1" a="1"/>
  <c r="L670" i="8" s="1"/>
  <c r="K670" i="8" a="1"/>
  <c r="K670" i="8" s="1"/>
  <c r="N670" i="8" a="1"/>
  <c r="N670" i="8" s="1"/>
  <c r="D671" i="8" a="1"/>
  <c r="D671" i="8" s="1"/>
  <c r="F671" i="8" s="1" a="1"/>
  <c r="F671" i="8" s="1"/>
  <c r="E671" i="8" a="1"/>
  <c r="E671" i="8" s="1"/>
  <c r="G671" i="8" a="1"/>
  <c r="G671" i="8" s="1"/>
  <c r="I671" i="8" s="1" a="1"/>
  <c r="I671" i="8" s="1"/>
  <c r="H671" i="8" a="1"/>
  <c r="H671" i="8" s="1"/>
  <c r="J671" i="8" a="1"/>
  <c r="J671" i="8" s="1"/>
  <c r="L671" i="8" s="1" a="1"/>
  <c r="L671" i="8" s="1"/>
  <c r="K671" i="8" a="1"/>
  <c r="K671" i="8" s="1"/>
  <c r="N671" i="8" a="1"/>
  <c r="N671" i="8" s="1"/>
  <c r="D672" i="8" a="1"/>
  <c r="D672" i="8" s="1"/>
  <c r="F672" i="8" s="1" a="1"/>
  <c r="F672" i="8" s="1"/>
  <c r="E672" i="8" a="1"/>
  <c r="E672" i="8" s="1"/>
  <c r="G672" i="8" a="1"/>
  <c r="G672" i="8" s="1"/>
  <c r="H672" i="8" a="1"/>
  <c r="H672" i="8" s="1"/>
  <c r="J672" i="8" a="1"/>
  <c r="J672" i="8" s="1"/>
  <c r="L672" i="8" s="1" a="1"/>
  <c r="L672" i="8" s="1"/>
  <c r="K672" i="8" a="1"/>
  <c r="K672" i="8" s="1"/>
  <c r="N672" i="8" a="1"/>
  <c r="N672" i="8" s="1"/>
  <c r="D673" i="8" a="1"/>
  <c r="D673" i="8" s="1"/>
  <c r="E673" i="8" a="1"/>
  <c r="E673" i="8" s="1"/>
  <c r="F673" i="8" a="1"/>
  <c r="F673" i="8" s="1"/>
  <c r="G673" i="8" a="1"/>
  <c r="G673" i="8" s="1"/>
  <c r="I673" i="8" s="1" a="1"/>
  <c r="I673" i="8" s="1"/>
  <c r="H673" i="8" a="1"/>
  <c r="H673" i="8" s="1"/>
  <c r="J673" i="8" a="1"/>
  <c r="J673" i="8" s="1"/>
  <c r="L673" i="8" s="1" a="1"/>
  <c r="L673" i="8" s="1"/>
  <c r="K673" i="8" a="1"/>
  <c r="K673" i="8" s="1"/>
  <c r="N673" i="8" a="1"/>
  <c r="N673" i="8" s="1"/>
  <c r="D674" i="8" a="1"/>
  <c r="D674" i="8" s="1"/>
  <c r="E674" i="8" a="1"/>
  <c r="E674" i="8" s="1"/>
  <c r="F674" i="8" a="1"/>
  <c r="F674" i="8" s="1"/>
  <c r="G674" i="8" a="1"/>
  <c r="G674" i="8" s="1"/>
  <c r="H674" i="8" a="1"/>
  <c r="H674" i="8" s="1"/>
  <c r="J674" i="8" a="1"/>
  <c r="J674" i="8" s="1"/>
  <c r="L674" i="8" s="1" a="1"/>
  <c r="L674" i="8" s="1"/>
  <c r="K674" i="8" a="1"/>
  <c r="K674" i="8" s="1"/>
  <c r="N674" i="8" a="1"/>
  <c r="N674" i="8" s="1"/>
  <c r="D675" i="8" a="1"/>
  <c r="D675" i="8" s="1"/>
  <c r="F675" i="8" s="1" a="1"/>
  <c r="F675" i="8" s="1"/>
  <c r="E675" i="8" a="1"/>
  <c r="E675" i="8" s="1"/>
  <c r="G675" i="8" a="1"/>
  <c r="G675" i="8" s="1"/>
  <c r="I675" i="8" s="1" a="1"/>
  <c r="I675" i="8" s="1"/>
  <c r="H675" i="8" a="1"/>
  <c r="H675" i="8" s="1"/>
  <c r="J675" i="8" a="1"/>
  <c r="J675" i="8" s="1"/>
  <c r="L675" i="8" s="1" a="1"/>
  <c r="L675" i="8" s="1"/>
  <c r="K675" i="8" a="1"/>
  <c r="K675" i="8" s="1"/>
  <c r="N675" i="8" a="1"/>
  <c r="N675" i="8" s="1"/>
  <c r="D676" i="8" a="1"/>
  <c r="D676" i="8" s="1"/>
  <c r="F676" i="8" s="1" a="1"/>
  <c r="F676" i="8" s="1"/>
  <c r="E676" i="8" a="1"/>
  <c r="E676" i="8" s="1"/>
  <c r="G676" i="8" a="1"/>
  <c r="G676" i="8" s="1"/>
  <c r="H676" i="8" a="1"/>
  <c r="H676" i="8" s="1"/>
  <c r="J676" i="8" a="1"/>
  <c r="J676" i="8" s="1"/>
  <c r="L676" i="8" s="1" a="1"/>
  <c r="L676" i="8" s="1"/>
  <c r="K676" i="8" a="1"/>
  <c r="K676" i="8" s="1"/>
  <c r="N676" i="8" a="1"/>
  <c r="N676" i="8" s="1"/>
  <c r="D677" i="8" a="1"/>
  <c r="D677" i="8" s="1"/>
  <c r="E677" i="8" a="1"/>
  <c r="E677" i="8" s="1"/>
  <c r="F677" i="8" a="1"/>
  <c r="F677" i="8" s="1"/>
  <c r="G677" i="8" a="1"/>
  <c r="G677" i="8" s="1"/>
  <c r="I677" i="8" s="1" a="1"/>
  <c r="I677" i="8" s="1"/>
  <c r="H677" i="8" a="1"/>
  <c r="H677" i="8" s="1"/>
  <c r="J677" i="8" a="1"/>
  <c r="J677" i="8" s="1"/>
  <c r="L677" i="8" s="1" a="1"/>
  <c r="L677" i="8" s="1"/>
  <c r="K677" i="8" a="1"/>
  <c r="K677" i="8" s="1"/>
  <c r="N677" i="8" a="1"/>
  <c r="N677" i="8" s="1"/>
  <c r="D678" i="8" a="1"/>
  <c r="D678" i="8" s="1"/>
  <c r="E678" i="8" a="1"/>
  <c r="E678" i="8" s="1"/>
  <c r="F678" i="8" a="1"/>
  <c r="F678" i="8" s="1"/>
  <c r="G678" i="8" a="1"/>
  <c r="G678" i="8" s="1"/>
  <c r="H678" i="8" a="1"/>
  <c r="H678" i="8" s="1"/>
  <c r="J678" i="8" a="1"/>
  <c r="J678" i="8" s="1"/>
  <c r="L678" i="8" s="1" a="1"/>
  <c r="L678" i="8" s="1"/>
  <c r="K678" i="8" a="1"/>
  <c r="K678" i="8" s="1"/>
  <c r="N678" i="8" a="1"/>
  <c r="N678" i="8" s="1"/>
  <c r="D679" i="8" a="1"/>
  <c r="D679" i="8" s="1"/>
  <c r="F679" i="8" s="1" a="1"/>
  <c r="F679" i="8" s="1"/>
  <c r="E679" i="8" a="1"/>
  <c r="E679" i="8" s="1"/>
  <c r="G679" i="8" a="1"/>
  <c r="G679" i="8" s="1"/>
  <c r="I679" i="8" s="1" a="1"/>
  <c r="I679" i="8" s="1"/>
  <c r="H679" i="8" a="1"/>
  <c r="H679" i="8" s="1"/>
  <c r="J679" i="8" a="1"/>
  <c r="J679" i="8" s="1"/>
  <c r="L679" i="8" s="1" a="1"/>
  <c r="L679" i="8" s="1"/>
  <c r="K679" i="8" a="1"/>
  <c r="K679" i="8" s="1"/>
  <c r="N679" i="8" a="1"/>
  <c r="N679" i="8" s="1"/>
  <c r="D680" i="8" a="1"/>
  <c r="D680" i="8" s="1"/>
  <c r="F680" i="8" s="1" a="1"/>
  <c r="F680" i="8" s="1"/>
  <c r="E680" i="8" a="1"/>
  <c r="E680" i="8" s="1"/>
  <c r="G680" i="8" a="1"/>
  <c r="G680" i="8" s="1"/>
  <c r="H680" i="8" a="1"/>
  <c r="H680" i="8" s="1"/>
  <c r="J680" i="8" a="1"/>
  <c r="J680" i="8" s="1"/>
  <c r="L680" i="8" s="1" a="1"/>
  <c r="L680" i="8" s="1"/>
  <c r="K680" i="8" a="1"/>
  <c r="K680" i="8" s="1"/>
  <c r="N680" i="8" a="1"/>
  <c r="N680" i="8" s="1"/>
  <c r="D681" i="8" a="1"/>
  <c r="D681" i="8" s="1"/>
  <c r="E681" i="8" a="1"/>
  <c r="E681" i="8" s="1"/>
  <c r="F681" i="8" a="1"/>
  <c r="F681" i="8" s="1"/>
  <c r="G681" i="8" a="1"/>
  <c r="G681" i="8" s="1"/>
  <c r="I681" i="8" s="1" a="1"/>
  <c r="I681" i="8" s="1"/>
  <c r="H681" i="8" a="1"/>
  <c r="H681" i="8" s="1"/>
  <c r="J681" i="8" a="1"/>
  <c r="J681" i="8" s="1"/>
  <c r="L681" i="8" s="1" a="1"/>
  <c r="L681" i="8" s="1"/>
  <c r="K681" i="8" a="1"/>
  <c r="K681" i="8" s="1"/>
  <c r="N681" i="8" a="1"/>
  <c r="N681" i="8" s="1"/>
  <c r="D682" i="8" a="1"/>
  <c r="D682" i="8" s="1"/>
  <c r="E682" i="8" a="1"/>
  <c r="E682" i="8" s="1"/>
  <c r="F682" i="8" a="1"/>
  <c r="F682" i="8" s="1"/>
  <c r="G682" i="8" a="1"/>
  <c r="G682" i="8" s="1"/>
  <c r="H682" i="8" a="1"/>
  <c r="H682" i="8" s="1"/>
  <c r="J682" i="8" a="1"/>
  <c r="J682" i="8" s="1"/>
  <c r="L682" i="8" s="1" a="1"/>
  <c r="L682" i="8" s="1"/>
  <c r="K682" i="8" a="1"/>
  <c r="K682" i="8" s="1"/>
  <c r="N682" i="8" a="1"/>
  <c r="N682" i="8" s="1"/>
  <c r="D683" i="8" a="1"/>
  <c r="D683" i="8" s="1"/>
  <c r="F683" i="8" s="1" a="1"/>
  <c r="F683" i="8" s="1"/>
  <c r="E683" i="8" a="1"/>
  <c r="E683" i="8" s="1"/>
  <c r="G683" i="8" a="1"/>
  <c r="G683" i="8" s="1"/>
  <c r="I683" i="8" s="1" a="1"/>
  <c r="I683" i="8" s="1"/>
  <c r="H683" i="8" a="1"/>
  <c r="H683" i="8" s="1"/>
  <c r="J683" i="8" a="1"/>
  <c r="J683" i="8" s="1"/>
  <c r="L683" i="8" s="1" a="1"/>
  <c r="L683" i="8" s="1"/>
  <c r="K683" i="8" a="1"/>
  <c r="K683" i="8" s="1"/>
  <c r="N683" i="8" a="1"/>
  <c r="N683" i="8" s="1"/>
  <c r="D684" i="8" a="1"/>
  <c r="D684" i="8" s="1"/>
  <c r="F684" i="8" s="1" a="1"/>
  <c r="F684" i="8" s="1"/>
  <c r="E684" i="8" a="1"/>
  <c r="E684" i="8" s="1"/>
  <c r="G684" i="8" a="1"/>
  <c r="G684" i="8" s="1"/>
  <c r="H684" i="8" a="1"/>
  <c r="H684" i="8" s="1"/>
  <c r="J684" i="8" a="1"/>
  <c r="J684" i="8" s="1"/>
  <c r="L684" i="8" s="1" a="1"/>
  <c r="L684" i="8" s="1"/>
  <c r="K684" i="8" a="1"/>
  <c r="K684" i="8" s="1"/>
  <c r="N684" i="8" a="1"/>
  <c r="N684" i="8" s="1"/>
  <c r="D685" i="8" a="1"/>
  <c r="D685" i="8" s="1"/>
  <c r="E685" i="8" a="1"/>
  <c r="E685" i="8" s="1"/>
  <c r="F685" i="8" a="1"/>
  <c r="F685" i="8" s="1"/>
  <c r="G685" i="8" a="1"/>
  <c r="G685" i="8" s="1"/>
  <c r="I685" i="8" s="1" a="1"/>
  <c r="I685" i="8" s="1"/>
  <c r="H685" i="8" a="1"/>
  <c r="H685" i="8" s="1"/>
  <c r="J685" i="8" a="1"/>
  <c r="J685" i="8" s="1"/>
  <c r="L685" i="8" s="1" a="1"/>
  <c r="L685" i="8" s="1"/>
  <c r="K685" i="8" a="1"/>
  <c r="K685" i="8" s="1"/>
  <c r="N685" i="8" a="1"/>
  <c r="N685" i="8" s="1"/>
  <c r="D686" i="8" a="1"/>
  <c r="D686" i="8" s="1"/>
  <c r="E686" i="8" a="1"/>
  <c r="E686" i="8" s="1"/>
  <c r="F686" i="8" a="1"/>
  <c r="F686" i="8" s="1"/>
  <c r="G686" i="8" a="1"/>
  <c r="G686" i="8" s="1"/>
  <c r="H686" i="8" a="1"/>
  <c r="H686" i="8" s="1"/>
  <c r="J686" i="8" a="1"/>
  <c r="J686" i="8" s="1"/>
  <c r="L686" i="8" s="1" a="1"/>
  <c r="L686" i="8" s="1"/>
  <c r="K686" i="8" a="1"/>
  <c r="K686" i="8" s="1"/>
  <c r="N686" i="8" a="1"/>
  <c r="N686" i="8" s="1"/>
  <c r="D687" i="8" a="1"/>
  <c r="D687" i="8" s="1"/>
  <c r="F687" i="8" s="1" a="1"/>
  <c r="F687" i="8" s="1"/>
  <c r="E687" i="8" a="1"/>
  <c r="E687" i="8" s="1"/>
  <c r="G687" i="8" a="1"/>
  <c r="G687" i="8" s="1"/>
  <c r="I687" i="8" s="1" a="1"/>
  <c r="I687" i="8" s="1"/>
  <c r="H687" i="8" a="1"/>
  <c r="H687" i="8" s="1"/>
  <c r="J687" i="8" a="1"/>
  <c r="J687" i="8" s="1"/>
  <c r="L687" i="8" s="1" a="1"/>
  <c r="L687" i="8" s="1"/>
  <c r="K687" i="8" a="1"/>
  <c r="K687" i="8" s="1"/>
  <c r="N687" i="8" a="1"/>
  <c r="N687" i="8" s="1"/>
  <c r="D688" i="8" a="1"/>
  <c r="D688" i="8" s="1"/>
  <c r="F688" i="8" s="1" a="1"/>
  <c r="F688" i="8" s="1"/>
  <c r="E688" i="8" a="1"/>
  <c r="E688" i="8" s="1"/>
  <c r="G688" i="8" a="1"/>
  <c r="G688" i="8" s="1"/>
  <c r="H688" i="8" a="1"/>
  <c r="H688" i="8" s="1"/>
  <c r="J688" i="8" a="1"/>
  <c r="J688" i="8" s="1"/>
  <c r="L688" i="8" s="1" a="1"/>
  <c r="L688" i="8" s="1"/>
  <c r="K688" i="8" a="1"/>
  <c r="K688" i="8" s="1"/>
  <c r="N688" i="8" a="1"/>
  <c r="N688" i="8" s="1"/>
  <c r="D689" i="8" a="1"/>
  <c r="D689" i="8" s="1"/>
  <c r="E689" i="8" a="1"/>
  <c r="E689" i="8" s="1"/>
  <c r="F689" i="8" a="1"/>
  <c r="F689" i="8" s="1"/>
  <c r="G689" i="8" a="1"/>
  <c r="G689" i="8" s="1"/>
  <c r="I689" i="8" s="1" a="1"/>
  <c r="I689" i="8" s="1"/>
  <c r="H689" i="8" a="1"/>
  <c r="H689" i="8" s="1"/>
  <c r="J689" i="8" a="1"/>
  <c r="J689" i="8" s="1"/>
  <c r="L689" i="8" s="1" a="1"/>
  <c r="L689" i="8" s="1"/>
  <c r="K689" i="8" a="1"/>
  <c r="K689" i="8" s="1"/>
  <c r="N689" i="8" a="1"/>
  <c r="N689" i="8" s="1"/>
  <c r="D690" i="8" a="1"/>
  <c r="D690" i="8" s="1"/>
  <c r="E690" i="8" a="1"/>
  <c r="E690" i="8" s="1"/>
  <c r="F690" i="8" a="1"/>
  <c r="F690" i="8" s="1"/>
  <c r="G690" i="8" a="1"/>
  <c r="G690" i="8" s="1"/>
  <c r="H690" i="8" a="1"/>
  <c r="H690" i="8" s="1"/>
  <c r="J690" i="8" a="1"/>
  <c r="J690" i="8" s="1"/>
  <c r="L690" i="8" s="1" a="1"/>
  <c r="L690" i="8" s="1"/>
  <c r="K690" i="8" a="1"/>
  <c r="K690" i="8" s="1"/>
  <c r="N690" i="8" a="1"/>
  <c r="N690" i="8" s="1"/>
  <c r="D691" i="8" a="1"/>
  <c r="D691" i="8" s="1"/>
  <c r="F691" i="8" s="1" a="1"/>
  <c r="F691" i="8" s="1"/>
  <c r="E691" i="8" a="1"/>
  <c r="E691" i="8" s="1"/>
  <c r="G691" i="8" a="1"/>
  <c r="G691" i="8" s="1"/>
  <c r="I691" i="8" s="1" a="1"/>
  <c r="I691" i="8" s="1"/>
  <c r="H691" i="8" a="1"/>
  <c r="H691" i="8" s="1"/>
  <c r="J691" i="8" a="1"/>
  <c r="J691" i="8" s="1"/>
  <c r="L691" i="8" s="1" a="1"/>
  <c r="L691" i="8" s="1"/>
  <c r="K691" i="8" a="1"/>
  <c r="K691" i="8" s="1"/>
  <c r="N691" i="8" a="1"/>
  <c r="N691" i="8" s="1"/>
  <c r="D692" i="8" a="1"/>
  <c r="D692" i="8" s="1"/>
  <c r="F692" i="8" s="1" a="1"/>
  <c r="F692" i="8" s="1"/>
  <c r="E692" i="8" a="1"/>
  <c r="E692" i="8" s="1"/>
  <c r="G692" i="8" a="1"/>
  <c r="G692" i="8" s="1"/>
  <c r="H692" i="8" a="1"/>
  <c r="H692" i="8" s="1"/>
  <c r="J692" i="8" a="1"/>
  <c r="J692" i="8" s="1"/>
  <c r="L692" i="8" s="1" a="1"/>
  <c r="L692" i="8" s="1"/>
  <c r="K692" i="8" a="1"/>
  <c r="K692" i="8" s="1"/>
  <c r="N692" i="8" a="1"/>
  <c r="N692" i="8" s="1"/>
  <c r="D693" i="8" a="1"/>
  <c r="D693" i="8" s="1"/>
  <c r="E693" i="8" a="1"/>
  <c r="E693" i="8" s="1"/>
  <c r="F693" i="8" a="1"/>
  <c r="F693" i="8" s="1"/>
  <c r="G693" i="8" a="1"/>
  <c r="G693" i="8" s="1"/>
  <c r="I693" i="8" s="1" a="1"/>
  <c r="I693" i="8" s="1"/>
  <c r="H693" i="8" a="1"/>
  <c r="H693" i="8" s="1"/>
  <c r="J693" i="8" a="1"/>
  <c r="J693" i="8" s="1"/>
  <c r="L693" i="8" s="1" a="1"/>
  <c r="L693" i="8" s="1"/>
  <c r="K693" i="8" a="1"/>
  <c r="K693" i="8" s="1"/>
  <c r="N693" i="8" a="1"/>
  <c r="N693" i="8" s="1"/>
  <c r="D694" i="8" a="1"/>
  <c r="D694" i="8" s="1"/>
  <c r="E694" i="8" a="1"/>
  <c r="E694" i="8" s="1"/>
  <c r="F694" i="8" a="1"/>
  <c r="F694" i="8" s="1"/>
  <c r="G694" i="8" a="1"/>
  <c r="G694" i="8" s="1"/>
  <c r="H694" i="8" a="1"/>
  <c r="H694" i="8" s="1"/>
  <c r="J694" i="8" a="1"/>
  <c r="J694" i="8" s="1"/>
  <c r="L694" i="8" s="1" a="1"/>
  <c r="L694" i="8" s="1"/>
  <c r="K694" i="8" a="1"/>
  <c r="K694" i="8" s="1"/>
  <c r="N694" i="8" a="1"/>
  <c r="N694" i="8" s="1"/>
  <c r="D695" i="8" a="1"/>
  <c r="D695" i="8" s="1"/>
  <c r="F695" i="8" s="1" a="1"/>
  <c r="F695" i="8" s="1"/>
  <c r="E695" i="8" a="1"/>
  <c r="E695" i="8" s="1"/>
  <c r="G695" i="8" a="1"/>
  <c r="G695" i="8" s="1"/>
  <c r="I695" i="8" s="1" a="1"/>
  <c r="I695" i="8" s="1"/>
  <c r="H695" i="8" a="1"/>
  <c r="H695" i="8" s="1"/>
  <c r="J695" i="8" a="1"/>
  <c r="J695" i="8" s="1"/>
  <c r="L695" i="8" s="1" a="1"/>
  <c r="L695" i="8" s="1"/>
  <c r="K695" i="8" a="1"/>
  <c r="K695" i="8" s="1"/>
  <c r="N695" i="8" a="1"/>
  <c r="N695" i="8" s="1"/>
  <c r="D696" i="8" a="1"/>
  <c r="D696" i="8" s="1"/>
  <c r="F696" i="8" s="1" a="1"/>
  <c r="F696" i="8" s="1"/>
  <c r="E696" i="8" a="1"/>
  <c r="E696" i="8" s="1"/>
  <c r="G696" i="8" a="1"/>
  <c r="G696" i="8" s="1"/>
  <c r="H696" i="8" a="1"/>
  <c r="H696" i="8" s="1"/>
  <c r="J696" i="8" a="1"/>
  <c r="J696" i="8" s="1"/>
  <c r="L696" i="8" s="1" a="1"/>
  <c r="L696" i="8" s="1"/>
  <c r="K696" i="8" a="1"/>
  <c r="K696" i="8" s="1"/>
  <c r="N696" i="8" a="1"/>
  <c r="N696" i="8" s="1"/>
  <c r="D697" i="8" a="1"/>
  <c r="D697" i="8" s="1"/>
  <c r="E697" i="8" a="1"/>
  <c r="E697" i="8" s="1"/>
  <c r="F697" i="8" a="1"/>
  <c r="F697" i="8" s="1"/>
  <c r="G697" i="8" a="1"/>
  <c r="G697" i="8" s="1"/>
  <c r="I697" i="8" s="1" a="1"/>
  <c r="I697" i="8" s="1"/>
  <c r="H697" i="8" a="1"/>
  <c r="H697" i="8" s="1"/>
  <c r="J697" i="8" a="1"/>
  <c r="J697" i="8" s="1"/>
  <c r="L697" i="8" s="1" a="1"/>
  <c r="L697" i="8" s="1"/>
  <c r="K697" i="8" a="1"/>
  <c r="K697" i="8" s="1"/>
  <c r="N697" i="8" a="1"/>
  <c r="N697" i="8" s="1"/>
  <c r="D698" i="8" a="1"/>
  <c r="D698" i="8" s="1"/>
  <c r="E698" i="8" a="1"/>
  <c r="E698" i="8" s="1"/>
  <c r="F698" i="8" a="1"/>
  <c r="F698" i="8" s="1"/>
  <c r="G698" i="8" a="1"/>
  <c r="G698" i="8" s="1"/>
  <c r="H698" i="8" a="1"/>
  <c r="H698" i="8" s="1"/>
  <c r="J698" i="8" a="1"/>
  <c r="J698" i="8" s="1"/>
  <c r="L698" i="8" s="1" a="1"/>
  <c r="L698" i="8" s="1"/>
  <c r="K698" i="8" a="1"/>
  <c r="K698" i="8" s="1"/>
  <c r="N698" i="8" a="1"/>
  <c r="N698" i="8" s="1"/>
  <c r="D699" i="8" a="1"/>
  <c r="D699" i="8" s="1"/>
  <c r="F699" i="8" s="1" a="1"/>
  <c r="F699" i="8" s="1"/>
  <c r="E699" i="8" a="1"/>
  <c r="E699" i="8" s="1"/>
  <c r="G699" i="8" a="1"/>
  <c r="G699" i="8" s="1"/>
  <c r="I699" i="8" s="1" a="1"/>
  <c r="I699" i="8" s="1"/>
  <c r="H699" i="8" a="1"/>
  <c r="H699" i="8" s="1"/>
  <c r="J699" i="8" a="1"/>
  <c r="J699" i="8" s="1"/>
  <c r="L699" i="8" s="1" a="1"/>
  <c r="L699" i="8" s="1"/>
  <c r="K699" i="8" a="1"/>
  <c r="K699" i="8" s="1"/>
  <c r="N699" i="8" a="1"/>
  <c r="N699" i="8" s="1"/>
  <c r="D700" i="8" a="1"/>
  <c r="D700" i="8" s="1"/>
  <c r="F700" i="8" s="1" a="1"/>
  <c r="F700" i="8" s="1"/>
  <c r="E700" i="8" a="1"/>
  <c r="E700" i="8" s="1"/>
  <c r="G700" i="8" a="1"/>
  <c r="G700" i="8" s="1"/>
  <c r="H700" i="8" a="1"/>
  <c r="H700" i="8" s="1"/>
  <c r="J700" i="8" a="1"/>
  <c r="J700" i="8" s="1"/>
  <c r="L700" i="8" s="1" a="1"/>
  <c r="L700" i="8" s="1"/>
  <c r="K700" i="8" a="1"/>
  <c r="K700" i="8" s="1"/>
  <c r="N700" i="8" a="1"/>
  <c r="N700" i="8" s="1"/>
  <c r="D701" i="8" a="1"/>
  <c r="D701" i="8" s="1"/>
  <c r="E701" i="8" a="1"/>
  <c r="E701" i="8" s="1"/>
  <c r="F701" i="8" a="1"/>
  <c r="F701" i="8" s="1"/>
  <c r="G701" i="8" a="1"/>
  <c r="G701" i="8" s="1"/>
  <c r="I701" i="8" s="1" a="1"/>
  <c r="I701" i="8" s="1"/>
  <c r="H701" i="8" a="1"/>
  <c r="H701" i="8" s="1"/>
  <c r="J701" i="8" a="1"/>
  <c r="J701" i="8" s="1"/>
  <c r="L701" i="8" s="1" a="1"/>
  <c r="L701" i="8" s="1"/>
  <c r="K701" i="8" a="1"/>
  <c r="K701" i="8" s="1"/>
  <c r="N701" i="8" a="1"/>
  <c r="N701" i="8" s="1"/>
  <c r="D702" i="8" a="1"/>
  <c r="D702" i="8" s="1"/>
  <c r="E702" i="8" a="1"/>
  <c r="E702" i="8" s="1"/>
  <c r="F702" i="8" a="1"/>
  <c r="F702" i="8" s="1"/>
  <c r="G702" i="8" a="1"/>
  <c r="G702" i="8" s="1"/>
  <c r="H702" i="8" a="1"/>
  <c r="H702" i="8" s="1"/>
  <c r="J702" i="8" a="1"/>
  <c r="J702" i="8" s="1"/>
  <c r="L702" i="8" s="1" a="1"/>
  <c r="L702" i="8" s="1"/>
  <c r="K702" i="8" a="1"/>
  <c r="K702" i="8" s="1"/>
  <c r="N702" i="8" a="1"/>
  <c r="N702" i="8" s="1"/>
  <c r="D703" i="8" a="1"/>
  <c r="D703" i="8" s="1"/>
  <c r="F703" i="8" s="1" a="1"/>
  <c r="F703" i="8" s="1"/>
  <c r="E703" i="8" a="1"/>
  <c r="E703" i="8" s="1"/>
  <c r="G703" i="8" a="1"/>
  <c r="G703" i="8" s="1"/>
  <c r="I703" i="8" s="1" a="1"/>
  <c r="I703" i="8" s="1"/>
  <c r="H703" i="8" a="1"/>
  <c r="H703" i="8" s="1"/>
  <c r="J703" i="8" a="1"/>
  <c r="J703" i="8" s="1"/>
  <c r="L703" i="8" s="1" a="1"/>
  <c r="L703" i="8" s="1"/>
  <c r="K703" i="8" a="1"/>
  <c r="K703" i="8" s="1"/>
  <c r="N703" i="8" a="1"/>
  <c r="N703" i="8" s="1"/>
  <c r="D704" i="8" a="1"/>
  <c r="D704" i="8" s="1"/>
  <c r="F704" i="8" s="1" a="1"/>
  <c r="F704" i="8" s="1"/>
  <c r="E704" i="8" a="1"/>
  <c r="E704" i="8" s="1"/>
  <c r="G704" i="8" a="1"/>
  <c r="G704" i="8" s="1"/>
  <c r="H704" i="8" a="1"/>
  <c r="H704" i="8" s="1"/>
  <c r="J704" i="8" a="1"/>
  <c r="J704" i="8" s="1"/>
  <c r="L704" i="8" s="1" a="1"/>
  <c r="L704" i="8" s="1"/>
  <c r="K704" i="8" a="1"/>
  <c r="K704" i="8" s="1"/>
  <c r="N704" i="8" a="1"/>
  <c r="N704" i="8" s="1"/>
  <c r="D705" i="8" a="1"/>
  <c r="D705" i="8" s="1"/>
  <c r="E705" i="8" a="1"/>
  <c r="E705" i="8" s="1"/>
  <c r="F705" i="8" a="1"/>
  <c r="F705" i="8" s="1"/>
  <c r="G705" i="8" a="1"/>
  <c r="G705" i="8" s="1"/>
  <c r="I705" i="8" s="1" a="1"/>
  <c r="I705" i="8" s="1"/>
  <c r="H705" i="8" a="1"/>
  <c r="H705" i="8" s="1"/>
  <c r="J705" i="8" a="1"/>
  <c r="J705" i="8" s="1"/>
  <c r="L705" i="8" s="1" a="1"/>
  <c r="L705" i="8" s="1"/>
  <c r="K705" i="8" a="1"/>
  <c r="K705" i="8" s="1"/>
  <c r="N705" i="8" a="1"/>
  <c r="N705" i="8" s="1"/>
  <c r="D706" i="8" a="1"/>
  <c r="D706" i="8" s="1"/>
  <c r="E706" i="8" a="1"/>
  <c r="E706" i="8" s="1"/>
  <c r="F706" i="8" a="1"/>
  <c r="F706" i="8" s="1"/>
  <c r="G706" i="8" a="1"/>
  <c r="G706" i="8" s="1"/>
  <c r="H706" i="8" a="1"/>
  <c r="H706" i="8" s="1"/>
  <c r="J706" i="8" a="1"/>
  <c r="J706" i="8" s="1"/>
  <c r="L706" i="8" s="1" a="1"/>
  <c r="L706" i="8" s="1"/>
  <c r="K706" i="8" a="1"/>
  <c r="K706" i="8" s="1"/>
  <c r="N706" i="8" a="1"/>
  <c r="N706" i="8" s="1"/>
  <c r="D707" i="8" a="1"/>
  <c r="D707" i="8" s="1"/>
  <c r="F707" i="8" s="1" a="1"/>
  <c r="F707" i="8" s="1"/>
  <c r="E707" i="8" a="1"/>
  <c r="E707" i="8" s="1"/>
  <c r="G707" i="8" a="1"/>
  <c r="G707" i="8" s="1"/>
  <c r="I707" i="8" s="1" a="1"/>
  <c r="I707" i="8" s="1"/>
  <c r="H707" i="8" a="1"/>
  <c r="H707" i="8" s="1"/>
  <c r="J707" i="8" a="1"/>
  <c r="J707" i="8" s="1"/>
  <c r="L707" i="8" s="1" a="1"/>
  <c r="L707" i="8" s="1"/>
  <c r="K707" i="8" a="1"/>
  <c r="K707" i="8" s="1"/>
  <c r="N707" i="8" a="1"/>
  <c r="N707" i="8" s="1"/>
  <c r="D708" i="8" a="1"/>
  <c r="D708" i="8" s="1"/>
  <c r="F708" i="8" s="1" a="1"/>
  <c r="F708" i="8" s="1"/>
  <c r="E708" i="8" a="1"/>
  <c r="E708" i="8" s="1"/>
  <c r="G708" i="8" a="1"/>
  <c r="G708" i="8" s="1"/>
  <c r="H708" i="8" a="1"/>
  <c r="H708" i="8" s="1"/>
  <c r="J708" i="8" a="1"/>
  <c r="J708" i="8" s="1"/>
  <c r="L708" i="8" s="1" a="1"/>
  <c r="L708" i="8" s="1"/>
  <c r="K708" i="8" a="1"/>
  <c r="K708" i="8" s="1"/>
  <c r="N708" i="8" a="1"/>
  <c r="N708" i="8" s="1"/>
  <c r="D709" i="8" a="1"/>
  <c r="D709" i="8" s="1"/>
  <c r="E709" i="8" a="1"/>
  <c r="E709" i="8" s="1"/>
  <c r="F709" i="8" a="1"/>
  <c r="F709" i="8" s="1"/>
  <c r="G709" i="8" a="1"/>
  <c r="G709" i="8" s="1"/>
  <c r="I709" i="8" s="1" a="1"/>
  <c r="I709" i="8" s="1"/>
  <c r="H709" i="8" a="1"/>
  <c r="H709" i="8" s="1"/>
  <c r="J709" i="8" a="1"/>
  <c r="J709" i="8" s="1"/>
  <c r="L709" i="8" s="1" a="1"/>
  <c r="L709" i="8" s="1"/>
  <c r="K709" i="8" a="1"/>
  <c r="K709" i="8" s="1"/>
  <c r="N709" i="8" a="1"/>
  <c r="N709" i="8" s="1"/>
  <c r="D710" i="8" a="1"/>
  <c r="D710" i="8" s="1"/>
  <c r="E710" i="8" a="1"/>
  <c r="E710" i="8" s="1"/>
  <c r="F710" i="8" a="1"/>
  <c r="F710" i="8" s="1"/>
  <c r="G710" i="8" a="1"/>
  <c r="G710" i="8" s="1"/>
  <c r="H710" i="8" a="1"/>
  <c r="H710" i="8" s="1"/>
  <c r="J710" i="8" a="1"/>
  <c r="J710" i="8" s="1"/>
  <c r="L710" i="8" s="1" a="1"/>
  <c r="L710" i="8" s="1"/>
  <c r="K710" i="8" a="1"/>
  <c r="K710" i="8" s="1"/>
  <c r="N710" i="8" a="1"/>
  <c r="N710" i="8" s="1"/>
  <c r="D711" i="8" a="1"/>
  <c r="D711" i="8" s="1"/>
  <c r="F711" i="8" s="1" a="1"/>
  <c r="F711" i="8" s="1"/>
  <c r="E711" i="8" a="1"/>
  <c r="E711" i="8" s="1"/>
  <c r="G711" i="8" a="1"/>
  <c r="G711" i="8" s="1"/>
  <c r="I711" i="8" s="1" a="1"/>
  <c r="I711" i="8" s="1"/>
  <c r="H711" i="8" a="1"/>
  <c r="H711" i="8" s="1"/>
  <c r="J711" i="8" a="1"/>
  <c r="J711" i="8" s="1"/>
  <c r="L711" i="8" s="1" a="1"/>
  <c r="L711" i="8" s="1"/>
  <c r="K711" i="8" a="1"/>
  <c r="K711" i="8" s="1"/>
  <c r="N711" i="8" a="1"/>
  <c r="N711" i="8" s="1"/>
  <c r="D712" i="8" a="1"/>
  <c r="D712" i="8" s="1"/>
  <c r="F712" i="8" s="1" a="1"/>
  <c r="F712" i="8" s="1"/>
  <c r="E712" i="8" a="1"/>
  <c r="E712" i="8" s="1"/>
  <c r="G712" i="8" a="1"/>
  <c r="G712" i="8" s="1"/>
  <c r="H712" i="8" a="1"/>
  <c r="H712" i="8" s="1"/>
  <c r="J712" i="8" a="1"/>
  <c r="J712" i="8" s="1"/>
  <c r="L712" i="8" s="1" a="1"/>
  <c r="L712" i="8" s="1"/>
  <c r="K712" i="8" a="1"/>
  <c r="K712" i="8" s="1"/>
  <c r="N712" i="8" a="1"/>
  <c r="N712" i="8" s="1"/>
  <c r="D713" i="8" a="1"/>
  <c r="D713" i="8" s="1"/>
  <c r="F713" i="8" s="1" a="1"/>
  <c r="F713" i="8" s="1"/>
  <c r="E713" i="8" a="1"/>
  <c r="E713" i="8" s="1"/>
  <c r="G713" i="8" a="1"/>
  <c r="G713" i="8" s="1"/>
  <c r="I713" i="8" s="1" a="1"/>
  <c r="I713" i="8" s="1"/>
  <c r="H713" i="8" a="1"/>
  <c r="H713" i="8" s="1"/>
  <c r="J713" i="8" a="1"/>
  <c r="J713" i="8" s="1"/>
  <c r="L713" i="8" s="1" a="1"/>
  <c r="L713" i="8" s="1"/>
  <c r="K713" i="8" a="1"/>
  <c r="K713" i="8" s="1"/>
  <c r="N713" i="8" a="1"/>
  <c r="N713" i="8" s="1"/>
  <c r="D714" i="8" a="1"/>
  <c r="D714" i="8" s="1"/>
  <c r="F714" i="8" s="1" a="1"/>
  <c r="F714" i="8" s="1"/>
  <c r="E714" i="8" a="1"/>
  <c r="E714" i="8" s="1"/>
  <c r="G714" i="8" a="1"/>
  <c r="G714" i="8" s="1"/>
  <c r="I714" i="8" s="1" a="1"/>
  <c r="I714" i="8" s="1"/>
  <c r="H714" i="8" a="1"/>
  <c r="H714" i="8" s="1"/>
  <c r="J714" i="8" a="1"/>
  <c r="J714" i="8" s="1"/>
  <c r="L714" i="8" s="1" a="1"/>
  <c r="L714" i="8" s="1"/>
  <c r="K714" i="8" a="1"/>
  <c r="K714" i="8" s="1"/>
  <c r="N714" i="8" a="1"/>
  <c r="N714" i="8" s="1"/>
  <c r="D715" i="8" a="1"/>
  <c r="D715" i="8" s="1"/>
  <c r="E715" i="8" a="1"/>
  <c r="E715" i="8" s="1"/>
  <c r="G715" i="8" a="1"/>
  <c r="G715" i="8" s="1"/>
  <c r="I715" i="8" s="1" a="1"/>
  <c r="I715" i="8" s="1"/>
  <c r="H715" i="8" a="1"/>
  <c r="H715" i="8" s="1"/>
  <c r="J715" i="8" a="1"/>
  <c r="J715" i="8" s="1"/>
  <c r="L715" i="8" s="1" a="1"/>
  <c r="L715" i="8" s="1"/>
  <c r="K715" i="8" a="1"/>
  <c r="K715" i="8" s="1"/>
  <c r="N715" i="8" a="1"/>
  <c r="N715" i="8" s="1"/>
  <c r="D716" i="8" a="1"/>
  <c r="D716" i="8" s="1"/>
  <c r="F716" i="8" s="1" a="1"/>
  <c r="F716" i="8" s="1"/>
  <c r="E716" i="8" a="1"/>
  <c r="E716" i="8" s="1"/>
  <c r="G716" i="8" a="1"/>
  <c r="G716" i="8" s="1"/>
  <c r="I716" i="8" s="1" a="1"/>
  <c r="I716" i="8" s="1"/>
  <c r="H716" i="8" a="1"/>
  <c r="H716" i="8" s="1"/>
  <c r="J716" i="8" a="1"/>
  <c r="J716" i="8" s="1"/>
  <c r="L716" i="8" s="1" a="1"/>
  <c r="L716" i="8" s="1"/>
  <c r="K716" i="8" a="1"/>
  <c r="K716" i="8" s="1"/>
  <c r="N716" i="8" a="1"/>
  <c r="N716" i="8" s="1"/>
  <c r="D717" i="8" a="1"/>
  <c r="D717" i="8" s="1"/>
  <c r="F717" i="8" s="1" a="1"/>
  <c r="F717" i="8" s="1"/>
  <c r="E717" i="8" a="1"/>
  <c r="E717" i="8" s="1"/>
  <c r="G717" i="8"/>
  <c r="I717" i="8" s="1" a="1"/>
  <c r="I717" i="8" s="1"/>
  <c r="G717" i="8" a="1"/>
  <c r="H717" i="8" a="1"/>
  <c r="H717" i="8" s="1"/>
  <c r="J717" i="8" a="1"/>
  <c r="J717" i="8" s="1"/>
  <c r="L717" i="8" s="1" a="1"/>
  <c r="L717" i="8" s="1"/>
  <c r="K717" i="8" a="1"/>
  <c r="K717" i="8" s="1"/>
  <c r="N717" i="8" a="1"/>
  <c r="N717" i="8" s="1"/>
  <c r="D718" i="8" a="1"/>
  <c r="D718" i="8" s="1"/>
  <c r="F718" i="8" s="1" a="1"/>
  <c r="F718" i="8" s="1"/>
  <c r="E718" i="8" a="1"/>
  <c r="E718" i="8" s="1"/>
  <c r="G718" i="8" a="1"/>
  <c r="G718" i="8" s="1"/>
  <c r="I718" i="8" s="1" a="1"/>
  <c r="I718" i="8" s="1"/>
  <c r="H718" i="8" a="1"/>
  <c r="H718" i="8" s="1"/>
  <c r="J718" i="8" a="1"/>
  <c r="J718" i="8" s="1"/>
  <c r="L718" i="8" s="1" a="1"/>
  <c r="L718" i="8" s="1"/>
  <c r="K718" i="8" a="1"/>
  <c r="K718" i="8" s="1"/>
  <c r="N718" i="8" a="1"/>
  <c r="N718" i="8" s="1"/>
  <c r="D719" i="8" a="1"/>
  <c r="D719" i="8" s="1"/>
  <c r="E719" i="8" a="1"/>
  <c r="E719" i="8" s="1"/>
  <c r="G719" i="8" a="1"/>
  <c r="G719" i="8" s="1"/>
  <c r="I719" i="8" s="1" a="1"/>
  <c r="I719" i="8" s="1"/>
  <c r="H719" i="8" a="1"/>
  <c r="H719" i="8" s="1"/>
  <c r="J719" i="8" a="1"/>
  <c r="J719" i="8" s="1"/>
  <c r="L719" i="8" s="1" a="1"/>
  <c r="L719" i="8" s="1"/>
  <c r="K719" i="8" a="1"/>
  <c r="K719" i="8" s="1"/>
  <c r="N719" i="8" a="1"/>
  <c r="N719" i="8" s="1"/>
  <c r="D720" i="8" a="1"/>
  <c r="D720" i="8" s="1"/>
  <c r="E720" i="8" a="1"/>
  <c r="E720" i="8" s="1"/>
  <c r="F720" i="8" a="1"/>
  <c r="F720" i="8" s="1"/>
  <c r="G720" i="8" a="1"/>
  <c r="G720" i="8" s="1"/>
  <c r="I720" i="8" s="1" a="1"/>
  <c r="I720" i="8" s="1"/>
  <c r="H720" i="8" a="1"/>
  <c r="H720" i="8" s="1"/>
  <c r="J720" i="8" a="1"/>
  <c r="J720" i="8" s="1"/>
  <c r="L720" i="8" s="1" a="1"/>
  <c r="L720" i="8" s="1"/>
  <c r="K720" i="8" a="1"/>
  <c r="K720" i="8" s="1"/>
  <c r="N720" i="8" a="1"/>
  <c r="N720" i="8" s="1"/>
  <c r="D721" i="8" a="1"/>
  <c r="D721" i="8" s="1"/>
  <c r="F721" i="8" s="1" a="1"/>
  <c r="F721" i="8" s="1"/>
  <c r="E721" i="8" a="1"/>
  <c r="E721" i="8" s="1"/>
  <c r="G721" i="8" a="1"/>
  <c r="G721" i="8" s="1"/>
  <c r="I721" i="8" s="1" a="1"/>
  <c r="I721" i="8" s="1"/>
  <c r="H721" i="8" a="1"/>
  <c r="H721" i="8" s="1"/>
  <c r="J721" i="8" a="1"/>
  <c r="J721" i="8" s="1"/>
  <c r="K721" i="8" a="1"/>
  <c r="K721" i="8" s="1"/>
  <c r="L721" i="8" a="1"/>
  <c r="L721" i="8" s="1"/>
  <c r="N721" i="8" a="1"/>
  <c r="N721" i="8" s="1"/>
  <c r="D722" i="8" a="1"/>
  <c r="D722" i="8" s="1"/>
  <c r="E722" i="8" a="1"/>
  <c r="E722" i="8" s="1"/>
  <c r="F722" i="8" a="1"/>
  <c r="F722" i="8" s="1"/>
  <c r="G722" i="8" a="1"/>
  <c r="G722" i="8" s="1"/>
  <c r="I722" i="8" s="1" a="1"/>
  <c r="I722" i="8" s="1"/>
  <c r="H722" i="8" a="1"/>
  <c r="H722" i="8" s="1"/>
  <c r="J722" i="8" a="1"/>
  <c r="J722" i="8" s="1"/>
  <c r="L722" i="8" s="1" a="1"/>
  <c r="L722" i="8" s="1"/>
  <c r="K722" i="8"/>
  <c r="K722" i="8" a="1"/>
  <c r="N722" i="8" a="1"/>
  <c r="N722" i="8" s="1"/>
  <c r="D723" i="8" a="1"/>
  <c r="D723" i="8" s="1"/>
  <c r="E723" i="8"/>
  <c r="E723" i="8" a="1"/>
  <c r="G723" i="8" a="1"/>
  <c r="G723" i="8" s="1"/>
  <c r="I723" i="8" s="1" a="1"/>
  <c r="I723" i="8" s="1"/>
  <c r="H723" i="8" a="1"/>
  <c r="H723" i="8" s="1"/>
  <c r="J723" i="8" a="1"/>
  <c r="J723" i="8" s="1"/>
  <c r="L723" i="8" s="1" a="1"/>
  <c r="L723" i="8" s="1"/>
  <c r="K723" i="8" a="1"/>
  <c r="K723" i="8" s="1"/>
  <c r="N723" i="8" a="1"/>
  <c r="N723" i="8" s="1"/>
  <c r="D724" i="8" a="1"/>
  <c r="D724" i="8" s="1"/>
  <c r="E724" i="8" a="1"/>
  <c r="E724" i="8" s="1"/>
  <c r="G724" i="8" a="1"/>
  <c r="G724" i="8" s="1"/>
  <c r="I724" i="8" s="1" a="1"/>
  <c r="I724" i="8" s="1"/>
  <c r="H724" i="8" a="1"/>
  <c r="H724" i="8" s="1"/>
  <c r="J724" i="8" a="1"/>
  <c r="J724" i="8" s="1"/>
  <c r="L724" i="8" s="1" a="1"/>
  <c r="L724" i="8" s="1"/>
  <c r="K724" i="8" a="1"/>
  <c r="K724" i="8" s="1"/>
  <c r="N724" i="8" a="1"/>
  <c r="N724" i="8" s="1"/>
  <c r="D725" i="8" a="1"/>
  <c r="D725" i="8" s="1"/>
  <c r="E725" i="8"/>
  <c r="E725" i="8" a="1"/>
  <c r="G725" i="8" a="1"/>
  <c r="G725" i="8" s="1"/>
  <c r="I725" i="8" s="1" a="1"/>
  <c r="I725" i="8" s="1"/>
  <c r="H725" i="8" a="1"/>
  <c r="H725" i="8" s="1"/>
  <c r="J725" i="8" a="1"/>
  <c r="J725" i="8" s="1"/>
  <c r="L725" i="8" s="1" a="1"/>
  <c r="L725" i="8" s="1"/>
  <c r="K725" i="8" a="1"/>
  <c r="K725" i="8" s="1"/>
  <c r="N725" i="8" a="1"/>
  <c r="N725" i="8" s="1"/>
  <c r="D726" i="8" a="1"/>
  <c r="D726" i="8" s="1"/>
  <c r="F726" i="8" s="1" a="1"/>
  <c r="F726" i="8" s="1"/>
  <c r="E726" i="8" a="1"/>
  <c r="E726" i="8" s="1"/>
  <c r="G726" i="8" a="1"/>
  <c r="G726" i="8" s="1"/>
  <c r="H726" i="8" a="1"/>
  <c r="H726" i="8" s="1"/>
  <c r="J726" i="8" a="1"/>
  <c r="J726" i="8" s="1"/>
  <c r="L726" i="8" s="1" a="1"/>
  <c r="L726" i="8" s="1"/>
  <c r="K726" i="8" a="1"/>
  <c r="K726" i="8" s="1"/>
  <c r="N726" i="8" a="1"/>
  <c r="N726" i="8" s="1"/>
  <c r="D727" i="8" a="1"/>
  <c r="D727" i="8" s="1"/>
  <c r="E727" i="8" a="1"/>
  <c r="E727" i="8" s="1"/>
  <c r="G727" i="8" a="1"/>
  <c r="G727" i="8" s="1"/>
  <c r="I727" i="8" s="1" a="1"/>
  <c r="I727" i="8" s="1"/>
  <c r="H727" i="8" a="1"/>
  <c r="H727" i="8" s="1"/>
  <c r="J727" i="8" a="1"/>
  <c r="J727" i="8" s="1"/>
  <c r="L727" i="8" s="1" a="1"/>
  <c r="L727" i="8" s="1"/>
  <c r="K727" i="8" a="1"/>
  <c r="K727" i="8" s="1"/>
  <c r="N727" i="8" a="1"/>
  <c r="N727" i="8" s="1"/>
  <c r="D728" i="8" a="1"/>
  <c r="D728" i="8" s="1"/>
  <c r="F728" i="8" s="1" a="1"/>
  <c r="F728" i="8" s="1"/>
  <c r="E728" i="8" a="1"/>
  <c r="E728" i="8" s="1"/>
  <c r="G728" i="8" a="1"/>
  <c r="G728" i="8" s="1"/>
  <c r="H728" i="8" a="1"/>
  <c r="H728" i="8" s="1"/>
  <c r="J728" i="8" a="1"/>
  <c r="J728" i="8" s="1"/>
  <c r="L728" i="8" s="1" a="1"/>
  <c r="L728" i="8" s="1"/>
  <c r="K728" i="8" a="1"/>
  <c r="K728" i="8" s="1"/>
  <c r="N728" i="8" a="1"/>
  <c r="N728" i="8" s="1"/>
  <c r="D729" i="8" a="1"/>
  <c r="D729" i="8" s="1"/>
  <c r="E729" i="8" a="1"/>
  <c r="E729" i="8" s="1"/>
  <c r="G729" i="8" a="1"/>
  <c r="G729" i="8" s="1"/>
  <c r="I729" i="8" s="1" a="1"/>
  <c r="I729" i="8" s="1"/>
  <c r="H729" i="8" a="1"/>
  <c r="H729" i="8" s="1"/>
  <c r="J729" i="8" a="1"/>
  <c r="J729" i="8" s="1"/>
  <c r="L729" i="8" s="1" a="1"/>
  <c r="L729" i="8" s="1"/>
  <c r="K729" i="8" a="1"/>
  <c r="K729" i="8" s="1"/>
  <c r="N729" i="8" a="1"/>
  <c r="N729" i="8" s="1"/>
  <c r="D730" i="8" a="1"/>
  <c r="D730" i="8" s="1"/>
  <c r="F730" i="8" s="1" a="1"/>
  <c r="F730" i="8" s="1"/>
  <c r="E730" i="8" a="1"/>
  <c r="E730" i="8" s="1"/>
  <c r="G730" i="8" a="1"/>
  <c r="G730" i="8" s="1"/>
  <c r="H730" i="8" a="1"/>
  <c r="H730" i="8" s="1"/>
  <c r="J730" i="8" a="1"/>
  <c r="J730" i="8" s="1"/>
  <c r="L730" i="8" s="1" a="1"/>
  <c r="L730" i="8" s="1"/>
  <c r="K730" i="8" a="1"/>
  <c r="K730" i="8" s="1"/>
  <c r="N730" i="8" a="1"/>
  <c r="N730" i="8" s="1"/>
  <c r="D731" i="8" a="1"/>
  <c r="D731" i="8" s="1"/>
  <c r="M731" i="8" s="1" a="1"/>
  <c r="M731" i="8" s="1"/>
  <c r="O731" i="8" s="1" a="1"/>
  <c r="O731" i="8" s="1"/>
  <c r="E731" i="8"/>
  <c r="E731" i="8" a="1"/>
  <c r="G731" i="8" a="1"/>
  <c r="G731" i="8" s="1"/>
  <c r="I731" i="8" s="1" a="1"/>
  <c r="I731" i="8" s="1"/>
  <c r="H731" i="8" a="1"/>
  <c r="H731" i="8" s="1"/>
  <c r="J731" i="8" a="1"/>
  <c r="J731" i="8" s="1"/>
  <c r="L731" i="8" s="1" a="1"/>
  <c r="L731" i="8" s="1"/>
  <c r="K731" i="8" a="1"/>
  <c r="K731" i="8" s="1"/>
  <c r="N731" i="8" a="1"/>
  <c r="N731" i="8" s="1"/>
  <c r="D732" i="8" a="1"/>
  <c r="D732" i="8" s="1"/>
  <c r="F732" i="8" s="1" a="1"/>
  <c r="F732" i="8" s="1"/>
  <c r="E732" i="8" a="1"/>
  <c r="E732" i="8" s="1"/>
  <c r="G732" i="8" a="1"/>
  <c r="G732" i="8" s="1"/>
  <c r="H732" i="8" a="1"/>
  <c r="H732" i="8" s="1"/>
  <c r="J732" i="8" a="1"/>
  <c r="J732" i="8" s="1"/>
  <c r="L732" i="8" s="1" a="1"/>
  <c r="L732" i="8" s="1"/>
  <c r="K732" i="8" a="1"/>
  <c r="K732" i="8" s="1"/>
  <c r="N732" i="8" a="1"/>
  <c r="N732" i="8" s="1"/>
  <c r="D733" i="8" a="1"/>
  <c r="D733" i="8" s="1"/>
  <c r="E733" i="8"/>
  <c r="E733" i="8" a="1"/>
  <c r="G733" i="8" a="1"/>
  <c r="G733" i="8" s="1"/>
  <c r="I733" i="8" s="1" a="1"/>
  <c r="I733" i="8" s="1"/>
  <c r="H733" i="8" a="1"/>
  <c r="H733" i="8" s="1"/>
  <c r="J733" i="8" a="1"/>
  <c r="J733" i="8" s="1"/>
  <c r="L733" i="8" s="1" a="1"/>
  <c r="L733" i="8" s="1"/>
  <c r="K733" i="8" a="1"/>
  <c r="K733" i="8" s="1"/>
  <c r="N733" i="8" a="1"/>
  <c r="N733" i="8" s="1"/>
  <c r="D734" i="8" a="1"/>
  <c r="D734" i="8" s="1"/>
  <c r="F734" i="8" s="1" a="1"/>
  <c r="F734" i="8" s="1"/>
  <c r="E734" i="8" a="1"/>
  <c r="E734" i="8" s="1"/>
  <c r="G734" i="8" a="1"/>
  <c r="G734" i="8" s="1"/>
  <c r="H734" i="8" a="1"/>
  <c r="H734" i="8" s="1"/>
  <c r="J734" i="8" a="1"/>
  <c r="J734" i="8" s="1"/>
  <c r="L734" i="8" s="1" a="1"/>
  <c r="L734" i="8" s="1"/>
  <c r="K734" i="8" a="1"/>
  <c r="K734" i="8" s="1"/>
  <c r="N734" i="8" a="1"/>
  <c r="N734" i="8" s="1"/>
  <c r="D735" i="8" a="1"/>
  <c r="D735" i="8" s="1"/>
  <c r="E735" i="8" a="1"/>
  <c r="E735" i="8" s="1"/>
  <c r="G735" i="8" a="1"/>
  <c r="G735" i="8" s="1"/>
  <c r="I735" i="8" s="1" a="1"/>
  <c r="I735" i="8" s="1"/>
  <c r="H735" i="8" a="1"/>
  <c r="H735" i="8" s="1"/>
  <c r="J735" i="8" a="1"/>
  <c r="J735" i="8" s="1"/>
  <c r="L735" i="8" s="1" a="1"/>
  <c r="L735" i="8" s="1"/>
  <c r="K735" i="8" a="1"/>
  <c r="K735" i="8" s="1"/>
  <c r="N735" i="8" a="1"/>
  <c r="N735" i="8" s="1"/>
  <c r="D736" i="8" a="1"/>
  <c r="D736" i="8" s="1"/>
  <c r="F736" i="8" s="1" a="1"/>
  <c r="F736" i="8" s="1"/>
  <c r="E736" i="8" a="1"/>
  <c r="E736" i="8" s="1"/>
  <c r="G736" i="8" a="1"/>
  <c r="G736" i="8" s="1"/>
  <c r="H736" i="8" a="1"/>
  <c r="H736" i="8" s="1"/>
  <c r="J736" i="8" a="1"/>
  <c r="J736" i="8" s="1"/>
  <c r="L736" i="8" s="1" a="1"/>
  <c r="L736" i="8" s="1"/>
  <c r="K736" i="8" a="1"/>
  <c r="K736" i="8" s="1"/>
  <c r="N736" i="8" a="1"/>
  <c r="N736" i="8" s="1"/>
  <c r="D737" i="8" a="1"/>
  <c r="D737" i="8" s="1"/>
  <c r="E737" i="8" a="1"/>
  <c r="E737" i="8" s="1"/>
  <c r="G737" i="8" a="1"/>
  <c r="G737" i="8" s="1"/>
  <c r="I737" i="8" s="1" a="1"/>
  <c r="I737" i="8" s="1"/>
  <c r="H737" i="8" a="1"/>
  <c r="H737" i="8" s="1"/>
  <c r="J737" i="8" a="1"/>
  <c r="J737" i="8" s="1"/>
  <c r="L737" i="8" s="1" a="1"/>
  <c r="L737" i="8" s="1"/>
  <c r="K737" i="8" a="1"/>
  <c r="K737" i="8" s="1"/>
  <c r="N737" i="8" a="1"/>
  <c r="N737" i="8" s="1"/>
  <c r="D738" i="8" a="1"/>
  <c r="D738" i="8" s="1"/>
  <c r="F738" i="8" s="1" a="1"/>
  <c r="F738" i="8" s="1"/>
  <c r="E738" i="8" a="1"/>
  <c r="E738" i="8" s="1"/>
  <c r="G738" i="8" a="1"/>
  <c r="G738" i="8" s="1"/>
  <c r="H738" i="8" a="1"/>
  <c r="H738" i="8" s="1"/>
  <c r="J738" i="8" a="1"/>
  <c r="J738" i="8" s="1"/>
  <c r="L738" i="8" s="1" a="1"/>
  <c r="L738" i="8" s="1"/>
  <c r="K738" i="8" a="1"/>
  <c r="K738" i="8" s="1"/>
  <c r="N738" i="8" a="1"/>
  <c r="N738" i="8" s="1"/>
  <c r="D739" i="8" a="1"/>
  <c r="D739" i="8" s="1"/>
  <c r="M739" i="8" s="1" a="1"/>
  <c r="M739" i="8" s="1"/>
  <c r="O739" i="8" s="1" a="1"/>
  <c r="O739" i="8" s="1"/>
  <c r="E739" i="8"/>
  <c r="E739" i="8" a="1"/>
  <c r="G739" i="8" a="1"/>
  <c r="G739" i="8" s="1"/>
  <c r="I739" i="8" s="1" a="1"/>
  <c r="I739" i="8" s="1"/>
  <c r="H739" i="8" a="1"/>
  <c r="H739" i="8" s="1"/>
  <c r="J739" i="8" a="1"/>
  <c r="J739" i="8" s="1"/>
  <c r="L739" i="8" s="1" a="1"/>
  <c r="L739" i="8" s="1"/>
  <c r="K739" i="8" a="1"/>
  <c r="K739" i="8" s="1"/>
  <c r="N739" i="8" a="1"/>
  <c r="N739" i="8" s="1"/>
  <c r="D740" i="8" a="1"/>
  <c r="D740" i="8" s="1"/>
  <c r="F740" i="8" s="1" a="1"/>
  <c r="F740" i="8" s="1"/>
  <c r="E740" i="8" a="1"/>
  <c r="E740" i="8" s="1"/>
  <c r="G740" i="8" a="1"/>
  <c r="G740" i="8" s="1"/>
  <c r="H740" i="8" a="1"/>
  <c r="H740" i="8" s="1"/>
  <c r="J740" i="8" a="1"/>
  <c r="J740" i="8" s="1"/>
  <c r="L740" i="8" s="1" a="1"/>
  <c r="L740" i="8" s="1"/>
  <c r="K740" i="8" a="1"/>
  <c r="K740" i="8" s="1"/>
  <c r="N740" i="8" a="1"/>
  <c r="N740" i="8" s="1"/>
  <c r="D741" i="8" a="1"/>
  <c r="D741" i="8" s="1"/>
  <c r="E741" i="8"/>
  <c r="E741" i="8" a="1"/>
  <c r="G741" i="8" a="1"/>
  <c r="G741" i="8" s="1"/>
  <c r="I741" i="8" s="1" a="1"/>
  <c r="I741" i="8" s="1"/>
  <c r="H741" i="8" a="1"/>
  <c r="H741" i="8" s="1"/>
  <c r="J741" i="8" a="1"/>
  <c r="J741" i="8" s="1"/>
  <c r="L741" i="8" s="1" a="1"/>
  <c r="L741" i="8" s="1"/>
  <c r="K741" i="8" a="1"/>
  <c r="K741" i="8" s="1"/>
  <c r="N741" i="8" a="1"/>
  <c r="N741" i="8" s="1"/>
  <c r="D742" i="8" a="1"/>
  <c r="D742" i="8" s="1"/>
  <c r="F742" i="8" s="1" a="1"/>
  <c r="F742" i="8" s="1"/>
  <c r="E742" i="8" a="1"/>
  <c r="E742" i="8" s="1"/>
  <c r="G742" i="8" a="1"/>
  <c r="G742" i="8" s="1"/>
  <c r="H742" i="8" a="1"/>
  <c r="H742" i="8" s="1"/>
  <c r="J742" i="8" a="1"/>
  <c r="J742" i="8" s="1"/>
  <c r="L742" i="8" s="1" a="1"/>
  <c r="L742" i="8" s="1"/>
  <c r="K742" i="8" a="1"/>
  <c r="K742" i="8" s="1"/>
  <c r="N742" i="8" a="1"/>
  <c r="N742" i="8" s="1"/>
  <c r="D743" i="8" a="1"/>
  <c r="D743" i="8" s="1"/>
  <c r="E743" i="8" a="1"/>
  <c r="E743" i="8" s="1"/>
  <c r="G743" i="8" a="1"/>
  <c r="G743" i="8" s="1"/>
  <c r="I743" i="8" s="1" a="1"/>
  <c r="I743" i="8" s="1"/>
  <c r="H743" i="8" a="1"/>
  <c r="H743" i="8" s="1"/>
  <c r="J743" i="8" a="1"/>
  <c r="J743" i="8" s="1"/>
  <c r="L743" i="8" s="1" a="1"/>
  <c r="L743" i="8" s="1"/>
  <c r="K743" i="8" a="1"/>
  <c r="K743" i="8" s="1"/>
  <c r="N743" i="8" a="1"/>
  <c r="N743" i="8" s="1"/>
  <c r="D744" i="8" a="1"/>
  <c r="D744" i="8" s="1"/>
  <c r="F744" i="8" s="1" a="1"/>
  <c r="F744" i="8" s="1"/>
  <c r="E744" i="8" a="1"/>
  <c r="E744" i="8" s="1"/>
  <c r="G744" i="8" a="1"/>
  <c r="G744" i="8" s="1"/>
  <c r="H744" i="8" a="1"/>
  <c r="H744" i="8" s="1"/>
  <c r="J744" i="8" a="1"/>
  <c r="J744" i="8" s="1"/>
  <c r="L744" i="8" s="1" a="1"/>
  <c r="L744" i="8" s="1"/>
  <c r="K744" i="8" a="1"/>
  <c r="K744" i="8" s="1"/>
  <c r="N744" i="8" a="1"/>
  <c r="N744" i="8" s="1"/>
  <c r="D745" i="8" a="1"/>
  <c r="D745" i="8" s="1"/>
  <c r="E745" i="8" a="1"/>
  <c r="E745" i="8" s="1"/>
  <c r="G745" i="8" a="1"/>
  <c r="G745" i="8" s="1"/>
  <c r="I745" i="8" s="1" a="1"/>
  <c r="I745" i="8" s="1"/>
  <c r="H745" i="8" a="1"/>
  <c r="H745" i="8" s="1"/>
  <c r="J745" i="8" a="1"/>
  <c r="J745" i="8" s="1"/>
  <c r="L745" i="8" s="1" a="1"/>
  <c r="L745" i="8" s="1"/>
  <c r="K745" i="8" a="1"/>
  <c r="K745" i="8" s="1"/>
  <c r="N745" i="8" a="1"/>
  <c r="N745" i="8" s="1"/>
  <c r="D746" i="8" a="1"/>
  <c r="D746" i="8" s="1"/>
  <c r="F746" i="8" s="1" a="1"/>
  <c r="F746" i="8" s="1"/>
  <c r="E746" i="8" a="1"/>
  <c r="E746" i="8" s="1"/>
  <c r="G746" i="8" a="1"/>
  <c r="G746" i="8" s="1"/>
  <c r="H746" i="8" a="1"/>
  <c r="H746" i="8" s="1"/>
  <c r="J746" i="8" a="1"/>
  <c r="J746" i="8" s="1"/>
  <c r="L746" i="8" s="1" a="1"/>
  <c r="L746" i="8" s="1"/>
  <c r="K746" i="8" a="1"/>
  <c r="K746" i="8" s="1"/>
  <c r="N746" i="8" a="1"/>
  <c r="N746" i="8" s="1"/>
  <c r="D747" i="8" a="1"/>
  <c r="D747" i="8" s="1"/>
  <c r="M747" i="8" s="1" a="1"/>
  <c r="M747" i="8" s="1"/>
  <c r="O747" i="8" s="1" a="1"/>
  <c r="O747" i="8" s="1"/>
  <c r="E747" i="8"/>
  <c r="E747" i="8" a="1"/>
  <c r="G747" i="8" a="1"/>
  <c r="G747" i="8" s="1"/>
  <c r="I747" i="8" s="1" a="1"/>
  <c r="I747" i="8" s="1"/>
  <c r="H747" i="8" a="1"/>
  <c r="H747" i="8" s="1"/>
  <c r="J747" i="8" a="1"/>
  <c r="J747" i="8" s="1"/>
  <c r="L747" i="8" s="1" a="1"/>
  <c r="L747" i="8" s="1"/>
  <c r="K747" i="8" a="1"/>
  <c r="K747" i="8" s="1"/>
  <c r="N747" i="8" a="1"/>
  <c r="N747" i="8" s="1"/>
  <c r="D748" i="8" a="1"/>
  <c r="D748" i="8" s="1"/>
  <c r="F748" i="8" s="1" a="1"/>
  <c r="F748" i="8" s="1"/>
  <c r="E748" i="8" a="1"/>
  <c r="E748" i="8" s="1"/>
  <c r="G748" i="8" a="1"/>
  <c r="G748" i="8" s="1"/>
  <c r="H748" i="8" a="1"/>
  <c r="H748" i="8" s="1"/>
  <c r="J748" i="8" a="1"/>
  <c r="J748" i="8" s="1"/>
  <c r="L748" i="8" s="1" a="1"/>
  <c r="L748" i="8" s="1"/>
  <c r="K748" i="8" a="1"/>
  <c r="K748" i="8" s="1"/>
  <c r="N748" i="8" a="1"/>
  <c r="N748" i="8" s="1"/>
  <c r="D749" i="8" a="1"/>
  <c r="D749" i="8" s="1"/>
  <c r="E749" i="8"/>
  <c r="E749" i="8" a="1"/>
  <c r="G749" i="8" a="1"/>
  <c r="G749" i="8" s="1"/>
  <c r="I749" i="8" s="1" a="1"/>
  <c r="I749" i="8" s="1"/>
  <c r="H749" i="8" a="1"/>
  <c r="H749" i="8" s="1"/>
  <c r="J749" i="8" a="1"/>
  <c r="J749" i="8" s="1"/>
  <c r="L749" i="8" s="1" a="1"/>
  <c r="L749" i="8" s="1"/>
  <c r="K749" i="8" a="1"/>
  <c r="K749" i="8" s="1"/>
  <c r="N749" i="8" a="1"/>
  <c r="N749" i="8" s="1"/>
  <c r="D750" i="8" a="1"/>
  <c r="D750" i="8" s="1"/>
  <c r="F750" i="8" s="1" a="1"/>
  <c r="F750" i="8" s="1"/>
  <c r="E750" i="8" a="1"/>
  <c r="E750" i="8" s="1"/>
  <c r="G750" i="8" a="1"/>
  <c r="G750" i="8" s="1"/>
  <c r="H750" i="8" a="1"/>
  <c r="H750" i="8" s="1"/>
  <c r="J750" i="8" a="1"/>
  <c r="J750" i="8" s="1"/>
  <c r="L750" i="8" s="1" a="1"/>
  <c r="L750" i="8" s="1"/>
  <c r="K750" i="8" a="1"/>
  <c r="K750" i="8" s="1"/>
  <c r="N750" i="8" a="1"/>
  <c r="N750" i="8" s="1"/>
  <c r="D751" i="8" a="1"/>
  <c r="D751" i="8" s="1"/>
  <c r="E751" i="8" a="1"/>
  <c r="E751" i="8" s="1"/>
  <c r="G751" i="8" a="1"/>
  <c r="G751" i="8" s="1"/>
  <c r="I751" i="8" s="1" a="1"/>
  <c r="I751" i="8" s="1"/>
  <c r="H751" i="8" a="1"/>
  <c r="H751" i="8" s="1"/>
  <c r="J751" i="8" a="1"/>
  <c r="J751" i="8" s="1"/>
  <c r="L751" i="8" s="1" a="1"/>
  <c r="L751" i="8" s="1"/>
  <c r="K751" i="8" a="1"/>
  <c r="K751" i="8" s="1"/>
  <c r="N751" i="8" a="1"/>
  <c r="N751" i="8" s="1"/>
  <c r="D752" i="8" a="1"/>
  <c r="D752" i="8" s="1"/>
  <c r="F752" i="8" s="1" a="1"/>
  <c r="F752" i="8" s="1"/>
  <c r="E752" i="8" a="1"/>
  <c r="E752" i="8" s="1"/>
  <c r="G752" i="8" a="1"/>
  <c r="G752" i="8" s="1"/>
  <c r="H752" i="8" a="1"/>
  <c r="H752" i="8" s="1"/>
  <c r="J752" i="8" a="1"/>
  <c r="J752" i="8" s="1"/>
  <c r="L752" i="8" s="1" a="1"/>
  <c r="L752" i="8" s="1"/>
  <c r="K752" i="8" a="1"/>
  <c r="K752" i="8" s="1"/>
  <c r="N752" i="8" a="1"/>
  <c r="N752" i="8" s="1"/>
  <c r="D753" i="8" a="1"/>
  <c r="D753" i="8" s="1"/>
  <c r="E753" i="8" a="1"/>
  <c r="E753" i="8" s="1"/>
  <c r="G753" i="8" a="1"/>
  <c r="G753" i="8" s="1"/>
  <c r="I753" i="8" s="1" a="1"/>
  <c r="I753" i="8" s="1"/>
  <c r="H753" i="8" a="1"/>
  <c r="H753" i="8" s="1"/>
  <c r="J753" i="8" a="1"/>
  <c r="J753" i="8" s="1"/>
  <c r="L753" i="8" s="1" a="1"/>
  <c r="L753" i="8" s="1"/>
  <c r="K753" i="8" a="1"/>
  <c r="K753" i="8" s="1"/>
  <c r="N753" i="8" a="1"/>
  <c r="N753" i="8" s="1"/>
  <c r="D754" i="8" a="1"/>
  <c r="D754" i="8" s="1"/>
  <c r="F754" i="8" s="1" a="1"/>
  <c r="F754" i="8" s="1"/>
  <c r="E754" i="8" a="1"/>
  <c r="E754" i="8" s="1"/>
  <c r="G754" i="8" a="1"/>
  <c r="G754" i="8" s="1"/>
  <c r="H754" i="8" a="1"/>
  <c r="H754" i="8" s="1"/>
  <c r="J754" i="8" a="1"/>
  <c r="J754" i="8" s="1"/>
  <c r="L754" i="8" s="1" a="1"/>
  <c r="L754" i="8" s="1"/>
  <c r="K754" i="8" a="1"/>
  <c r="K754" i="8" s="1"/>
  <c r="N754" i="8" a="1"/>
  <c r="N754" i="8" s="1"/>
  <c r="D755" i="8" a="1"/>
  <c r="D755" i="8" s="1"/>
  <c r="M755" i="8" s="1" a="1"/>
  <c r="M755" i="8" s="1"/>
  <c r="O755" i="8" s="1" a="1"/>
  <c r="O755" i="8" s="1"/>
  <c r="E755" i="8"/>
  <c r="E755" i="8" a="1"/>
  <c r="G755" i="8" a="1"/>
  <c r="G755" i="8" s="1"/>
  <c r="I755" i="8" s="1" a="1"/>
  <c r="I755" i="8" s="1"/>
  <c r="H755" i="8" a="1"/>
  <c r="H755" i="8" s="1"/>
  <c r="J755" i="8" a="1"/>
  <c r="J755" i="8" s="1"/>
  <c r="L755" i="8" s="1" a="1"/>
  <c r="L755" i="8" s="1"/>
  <c r="K755" i="8" a="1"/>
  <c r="K755" i="8" s="1"/>
  <c r="N755" i="8" a="1"/>
  <c r="N755" i="8" s="1"/>
  <c r="D756" i="8" a="1"/>
  <c r="D756" i="8" s="1"/>
  <c r="F756" i="8" s="1" a="1"/>
  <c r="F756" i="8" s="1"/>
  <c r="E756" i="8" a="1"/>
  <c r="E756" i="8" s="1"/>
  <c r="G756" i="8" a="1"/>
  <c r="G756" i="8" s="1"/>
  <c r="H756" i="8" a="1"/>
  <c r="H756" i="8" s="1"/>
  <c r="J756" i="8" a="1"/>
  <c r="J756" i="8" s="1"/>
  <c r="L756" i="8" s="1" a="1"/>
  <c r="L756" i="8" s="1"/>
  <c r="K756" i="8" a="1"/>
  <c r="K756" i="8" s="1"/>
  <c r="N756" i="8" a="1"/>
  <c r="N756" i="8" s="1"/>
  <c r="D757" i="8" a="1"/>
  <c r="D757" i="8" s="1"/>
  <c r="E757" i="8"/>
  <c r="E757" i="8" a="1"/>
  <c r="G757" i="8" a="1"/>
  <c r="G757" i="8" s="1"/>
  <c r="I757" i="8" s="1" a="1"/>
  <c r="I757" i="8" s="1"/>
  <c r="H757" i="8" a="1"/>
  <c r="H757" i="8" s="1"/>
  <c r="J757" i="8" a="1"/>
  <c r="J757" i="8" s="1"/>
  <c r="L757" i="8" s="1" a="1"/>
  <c r="L757" i="8" s="1"/>
  <c r="K757" i="8" a="1"/>
  <c r="K757" i="8" s="1"/>
  <c r="N757" i="8" a="1"/>
  <c r="N757" i="8" s="1"/>
  <c r="D758" i="8" a="1"/>
  <c r="D758" i="8" s="1"/>
  <c r="F758" i="8" s="1" a="1"/>
  <c r="F758" i="8" s="1"/>
  <c r="E758" i="8" a="1"/>
  <c r="E758" i="8" s="1"/>
  <c r="G758" i="8" a="1"/>
  <c r="G758" i="8" s="1"/>
  <c r="H758" i="8" a="1"/>
  <c r="H758" i="8" s="1"/>
  <c r="J758" i="8" a="1"/>
  <c r="J758" i="8" s="1"/>
  <c r="L758" i="8" s="1" a="1"/>
  <c r="L758" i="8" s="1"/>
  <c r="K758" i="8" a="1"/>
  <c r="K758" i="8" s="1"/>
  <c r="N758" i="8" a="1"/>
  <c r="N758" i="8" s="1"/>
  <c r="D759" i="8" a="1"/>
  <c r="D759" i="8" s="1"/>
  <c r="E759" i="8" a="1"/>
  <c r="E759" i="8" s="1"/>
  <c r="G759" i="8" a="1"/>
  <c r="G759" i="8" s="1"/>
  <c r="I759" i="8" s="1" a="1"/>
  <c r="I759" i="8" s="1"/>
  <c r="H759" i="8" a="1"/>
  <c r="H759" i="8" s="1"/>
  <c r="J759" i="8" a="1"/>
  <c r="J759" i="8" s="1"/>
  <c r="L759" i="8" s="1" a="1"/>
  <c r="L759" i="8" s="1"/>
  <c r="K759" i="8" a="1"/>
  <c r="K759" i="8" s="1"/>
  <c r="N759" i="8" a="1"/>
  <c r="N759" i="8" s="1"/>
  <c r="D760" i="8" a="1"/>
  <c r="D760" i="8" s="1"/>
  <c r="F760" i="8" s="1" a="1"/>
  <c r="F760" i="8" s="1"/>
  <c r="E760" i="8" a="1"/>
  <c r="E760" i="8" s="1"/>
  <c r="G760" i="8" a="1"/>
  <c r="G760" i="8" s="1"/>
  <c r="H760" i="8" a="1"/>
  <c r="H760" i="8" s="1"/>
  <c r="J760" i="8" a="1"/>
  <c r="J760" i="8" s="1"/>
  <c r="L760" i="8" s="1" a="1"/>
  <c r="L760" i="8" s="1"/>
  <c r="K760" i="8" a="1"/>
  <c r="K760" i="8" s="1"/>
  <c r="N760" i="8" a="1"/>
  <c r="N760" i="8" s="1"/>
  <c r="D761" i="8" a="1"/>
  <c r="D761" i="8" s="1"/>
  <c r="E761" i="8" a="1"/>
  <c r="E761" i="8" s="1"/>
  <c r="G761" i="8" a="1"/>
  <c r="G761" i="8" s="1"/>
  <c r="I761" i="8" s="1" a="1"/>
  <c r="I761" i="8" s="1"/>
  <c r="H761" i="8" a="1"/>
  <c r="H761" i="8" s="1"/>
  <c r="J761" i="8" a="1"/>
  <c r="J761" i="8" s="1"/>
  <c r="L761" i="8" s="1" a="1"/>
  <c r="L761" i="8" s="1"/>
  <c r="K761" i="8" a="1"/>
  <c r="K761" i="8" s="1"/>
  <c r="N761" i="8" a="1"/>
  <c r="N761" i="8" s="1"/>
  <c r="D762" i="8" a="1"/>
  <c r="D762" i="8" s="1"/>
  <c r="F762" i="8" s="1" a="1"/>
  <c r="F762" i="8" s="1"/>
  <c r="E762" i="8" a="1"/>
  <c r="E762" i="8" s="1"/>
  <c r="G762" i="8" a="1"/>
  <c r="G762" i="8" s="1"/>
  <c r="H762" i="8" a="1"/>
  <c r="H762" i="8" s="1"/>
  <c r="J762" i="8" a="1"/>
  <c r="J762" i="8" s="1"/>
  <c r="L762" i="8" s="1" a="1"/>
  <c r="L762" i="8" s="1"/>
  <c r="K762" i="8" a="1"/>
  <c r="K762" i="8" s="1"/>
  <c r="N762" i="8" a="1"/>
  <c r="N762" i="8" s="1"/>
  <c r="D763" i="8" a="1"/>
  <c r="D763" i="8" s="1"/>
  <c r="M763" i="8" s="1" a="1"/>
  <c r="M763" i="8" s="1"/>
  <c r="O763" i="8" s="1" a="1"/>
  <c r="O763" i="8" s="1"/>
  <c r="E763" i="8"/>
  <c r="E763" i="8" a="1"/>
  <c r="G763" i="8" a="1"/>
  <c r="G763" i="8" s="1"/>
  <c r="I763" i="8" s="1" a="1"/>
  <c r="I763" i="8" s="1"/>
  <c r="H763" i="8" a="1"/>
  <c r="H763" i="8" s="1"/>
  <c r="J763" i="8" a="1"/>
  <c r="J763" i="8" s="1"/>
  <c r="L763" i="8" s="1" a="1"/>
  <c r="L763" i="8" s="1"/>
  <c r="K763" i="8" a="1"/>
  <c r="K763" i="8" s="1"/>
  <c r="N763" i="8" a="1"/>
  <c r="N763" i="8" s="1"/>
  <c r="D764" i="8" a="1"/>
  <c r="D764" i="8" s="1"/>
  <c r="F764" i="8" s="1" a="1"/>
  <c r="F764" i="8" s="1"/>
  <c r="E764" i="8" a="1"/>
  <c r="E764" i="8" s="1"/>
  <c r="G764" i="8" a="1"/>
  <c r="G764" i="8" s="1"/>
  <c r="H764" i="8" a="1"/>
  <c r="H764" i="8" s="1"/>
  <c r="J764" i="8" a="1"/>
  <c r="J764" i="8" s="1"/>
  <c r="L764" i="8" s="1" a="1"/>
  <c r="L764" i="8" s="1"/>
  <c r="K764" i="8" a="1"/>
  <c r="K764" i="8" s="1"/>
  <c r="N764" i="8" a="1"/>
  <c r="N764" i="8" s="1"/>
  <c r="D765" i="8" a="1"/>
  <c r="D765" i="8" s="1"/>
  <c r="E765" i="8"/>
  <c r="E765" i="8" a="1"/>
  <c r="G765" i="8" a="1"/>
  <c r="G765" i="8" s="1"/>
  <c r="I765" i="8" s="1" a="1"/>
  <c r="I765" i="8" s="1"/>
  <c r="H765" i="8" a="1"/>
  <c r="H765" i="8" s="1"/>
  <c r="J765" i="8" a="1"/>
  <c r="J765" i="8" s="1"/>
  <c r="L765" i="8" s="1" a="1"/>
  <c r="L765" i="8" s="1"/>
  <c r="K765" i="8" a="1"/>
  <c r="K765" i="8" s="1"/>
  <c r="N765" i="8" a="1"/>
  <c r="N765" i="8" s="1"/>
  <c r="D766" i="8" a="1"/>
  <c r="D766" i="8" s="1"/>
  <c r="F766" i="8" s="1" a="1"/>
  <c r="F766" i="8" s="1"/>
  <c r="E766" i="8" a="1"/>
  <c r="E766" i="8" s="1"/>
  <c r="G766" i="8" a="1"/>
  <c r="G766" i="8" s="1"/>
  <c r="H766" i="8" a="1"/>
  <c r="H766" i="8" s="1"/>
  <c r="J766" i="8" a="1"/>
  <c r="J766" i="8" s="1"/>
  <c r="L766" i="8" s="1" a="1"/>
  <c r="L766" i="8" s="1"/>
  <c r="K766" i="8" a="1"/>
  <c r="K766" i="8" s="1"/>
  <c r="N766" i="8" a="1"/>
  <c r="N766" i="8" s="1"/>
  <c r="D767" i="8" a="1"/>
  <c r="D767" i="8" s="1"/>
  <c r="E767" i="8" a="1"/>
  <c r="E767" i="8" s="1"/>
  <c r="G767" i="8" a="1"/>
  <c r="G767" i="8" s="1"/>
  <c r="I767" i="8" s="1" a="1"/>
  <c r="I767" i="8" s="1"/>
  <c r="H767" i="8" a="1"/>
  <c r="H767" i="8" s="1"/>
  <c r="J767" i="8" a="1"/>
  <c r="J767" i="8" s="1"/>
  <c r="L767" i="8" s="1" a="1"/>
  <c r="L767" i="8" s="1"/>
  <c r="K767" i="8" a="1"/>
  <c r="K767" i="8" s="1"/>
  <c r="N767" i="8" a="1"/>
  <c r="N767" i="8" s="1"/>
  <c r="D768" i="8" a="1"/>
  <c r="D768" i="8" s="1"/>
  <c r="F768" i="8" s="1" a="1"/>
  <c r="F768" i="8" s="1"/>
  <c r="E768" i="8" a="1"/>
  <c r="E768" i="8" s="1"/>
  <c r="G768" i="8" a="1"/>
  <c r="G768" i="8" s="1"/>
  <c r="H768" i="8" a="1"/>
  <c r="H768" i="8" s="1"/>
  <c r="J768" i="8" a="1"/>
  <c r="J768" i="8" s="1"/>
  <c r="L768" i="8" s="1" a="1"/>
  <c r="L768" i="8" s="1"/>
  <c r="K768" i="8" a="1"/>
  <c r="K768" i="8" s="1"/>
  <c r="N768" i="8" a="1"/>
  <c r="N768" i="8" s="1"/>
  <c r="D769" i="8" a="1"/>
  <c r="D769" i="8" s="1"/>
  <c r="E769" i="8" a="1"/>
  <c r="E769" i="8" s="1"/>
  <c r="G769" i="8" a="1"/>
  <c r="G769" i="8" s="1"/>
  <c r="I769" i="8" s="1" a="1"/>
  <c r="I769" i="8" s="1"/>
  <c r="H769" i="8" a="1"/>
  <c r="H769" i="8" s="1"/>
  <c r="J769" i="8" a="1"/>
  <c r="J769" i="8" s="1"/>
  <c r="L769" i="8" s="1" a="1"/>
  <c r="L769" i="8" s="1"/>
  <c r="K769" i="8" a="1"/>
  <c r="K769" i="8" s="1"/>
  <c r="N769" i="8" a="1"/>
  <c r="N769" i="8" s="1"/>
  <c r="D770" i="8" a="1"/>
  <c r="D770" i="8" s="1"/>
  <c r="F770" i="8" s="1" a="1"/>
  <c r="F770" i="8" s="1"/>
  <c r="E770" i="8" a="1"/>
  <c r="E770" i="8" s="1"/>
  <c r="G770" i="8" a="1"/>
  <c r="G770" i="8" s="1"/>
  <c r="H770" i="8" a="1"/>
  <c r="H770" i="8" s="1"/>
  <c r="J770" i="8" a="1"/>
  <c r="J770" i="8" s="1"/>
  <c r="L770" i="8" s="1" a="1"/>
  <c r="L770" i="8" s="1"/>
  <c r="K770" i="8" a="1"/>
  <c r="K770" i="8" s="1"/>
  <c r="N770" i="8" a="1"/>
  <c r="N770" i="8" s="1"/>
  <c r="D771" i="8" a="1"/>
  <c r="D771" i="8" s="1"/>
  <c r="M771" i="8" s="1" a="1"/>
  <c r="M771" i="8" s="1"/>
  <c r="O771" i="8" s="1" a="1"/>
  <c r="O771" i="8" s="1"/>
  <c r="E771" i="8"/>
  <c r="E771" i="8" a="1"/>
  <c r="G771" i="8" a="1"/>
  <c r="G771" i="8" s="1"/>
  <c r="I771" i="8" s="1" a="1"/>
  <c r="I771" i="8" s="1"/>
  <c r="H771" i="8" a="1"/>
  <c r="H771" i="8" s="1"/>
  <c r="J771" i="8" a="1"/>
  <c r="J771" i="8" s="1"/>
  <c r="L771" i="8" s="1" a="1"/>
  <c r="L771" i="8" s="1"/>
  <c r="K771" i="8" a="1"/>
  <c r="K771" i="8" s="1"/>
  <c r="N771" i="8" a="1"/>
  <c r="N771" i="8" s="1"/>
  <c r="D772" i="8" a="1"/>
  <c r="D772" i="8" s="1"/>
  <c r="F772" i="8" s="1" a="1"/>
  <c r="F772" i="8" s="1"/>
  <c r="E772" i="8" a="1"/>
  <c r="E772" i="8" s="1"/>
  <c r="G772" i="8" a="1"/>
  <c r="G772" i="8" s="1"/>
  <c r="H772" i="8" a="1"/>
  <c r="H772" i="8" s="1"/>
  <c r="J772" i="8" a="1"/>
  <c r="J772" i="8" s="1"/>
  <c r="L772" i="8" s="1" a="1"/>
  <c r="L772" i="8" s="1"/>
  <c r="K772" i="8" a="1"/>
  <c r="K772" i="8" s="1"/>
  <c r="N772" i="8" a="1"/>
  <c r="N772" i="8" s="1"/>
  <c r="D773" i="8" a="1"/>
  <c r="D773" i="8" s="1"/>
  <c r="E773" i="8"/>
  <c r="E773" i="8" a="1"/>
  <c r="G773" i="8" a="1"/>
  <c r="G773" i="8" s="1"/>
  <c r="I773" i="8" s="1" a="1"/>
  <c r="I773" i="8" s="1"/>
  <c r="H773" i="8" a="1"/>
  <c r="H773" i="8" s="1"/>
  <c r="J773" i="8" a="1"/>
  <c r="J773" i="8" s="1"/>
  <c r="L773" i="8" s="1" a="1"/>
  <c r="L773" i="8" s="1"/>
  <c r="K773" i="8" a="1"/>
  <c r="K773" i="8" s="1"/>
  <c r="N773" i="8" a="1"/>
  <c r="N773" i="8" s="1"/>
  <c r="D774" i="8" a="1"/>
  <c r="D774" i="8" s="1"/>
  <c r="F774" i="8" s="1" a="1"/>
  <c r="F774" i="8" s="1"/>
  <c r="E774" i="8" a="1"/>
  <c r="E774" i="8" s="1"/>
  <c r="G774" i="8" a="1"/>
  <c r="G774" i="8" s="1"/>
  <c r="H774" i="8" a="1"/>
  <c r="H774" i="8" s="1"/>
  <c r="J774" i="8" a="1"/>
  <c r="J774" i="8" s="1"/>
  <c r="L774" i="8" s="1" a="1"/>
  <c r="L774" i="8" s="1"/>
  <c r="K774" i="8" a="1"/>
  <c r="K774" i="8" s="1"/>
  <c r="N774" i="8" a="1"/>
  <c r="N774" i="8" s="1"/>
  <c r="D775" i="8" a="1"/>
  <c r="D775" i="8" s="1"/>
  <c r="E775" i="8" a="1"/>
  <c r="E775" i="8" s="1"/>
  <c r="G775" i="8" a="1"/>
  <c r="G775" i="8" s="1"/>
  <c r="I775" i="8" s="1" a="1"/>
  <c r="I775" i="8" s="1"/>
  <c r="H775" i="8" a="1"/>
  <c r="H775" i="8" s="1"/>
  <c r="J775" i="8" a="1"/>
  <c r="J775" i="8" s="1"/>
  <c r="L775" i="8" s="1" a="1"/>
  <c r="L775" i="8" s="1"/>
  <c r="K775" i="8" a="1"/>
  <c r="K775" i="8" s="1"/>
  <c r="N775" i="8" a="1"/>
  <c r="N775" i="8" s="1"/>
  <c r="D776" i="8" a="1"/>
  <c r="D776" i="8" s="1"/>
  <c r="F776" i="8" s="1" a="1"/>
  <c r="F776" i="8" s="1"/>
  <c r="E776" i="8" a="1"/>
  <c r="E776" i="8" s="1"/>
  <c r="G776" i="8" a="1"/>
  <c r="G776" i="8" s="1"/>
  <c r="H776" i="8" a="1"/>
  <c r="H776" i="8" s="1"/>
  <c r="J776" i="8" a="1"/>
  <c r="J776" i="8" s="1"/>
  <c r="L776" i="8" s="1" a="1"/>
  <c r="L776" i="8" s="1"/>
  <c r="K776" i="8" a="1"/>
  <c r="K776" i="8" s="1"/>
  <c r="N776" i="8" a="1"/>
  <c r="N776" i="8" s="1"/>
  <c r="D777" i="8" a="1"/>
  <c r="D777" i="8" s="1"/>
  <c r="E777" i="8" a="1"/>
  <c r="E777" i="8" s="1"/>
  <c r="G777" i="8" a="1"/>
  <c r="G777" i="8" s="1"/>
  <c r="I777" i="8" s="1" a="1"/>
  <c r="I777" i="8" s="1"/>
  <c r="H777" i="8" a="1"/>
  <c r="H777" i="8" s="1"/>
  <c r="J777" i="8" a="1"/>
  <c r="J777" i="8" s="1"/>
  <c r="L777" i="8" s="1" a="1"/>
  <c r="L777" i="8" s="1"/>
  <c r="K777" i="8" a="1"/>
  <c r="K777" i="8" s="1"/>
  <c r="N777" i="8" a="1"/>
  <c r="N777" i="8" s="1"/>
  <c r="D778" i="8" a="1"/>
  <c r="D778" i="8" s="1"/>
  <c r="F778" i="8" s="1" a="1"/>
  <c r="F778" i="8" s="1"/>
  <c r="E778" i="8" a="1"/>
  <c r="E778" i="8" s="1"/>
  <c r="G778" i="8" a="1"/>
  <c r="G778" i="8" s="1"/>
  <c r="H778" i="8" a="1"/>
  <c r="H778" i="8" s="1"/>
  <c r="J778" i="8" a="1"/>
  <c r="J778" i="8" s="1"/>
  <c r="L778" i="8" s="1" a="1"/>
  <c r="L778" i="8" s="1"/>
  <c r="K778" i="8" a="1"/>
  <c r="K778" i="8" s="1"/>
  <c r="N778" i="8" a="1"/>
  <c r="N778" i="8" s="1"/>
  <c r="D779" i="8" a="1"/>
  <c r="D779" i="8" s="1"/>
  <c r="M779" i="8" s="1" a="1"/>
  <c r="M779" i="8" s="1"/>
  <c r="O779" i="8" s="1" a="1"/>
  <c r="O779" i="8" s="1"/>
  <c r="E779" i="8"/>
  <c r="E779" i="8" a="1"/>
  <c r="G779" i="8" a="1"/>
  <c r="G779" i="8" s="1"/>
  <c r="I779" i="8" s="1" a="1"/>
  <c r="I779" i="8" s="1"/>
  <c r="H779" i="8" a="1"/>
  <c r="H779" i="8" s="1"/>
  <c r="J779" i="8" a="1"/>
  <c r="J779" i="8" s="1"/>
  <c r="L779" i="8" s="1" a="1"/>
  <c r="L779" i="8" s="1"/>
  <c r="K779" i="8" a="1"/>
  <c r="K779" i="8" s="1"/>
  <c r="N779" i="8" a="1"/>
  <c r="N779" i="8" s="1"/>
  <c r="D780" i="8" a="1"/>
  <c r="D780" i="8" s="1"/>
  <c r="F780" i="8" s="1" a="1"/>
  <c r="F780" i="8" s="1"/>
  <c r="E780" i="8" a="1"/>
  <c r="E780" i="8" s="1"/>
  <c r="G780" i="8" a="1"/>
  <c r="G780" i="8" s="1"/>
  <c r="H780" i="8" a="1"/>
  <c r="H780" i="8" s="1"/>
  <c r="J780" i="8" a="1"/>
  <c r="J780" i="8" s="1"/>
  <c r="L780" i="8" s="1" a="1"/>
  <c r="L780" i="8" s="1"/>
  <c r="K780" i="8" a="1"/>
  <c r="K780" i="8" s="1"/>
  <c r="N780" i="8" a="1"/>
  <c r="N780" i="8" s="1"/>
  <c r="D781" i="8" a="1"/>
  <c r="D781" i="8" s="1"/>
  <c r="E781" i="8"/>
  <c r="E781" i="8" a="1"/>
  <c r="G781" i="8" a="1"/>
  <c r="G781" i="8" s="1"/>
  <c r="I781" i="8" s="1" a="1"/>
  <c r="I781" i="8" s="1"/>
  <c r="H781" i="8" a="1"/>
  <c r="H781" i="8" s="1"/>
  <c r="J781" i="8" a="1"/>
  <c r="J781" i="8" s="1"/>
  <c r="L781" i="8" s="1" a="1"/>
  <c r="L781" i="8" s="1"/>
  <c r="K781" i="8" a="1"/>
  <c r="K781" i="8" s="1"/>
  <c r="N781" i="8" a="1"/>
  <c r="N781" i="8" s="1"/>
  <c r="D782" i="8" a="1"/>
  <c r="D782" i="8" s="1"/>
  <c r="F782" i="8" s="1" a="1"/>
  <c r="F782" i="8" s="1"/>
  <c r="E782" i="8" a="1"/>
  <c r="E782" i="8" s="1"/>
  <c r="G782" i="8" a="1"/>
  <c r="G782" i="8" s="1"/>
  <c r="H782" i="8" a="1"/>
  <c r="H782" i="8" s="1"/>
  <c r="J782" i="8" a="1"/>
  <c r="J782" i="8" s="1"/>
  <c r="L782" i="8" s="1" a="1"/>
  <c r="L782" i="8" s="1"/>
  <c r="K782" i="8" a="1"/>
  <c r="K782" i="8" s="1"/>
  <c r="N782" i="8" a="1"/>
  <c r="N782" i="8" s="1"/>
  <c r="D783" i="8" a="1"/>
  <c r="D783" i="8" s="1"/>
  <c r="E783" i="8" a="1"/>
  <c r="E783" i="8" s="1"/>
  <c r="G783" i="8" a="1"/>
  <c r="G783" i="8" s="1"/>
  <c r="I783" i="8" s="1" a="1"/>
  <c r="I783" i="8" s="1"/>
  <c r="H783" i="8" a="1"/>
  <c r="H783" i="8" s="1"/>
  <c r="J783" i="8" a="1"/>
  <c r="J783" i="8" s="1"/>
  <c r="L783" i="8" s="1" a="1"/>
  <c r="L783" i="8" s="1"/>
  <c r="K783" i="8" a="1"/>
  <c r="K783" i="8" s="1"/>
  <c r="N783" i="8" a="1"/>
  <c r="N783" i="8" s="1"/>
  <c r="D784" i="8" a="1"/>
  <c r="D784" i="8" s="1"/>
  <c r="F784" i="8" s="1" a="1"/>
  <c r="F784" i="8" s="1"/>
  <c r="E784" i="8" a="1"/>
  <c r="E784" i="8" s="1"/>
  <c r="G784" i="8" a="1"/>
  <c r="G784" i="8" s="1"/>
  <c r="H784" i="8" a="1"/>
  <c r="H784" i="8" s="1"/>
  <c r="J784" i="8" a="1"/>
  <c r="J784" i="8" s="1"/>
  <c r="L784" i="8" s="1" a="1"/>
  <c r="L784" i="8" s="1"/>
  <c r="K784" i="8" a="1"/>
  <c r="K784" i="8" s="1"/>
  <c r="N784" i="8" a="1"/>
  <c r="N784" i="8" s="1"/>
  <c r="D785" i="8" a="1"/>
  <c r="D785" i="8" s="1"/>
  <c r="E785" i="8" a="1"/>
  <c r="E785" i="8" s="1"/>
  <c r="G785" i="8" a="1"/>
  <c r="G785" i="8" s="1"/>
  <c r="I785" i="8" s="1" a="1"/>
  <c r="I785" i="8" s="1"/>
  <c r="H785" i="8" a="1"/>
  <c r="H785" i="8" s="1"/>
  <c r="J785" i="8" a="1"/>
  <c r="J785" i="8" s="1"/>
  <c r="L785" i="8" s="1" a="1"/>
  <c r="L785" i="8" s="1"/>
  <c r="K785" i="8" a="1"/>
  <c r="K785" i="8" s="1"/>
  <c r="N785" i="8" a="1"/>
  <c r="N785" i="8" s="1"/>
  <c r="D786" i="8" a="1"/>
  <c r="D786" i="8" s="1"/>
  <c r="F786" i="8" s="1" a="1"/>
  <c r="F786" i="8" s="1"/>
  <c r="E786" i="8" a="1"/>
  <c r="E786" i="8" s="1"/>
  <c r="G786" i="8" a="1"/>
  <c r="G786" i="8" s="1"/>
  <c r="H786" i="8" a="1"/>
  <c r="H786" i="8" s="1"/>
  <c r="J786" i="8" a="1"/>
  <c r="J786" i="8" s="1"/>
  <c r="L786" i="8" s="1" a="1"/>
  <c r="L786" i="8" s="1"/>
  <c r="K786" i="8" a="1"/>
  <c r="K786" i="8" s="1"/>
  <c r="N786" i="8" a="1"/>
  <c r="N786" i="8" s="1"/>
  <c r="D787" i="8" a="1"/>
  <c r="D787" i="8" s="1"/>
  <c r="M787" i="8" s="1" a="1"/>
  <c r="M787" i="8" s="1"/>
  <c r="O787" i="8" s="1" a="1"/>
  <c r="O787" i="8" s="1"/>
  <c r="E787" i="8"/>
  <c r="E787" i="8" a="1"/>
  <c r="G787" i="8" a="1"/>
  <c r="G787" i="8" s="1"/>
  <c r="I787" i="8" s="1" a="1"/>
  <c r="I787" i="8" s="1"/>
  <c r="H787" i="8" a="1"/>
  <c r="H787" i="8" s="1"/>
  <c r="J787" i="8" a="1"/>
  <c r="J787" i="8" s="1"/>
  <c r="L787" i="8" s="1" a="1"/>
  <c r="L787" i="8" s="1"/>
  <c r="K787" i="8" a="1"/>
  <c r="K787" i="8" s="1"/>
  <c r="N787" i="8" a="1"/>
  <c r="N787" i="8" s="1"/>
  <c r="D788" i="8" a="1"/>
  <c r="D788" i="8" s="1"/>
  <c r="F788" i="8" s="1" a="1"/>
  <c r="F788" i="8" s="1"/>
  <c r="E788" i="8" a="1"/>
  <c r="E788" i="8" s="1"/>
  <c r="G788" i="8" a="1"/>
  <c r="G788" i="8" s="1"/>
  <c r="H788" i="8" a="1"/>
  <c r="H788" i="8" s="1"/>
  <c r="J788" i="8" a="1"/>
  <c r="J788" i="8" s="1"/>
  <c r="L788" i="8" s="1" a="1"/>
  <c r="L788" i="8" s="1"/>
  <c r="K788" i="8" a="1"/>
  <c r="K788" i="8" s="1"/>
  <c r="N788" i="8" a="1"/>
  <c r="N788" i="8" s="1"/>
  <c r="D789" i="8" a="1"/>
  <c r="D789" i="8" s="1"/>
  <c r="E789" i="8"/>
  <c r="E789" i="8" a="1"/>
  <c r="G789" i="8" a="1"/>
  <c r="G789" i="8" s="1"/>
  <c r="I789" i="8" s="1" a="1"/>
  <c r="I789" i="8" s="1"/>
  <c r="H789" i="8" a="1"/>
  <c r="H789" i="8" s="1"/>
  <c r="J789" i="8" a="1"/>
  <c r="J789" i="8" s="1"/>
  <c r="L789" i="8" s="1" a="1"/>
  <c r="L789" i="8" s="1"/>
  <c r="K789" i="8" a="1"/>
  <c r="K789" i="8" s="1"/>
  <c r="N789" i="8" a="1"/>
  <c r="N789" i="8" s="1"/>
  <c r="D790" i="8" a="1"/>
  <c r="D790" i="8" s="1"/>
  <c r="F790" i="8" s="1" a="1"/>
  <c r="F790" i="8" s="1"/>
  <c r="E790" i="8" a="1"/>
  <c r="E790" i="8" s="1"/>
  <c r="G790" i="8" a="1"/>
  <c r="G790" i="8" s="1"/>
  <c r="H790" i="8" a="1"/>
  <c r="H790" i="8" s="1"/>
  <c r="J790" i="8" a="1"/>
  <c r="J790" i="8" s="1"/>
  <c r="L790" i="8" s="1" a="1"/>
  <c r="L790" i="8" s="1"/>
  <c r="K790" i="8" a="1"/>
  <c r="K790" i="8" s="1"/>
  <c r="N790" i="8" a="1"/>
  <c r="N790" i="8" s="1"/>
  <c r="D791" i="8" a="1"/>
  <c r="D791" i="8" s="1"/>
  <c r="E791" i="8" a="1"/>
  <c r="E791" i="8" s="1"/>
  <c r="G791" i="8" a="1"/>
  <c r="G791" i="8" s="1"/>
  <c r="I791" i="8" s="1" a="1"/>
  <c r="I791" i="8" s="1"/>
  <c r="H791" i="8" a="1"/>
  <c r="H791" i="8" s="1"/>
  <c r="J791" i="8" a="1"/>
  <c r="J791" i="8" s="1"/>
  <c r="L791" i="8" s="1" a="1"/>
  <c r="L791" i="8" s="1"/>
  <c r="K791" i="8" a="1"/>
  <c r="K791" i="8" s="1"/>
  <c r="N791" i="8" a="1"/>
  <c r="N791" i="8" s="1"/>
  <c r="D792" i="8" a="1"/>
  <c r="D792" i="8" s="1"/>
  <c r="F792" i="8" s="1" a="1"/>
  <c r="F792" i="8" s="1"/>
  <c r="E792" i="8" a="1"/>
  <c r="E792" i="8" s="1"/>
  <c r="G792" i="8" a="1"/>
  <c r="G792" i="8" s="1"/>
  <c r="H792" i="8" a="1"/>
  <c r="H792" i="8" s="1"/>
  <c r="J792" i="8" a="1"/>
  <c r="J792" i="8" s="1"/>
  <c r="L792" i="8" s="1" a="1"/>
  <c r="L792" i="8" s="1"/>
  <c r="K792" i="8" a="1"/>
  <c r="K792" i="8" s="1"/>
  <c r="N792" i="8" a="1"/>
  <c r="N792" i="8" s="1"/>
  <c r="D793" i="8" a="1"/>
  <c r="D793" i="8" s="1"/>
  <c r="E793" i="8" a="1"/>
  <c r="E793" i="8" s="1"/>
  <c r="G793" i="8" a="1"/>
  <c r="G793" i="8" s="1"/>
  <c r="I793" i="8" s="1" a="1"/>
  <c r="I793" i="8" s="1"/>
  <c r="H793" i="8" a="1"/>
  <c r="H793" i="8" s="1"/>
  <c r="J793" i="8" a="1"/>
  <c r="J793" i="8" s="1"/>
  <c r="L793" i="8" s="1" a="1"/>
  <c r="L793" i="8" s="1"/>
  <c r="K793" i="8" a="1"/>
  <c r="K793" i="8" s="1"/>
  <c r="N793" i="8" a="1"/>
  <c r="N793" i="8" s="1"/>
  <c r="D794" i="8" a="1"/>
  <c r="D794" i="8" s="1"/>
  <c r="F794" i="8" s="1" a="1"/>
  <c r="F794" i="8" s="1"/>
  <c r="E794" i="8" a="1"/>
  <c r="E794" i="8" s="1"/>
  <c r="G794" i="8" a="1"/>
  <c r="G794" i="8" s="1"/>
  <c r="H794" i="8" a="1"/>
  <c r="H794" i="8" s="1"/>
  <c r="J794" i="8" a="1"/>
  <c r="J794" i="8" s="1"/>
  <c r="L794" i="8" s="1" a="1"/>
  <c r="L794" i="8" s="1"/>
  <c r="K794" i="8" a="1"/>
  <c r="K794" i="8" s="1"/>
  <c r="N794" i="8" a="1"/>
  <c r="N794" i="8" s="1"/>
  <c r="D795" i="8" a="1"/>
  <c r="D795" i="8" s="1"/>
  <c r="M795" i="8" s="1" a="1"/>
  <c r="M795" i="8" s="1"/>
  <c r="O795" i="8" s="1" a="1"/>
  <c r="O795" i="8" s="1"/>
  <c r="E795" i="8"/>
  <c r="E795" i="8" a="1"/>
  <c r="G795" i="8" a="1"/>
  <c r="G795" i="8" s="1"/>
  <c r="I795" i="8" s="1" a="1"/>
  <c r="I795" i="8" s="1"/>
  <c r="H795" i="8" a="1"/>
  <c r="H795" i="8" s="1"/>
  <c r="J795" i="8" a="1"/>
  <c r="J795" i="8" s="1"/>
  <c r="L795" i="8" s="1" a="1"/>
  <c r="L795" i="8" s="1"/>
  <c r="K795" i="8" a="1"/>
  <c r="K795" i="8" s="1"/>
  <c r="N795" i="8" a="1"/>
  <c r="N795" i="8" s="1"/>
  <c r="D796" i="8" a="1"/>
  <c r="D796" i="8" s="1"/>
  <c r="F796" i="8" s="1" a="1"/>
  <c r="F796" i="8" s="1"/>
  <c r="E796" i="8" a="1"/>
  <c r="E796" i="8" s="1"/>
  <c r="G796" i="8" a="1"/>
  <c r="G796" i="8" s="1"/>
  <c r="H796" i="8" a="1"/>
  <c r="H796" i="8" s="1"/>
  <c r="J796" i="8" a="1"/>
  <c r="J796" i="8" s="1"/>
  <c r="L796" i="8" s="1" a="1"/>
  <c r="L796" i="8" s="1"/>
  <c r="K796" i="8" a="1"/>
  <c r="K796" i="8" s="1"/>
  <c r="N796" i="8" a="1"/>
  <c r="N796" i="8" s="1"/>
  <c r="D797" i="8" a="1"/>
  <c r="D797" i="8" s="1"/>
  <c r="E797" i="8"/>
  <c r="E797" i="8" a="1"/>
  <c r="G797" i="8" a="1"/>
  <c r="G797" i="8" s="1"/>
  <c r="I797" i="8" s="1" a="1"/>
  <c r="I797" i="8" s="1"/>
  <c r="H797" i="8" a="1"/>
  <c r="H797" i="8" s="1"/>
  <c r="J797" i="8" a="1"/>
  <c r="J797" i="8" s="1"/>
  <c r="L797" i="8" s="1" a="1"/>
  <c r="L797" i="8" s="1"/>
  <c r="K797" i="8" a="1"/>
  <c r="K797" i="8" s="1"/>
  <c r="N797" i="8" a="1"/>
  <c r="N797" i="8" s="1"/>
  <c r="D798" i="8" a="1"/>
  <c r="D798" i="8" s="1"/>
  <c r="F798" i="8" s="1" a="1"/>
  <c r="F798" i="8" s="1"/>
  <c r="E798" i="8" a="1"/>
  <c r="E798" i="8" s="1"/>
  <c r="G798" i="8" a="1"/>
  <c r="G798" i="8" s="1"/>
  <c r="H798" i="8" a="1"/>
  <c r="H798" i="8" s="1"/>
  <c r="J798" i="8" a="1"/>
  <c r="J798" i="8" s="1"/>
  <c r="L798" i="8" s="1" a="1"/>
  <c r="L798" i="8" s="1"/>
  <c r="K798" i="8" a="1"/>
  <c r="K798" i="8" s="1"/>
  <c r="N798" i="8" a="1"/>
  <c r="N798" i="8" s="1"/>
  <c r="D799" i="8" a="1"/>
  <c r="D799" i="8" s="1"/>
  <c r="E799" i="8" a="1"/>
  <c r="E799" i="8" s="1"/>
  <c r="G799" i="8" a="1"/>
  <c r="G799" i="8" s="1"/>
  <c r="I799" i="8" s="1" a="1"/>
  <c r="I799" i="8" s="1"/>
  <c r="H799" i="8" a="1"/>
  <c r="H799" i="8" s="1"/>
  <c r="J799" i="8" a="1"/>
  <c r="J799" i="8" s="1"/>
  <c r="L799" i="8" s="1" a="1"/>
  <c r="L799" i="8" s="1"/>
  <c r="K799" i="8" a="1"/>
  <c r="K799" i="8" s="1"/>
  <c r="N799" i="8" a="1"/>
  <c r="N799" i="8" s="1"/>
  <c r="D800" i="8" a="1"/>
  <c r="D800" i="8" s="1"/>
  <c r="F800" i="8" s="1" a="1"/>
  <c r="F800" i="8" s="1"/>
  <c r="E800" i="8" a="1"/>
  <c r="E800" i="8" s="1"/>
  <c r="G800" i="8" a="1"/>
  <c r="G800" i="8" s="1"/>
  <c r="H800" i="8" a="1"/>
  <c r="H800" i="8" s="1"/>
  <c r="J800" i="8" a="1"/>
  <c r="J800" i="8" s="1"/>
  <c r="L800" i="8" s="1" a="1"/>
  <c r="L800" i="8" s="1"/>
  <c r="K800" i="8" a="1"/>
  <c r="K800" i="8" s="1"/>
  <c r="N800" i="8" a="1"/>
  <c r="N800" i="8" s="1"/>
  <c r="D801" i="8" a="1"/>
  <c r="D801" i="8" s="1"/>
  <c r="E801" i="8" a="1"/>
  <c r="E801" i="8" s="1"/>
  <c r="G801" i="8" a="1"/>
  <c r="G801" i="8" s="1"/>
  <c r="I801" i="8" s="1" a="1"/>
  <c r="I801" i="8" s="1"/>
  <c r="H801" i="8" a="1"/>
  <c r="H801" i="8" s="1"/>
  <c r="J801" i="8" a="1"/>
  <c r="J801" i="8" s="1"/>
  <c r="L801" i="8" s="1" a="1"/>
  <c r="L801" i="8" s="1"/>
  <c r="K801" i="8" a="1"/>
  <c r="K801" i="8" s="1"/>
  <c r="N801" i="8" a="1"/>
  <c r="N801" i="8" s="1"/>
  <c r="D802" i="8" a="1"/>
  <c r="D802" i="8" s="1"/>
  <c r="F802" i="8" s="1" a="1"/>
  <c r="F802" i="8" s="1"/>
  <c r="E802" i="8" a="1"/>
  <c r="E802" i="8" s="1"/>
  <c r="G802" i="8" a="1"/>
  <c r="G802" i="8" s="1"/>
  <c r="H802" i="8" a="1"/>
  <c r="H802" i="8" s="1"/>
  <c r="J802" i="8" a="1"/>
  <c r="J802" i="8" s="1"/>
  <c r="L802" i="8" s="1" a="1"/>
  <c r="L802" i="8" s="1"/>
  <c r="K802" i="8" a="1"/>
  <c r="K802" i="8" s="1"/>
  <c r="N802" i="8" a="1"/>
  <c r="N802" i="8" s="1"/>
  <c r="D803" i="8" a="1"/>
  <c r="D803" i="8" s="1"/>
  <c r="M803" i="8" s="1" a="1"/>
  <c r="M803" i="8" s="1"/>
  <c r="O803" i="8" s="1" a="1"/>
  <c r="O803" i="8" s="1"/>
  <c r="E803" i="8"/>
  <c r="E803" i="8" a="1"/>
  <c r="G803" i="8" a="1"/>
  <c r="G803" i="8" s="1"/>
  <c r="I803" i="8" s="1" a="1"/>
  <c r="I803" i="8" s="1"/>
  <c r="H803" i="8" a="1"/>
  <c r="H803" i="8" s="1"/>
  <c r="J803" i="8" a="1"/>
  <c r="J803" i="8" s="1"/>
  <c r="L803" i="8" s="1" a="1"/>
  <c r="L803" i="8" s="1"/>
  <c r="K803" i="8" a="1"/>
  <c r="K803" i="8" s="1"/>
  <c r="N803" i="8" a="1"/>
  <c r="N803" i="8" s="1"/>
  <c r="D804" i="8" a="1"/>
  <c r="D804" i="8" s="1"/>
  <c r="F804" i="8" s="1" a="1"/>
  <c r="F804" i="8" s="1"/>
  <c r="E804" i="8" a="1"/>
  <c r="E804" i="8" s="1"/>
  <c r="G804" i="8" a="1"/>
  <c r="G804" i="8" s="1"/>
  <c r="H804" i="8" a="1"/>
  <c r="H804" i="8" s="1"/>
  <c r="J804" i="8" a="1"/>
  <c r="J804" i="8" s="1"/>
  <c r="L804" i="8" s="1" a="1"/>
  <c r="L804" i="8" s="1"/>
  <c r="K804" i="8" a="1"/>
  <c r="K804" i="8" s="1"/>
  <c r="N804" i="8" a="1"/>
  <c r="N804" i="8" s="1"/>
  <c r="D805" i="8" a="1"/>
  <c r="D805" i="8" s="1"/>
  <c r="E805" i="8"/>
  <c r="E805" i="8" a="1"/>
  <c r="G805" i="8" a="1"/>
  <c r="G805" i="8" s="1"/>
  <c r="I805" i="8" s="1" a="1"/>
  <c r="I805" i="8" s="1"/>
  <c r="H805" i="8" a="1"/>
  <c r="H805" i="8" s="1"/>
  <c r="J805" i="8" a="1"/>
  <c r="J805" i="8" s="1"/>
  <c r="L805" i="8" s="1" a="1"/>
  <c r="L805" i="8" s="1"/>
  <c r="K805" i="8" a="1"/>
  <c r="K805" i="8" s="1"/>
  <c r="N805" i="8" a="1"/>
  <c r="N805" i="8" s="1"/>
  <c r="D806" i="8" a="1"/>
  <c r="D806" i="8" s="1"/>
  <c r="F806" i="8" s="1" a="1"/>
  <c r="F806" i="8" s="1"/>
  <c r="E806" i="8" a="1"/>
  <c r="E806" i="8" s="1"/>
  <c r="G806" i="8" a="1"/>
  <c r="G806" i="8" s="1"/>
  <c r="H806" i="8" a="1"/>
  <c r="H806" i="8" s="1"/>
  <c r="J806" i="8" a="1"/>
  <c r="J806" i="8" s="1"/>
  <c r="L806" i="8" s="1" a="1"/>
  <c r="L806" i="8" s="1"/>
  <c r="K806" i="8" a="1"/>
  <c r="K806" i="8" s="1"/>
  <c r="N806" i="8" a="1"/>
  <c r="N806" i="8" s="1"/>
  <c r="D807" i="8" a="1"/>
  <c r="D807" i="8" s="1"/>
  <c r="E807" i="8" a="1"/>
  <c r="E807" i="8" s="1"/>
  <c r="G807" i="8" a="1"/>
  <c r="G807" i="8" s="1"/>
  <c r="I807" i="8" s="1" a="1"/>
  <c r="I807" i="8" s="1"/>
  <c r="H807" i="8" a="1"/>
  <c r="H807" i="8" s="1"/>
  <c r="J807" i="8" a="1"/>
  <c r="J807" i="8" s="1"/>
  <c r="L807" i="8" s="1" a="1"/>
  <c r="L807" i="8" s="1"/>
  <c r="K807" i="8" a="1"/>
  <c r="K807" i="8" s="1"/>
  <c r="N807" i="8" a="1"/>
  <c r="N807" i="8" s="1"/>
  <c r="D808" i="8" a="1"/>
  <c r="D808" i="8" s="1"/>
  <c r="F808" i="8" s="1" a="1"/>
  <c r="F808" i="8" s="1"/>
  <c r="E808" i="8" a="1"/>
  <c r="E808" i="8" s="1"/>
  <c r="G808" i="8" a="1"/>
  <c r="G808" i="8" s="1"/>
  <c r="H808" i="8" a="1"/>
  <c r="H808" i="8" s="1"/>
  <c r="J808" i="8" a="1"/>
  <c r="J808" i="8" s="1"/>
  <c r="L808" i="8" s="1" a="1"/>
  <c r="L808" i="8" s="1"/>
  <c r="K808" i="8" a="1"/>
  <c r="K808" i="8" s="1"/>
  <c r="N808" i="8" a="1"/>
  <c r="N808" i="8" s="1"/>
  <c r="D809" i="8" a="1"/>
  <c r="D809" i="8" s="1"/>
  <c r="E809" i="8" a="1"/>
  <c r="E809" i="8" s="1"/>
  <c r="G809" i="8" a="1"/>
  <c r="G809" i="8" s="1"/>
  <c r="I809" i="8" s="1" a="1"/>
  <c r="I809" i="8" s="1"/>
  <c r="H809" i="8" a="1"/>
  <c r="H809" i="8" s="1"/>
  <c r="J809" i="8" a="1"/>
  <c r="J809" i="8" s="1"/>
  <c r="L809" i="8" s="1" a="1"/>
  <c r="L809" i="8" s="1"/>
  <c r="K809" i="8" a="1"/>
  <c r="K809" i="8" s="1"/>
  <c r="N809" i="8" a="1"/>
  <c r="N809" i="8" s="1"/>
  <c r="D810" i="8" a="1"/>
  <c r="D810" i="8" s="1"/>
  <c r="F810" i="8" s="1" a="1"/>
  <c r="F810" i="8" s="1"/>
  <c r="E810" i="8" a="1"/>
  <c r="E810" i="8" s="1"/>
  <c r="G810" i="8" a="1"/>
  <c r="G810" i="8" s="1"/>
  <c r="H810" i="8" a="1"/>
  <c r="H810" i="8" s="1"/>
  <c r="J810" i="8" a="1"/>
  <c r="J810" i="8" s="1"/>
  <c r="L810" i="8" s="1" a="1"/>
  <c r="L810" i="8" s="1"/>
  <c r="K810" i="8" a="1"/>
  <c r="K810" i="8" s="1"/>
  <c r="N810" i="8" a="1"/>
  <c r="N810" i="8" s="1"/>
  <c r="D811" i="8" a="1"/>
  <c r="D811" i="8" s="1"/>
  <c r="M811" i="8" s="1" a="1"/>
  <c r="M811" i="8" s="1"/>
  <c r="O811" i="8" s="1" a="1"/>
  <c r="O811" i="8" s="1"/>
  <c r="E811" i="8"/>
  <c r="E811" i="8" a="1"/>
  <c r="G811" i="8" a="1"/>
  <c r="G811" i="8" s="1"/>
  <c r="I811" i="8" s="1" a="1"/>
  <c r="I811" i="8" s="1"/>
  <c r="H811" i="8" a="1"/>
  <c r="H811" i="8" s="1"/>
  <c r="J811" i="8" a="1"/>
  <c r="J811" i="8" s="1"/>
  <c r="L811" i="8" s="1" a="1"/>
  <c r="L811" i="8" s="1"/>
  <c r="K811" i="8" a="1"/>
  <c r="K811" i="8" s="1"/>
  <c r="N811" i="8" a="1"/>
  <c r="N811" i="8" s="1"/>
  <c r="D812" i="8" a="1"/>
  <c r="D812" i="8" s="1"/>
  <c r="F812" i="8" s="1" a="1"/>
  <c r="F812" i="8" s="1"/>
  <c r="E812" i="8" a="1"/>
  <c r="E812" i="8" s="1"/>
  <c r="G812" i="8" a="1"/>
  <c r="G812" i="8" s="1"/>
  <c r="H812" i="8" a="1"/>
  <c r="H812" i="8" s="1"/>
  <c r="J812" i="8" a="1"/>
  <c r="J812" i="8" s="1"/>
  <c r="L812" i="8" s="1" a="1"/>
  <c r="L812" i="8" s="1"/>
  <c r="K812" i="8" a="1"/>
  <c r="K812" i="8" s="1"/>
  <c r="N812" i="8" a="1"/>
  <c r="N812" i="8" s="1"/>
  <c r="D813" i="8" a="1"/>
  <c r="D813" i="8" s="1"/>
  <c r="E813" i="8"/>
  <c r="E813" i="8" a="1"/>
  <c r="G813" i="8" a="1"/>
  <c r="G813" i="8" s="1"/>
  <c r="I813" i="8" s="1" a="1"/>
  <c r="I813" i="8" s="1"/>
  <c r="H813" i="8" a="1"/>
  <c r="H813" i="8" s="1"/>
  <c r="J813" i="8" a="1"/>
  <c r="J813" i="8" s="1"/>
  <c r="L813" i="8" s="1" a="1"/>
  <c r="L813" i="8" s="1"/>
  <c r="K813" i="8" a="1"/>
  <c r="K813" i="8" s="1"/>
  <c r="N813" i="8" a="1"/>
  <c r="N813" i="8" s="1"/>
  <c r="D814" i="8" a="1"/>
  <c r="D814" i="8" s="1"/>
  <c r="F814" i="8" s="1" a="1"/>
  <c r="F814" i="8" s="1"/>
  <c r="E814" i="8" a="1"/>
  <c r="E814" i="8" s="1"/>
  <c r="G814" i="8" a="1"/>
  <c r="G814" i="8" s="1"/>
  <c r="H814" i="8" a="1"/>
  <c r="H814" i="8" s="1"/>
  <c r="J814" i="8" a="1"/>
  <c r="J814" i="8" s="1"/>
  <c r="L814" i="8" s="1" a="1"/>
  <c r="L814" i="8" s="1"/>
  <c r="K814" i="8" a="1"/>
  <c r="K814" i="8" s="1"/>
  <c r="N814" i="8" a="1"/>
  <c r="N814" i="8" s="1"/>
  <c r="D815" i="8" a="1"/>
  <c r="D815" i="8" s="1"/>
  <c r="E815" i="8" a="1"/>
  <c r="E815" i="8" s="1"/>
  <c r="G815" i="8" a="1"/>
  <c r="G815" i="8" s="1"/>
  <c r="I815" i="8" s="1" a="1"/>
  <c r="I815" i="8" s="1"/>
  <c r="H815" i="8" a="1"/>
  <c r="H815" i="8" s="1"/>
  <c r="J815" i="8" a="1"/>
  <c r="J815" i="8" s="1"/>
  <c r="L815" i="8" s="1" a="1"/>
  <c r="L815" i="8" s="1"/>
  <c r="K815" i="8" a="1"/>
  <c r="K815" i="8" s="1"/>
  <c r="N815" i="8" a="1"/>
  <c r="N815" i="8" s="1"/>
  <c r="D816" i="8" a="1"/>
  <c r="D816" i="8" s="1"/>
  <c r="F816" i="8" s="1" a="1"/>
  <c r="F816" i="8" s="1"/>
  <c r="E816" i="8" a="1"/>
  <c r="E816" i="8" s="1"/>
  <c r="G816" i="8" a="1"/>
  <c r="G816" i="8" s="1"/>
  <c r="H816" i="8" a="1"/>
  <c r="H816" i="8" s="1"/>
  <c r="J816" i="8" a="1"/>
  <c r="J816" i="8" s="1"/>
  <c r="L816" i="8" s="1" a="1"/>
  <c r="L816" i="8" s="1"/>
  <c r="K816" i="8" a="1"/>
  <c r="K816" i="8" s="1"/>
  <c r="N816" i="8" a="1"/>
  <c r="N816" i="8" s="1"/>
  <c r="D817" i="8" a="1"/>
  <c r="D817" i="8" s="1"/>
  <c r="E817" i="8" a="1"/>
  <c r="E817" i="8" s="1"/>
  <c r="G817" i="8" a="1"/>
  <c r="G817" i="8" s="1"/>
  <c r="I817" i="8" s="1" a="1"/>
  <c r="I817" i="8" s="1"/>
  <c r="H817" i="8" a="1"/>
  <c r="H817" i="8" s="1"/>
  <c r="J817" i="8" a="1"/>
  <c r="J817" i="8" s="1"/>
  <c r="L817" i="8" s="1" a="1"/>
  <c r="L817" i="8" s="1"/>
  <c r="K817" i="8" a="1"/>
  <c r="K817" i="8" s="1"/>
  <c r="N817" i="8" a="1"/>
  <c r="N817" i="8" s="1"/>
  <c r="D818" i="8" a="1"/>
  <c r="D818" i="8" s="1"/>
  <c r="F818" i="8" s="1" a="1"/>
  <c r="F818" i="8" s="1"/>
  <c r="E818" i="8" a="1"/>
  <c r="E818" i="8" s="1"/>
  <c r="G818" i="8" a="1"/>
  <c r="G818" i="8" s="1"/>
  <c r="H818" i="8" a="1"/>
  <c r="H818" i="8" s="1"/>
  <c r="J818" i="8" a="1"/>
  <c r="J818" i="8" s="1"/>
  <c r="L818" i="8" s="1" a="1"/>
  <c r="L818" i="8" s="1"/>
  <c r="K818" i="8" a="1"/>
  <c r="K818" i="8" s="1"/>
  <c r="N818" i="8" a="1"/>
  <c r="N818" i="8" s="1"/>
  <c r="D819" i="8" a="1"/>
  <c r="D819" i="8" s="1"/>
  <c r="M819" i="8" s="1" a="1"/>
  <c r="M819" i="8" s="1"/>
  <c r="O819" i="8" s="1" a="1"/>
  <c r="O819" i="8" s="1"/>
  <c r="E819" i="8"/>
  <c r="E819" i="8" a="1"/>
  <c r="G819" i="8" a="1"/>
  <c r="G819" i="8" s="1"/>
  <c r="I819" i="8" s="1" a="1"/>
  <c r="I819" i="8" s="1"/>
  <c r="H819" i="8" a="1"/>
  <c r="H819" i="8" s="1"/>
  <c r="J819" i="8" a="1"/>
  <c r="J819" i="8" s="1"/>
  <c r="L819" i="8" s="1" a="1"/>
  <c r="L819" i="8" s="1"/>
  <c r="K819" i="8" a="1"/>
  <c r="K819" i="8" s="1"/>
  <c r="N819" i="8" a="1"/>
  <c r="N819" i="8" s="1"/>
  <c r="D820" i="8" a="1"/>
  <c r="D820" i="8" s="1"/>
  <c r="F820" i="8" s="1" a="1"/>
  <c r="F820" i="8" s="1"/>
  <c r="E820" i="8" a="1"/>
  <c r="E820" i="8" s="1"/>
  <c r="G820" i="8" a="1"/>
  <c r="G820" i="8" s="1"/>
  <c r="H820" i="8" a="1"/>
  <c r="H820" i="8" s="1"/>
  <c r="J820" i="8" a="1"/>
  <c r="J820" i="8" s="1"/>
  <c r="L820" i="8" s="1" a="1"/>
  <c r="L820" i="8" s="1"/>
  <c r="K820" i="8" a="1"/>
  <c r="K820" i="8" s="1"/>
  <c r="N820" i="8" a="1"/>
  <c r="N820" i="8" s="1"/>
  <c r="D821" i="8" a="1"/>
  <c r="D821" i="8" s="1"/>
  <c r="E821" i="8"/>
  <c r="E821" i="8" a="1"/>
  <c r="G821" i="8" a="1"/>
  <c r="G821" i="8" s="1"/>
  <c r="I821" i="8" s="1" a="1"/>
  <c r="I821" i="8" s="1"/>
  <c r="H821" i="8" a="1"/>
  <c r="H821" i="8" s="1"/>
  <c r="J821" i="8" a="1"/>
  <c r="J821" i="8" s="1"/>
  <c r="L821" i="8" s="1" a="1"/>
  <c r="L821" i="8" s="1"/>
  <c r="K821" i="8" a="1"/>
  <c r="K821" i="8" s="1"/>
  <c r="N821" i="8" a="1"/>
  <c r="N821" i="8" s="1"/>
  <c r="D822" i="8" a="1"/>
  <c r="D822" i="8" s="1"/>
  <c r="F822" i="8" s="1" a="1"/>
  <c r="F822" i="8" s="1"/>
  <c r="E822" i="8" a="1"/>
  <c r="E822" i="8" s="1"/>
  <c r="G822" i="8" a="1"/>
  <c r="G822" i="8" s="1"/>
  <c r="H822" i="8" a="1"/>
  <c r="H822" i="8" s="1"/>
  <c r="J822" i="8" a="1"/>
  <c r="J822" i="8" s="1"/>
  <c r="L822" i="8" s="1" a="1"/>
  <c r="L822" i="8" s="1"/>
  <c r="K822" i="8" a="1"/>
  <c r="K822" i="8" s="1"/>
  <c r="N822" i="8" a="1"/>
  <c r="N822" i="8" s="1"/>
  <c r="D823" i="8" a="1"/>
  <c r="D823" i="8" s="1"/>
  <c r="E823" i="8" a="1"/>
  <c r="E823" i="8" s="1"/>
  <c r="G823" i="8" a="1"/>
  <c r="G823" i="8" s="1"/>
  <c r="I823" i="8" s="1" a="1"/>
  <c r="I823" i="8" s="1"/>
  <c r="H823" i="8" a="1"/>
  <c r="H823" i="8" s="1"/>
  <c r="J823" i="8" a="1"/>
  <c r="J823" i="8" s="1"/>
  <c r="L823" i="8" s="1" a="1"/>
  <c r="L823" i="8" s="1"/>
  <c r="K823" i="8" a="1"/>
  <c r="K823" i="8" s="1"/>
  <c r="N823" i="8" a="1"/>
  <c r="N823" i="8" s="1"/>
  <c r="D824" i="8" a="1"/>
  <c r="D824" i="8" s="1"/>
  <c r="F824" i="8" s="1" a="1"/>
  <c r="F824" i="8" s="1"/>
  <c r="E824" i="8" a="1"/>
  <c r="E824" i="8" s="1"/>
  <c r="G824" i="8" a="1"/>
  <c r="G824" i="8" s="1"/>
  <c r="H824" i="8" a="1"/>
  <c r="H824" i="8" s="1"/>
  <c r="J824" i="8" a="1"/>
  <c r="J824" i="8" s="1"/>
  <c r="L824" i="8" s="1" a="1"/>
  <c r="L824" i="8" s="1"/>
  <c r="K824" i="8" a="1"/>
  <c r="K824" i="8" s="1"/>
  <c r="N824" i="8" a="1"/>
  <c r="N824" i="8" s="1"/>
  <c r="D825" i="8" a="1"/>
  <c r="D825" i="8" s="1"/>
  <c r="E825" i="8" a="1"/>
  <c r="E825" i="8" s="1"/>
  <c r="G825" i="8" a="1"/>
  <c r="G825" i="8" s="1"/>
  <c r="I825" i="8" s="1" a="1"/>
  <c r="I825" i="8" s="1"/>
  <c r="H825" i="8" a="1"/>
  <c r="H825" i="8" s="1"/>
  <c r="J825" i="8" a="1"/>
  <c r="J825" i="8" s="1"/>
  <c r="L825" i="8" s="1" a="1"/>
  <c r="L825" i="8" s="1"/>
  <c r="K825" i="8" a="1"/>
  <c r="K825" i="8" s="1"/>
  <c r="N825" i="8" a="1"/>
  <c r="N825" i="8" s="1"/>
  <c r="D826" i="8" a="1"/>
  <c r="D826" i="8" s="1"/>
  <c r="F826" i="8" s="1" a="1"/>
  <c r="F826" i="8" s="1"/>
  <c r="E826" i="8" a="1"/>
  <c r="E826" i="8" s="1"/>
  <c r="G826" i="8" a="1"/>
  <c r="G826" i="8" s="1"/>
  <c r="H826" i="8" a="1"/>
  <c r="H826" i="8" s="1"/>
  <c r="J826" i="8" a="1"/>
  <c r="J826" i="8" s="1"/>
  <c r="L826" i="8" s="1" a="1"/>
  <c r="L826" i="8" s="1"/>
  <c r="K826" i="8" a="1"/>
  <c r="K826" i="8" s="1"/>
  <c r="N826" i="8" a="1"/>
  <c r="N826" i="8" s="1"/>
  <c r="D827" i="8" a="1"/>
  <c r="D827" i="8" s="1"/>
  <c r="M827" i="8" s="1" a="1"/>
  <c r="M827" i="8" s="1"/>
  <c r="O827" i="8" s="1" a="1"/>
  <c r="O827" i="8" s="1"/>
  <c r="E827" i="8"/>
  <c r="E827" i="8" a="1"/>
  <c r="G827" i="8" a="1"/>
  <c r="G827" i="8" s="1"/>
  <c r="I827" i="8" s="1" a="1"/>
  <c r="I827" i="8" s="1"/>
  <c r="H827" i="8" a="1"/>
  <c r="H827" i="8" s="1"/>
  <c r="J827" i="8" a="1"/>
  <c r="J827" i="8" s="1"/>
  <c r="L827" i="8" s="1" a="1"/>
  <c r="L827" i="8" s="1"/>
  <c r="K827" i="8" a="1"/>
  <c r="K827" i="8" s="1"/>
  <c r="N827" i="8" a="1"/>
  <c r="N827" i="8" s="1"/>
  <c r="D828" i="8" a="1"/>
  <c r="D828" i="8" s="1"/>
  <c r="F828" i="8" s="1" a="1"/>
  <c r="F828" i="8" s="1"/>
  <c r="E828" i="8" a="1"/>
  <c r="E828" i="8" s="1"/>
  <c r="G828" i="8" a="1"/>
  <c r="G828" i="8" s="1"/>
  <c r="H828" i="8" a="1"/>
  <c r="H828" i="8" s="1"/>
  <c r="J828" i="8" a="1"/>
  <c r="J828" i="8" s="1"/>
  <c r="L828" i="8" s="1" a="1"/>
  <c r="L828" i="8" s="1"/>
  <c r="K828" i="8" a="1"/>
  <c r="K828" i="8" s="1"/>
  <c r="N828" i="8" a="1"/>
  <c r="N828" i="8" s="1"/>
  <c r="D829" i="8" a="1"/>
  <c r="D829" i="8" s="1"/>
  <c r="E829" i="8"/>
  <c r="E829" i="8" a="1"/>
  <c r="G829" i="8" a="1"/>
  <c r="G829" i="8" s="1"/>
  <c r="I829" i="8" s="1" a="1"/>
  <c r="I829" i="8" s="1"/>
  <c r="H829" i="8" a="1"/>
  <c r="H829" i="8" s="1"/>
  <c r="J829" i="8" a="1"/>
  <c r="J829" i="8" s="1"/>
  <c r="L829" i="8" s="1" a="1"/>
  <c r="L829" i="8" s="1"/>
  <c r="K829" i="8" a="1"/>
  <c r="K829" i="8" s="1"/>
  <c r="N829" i="8" a="1"/>
  <c r="N829" i="8" s="1"/>
  <c r="D830" i="8" a="1"/>
  <c r="D830" i="8" s="1"/>
  <c r="F830" i="8" s="1" a="1"/>
  <c r="F830" i="8" s="1"/>
  <c r="E830" i="8" a="1"/>
  <c r="E830" i="8" s="1"/>
  <c r="G830" i="8" a="1"/>
  <c r="G830" i="8" s="1"/>
  <c r="H830" i="8" a="1"/>
  <c r="H830" i="8" s="1"/>
  <c r="J830" i="8" a="1"/>
  <c r="J830" i="8" s="1"/>
  <c r="L830" i="8" s="1" a="1"/>
  <c r="L830" i="8" s="1"/>
  <c r="K830" i="8" a="1"/>
  <c r="K830" i="8" s="1"/>
  <c r="N830" i="8" a="1"/>
  <c r="N830" i="8" s="1"/>
  <c r="D831" i="8" a="1"/>
  <c r="D831" i="8" s="1"/>
  <c r="E831" i="8" a="1"/>
  <c r="E831" i="8" s="1"/>
  <c r="G831" i="8" a="1"/>
  <c r="G831" i="8" s="1"/>
  <c r="I831" i="8" s="1" a="1"/>
  <c r="I831" i="8" s="1"/>
  <c r="H831" i="8" a="1"/>
  <c r="H831" i="8" s="1"/>
  <c r="J831" i="8" a="1"/>
  <c r="J831" i="8" s="1"/>
  <c r="L831" i="8" s="1" a="1"/>
  <c r="L831" i="8" s="1"/>
  <c r="K831" i="8" a="1"/>
  <c r="K831" i="8" s="1"/>
  <c r="N831" i="8" a="1"/>
  <c r="N831" i="8" s="1"/>
  <c r="D832" i="8" a="1"/>
  <c r="D832" i="8" s="1"/>
  <c r="F832" i="8" s="1" a="1"/>
  <c r="F832" i="8" s="1"/>
  <c r="E832" i="8" a="1"/>
  <c r="E832" i="8" s="1"/>
  <c r="G832" i="8" a="1"/>
  <c r="G832" i="8" s="1"/>
  <c r="H832" i="8" a="1"/>
  <c r="H832" i="8" s="1"/>
  <c r="J832" i="8" a="1"/>
  <c r="J832" i="8" s="1"/>
  <c r="L832" i="8" s="1" a="1"/>
  <c r="L832" i="8" s="1"/>
  <c r="K832" i="8" a="1"/>
  <c r="K832" i="8" s="1"/>
  <c r="N832" i="8" a="1"/>
  <c r="N832" i="8" s="1"/>
  <c r="D833" i="8" a="1"/>
  <c r="D833" i="8" s="1"/>
  <c r="E833" i="8" a="1"/>
  <c r="E833" i="8" s="1"/>
  <c r="G833" i="8" a="1"/>
  <c r="G833" i="8" s="1"/>
  <c r="I833" i="8" s="1" a="1"/>
  <c r="I833" i="8" s="1"/>
  <c r="H833" i="8" a="1"/>
  <c r="H833" i="8" s="1"/>
  <c r="J833" i="8" a="1"/>
  <c r="J833" i="8" s="1"/>
  <c r="L833" i="8" s="1" a="1"/>
  <c r="L833" i="8" s="1"/>
  <c r="K833" i="8" a="1"/>
  <c r="K833" i="8" s="1"/>
  <c r="N833" i="8" a="1"/>
  <c r="N833" i="8" s="1"/>
  <c r="D834" i="8" a="1"/>
  <c r="D834" i="8" s="1"/>
  <c r="F834" i="8" s="1" a="1"/>
  <c r="F834" i="8" s="1"/>
  <c r="E834" i="8" a="1"/>
  <c r="E834" i="8" s="1"/>
  <c r="G834" i="8" a="1"/>
  <c r="G834" i="8" s="1"/>
  <c r="H834" i="8" a="1"/>
  <c r="H834" i="8" s="1"/>
  <c r="J834" i="8" a="1"/>
  <c r="J834" i="8" s="1"/>
  <c r="L834" i="8" s="1" a="1"/>
  <c r="L834" i="8" s="1"/>
  <c r="K834" i="8" a="1"/>
  <c r="K834" i="8" s="1"/>
  <c r="N834" i="8" a="1"/>
  <c r="N834" i="8" s="1"/>
  <c r="D835" i="8" a="1"/>
  <c r="D835" i="8" s="1"/>
  <c r="M835" i="8" s="1" a="1"/>
  <c r="M835" i="8" s="1"/>
  <c r="O835" i="8" s="1" a="1"/>
  <c r="O835" i="8" s="1"/>
  <c r="E835" i="8"/>
  <c r="E835" i="8" a="1"/>
  <c r="G835" i="8" a="1"/>
  <c r="G835" i="8" s="1"/>
  <c r="I835" i="8" s="1" a="1"/>
  <c r="I835" i="8" s="1"/>
  <c r="H835" i="8" a="1"/>
  <c r="H835" i="8" s="1"/>
  <c r="J835" i="8" a="1"/>
  <c r="J835" i="8" s="1"/>
  <c r="L835" i="8" s="1" a="1"/>
  <c r="L835" i="8" s="1"/>
  <c r="K835" i="8" a="1"/>
  <c r="K835" i="8" s="1"/>
  <c r="N835" i="8" a="1"/>
  <c r="N835" i="8" s="1"/>
  <c r="D836" i="8" a="1"/>
  <c r="D836" i="8" s="1"/>
  <c r="F836" i="8" s="1" a="1"/>
  <c r="F836" i="8" s="1"/>
  <c r="E836" i="8" a="1"/>
  <c r="E836" i="8" s="1"/>
  <c r="G836" i="8" a="1"/>
  <c r="G836" i="8" s="1"/>
  <c r="H836" i="8" a="1"/>
  <c r="H836" i="8" s="1"/>
  <c r="J836" i="8" a="1"/>
  <c r="J836" i="8" s="1"/>
  <c r="L836" i="8" s="1" a="1"/>
  <c r="L836" i="8" s="1"/>
  <c r="K836" i="8" a="1"/>
  <c r="K836" i="8" s="1"/>
  <c r="N836" i="8" a="1"/>
  <c r="N836" i="8" s="1"/>
  <c r="D837" i="8" a="1"/>
  <c r="D837" i="8" s="1"/>
  <c r="E837" i="8"/>
  <c r="E837" i="8" a="1"/>
  <c r="G837" i="8" a="1"/>
  <c r="G837" i="8" s="1"/>
  <c r="I837" i="8" s="1" a="1"/>
  <c r="I837" i="8" s="1"/>
  <c r="H837" i="8" a="1"/>
  <c r="H837" i="8" s="1"/>
  <c r="J837" i="8" a="1"/>
  <c r="J837" i="8" s="1"/>
  <c r="L837" i="8" s="1" a="1"/>
  <c r="L837" i="8" s="1"/>
  <c r="K837" i="8" a="1"/>
  <c r="K837" i="8" s="1"/>
  <c r="N837" i="8" a="1"/>
  <c r="N837" i="8" s="1"/>
  <c r="D838" i="8" a="1"/>
  <c r="D838" i="8" s="1"/>
  <c r="F838" i="8" s="1" a="1"/>
  <c r="F838" i="8" s="1"/>
  <c r="E838" i="8" a="1"/>
  <c r="E838" i="8" s="1"/>
  <c r="G838" i="8" a="1"/>
  <c r="G838" i="8" s="1"/>
  <c r="H838" i="8" a="1"/>
  <c r="H838" i="8" s="1"/>
  <c r="J838" i="8" a="1"/>
  <c r="J838" i="8" s="1"/>
  <c r="L838" i="8" s="1" a="1"/>
  <c r="L838" i="8" s="1"/>
  <c r="K838" i="8" a="1"/>
  <c r="K838" i="8" s="1"/>
  <c r="N838" i="8" a="1"/>
  <c r="N838" i="8" s="1"/>
  <c r="D839" i="8" a="1"/>
  <c r="D839" i="8" s="1"/>
  <c r="E839" i="8" a="1"/>
  <c r="E839" i="8" s="1"/>
  <c r="G839" i="8" a="1"/>
  <c r="G839" i="8" s="1"/>
  <c r="I839" i="8" s="1" a="1"/>
  <c r="I839" i="8" s="1"/>
  <c r="H839" i="8" a="1"/>
  <c r="H839" i="8" s="1"/>
  <c r="J839" i="8" a="1"/>
  <c r="J839" i="8" s="1"/>
  <c r="L839" i="8" s="1" a="1"/>
  <c r="L839" i="8" s="1"/>
  <c r="K839" i="8" a="1"/>
  <c r="K839" i="8" s="1"/>
  <c r="N839" i="8" a="1"/>
  <c r="N839" i="8" s="1"/>
  <c r="D840" i="8" a="1"/>
  <c r="D840" i="8" s="1"/>
  <c r="F840" i="8" s="1" a="1"/>
  <c r="F840" i="8" s="1"/>
  <c r="E840" i="8" a="1"/>
  <c r="E840" i="8" s="1"/>
  <c r="G840" i="8" a="1"/>
  <c r="G840" i="8" s="1"/>
  <c r="H840" i="8" a="1"/>
  <c r="H840" i="8" s="1"/>
  <c r="J840" i="8" a="1"/>
  <c r="J840" i="8" s="1"/>
  <c r="L840" i="8" s="1" a="1"/>
  <c r="L840" i="8" s="1"/>
  <c r="K840" i="8" a="1"/>
  <c r="K840" i="8" s="1"/>
  <c r="N840" i="8" a="1"/>
  <c r="N840" i="8" s="1"/>
  <c r="D841" i="8" a="1"/>
  <c r="D841" i="8" s="1"/>
  <c r="E841" i="8" a="1"/>
  <c r="E841" i="8" s="1"/>
  <c r="G841" i="8" a="1"/>
  <c r="G841" i="8" s="1"/>
  <c r="I841" i="8" s="1" a="1"/>
  <c r="I841" i="8" s="1"/>
  <c r="H841" i="8" a="1"/>
  <c r="H841" i="8" s="1"/>
  <c r="J841" i="8" a="1"/>
  <c r="J841" i="8" s="1"/>
  <c r="L841" i="8" s="1" a="1"/>
  <c r="L841" i="8" s="1"/>
  <c r="K841" i="8" a="1"/>
  <c r="K841" i="8" s="1"/>
  <c r="N841" i="8" a="1"/>
  <c r="N841" i="8" s="1"/>
  <c r="D842" i="8" a="1"/>
  <c r="D842" i="8" s="1"/>
  <c r="F842" i="8" s="1" a="1"/>
  <c r="F842" i="8" s="1"/>
  <c r="E842" i="8" a="1"/>
  <c r="E842" i="8" s="1"/>
  <c r="G842" i="8" a="1"/>
  <c r="G842" i="8" s="1"/>
  <c r="H842" i="8" a="1"/>
  <c r="H842" i="8" s="1"/>
  <c r="J842" i="8" a="1"/>
  <c r="J842" i="8" s="1"/>
  <c r="L842" i="8" s="1" a="1"/>
  <c r="L842" i="8" s="1"/>
  <c r="K842" i="8" a="1"/>
  <c r="K842" i="8" s="1"/>
  <c r="N842" i="8" a="1"/>
  <c r="N842" i="8" s="1"/>
  <c r="D843" i="8" a="1"/>
  <c r="D843" i="8" s="1"/>
  <c r="M843" i="8" s="1" a="1"/>
  <c r="M843" i="8" s="1"/>
  <c r="O843" i="8" s="1" a="1"/>
  <c r="O843" i="8" s="1"/>
  <c r="E843" i="8"/>
  <c r="E843" i="8" a="1"/>
  <c r="G843" i="8" a="1"/>
  <c r="G843" i="8" s="1"/>
  <c r="I843" i="8" s="1" a="1"/>
  <c r="I843" i="8" s="1"/>
  <c r="H843" i="8" a="1"/>
  <c r="H843" i="8" s="1"/>
  <c r="J843" i="8" a="1"/>
  <c r="J843" i="8" s="1"/>
  <c r="L843" i="8" s="1" a="1"/>
  <c r="L843" i="8" s="1"/>
  <c r="K843" i="8" a="1"/>
  <c r="K843" i="8" s="1"/>
  <c r="N843" i="8" a="1"/>
  <c r="N843" i="8" s="1"/>
  <c r="D844" i="8" a="1"/>
  <c r="D844" i="8" s="1"/>
  <c r="F844" i="8" s="1" a="1"/>
  <c r="F844" i="8" s="1"/>
  <c r="E844" i="8" a="1"/>
  <c r="E844" i="8" s="1"/>
  <c r="G844" i="8" a="1"/>
  <c r="G844" i="8" s="1"/>
  <c r="H844" i="8" a="1"/>
  <c r="H844" i="8" s="1"/>
  <c r="J844" i="8" a="1"/>
  <c r="J844" i="8" s="1"/>
  <c r="L844" i="8" s="1" a="1"/>
  <c r="L844" i="8" s="1"/>
  <c r="K844" i="8" a="1"/>
  <c r="K844" i="8" s="1"/>
  <c r="N844" i="8" a="1"/>
  <c r="N844" i="8" s="1"/>
  <c r="D845" i="8" a="1"/>
  <c r="D845" i="8" s="1"/>
  <c r="E845" i="8"/>
  <c r="E845" i="8" a="1"/>
  <c r="G845" i="8" a="1"/>
  <c r="G845" i="8" s="1"/>
  <c r="I845" i="8" s="1" a="1"/>
  <c r="I845" i="8" s="1"/>
  <c r="H845" i="8" a="1"/>
  <c r="H845" i="8" s="1"/>
  <c r="J845" i="8" a="1"/>
  <c r="J845" i="8" s="1"/>
  <c r="L845" i="8" s="1" a="1"/>
  <c r="L845" i="8" s="1"/>
  <c r="K845" i="8" a="1"/>
  <c r="K845" i="8" s="1"/>
  <c r="N845" i="8" a="1"/>
  <c r="N845" i="8" s="1"/>
  <c r="D846" i="8" a="1"/>
  <c r="D846" i="8" s="1"/>
  <c r="F846" i="8" s="1" a="1"/>
  <c r="F846" i="8" s="1"/>
  <c r="E846" i="8" a="1"/>
  <c r="E846" i="8" s="1"/>
  <c r="G846" i="8" a="1"/>
  <c r="G846" i="8" s="1"/>
  <c r="H846" i="8" a="1"/>
  <c r="H846" i="8" s="1"/>
  <c r="J846" i="8" a="1"/>
  <c r="J846" i="8" s="1"/>
  <c r="L846" i="8" s="1" a="1"/>
  <c r="L846" i="8" s="1"/>
  <c r="K846" i="8" a="1"/>
  <c r="K846" i="8" s="1"/>
  <c r="N846" i="8" a="1"/>
  <c r="N846" i="8" s="1"/>
  <c r="D847" i="8" a="1"/>
  <c r="D847" i="8" s="1"/>
  <c r="E847" i="8" a="1"/>
  <c r="E847" i="8" s="1"/>
  <c r="G847" i="8" a="1"/>
  <c r="G847" i="8" s="1"/>
  <c r="I847" i="8" s="1" a="1"/>
  <c r="I847" i="8" s="1"/>
  <c r="H847" i="8" a="1"/>
  <c r="H847" i="8" s="1"/>
  <c r="J847" i="8" a="1"/>
  <c r="J847" i="8" s="1"/>
  <c r="L847" i="8" s="1" a="1"/>
  <c r="L847" i="8" s="1"/>
  <c r="K847" i="8" a="1"/>
  <c r="K847" i="8" s="1"/>
  <c r="N847" i="8" a="1"/>
  <c r="N847" i="8" s="1"/>
  <c r="D848" i="8" a="1"/>
  <c r="D848" i="8" s="1"/>
  <c r="F848" i="8" s="1" a="1"/>
  <c r="F848" i="8" s="1"/>
  <c r="E848" i="8" a="1"/>
  <c r="E848" i="8" s="1"/>
  <c r="G848" i="8" a="1"/>
  <c r="G848" i="8" s="1"/>
  <c r="H848" i="8" a="1"/>
  <c r="H848" i="8" s="1"/>
  <c r="J848" i="8" a="1"/>
  <c r="J848" i="8" s="1"/>
  <c r="L848" i="8" s="1" a="1"/>
  <c r="L848" i="8" s="1"/>
  <c r="K848" i="8" a="1"/>
  <c r="K848" i="8" s="1"/>
  <c r="N848" i="8" a="1"/>
  <c r="N848" i="8" s="1"/>
  <c r="D849" i="8" a="1"/>
  <c r="D849" i="8" s="1"/>
  <c r="E849" i="8" a="1"/>
  <c r="E849" i="8" s="1"/>
  <c r="G849" i="8" a="1"/>
  <c r="G849" i="8" s="1"/>
  <c r="I849" i="8" s="1" a="1"/>
  <c r="I849" i="8" s="1"/>
  <c r="H849" i="8" a="1"/>
  <c r="H849" i="8" s="1"/>
  <c r="J849" i="8" a="1"/>
  <c r="J849" i="8" s="1"/>
  <c r="L849" i="8" s="1" a="1"/>
  <c r="L849" i="8" s="1"/>
  <c r="K849" i="8" a="1"/>
  <c r="K849" i="8" s="1"/>
  <c r="N849" i="8" a="1"/>
  <c r="N849" i="8" s="1"/>
  <c r="D850" i="8" a="1"/>
  <c r="D850" i="8" s="1"/>
  <c r="F850" i="8" s="1" a="1"/>
  <c r="F850" i="8" s="1"/>
  <c r="E850" i="8" a="1"/>
  <c r="E850" i="8" s="1"/>
  <c r="G850" i="8" a="1"/>
  <c r="G850" i="8" s="1"/>
  <c r="H850" i="8" a="1"/>
  <c r="H850" i="8" s="1"/>
  <c r="J850" i="8" a="1"/>
  <c r="J850" i="8" s="1"/>
  <c r="L850" i="8" s="1" a="1"/>
  <c r="L850" i="8" s="1"/>
  <c r="K850" i="8" a="1"/>
  <c r="K850" i="8" s="1"/>
  <c r="N850" i="8" a="1"/>
  <c r="N850" i="8" s="1"/>
  <c r="D851" i="8" a="1"/>
  <c r="D851" i="8" s="1"/>
  <c r="M851" i="8" s="1" a="1"/>
  <c r="M851" i="8" s="1"/>
  <c r="O851" i="8" s="1" a="1"/>
  <c r="O851" i="8" s="1"/>
  <c r="E851" i="8"/>
  <c r="E851" i="8" a="1"/>
  <c r="G851" i="8" a="1"/>
  <c r="G851" i="8" s="1"/>
  <c r="I851" i="8" s="1" a="1"/>
  <c r="I851" i="8" s="1"/>
  <c r="H851" i="8" a="1"/>
  <c r="H851" i="8" s="1"/>
  <c r="J851" i="8" a="1"/>
  <c r="J851" i="8" s="1"/>
  <c r="L851" i="8" s="1" a="1"/>
  <c r="L851" i="8" s="1"/>
  <c r="K851" i="8" a="1"/>
  <c r="K851" i="8" s="1"/>
  <c r="N851" i="8" a="1"/>
  <c r="N851" i="8" s="1"/>
  <c r="D852" i="8" a="1"/>
  <c r="D852" i="8" s="1"/>
  <c r="F852" i="8" s="1" a="1"/>
  <c r="F852" i="8" s="1"/>
  <c r="E852" i="8" a="1"/>
  <c r="E852" i="8" s="1"/>
  <c r="G852" i="8" a="1"/>
  <c r="G852" i="8" s="1"/>
  <c r="H852" i="8" a="1"/>
  <c r="H852" i="8" s="1"/>
  <c r="J852" i="8" a="1"/>
  <c r="J852" i="8" s="1"/>
  <c r="L852" i="8" s="1" a="1"/>
  <c r="L852" i="8" s="1"/>
  <c r="K852" i="8" a="1"/>
  <c r="K852" i="8" s="1"/>
  <c r="N852" i="8" a="1"/>
  <c r="N852" i="8" s="1"/>
  <c r="D853" i="8" a="1"/>
  <c r="D853" i="8" s="1"/>
  <c r="E853" i="8"/>
  <c r="E853" i="8" a="1"/>
  <c r="G853" i="8" a="1"/>
  <c r="G853" i="8" s="1"/>
  <c r="I853" i="8" s="1" a="1"/>
  <c r="I853" i="8" s="1"/>
  <c r="H853" i="8" a="1"/>
  <c r="H853" i="8" s="1"/>
  <c r="J853" i="8" a="1"/>
  <c r="J853" i="8" s="1"/>
  <c r="L853" i="8" s="1" a="1"/>
  <c r="L853" i="8" s="1"/>
  <c r="K853" i="8" a="1"/>
  <c r="K853" i="8" s="1"/>
  <c r="N853" i="8" a="1"/>
  <c r="N853" i="8" s="1"/>
  <c r="D854" i="8" a="1"/>
  <c r="D854" i="8" s="1"/>
  <c r="F854" i="8" s="1" a="1"/>
  <c r="F854" i="8" s="1"/>
  <c r="E854" i="8" a="1"/>
  <c r="E854" i="8" s="1"/>
  <c r="G854" i="8" a="1"/>
  <c r="G854" i="8" s="1"/>
  <c r="H854" i="8" a="1"/>
  <c r="H854" i="8" s="1"/>
  <c r="J854" i="8" a="1"/>
  <c r="J854" i="8" s="1"/>
  <c r="L854" i="8" s="1" a="1"/>
  <c r="L854" i="8" s="1"/>
  <c r="K854" i="8" a="1"/>
  <c r="K854" i="8" s="1"/>
  <c r="N854" i="8" a="1"/>
  <c r="N854" i="8" s="1"/>
  <c r="D855" i="8" a="1"/>
  <c r="D855" i="8" s="1"/>
  <c r="E855" i="8" a="1"/>
  <c r="E855" i="8" s="1"/>
  <c r="G855" i="8" a="1"/>
  <c r="G855" i="8" s="1"/>
  <c r="I855" i="8" s="1" a="1"/>
  <c r="I855" i="8" s="1"/>
  <c r="H855" i="8" a="1"/>
  <c r="H855" i="8" s="1"/>
  <c r="J855" i="8" a="1"/>
  <c r="J855" i="8" s="1"/>
  <c r="L855" i="8" s="1" a="1"/>
  <c r="L855" i="8" s="1"/>
  <c r="K855" i="8" a="1"/>
  <c r="K855" i="8" s="1"/>
  <c r="N855" i="8" a="1"/>
  <c r="N855" i="8" s="1"/>
  <c r="D856" i="8" a="1"/>
  <c r="D856" i="8" s="1"/>
  <c r="F856" i="8" s="1" a="1"/>
  <c r="F856" i="8" s="1"/>
  <c r="E856" i="8" a="1"/>
  <c r="E856" i="8" s="1"/>
  <c r="G856" i="8" a="1"/>
  <c r="G856" i="8" s="1"/>
  <c r="H856" i="8" a="1"/>
  <c r="H856" i="8" s="1"/>
  <c r="J856" i="8" a="1"/>
  <c r="J856" i="8" s="1"/>
  <c r="L856" i="8" s="1" a="1"/>
  <c r="L856" i="8" s="1"/>
  <c r="K856" i="8" a="1"/>
  <c r="K856" i="8" s="1"/>
  <c r="N856" i="8" a="1"/>
  <c r="N856" i="8" s="1"/>
  <c r="D857" i="8" a="1"/>
  <c r="D857" i="8" s="1"/>
  <c r="E857" i="8" a="1"/>
  <c r="E857" i="8" s="1"/>
  <c r="G857" i="8" a="1"/>
  <c r="G857" i="8" s="1"/>
  <c r="I857" i="8" s="1" a="1"/>
  <c r="I857" i="8" s="1"/>
  <c r="H857" i="8" a="1"/>
  <c r="H857" i="8" s="1"/>
  <c r="J857" i="8" a="1"/>
  <c r="J857" i="8" s="1"/>
  <c r="L857" i="8" s="1" a="1"/>
  <c r="L857" i="8" s="1"/>
  <c r="K857" i="8" a="1"/>
  <c r="K857" i="8" s="1"/>
  <c r="N857" i="8" a="1"/>
  <c r="N857" i="8" s="1"/>
  <c r="D858" i="8" a="1"/>
  <c r="D858" i="8" s="1"/>
  <c r="F858" i="8" s="1" a="1"/>
  <c r="F858" i="8" s="1"/>
  <c r="E858" i="8" a="1"/>
  <c r="E858" i="8" s="1"/>
  <c r="G858" i="8" a="1"/>
  <c r="G858" i="8" s="1"/>
  <c r="H858" i="8" a="1"/>
  <c r="H858" i="8" s="1"/>
  <c r="J858" i="8" a="1"/>
  <c r="J858" i="8" s="1"/>
  <c r="L858" i="8" s="1" a="1"/>
  <c r="L858" i="8" s="1"/>
  <c r="K858" i="8" a="1"/>
  <c r="K858" i="8" s="1"/>
  <c r="N858" i="8" a="1"/>
  <c r="N858" i="8" s="1"/>
  <c r="D859" i="8" a="1"/>
  <c r="D859" i="8" s="1"/>
  <c r="E859" i="8"/>
  <c r="E859" i="8" a="1"/>
  <c r="G859" i="8" a="1"/>
  <c r="G859" i="8" s="1"/>
  <c r="I859" i="8" s="1" a="1"/>
  <c r="I859" i="8" s="1"/>
  <c r="H859" i="8" a="1"/>
  <c r="H859" i="8" s="1"/>
  <c r="J859" i="8" a="1"/>
  <c r="J859" i="8" s="1"/>
  <c r="L859" i="8" s="1" a="1"/>
  <c r="L859" i="8" s="1"/>
  <c r="K859" i="8" a="1"/>
  <c r="K859" i="8" s="1"/>
  <c r="N859" i="8" a="1"/>
  <c r="N859" i="8" s="1"/>
  <c r="D860" i="8" a="1"/>
  <c r="D860" i="8" s="1"/>
  <c r="F860" i="8" s="1" a="1"/>
  <c r="F860" i="8" s="1"/>
  <c r="E860" i="8" a="1"/>
  <c r="E860" i="8" s="1"/>
  <c r="G860" i="8" a="1"/>
  <c r="G860" i="8" s="1"/>
  <c r="H860" i="8" a="1"/>
  <c r="H860" i="8" s="1"/>
  <c r="J860" i="8" a="1"/>
  <c r="J860" i="8" s="1"/>
  <c r="L860" i="8" s="1" a="1"/>
  <c r="L860" i="8" s="1"/>
  <c r="K860" i="8" a="1"/>
  <c r="K860" i="8" s="1"/>
  <c r="N860" i="8" a="1"/>
  <c r="N860" i="8" s="1"/>
  <c r="D861" i="8" a="1"/>
  <c r="D861" i="8" s="1"/>
  <c r="E861" i="8"/>
  <c r="E861" i="8" a="1"/>
  <c r="G861" i="8" a="1"/>
  <c r="G861" i="8" s="1"/>
  <c r="I861" i="8" s="1" a="1"/>
  <c r="I861" i="8" s="1"/>
  <c r="H861" i="8" a="1"/>
  <c r="H861" i="8" s="1"/>
  <c r="J861" i="8" a="1"/>
  <c r="J861" i="8" s="1"/>
  <c r="L861" i="8" s="1" a="1"/>
  <c r="L861" i="8" s="1"/>
  <c r="K861" i="8" a="1"/>
  <c r="K861" i="8" s="1"/>
  <c r="N861" i="8" a="1"/>
  <c r="N861" i="8" s="1"/>
  <c r="D862" i="8" a="1"/>
  <c r="D862" i="8" s="1"/>
  <c r="F862" i="8" s="1" a="1"/>
  <c r="F862" i="8" s="1"/>
  <c r="E862" i="8" a="1"/>
  <c r="E862" i="8" s="1"/>
  <c r="G862" i="8" a="1"/>
  <c r="G862" i="8" s="1"/>
  <c r="H862" i="8" a="1"/>
  <c r="H862" i="8" s="1"/>
  <c r="J862" i="8" a="1"/>
  <c r="J862" i="8" s="1"/>
  <c r="L862" i="8" s="1" a="1"/>
  <c r="L862" i="8" s="1"/>
  <c r="K862" i="8" a="1"/>
  <c r="K862" i="8" s="1"/>
  <c r="N862" i="8" a="1"/>
  <c r="N862" i="8" s="1"/>
  <c r="D863" i="8" a="1"/>
  <c r="D863" i="8" s="1"/>
  <c r="E863" i="8" a="1"/>
  <c r="E863" i="8" s="1"/>
  <c r="G863" i="8" a="1"/>
  <c r="G863" i="8" s="1"/>
  <c r="I863" i="8" s="1" a="1"/>
  <c r="I863" i="8" s="1"/>
  <c r="H863" i="8" a="1"/>
  <c r="H863" i="8" s="1"/>
  <c r="J863" i="8" a="1"/>
  <c r="J863" i="8" s="1"/>
  <c r="L863" i="8" s="1" a="1"/>
  <c r="L863" i="8" s="1"/>
  <c r="K863" i="8" a="1"/>
  <c r="K863" i="8" s="1"/>
  <c r="N863" i="8" a="1"/>
  <c r="N863" i="8" s="1"/>
  <c r="D864" i="8" a="1"/>
  <c r="D864" i="8" s="1"/>
  <c r="F864" i="8" s="1" a="1"/>
  <c r="F864" i="8" s="1"/>
  <c r="E864" i="8" a="1"/>
  <c r="E864" i="8" s="1"/>
  <c r="G864" i="8" a="1"/>
  <c r="G864" i="8" s="1"/>
  <c r="H864" i="8" a="1"/>
  <c r="H864" i="8" s="1"/>
  <c r="J864" i="8" a="1"/>
  <c r="J864" i="8" s="1"/>
  <c r="L864" i="8" s="1" a="1"/>
  <c r="L864" i="8" s="1"/>
  <c r="K864" i="8" a="1"/>
  <c r="K864" i="8" s="1"/>
  <c r="N864" i="8" a="1"/>
  <c r="N864" i="8" s="1"/>
  <c r="D865" i="8" a="1"/>
  <c r="D865" i="8" s="1"/>
  <c r="E865" i="8" a="1"/>
  <c r="E865" i="8" s="1"/>
  <c r="G865" i="8" a="1"/>
  <c r="G865" i="8" s="1"/>
  <c r="I865" i="8" s="1" a="1"/>
  <c r="I865" i="8" s="1"/>
  <c r="H865" i="8" a="1"/>
  <c r="H865" i="8" s="1"/>
  <c r="J865" i="8" a="1"/>
  <c r="J865" i="8" s="1"/>
  <c r="L865" i="8" s="1" a="1"/>
  <c r="L865" i="8" s="1"/>
  <c r="K865" i="8" a="1"/>
  <c r="K865" i="8" s="1"/>
  <c r="N865" i="8" a="1"/>
  <c r="N865" i="8" s="1"/>
  <c r="D866" i="8" a="1"/>
  <c r="D866" i="8" s="1"/>
  <c r="F866" i="8" s="1" a="1"/>
  <c r="F866" i="8" s="1"/>
  <c r="E866" i="8" a="1"/>
  <c r="E866" i="8" s="1"/>
  <c r="G866" i="8" a="1"/>
  <c r="G866" i="8" s="1"/>
  <c r="H866" i="8" a="1"/>
  <c r="H866" i="8" s="1"/>
  <c r="J866" i="8" a="1"/>
  <c r="J866" i="8" s="1"/>
  <c r="L866" i="8" s="1" a="1"/>
  <c r="L866" i="8" s="1"/>
  <c r="K866" i="8" a="1"/>
  <c r="K866" i="8" s="1"/>
  <c r="N866" i="8" a="1"/>
  <c r="N866" i="8" s="1"/>
  <c r="D867" i="8" a="1"/>
  <c r="D867" i="8" s="1"/>
  <c r="E867" i="8"/>
  <c r="E867" i="8" a="1"/>
  <c r="G867" i="8" a="1"/>
  <c r="G867" i="8" s="1"/>
  <c r="I867" i="8" s="1" a="1"/>
  <c r="I867" i="8" s="1"/>
  <c r="H867" i="8" a="1"/>
  <c r="H867" i="8" s="1"/>
  <c r="J867" i="8" a="1"/>
  <c r="J867" i="8" s="1"/>
  <c r="L867" i="8" s="1" a="1"/>
  <c r="L867" i="8" s="1"/>
  <c r="K867" i="8" a="1"/>
  <c r="K867" i="8" s="1"/>
  <c r="N867" i="8" a="1"/>
  <c r="N867" i="8" s="1"/>
  <c r="D868" i="8" a="1"/>
  <c r="D868" i="8" s="1"/>
  <c r="F868" i="8" s="1" a="1"/>
  <c r="F868" i="8" s="1"/>
  <c r="E868" i="8" a="1"/>
  <c r="E868" i="8" s="1"/>
  <c r="G868" i="8" a="1"/>
  <c r="G868" i="8" s="1"/>
  <c r="H868" i="8" a="1"/>
  <c r="H868" i="8" s="1"/>
  <c r="J868" i="8" a="1"/>
  <c r="J868" i="8" s="1"/>
  <c r="L868" i="8" s="1" a="1"/>
  <c r="L868" i="8" s="1"/>
  <c r="K868" i="8" a="1"/>
  <c r="K868" i="8" s="1"/>
  <c r="N868" i="8" a="1"/>
  <c r="N868" i="8" s="1"/>
  <c r="D869" i="8" a="1"/>
  <c r="D869" i="8" s="1"/>
  <c r="E869" i="8"/>
  <c r="E869" i="8" a="1"/>
  <c r="G869" i="8" a="1"/>
  <c r="G869" i="8" s="1"/>
  <c r="I869" i="8" s="1" a="1"/>
  <c r="I869" i="8" s="1"/>
  <c r="H869" i="8" a="1"/>
  <c r="H869" i="8" s="1"/>
  <c r="J869" i="8" a="1"/>
  <c r="J869" i="8" s="1"/>
  <c r="L869" i="8" s="1" a="1"/>
  <c r="L869" i="8" s="1"/>
  <c r="K869" i="8" a="1"/>
  <c r="K869" i="8" s="1"/>
  <c r="N869" i="8" a="1"/>
  <c r="N869" i="8" s="1"/>
  <c r="D870" i="8" a="1"/>
  <c r="D870" i="8" s="1"/>
  <c r="F870" i="8" s="1" a="1"/>
  <c r="F870" i="8" s="1"/>
  <c r="E870" i="8" a="1"/>
  <c r="E870" i="8" s="1"/>
  <c r="G870" i="8" a="1"/>
  <c r="G870" i="8" s="1"/>
  <c r="H870" i="8" a="1"/>
  <c r="H870" i="8" s="1"/>
  <c r="J870" i="8" a="1"/>
  <c r="J870" i="8" s="1"/>
  <c r="L870" i="8" s="1" a="1"/>
  <c r="L870" i="8" s="1"/>
  <c r="K870" i="8" a="1"/>
  <c r="K870" i="8" s="1"/>
  <c r="N870" i="8" a="1"/>
  <c r="N870" i="8" s="1"/>
  <c r="D871" i="8" a="1"/>
  <c r="D871" i="8" s="1"/>
  <c r="E871" i="8" a="1"/>
  <c r="E871" i="8" s="1"/>
  <c r="G871" i="8" a="1"/>
  <c r="G871" i="8" s="1"/>
  <c r="I871" i="8" s="1" a="1"/>
  <c r="I871" i="8" s="1"/>
  <c r="H871" i="8" a="1"/>
  <c r="H871" i="8" s="1"/>
  <c r="J871" i="8" a="1"/>
  <c r="J871" i="8" s="1"/>
  <c r="L871" i="8" s="1" a="1"/>
  <c r="L871" i="8" s="1"/>
  <c r="K871" i="8" a="1"/>
  <c r="K871" i="8" s="1"/>
  <c r="N871" i="8" a="1"/>
  <c r="N871" i="8" s="1"/>
  <c r="D872" i="8" a="1"/>
  <c r="D872" i="8" s="1"/>
  <c r="F872" i="8" s="1" a="1"/>
  <c r="F872" i="8" s="1"/>
  <c r="E872" i="8" a="1"/>
  <c r="E872" i="8" s="1"/>
  <c r="G872" i="8" a="1"/>
  <c r="G872" i="8" s="1"/>
  <c r="H872" i="8" a="1"/>
  <c r="H872" i="8" s="1"/>
  <c r="J872" i="8" a="1"/>
  <c r="J872" i="8" s="1"/>
  <c r="L872" i="8" s="1" a="1"/>
  <c r="L872" i="8" s="1"/>
  <c r="K872" i="8" a="1"/>
  <c r="K872" i="8" s="1"/>
  <c r="N872" i="8" a="1"/>
  <c r="N872" i="8" s="1"/>
  <c r="D873" i="8" a="1"/>
  <c r="D873" i="8" s="1"/>
  <c r="E873" i="8" a="1"/>
  <c r="E873" i="8" s="1"/>
  <c r="G873" i="8" a="1"/>
  <c r="G873" i="8" s="1"/>
  <c r="I873" i="8" s="1" a="1"/>
  <c r="I873" i="8" s="1"/>
  <c r="H873" i="8" a="1"/>
  <c r="H873" i="8" s="1"/>
  <c r="J873" i="8" a="1"/>
  <c r="J873" i="8" s="1"/>
  <c r="L873" i="8" s="1" a="1"/>
  <c r="L873" i="8" s="1"/>
  <c r="K873" i="8" a="1"/>
  <c r="K873" i="8" s="1"/>
  <c r="N873" i="8" a="1"/>
  <c r="N873" i="8" s="1"/>
  <c r="D874" i="8" a="1"/>
  <c r="D874" i="8" s="1"/>
  <c r="F874" i="8" s="1" a="1"/>
  <c r="F874" i="8" s="1"/>
  <c r="E874" i="8" a="1"/>
  <c r="E874" i="8" s="1"/>
  <c r="G874" i="8" a="1"/>
  <c r="G874" i="8" s="1"/>
  <c r="H874" i="8" a="1"/>
  <c r="H874" i="8" s="1"/>
  <c r="J874" i="8" a="1"/>
  <c r="J874" i="8" s="1"/>
  <c r="L874" i="8" s="1" a="1"/>
  <c r="L874" i="8" s="1"/>
  <c r="K874" i="8" a="1"/>
  <c r="K874" i="8" s="1"/>
  <c r="N874" i="8" a="1"/>
  <c r="N874" i="8" s="1"/>
  <c r="D875" i="8" a="1"/>
  <c r="D875" i="8" s="1"/>
  <c r="E875" i="8"/>
  <c r="E875" i="8" a="1"/>
  <c r="G875" i="8" a="1"/>
  <c r="G875" i="8" s="1"/>
  <c r="I875" i="8" s="1" a="1"/>
  <c r="I875" i="8" s="1"/>
  <c r="H875" i="8" a="1"/>
  <c r="H875" i="8" s="1"/>
  <c r="J875" i="8" a="1"/>
  <c r="J875" i="8" s="1"/>
  <c r="L875" i="8" s="1" a="1"/>
  <c r="L875" i="8" s="1"/>
  <c r="K875" i="8" a="1"/>
  <c r="K875" i="8" s="1"/>
  <c r="N875" i="8" a="1"/>
  <c r="N875" i="8" s="1"/>
  <c r="D876" i="8" a="1"/>
  <c r="D876" i="8" s="1"/>
  <c r="F876" i="8" s="1" a="1"/>
  <c r="F876" i="8" s="1"/>
  <c r="E876" i="8" a="1"/>
  <c r="E876" i="8" s="1"/>
  <c r="G876" i="8" a="1"/>
  <c r="G876" i="8" s="1"/>
  <c r="H876" i="8" a="1"/>
  <c r="H876" i="8" s="1"/>
  <c r="J876" i="8" a="1"/>
  <c r="J876" i="8" s="1"/>
  <c r="L876" i="8" s="1" a="1"/>
  <c r="L876" i="8" s="1"/>
  <c r="K876" i="8" a="1"/>
  <c r="K876" i="8" s="1"/>
  <c r="N876" i="8" a="1"/>
  <c r="N876" i="8" s="1"/>
  <c r="D877" i="8" a="1"/>
  <c r="D877" i="8" s="1"/>
  <c r="E877" i="8"/>
  <c r="E877" i="8" a="1"/>
  <c r="G877" i="8" a="1"/>
  <c r="G877" i="8" s="1"/>
  <c r="I877" i="8" s="1" a="1"/>
  <c r="I877" i="8" s="1"/>
  <c r="H877" i="8" a="1"/>
  <c r="H877" i="8" s="1"/>
  <c r="J877" i="8" a="1"/>
  <c r="J877" i="8" s="1"/>
  <c r="L877" i="8" s="1" a="1"/>
  <c r="L877" i="8" s="1"/>
  <c r="K877" i="8" a="1"/>
  <c r="K877" i="8" s="1"/>
  <c r="N877" i="8" a="1"/>
  <c r="N877" i="8" s="1"/>
  <c r="D878" i="8" a="1"/>
  <c r="D878" i="8" s="1"/>
  <c r="F878" i="8" s="1" a="1"/>
  <c r="F878" i="8" s="1"/>
  <c r="E878" i="8" a="1"/>
  <c r="E878" i="8" s="1"/>
  <c r="G878" i="8" a="1"/>
  <c r="G878" i="8" s="1"/>
  <c r="H878" i="8" a="1"/>
  <c r="H878" i="8" s="1"/>
  <c r="J878" i="8" a="1"/>
  <c r="J878" i="8" s="1"/>
  <c r="L878" i="8" s="1" a="1"/>
  <c r="L878" i="8" s="1"/>
  <c r="K878" i="8" a="1"/>
  <c r="K878" i="8" s="1"/>
  <c r="N878" i="8" a="1"/>
  <c r="N878" i="8" s="1"/>
  <c r="D879" i="8" a="1"/>
  <c r="D879" i="8" s="1"/>
  <c r="E879" i="8" a="1"/>
  <c r="E879" i="8" s="1"/>
  <c r="G879" i="8" a="1"/>
  <c r="G879" i="8" s="1"/>
  <c r="I879" i="8" s="1" a="1"/>
  <c r="I879" i="8" s="1"/>
  <c r="H879" i="8" a="1"/>
  <c r="H879" i="8" s="1"/>
  <c r="J879" i="8" a="1"/>
  <c r="J879" i="8" s="1"/>
  <c r="L879" i="8" s="1" a="1"/>
  <c r="L879" i="8" s="1"/>
  <c r="K879" i="8" a="1"/>
  <c r="K879" i="8" s="1"/>
  <c r="N879" i="8" a="1"/>
  <c r="N879" i="8" s="1"/>
  <c r="D880" i="8" a="1"/>
  <c r="D880" i="8" s="1"/>
  <c r="E880" i="8" a="1"/>
  <c r="E880" i="8" s="1"/>
  <c r="G880" i="8" a="1"/>
  <c r="G880" i="8" s="1"/>
  <c r="I880" i="8" s="1" a="1"/>
  <c r="I880" i="8" s="1"/>
  <c r="H880" i="8" a="1"/>
  <c r="H880" i="8" s="1"/>
  <c r="J880" i="8" a="1"/>
  <c r="J880" i="8" s="1"/>
  <c r="L880" i="8" s="1" a="1"/>
  <c r="L880" i="8" s="1"/>
  <c r="K880" i="8" a="1"/>
  <c r="K880" i="8" s="1"/>
  <c r="N880" i="8" a="1"/>
  <c r="N880" i="8" s="1"/>
  <c r="D881" i="8" a="1"/>
  <c r="D881" i="8" s="1"/>
  <c r="E881" i="8" a="1"/>
  <c r="E881" i="8" s="1"/>
  <c r="G881" i="8" a="1"/>
  <c r="G881" i="8" s="1"/>
  <c r="I881" i="8" s="1" a="1"/>
  <c r="I881" i="8" s="1"/>
  <c r="H881" i="8" a="1"/>
  <c r="H881" i="8" s="1"/>
  <c r="J881" i="8" a="1"/>
  <c r="J881" i="8" s="1"/>
  <c r="L881" i="8" s="1" a="1"/>
  <c r="L881" i="8" s="1"/>
  <c r="K881" i="8" a="1"/>
  <c r="K881" i="8" s="1"/>
  <c r="N881" i="8" a="1"/>
  <c r="N881" i="8" s="1"/>
  <c r="D882" i="8" a="1"/>
  <c r="D882" i="8" s="1"/>
  <c r="E882" i="8" a="1"/>
  <c r="E882" i="8" s="1"/>
  <c r="G882" i="8" a="1"/>
  <c r="G882" i="8" s="1"/>
  <c r="I882" i="8" s="1" a="1"/>
  <c r="I882" i="8" s="1"/>
  <c r="H882" i="8" a="1"/>
  <c r="H882" i="8" s="1"/>
  <c r="J882" i="8" a="1"/>
  <c r="J882" i="8" s="1"/>
  <c r="L882" i="8" s="1" a="1"/>
  <c r="L882" i="8" s="1"/>
  <c r="K882" i="8" a="1"/>
  <c r="K882" i="8" s="1"/>
  <c r="N882" i="8" a="1"/>
  <c r="N882" i="8" s="1"/>
  <c r="D883" i="8" a="1"/>
  <c r="D883" i="8" s="1"/>
  <c r="E883" i="8" a="1"/>
  <c r="E883" i="8" s="1"/>
  <c r="G883" i="8" a="1"/>
  <c r="G883" i="8" s="1"/>
  <c r="I883" i="8" s="1" a="1"/>
  <c r="I883" i="8" s="1"/>
  <c r="H883" i="8" a="1"/>
  <c r="H883" i="8" s="1"/>
  <c r="J883" i="8" a="1"/>
  <c r="J883" i="8" s="1"/>
  <c r="L883" i="8" s="1" a="1"/>
  <c r="L883" i="8" s="1"/>
  <c r="K883" i="8" a="1"/>
  <c r="K883" i="8" s="1"/>
  <c r="N883" i="8" a="1"/>
  <c r="N883" i="8" s="1"/>
  <c r="D884" i="8" a="1"/>
  <c r="D884" i="8" s="1"/>
  <c r="E884" i="8" a="1"/>
  <c r="E884" i="8" s="1"/>
  <c r="G884" i="8" a="1"/>
  <c r="G884" i="8" s="1"/>
  <c r="I884" i="8" s="1" a="1"/>
  <c r="I884" i="8" s="1"/>
  <c r="H884" i="8" a="1"/>
  <c r="H884" i="8" s="1"/>
  <c r="J884" i="8" a="1"/>
  <c r="J884" i="8" s="1"/>
  <c r="L884" i="8" s="1" a="1"/>
  <c r="L884" i="8" s="1"/>
  <c r="K884" i="8" a="1"/>
  <c r="K884" i="8" s="1"/>
  <c r="N884" i="8" a="1"/>
  <c r="N884" i="8" s="1"/>
  <c r="D885" i="8" a="1"/>
  <c r="D885" i="8" s="1"/>
  <c r="E885" i="8" a="1"/>
  <c r="E885" i="8" s="1"/>
  <c r="G885" i="8" a="1"/>
  <c r="G885" i="8" s="1"/>
  <c r="I885" i="8" s="1" a="1"/>
  <c r="I885" i="8" s="1"/>
  <c r="H885" i="8" a="1"/>
  <c r="H885" i="8" s="1"/>
  <c r="J885" i="8" a="1"/>
  <c r="J885" i="8" s="1"/>
  <c r="L885" i="8" s="1" a="1"/>
  <c r="L885" i="8" s="1"/>
  <c r="K885" i="8" a="1"/>
  <c r="K885" i="8" s="1"/>
  <c r="N885" i="8" a="1"/>
  <c r="N885" i="8" s="1"/>
  <c r="D886" i="8" a="1"/>
  <c r="D886" i="8" s="1"/>
  <c r="E886" i="8" a="1"/>
  <c r="E886" i="8" s="1"/>
  <c r="G886" i="8" a="1"/>
  <c r="G886" i="8" s="1"/>
  <c r="I886" i="8" s="1" a="1"/>
  <c r="I886" i="8" s="1"/>
  <c r="H886" i="8" a="1"/>
  <c r="H886" i="8" s="1"/>
  <c r="J886" i="8" a="1"/>
  <c r="J886" i="8" s="1"/>
  <c r="L886" i="8" s="1" a="1"/>
  <c r="L886" i="8" s="1"/>
  <c r="K886" i="8" a="1"/>
  <c r="K886" i="8" s="1"/>
  <c r="N886" i="8" a="1"/>
  <c r="N886" i="8" s="1"/>
  <c r="D887" i="8" a="1"/>
  <c r="D887" i="8" s="1"/>
  <c r="E887" i="8" a="1"/>
  <c r="E887" i="8" s="1"/>
  <c r="G887" i="8" a="1"/>
  <c r="G887" i="8" s="1"/>
  <c r="I887" i="8" s="1" a="1"/>
  <c r="I887" i="8" s="1"/>
  <c r="H887" i="8" a="1"/>
  <c r="H887" i="8" s="1"/>
  <c r="J887" i="8" a="1"/>
  <c r="J887" i="8" s="1"/>
  <c r="L887" i="8" s="1" a="1"/>
  <c r="L887" i="8" s="1"/>
  <c r="K887" i="8" a="1"/>
  <c r="K887" i="8" s="1"/>
  <c r="N887" i="8" a="1"/>
  <c r="N887" i="8" s="1"/>
  <c r="D888" i="8" a="1"/>
  <c r="D888" i="8" s="1"/>
  <c r="E888" i="8" a="1"/>
  <c r="E888" i="8" s="1"/>
  <c r="G888" i="8" a="1"/>
  <c r="G888" i="8" s="1"/>
  <c r="I888" i="8" s="1" a="1"/>
  <c r="I888" i="8" s="1"/>
  <c r="H888" i="8" a="1"/>
  <c r="H888" i="8" s="1"/>
  <c r="J888" i="8" a="1"/>
  <c r="J888" i="8" s="1"/>
  <c r="L888" i="8" s="1" a="1"/>
  <c r="L888" i="8" s="1"/>
  <c r="K888" i="8" a="1"/>
  <c r="K888" i="8" s="1"/>
  <c r="N888" i="8" a="1"/>
  <c r="N888" i="8" s="1"/>
  <c r="D889" i="8" a="1"/>
  <c r="D889" i="8" s="1"/>
  <c r="E889" i="8" a="1"/>
  <c r="E889" i="8" s="1"/>
  <c r="G889" i="8" a="1"/>
  <c r="G889" i="8" s="1"/>
  <c r="I889" i="8" s="1" a="1"/>
  <c r="I889" i="8" s="1"/>
  <c r="H889" i="8" a="1"/>
  <c r="H889" i="8" s="1"/>
  <c r="J889" i="8" a="1"/>
  <c r="J889" i="8" s="1"/>
  <c r="L889" i="8" s="1" a="1"/>
  <c r="L889" i="8" s="1"/>
  <c r="K889" i="8" a="1"/>
  <c r="K889" i="8" s="1"/>
  <c r="N889" i="8" a="1"/>
  <c r="N889" i="8" s="1"/>
  <c r="D890" i="8" a="1"/>
  <c r="D890" i="8" s="1"/>
  <c r="E890" i="8" a="1"/>
  <c r="E890" i="8" s="1"/>
  <c r="G890" i="8" a="1"/>
  <c r="G890" i="8" s="1"/>
  <c r="I890" i="8" s="1" a="1"/>
  <c r="I890" i="8" s="1"/>
  <c r="H890" i="8" a="1"/>
  <c r="H890" i="8" s="1"/>
  <c r="J890" i="8" a="1"/>
  <c r="J890" i="8" s="1"/>
  <c r="L890" i="8" s="1" a="1"/>
  <c r="L890" i="8" s="1"/>
  <c r="K890" i="8" a="1"/>
  <c r="K890" i="8" s="1"/>
  <c r="N890" i="8" a="1"/>
  <c r="N890" i="8" s="1"/>
  <c r="D891" i="8" a="1"/>
  <c r="D891" i="8" s="1"/>
  <c r="E891" i="8" a="1"/>
  <c r="E891" i="8" s="1"/>
  <c r="G891" i="8" a="1"/>
  <c r="G891" i="8" s="1"/>
  <c r="I891" i="8" s="1" a="1"/>
  <c r="I891" i="8" s="1"/>
  <c r="H891" i="8" a="1"/>
  <c r="H891" i="8" s="1"/>
  <c r="J891" i="8" a="1"/>
  <c r="J891" i="8" s="1"/>
  <c r="L891" i="8" s="1" a="1"/>
  <c r="L891" i="8" s="1"/>
  <c r="K891" i="8" a="1"/>
  <c r="K891" i="8" s="1"/>
  <c r="N891" i="8" a="1"/>
  <c r="N891" i="8" s="1"/>
  <c r="B3" i="6"/>
  <c r="F6" i="6" a="1"/>
  <c r="F6" i="6" s="1"/>
  <c r="P6" i="6" a="1"/>
  <c r="P6" i="6" s="1"/>
  <c r="Q6" i="6" a="1"/>
  <c r="Q6" i="6" s="1"/>
  <c r="R6" i="6"/>
  <c r="S6" i="6" a="1"/>
  <c r="S6" i="6" s="1"/>
  <c r="T6" i="6"/>
  <c r="AA6" i="6"/>
  <c r="AB6" i="6" a="1"/>
  <c r="AB6" i="6" s="1"/>
  <c r="AC6" i="6" a="1"/>
  <c r="AC6" i="6" s="1"/>
  <c r="F7" i="6" a="1"/>
  <c r="F7" i="6" s="1"/>
  <c r="P7" i="6" a="1"/>
  <c r="P7" i="6" s="1"/>
  <c r="Q7" i="6" a="1"/>
  <c r="Q7" i="6" s="1"/>
  <c r="R7" i="6"/>
  <c r="S7" i="6" a="1"/>
  <c r="S7" i="6" s="1"/>
  <c r="T7" i="6"/>
  <c r="AA7" i="6"/>
  <c r="AB7" i="6" a="1"/>
  <c r="AB7" i="6" s="1"/>
  <c r="AC7" i="6" a="1"/>
  <c r="AC7" i="6" s="1"/>
  <c r="F8" i="6" a="1"/>
  <c r="F8" i="6" s="1"/>
  <c r="P8" i="6" a="1"/>
  <c r="P8" i="6" s="1"/>
  <c r="Q8" i="6" a="1"/>
  <c r="Q8" i="6" s="1"/>
  <c r="R8" i="6"/>
  <c r="S8" i="6" a="1"/>
  <c r="S8" i="6" s="1"/>
  <c r="T8" i="6"/>
  <c r="AA8" i="6"/>
  <c r="AB8" i="6" a="1"/>
  <c r="AB8" i="6" s="1"/>
  <c r="AC8" i="6" a="1"/>
  <c r="AC8" i="6" s="1"/>
  <c r="F9" i="6" a="1"/>
  <c r="F9" i="6" s="1"/>
  <c r="P9" i="6" a="1"/>
  <c r="P9" i="6" s="1"/>
  <c r="Q9" i="6" a="1"/>
  <c r="Q9" i="6" s="1"/>
  <c r="R9" i="6"/>
  <c r="S9" i="6" a="1"/>
  <c r="S9" i="6" s="1"/>
  <c r="T9" i="6"/>
  <c r="AA9" i="6"/>
  <c r="AB9" i="6" a="1"/>
  <c r="AB9" i="6" s="1"/>
  <c r="AC9" i="6" a="1"/>
  <c r="AC9" i="6" s="1"/>
  <c r="F10" i="6" a="1"/>
  <c r="F10" i="6" s="1"/>
  <c r="P10" i="6" a="1"/>
  <c r="P10" i="6" s="1"/>
  <c r="Q10" i="6" a="1"/>
  <c r="Q10" i="6" s="1"/>
  <c r="R10" i="6"/>
  <c r="S10" i="6" a="1"/>
  <c r="S10" i="6" s="1"/>
  <c r="T10" i="6"/>
  <c r="AA10" i="6"/>
  <c r="AB10" i="6" a="1"/>
  <c r="AB10" i="6" s="1"/>
  <c r="AC10" i="6" a="1"/>
  <c r="AC10" i="6" s="1"/>
  <c r="F11" i="6" a="1"/>
  <c r="F11" i="6" s="1"/>
  <c r="P11" i="6" a="1"/>
  <c r="P11" i="6" s="1"/>
  <c r="Q11" i="6" a="1"/>
  <c r="Q11" i="6" s="1"/>
  <c r="R11" i="6"/>
  <c r="S11" i="6" a="1"/>
  <c r="S11" i="6" s="1"/>
  <c r="T11" i="6"/>
  <c r="AA11" i="6"/>
  <c r="AB11" i="6" a="1"/>
  <c r="AB11" i="6" s="1"/>
  <c r="AC11" i="6" a="1"/>
  <c r="AC11" i="6" s="1"/>
  <c r="F12" i="6" a="1"/>
  <c r="F12" i="6" s="1"/>
  <c r="P12" i="6" a="1"/>
  <c r="P12" i="6" s="1"/>
  <c r="Q12" i="6" a="1"/>
  <c r="Q12" i="6" s="1"/>
  <c r="R12" i="6"/>
  <c r="S12" i="6" a="1"/>
  <c r="S12" i="6" s="1"/>
  <c r="T12" i="6"/>
  <c r="AA12" i="6"/>
  <c r="AB12" i="6" a="1"/>
  <c r="AB12" i="6" s="1"/>
  <c r="AC12" i="6" a="1"/>
  <c r="AC12" i="6" s="1"/>
  <c r="F13" i="6" a="1"/>
  <c r="F13" i="6" s="1"/>
  <c r="P13" i="6" a="1"/>
  <c r="P13" i="6" s="1"/>
  <c r="Q13" i="6" a="1"/>
  <c r="Q13" i="6" s="1"/>
  <c r="R13" i="6"/>
  <c r="S13" i="6"/>
  <c r="S13" i="6" a="1"/>
  <c r="T13" i="6"/>
  <c r="AA13" i="6"/>
  <c r="AB13" i="6"/>
  <c r="AB13" i="6" a="1"/>
  <c r="AC13" i="6" a="1"/>
  <c r="AC13" i="6" s="1"/>
  <c r="F14" i="6" a="1"/>
  <c r="F14" i="6" s="1"/>
  <c r="P14" i="6" a="1"/>
  <c r="P14" i="6" s="1"/>
  <c r="Q14" i="6" a="1"/>
  <c r="Q14" i="6" s="1"/>
  <c r="R14" i="6"/>
  <c r="S14" i="6" a="1"/>
  <c r="S14" i="6" s="1"/>
  <c r="T14" i="6"/>
  <c r="AA14" i="6"/>
  <c r="AB14" i="6" a="1"/>
  <c r="AB14" i="6" s="1"/>
  <c r="AC14" i="6" a="1"/>
  <c r="AC14" i="6" s="1"/>
  <c r="F15" i="6" a="1"/>
  <c r="F15" i="6" s="1"/>
  <c r="P15" i="6" a="1"/>
  <c r="P15" i="6" s="1"/>
  <c r="Q15" i="6" a="1"/>
  <c r="Q15" i="6" s="1"/>
  <c r="R15" i="6"/>
  <c r="S15" i="6" a="1"/>
  <c r="S15" i="6" s="1"/>
  <c r="T15" i="6"/>
  <c r="AA15" i="6"/>
  <c r="AB15" i="6" a="1"/>
  <c r="AB15" i="6" s="1"/>
  <c r="AC15" i="6" a="1"/>
  <c r="AC15" i="6" s="1"/>
  <c r="F16" i="6" a="1"/>
  <c r="F16" i="6" s="1"/>
  <c r="P16" i="6" a="1"/>
  <c r="P16" i="6" s="1"/>
  <c r="Q16" i="6" a="1"/>
  <c r="Q16" i="6" s="1"/>
  <c r="R16" i="6"/>
  <c r="S16" i="6" a="1"/>
  <c r="S16" i="6" s="1"/>
  <c r="T16" i="6"/>
  <c r="AA16" i="6"/>
  <c r="AB16" i="6" a="1"/>
  <c r="AB16" i="6" s="1"/>
  <c r="AC16" i="6" a="1"/>
  <c r="AC16" i="6" s="1"/>
  <c r="F17" i="6" a="1"/>
  <c r="F17" i="6" s="1"/>
  <c r="P17" i="6" a="1"/>
  <c r="P17" i="6" s="1"/>
  <c r="Q17" i="6" a="1"/>
  <c r="Q17" i="6" s="1"/>
  <c r="R17" i="6"/>
  <c r="S17" i="6" a="1"/>
  <c r="S17" i="6" s="1"/>
  <c r="T17" i="6"/>
  <c r="AA17" i="6"/>
  <c r="AB17" i="6" a="1"/>
  <c r="AB17" i="6" s="1"/>
  <c r="AC17" i="6" a="1"/>
  <c r="AC17" i="6" s="1"/>
  <c r="F18" i="6" a="1"/>
  <c r="F18" i="6" s="1"/>
  <c r="P18" i="6" a="1"/>
  <c r="P18" i="6" s="1"/>
  <c r="Q18" i="6" a="1"/>
  <c r="Q18" i="6" s="1"/>
  <c r="R18" i="6"/>
  <c r="S18" i="6" a="1"/>
  <c r="S18" i="6" s="1"/>
  <c r="T18" i="6"/>
  <c r="AA18" i="6"/>
  <c r="AB18" i="6" a="1"/>
  <c r="AB18" i="6" s="1"/>
  <c r="AC18" i="6" a="1"/>
  <c r="AC18" i="6" s="1"/>
  <c r="F19" i="6" a="1"/>
  <c r="F19" i="6" s="1"/>
  <c r="P19" i="6" a="1"/>
  <c r="P19" i="6" s="1"/>
  <c r="Q19" i="6" a="1"/>
  <c r="Q19" i="6" s="1"/>
  <c r="R19" i="6"/>
  <c r="S19" i="6" a="1"/>
  <c r="S19" i="6" s="1"/>
  <c r="T19" i="6"/>
  <c r="AA19" i="6"/>
  <c r="AB19" i="6" a="1"/>
  <c r="AB19" i="6" s="1"/>
  <c r="AC19" i="6" a="1"/>
  <c r="AC19" i="6" s="1"/>
  <c r="F20" i="6" a="1"/>
  <c r="F20" i="6" s="1"/>
  <c r="P20" i="6" a="1"/>
  <c r="P20" i="6" s="1"/>
  <c r="Q20" i="6" a="1"/>
  <c r="Q20" i="6" s="1"/>
  <c r="R20" i="6"/>
  <c r="S20" i="6" a="1"/>
  <c r="S20" i="6" s="1"/>
  <c r="T20" i="6"/>
  <c r="AA20" i="6"/>
  <c r="AB20" i="6" a="1"/>
  <c r="AB20" i="6" s="1"/>
  <c r="AC20" i="6" a="1"/>
  <c r="AC20" i="6" s="1"/>
  <c r="F21" i="6" a="1"/>
  <c r="F21" i="6" s="1"/>
  <c r="Q21" i="6" a="1"/>
  <c r="Q21" i="6" s="1"/>
  <c r="F22" i="6" a="1"/>
  <c r="F22" i="6" s="1"/>
  <c r="Q22" i="6" a="1"/>
  <c r="Q22" i="6" s="1"/>
  <c r="F23" i="6" a="1"/>
  <c r="F23" i="6" s="1"/>
  <c r="Q23" i="6" a="1"/>
  <c r="Q23" i="6" s="1"/>
  <c r="F24" i="6" a="1"/>
  <c r="F24" i="6" s="1"/>
  <c r="Q24" i="6" a="1"/>
  <c r="Q24" i="6" s="1"/>
  <c r="Q25" i="6" a="1"/>
  <c r="Q25" i="6" s="1"/>
  <c r="Q26" i="6" a="1"/>
  <c r="Q26" i="6" s="1"/>
  <c r="Q27" i="6" a="1"/>
  <c r="Q27" i="6" s="1"/>
  <c r="Q28" i="6" a="1"/>
  <c r="Q28" i="6" s="1"/>
  <c r="Q29" i="6" a="1"/>
  <c r="Q29" i="6" s="1"/>
  <c r="Q30" i="6" a="1"/>
  <c r="Q30" i="6" s="1"/>
  <c r="Q31" i="6" a="1"/>
  <c r="Q31" i="6" s="1"/>
  <c r="Q32" i="6" a="1"/>
  <c r="Q32" i="6" s="1"/>
  <c r="Q33" i="6" a="1"/>
  <c r="Q33" i="6" s="1"/>
  <c r="Q34" i="6" a="1"/>
  <c r="Q34" i="6" s="1"/>
  <c r="Q35" i="6" a="1"/>
  <c r="Q35" i="6" s="1"/>
  <c r="Q36" i="6" a="1"/>
  <c r="Q36" i="6" s="1"/>
  <c r="Q37" i="6" a="1"/>
  <c r="Q37" i="6" s="1"/>
  <c r="Q38" i="6" a="1"/>
  <c r="Q38" i="6" s="1"/>
  <c r="Q39" i="6" a="1"/>
  <c r="Q39" i="6" s="1"/>
  <c r="Q40" i="6" a="1"/>
  <c r="Q40" i="6" s="1"/>
  <c r="Q41" i="6" a="1"/>
  <c r="Q41" i="6" s="1"/>
  <c r="Q42" i="6" a="1"/>
  <c r="Q42" i="6" s="1"/>
  <c r="Q43" i="6" a="1"/>
  <c r="Q43" i="6" s="1"/>
  <c r="Q44" i="6" a="1"/>
  <c r="Q44" i="6" s="1"/>
  <c r="Q45" i="6" a="1"/>
  <c r="Q45" i="6" s="1"/>
  <c r="Q46" i="6" a="1"/>
  <c r="Q46" i="6" s="1"/>
  <c r="Q47" i="6" a="1"/>
  <c r="Q47" i="6" s="1"/>
  <c r="Q48" i="6" a="1"/>
  <c r="Q48" i="6" s="1"/>
  <c r="Q49" i="6" a="1"/>
  <c r="Q49" i="6" s="1"/>
  <c r="Q50" i="6" a="1"/>
  <c r="Q50" i="6" s="1"/>
  <c r="Q51" i="6" a="1"/>
  <c r="Q51" i="6" s="1"/>
  <c r="Q52" i="6" a="1"/>
  <c r="Q52" i="6" s="1"/>
  <c r="Q53" i="6" a="1"/>
  <c r="Q53" i="6" s="1"/>
  <c r="Q54" i="6" a="1"/>
  <c r="Q54" i="6" s="1"/>
  <c r="Q55" i="6" a="1"/>
  <c r="Q55" i="6" s="1"/>
  <c r="Q56" i="6" a="1"/>
  <c r="Q56" i="6" s="1"/>
  <c r="Q57" i="6" a="1"/>
  <c r="Q57" i="6" s="1"/>
  <c r="Q58" i="6" a="1"/>
  <c r="Q58" i="6" s="1"/>
  <c r="Q59" i="6" a="1"/>
  <c r="Q59" i="6" s="1"/>
  <c r="Q60" i="6" a="1"/>
  <c r="Q60" i="6" s="1"/>
  <c r="Q61" i="6" a="1"/>
  <c r="Q61" i="6" s="1"/>
  <c r="Q62" i="6" a="1"/>
  <c r="Q62" i="6" s="1"/>
  <c r="Q63" i="6" a="1"/>
  <c r="Q63" i="6" s="1"/>
  <c r="Q64" i="6" a="1"/>
  <c r="Q64" i="6" s="1"/>
  <c r="Q65" i="6" a="1"/>
  <c r="Q65" i="6" s="1"/>
  <c r="Q66" i="6" a="1"/>
  <c r="Q66" i="6" s="1"/>
  <c r="Q67" i="6" a="1"/>
  <c r="Q67" i="6" s="1"/>
  <c r="Q68" i="6" a="1"/>
  <c r="Q68" i="6" s="1"/>
  <c r="Q69" i="6" a="1"/>
  <c r="Q69" i="6" s="1"/>
  <c r="Q70" i="6" a="1"/>
  <c r="Q70" i="6" s="1"/>
  <c r="Q71" i="6" a="1"/>
  <c r="Q71" i="6" s="1"/>
  <c r="Q72" i="6" a="1"/>
  <c r="Q72" i="6" s="1"/>
  <c r="Q73" i="6" a="1"/>
  <c r="Q73" i="6" s="1"/>
  <c r="Q74" i="6" a="1"/>
  <c r="Q74" i="6" s="1"/>
  <c r="Q75" i="6" a="1"/>
  <c r="Q75" i="6" s="1"/>
  <c r="Q76" i="6" a="1"/>
  <c r="Q76" i="6" s="1"/>
  <c r="Q77" i="6" a="1"/>
  <c r="Q77" i="6" s="1"/>
  <c r="Q78" i="6" a="1"/>
  <c r="Q78" i="6" s="1"/>
  <c r="Q79" i="6" a="1"/>
  <c r="Q79" i="6" s="1"/>
  <c r="Q80" i="6" a="1"/>
  <c r="Q80" i="6" s="1"/>
  <c r="Q81" i="6" a="1"/>
  <c r="Q81" i="6" s="1"/>
  <c r="Q82" i="6" a="1"/>
  <c r="Q82" i="6" s="1"/>
  <c r="Q83" i="6" a="1"/>
  <c r="Q83" i="6" s="1"/>
  <c r="Q84" i="6" a="1"/>
  <c r="Q84" i="6" s="1"/>
  <c r="Q85" i="6" a="1"/>
  <c r="Q85" i="6" s="1"/>
  <c r="Q86" i="6" a="1"/>
  <c r="Q86" i="6" s="1"/>
  <c r="Q87" i="6" a="1"/>
  <c r="Q87" i="6" s="1"/>
  <c r="Q88" i="6" a="1"/>
  <c r="Q88" i="6" s="1"/>
  <c r="Q89" i="6" a="1"/>
  <c r="Q89" i="6" s="1"/>
  <c r="Q90" i="6" a="1"/>
  <c r="Q90" i="6" s="1"/>
  <c r="Q91" i="6" a="1"/>
  <c r="Q91" i="6" s="1"/>
  <c r="Q92" i="6" a="1"/>
  <c r="Q92" i="6" s="1"/>
  <c r="Q93" i="6" a="1"/>
  <c r="Q93" i="6" s="1"/>
  <c r="Q94" i="6" a="1"/>
  <c r="Q94" i="6" s="1"/>
  <c r="Q95" i="6" a="1"/>
  <c r="Q95" i="6" s="1"/>
  <c r="Q96" i="6" a="1"/>
  <c r="Q96" i="6" s="1"/>
  <c r="Q97" i="6" a="1"/>
  <c r="Q97" i="6" s="1"/>
  <c r="Q98" i="6" a="1"/>
  <c r="Q98" i="6" s="1"/>
  <c r="Q99" i="6" a="1"/>
  <c r="Q99" i="6" s="1"/>
  <c r="Q100" i="6" a="1"/>
  <c r="Q100" i="6" s="1"/>
  <c r="Q101" i="6" a="1"/>
  <c r="Q101" i="6" s="1"/>
  <c r="Q102" i="6" a="1"/>
  <c r="Q102" i="6" s="1"/>
  <c r="Q103" i="6" a="1"/>
  <c r="Q103" i="6" s="1"/>
  <c r="Q104" i="6" a="1"/>
  <c r="Q104" i="6" s="1"/>
  <c r="Q105" i="6" a="1"/>
  <c r="Q105" i="6" s="1"/>
  <c r="Q106" i="6" a="1"/>
  <c r="Q106" i="6" s="1"/>
  <c r="B3" i="5" a="1"/>
  <c r="B3" i="5" s="1"/>
  <c r="P4" i="5" a="1"/>
  <c r="P4" i="5" s="1"/>
  <c r="P5" i="5" a="1"/>
  <c r="P5" i="5" s="1"/>
  <c r="F6" i="5" a="1"/>
  <c r="F6" i="5" s="1"/>
  <c r="P6" i="5" a="1"/>
  <c r="P6" i="5" s="1"/>
  <c r="Q6" i="5"/>
  <c r="R6" i="5"/>
  <c r="S6" i="5"/>
  <c r="T6" i="5"/>
  <c r="U6" i="5"/>
  <c r="Y6" i="5"/>
  <c r="Z6" i="5" a="1"/>
  <c r="Z6" i="5" s="1"/>
  <c r="AA6" i="5" a="1"/>
  <c r="AA6" i="5" s="1"/>
  <c r="F7" i="5" a="1"/>
  <c r="F7" i="5" s="1"/>
  <c r="P7" i="5" a="1"/>
  <c r="P7" i="5" s="1"/>
  <c r="Q7" i="5"/>
  <c r="R7" i="5"/>
  <c r="S7" i="5"/>
  <c r="T7" i="5"/>
  <c r="U7" i="5"/>
  <c r="Y7" i="5"/>
  <c r="Z7" i="5" a="1"/>
  <c r="Z7" i="5" s="1"/>
  <c r="AA7" i="5" a="1"/>
  <c r="AA7" i="5" s="1"/>
  <c r="F8" i="5" a="1"/>
  <c r="F8" i="5" s="1"/>
  <c r="P8" i="5" a="1"/>
  <c r="P8" i="5" s="1"/>
  <c r="Q8" i="5"/>
  <c r="R8" i="5"/>
  <c r="S8" i="5"/>
  <c r="T8" i="5"/>
  <c r="U8" i="5"/>
  <c r="Y8" i="5"/>
  <c r="Z8" i="5" a="1"/>
  <c r="Z8" i="5" s="1"/>
  <c r="AA8" i="5"/>
  <c r="AA8" i="5" a="1"/>
  <c r="F9" i="5" a="1"/>
  <c r="F9" i="5" s="1"/>
  <c r="P9" i="5" a="1"/>
  <c r="P9" i="5" s="1"/>
  <c r="Q9" i="5"/>
  <c r="R9" i="5"/>
  <c r="S9" i="5"/>
  <c r="T9" i="5"/>
  <c r="U9" i="5"/>
  <c r="Y9" i="5"/>
  <c r="Z9" i="5" a="1"/>
  <c r="Z9" i="5" s="1"/>
  <c r="AA9" i="5" a="1"/>
  <c r="AA9" i="5" s="1"/>
  <c r="F10" i="5" a="1"/>
  <c r="F10" i="5" s="1"/>
  <c r="P10" i="5" a="1"/>
  <c r="P10" i="5" s="1"/>
  <c r="Q10" i="5"/>
  <c r="R10" i="5"/>
  <c r="S10" i="5"/>
  <c r="T10" i="5"/>
  <c r="U10" i="5"/>
  <c r="Y10" i="5"/>
  <c r="Z10" i="5" a="1"/>
  <c r="Z10" i="5" s="1"/>
  <c r="AA10" i="5" a="1"/>
  <c r="AA10" i="5" s="1"/>
  <c r="F11" i="5" a="1"/>
  <c r="F11" i="5" s="1"/>
  <c r="P11" i="5" a="1"/>
  <c r="P11" i="5" s="1"/>
  <c r="Q11" i="5"/>
  <c r="R11" i="5"/>
  <c r="S11" i="5"/>
  <c r="T11" i="5"/>
  <c r="U11" i="5"/>
  <c r="Y11" i="5"/>
  <c r="Z11" i="5" a="1"/>
  <c r="Z11" i="5" s="1"/>
  <c r="AA11" i="5" a="1"/>
  <c r="AA11" i="5" s="1"/>
  <c r="F12" i="5" a="1"/>
  <c r="F12" i="5" s="1"/>
  <c r="P12" i="5" a="1"/>
  <c r="P12" i="5" s="1"/>
  <c r="Q12" i="5"/>
  <c r="R12" i="5"/>
  <c r="S12" i="5"/>
  <c r="T12" i="5"/>
  <c r="U12" i="5"/>
  <c r="Y12" i="5"/>
  <c r="Z12" i="5" a="1"/>
  <c r="Z12" i="5" s="1"/>
  <c r="AA12" i="5"/>
  <c r="AA12" i="5" a="1"/>
  <c r="F13" i="5" a="1"/>
  <c r="F13" i="5" s="1"/>
  <c r="P13" i="5" a="1"/>
  <c r="P13" i="5" s="1"/>
  <c r="Q13" i="5"/>
  <c r="R13" i="5"/>
  <c r="S13" i="5"/>
  <c r="T13" i="5"/>
  <c r="U13" i="5"/>
  <c r="Y13" i="5"/>
  <c r="Z13" i="5" a="1"/>
  <c r="Z13" i="5" s="1"/>
  <c r="AA13" i="5" a="1"/>
  <c r="AA13" i="5" s="1"/>
  <c r="F14" i="5" a="1"/>
  <c r="F14" i="5" s="1"/>
  <c r="P14" i="5" a="1"/>
  <c r="P14" i="5" s="1"/>
  <c r="Q14" i="5"/>
  <c r="R14" i="5"/>
  <c r="S14" i="5"/>
  <c r="T14" i="5"/>
  <c r="U14" i="5"/>
  <c r="Y14" i="5"/>
  <c r="Z14" i="5" a="1"/>
  <c r="Z14" i="5" s="1"/>
  <c r="AA14" i="5" a="1"/>
  <c r="AA14" i="5" s="1"/>
  <c r="F15" i="5" a="1"/>
  <c r="F15" i="5" s="1"/>
  <c r="P15" i="5" a="1"/>
  <c r="P15" i="5" s="1"/>
  <c r="Q15" i="5"/>
  <c r="R15" i="5"/>
  <c r="S15" i="5"/>
  <c r="T15" i="5"/>
  <c r="U15" i="5"/>
  <c r="Y15" i="5"/>
  <c r="Z15" i="5" a="1"/>
  <c r="Z15" i="5" s="1"/>
  <c r="AA15" i="5" a="1"/>
  <c r="AA15" i="5" s="1"/>
  <c r="F16" i="5" a="1"/>
  <c r="F16" i="5" s="1"/>
  <c r="P16" i="5" a="1"/>
  <c r="P16" i="5" s="1"/>
  <c r="Q16" i="5"/>
  <c r="R16" i="5"/>
  <c r="S16" i="5"/>
  <c r="T16" i="5"/>
  <c r="U16" i="5"/>
  <c r="Y16" i="5"/>
  <c r="Z16" i="5" a="1"/>
  <c r="Z16" i="5" s="1"/>
  <c r="AA16" i="5"/>
  <c r="AA16" i="5" a="1"/>
  <c r="F17" i="5" a="1"/>
  <c r="F17" i="5" s="1"/>
  <c r="P17" i="5" a="1"/>
  <c r="P17" i="5" s="1"/>
  <c r="Q17" i="5"/>
  <c r="R17" i="5"/>
  <c r="S17" i="5"/>
  <c r="T17" i="5"/>
  <c r="U17" i="5"/>
  <c r="Y17" i="5"/>
  <c r="Z17" i="5" a="1"/>
  <c r="Z17" i="5" s="1"/>
  <c r="AA17" i="5" a="1"/>
  <c r="AA17" i="5" s="1"/>
  <c r="F18" i="5" a="1"/>
  <c r="F18" i="5" s="1"/>
  <c r="P18" i="5" a="1"/>
  <c r="P18" i="5" s="1"/>
  <c r="Q18" i="5"/>
  <c r="R18" i="5"/>
  <c r="S18" i="5"/>
  <c r="T18" i="5"/>
  <c r="U18" i="5"/>
  <c r="Y18" i="5"/>
  <c r="Z18" i="5" a="1"/>
  <c r="Z18" i="5" s="1"/>
  <c r="AA18" i="5" a="1"/>
  <c r="AA18" i="5" s="1"/>
  <c r="F19" i="5" a="1"/>
  <c r="F19" i="5" s="1"/>
  <c r="P19" i="5" a="1"/>
  <c r="P19" i="5" s="1"/>
  <c r="Q19" i="5"/>
  <c r="R19" i="5"/>
  <c r="S19" i="5"/>
  <c r="T19" i="5"/>
  <c r="U19" i="5"/>
  <c r="Y19" i="5"/>
  <c r="Z19" i="5" a="1"/>
  <c r="Z19" i="5" s="1"/>
  <c r="AA19" i="5" a="1"/>
  <c r="AA19" i="5" s="1"/>
  <c r="F20" i="5" a="1"/>
  <c r="F20" i="5" s="1"/>
  <c r="P20" i="5" a="1"/>
  <c r="P20" i="5" s="1"/>
  <c r="Q20" i="5"/>
  <c r="R20" i="5"/>
  <c r="S20" i="5"/>
  <c r="T20" i="5"/>
  <c r="U20" i="5"/>
  <c r="Y20" i="5"/>
  <c r="Z20" i="5" a="1"/>
  <c r="Z20" i="5" s="1"/>
  <c r="AA20" i="5"/>
  <c r="AA20" i="5" a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/>
  <c r="P28" i="5" a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/>
  <c r="P36" i="5" a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/>
  <c r="P44" i="5" a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/>
  <c r="P52" i="5" a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/>
  <c r="P60" i="5" a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/>
  <c r="P68" i="5" a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/>
  <c r="P76" i="5" a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/>
  <c r="P84" i="5" a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/>
  <c r="P92" i="5" a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/>
  <c r="P100" i="5" a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B3" i="4"/>
  <c r="F6" i="4" a="1"/>
  <c r="F6" i="4" s="1"/>
  <c r="P6" i="4" a="1"/>
  <c r="P6" i="4" s="1"/>
  <c r="Q6" i="4" a="1"/>
  <c r="Q6" i="4" s="1"/>
  <c r="R6" i="4"/>
  <c r="S6" i="4" a="1"/>
  <c r="S6" i="4" s="1"/>
  <c r="T6" i="4"/>
  <c r="AA6" i="4" a="1"/>
  <c r="AA6" i="4" s="1"/>
  <c r="AB6" i="4" a="1"/>
  <c r="AB6" i="4" s="1"/>
  <c r="AC6" i="4" a="1"/>
  <c r="AC6" i="4" s="1"/>
  <c r="F7" i="4" a="1"/>
  <c r="F7" i="4" s="1"/>
  <c r="P7" i="4" a="1"/>
  <c r="P7" i="4" s="1"/>
  <c r="Q7" i="4" a="1"/>
  <c r="Q7" i="4" s="1"/>
  <c r="R7" i="4"/>
  <c r="S7" i="4" a="1"/>
  <c r="S7" i="4" s="1"/>
  <c r="T7" i="4"/>
  <c r="AA7" i="4" a="1"/>
  <c r="AA7" i="4" s="1"/>
  <c r="AB7" i="4" a="1"/>
  <c r="AB7" i="4" s="1"/>
  <c r="AC7" i="4" a="1"/>
  <c r="AC7" i="4" s="1"/>
  <c r="F8" i="4" a="1"/>
  <c r="F8" i="4" s="1"/>
  <c r="P8" i="4" a="1"/>
  <c r="P8" i="4" s="1"/>
  <c r="Q8" i="4" a="1"/>
  <c r="Q8" i="4" s="1"/>
  <c r="R8" i="4"/>
  <c r="S8" i="4" a="1"/>
  <c r="S8" i="4" s="1"/>
  <c r="T8" i="4"/>
  <c r="AA8" i="4" a="1"/>
  <c r="AA8" i="4" s="1"/>
  <c r="AB8" i="4" a="1"/>
  <c r="AB8" i="4" s="1"/>
  <c r="AC8" i="4" a="1"/>
  <c r="AC8" i="4" s="1"/>
  <c r="F9" i="4" a="1"/>
  <c r="F9" i="4" s="1"/>
  <c r="P9" i="4" a="1"/>
  <c r="P9" i="4" s="1"/>
  <c r="Q9" i="4" a="1"/>
  <c r="Q9" i="4" s="1"/>
  <c r="R9" i="4"/>
  <c r="S9" i="4" a="1"/>
  <c r="S9" i="4" s="1"/>
  <c r="T9" i="4"/>
  <c r="AA9" i="4" a="1"/>
  <c r="AA9" i="4" s="1"/>
  <c r="AB9" i="4" a="1"/>
  <c r="AB9" i="4" s="1"/>
  <c r="AC9" i="4" a="1"/>
  <c r="AC9" i="4" s="1"/>
  <c r="F10" i="4" a="1"/>
  <c r="F10" i="4" s="1"/>
  <c r="P10" i="4" a="1"/>
  <c r="P10" i="4" s="1"/>
  <c r="Q10" i="4" a="1"/>
  <c r="Q10" i="4" s="1"/>
  <c r="R10" i="4"/>
  <c r="S10" i="4" a="1"/>
  <c r="S10" i="4" s="1"/>
  <c r="T10" i="4"/>
  <c r="AA10" i="4" a="1"/>
  <c r="AA10" i="4" s="1"/>
  <c r="AB10" i="4" a="1"/>
  <c r="AB10" i="4" s="1"/>
  <c r="AC10" i="4" a="1"/>
  <c r="AC10" i="4" s="1"/>
  <c r="F11" i="4" a="1"/>
  <c r="F11" i="4" s="1"/>
  <c r="P11" i="4" a="1"/>
  <c r="P11" i="4" s="1"/>
  <c r="Q11" i="4" a="1"/>
  <c r="Q11" i="4" s="1"/>
  <c r="R11" i="4"/>
  <c r="S11" i="4" a="1"/>
  <c r="S11" i="4" s="1"/>
  <c r="T11" i="4"/>
  <c r="AA11" i="4" a="1"/>
  <c r="AA11" i="4" s="1"/>
  <c r="AB11" i="4" a="1"/>
  <c r="AB11" i="4" s="1"/>
  <c r="AC11" i="4" a="1"/>
  <c r="AC11" i="4" s="1"/>
  <c r="F12" i="4" a="1"/>
  <c r="F12" i="4" s="1"/>
  <c r="P12" i="4" a="1"/>
  <c r="P12" i="4" s="1"/>
  <c r="Q12" i="4" a="1"/>
  <c r="Q12" i="4" s="1"/>
  <c r="R12" i="4"/>
  <c r="S12" i="4" a="1"/>
  <c r="S12" i="4" s="1"/>
  <c r="T12" i="4"/>
  <c r="AA12" i="4" a="1"/>
  <c r="AA12" i="4" s="1"/>
  <c r="AB12" i="4" a="1"/>
  <c r="AB12" i="4" s="1"/>
  <c r="AC12" i="4" a="1"/>
  <c r="AC12" i="4" s="1"/>
  <c r="F13" i="4" a="1"/>
  <c r="F13" i="4" s="1"/>
  <c r="P13" i="4" a="1"/>
  <c r="P13" i="4" s="1"/>
  <c r="Q13" i="4" a="1"/>
  <c r="Q13" i="4" s="1"/>
  <c r="R13" i="4"/>
  <c r="S13" i="4" a="1"/>
  <c r="S13" i="4" s="1"/>
  <c r="T13" i="4"/>
  <c r="AA13" i="4" a="1"/>
  <c r="AA13" i="4" s="1"/>
  <c r="AB13" i="4" a="1"/>
  <c r="AB13" i="4" s="1"/>
  <c r="AC13" i="4" a="1"/>
  <c r="AC13" i="4" s="1"/>
  <c r="F14" i="4" a="1"/>
  <c r="F14" i="4" s="1"/>
  <c r="P14" i="4" a="1"/>
  <c r="P14" i="4" s="1"/>
  <c r="Q14" i="4" a="1"/>
  <c r="Q14" i="4" s="1"/>
  <c r="R14" i="4"/>
  <c r="S14" i="4" a="1"/>
  <c r="S14" i="4" s="1"/>
  <c r="T14" i="4"/>
  <c r="AA14" i="4" a="1"/>
  <c r="AA14" i="4" s="1"/>
  <c r="AB14" i="4" a="1"/>
  <c r="AB14" i="4" s="1"/>
  <c r="AC14" i="4" a="1"/>
  <c r="AC14" i="4" s="1"/>
  <c r="F15" i="4" a="1"/>
  <c r="F15" i="4" s="1"/>
  <c r="P15" i="4" a="1"/>
  <c r="P15" i="4" s="1"/>
  <c r="Q15" i="4" a="1"/>
  <c r="Q15" i="4" s="1"/>
  <c r="R15" i="4"/>
  <c r="S15" i="4" a="1"/>
  <c r="S15" i="4" s="1"/>
  <c r="T15" i="4"/>
  <c r="AA15" i="4" a="1"/>
  <c r="AA15" i="4" s="1"/>
  <c r="AB15" i="4" a="1"/>
  <c r="AB15" i="4" s="1"/>
  <c r="AC15" i="4" a="1"/>
  <c r="AC15" i="4" s="1"/>
  <c r="F16" i="4" a="1"/>
  <c r="F16" i="4" s="1"/>
  <c r="P16" i="4" a="1"/>
  <c r="P16" i="4" s="1"/>
  <c r="Q16" i="4" a="1"/>
  <c r="Q16" i="4" s="1"/>
  <c r="R16" i="4"/>
  <c r="S16" i="4" a="1"/>
  <c r="S16" i="4" s="1"/>
  <c r="T16" i="4"/>
  <c r="AA16" i="4" a="1"/>
  <c r="AA16" i="4" s="1"/>
  <c r="AB16" i="4" a="1"/>
  <c r="AB16" i="4" s="1"/>
  <c r="AC16" i="4" a="1"/>
  <c r="AC16" i="4" s="1"/>
  <c r="F17" i="4" a="1"/>
  <c r="F17" i="4" s="1"/>
  <c r="P17" i="4" a="1"/>
  <c r="P17" i="4" s="1"/>
  <c r="Q17" i="4" a="1"/>
  <c r="Q17" i="4" s="1"/>
  <c r="R17" i="4"/>
  <c r="S17" i="4" a="1"/>
  <c r="S17" i="4" s="1"/>
  <c r="T17" i="4"/>
  <c r="AA17" i="4" a="1"/>
  <c r="AA17" i="4" s="1"/>
  <c r="AB17" i="4" a="1"/>
  <c r="AB17" i="4" s="1"/>
  <c r="AC17" i="4" a="1"/>
  <c r="AC17" i="4" s="1"/>
  <c r="F18" i="4" a="1"/>
  <c r="F18" i="4" s="1"/>
  <c r="P18" i="4" a="1"/>
  <c r="P18" i="4" s="1"/>
  <c r="Q18" i="4" a="1"/>
  <c r="Q18" i="4" s="1"/>
  <c r="R18" i="4"/>
  <c r="S18" i="4" a="1"/>
  <c r="S18" i="4" s="1"/>
  <c r="T18" i="4"/>
  <c r="AA18" i="4" a="1"/>
  <c r="AA18" i="4" s="1"/>
  <c r="AB18" i="4" a="1"/>
  <c r="AB18" i="4" s="1"/>
  <c r="AC18" i="4" a="1"/>
  <c r="AC18" i="4" s="1"/>
  <c r="F19" i="4" a="1"/>
  <c r="F19" i="4" s="1"/>
  <c r="P19" i="4" a="1"/>
  <c r="P19" i="4" s="1"/>
  <c r="Q19" i="4" a="1"/>
  <c r="Q19" i="4" s="1"/>
  <c r="R19" i="4"/>
  <c r="S19" i="4" a="1"/>
  <c r="S19" i="4" s="1"/>
  <c r="T19" i="4"/>
  <c r="AA19" i="4" a="1"/>
  <c r="AA19" i="4" s="1"/>
  <c r="AB19" i="4" a="1"/>
  <c r="AB19" i="4" s="1"/>
  <c r="AC19" i="4" a="1"/>
  <c r="AC19" i="4" s="1"/>
  <c r="F20" i="4" a="1"/>
  <c r="F20" i="4" s="1"/>
  <c r="P20" i="4" a="1"/>
  <c r="P20" i="4" s="1"/>
  <c r="Q20" i="4" a="1"/>
  <c r="Q20" i="4" s="1"/>
  <c r="R20" i="4"/>
  <c r="S20" i="4" a="1"/>
  <c r="S20" i="4" s="1"/>
  <c r="T20" i="4"/>
  <c r="AA20" i="4" a="1"/>
  <c r="AA20" i="4" s="1"/>
  <c r="AB20" i="4" a="1"/>
  <c r="AB20" i="4" s="1"/>
  <c r="AC20" i="4" a="1"/>
  <c r="AC20" i="4" s="1"/>
  <c r="F21" i="4" a="1"/>
  <c r="F21" i="4" s="1"/>
  <c r="Q21" i="4" a="1"/>
  <c r="Q21" i="4" s="1"/>
  <c r="F22" i="4" a="1"/>
  <c r="F22" i="4" s="1"/>
  <c r="Q22" i="4" a="1"/>
  <c r="Q22" i="4" s="1"/>
  <c r="F23" i="4" a="1"/>
  <c r="F23" i="4" s="1"/>
  <c r="Q23" i="4" a="1"/>
  <c r="Q23" i="4" s="1"/>
  <c r="F24" i="4" a="1"/>
  <c r="F24" i="4" s="1"/>
  <c r="Q24" i="4"/>
  <c r="Q24" i="4" a="1"/>
  <c r="Q25" i="4" a="1"/>
  <c r="Q25" i="4" s="1"/>
  <c r="Q26" i="4" a="1"/>
  <c r="Q26" i="4" s="1"/>
  <c r="Q27" i="4" a="1"/>
  <c r="Q27" i="4" s="1"/>
  <c r="Q28" i="4" a="1"/>
  <c r="Q28" i="4" s="1"/>
  <c r="Q29" i="4" a="1"/>
  <c r="Q29" i="4" s="1"/>
  <c r="Q30" i="4" a="1"/>
  <c r="Q30" i="4" s="1"/>
  <c r="Q31" i="4" a="1"/>
  <c r="Q31" i="4" s="1"/>
  <c r="Q32" i="4" a="1"/>
  <c r="Q32" i="4" s="1"/>
  <c r="Q33" i="4" a="1"/>
  <c r="Q33" i="4" s="1"/>
  <c r="Q34" i="4" a="1"/>
  <c r="Q34" i="4" s="1"/>
  <c r="Q35" i="4" a="1"/>
  <c r="Q35" i="4" s="1"/>
  <c r="Q36" i="4" a="1"/>
  <c r="Q36" i="4" s="1"/>
  <c r="Q37" i="4" a="1"/>
  <c r="Q37" i="4" s="1"/>
  <c r="Q38" i="4" a="1"/>
  <c r="Q38" i="4" s="1"/>
  <c r="Q39" i="4" a="1"/>
  <c r="Q39" i="4" s="1"/>
  <c r="Q40" i="4" a="1"/>
  <c r="Q40" i="4" s="1"/>
  <c r="Q41" i="4" a="1"/>
  <c r="Q41" i="4" s="1"/>
  <c r="Q42" i="4" a="1"/>
  <c r="Q42" i="4" s="1"/>
  <c r="Q43" i="4" a="1"/>
  <c r="Q43" i="4" s="1"/>
  <c r="Q44" i="4" a="1"/>
  <c r="Q44" i="4" s="1"/>
  <c r="Q45" i="4" a="1"/>
  <c r="Q45" i="4" s="1"/>
  <c r="Q46" i="4" a="1"/>
  <c r="Q46" i="4" s="1"/>
  <c r="Q47" i="4" a="1"/>
  <c r="Q47" i="4" s="1"/>
  <c r="Q48" i="4"/>
  <c r="Q48" i="4" a="1"/>
  <c r="Q49" i="4" a="1"/>
  <c r="Q49" i="4" s="1"/>
  <c r="Q50" i="4" a="1"/>
  <c r="Q50" i="4" s="1"/>
  <c r="Q51" i="4" a="1"/>
  <c r="Q51" i="4" s="1"/>
  <c r="Q52" i="4" a="1"/>
  <c r="Q52" i="4" s="1"/>
  <c r="Q53" i="4" a="1"/>
  <c r="Q53" i="4" s="1"/>
  <c r="Q54" i="4" a="1"/>
  <c r="Q54" i="4" s="1"/>
  <c r="Q55" i="4" a="1"/>
  <c r="Q55" i="4" s="1"/>
  <c r="Q56" i="4"/>
  <c r="Q56" i="4" a="1"/>
  <c r="Q57" i="4" a="1"/>
  <c r="Q57" i="4" s="1"/>
  <c r="Q58" i="4" a="1"/>
  <c r="Q58" i="4" s="1"/>
  <c r="Q59" i="4" a="1"/>
  <c r="Q59" i="4" s="1"/>
  <c r="Q60" i="4" a="1"/>
  <c r="Q60" i="4" s="1"/>
  <c r="Q61" i="4" a="1"/>
  <c r="Q61" i="4" s="1"/>
  <c r="Q62" i="4" a="1"/>
  <c r="Q62" i="4" s="1"/>
  <c r="Q63" i="4" a="1"/>
  <c r="Q63" i="4" s="1"/>
  <c r="Q64" i="4" a="1"/>
  <c r="Q64" i="4" s="1"/>
  <c r="Q65" i="4" a="1"/>
  <c r="Q65" i="4" s="1"/>
  <c r="Q66" i="4" a="1"/>
  <c r="Q66" i="4" s="1"/>
  <c r="Q67" i="4" a="1"/>
  <c r="Q67" i="4" s="1"/>
  <c r="Q68" i="4" a="1"/>
  <c r="Q68" i="4" s="1"/>
  <c r="Q69" i="4" a="1"/>
  <c r="Q69" i="4" s="1"/>
  <c r="Q70" i="4" a="1"/>
  <c r="Q70" i="4" s="1"/>
  <c r="Q71" i="4" a="1"/>
  <c r="Q71" i="4" s="1"/>
  <c r="Q72" i="4" a="1"/>
  <c r="Q72" i="4" s="1"/>
  <c r="Q73" i="4" a="1"/>
  <c r="Q73" i="4" s="1"/>
  <c r="Q74" i="4" a="1"/>
  <c r="Q74" i="4" s="1"/>
  <c r="Q75" i="4" a="1"/>
  <c r="Q75" i="4" s="1"/>
  <c r="Q76" i="4" a="1"/>
  <c r="Q76" i="4" s="1"/>
  <c r="Q77" i="4" a="1"/>
  <c r="Q77" i="4" s="1"/>
  <c r="Q78" i="4" a="1"/>
  <c r="Q78" i="4" s="1"/>
  <c r="Q79" i="4" a="1"/>
  <c r="Q79" i="4" s="1"/>
  <c r="Q80" i="4"/>
  <c r="Q80" i="4" a="1"/>
  <c r="Q81" i="4" a="1"/>
  <c r="Q81" i="4" s="1"/>
  <c r="Q82" i="4" a="1"/>
  <c r="Q82" i="4" s="1"/>
  <c r="Q83" i="4" a="1"/>
  <c r="Q83" i="4" s="1"/>
  <c r="Q84" i="4" a="1"/>
  <c r="Q84" i="4" s="1"/>
  <c r="Q85" i="4" a="1"/>
  <c r="Q85" i="4" s="1"/>
  <c r="Q86" i="4" a="1"/>
  <c r="Q86" i="4" s="1"/>
  <c r="Q87" i="4" a="1"/>
  <c r="Q87" i="4" s="1"/>
  <c r="Q88" i="4"/>
  <c r="Q88" i="4" a="1"/>
  <c r="Q89" i="4" a="1"/>
  <c r="Q89" i="4" s="1"/>
  <c r="Q90" i="4" a="1"/>
  <c r="Q90" i="4" s="1"/>
  <c r="Q91" i="4" a="1"/>
  <c r="Q91" i="4" s="1"/>
  <c r="Q92" i="4" a="1"/>
  <c r="Q92" i="4" s="1"/>
  <c r="Q93" i="4" a="1"/>
  <c r="Q93" i="4" s="1"/>
  <c r="Q94" i="4" a="1"/>
  <c r="Q94" i="4" s="1"/>
  <c r="Q95" i="4" a="1"/>
  <c r="Q95" i="4" s="1"/>
  <c r="Q96" i="4" a="1"/>
  <c r="Q96" i="4" s="1"/>
  <c r="Q97" i="4" a="1"/>
  <c r="Q97" i="4" s="1"/>
  <c r="Q98" i="4" a="1"/>
  <c r="Q98" i="4" s="1"/>
  <c r="Q99" i="4" a="1"/>
  <c r="Q99" i="4" s="1"/>
  <c r="Q100" i="4" a="1"/>
  <c r="Q100" i="4" s="1"/>
  <c r="Q101" i="4" a="1"/>
  <c r="Q101" i="4" s="1"/>
  <c r="Q102" i="4" a="1"/>
  <c r="Q102" i="4" s="1"/>
  <c r="Q103" i="4" a="1"/>
  <c r="Q103" i="4" s="1"/>
  <c r="Q104" i="4" a="1"/>
  <c r="Q104" i="4" s="1"/>
  <c r="Q105" i="4" a="1"/>
  <c r="Q105" i="4" s="1"/>
  <c r="Q106" i="4" a="1"/>
  <c r="Q106" i="4" s="1"/>
  <c r="B3" i="3" a="1"/>
  <c r="B3" i="3" s="1"/>
  <c r="P4" i="3" a="1"/>
  <c r="P4" i="3" s="1"/>
  <c r="P5" i="3" a="1"/>
  <c r="P5" i="3" s="1"/>
  <c r="A6" i="3" a="1"/>
  <c r="A6" i="3" s="1"/>
  <c r="P6" i="3" a="1"/>
  <c r="P6" i="3" s="1"/>
  <c r="A7" i="3" a="1"/>
  <c r="A7" i="3" s="1"/>
  <c r="P7" i="3" a="1"/>
  <c r="P7" i="3" s="1"/>
  <c r="A8" i="3"/>
  <c r="C8" i="3" s="1" a="1"/>
  <c r="C8" i="3" s="1"/>
  <c r="U8" i="3" s="1"/>
  <c r="A8" i="3" a="1"/>
  <c r="P8" i="3" a="1"/>
  <c r="P8" i="3" s="1"/>
  <c r="A9" i="3" a="1"/>
  <c r="A9" i="3" s="1"/>
  <c r="P9" i="3" a="1"/>
  <c r="P9" i="3" s="1"/>
  <c r="A10" i="3" a="1"/>
  <c r="A10" i="3" s="1"/>
  <c r="P10" i="3" a="1"/>
  <c r="P10" i="3" s="1"/>
  <c r="A11" i="3" a="1"/>
  <c r="A11" i="3" s="1"/>
  <c r="P11" i="3" a="1"/>
  <c r="P11" i="3" s="1"/>
  <c r="A12" i="3" a="1"/>
  <c r="A12" i="3" s="1"/>
  <c r="P12" i="3"/>
  <c r="P12" i="3" a="1"/>
  <c r="A13" i="3" a="1"/>
  <c r="A13" i="3" s="1"/>
  <c r="P13" i="3"/>
  <c r="P13" i="3" a="1"/>
  <c r="U13" i="3"/>
  <c r="A14" i="3" a="1"/>
  <c r="A14" i="3" s="1"/>
  <c r="P14" i="3" a="1"/>
  <c r="P14" i="3" s="1"/>
  <c r="A15" i="3" a="1"/>
  <c r="A15" i="3" s="1"/>
  <c r="P15" i="3" a="1"/>
  <c r="P15" i="3" s="1"/>
  <c r="A16" i="3" a="1"/>
  <c r="A16" i="3" s="1"/>
  <c r="P16" i="3" a="1"/>
  <c r="P16" i="3" s="1"/>
  <c r="A17" i="3" a="1"/>
  <c r="A17" i="3" s="1"/>
  <c r="P17" i="3" a="1"/>
  <c r="P17" i="3" s="1"/>
  <c r="A18" i="3" a="1"/>
  <c r="A18" i="3" s="1"/>
  <c r="P18" i="3" a="1"/>
  <c r="P18" i="3" s="1"/>
  <c r="A19" i="3" a="1"/>
  <c r="A19" i="3" s="1"/>
  <c r="P19" i="3" a="1"/>
  <c r="P19" i="3" s="1"/>
  <c r="A20" i="3" a="1"/>
  <c r="A20" i="3" s="1"/>
  <c r="P20" i="3" a="1"/>
  <c r="P20" i="3" s="1"/>
  <c r="A21" i="3" a="1"/>
  <c r="A21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AD1" i="2"/>
  <c r="B3" i="2"/>
  <c r="O4" i="2"/>
  <c r="O5" i="2"/>
  <c r="F6" i="2" a="1"/>
  <c r="F6" i="2" s="1"/>
  <c r="O6" i="2"/>
  <c r="P6" i="2" a="1"/>
  <c r="P6" i="2" s="1"/>
  <c r="Q6" i="2"/>
  <c r="R6" i="2"/>
  <c r="S6" i="2"/>
  <c r="T6" i="2"/>
  <c r="U6" i="2"/>
  <c r="V6" i="2" a="1"/>
  <c r="V6" i="2" s="1"/>
  <c r="W6" i="2"/>
  <c r="F7" i="2" a="1"/>
  <c r="F7" i="2" s="1"/>
  <c r="O7" i="2"/>
  <c r="P7" i="2"/>
  <c r="Q7" i="2"/>
  <c r="R7" i="2"/>
  <c r="S7" i="2"/>
  <c r="T7" i="2"/>
  <c r="U7" i="2"/>
  <c r="V7" i="2" a="1"/>
  <c r="V7" i="2" s="1"/>
  <c r="W7" i="2"/>
  <c r="F8" i="2" a="1"/>
  <c r="F8" i="2" s="1"/>
  <c r="O8" i="2"/>
  <c r="P8" i="2"/>
  <c r="Q8" i="2"/>
  <c r="R8" i="2"/>
  <c r="S8" i="2"/>
  <c r="T8" i="2"/>
  <c r="U8" i="2"/>
  <c r="V8" i="2" a="1"/>
  <c r="V8" i="2" s="1"/>
  <c r="W8" i="2"/>
  <c r="F9" i="2" a="1"/>
  <c r="F9" i="2" s="1"/>
  <c r="O9" i="2"/>
  <c r="P9" i="2"/>
  <c r="Q9" i="2"/>
  <c r="R9" i="2"/>
  <c r="S9" i="2"/>
  <c r="T9" i="2"/>
  <c r="U9" i="2"/>
  <c r="V9" i="2" a="1"/>
  <c r="V9" i="2" s="1"/>
  <c r="W9" i="2"/>
  <c r="F10" i="2" a="1"/>
  <c r="F10" i="2" s="1"/>
  <c r="O10" i="2"/>
  <c r="P10" i="2"/>
  <c r="Q10" i="2"/>
  <c r="R10" i="2"/>
  <c r="S10" i="2"/>
  <c r="T10" i="2"/>
  <c r="U10" i="2"/>
  <c r="V10" i="2" a="1"/>
  <c r="V10" i="2" s="1"/>
  <c r="W10" i="2"/>
  <c r="F11" i="2" a="1"/>
  <c r="F11" i="2" s="1"/>
  <c r="O11" i="2"/>
  <c r="P11" i="2"/>
  <c r="Q11" i="2"/>
  <c r="R11" i="2"/>
  <c r="S11" i="2"/>
  <c r="T11" i="2"/>
  <c r="U11" i="2"/>
  <c r="V11" i="2" a="1"/>
  <c r="V11" i="2" s="1"/>
  <c r="W11" i="2"/>
  <c r="F12" i="2" a="1"/>
  <c r="F12" i="2" s="1"/>
  <c r="O12" i="2"/>
  <c r="P12" i="2"/>
  <c r="Q12" i="2"/>
  <c r="R12" i="2"/>
  <c r="S12" i="2"/>
  <c r="T12" i="2"/>
  <c r="U12" i="2"/>
  <c r="V12" i="2" a="1"/>
  <c r="V12" i="2" s="1"/>
  <c r="W12" i="2"/>
  <c r="F13" i="2" a="1"/>
  <c r="F13" i="2" s="1"/>
  <c r="O13" i="2"/>
  <c r="P13" i="2"/>
  <c r="Q13" i="2"/>
  <c r="R13" i="2"/>
  <c r="S13" i="2"/>
  <c r="T13" i="2"/>
  <c r="U13" i="2"/>
  <c r="V13" i="2" a="1"/>
  <c r="V13" i="2" s="1"/>
  <c r="W13" i="2"/>
  <c r="F14" i="2" a="1"/>
  <c r="F14" i="2" s="1"/>
  <c r="O14" i="2"/>
  <c r="P14" i="2"/>
  <c r="Q14" i="2"/>
  <c r="R14" i="2"/>
  <c r="S14" i="2"/>
  <c r="T14" i="2"/>
  <c r="U14" i="2"/>
  <c r="V14" i="2" a="1"/>
  <c r="V14" i="2" s="1"/>
  <c r="W14" i="2"/>
  <c r="F15" i="2" a="1"/>
  <c r="F15" i="2" s="1"/>
  <c r="O15" i="2"/>
  <c r="P15" i="2"/>
  <c r="Q15" i="2"/>
  <c r="R15" i="2"/>
  <c r="S15" i="2"/>
  <c r="T15" i="2"/>
  <c r="U15" i="2"/>
  <c r="V15" i="2" a="1"/>
  <c r="V15" i="2" s="1"/>
  <c r="W15" i="2"/>
  <c r="F16" i="2" a="1"/>
  <c r="F16" i="2" s="1"/>
  <c r="O16" i="2"/>
  <c r="P16" i="2"/>
  <c r="Q16" i="2"/>
  <c r="R16" i="2"/>
  <c r="S16" i="2"/>
  <c r="T16" i="2"/>
  <c r="U16" i="2"/>
  <c r="V16" i="2" a="1"/>
  <c r="V16" i="2" s="1"/>
  <c r="W16" i="2"/>
  <c r="F17" i="2" a="1"/>
  <c r="F17" i="2" s="1"/>
  <c r="O17" i="2"/>
  <c r="P17" i="2"/>
  <c r="Q17" i="2"/>
  <c r="R17" i="2"/>
  <c r="S17" i="2"/>
  <c r="T17" i="2"/>
  <c r="U17" i="2"/>
  <c r="V17" i="2"/>
  <c r="V17" i="2" a="1"/>
  <c r="W17" i="2"/>
  <c r="F18" i="2" a="1"/>
  <c r="F18" i="2" s="1"/>
  <c r="O18" i="2"/>
  <c r="P18" i="2"/>
  <c r="Q18" i="2"/>
  <c r="R18" i="2"/>
  <c r="S18" i="2"/>
  <c r="T18" i="2"/>
  <c r="U18" i="2"/>
  <c r="V18" i="2" a="1"/>
  <c r="V18" i="2" s="1"/>
  <c r="W18" i="2"/>
  <c r="F19" i="2" a="1"/>
  <c r="F19" i="2" s="1"/>
  <c r="O19" i="2"/>
  <c r="P19" i="2"/>
  <c r="Q19" i="2"/>
  <c r="R19" i="2"/>
  <c r="S19" i="2"/>
  <c r="T19" i="2"/>
  <c r="U19" i="2"/>
  <c r="V19" i="2" a="1"/>
  <c r="V19" i="2" s="1"/>
  <c r="W19" i="2"/>
  <c r="F20" i="2" a="1"/>
  <c r="F20" i="2" s="1"/>
  <c r="O20" i="2"/>
  <c r="U20" i="2"/>
  <c r="W20" i="2"/>
  <c r="F21" i="2" a="1"/>
  <c r="F21" i="2" s="1"/>
  <c r="O21" i="2"/>
  <c r="U21" i="2"/>
  <c r="W21" i="2"/>
  <c r="F22" i="2" a="1"/>
  <c r="F22" i="2" s="1"/>
  <c r="O22" i="2"/>
  <c r="U22" i="2"/>
  <c r="W22" i="2"/>
  <c r="F23" i="2" a="1"/>
  <c r="F23" i="2" s="1"/>
  <c r="O23" i="2"/>
  <c r="U23" i="2"/>
  <c r="W23" i="2"/>
  <c r="F24" i="2" a="1"/>
  <c r="F24" i="2" s="1"/>
  <c r="O24" i="2"/>
  <c r="U24" i="2"/>
  <c r="W24" i="2"/>
  <c r="F25" i="2" a="1"/>
  <c r="F25" i="2" s="1"/>
  <c r="O25" i="2"/>
  <c r="U25" i="2"/>
  <c r="W25" i="2"/>
  <c r="F26" i="2" a="1"/>
  <c r="F26" i="2" s="1"/>
  <c r="O26" i="2"/>
  <c r="U26" i="2"/>
  <c r="W26" i="2"/>
  <c r="O27" i="2"/>
  <c r="U27" i="2"/>
  <c r="W27" i="2"/>
  <c r="O28" i="2"/>
  <c r="U28" i="2"/>
  <c r="W28" i="2"/>
  <c r="O29" i="2"/>
  <c r="U29" i="2"/>
  <c r="W29" i="2"/>
  <c r="O30" i="2"/>
  <c r="U30" i="2"/>
  <c r="W30" i="2"/>
  <c r="O31" i="2"/>
  <c r="U31" i="2"/>
  <c r="W31" i="2"/>
  <c r="O32" i="2"/>
  <c r="U32" i="2"/>
  <c r="W32" i="2"/>
  <c r="O33" i="2"/>
  <c r="U33" i="2"/>
  <c r="W33" i="2"/>
  <c r="O34" i="2"/>
  <c r="U34" i="2"/>
  <c r="W34" i="2"/>
  <c r="O35" i="2"/>
  <c r="U35" i="2"/>
  <c r="W35" i="2"/>
  <c r="O36" i="2"/>
  <c r="U36" i="2"/>
  <c r="W36" i="2"/>
  <c r="O37" i="2"/>
  <c r="U37" i="2"/>
  <c r="W37" i="2"/>
  <c r="O38" i="2"/>
  <c r="U38" i="2"/>
  <c r="W38" i="2"/>
  <c r="O39" i="2"/>
  <c r="U39" i="2"/>
  <c r="W39" i="2"/>
  <c r="O40" i="2"/>
  <c r="U40" i="2"/>
  <c r="W40" i="2"/>
  <c r="O41" i="2"/>
  <c r="U41" i="2"/>
  <c r="W41" i="2"/>
  <c r="O42" i="2"/>
  <c r="U42" i="2"/>
  <c r="W42" i="2"/>
  <c r="O43" i="2"/>
  <c r="U43" i="2"/>
  <c r="W43" i="2"/>
  <c r="O44" i="2"/>
  <c r="U44" i="2"/>
  <c r="W44" i="2"/>
  <c r="O45" i="2"/>
  <c r="U45" i="2"/>
  <c r="W45" i="2"/>
  <c r="O46" i="2"/>
  <c r="U46" i="2"/>
  <c r="W46" i="2"/>
  <c r="O47" i="2"/>
  <c r="U47" i="2"/>
  <c r="W47" i="2"/>
  <c r="O48" i="2"/>
  <c r="U48" i="2"/>
  <c r="W48" i="2"/>
  <c r="O49" i="2"/>
  <c r="U49" i="2"/>
  <c r="W49" i="2"/>
  <c r="O50" i="2"/>
  <c r="U50" i="2"/>
  <c r="W50" i="2"/>
  <c r="O51" i="2"/>
  <c r="U51" i="2"/>
  <c r="W51" i="2"/>
  <c r="O52" i="2"/>
  <c r="U52" i="2"/>
  <c r="W52" i="2"/>
  <c r="O53" i="2"/>
  <c r="U53" i="2"/>
  <c r="W53" i="2"/>
  <c r="O54" i="2"/>
  <c r="U54" i="2"/>
  <c r="W54" i="2"/>
  <c r="O55" i="2"/>
  <c r="U55" i="2"/>
  <c r="W55" i="2"/>
  <c r="O56" i="2"/>
  <c r="U56" i="2"/>
  <c r="W56" i="2"/>
  <c r="O57" i="2"/>
  <c r="U57" i="2"/>
  <c r="W57" i="2"/>
  <c r="O58" i="2"/>
  <c r="U58" i="2"/>
  <c r="W58" i="2"/>
  <c r="O59" i="2"/>
  <c r="U59" i="2"/>
  <c r="W59" i="2"/>
  <c r="O60" i="2"/>
  <c r="U60" i="2"/>
  <c r="W60" i="2"/>
  <c r="O61" i="2"/>
  <c r="U61" i="2"/>
  <c r="W61" i="2"/>
  <c r="O62" i="2"/>
  <c r="U62" i="2"/>
  <c r="W62" i="2"/>
  <c r="O63" i="2"/>
  <c r="U63" i="2"/>
  <c r="W63" i="2"/>
  <c r="O64" i="2"/>
  <c r="U64" i="2"/>
  <c r="W64" i="2"/>
  <c r="O65" i="2"/>
  <c r="U65" i="2"/>
  <c r="W65" i="2"/>
  <c r="O66" i="2"/>
  <c r="U66" i="2"/>
  <c r="W66" i="2"/>
  <c r="O67" i="2"/>
  <c r="U67" i="2"/>
  <c r="W67" i="2"/>
  <c r="O68" i="2"/>
  <c r="U68" i="2"/>
  <c r="W68" i="2"/>
  <c r="O69" i="2"/>
  <c r="U69" i="2"/>
  <c r="W69" i="2"/>
  <c r="O70" i="2"/>
  <c r="U70" i="2"/>
  <c r="W70" i="2"/>
  <c r="O71" i="2"/>
  <c r="U71" i="2"/>
  <c r="W71" i="2"/>
  <c r="O72" i="2"/>
  <c r="U72" i="2"/>
  <c r="W72" i="2"/>
  <c r="O73" i="2"/>
  <c r="U73" i="2"/>
  <c r="W73" i="2"/>
  <c r="O74" i="2"/>
  <c r="U74" i="2"/>
  <c r="W74" i="2"/>
  <c r="O75" i="2"/>
  <c r="U75" i="2"/>
  <c r="W75" i="2"/>
  <c r="O76" i="2"/>
  <c r="U76" i="2"/>
  <c r="W76" i="2"/>
  <c r="O77" i="2"/>
  <c r="U77" i="2"/>
  <c r="W77" i="2"/>
  <c r="O78" i="2"/>
  <c r="U78" i="2"/>
  <c r="W78" i="2"/>
  <c r="O79" i="2"/>
  <c r="U79" i="2"/>
  <c r="W79" i="2"/>
  <c r="O80" i="2"/>
  <c r="U80" i="2"/>
  <c r="W80" i="2"/>
  <c r="O81" i="2"/>
  <c r="U81" i="2"/>
  <c r="W81" i="2"/>
  <c r="O82" i="2"/>
  <c r="U82" i="2"/>
  <c r="W82" i="2"/>
  <c r="O83" i="2"/>
  <c r="U83" i="2"/>
  <c r="W83" i="2"/>
  <c r="O84" i="2"/>
  <c r="U84" i="2"/>
  <c r="W84" i="2"/>
  <c r="O85" i="2"/>
  <c r="U85" i="2"/>
  <c r="W85" i="2"/>
  <c r="O86" i="2"/>
  <c r="U86" i="2"/>
  <c r="W86" i="2"/>
  <c r="O87" i="2"/>
  <c r="U87" i="2"/>
  <c r="W87" i="2"/>
  <c r="O88" i="2"/>
  <c r="U88" i="2"/>
  <c r="W88" i="2"/>
  <c r="O89" i="2"/>
  <c r="U89" i="2"/>
  <c r="W89" i="2"/>
  <c r="O90" i="2"/>
  <c r="U90" i="2"/>
  <c r="W90" i="2"/>
  <c r="O91" i="2"/>
  <c r="U91" i="2"/>
  <c r="W91" i="2"/>
  <c r="O92" i="2"/>
  <c r="U92" i="2"/>
  <c r="W92" i="2"/>
  <c r="O93" i="2"/>
  <c r="U93" i="2"/>
  <c r="W93" i="2"/>
  <c r="O94" i="2"/>
  <c r="U94" i="2"/>
  <c r="W94" i="2"/>
  <c r="O95" i="2"/>
  <c r="U95" i="2"/>
  <c r="W95" i="2"/>
  <c r="O96" i="2"/>
  <c r="U96" i="2"/>
  <c r="W96" i="2"/>
  <c r="O97" i="2"/>
  <c r="U97" i="2"/>
  <c r="W97" i="2"/>
  <c r="O98" i="2"/>
  <c r="U98" i="2"/>
  <c r="W98" i="2"/>
  <c r="O99" i="2"/>
  <c r="U99" i="2"/>
  <c r="W99" i="2"/>
  <c r="O100" i="2"/>
  <c r="U100" i="2"/>
  <c r="W100" i="2"/>
  <c r="O101" i="2"/>
  <c r="U101" i="2"/>
  <c r="W101" i="2"/>
  <c r="O102" i="2"/>
  <c r="U102" i="2"/>
  <c r="W102" i="2"/>
  <c r="O103" i="2"/>
  <c r="U103" i="2"/>
  <c r="W103" i="2"/>
  <c r="O104" i="2"/>
  <c r="U104" i="2"/>
  <c r="W104" i="2"/>
  <c r="O105" i="2"/>
  <c r="U105" i="2"/>
  <c r="W105" i="2"/>
  <c r="O106" i="2"/>
  <c r="U106" i="2"/>
  <c r="W106" i="2"/>
  <c r="O107" i="2"/>
  <c r="U107" i="2"/>
  <c r="W107" i="2"/>
  <c r="O108" i="2"/>
  <c r="U108" i="2"/>
  <c r="W108" i="2"/>
  <c r="O109" i="2"/>
  <c r="U109" i="2"/>
  <c r="W109" i="2"/>
  <c r="O110" i="2"/>
  <c r="U110" i="2"/>
  <c r="W110" i="2"/>
  <c r="O111" i="2"/>
  <c r="U111" i="2"/>
  <c r="W111" i="2"/>
  <c r="O112" i="2"/>
  <c r="U112" i="2"/>
  <c r="W112" i="2"/>
  <c r="O113" i="2"/>
  <c r="U113" i="2"/>
  <c r="W113" i="2"/>
  <c r="O114" i="2"/>
  <c r="U114" i="2"/>
  <c r="W114" i="2"/>
  <c r="O115" i="2"/>
  <c r="U115" i="2"/>
  <c r="W115" i="2"/>
  <c r="O116" i="2"/>
  <c r="U116" i="2"/>
  <c r="W116" i="2"/>
  <c r="O117" i="2"/>
  <c r="U117" i="2"/>
  <c r="W117" i="2"/>
  <c r="O118" i="2"/>
  <c r="U118" i="2"/>
  <c r="W118" i="2"/>
  <c r="O119" i="2"/>
  <c r="U119" i="2"/>
  <c r="W119" i="2"/>
  <c r="O120" i="2"/>
  <c r="U120" i="2"/>
  <c r="W120" i="2"/>
  <c r="O121" i="2"/>
  <c r="U121" i="2"/>
  <c r="W121" i="2"/>
  <c r="O122" i="2"/>
  <c r="U122" i="2"/>
  <c r="W122" i="2"/>
  <c r="O123" i="2"/>
  <c r="U123" i="2"/>
  <c r="W123" i="2"/>
  <c r="O124" i="2"/>
  <c r="U124" i="2"/>
  <c r="W124" i="2"/>
  <c r="O125" i="2"/>
  <c r="U125" i="2"/>
  <c r="W125" i="2"/>
  <c r="O126" i="2"/>
  <c r="U126" i="2"/>
  <c r="W126" i="2"/>
  <c r="O127" i="2"/>
  <c r="U127" i="2"/>
  <c r="W127" i="2"/>
  <c r="O128" i="2"/>
  <c r="U128" i="2"/>
  <c r="W128" i="2"/>
  <c r="O129" i="2"/>
  <c r="U129" i="2"/>
  <c r="W129" i="2"/>
  <c r="O130" i="2"/>
  <c r="U130" i="2"/>
  <c r="W130" i="2"/>
  <c r="O131" i="2"/>
  <c r="U131" i="2"/>
  <c r="W131" i="2"/>
  <c r="O132" i="2"/>
  <c r="U132" i="2"/>
  <c r="W132" i="2"/>
  <c r="O133" i="2"/>
  <c r="U133" i="2"/>
  <c r="W133" i="2"/>
  <c r="O134" i="2"/>
  <c r="U134" i="2"/>
  <c r="W134" i="2"/>
  <c r="O135" i="2"/>
  <c r="U135" i="2"/>
  <c r="W135" i="2"/>
  <c r="O136" i="2"/>
  <c r="U136" i="2"/>
  <c r="W136" i="2"/>
  <c r="O137" i="2"/>
  <c r="U137" i="2"/>
  <c r="W137" i="2"/>
  <c r="O138" i="2"/>
  <c r="U138" i="2"/>
  <c r="W138" i="2"/>
  <c r="O139" i="2"/>
  <c r="U139" i="2"/>
  <c r="W139" i="2"/>
  <c r="O140" i="2"/>
  <c r="U140" i="2"/>
  <c r="W140" i="2"/>
  <c r="O141" i="2"/>
  <c r="U141" i="2"/>
  <c r="W141" i="2"/>
  <c r="O142" i="2"/>
  <c r="U142" i="2"/>
  <c r="W142" i="2"/>
  <c r="O143" i="2"/>
  <c r="U143" i="2"/>
  <c r="W143" i="2"/>
  <c r="O144" i="2"/>
  <c r="U144" i="2"/>
  <c r="W144" i="2"/>
  <c r="O145" i="2"/>
  <c r="U145" i="2"/>
  <c r="W145" i="2"/>
  <c r="O146" i="2"/>
  <c r="U146" i="2"/>
  <c r="W146" i="2"/>
  <c r="O147" i="2"/>
  <c r="U147" i="2"/>
  <c r="W147" i="2"/>
  <c r="O148" i="2"/>
  <c r="U148" i="2"/>
  <c r="W148" i="2"/>
  <c r="O149" i="2"/>
  <c r="U149" i="2"/>
  <c r="W149" i="2"/>
  <c r="O150" i="2"/>
  <c r="U150" i="2"/>
  <c r="W150" i="2"/>
  <c r="O151" i="2"/>
  <c r="U151" i="2"/>
  <c r="W151" i="2"/>
  <c r="O152" i="2"/>
  <c r="U152" i="2"/>
  <c r="W152" i="2"/>
  <c r="O153" i="2"/>
  <c r="U153" i="2"/>
  <c r="W153" i="2"/>
  <c r="O154" i="2"/>
  <c r="U154" i="2"/>
  <c r="W154" i="2"/>
  <c r="O155" i="2"/>
  <c r="U155" i="2"/>
  <c r="W155" i="2"/>
  <c r="O156" i="2"/>
  <c r="U156" i="2"/>
  <c r="W156" i="2"/>
  <c r="O157" i="2"/>
  <c r="U157" i="2"/>
  <c r="W157" i="2"/>
  <c r="O158" i="2"/>
  <c r="U158" i="2"/>
  <c r="W158" i="2"/>
  <c r="O159" i="2"/>
  <c r="U159" i="2"/>
  <c r="W159" i="2"/>
  <c r="O160" i="2"/>
  <c r="U160" i="2"/>
  <c r="W160" i="2"/>
  <c r="O161" i="2"/>
  <c r="U161" i="2"/>
  <c r="W161" i="2"/>
  <c r="O162" i="2"/>
  <c r="U162" i="2"/>
  <c r="W162" i="2"/>
  <c r="O163" i="2"/>
  <c r="U163" i="2"/>
  <c r="W163" i="2"/>
  <c r="O164" i="2"/>
  <c r="U164" i="2"/>
  <c r="W164" i="2"/>
  <c r="O165" i="2"/>
  <c r="U165" i="2"/>
  <c r="W165" i="2"/>
  <c r="O166" i="2"/>
  <c r="U166" i="2"/>
  <c r="W166" i="2"/>
  <c r="O167" i="2"/>
  <c r="U167" i="2"/>
  <c r="W167" i="2"/>
  <c r="O168" i="2"/>
  <c r="U168" i="2"/>
  <c r="W168" i="2"/>
  <c r="O169" i="2"/>
  <c r="U169" i="2"/>
  <c r="W169" i="2"/>
  <c r="O170" i="2"/>
  <c r="U170" i="2"/>
  <c r="W170" i="2"/>
  <c r="O171" i="2"/>
  <c r="U171" i="2"/>
  <c r="W171" i="2"/>
  <c r="O172" i="2"/>
  <c r="U172" i="2"/>
  <c r="W172" i="2"/>
  <c r="O173" i="2"/>
  <c r="U173" i="2"/>
  <c r="W173" i="2"/>
  <c r="O174" i="2"/>
  <c r="U174" i="2"/>
  <c r="W174" i="2"/>
  <c r="O175" i="2"/>
  <c r="U175" i="2"/>
  <c r="W175" i="2"/>
  <c r="O176" i="2"/>
  <c r="U176" i="2"/>
  <c r="W176" i="2"/>
  <c r="O177" i="2"/>
  <c r="U177" i="2"/>
  <c r="W177" i="2"/>
  <c r="O178" i="2"/>
  <c r="U178" i="2"/>
  <c r="W178" i="2"/>
  <c r="O179" i="2"/>
  <c r="U179" i="2"/>
  <c r="W179" i="2"/>
  <c r="O180" i="2"/>
  <c r="U180" i="2"/>
  <c r="W180" i="2"/>
  <c r="O181" i="2"/>
  <c r="U181" i="2"/>
  <c r="W181" i="2"/>
  <c r="O182" i="2"/>
  <c r="U182" i="2"/>
  <c r="W182" i="2"/>
  <c r="O183" i="2"/>
  <c r="U183" i="2"/>
  <c r="W183" i="2"/>
  <c r="O184" i="2"/>
  <c r="U184" i="2"/>
  <c r="W184" i="2"/>
  <c r="O185" i="2"/>
  <c r="U185" i="2"/>
  <c r="W185" i="2"/>
  <c r="O186" i="2"/>
  <c r="U186" i="2"/>
  <c r="W186" i="2"/>
  <c r="O187" i="2"/>
  <c r="U187" i="2"/>
  <c r="W187" i="2"/>
  <c r="O188" i="2"/>
  <c r="U188" i="2"/>
  <c r="W188" i="2"/>
  <c r="O189" i="2"/>
  <c r="U189" i="2"/>
  <c r="W189" i="2"/>
  <c r="O190" i="2"/>
  <c r="U190" i="2"/>
  <c r="W190" i="2"/>
  <c r="O191" i="2"/>
  <c r="U191" i="2"/>
  <c r="W191" i="2"/>
  <c r="O192" i="2"/>
  <c r="U192" i="2"/>
  <c r="W192" i="2"/>
  <c r="O193" i="2"/>
  <c r="U193" i="2"/>
  <c r="W193" i="2"/>
  <c r="O194" i="2"/>
  <c r="U194" i="2"/>
  <c r="W194" i="2"/>
  <c r="O195" i="2"/>
  <c r="U195" i="2"/>
  <c r="W195" i="2"/>
  <c r="O196" i="2"/>
  <c r="U196" i="2"/>
  <c r="W196" i="2"/>
  <c r="O197" i="2"/>
  <c r="U197" i="2"/>
  <c r="W197" i="2"/>
  <c r="O198" i="2"/>
  <c r="U198" i="2"/>
  <c r="W198" i="2"/>
  <c r="O199" i="2"/>
  <c r="U199" i="2"/>
  <c r="W199" i="2"/>
  <c r="O200" i="2"/>
  <c r="U200" i="2"/>
  <c r="W200" i="2"/>
  <c r="O201" i="2"/>
  <c r="U201" i="2"/>
  <c r="W201" i="2"/>
  <c r="O202" i="2"/>
  <c r="U202" i="2"/>
  <c r="W202" i="2"/>
  <c r="O203" i="2"/>
  <c r="U203" i="2"/>
  <c r="W203" i="2"/>
  <c r="O204" i="2"/>
  <c r="U204" i="2"/>
  <c r="W204" i="2"/>
  <c r="O205" i="2"/>
  <c r="U205" i="2"/>
  <c r="W205" i="2"/>
  <c r="O206" i="2"/>
  <c r="U206" i="2"/>
  <c r="W206" i="2"/>
  <c r="O207" i="2"/>
  <c r="U207" i="2"/>
  <c r="W207" i="2"/>
  <c r="O208" i="2"/>
  <c r="U208" i="2"/>
  <c r="W208" i="2"/>
  <c r="O209" i="2"/>
  <c r="U209" i="2"/>
  <c r="W209" i="2"/>
  <c r="O210" i="2"/>
  <c r="U210" i="2"/>
  <c r="W210" i="2"/>
  <c r="O211" i="2"/>
  <c r="U211" i="2"/>
  <c r="W211" i="2"/>
  <c r="O212" i="2"/>
  <c r="U212" i="2"/>
  <c r="W212" i="2"/>
  <c r="O213" i="2"/>
  <c r="U213" i="2"/>
  <c r="W213" i="2"/>
  <c r="O214" i="2"/>
  <c r="U214" i="2"/>
  <c r="W214" i="2"/>
  <c r="O215" i="2"/>
  <c r="U215" i="2"/>
  <c r="W215" i="2"/>
  <c r="O216" i="2"/>
  <c r="U216" i="2"/>
  <c r="W216" i="2"/>
  <c r="O217" i="2"/>
  <c r="U217" i="2"/>
  <c r="W217" i="2"/>
  <c r="O218" i="2"/>
  <c r="U218" i="2"/>
  <c r="W218" i="2"/>
  <c r="O219" i="2"/>
  <c r="U219" i="2"/>
  <c r="W219" i="2"/>
  <c r="O220" i="2"/>
  <c r="U220" i="2"/>
  <c r="W220" i="2"/>
  <c r="O221" i="2"/>
  <c r="U221" i="2"/>
  <c r="W221" i="2"/>
  <c r="O222" i="2"/>
  <c r="U222" i="2"/>
  <c r="W222" i="2"/>
  <c r="O223" i="2"/>
  <c r="U223" i="2"/>
  <c r="W223" i="2"/>
  <c r="O224" i="2"/>
  <c r="U224" i="2"/>
  <c r="W224" i="2"/>
  <c r="O225" i="2"/>
  <c r="U225" i="2"/>
  <c r="W225" i="2"/>
  <c r="O226" i="2"/>
  <c r="U226" i="2"/>
  <c r="W226" i="2"/>
  <c r="O227" i="2"/>
  <c r="U227" i="2"/>
  <c r="W227" i="2"/>
  <c r="O228" i="2"/>
  <c r="U228" i="2"/>
  <c r="W228" i="2"/>
  <c r="O229" i="2"/>
  <c r="U229" i="2"/>
  <c r="W229" i="2"/>
  <c r="O230" i="2"/>
  <c r="U230" i="2"/>
  <c r="W230" i="2"/>
  <c r="O231" i="2"/>
  <c r="U231" i="2"/>
  <c r="W231" i="2"/>
  <c r="O232" i="2"/>
  <c r="U232" i="2"/>
  <c r="W232" i="2"/>
  <c r="O233" i="2"/>
  <c r="U233" i="2"/>
  <c r="W233" i="2"/>
  <c r="O234" i="2"/>
  <c r="U234" i="2"/>
  <c r="W234" i="2"/>
  <c r="O235" i="2"/>
  <c r="U235" i="2"/>
  <c r="W235" i="2"/>
  <c r="O236" i="2"/>
  <c r="U236" i="2"/>
  <c r="W236" i="2"/>
  <c r="O237" i="2"/>
  <c r="U237" i="2"/>
  <c r="W237" i="2"/>
  <c r="O238" i="2"/>
  <c r="U238" i="2"/>
  <c r="W238" i="2"/>
  <c r="O239" i="2"/>
  <c r="U239" i="2"/>
  <c r="W239" i="2"/>
  <c r="O240" i="2"/>
  <c r="U240" i="2"/>
  <c r="W240" i="2"/>
  <c r="O241" i="2"/>
  <c r="U241" i="2"/>
  <c r="W241" i="2"/>
  <c r="O242" i="2"/>
  <c r="U242" i="2"/>
  <c r="W242" i="2"/>
  <c r="O243" i="2"/>
  <c r="U243" i="2"/>
  <c r="W243" i="2"/>
  <c r="O244" i="2"/>
  <c r="U244" i="2"/>
  <c r="W244" i="2"/>
  <c r="O245" i="2"/>
  <c r="U245" i="2"/>
  <c r="W245" i="2"/>
  <c r="O246" i="2"/>
  <c r="U246" i="2"/>
  <c r="W246" i="2"/>
  <c r="O247" i="2"/>
  <c r="U247" i="2"/>
  <c r="W247" i="2"/>
  <c r="O248" i="2"/>
  <c r="U248" i="2"/>
  <c r="W248" i="2"/>
  <c r="O249" i="2"/>
  <c r="U249" i="2"/>
  <c r="W249" i="2"/>
  <c r="O250" i="2"/>
  <c r="U250" i="2"/>
  <c r="W250" i="2"/>
  <c r="O251" i="2"/>
  <c r="U251" i="2"/>
  <c r="W251" i="2"/>
  <c r="O252" i="2"/>
  <c r="U252" i="2"/>
  <c r="W252" i="2"/>
  <c r="O253" i="2"/>
  <c r="U253" i="2"/>
  <c r="W253" i="2"/>
  <c r="O254" i="2"/>
  <c r="U254" i="2"/>
  <c r="W254" i="2"/>
  <c r="O255" i="2"/>
  <c r="U255" i="2"/>
  <c r="W255" i="2"/>
  <c r="O256" i="2"/>
  <c r="U256" i="2"/>
  <c r="W256" i="2"/>
  <c r="O257" i="2"/>
  <c r="U257" i="2"/>
  <c r="W257" i="2"/>
  <c r="O258" i="2"/>
  <c r="U258" i="2"/>
  <c r="W258" i="2"/>
  <c r="O259" i="2"/>
  <c r="U259" i="2"/>
  <c r="W259" i="2"/>
  <c r="O260" i="2"/>
  <c r="U260" i="2"/>
  <c r="W260" i="2"/>
  <c r="O261" i="2"/>
  <c r="U261" i="2"/>
  <c r="W261" i="2"/>
  <c r="O262" i="2"/>
  <c r="U262" i="2"/>
  <c r="W262" i="2"/>
  <c r="O263" i="2"/>
  <c r="U263" i="2"/>
  <c r="W263" i="2"/>
  <c r="O264" i="2"/>
  <c r="U264" i="2"/>
  <c r="W264" i="2"/>
  <c r="O265" i="2"/>
  <c r="U265" i="2"/>
  <c r="W265" i="2"/>
  <c r="O266" i="2"/>
  <c r="U266" i="2"/>
  <c r="W266" i="2"/>
  <c r="O267" i="2"/>
  <c r="U267" i="2"/>
  <c r="W267" i="2"/>
  <c r="O268" i="2"/>
  <c r="U268" i="2"/>
  <c r="W268" i="2"/>
  <c r="O269" i="2"/>
  <c r="U269" i="2"/>
  <c r="W269" i="2"/>
  <c r="O270" i="2"/>
  <c r="U270" i="2"/>
  <c r="W270" i="2"/>
  <c r="O271" i="2"/>
  <c r="U271" i="2"/>
  <c r="W271" i="2"/>
  <c r="O272" i="2"/>
  <c r="U272" i="2"/>
  <c r="W272" i="2"/>
  <c r="O273" i="2"/>
  <c r="U273" i="2"/>
  <c r="W273" i="2"/>
  <c r="O274" i="2"/>
  <c r="U274" i="2"/>
  <c r="W274" i="2"/>
  <c r="O275" i="2"/>
  <c r="U275" i="2"/>
  <c r="W275" i="2"/>
  <c r="O276" i="2"/>
  <c r="U276" i="2"/>
  <c r="W276" i="2"/>
  <c r="O277" i="2"/>
  <c r="U277" i="2"/>
  <c r="W277" i="2"/>
  <c r="O278" i="2"/>
  <c r="U278" i="2"/>
  <c r="W278" i="2"/>
  <c r="O279" i="2"/>
  <c r="U279" i="2"/>
  <c r="W279" i="2"/>
  <c r="O280" i="2"/>
  <c r="U280" i="2"/>
  <c r="W280" i="2"/>
  <c r="O281" i="2"/>
  <c r="U281" i="2"/>
  <c r="W281" i="2"/>
  <c r="O282" i="2"/>
  <c r="U282" i="2"/>
  <c r="W282" i="2"/>
  <c r="O283" i="2"/>
  <c r="U283" i="2"/>
  <c r="W283" i="2"/>
  <c r="O284" i="2"/>
  <c r="U284" i="2"/>
  <c r="W284" i="2"/>
  <c r="O285" i="2"/>
  <c r="U285" i="2"/>
  <c r="W285" i="2"/>
  <c r="O286" i="2"/>
  <c r="U286" i="2"/>
  <c r="W286" i="2"/>
  <c r="O287" i="2"/>
  <c r="U287" i="2"/>
  <c r="W287" i="2"/>
  <c r="O288" i="2"/>
  <c r="U288" i="2"/>
  <c r="W288" i="2"/>
  <c r="O289" i="2"/>
  <c r="U289" i="2"/>
  <c r="W289" i="2"/>
  <c r="O290" i="2"/>
  <c r="U290" i="2"/>
  <c r="W290" i="2"/>
  <c r="O291" i="2"/>
  <c r="U291" i="2"/>
  <c r="W291" i="2"/>
  <c r="O292" i="2"/>
  <c r="U292" i="2"/>
  <c r="W292" i="2"/>
  <c r="O293" i="2"/>
  <c r="U293" i="2"/>
  <c r="W293" i="2"/>
  <c r="O294" i="2"/>
  <c r="U294" i="2"/>
  <c r="W294" i="2"/>
  <c r="O295" i="2"/>
  <c r="U295" i="2"/>
  <c r="W295" i="2"/>
  <c r="O296" i="2"/>
  <c r="U296" i="2"/>
  <c r="W296" i="2"/>
  <c r="O297" i="2"/>
  <c r="U297" i="2"/>
  <c r="W297" i="2"/>
  <c r="O298" i="2"/>
  <c r="U298" i="2"/>
  <c r="W298" i="2"/>
  <c r="O299" i="2"/>
  <c r="U299" i="2"/>
  <c r="W299" i="2"/>
  <c r="O300" i="2"/>
  <c r="U300" i="2"/>
  <c r="W300" i="2"/>
  <c r="O301" i="2"/>
  <c r="U301" i="2"/>
  <c r="W301" i="2"/>
  <c r="O302" i="2"/>
  <c r="U302" i="2"/>
  <c r="W302" i="2"/>
  <c r="O303" i="2"/>
  <c r="U303" i="2"/>
  <c r="W303" i="2"/>
  <c r="O304" i="2"/>
  <c r="U304" i="2"/>
  <c r="W304" i="2"/>
  <c r="O305" i="2"/>
  <c r="U305" i="2"/>
  <c r="W305" i="2"/>
  <c r="O306" i="2"/>
  <c r="U306" i="2"/>
  <c r="W306" i="2"/>
  <c r="O307" i="2"/>
  <c r="U307" i="2"/>
  <c r="W307" i="2"/>
  <c r="O308" i="2"/>
  <c r="U308" i="2"/>
  <c r="W308" i="2"/>
  <c r="O309" i="2"/>
  <c r="U309" i="2"/>
  <c r="W309" i="2"/>
  <c r="O310" i="2"/>
  <c r="U310" i="2"/>
  <c r="W310" i="2"/>
  <c r="O311" i="2"/>
  <c r="U311" i="2"/>
  <c r="W311" i="2"/>
  <c r="O312" i="2"/>
  <c r="U312" i="2"/>
  <c r="W312" i="2"/>
  <c r="O313" i="2"/>
  <c r="U313" i="2"/>
  <c r="W313" i="2"/>
  <c r="O314" i="2"/>
  <c r="U314" i="2"/>
  <c r="W314" i="2"/>
  <c r="O315" i="2"/>
  <c r="U315" i="2"/>
  <c r="W315" i="2"/>
  <c r="O316" i="2"/>
  <c r="U316" i="2"/>
  <c r="W316" i="2"/>
  <c r="O317" i="2"/>
  <c r="U317" i="2"/>
  <c r="W317" i="2"/>
  <c r="O318" i="2"/>
  <c r="U318" i="2"/>
  <c r="W318" i="2"/>
  <c r="O319" i="2"/>
  <c r="U319" i="2"/>
  <c r="W319" i="2"/>
  <c r="O320" i="2"/>
  <c r="U320" i="2"/>
  <c r="W320" i="2"/>
  <c r="O321" i="2"/>
  <c r="U321" i="2"/>
  <c r="W321" i="2"/>
  <c r="O322" i="2"/>
  <c r="U322" i="2"/>
  <c r="W322" i="2"/>
  <c r="O323" i="2"/>
  <c r="U323" i="2"/>
  <c r="W323" i="2"/>
  <c r="O324" i="2"/>
  <c r="U324" i="2"/>
  <c r="W324" i="2"/>
  <c r="O325" i="2"/>
  <c r="U325" i="2"/>
  <c r="W325" i="2"/>
  <c r="O326" i="2"/>
  <c r="U326" i="2"/>
  <c r="W326" i="2"/>
  <c r="O327" i="2"/>
  <c r="U327" i="2"/>
  <c r="W327" i="2"/>
  <c r="O328" i="2"/>
  <c r="U328" i="2"/>
  <c r="W328" i="2"/>
  <c r="O329" i="2"/>
  <c r="U329" i="2"/>
  <c r="W329" i="2"/>
  <c r="O330" i="2"/>
  <c r="U330" i="2"/>
  <c r="W330" i="2"/>
  <c r="O331" i="2"/>
  <c r="U331" i="2"/>
  <c r="W331" i="2"/>
  <c r="O332" i="2"/>
  <c r="U332" i="2"/>
  <c r="W332" i="2"/>
  <c r="O333" i="2"/>
  <c r="U333" i="2"/>
  <c r="W333" i="2"/>
  <c r="O334" i="2"/>
  <c r="U334" i="2"/>
  <c r="W334" i="2"/>
  <c r="O335" i="2"/>
  <c r="U335" i="2"/>
  <c r="W335" i="2"/>
  <c r="O336" i="2"/>
  <c r="U336" i="2"/>
  <c r="W336" i="2"/>
  <c r="O337" i="2"/>
  <c r="U337" i="2"/>
  <c r="W337" i="2"/>
  <c r="O338" i="2"/>
  <c r="U338" i="2"/>
  <c r="W338" i="2"/>
  <c r="O339" i="2"/>
  <c r="U339" i="2"/>
  <c r="W339" i="2"/>
  <c r="O340" i="2"/>
  <c r="U340" i="2"/>
  <c r="W340" i="2"/>
  <c r="O341" i="2"/>
  <c r="U341" i="2"/>
  <c r="W341" i="2"/>
  <c r="O342" i="2"/>
  <c r="U342" i="2"/>
  <c r="W342" i="2"/>
  <c r="O343" i="2"/>
  <c r="U343" i="2"/>
  <c r="W343" i="2"/>
  <c r="O344" i="2"/>
  <c r="U344" i="2"/>
  <c r="W344" i="2"/>
  <c r="O345" i="2"/>
  <c r="U345" i="2"/>
  <c r="W345" i="2"/>
  <c r="O346" i="2"/>
  <c r="U346" i="2"/>
  <c r="W346" i="2"/>
  <c r="O347" i="2"/>
  <c r="U347" i="2"/>
  <c r="W347" i="2"/>
  <c r="O348" i="2"/>
  <c r="U348" i="2"/>
  <c r="W348" i="2"/>
  <c r="O349" i="2"/>
  <c r="U349" i="2"/>
  <c r="W349" i="2"/>
  <c r="O350" i="2"/>
  <c r="U350" i="2"/>
  <c r="W350" i="2"/>
  <c r="O351" i="2"/>
  <c r="U351" i="2"/>
  <c r="W351" i="2"/>
  <c r="O352" i="2"/>
  <c r="U352" i="2"/>
  <c r="W352" i="2"/>
  <c r="O353" i="2"/>
  <c r="U353" i="2"/>
  <c r="W353" i="2"/>
  <c r="O354" i="2"/>
  <c r="U354" i="2"/>
  <c r="W354" i="2"/>
  <c r="O355" i="2"/>
  <c r="U355" i="2"/>
  <c r="W355" i="2"/>
  <c r="O356" i="2"/>
  <c r="U356" i="2"/>
  <c r="W356" i="2"/>
  <c r="O357" i="2"/>
  <c r="U357" i="2"/>
  <c r="W357" i="2"/>
  <c r="O358" i="2"/>
  <c r="U358" i="2"/>
  <c r="W358" i="2"/>
  <c r="O359" i="2"/>
  <c r="U359" i="2"/>
  <c r="W359" i="2"/>
  <c r="O360" i="2"/>
  <c r="U360" i="2"/>
  <c r="W360" i="2"/>
  <c r="O361" i="2"/>
  <c r="U361" i="2"/>
  <c r="W361" i="2"/>
  <c r="O362" i="2"/>
  <c r="U362" i="2"/>
  <c r="W362" i="2"/>
  <c r="O363" i="2"/>
  <c r="U363" i="2"/>
  <c r="W363" i="2"/>
  <c r="O364" i="2"/>
  <c r="U364" i="2"/>
  <c r="W364" i="2"/>
  <c r="O365" i="2"/>
  <c r="U365" i="2"/>
  <c r="W365" i="2"/>
  <c r="O366" i="2"/>
  <c r="U366" i="2"/>
  <c r="W366" i="2"/>
  <c r="O367" i="2"/>
  <c r="U367" i="2"/>
  <c r="W367" i="2"/>
  <c r="O368" i="2"/>
  <c r="U368" i="2"/>
  <c r="W368" i="2"/>
  <c r="O369" i="2"/>
  <c r="U369" i="2"/>
  <c r="W369" i="2"/>
  <c r="O370" i="2"/>
  <c r="U370" i="2"/>
  <c r="W370" i="2"/>
  <c r="O371" i="2"/>
  <c r="U371" i="2"/>
  <c r="W371" i="2"/>
  <c r="O372" i="2"/>
  <c r="U372" i="2"/>
  <c r="W372" i="2"/>
  <c r="O373" i="2"/>
  <c r="U373" i="2"/>
  <c r="W373" i="2"/>
  <c r="O374" i="2"/>
  <c r="U374" i="2"/>
  <c r="W374" i="2"/>
  <c r="O375" i="2"/>
  <c r="U375" i="2"/>
  <c r="W375" i="2"/>
  <c r="O376" i="2"/>
  <c r="U376" i="2"/>
  <c r="W376" i="2"/>
  <c r="O377" i="2"/>
  <c r="U377" i="2"/>
  <c r="W377" i="2"/>
  <c r="O378" i="2"/>
  <c r="U378" i="2"/>
  <c r="W378" i="2"/>
  <c r="O379" i="2"/>
  <c r="U379" i="2"/>
  <c r="W379" i="2"/>
  <c r="O380" i="2"/>
  <c r="U380" i="2"/>
  <c r="W380" i="2"/>
  <c r="O381" i="2"/>
  <c r="U381" i="2"/>
  <c r="W381" i="2"/>
  <c r="O382" i="2"/>
  <c r="U382" i="2"/>
  <c r="W382" i="2"/>
  <c r="O383" i="2"/>
  <c r="U383" i="2"/>
  <c r="W383" i="2"/>
  <c r="O384" i="2"/>
  <c r="U384" i="2"/>
  <c r="W384" i="2"/>
  <c r="O385" i="2"/>
  <c r="U385" i="2"/>
  <c r="W385" i="2"/>
  <c r="O386" i="2"/>
  <c r="U386" i="2"/>
  <c r="W386" i="2"/>
  <c r="O387" i="2"/>
  <c r="U387" i="2"/>
  <c r="W387" i="2"/>
  <c r="O388" i="2"/>
  <c r="U388" i="2"/>
  <c r="W388" i="2"/>
  <c r="O389" i="2"/>
  <c r="U389" i="2"/>
  <c r="W389" i="2"/>
  <c r="O390" i="2"/>
  <c r="U390" i="2"/>
  <c r="W390" i="2"/>
  <c r="O391" i="2"/>
  <c r="U391" i="2"/>
  <c r="W391" i="2"/>
  <c r="O392" i="2"/>
  <c r="U392" i="2"/>
  <c r="W392" i="2"/>
  <c r="O393" i="2"/>
  <c r="U393" i="2"/>
  <c r="W393" i="2"/>
  <c r="O394" i="2"/>
  <c r="U394" i="2"/>
  <c r="W394" i="2"/>
  <c r="O395" i="2"/>
  <c r="U395" i="2"/>
  <c r="W395" i="2"/>
  <c r="O396" i="2"/>
  <c r="U396" i="2"/>
  <c r="W396" i="2"/>
  <c r="O397" i="2"/>
  <c r="U397" i="2"/>
  <c r="W397" i="2"/>
  <c r="O398" i="2"/>
  <c r="U398" i="2"/>
  <c r="W398" i="2"/>
  <c r="O399" i="2"/>
  <c r="U399" i="2"/>
  <c r="W399" i="2"/>
  <c r="O400" i="2"/>
  <c r="U400" i="2"/>
  <c r="W400" i="2"/>
  <c r="O401" i="2"/>
  <c r="U401" i="2"/>
  <c r="W401" i="2"/>
  <c r="O402" i="2"/>
  <c r="U402" i="2"/>
  <c r="W402" i="2"/>
  <c r="O403" i="2"/>
  <c r="U403" i="2"/>
  <c r="W403" i="2"/>
  <c r="O404" i="2"/>
  <c r="U404" i="2"/>
  <c r="W404" i="2"/>
  <c r="O405" i="2"/>
  <c r="U405" i="2"/>
  <c r="W405" i="2"/>
  <c r="O406" i="2"/>
  <c r="U406" i="2"/>
  <c r="W406" i="2"/>
  <c r="O407" i="2"/>
  <c r="U407" i="2"/>
  <c r="W407" i="2"/>
  <c r="O408" i="2"/>
  <c r="U408" i="2"/>
  <c r="W408" i="2"/>
  <c r="O409" i="2"/>
  <c r="U409" i="2"/>
  <c r="W409" i="2"/>
  <c r="O410" i="2"/>
  <c r="U410" i="2"/>
  <c r="W410" i="2"/>
  <c r="O411" i="2"/>
  <c r="U411" i="2"/>
  <c r="W411" i="2"/>
  <c r="O412" i="2"/>
  <c r="U412" i="2"/>
  <c r="W412" i="2"/>
  <c r="O413" i="2"/>
  <c r="U413" i="2"/>
  <c r="W413" i="2"/>
  <c r="O414" i="2"/>
  <c r="U414" i="2"/>
  <c r="W414" i="2"/>
  <c r="O415" i="2"/>
  <c r="U415" i="2"/>
  <c r="W415" i="2"/>
  <c r="O416" i="2"/>
  <c r="U416" i="2"/>
  <c r="W416" i="2"/>
  <c r="O417" i="2"/>
  <c r="U417" i="2"/>
  <c r="W417" i="2"/>
  <c r="O418" i="2"/>
  <c r="U418" i="2"/>
  <c r="W418" i="2"/>
  <c r="O419" i="2"/>
  <c r="U419" i="2"/>
  <c r="W419" i="2"/>
  <c r="O420" i="2"/>
  <c r="U420" i="2"/>
  <c r="W420" i="2"/>
  <c r="O421" i="2"/>
  <c r="U421" i="2"/>
  <c r="W421" i="2"/>
  <c r="O422" i="2"/>
  <c r="U422" i="2"/>
  <c r="W422" i="2"/>
  <c r="O423" i="2"/>
  <c r="U423" i="2"/>
  <c r="W423" i="2"/>
  <c r="O424" i="2"/>
  <c r="U424" i="2"/>
  <c r="W424" i="2"/>
  <c r="O425" i="2"/>
  <c r="U425" i="2"/>
  <c r="W425" i="2"/>
  <c r="O426" i="2"/>
  <c r="U426" i="2"/>
  <c r="W426" i="2"/>
  <c r="O427" i="2"/>
  <c r="U427" i="2"/>
  <c r="W427" i="2"/>
  <c r="O428" i="2"/>
  <c r="U428" i="2"/>
  <c r="W428" i="2"/>
  <c r="O429" i="2"/>
  <c r="U429" i="2"/>
  <c r="W429" i="2"/>
  <c r="O430" i="2"/>
  <c r="U430" i="2"/>
  <c r="W430" i="2"/>
  <c r="O431" i="2"/>
  <c r="U431" i="2"/>
  <c r="W431" i="2"/>
  <c r="O432" i="2"/>
  <c r="U432" i="2"/>
  <c r="W432" i="2"/>
  <c r="O433" i="2"/>
  <c r="U433" i="2"/>
  <c r="W433" i="2"/>
  <c r="O434" i="2"/>
  <c r="U434" i="2"/>
  <c r="W434" i="2"/>
  <c r="O435" i="2"/>
  <c r="U435" i="2"/>
  <c r="W435" i="2"/>
  <c r="O436" i="2"/>
  <c r="U436" i="2"/>
  <c r="W436" i="2"/>
  <c r="O437" i="2"/>
  <c r="U437" i="2"/>
  <c r="W437" i="2"/>
  <c r="O438" i="2"/>
  <c r="U438" i="2"/>
  <c r="W438" i="2"/>
  <c r="O439" i="2"/>
  <c r="U439" i="2"/>
  <c r="W439" i="2"/>
  <c r="O440" i="2"/>
  <c r="U440" i="2"/>
  <c r="W440" i="2"/>
  <c r="O441" i="2"/>
  <c r="U441" i="2"/>
  <c r="W441" i="2"/>
  <c r="O442" i="2"/>
  <c r="U442" i="2"/>
  <c r="W442" i="2"/>
  <c r="O443" i="2"/>
  <c r="U443" i="2"/>
  <c r="W443" i="2"/>
  <c r="O444" i="2"/>
  <c r="U444" i="2"/>
  <c r="W444" i="2"/>
  <c r="O445" i="2"/>
  <c r="U445" i="2"/>
  <c r="W445" i="2"/>
  <c r="O446" i="2"/>
  <c r="U446" i="2"/>
  <c r="W446" i="2"/>
  <c r="O447" i="2"/>
  <c r="U447" i="2"/>
  <c r="W447" i="2"/>
  <c r="O448" i="2"/>
  <c r="U448" i="2"/>
  <c r="W448" i="2"/>
  <c r="O449" i="2"/>
  <c r="U449" i="2"/>
  <c r="W449" i="2"/>
  <c r="O450" i="2"/>
  <c r="U450" i="2"/>
  <c r="W450" i="2"/>
  <c r="O451" i="2"/>
  <c r="U451" i="2"/>
  <c r="W451" i="2"/>
  <c r="O452" i="2"/>
  <c r="U452" i="2"/>
  <c r="W452" i="2"/>
  <c r="O453" i="2"/>
  <c r="U453" i="2"/>
  <c r="W453" i="2"/>
  <c r="O454" i="2"/>
  <c r="U454" i="2"/>
  <c r="W454" i="2"/>
  <c r="O455" i="2"/>
  <c r="U455" i="2"/>
  <c r="W455" i="2"/>
  <c r="O456" i="2"/>
  <c r="U456" i="2"/>
  <c r="W456" i="2"/>
  <c r="O457" i="2"/>
  <c r="U457" i="2"/>
  <c r="W457" i="2"/>
  <c r="O458" i="2"/>
  <c r="U458" i="2"/>
  <c r="W458" i="2"/>
  <c r="O459" i="2"/>
  <c r="U459" i="2"/>
  <c r="W459" i="2"/>
  <c r="O460" i="2"/>
  <c r="U460" i="2"/>
  <c r="W460" i="2"/>
  <c r="O461" i="2"/>
  <c r="U461" i="2"/>
  <c r="W461" i="2"/>
  <c r="O462" i="2"/>
  <c r="U462" i="2"/>
  <c r="W462" i="2"/>
  <c r="O463" i="2"/>
  <c r="U463" i="2"/>
  <c r="W463" i="2"/>
  <c r="O464" i="2"/>
  <c r="U464" i="2"/>
  <c r="W464" i="2"/>
  <c r="O465" i="2"/>
  <c r="U465" i="2"/>
  <c r="W465" i="2"/>
  <c r="O466" i="2"/>
  <c r="U466" i="2"/>
  <c r="W466" i="2"/>
  <c r="O467" i="2"/>
  <c r="U467" i="2"/>
  <c r="W467" i="2"/>
  <c r="O468" i="2"/>
  <c r="U468" i="2"/>
  <c r="W468" i="2"/>
  <c r="O469" i="2"/>
  <c r="U469" i="2"/>
  <c r="W469" i="2"/>
  <c r="O470" i="2"/>
  <c r="U470" i="2"/>
  <c r="W470" i="2"/>
  <c r="O471" i="2"/>
  <c r="U471" i="2"/>
  <c r="W471" i="2"/>
  <c r="O472" i="2"/>
  <c r="U472" i="2"/>
  <c r="W472" i="2"/>
  <c r="O473" i="2"/>
  <c r="U473" i="2"/>
  <c r="W473" i="2"/>
  <c r="O474" i="2"/>
  <c r="U474" i="2"/>
  <c r="W474" i="2"/>
  <c r="O475" i="2"/>
  <c r="U475" i="2"/>
  <c r="W475" i="2"/>
  <c r="O476" i="2"/>
  <c r="U476" i="2"/>
  <c r="W476" i="2"/>
  <c r="O477" i="2"/>
  <c r="U477" i="2"/>
  <c r="W477" i="2"/>
  <c r="O478" i="2"/>
  <c r="U478" i="2"/>
  <c r="W478" i="2"/>
  <c r="O479" i="2"/>
  <c r="U479" i="2"/>
  <c r="W479" i="2"/>
  <c r="O480" i="2"/>
  <c r="U480" i="2"/>
  <c r="W480" i="2"/>
  <c r="O481" i="2"/>
  <c r="U481" i="2"/>
  <c r="W481" i="2"/>
  <c r="O482" i="2"/>
  <c r="U482" i="2"/>
  <c r="W482" i="2"/>
  <c r="O483" i="2"/>
  <c r="U483" i="2"/>
  <c r="W483" i="2"/>
  <c r="O484" i="2"/>
  <c r="U484" i="2"/>
  <c r="W484" i="2"/>
  <c r="O485" i="2"/>
  <c r="U485" i="2"/>
  <c r="W485" i="2"/>
  <c r="O486" i="2"/>
  <c r="U486" i="2"/>
  <c r="W486" i="2"/>
  <c r="O487" i="2"/>
  <c r="U487" i="2"/>
  <c r="W487" i="2"/>
  <c r="O488" i="2"/>
  <c r="U488" i="2"/>
  <c r="W488" i="2"/>
  <c r="O489" i="2"/>
  <c r="U489" i="2"/>
  <c r="W489" i="2"/>
  <c r="O490" i="2"/>
  <c r="U490" i="2"/>
  <c r="W490" i="2"/>
  <c r="O491" i="2"/>
  <c r="U491" i="2"/>
  <c r="W491" i="2"/>
  <c r="O492" i="2"/>
  <c r="U492" i="2"/>
  <c r="W492" i="2"/>
  <c r="O493" i="2"/>
  <c r="U493" i="2"/>
  <c r="W493" i="2"/>
  <c r="O494" i="2"/>
  <c r="U494" i="2"/>
  <c r="W494" i="2"/>
  <c r="O495" i="2"/>
  <c r="U495" i="2"/>
  <c r="W495" i="2"/>
  <c r="O496" i="2"/>
  <c r="U496" i="2"/>
  <c r="W496" i="2"/>
  <c r="O497" i="2"/>
  <c r="U497" i="2"/>
  <c r="W497" i="2"/>
  <c r="O498" i="2"/>
  <c r="U498" i="2"/>
  <c r="W498" i="2"/>
  <c r="O499" i="2"/>
  <c r="U499" i="2"/>
  <c r="W499" i="2"/>
  <c r="O500" i="2"/>
  <c r="U500" i="2"/>
  <c r="W500" i="2"/>
  <c r="O501" i="2"/>
  <c r="U501" i="2"/>
  <c r="W501" i="2"/>
  <c r="O502" i="2"/>
  <c r="U502" i="2"/>
  <c r="W502" i="2"/>
  <c r="O503" i="2"/>
  <c r="U503" i="2"/>
  <c r="W503" i="2"/>
  <c r="O504" i="2"/>
  <c r="U504" i="2"/>
  <c r="W504" i="2"/>
  <c r="O505" i="2"/>
  <c r="U505" i="2"/>
  <c r="W505" i="2"/>
  <c r="O506" i="2"/>
  <c r="U506" i="2"/>
  <c r="W506" i="2"/>
  <c r="O507" i="2"/>
  <c r="U507" i="2"/>
  <c r="W507" i="2"/>
  <c r="O508" i="2"/>
  <c r="U508" i="2"/>
  <c r="W508" i="2"/>
  <c r="O509" i="2"/>
  <c r="U509" i="2"/>
  <c r="W509" i="2"/>
  <c r="O510" i="2"/>
  <c r="U510" i="2"/>
  <c r="W510" i="2"/>
  <c r="O511" i="2"/>
  <c r="U511" i="2"/>
  <c r="W511" i="2"/>
  <c r="O512" i="2"/>
  <c r="U512" i="2"/>
  <c r="W512" i="2"/>
  <c r="O513" i="2"/>
  <c r="U513" i="2"/>
  <c r="W513" i="2"/>
  <c r="O514" i="2"/>
  <c r="U514" i="2"/>
  <c r="W514" i="2"/>
  <c r="O515" i="2"/>
  <c r="U515" i="2"/>
  <c r="W515" i="2"/>
  <c r="O516" i="2"/>
  <c r="U516" i="2"/>
  <c r="W516" i="2"/>
  <c r="O517" i="2"/>
  <c r="U517" i="2"/>
  <c r="W517" i="2"/>
  <c r="O518" i="2"/>
  <c r="U518" i="2"/>
  <c r="W518" i="2"/>
  <c r="O519" i="2"/>
  <c r="U519" i="2"/>
  <c r="W519" i="2"/>
  <c r="O520" i="2"/>
  <c r="U520" i="2"/>
  <c r="W520" i="2"/>
  <c r="O521" i="2"/>
  <c r="U521" i="2"/>
  <c r="W521" i="2"/>
  <c r="O522" i="2"/>
  <c r="U522" i="2"/>
  <c r="W522" i="2"/>
  <c r="O523" i="2"/>
  <c r="U523" i="2"/>
  <c r="W523" i="2"/>
  <c r="O524" i="2"/>
  <c r="U524" i="2"/>
  <c r="W524" i="2"/>
  <c r="O525" i="2"/>
  <c r="U525" i="2"/>
  <c r="W525" i="2"/>
  <c r="O526" i="2"/>
  <c r="U526" i="2"/>
  <c r="W526" i="2"/>
  <c r="O527" i="2"/>
  <c r="U527" i="2"/>
  <c r="W527" i="2"/>
  <c r="O528" i="2"/>
  <c r="U528" i="2"/>
  <c r="W528" i="2"/>
  <c r="O529" i="2"/>
  <c r="U529" i="2"/>
  <c r="W529" i="2"/>
  <c r="O530" i="2"/>
  <c r="U530" i="2"/>
  <c r="W530" i="2"/>
  <c r="O531" i="2"/>
  <c r="U531" i="2"/>
  <c r="W531" i="2"/>
  <c r="O532" i="2"/>
  <c r="U532" i="2"/>
  <c r="W532" i="2"/>
  <c r="O533" i="2"/>
  <c r="U533" i="2"/>
  <c r="W533" i="2"/>
  <c r="O534" i="2"/>
  <c r="U534" i="2"/>
  <c r="W534" i="2"/>
  <c r="O535" i="2"/>
  <c r="U535" i="2"/>
  <c r="W535" i="2"/>
  <c r="O536" i="2"/>
  <c r="U536" i="2"/>
  <c r="W536" i="2"/>
  <c r="O537" i="2"/>
  <c r="U537" i="2"/>
  <c r="W537" i="2"/>
  <c r="O538" i="2"/>
  <c r="U538" i="2"/>
  <c r="W538" i="2"/>
  <c r="O539" i="2"/>
  <c r="U539" i="2"/>
  <c r="W539" i="2"/>
  <c r="O540" i="2"/>
  <c r="U540" i="2"/>
  <c r="W540" i="2"/>
  <c r="O541" i="2"/>
  <c r="U541" i="2"/>
  <c r="W541" i="2"/>
  <c r="O542" i="2"/>
  <c r="U542" i="2"/>
  <c r="W542" i="2"/>
  <c r="O543" i="2"/>
  <c r="U543" i="2"/>
  <c r="W543" i="2"/>
  <c r="O544" i="2"/>
  <c r="U544" i="2"/>
  <c r="W544" i="2"/>
  <c r="O545" i="2"/>
  <c r="U545" i="2"/>
  <c r="W545" i="2"/>
  <c r="O546" i="2"/>
  <c r="U546" i="2"/>
  <c r="W546" i="2"/>
  <c r="O547" i="2"/>
  <c r="U547" i="2"/>
  <c r="W547" i="2"/>
  <c r="O548" i="2"/>
  <c r="U548" i="2"/>
  <c r="W548" i="2"/>
  <c r="O549" i="2"/>
  <c r="U549" i="2"/>
  <c r="W549" i="2"/>
  <c r="O550" i="2"/>
  <c r="U550" i="2"/>
  <c r="W550" i="2"/>
  <c r="O551" i="2"/>
  <c r="U551" i="2"/>
  <c r="W551" i="2"/>
  <c r="O552" i="2"/>
  <c r="U552" i="2"/>
  <c r="W552" i="2"/>
  <c r="O553" i="2"/>
  <c r="U553" i="2"/>
  <c r="W553" i="2"/>
  <c r="O554" i="2"/>
  <c r="U554" i="2"/>
  <c r="W554" i="2"/>
  <c r="O555" i="2"/>
  <c r="U555" i="2"/>
  <c r="W555" i="2"/>
  <c r="O556" i="2"/>
  <c r="U556" i="2"/>
  <c r="W556" i="2"/>
  <c r="O557" i="2"/>
  <c r="U557" i="2"/>
  <c r="W557" i="2"/>
  <c r="O558" i="2"/>
  <c r="U558" i="2"/>
  <c r="W558" i="2"/>
  <c r="O559" i="2"/>
  <c r="U559" i="2"/>
  <c r="W559" i="2"/>
  <c r="O560" i="2"/>
  <c r="U560" i="2"/>
  <c r="W560" i="2"/>
  <c r="O561" i="2"/>
  <c r="U561" i="2"/>
  <c r="W561" i="2"/>
  <c r="O562" i="2"/>
  <c r="U562" i="2"/>
  <c r="W562" i="2"/>
  <c r="O563" i="2"/>
  <c r="U563" i="2"/>
  <c r="W563" i="2"/>
  <c r="O564" i="2"/>
  <c r="U564" i="2"/>
  <c r="W564" i="2"/>
  <c r="O565" i="2"/>
  <c r="U565" i="2"/>
  <c r="W565" i="2"/>
  <c r="O566" i="2"/>
  <c r="U566" i="2"/>
  <c r="W566" i="2"/>
  <c r="O567" i="2"/>
  <c r="U567" i="2"/>
  <c r="W567" i="2"/>
  <c r="O568" i="2"/>
  <c r="U568" i="2"/>
  <c r="W568" i="2"/>
  <c r="O569" i="2"/>
  <c r="U569" i="2"/>
  <c r="W569" i="2"/>
  <c r="O570" i="2"/>
  <c r="U570" i="2"/>
  <c r="W570" i="2"/>
  <c r="O571" i="2"/>
  <c r="U571" i="2"/>
  <c r="W571" i="2"/>
  <c r="O572" i="2"/>
  <c r="U572" i="2"/>
  <c r="W572" i="2"/>
  <c r="O573" i="2"/>
  <c r="U573" i="2"/>
  <c r="W573" i="2"/>
  <c r="O574" i="2"/>
  <c r="U574" i="2"/>
  <c r="W574" i="2"/>
  <c r="O575" i="2"/>
  <c r="U575" i="2"/>
  <c r="W575" i="2"/>
  <c r="O576" i="2"/>
  <c r="U576" i="2"/>
  <c r="W576" i="2"/>
  <c r="O577" i="2"/>
  <c r="U577" i="2"/>
  <c r="W577" i="2"/>
  <c r="O578" i="2"/>
  <c r="U578" i="2"/>
  <c r="W578" i="2"/>
  <c r="O579" i="2"/>
  <c r="U579" i="2"/>
  <c r="W579" i="2"/>
  <c r="O580" i="2"/>
  <c r="U580" i="2"/>
  <c r="W580" i="2"/>
  <c r="O581" i="2"/>
  <c r="U581" i="2"/>
  <c r="W581" i="2"/>
  <c r="O582" i="2"/>
  <c r="U582" i="2"/>
  <c r="W582" i="2"/>
  <c r="O583" i="2"/>
  <c r="U583" i="2"/>
  <c r="W583" i="2"/>
  <c r="O584" i="2"/>
  <c r="U584" i="2"/>
  <c r="W584" i="2"/>
  <c r="O585" i="2"/>
  <c r="U585" i="2"/>
  <c r="W585" i="2"/>
  <c r="O586" i="2"/>
  <c r="U586" i="2"/>
  <c r="W586" i="2"/>
  <c r="O587" i="2"/>
  <c r="U587" i="2"/>
  <c r="W587" i="2"/>
  <c r="O588" i="2"/>
  <c r="U588" i="2"/>
  <c r="W588" i="2"/>
  <c r="O589" i="2"/>
  <c r="U589" i="2"/>
  <c r="W589" i="2"/>
  <c r="O590" i="2"/>
  <c r="U590" i="2"/>
  <c r="W590" i="2"/>
  <c r="O591" i="2"/>
  <c r="U591" i="2"/>
  <c r="W591" i="2"/>
  <c r="O592" i="2"/>
  <c r="U592" i="2"/>
  <c r="W592" i="2"/>
  <c r="O593" i="2"/>
  <c r="U593" i="2"/>
  <c r="W593" i="2"/>
  <c r="O594" i="2"/>
  <c r="U594" i="2"/>
  <c r="W594" i="2"/>
  <c r="O595" i="2"/>
  <c r="U595" i="2"/>
  <c r="W595" i="2"/>
  <c r="O596" i="2"/>
  <c r="U596" i="2"/>
  <c r="W596" i="2"/>
  <c r="O597" i="2"/>
  <c r="U597" i="2"/>
  <c r="W597" i="2"/>
  <c r="O598" i="2"/>
  <c r="U598" i="2"/>
  <c r="W598" i="2"/>
  <c r="O599" i="2"/>
  <c r="U599" i="2"/>
  <c r="W599" i="2"/>
  <c r="O600" i="2"/>
  <c r="U600" i="2"/>
  <c r="W600" i="2"/>
  <c r="O601" i="2"/>
  <c r="U601" i="2"/>
  <c r="W601" i="2"/>
  <c r="O602" i="2"/>
  <c r="U602" i="2"/>
  <c r="W602" i="2"/>
  <c r="O603" i="2"/>
  <c r="U603" i="2"/>
  <c r="W603" i="2"/>
  <c r="O604" i="2"/>
  <c r="U604" i="2"/>
  <c r="W604" i="2"/>
  <c r="O605" i="2"/>
  <c r="U605" i="2"/>
  <c r="W605" i="2"/>
  <c r="O606" i="2"/>
  <c r="U606" i="2"/>
  <c r="W606" i="2"/>
  <c r="O607" i="2"/>
  <c r="U607" i="2"/>
  <c r="W607" i="2"/>
  <c r="O608" i="2"/>
  <c r="U608" i="2"/>
  <c r="W608" i="2"/>
  <c r="O609" i="2"/>
  <c r="U609" i="2"/>
  <c r="W609" i="2"/>
  <c r="O610" i="2"/>
  <c r="U610" i="2"/>
  <c r="W610" i="2"/>
  <c r="O611" i="2"/>
  <c r="U611" i="2"/>
  <c r="W611" i="2"/>
  <c r="O612" i="2"/>
  <c r="U612" i="2"/>
  <c r="W612" i="2"/>
  <c r="O613" i="2"/>
  <c r="U613" i="2"/>
  <c r="W613" i="2"/>
  <c r="O614" i="2"/>
  <c r="U614" i="2"/>
  <c r="W614" i="2"/>
  <c r="O615" i="2"/>
  <c r="U615" i="2"/>
  <c r="W615" i="2"/>
  <c r="O616" i="2"/>
  <c r="U616" i="2"/>
  <c r="W616" i="2"/>
  <c r="O617" i="2"/>
  <c r="U617" i="2"/>
  <c r="W617" i="2"/>
  <c r="O618" i="2"/>
  <c r="U618" i="2"/>
  <c r="W618" i="2"/>
  <c r="O619" i="2"/>
  <c r="U619" i="2"/>
  <c r="W619" i="2"/>
  <c r="O620" i="2"/>
  <c r="U620" i="2"/>
  <c r="W620" i="2"/>
  <c r="O621" i="2"/>
  <c r="U621" i="2"/>
  <c r="W621" i="2"/>
  <c r="O622" i="2"/>
  <c r="U622" i="2"/>
  <c r="W622" i="2"/>
  <c r="O623" i="2"/>
  <c r="U623" i="2"/>
  <c r="W623" i="2"/>
  <c r="O624" i="2"/>
  <c r="U624" i="2"/>
  <c r="W624" i="2"/>
  <c r="O625" i="2"/>
  <c r="U625" i="2"/>
  <c r="W625" i="2"/>
  <c r="O626" i="2"/>
  <c r="U626" i="2"/>
  <c r="W626" i="2"/>
  <c r="O627" i="2"/>
  <c r="U627" i="2"/>
  <c r="W627" i="2"/>
  <c r="O628" i="2"/>
  <c r="U628" i="2"/>
  <c r="W628" i="2"/>
  <c r="O629" i="2"/>
  <c r="U629" i="2"/>
  <c r="W629" i="2"/>
  <c r="O630" i="2"/>
  <c r="U630" i="2"/>
  <c r="W630" i="2"/>
  <c r="O631" i="2"/>
  <c r="U631" i="2"/>
  <c r="W631" i="2"/>
  <c r="O632" i="2"/>
  <c r="U632" i="2"/>
  <c r="W632" i="2"/>
  <c r="O633" i="2"/>
  <c r="U633" i="2"/>
  <c r="W633" i="2"/>
  <c r="O634" i="2"/>
  <c r="U634" i="2"/>
  <c r="W634" i="2"/>
  <c r="O635" i="2"/>
  <c r="U635" i="2"/>
  <c r="W635" i="2"/>
  <c r="O636" i="2"/>
  <c r="U636" i="2"/>
  <c r="W636" i="2"/>
  <c r="O637" i="2"/>
  <c r="U637" i="2"/>
  <c r="W637" i="2"/>
  <c r="O638" i="2"/>
  <c r="U638" i="2"/>
  <c r="W638" i="2"/>
  <c r="O639" i="2"/>
  <c r="U639" i="2"/>
  <c r="W639" i="2"/>
  <c r="O640" i="2"/>
  <c r="U640" i="2"/>
  <c r="W640" i="2"/>
  <c r="O641" i="2"/>
  <c r="U641" i="2"/>
  <c r="W641" i="2"/>
  <c r="O642" i="2"/>
  <c r="U642" i="2"/>
  <c r="W642" i="2"/>
  <c r="O643" i="2"/>
  <c r="U643" i="2"/>
  <c r="W643" i="2"/>
  <c r="O644" i="2"/>
  <c r="U644" i="2"/>
  <c r="W644" i="2"/>
  <c r="O645" i="2"/>
  <c r="U645" i="2"/>
  <c r="W645" i="2"/>
  <c r="O646" i="2"/>
  <c r="U646" i="2"/>
  <c r="W646" i="2"/>
  <c r="O647" i="2"/>
  <c r="U647" i="2"/>
  <c r="W647" i="2"/>
  <c r="O648" i="2"/>
  <c r="U648" i="2"/>
  <c r="W648" i="2"/>
  <c r="O649" i="2"/>
  <c r="U649" i="2"/>
  <c r="W649" i="2"/>
  <c r="O650" i="2"/>
  <c r="U650" i="2"/>
  <c r="W650" i="2"/>
  <c r="O651" i="2"/>
  <c r="U651" i="2"/>
  <c r="W651" i="2"/>
  <c r="O652" i="2"/>
  <c r="U652" i="2"/>
  <c r="W652" i="2"/>
  <c r="O653" i="2"/>
  <c r="U653" i="2"/>
  <c r="W653" i="2"/>
  <c r="O654" i="2"/>
  <c r="U654" i="2"/>
  <c r="W654" i="2"/>
  <c r="O655" i="2"/>
  <c r="U655" i="2"/>
  <c r="W655" i="2"/>
  <c r="O656" i="2"/>
  <c r="U656" i="2"/>
  <c r="W656" i="2"/>
  <c r="O657" i="2"/>
  <c r="U657" i="2"/>
  <c r="W657" i="2"/>
  <c r="O658" i="2"/>
  <c r="U658" i="2"/>
  <c r="W658" i="2"/>
  <c r="O659" i="2"/>
  <c r="U659" i="2"/>
  <c r="W659" i="2"/>
  <c r="O660" i="2"/>
  <c r="U660" i="2"/>
  <c r="W660" i="2"/>
  <c r="O661" i="2"/>
  <c r="U661" i="2"/>
  <c r="W661" i="2"/>
  <c r="O662" i="2"/>
  <c r="U662" i="2"/>
  <c r="W662" i="2"/>
  <c r="O663" i="2"/>
  <c r="U663" i="2"/>
  <c r="W663" i="2"/>
  <c r="O664" i="2"/>
  <c r="U664" i="2"/>
  <c r="W664" i="2"/>
  <c r="O665" i="2"/>
  <c r="U665" i="2"/>
  <c r="W665" i="2"/>
  <c r="O666" i="2"/>
  <c r="U666" i="2"/>
  <c r="W666" i="2"/>
  <c r="O667" i="2"/>
  <c r="U667" i="2"/>
  <c r="W667" i="2"/>
  <c r="O668" i="2"/>
  <c r="U668" i="2"/>
  <c r="W668" i="2"/>
  <c r="O669" i="2"/>
  <c r="U669" i="2"/>
  <c r="W669" i="2"/>
  <c r="O670" i="2"/>
  <c r="U670" i="2"/>
  <c r="W670" i="2"/>
  <c r="O671" i="2"/>
  <c r="U671" i="2"/>
  <c r="W671" i="2"/>
  <c r="O672" i="2"/>
  <c r="U672" i="2"/>
  <c r="W672" i="2"/>
  <c r="O673" i="2"/>
  <c r="U673" i="2"/>
  <c r="W673" i="2"/>
  <c r="O674" i="2"/>
  <c r="U674" i="2"/>
  <c r="W674" i="2"/>
  <c r="O675" i="2"/>
  <c r="U675" i="2"/>
  <c r="W675" i="2"/>
  <c r="O676" i="2"/>
  <c r="U676" i="2"/>
  <c r="W676" i="2"/>
  <c r="O677" i="2"/>
  <c r="U677" i="2"/>
  <c r="W677" i="2"/>
  <c r="O678" i="2"/>
  <c r="U678" i="2"/>
  <c r="W678" i="2"/>
  <c r="O679" i="2"/>
  <c r="U679" i="2"/>
  <c r="W679" i="2"/>
  <c r="O680" i="2"/>
  <c r="U680" i="2"/>
  <c r="W680" i="2"/>
  <c r="O681" i="2"/>
  <c r="U681" i="2"/>
  <c r="W681" i="2"/>
  <c r="O682" i="2"/>
  <c r="U682" i="2"/>
  <c r="W682" i="2"/>
  <c r="O683" i="2"/>
  <c r="U683" i="2"/>
  <c r="W683" i="2"/>
  <c r="O684" i="2"/>
  <c r="U684" i="2"/>
  <c r="W684" i="2"/>
  <c r="O685" i="2"/>
  <c r="U685" i="2"/>
  <c r="W685" i="2"/>
  <c r="O686" i="2"/>
  <c r="U686" i="2"/>
  <c r="W686" i="2"/>
  <c r="O687" i="2"/>
  <c r="U687" i="2"/>
  <c r="W687" i="2"/>
  <c r="O688" i="2"/>
  <c r="U688" i="2"/>
  <c r="W688" i="2"/>
  <c r="O689" i="2"/>
  <c r="U689" i="2"/>
  <c r="W689" i="2"/>
  <c r="O690" i="2"/>
  <c r="U690" i="2"/>
  <c r="W690" i="2"/>
  <c r="O691" i="2"/>
  <c r="U691" i="2"/>
  <c r="W691" i="2"/>
  <c r="O692" i="2"/>
  <c r="U692" i="2"/>
  <c r="W692" i="2"/>
  <c r="O693" i="2"/>
  <c r="U693" i="2"/>
  <c r="W693" i="2"/>
  <c r="O694" i="2"/>
  <c r="U694" i="2"/>
  <c r="W694" i="2"/>
  <c r="O695" i="2"/>
  <c r="U695" i="2"/>
  <c r="W695" i="2"/>
  <c r="O696" i="2"/>
  <c r="U696" i="2"/>
  <c r="W696" i="2"/>
  <c r="O697" i="2"/>
  <c r="U697" i="2"/>
  <c r="W697" i="2"/>
  <c r="O698" i="2"/>
  <c r="U698" i="2"/>
  <c r="W698" i="2"/>
  <c r="O699" i="2"/>
  <c r="U699" i="2"/>
  <c r="W699" i="2"/>
  <c r="O700" i="2"/>
  <c r="U700" i="2"/>
  <c r="W700" i="2"/>
  <c r="O701" i="2"/>
  <c r="U701" i="2"/>
  <c r="W701" i="2"/>
  <c r="O702" i="2"/>
  <c r="U702" i="2"/>
  <c r="W702" i="2"/>
  <c r="O703" i="2"/>
  <c r="U703" i="2"/>
  <c r="W703" i="2"/>
  <c r="O704" i="2"/>
  <c r="U704" i="2"/>
  <c r="W704" i="2"/>
  <c r="O705" i="2"/>
  <c r="U705" i="2"/>
  <c r="W705" i="2"/>
  <c r="O706" i="2"/>
  <c r="U706" i="2"/>
  <c r="W706" i="2"/>
  <c r="O707" i="2"/>
  <c r="U707" i="2"/>
  <c r="W707" i="2"/>
  <c r="O708" i="2"/>
  <c r="U708" i="2"/>
  <c r="W708" i="2"/>
  <c r="O709" i="2"/>
  <c r="U709" i="2"/>
  <c r="W709" i="2"/>
  <c r="O710" i="2"/>
  <c r="U710" i="2"/>
  <c r="W710" i="2"/>
  <c r="O711" i="2"/>
  <c r="U711" i="2"/>
  <c r="W711" i="2"/>
  <c r="O712" i="2"/>
  <c r="U712" i="2"/>
  <c r="W712" i="2"/>
  <c r="O713" i="2"/>
  <c r="U713" i="2"/>
  <c r="W713" i="2"/>
  <c r="O714" i="2"/>
  <c r="U714" i="2"/>
  <c r="W714" i="2"/>
  <c r="O715" i="2"/>
  <c r="U715" i="2"/>
  <c r="W715" i="2"/>
  <c r="O716" i="2"/>
  <c r="U716" i="2"/>
  <c r="W716" i="2"/>
  <c r="O717" i="2"/>
  <c r="U717" i="2"/>
  <c r="W717" i="2"/>
  <c r="O718" i="2"/>
  <c r="U718" i="2"/>
  <c r="W718" i="2"/>
  <c r="O719" i="2"/>
  <c r="U719" i="2"/>
  <c r="W719" i="2"/>
  <c r="O720" i="2"/>
  <c r="U720" i="2"/>
  <c r="W720" i="2"/>
  <c r="O721" i="2"/>
  <c r="U721" i="2"/>
  <c r="W721" i="2"/>
  <c r="O722" i="2"/>
  <c r="U722" i="2"/>
  <c r="W722" i="2"/>
  <c r="O723" i="2"/>
  <c r="U723" i="2"/>
  <c r="W723" i="2"/>
  <c r="O724" i="2"/>
  <c r="U724" i="2"/>
  <c r="W724" i="2"/>
  <c r="O725" i="2"/>
  <c r="U725" i="2"/>
  <c r="W725" i="2"/>
  <c r="O726" i="2"/>
  <c r="U726" i="2"/>
  <c r="W726" i="2"/>
  <c r="O727" i="2"/>
  <c r="U727" i="2"/>
  <c r="W727" i="2"/>
  <c r="O728" i="2"/>
  <c r="U728" i="2"/>
  <c r="W728" i="2"/>
  <c r="O729" i="2"/>
  <c r="U729" i="2"/>
  <c r="W729" i="2"/>
  <c r="O730" i="2"/>
  <c r="U730" i="2"/>
  <c r="W730" i="2"/>
  <c r="O731" i="2"/>
  <c r="U731" i="2"/>
  <c r="W731" i="2"/>
  <c r="O732" i="2"/>
  <c r="U732" i="2"/>
  <c r="W732" i="2"/>
  <c r="O733" i="2"/>
  <c r="U733" i="2"/>
  <c r="W733" i="2"/>
  <c r="O734" i="2"/>
  <c r="U734" i="2"/>
  <c r="W734" i="2"/>
  <c r="O735" i="2"/>
  <c r="U735" i="2"/>
  <c r="W735" i="2"/>
  <c r="O736" i="2"/>
  <c r="U736" i="2"/>
  <c r="W736" i="2"/>
  <c r="O737" i="2"/>
  <c r="U737" i="2"/>
  <c r="W737" i="2"/>
  <c r="O738" i="2"/>
  <c r="U738" i="2"/>
  <c r="W738" i="2"/>
  <c r="O739" i="2"/>
  <c r="U739" i="2"/>
  <c r="W739" i="2"/>
  <c r="O740" i="2"/>
  <c r="U740" i="2"/>
  <c r="W740" i="2"/>
  <c r="O741" i="2"/>
  <c r="U741" i="2"/>
  <c r="W741" i="2"/>
  <c r="O742" i="2"/>
  <c r="U742" i="2"/>
  <c r="W742" i="2"/>
  <c r="O743" i="2"/>
  <c r="U743" i="2"/>
  <c r="W743" i="2"/>
  <c r="O744" i="2"/>
  <c r="U744" i="2"/>
  <c r="W744" i="2"/>
  <c r="O745" i="2"/>
  <c r="U745" i="2"/>
  <c r="W745" i="2"/>
  <c r="O746" i="2"/>
  <c r="U746" i="2"/>
  <c r="W746" i="2"/>
  <c r="O747" i="2"/>
  <c r="U747" i="2"/>
  <c r="W747" i="2"/>
  <c r="O748" i="2"/>
  <c r="U748" i="2"/>
  <c r="W748" i="2"/>
  <c r="O749" i="2"/>
  <c r="U749" i="2"/>
  <c r="W749" i="2"/>
  <c r="O750" i="2"/>
  <c r="U750" i="2"/>
  <c r="W750" i="2"/>
  <c r="O751" i="2"/>
  <c r="U751" i="2"/>
  <c r="W751" i="2"/>
  <c r="O752" i="2"/>
  <c r="U752" i="2"/>
  <c r="W752" i="2"/>
  <c r="O753" i="2"/>
  <c r="U753" i="2"/>
  <c r="W753" i="2"/>
  <c r="O754" i="2"/>
  <c r="U754" i="2"/>
  <c r="W754" i="2"/>
  <c r="O755" i="2"/>
  <c r="U755" i="2"/>
  <c r="W755" i="2"/>
  <c r="O756" i="2"/>
  <c r="U756" i="2"/>
  <c r="W756" i="2"/>
  <c r="O757" i="2"/>
  <c r="U757" i="2"/>
  <c r="W757" i="2"/>
  <c r="O758" i="2"/>
  <c r="U758" i="2"/>
  <c r="W758" i="2"/>
  <c r="O759" i="2"/>
  <c r="U759" i="2"/>
  <c r="W759" i="2"/>
  <c r="O760" i="2"/>
  <c r="U760" i="2"/>
  <c r="W760" i="2"/>
  <c r="O761" i="2"/>
  <c r="U761" i="2"/>
  <c r="W761" i="2"/>
  <c r="O762" i="2"/>
  <c r="U762" i="2"/>
  <c r="W762" i="2"/>
  <c r="O763" i="2"/>
  <c r="U763" i="2"/>
  <c r="W763" i="2"/>
  <c r="O764" i="2"/>
  <c r="U764" i="2"/>
  <c r="W764" i="2"/>
  <c r="O765" i="2"/>
  <c r="U765" i="2"/>
  <c r="W765" i="2"/>
  <c r="O766" i="2"/>
  <c r="U766" i="2"/>
  <c r="W766" i="2"/>
  <c r="O767" i="2"/>
  <c r="U767" i="2"/>
  <c r="W767" i="2"/>
  <c r="O768" i="2"/>
  <c r="U768" i="2"/>
  <c r="W768" i="2"/>
  <c r="O769" i="2"/>
  <c r="U769" i="2"/>
  <c r="W769" i="2"/>
  <c r="O770" i="2"/>
  <c r="U770" i="2"/>
  <c r="W770" i="2"/>
  <c r="O771" i="2"/>
  <c r="U771" i="2"/>
  <c r="W771" i="2"/>
  <c r="O772" i="2"/>
  <c r="U772" i="2"/>
  <c r="W772" i="2"/>
  <c r="O773" i="2"/>
  <c r="U773" i="2"/>
  <c r="W773" i="2"/>
  <c r="O774" i="2"/>
  <c r="U774" i="2"/>
  <c r="W774" i="2"/>
  <c r="O775" i="2"/>
  <c r="U775" i="2"/>
  <c r="W775" i="2"/>
  <c r="O776" i="2"/>
  <c r="U776" i="2"/>
  <c r="W776" i="2"/>
  <c r="O777" i="2"/>
  <c r="U777" i="2"/>
  <c r="W777" i="2"/>
  <c r="O778" i="2"/>
  <c r="U778" i="2"/>
  <c r="W778" i="2"/>
  <c r="O779" i="2"/>
  <c r="U779" i="2"/>
  <c r="W779" i="2"/>
  <c r="O780" i="2"/>
  <c r="U780" i="2"/>
  <c r="W780" i="2"/>
  <c r="O781" i="2"/>
  <c r="U781" i="2"/>
  <c r="W781" i="2"/>
  <c r="O782" i="2"/>
  <c r="U782" i="2"/>
  <c r="W782" i="2"/>
  <c r="O783" i="2"/>
  <c r="U783" i="2"/>
  <c r="W783" i="2"/>
  <c r="O784" i="2"/>
  <c r="U784" i="2"/>
  <c r="W784" i="2"/>
  <c r="O785" i="2"/>
  <c r="U785" i="2"/>
  <c r="W785" i="2"/>
  <c r="O786" i="2"/>
  <c r="U786" i="2"/>
  <c r="W786" i="2"/>
  <c r="O787" i="2"/>
  <c r="U787" i="2"/>
  <c r="W787" i="2"/>
  <c r="O788" i="2"/>
  <c r="U788" i="2"/>
  <c r="W788" i="2"/>
  <c r="O789" i="2"/>
  <c r="U789" i="2"/>
  <c r="W789" i="2"/>
  <c r="O790" i="2"/>
  <c r="U790" i="2"/>
  <c r="W790" i="2"/>
  <c r="O791" i="2"/>
  <c r="U791" i="2"/>
  <c r="W791" i="2"/>
  <c r="O792" i="2"/>
  <c r="U792" i="2"/>
  <c r="W792" i="2"/>
  <c r="O793" i="2"/>
  <c r="U793" i="2"/>
  <c r="W793" i="2"/>
  <c r="O794" i="2"/>
  <c r="U794" i="2"/>
  <c r="W794" i="2"/>
  <c r="O795" i="2"/>
  <c r="U795" i="2"/>
  <c r="W795" i="2"/>
  <c r="O796" i="2"/>
  <c r="U796" i="2"/>
  <c r="W796" i="2"/>
  <c r="O797" i="2"/>
  <c r="U797" i="2"/>
  <c r="W797" i="2"/>
  <c r="O798" i="2"/>
  <c r="U798" i="2"/>
  <c r="W798" i="2"/>
  <c r="O799" i="2"/>
  <c r="U799" i="2"/>
  <c r="W799" i="2"/>
  <c r="O800" i="2"/>
  <c r="U800" i="2"/>
  <c r="W800" i="2"/>
  <c r="O801" i="2"/>
  <c r="U801" i="2"/>
  <c r="W801" i="2"/>
  <c r="O802" i="2"/>
  <c r="U802" i="2"/>
  <c r="W802" i="2"/>
  <c r="O803" i="2"/>
  <c r="U803" i="2"/>
  <c r="W803" i="2"/>
  <c r="O804" i="2"/>
  <c r="U804" i="2"/>
  <c r="W804" i="2"/>
  <c r="O805" i="2"/>
  <c r="U805" i="2"/>
  <c r="W805" i="2"/>
  <c r="O806" i="2"/>
  <c r="U806" i="2"/>
  <c r="W806" i="2"/>
  <c r="O807" i="2"/>
  <c r="U807" i="2"/>
  <c r="W807" i="2"/>
  <c r="O808" i="2"/>
  <c r="U808" i="2"/>
  <c r="W808" i="2"/>
  <c r="O809" i="2"/>
  <c r="U809" i="2"/>
  <c r="W809" i="2"/>
  <c r="O810" i="2"/>
  <c r="U810" i="2"/>
  <c r="W810" i="2"/>
  <c r="O811" i="2"/>
  <c r="U811" i="2"/>
  <c r="W811" i="2"/>
  <c r="O812" i="2"/>
  <c r="U812" i="2"/>
  <c r="W812" i="2"/>
  <c r="O813" i="2"/>
  <c r="U813" i="2"/>
  <c r="W813" i="2"/>
  <c r="O814" i="2"/>
  <c r="U814" i="2"/>
  <c r="W814" i="2"/>
  <c r="O815" i="2"/>
  <c r="U815" i="2"/>
  <c r="W815" i="2"/>
  <c r="O816" i="2"/>
  <c r="U816" i="2"/>
  <c r="W816" i="2"/>
  <c r="O817" i="2"/>
  <c r="U817" i="2"/>
  <c r="W817" i="2"/>
  <c r="O818" i="2"/>
  <c r="U818" i="2"/>
  <c r="W818" i="2"/>
  <c r="O819" i="2"/>
  <c r="U819" i="2"/>
  <c r="W819" i="2"/>
  <c r="O820" i="2"/>
  <c r="U820" i="2"/>
  <c r="W820" i="2"/>
  <c r="O821" i="2"/>
  <c r="U821" i="2"/>
  <c r="W821" i="2"/>
  <c r="O822" i="2"/>
  <c r="U822" i="2"/>
  <c r="W822" i="2"/>
  <c r="O823" i="2"/>
  <c r="U823" i="2"/>
  <c r="W823" i="2"/>
  <c r="O824" i="2"/>
  <c r="U824" i="2"/>
  <c r="W824" i="2"/>
  <c r="O825" i="2"/>
  <c r="U825" i="2"/>
  <c r="W825" i="2"/>
  <c r="O826" i="2"/>
  <c r="U826" i="2"/>
  <c r="W826" i="2"/>
  <c r="O827" i="2"/>
  <c r="U827" i="2"/>
  <c r="W827" i="2"/>
  <c r="O828" i="2"/>
  <c r="U828" i="2"/>
  <c r="W828" i="2"/>
  <c r="O829" i="2"/>
  <c r="U829" i="2"/>
  <c r="W829" i="2"/>
  <c r="O830" i="2"/>
  <c r="U830" i="2"/>
  <c r="W830" i="2"/>
  <c r="O831" i="2"/>
  <c r="U831" i="2"/>
  <c r="W831" i="2"/>
  <c r="O832" i="2"/>
  <c r="U832" i="2"/>
  <c r="W832" i="2"/>
  <c r="O833" i="2"/>
  <c r="U833" i="2"/>
  <c r="W833" i="2"/>
  <c r="O834" i="2"/>
  <c r="U834" i="2"/>
  <c r="W834" i="2"/>
  <c r="O835" i="2"/>
  <c r="U835" i="2"/>
  <c r="W835" i="2"/>
  <c r="O836" i="2"/>
  <c r="U836" i="2"/>
  <c r="W836" i="2"/>
  <c r="O837" i="2"/>
  <c r="U837" i="2"/>
  <c r="W837" i="2"/>
  <c r="O838" i="2"/>
  <c r="U838" i="2"/>
  <c r="W838" i="2"/>
  <c r="O839" i="2"/>
  <c r="U839" i="2"/>
  <c r="W839" i="2"/>
  <c r="O840" i="2"/>
  <c r="U840" i="2"/>
  <c r="W840" i="2"/>
  <c r="O841" i="2"/>
  <c r="U841" i="2"/>
  <c r="W841" i="2"/>
  <c r="O842" i="2"/>
  <c r="U842" i="2"/>
  <c r="W842" i="2"/>
  <c r="O843" i="2"/>
  <c r="U843" i="2"/>
  <c r="W843" i="2"/>
  <c r="O844" i="2"/>
  <c r="U844" i="2"/>
  <c r="W844" i="2"/>
  <c r="O845" i="2"/>
  <c r="U845" i="2"/>
  <c r="W845" i="2"/>
  <c r="O846" i="2"/>
  <c r="U846" i="2"/>
  <c r="W846" i="2"/>
  <c r="O847" i="2"/>
  <c r="U847" i="2"/>
  <c r="W847" i="2"/>
  <c r="O848" i="2"/>
  <c r="U848" i="2"/>
  <c r="W848" i="2"/>
  <c r="O849" i="2"/>
  <c r="U849" i="2"/>
  <c r="W849" i="2"/>
  <c r="O850" i="2"/>
  <c r="U850" i="2"/>
  <c r="W850" i="2"/>
  <c r="O851" i="2"/>
  <c r="U851" i="2"/>
  <c r="W851" i="2"/>
  <c r="O852" i="2"/>
  <c r="U852" i="2"/>
  <c r="W852" i="2"/>
  <c r="O853" i="2"/>
  <c r="U853" i="2"/>
  <c r="W853" i="2"/>
  <c r="O854" i="2"/>
  <c r="U854" i="2"/>
  <c r="W854" i="2"/>
  <c r="O855" i="2"/>
  <c r="U855" i="2"/>
  <c r="W855" i="2"/>
  <c r="O856" i="2"/>
  <c r="U856" i="2"/>
  <c r="W856" i="2"/>
  <c r="O857" i="2"/>
  <c r="U857" i="2"/>
  <c r="W857" i="2"/>
  <c r="O858" i="2"/>
  <c r="U858" i="2"/>
  <c r="W858" i="2"/>
  <c r="O859" i="2"/>
  <c r="U859" i="2"/>
  <c r="W859" i="2"/>
  <c r="O860" i="2"/>
  <c r="U860" i="2"/>
  <c r="W860" i="2"/>
  <c r="O861" i="2"/>
  <c r="U861" i="2"/>
  <c r="W861" i="2"/>
  <c r="O862" i="2"/>
  <c r="U862" i="2"/>
  <c r="W862" i="2"/>
  <c r="O863" i="2"/>
  <c r="U863" i="2"/>
  <c r="W863" i="2"/>
  <c r="O864" i="2"/>
  <c r="U864" i="2"/>
  <c r="W864" i="2"/>
  <c r="O865" i="2"/>
  <c r="U865" i="2"/>
  <c r="W865" i="2"/>
  <c r="O866" i="2"/>
  <c r="U866" i="2"/>
  <c r="W866" i="2"/>
  <c r="O867" i="2"/>
  <c r="U867" i="2"/>
  <c r="W867" i="2"/>
  <c r="O868" i="2"/>
  <c r="U868" i="2"/>
  <c r="W868" i="2"/>
  <c r="O869" i="2"/>
  <c r="U869" i="2"/>
  <c r="W869" i="2"/>
  <c r="O870" i="2"/>
  <c r="U870" i="2"/>
  <c r="W870" i="2"/>
  <c r="O871" i="2"/>
  <c r="U871" i="2"/>
  <c r="W871" i="2"/>
  <c r="O872" i="2"/>
  <c r="U872" i="2"/>
  <c r="W872" i="2"/>
  <c r="O873" i="2"/>
  <c r="U873" i="2"/>
  <c r="W873" i="2"/>
  <c r="O874" i="2"/>
  <c r="U874" i="2"/>
  <c r="W874" i="2"/>
  <c r="O875" i="2"/>
  <c r="U875" i="2"/>
  <c r="W875" i="2"/>
  <c r="O876" i="2"/>
  <c r="U876" i="2"/>
  <c r="W876" i="2"/>
  <c r="O877" i="2"/>
  <c r="U877" i="2"/>
  <c r="W877" i="2"/>
  <c r="O878" i="2"/>
  <c r="U878" i="2"/>
  <c r="W878" i="2"/>
  <c r="O879" i="2"/>
  <c r="U879" i="2"/>
  <c r="W879" i="2"/>
  <c r="O880" i="2"/>
  <c r="U880" i="2"/>
  <c r="W880" i="2"/>
  <c r="O881" i="2"/>
  <c r="U881" i="2"/>
  <c r="W881" i="2"/>
  <c r="O882" i="2"/>
  <c r="U882" i="2"/>
  <c r="W882" i="2"/>
  <c r="O883" i="2"/>
  <c r="U883" i="2"/>
  <c r="W883" i="2"/>
  <c r="O884" i="2"/>
  <c r="U884" i="2"/>
  <c r="W884" i="2"/>
  <c r="O885" i="2"/>
  <c r="U885" i="2"/>
  <c r="W885" i="2"/>
  <c r="O886" i="2"/>
  <c r="U886" i="2"/>
  <c r="W886" i="2"/>
  <c r="O887" i="2"/>
  <c r="U887" i="2"/>
  <c r="W887" i="2"/>
  <c r="O888" i="2"/>
  <c r="U888" i="2"/>
  <c r="W888" i="2"/>
  <c r="O889" i="2"/>
  <c r="U889" i="2"/>
  <c r="W889" i="2"/>
  <c r="O890" i="2"/>
  <c r="U890" i="2"/>
  <c r="W890" i="2"/>
  <c r="O891" i="2"/>
  <c r="U891" i="2"/>
  <c r="W891" i="2"/>
  <c r="O892" i="2"/>
  <c r="U892" i="2"/>
  <c r="W892" i="2"/>
  <c r="O893" i="2"/>
  <c r="U893" i="2"/>
  <c r="W893" i="2"/>
  <c r="O894" i="2"/>
  <c r="U894" i="2"/>
  <c r="W894" i="2"/>
  <c r="O895" i="2"/>
  <c r="U895" i="2"/>
  <c r="W895" i="2"/>
  <c r="O896" i="2"/>
  <c r="U896" i="2"/>
  <c r="W896" i="2"/>
  <c r="O897" i="2"/>
  <c r="U897" i="2"/>
  <c r="W897" i="2"/>
  <c r="O898" i="2"/>
  <c r="U898" i="2"/>
  <c r="W898" i="2"/>
  <c r="O899" i="2"/>
  <c r="U899" i="2"/>
  <c r="W899" i="2"/>
  <c r="O900" i="2"/>
  <c r="U900" i="2"/>
  <c r="W900" i="2"/>
  <c r="O901" i="2"/>
  <c r="U901" i="2"/>
  <c r="W901" i="2"/>
  <c r="O902" i="2"/>
  <c r="U902" i="2"/>
  <c r="W902" i="2"/>
  <c r="O903" i="2"/>
  <c r="U903" i="2"/>
  <c r="W903" i="2"/>
  <c r="O904" i="2"/>
  <c r="U904" i="2"/>
  <c r="W904" i="2"/>
  <c r="O905" i="2"/>
  <c r="U905" i="2"/>
  <c r="W905" i="2"/>
  <c r="O906" i="2"/>
  <c r="U906" i="2"/>
  <c r="W906" i="2"/>
  <c r="O907" i="2"/>
  <c r="U907" i="2"/>
  <c r="W907" i="2"/>
  <c r="O908" i="2"/>
  <c r="U908" i="2"/>
  <c r="W908" i="2"/>
  <c r="O909" i="2"/>
  <c r="U909" i="2"/>
  <c r="W909" i="2"/>
  <c r="O910" i="2"/>
  <c r="U910" i="2"/>
  <c r="W910" i="2"/>
  <c r="O911" i="2"/>
  <c r="U911" i="2"/>
  <c r="W911" i="2"/>
  <c r="O912" i="2"/>
  <c r="U912" i="2"/>
  <c r="W912" i="2"/>
  <c r="O913" i="2"/>
  <c r="U913" i="2"/>
  <c r="W913" i="2"/>
  <c r="O914" i="2"/>
  <c r="U914" i="2"/>
  <c r="W914" i="2"/>
  <c r="O915" i="2"/>
  <c r="U915" i="2"/>
  <c r="W915" i="2"/>
  <c r="O916" i="2"/>
  <c r="U916" i="2"/>
  <c r="W916" i="2"/>
  <c r="O917" i="2"/>
  <c r="U917" i="2"/>
  <c r="W917" i="2"/>
  <c r="O918" i="2"/>
  <c r="U918" i="2"/>
  <c r="W918" i="2"/>
  <c r="O919" i="2"/>
  <c r="U919" i="2"/>
  <c r="W919" i="2"/>
  <c r="O920" i="2"/>
  <c r="U920" i="2"/>
  <c r="W920" i="2"/>
  <c r="O921" i="2"/>
  <c r="U921" i="2"/>
  <c r="W921" i="2"/>
  <c r="O922" i="2"/>
  <c r="U922" i="2"/>
  <c r="W922" i="2"/>
  <c r="O923" i="2"/>
  <c r="U923" i="2"/>
  <c r="W923" i="2"/>
  <c r="O924" i="2"/>
  <c r="U924" i="2"/>
  <c r="W924" i="2"/>
  <c r="O925" i="2"/>
  <c r="U925" i="2"/>
  <c r="W925" i="2"/>
  <c r="O926" i="2"/>
  <c r="U926" i="2"/>
  <c r="W926" i="2"/>
  <c r="O927" i="2"/>
  <c r="U927" i="2"/>
  <c r="W927" i="2"/>
  <c r="O928" i="2"/>
  <c r="U928" i="2"/>
  <c r="W928" i="2"/>
  <c r="O929" i="2"/>
  <c r="U929" i="2"/>
  <c r="W929" i="2"/>
  <c r="O930" i="2"/>
  <c r="U930" i="2"/>
  <c r="W930" i="2"/>
  <c r="O931" i="2"/>
  <c r="U931" i="2"/>
  <c r="W931" i="2"/>
  <c r="O932" i="2"/>
  <c r="U932" i="2"/>
  <c r="W932" i="2"/>
  <c r="O933" i="2"/>
  <c r="U933" i="2"/>
  <c r="W933" i="2"/>
  <c r="O934" i="2"/>
  <c r="U934" i="2"/>
  <c r="W934" i="2"/>
  <c r="O935" i="2"/>
  <c r="U935" i="2"/>
  <c r="W935" i="2"/>
  <c r="O936" i="2"/>
  <c r="U936" i="2"/>
  <c r="W936" i="2"/>
  <c r="O937" i="2"/>
  <c r="U937" i="2"/>
  <c r="W937" i="2"/>
  <c r="O938" i="2"/>
  <c r="U938" i="2"/>
  <c r="W938" i="2"/>
  <c r="O939" i="2"/>
  <c r="U939" i="2"/>
  <c r="W939" i="2"/>
  <c r="O940" i="2"/>
  <c r="U940" i="2"/>
  <c r="W940" i="2"/>
  <c r="O941" i="2"/>
  <c r="U941" i="2"/>
  <c r="W941" i="2"/>
  <c r="O942" i="2"/>
  <c r="U942" i="2"/>
  <c r="W942" i="2"/>
  <c r="O943" i="2"/>
  <c r="U943" i="2"/>
  <c r="W943" i="2"/>
  <c r="O944" i="2"/>
  <c r="U944" i="2"/>
  <c r="W944" i="2"/>
  <c r="O945" i="2"/>
  <c r="U945" i="2"/>
  <c r="W945" i="2"/>
  <c r="O946" i="2"/>
  <c r="U946" i="2"/>
  <c r="W946" i="2"/>
  <c r="O947" i="2"/>
  <c r="U947" i="2"/>
  <c r="W947" i="2"/>
  <c r="O948" i="2"/>
  <c r="U948" i="2"/>
  <c r="W948" i="2"/>
  <c r="O949" i="2"/>
  <c r="U949" i="2"/>
  <c r="W949" i="2"/>
  <c r="O950" i="2"/>
  <c r="U950" i="2"/>
  <c r="W950" i="2"/>
  <c r="O951" i="2"/>
  <c r="U951" i="2"/>
  <c r="W951" i="2"/>
  <c r="O952" i="2"/>
  <c r="U952" i="2"/>
  <c r="W952" i="2"/>
  <c r="O953" i="2"/>
  <c r="U953" i="2"/>
  <c r="W953" i="2"/>
  <c r="O954" i="2"/>
  <c r="U954" i="2"/>
  <c r="W954" i="2"/>
  <c r="O955" i="2"/>
  <c r="U955" i="2"/>
  <c r="W955" i="2"/>
  <c r="O956" i="2"/>
  <c r="U956" i="2"/>
  <c r="W956" i="2"/>
  <c r="O957" i="2"/>
  <c r="U957" i="2"/>
  <c r="W957" i="2"/>
  <c r="O958" i="2"/>
  <c r="U958" i="2"/>
  <c r="W958" i="2"/>
  <c r="O959" i="2"/>
  <c r="U959" i="2"/>
  <c r="W959" i="2"/>
  <c r="O960" i="2"/>
  <c r="U960" i="2"/>
  <c r="W960" i="2"/>
  <c r="O961" i="2"/>
  <c r="U961" i="2"/>
  <c r="W961" i="2"/>
  <c r="O962" i="2"/>
  <c r="U962" i="2"/>
  <c r="W962" i="2"/>
  <c r="O963" i="2"/>
  <c r="U963" i="2"/>
  <c r="W963" i="2"/>
  <c r="O964" i="2"/>
  <c r="U964" i="2"/>
  <c r="W964" i="2"/>
  <c r="O965" i="2"/>
  <c r="U965" i="2"/>
  <c r="W965" i="2"/>
  <c r="O966" i="2"/>
  <c r="U966" i="2"/>
  <c r="W966" i="2"/>
  <c r="O967" i="2"/>
  <c r="U967" i="2"/>
  <c r="W967" i="2"/>
  <c r="O968" i="2"/>
  <c r="U968" i="2"/>
  <c r="W968" i="2"/>
  <c r="O969" i="2"/>
  <c r="U969" i="2"/>
  <c r="W969" i="2"/>
  <c r="O970" i="2"/>
  <c r="U970" i="2"/>
  <c r="W970" i="2"/>
  <c r="O971" i="2"/>
  <c r="U971" i="2"/>
  <c r="W971" i="2"/>
  <c r="O972" i="2"/>
  <c r="U972" i="2"/>
  <c r="W972" i="2"/>
  <c r="O973" i="2"/>
  <c r="U973" i="2"/>
  <c r="W973" i="2"/>
  <c r="O974" i="2"/>
  <c r="U974" i="2"/>
  <c r="W974" i="2"/>
  <c r="O975" i="2"/>
  <c r="U975" i="2"/>
  <c r="W975" i="2"/>
  <c r="O976" i="2"/>
  <c r="U976" i="2"/>
  <c r="W976" i="2"/>
  <c r="O977" i="2"/>
  <c r="U977" i="2"/>
  <c r="W977" i="2"/>
  <c r="O978" i="2"/>
  <c r="U978" i="2"/>
  <c r="W978" i="2"/>
  <c r="O979" i="2"/>
  <c r="U979" i="2"/>
  <c r="W979" i="2"/>
  <c r="O980" i="2"/>
  <c r="U980" i="2"/>
  <c r="W980" i="2"/>
  <c r="O981" i="2"/>
  <c r="U981" i="2"/>
  <c r="W981" i="2"/>
  <c r="O982" i="2"/>
  <c r="U982" i="2"/>
  <c r="W982" i="2"/>
  <c r="O983" i="2"/>
  <c r="U983" i="2"/>
  <c r="W983" i="2"/>
  <c r="O984" i="2"/>
  <c r="U984" i="2"/>
  <c r="W984" i="2"/>
  <c r="O985" i="2"/>
  <c r="U985" i="2"/>
  <c r="W985" i="2"/>
  <c r="O986" i="2"/>
  <c r="U986" i="2"/>
  <c r="W986" i="2"/>
  <c r="O987" i="2"/>
  <c r="U987" i="2"/>
  <c r="W987" i="2"/>
  <c r="O988" i="2"/>
  <c r="U988" i="2"/>
  <c r="W988" i="2"/>
  <c r="O989" i="2"/>
  <c r="U989" i="2"/>
  <c r="W989" i="2"/>
  <c r="O990" i="2"/>
  <c r="U990" i="2"/>
  <c r="W990" i="2"/>
  <c r="O991" i="2"/>
  <c r="U991" i="2"/>
  <c r="W991" i="2"/>
  <c r="O992" i="2"/>
  <c r="U992" i="2"/>
  <c r="W992" i="2"/>
  <c r="O993" i="2"/>
  <c r="U993" i="2"/>
  <c r="W993" i="2"/>
  <c r="O994" i="2"/>
  <c r="U994" i="2"/>
  <c r="W994" i="2"/>
  <c r="O995" i="2"/>
  <c r="U995" i="2"/>
  <c r="W995" i="2"/>
  <c r="O996" i="2"/>
  <c r="U996" i="2"/>
  <c r="W996" i="2"/>
  <c r="O997" i="2"/>
  <c r="U997" i="2"/>
  <c r="W997" i="2"/>
  <c r="O998" i="2"/>
  <c r="U998" i="2"/>
  <c r="W998" i="2"/>
  <c r="O999" i="2"/>
  <c r="U999" i="2"/>
  <c r="W999" i="2"/>
  <c r="O1000" i="2"/>
  <c r="U1000" i="2"/>
  <c r="W1000" i="2"/>
  <c r="O1001" i="2"/>
  <c r="U1001" i="2"/>
  <c r="W1001" i="2"/>
  <c r="O1002" i="2"/>
  <c r="U1002" i="2"/>
  <c r="W1002" i="2"/>
  <c r="O1003" i="2"/>
  <c r="U1003" i="2"/>
  <c r="W1003" i="2"/>
  <c r="O1004" i="2"/>
  <c r="U1004" i="2"/>
  <c r="W1004" i="2"/>
  <c r="O1005" i="2"/>
  <c r="U1005" i="2"/>
  <c r="W1005" i="2"/>
  <c r="O1006" i="2"/>
  <c r="U1006" i="2"/>
  <c r="W1006" i="2"/>
  <c r="O1007" i="2"/>
  <c r="U1007" i="2"/>
  <c r="W1007" i="2"/>
  <c r="O1008" i="2"/>
  <c r="U1008" i="2"/>
  <c r="W1008" i="2"/>
  <c r="O1009" i="2"/>
  <c r="U1009" i="2"/>
  <c r="W1009" i="2"/>
  <c r="O1010" i="2"/>
  <c r="U1010" i="2"/>
  <c r="W1010" i="2"/>
  <c r="O1011" i="2"/>
  <c r="U1011" i="2"/>
  <c r="W1011" i="2"/>
  <c r="O1012" i="2"/>
  <c r="U1012" i="2"/>
  <c r="W1012" i="2"/>
  <c r="O1013" i="2"/>
  <c r="U1013" i="2"/>
  <c r="W1013" i="2"/>
  <c r="O1014" i="2"/>
  <c r="U1014" i="2"/>
  <c r="W1014" i="2"/>
  <c r="O1015" i="2"/>
  <c r="U1015" i="2"/>
  <c r="W1015" i="2"/>
  <c r="O1016" i="2"/>
  <c r="U1016" i="2"/>
  <c r="W1016" i="2"/>
  <c r="O1017" i="2"/>
  <c r="U1017" i="2"/>
  <c r="W1017" i="2"/>
  <c r="O1018" i="2"/>
  <c r="U1018" i="2"/>
  <c r="W1018" i="2"/>
  <c r="O1019" i="2"/>
  <c r="U1019" i="2"/>
  <c r="W1019" i="2"/>
  <c r="O1020" i="2"/>
  <c r="U1020" i="2"/>
  <c r="W1020" i="2"/>
  <c r="O1021" i="2"/>
  <c r="U1021" i="2"/>
  <c r="W1021" i="2"/>
  <c r="O1022" i="2"/>
  <c r="U1022" i="2"/>
  <c r="W1022" i="2"/>
  <c r="O1023" i="2"/>
  <c r="U1023" i="2"/>
  <c r="W1023" i="2"/>
  <c r="O1024" i="2"/>
  <c r="U1024" i="2"/>
  <c r="W1024" i="2"/>
  <c r="O1025" i="2"/>
  <c r="U1025" i="2"/>
  <c r="W1025" i="2"/>
  <c r="O1026" i="2"/>
  <c r="U1026" i="2"/>
  <c r="W1026" i="2"/>
  <c r="O1027" i="2"/>
  <c r="U1027" i="2"/>
  <c r="W1027" i="2"/>
  <c r="O1028" i="2"/>
  <c r="U1028" i="2"/>
  <c r="W1028" i="2"/>
  <c r="O1029" i="2"/>
  <c r="U1029" i="2"/>
  <c r="W1029" i="2"/>
  <c r="O1030" i="2"/>
  <c r="U1030" i="2"/>
  <c r="W1030" i="2"/>
  <c r="O1031" i="2"/>
  <c r="U1031" i="2"/>
  <c r="W1031" i="2"/>
  <c r="O1032" i="2"/>
  <c r="U1032" i="2"/>
  <c r="W1032" i="2"/>
  <c r="O1033" i="2"/>
  <c r="U1033" i="2"/>
  <c r="W1033" i="2"/>
  <c r="O1034" i="2"/>
  <c r="U1034" i="2"/>
  <c r="W1034" i="2"/>
  <c r="O1035" i="2"/>
  <c r="U1035" i="2"/>
  <c r="W1035" i="2"/>
  <c r="O1036" i="2"/>
  <c r="U1036" i="2"/>
  <c r="W1036" i="2"/>
  <c r="O1037" i="2"/>
  <c r="U1037" i="2"/>
  <c r="W1037" i="2"/>
  <c r="O1038" i="2"/>
  <c r="U1038" i="2"/>
  <c r="W1038" i="2"/>
  <c r="O1039" i="2"/>
  <c r="U1039" i="2"/>
  <c r="W1039" i="2"/>
  <c r="O1040" i="2"/>
  <c r="U1040" i="2"/>
  <c r="W1040" i="2"/>
  <c r="O1041" i="2"/>
  <c r="U1041" i="2"/>
  <c r="W1041" i="2"/>
  <c r="O1042" i="2"/>
  <c r="U1042" i="2"/>
  <c r="W1042" i="2"/>
  <c r="O1043" i="2"/>
  <c r="U1043" i="2"/>
  <c r="W1043" i="2"/>
  <c r="O1044" i="2"/>
  <c r="U1044" i="2"/>
  <c r="W1044" i="2"/>
  <c r="O1045" i="2"/>
  <c r="U1045" i="2"/>
  <c r="W1045" i="2"/>
  <c r="O1046" i="2"/>
  <c r="U1046" i="2"/>
  <c r="W1046" i="2"/>
  <c r="O1047" i="2"/>
  <c r="U1047" i="2"/>
  <c r="W1047" i="2"/>
  <c r="O1048" i="2"/>
  <c r="U1048" i="2"/>
  <c r="W1048" i="2"/>
  <c r="O1049" i="2"/>
  <c r="U1049" i="2"/>
  <c r="W1049" i="2"/>
  <c r="J135" i="11" l="1"/>
  <c r="J115" i="11"/>
  <c r="J93" i="11"/>
  <c r="J145" i="11"/>
  <c r="J125" i="11"/>
  <c r="J105" i="11"/>
  <c r="M853" i="8" a="1"/>
  <c r="M853" i="8" s="1"/>
  <c r="O853" i="8" s="1" a="1"/>
  <c r="O853" i="8" s="1"/>
  <c r="M845" i="8" a="1"/>
  <c r="M845" i="8" s="1"/>
  <c r="O845" i="8" s="1" a="1"/>
  <c r="O845" i="8" s="1"/>
  <c r="M837" i="8" a="1"/>
  <c r="M837" i="8" s="1"/>
  <c r="O837" i="8" s="1" a="1"/>
  <c r="O837" i="8" s="1"/>
  <c r="M829" i="8" a="1"/>
  <c r="M829" i="8" s="1"/>
  <c r="O829" i="8" s="1" a="1"/>
  <c r="O829" i="8" s="1"/>
  <c r="M821" i="8" a="1"/>
  <c r="M821" i="8" s="1"/>
  <c r="O821" i="8" s="1" a="1"/>
  <c r="O821" i="8" s="1"/>
  <c r="M813" i="8" a="1"/>
  <c r="M813" i="8" s="1"/>
  <c r="O813" i="8" s="1" a="1"/>
  <c r="O813" i="8" s="1"/>
  <c r="M805" i="8" a="1"/>
  <c r="M805" i="8" s="1"/>
  <c r="O805" i="8" s="1" a="1"/>
  <c r="O805" i="8" s="1"/>
  <c r="M797" i="8" a="1"/>
  <c r="M797" i="8" s="1"/>
  <c r="O797" i="8" s="1" a="1"/>
  <c r="O797" i="8" s="1"/>
  <c r="M789" i="8" a="1"/>
  <c r="M789" i="8" s="1"/>
  <c r="O789" i="8" s="1" a="1"/>
  <c r="O789" i="8" s="1"/>
  <c r="M781" i="8" a="1"/>
  <c r="M781" i="8" s="1"/>
  <c r="O781" i="8" s="1" a="1"/>
  <c r="O781" i="8" s="1"/>
  <c r="M773" i="8" a="1"/>
  <c r="M773" i="8" s="1"/>
  <c r="O773" i="8" s="1" a="1"/>
  <c r="O773" i="8" s="1"/>
  <c r="M765" i="8" a="1"/>
  <c r="M765" i="8" s="1"/>
  <c r="O765" i="8" s="1" a="1"/>
  <c r="O765" i="8" s="1"/>
  <c r="M757" i="8" a="1"/>
  <c r="M757" i="8" s="1"/>
  <c r="O757" i="8" s="1" a="1"/>
  <c r="O757" i="8" s="1"/>
  <c r="M749" i="8" a="1"/>
  <c r="M749" i="8" s="1"/>
  <c r="O749" i="8" s="1" a="1"/>
  <c r="O749" i="8" s="1"/>
  <c r="M741" i="8" a="1"/>
  <c r="M741" i="8" s="1"/>
  <c r="O741" i="8" s="1" a="1"/>
  <c r="O741" i="8" s="1"/>
  <c r="M733" i="8" a="1"/>
  <c r="M733" i="8" s="1"/>
  <c r="O733" i="8" s="1" a="1"/>
  <c r="O733" i="8" s="1"/>
  <c r="M725" i="8" a="1"/>
  <c r="M725" i="8" s="1"/>
  <c r="O725" i="8" s="1" a="1"/>
  <c r="O725" i="8" s="1"/>
  <c r="M724" i="8" a="1"/>
  <c r="M724" i="8" s="1"/>
  <c r="O724" i="8" s="1" a="1"/>
  <c r="O724" i="8" s="1"/>
  <c r="M855" i="8" a="1"/>
  <c r="M855" i="8" s="1"/>
  <c r="O855" i="8" s="1" a="1"/>
  <c r="O855" i="8" s="1"/>
  <c r="M847" i="8" a="1"/>
  <c r="M847" i="8" s="1"/>
  <c r="O847" i="8" s="1" a="1"/>
  <c r="O847" i="8" s="1"/>
  <c r="M839" i="8" a="1"/>
  <c r="M839" i="8" s="1"/>
  <c r="O839" i="8" s="1" a="1"/>
  <c r="O839" i="8" s="1"/>
  <c r="M831" i="8" a="1"/>
  <c r="M831" i="8" s="1"/>
  <c r="O831" i="8" s="1" a="1"/>
  <c r="O831" i="8" s="1"/>
  <c r="M823" i="8" a="1"/>
  <c r="M823" i="8" s="1"/>
  <c r="O823" i="8" s="1" a="1"/>
  <c r="O823" i="8" s="1"/>
  <c r="M815" i="8" a="1"/>
  <c r="M815" i="8" s="1"/>
  <c r="O815" i="8" s="1" a="1"/>
  <c r="O815" i="8" s="1"/>
  <c r="M807" i="8" a="1"/>
  <c r="M807" i="8" s="1"/>
  <c r="O807" i="8" s="1" a="1"/>
  <c r="O807" i="8" s="1"/>
  <c r="M799" i="8" a="1"/>
  <c r="M799" i="8" s="1"/>
  <c r="O799" i="8" s="1" a="1"/>
  <c r="O799" i="8" s="1"/>
  <c r="M791" i="8" a="1"/>
  <c r="M791" i="8" s="1"/>
  <c r="O791" i="8" s="1" a="1"/>
  <c r="O791" i="8" s="1"/>
  <c r="M783" i="8" a="1"/>
  <c r="M783" i="8" s="1"/>
  <c r="O783" i="8" s="1" a="1"/>
  <c r="O783" i="8" s="1"/>
  <c r="M775" i="8" a="1"/>
  <c r="M775" i="8" s="1"/>
  <c r="O775" i="8" s="1" a="1"/>
  <c r="O775" i="8" s="1"/>
  <c r="M767" i="8" a="1"/>
  <c r="M767" i="8" s="1"/>
  <c r="O767" i="8" s="1" a="1"/>
  <c r="O767" i="8" s="1"/>
  <c r="M759" i="8" a="1"/>
  <c r="M759" i="8" s="1"/>
  <c r="O759" i="8" s="1" a="1"/>
  <c r="O759" i="8" s="1"/>
  <c r="M751" i="8" a="1"/>
  <c r="M751" i="8" s="1"/>
  <c r="O751" i="8" s="1" a="1"/>
  <c r="O751" i="8" s="1"/>
  <c r="M743" i="8" a="1"/>
  <c r="M743" i="8" s="1"/>
  <c r="O743" i="8" s="1" a="1"/>
  <c r="O743" i="8" s="1"/>
  <c r="M735" i="8" a="1"/>
  <c r="M735" i="8" s="1"/>
  <c r="O735" i="8" s="1" a="1"/>
  <c r="O735" i="8" s="1"/>
  <c r="M727" i="8" a="1"/>
  <c r="M727" i="8" s="1"/>
  <c r="O727" i="8" s="1" a="1"/>
  <c r="O727" i="8" s="1"/>
  <c r="M849" i="8" a="1"/>
  <c r="M849" i="8" s="1"/>
  <c r="O849" i="8" s="1" a="1"/>
  <c r="O849" i="8" s="1"/>
  <c r="M841" i="8" a="1"/>
  <c r="M841" i="8" s="1"/>
  <c r="O841" i="8" s="1" a="1"/>
  <c r="O841" i="8" s="1"/>
  <c r="M833" i="8" a="1"/>
  <c r="M833" i="8" s="1"/>
  <c r="O833" i="8" s="1" a="1"/>
  <c r="O833" i="8" s="1"/>
  <c r="M825" i="8" a="1"/>
  <c r="M825" i="8" s="1"/>
  <c r="O825" i="8" s="1" a="1"/>
  <c r="O825" i="8" s="1"/>
  <c r="M817" i="8" a="1"/>
  <c r="M817" i="8" s="1"/>
  <c r="O817" i="8" s="1" a="1"/>
  <c r="O817" i="8" s="1"/>
  <c r="M809" i="8" a="1"/>
  <c r="M809" i="8" s="1"/>
  <c r="O809" i="8" s="1" a="1"/>
  <c r="O809" i="8" s="1"/>
  <c r="M801" i="8" a="1"/>
  <c r="M801" i="8" s="1"/>
  <c r="O801" i="8" s="1" a="1"/>
  <c r="O801" i="8" s="1"/>
  <c r="M793" i="8" a="1"/>
  <c r="M793" i="8" s="1"/>
  <c r="O793" i="8" s="1" a="1"/>
  <c r="O793" i="8" s="1"/>
  <c r="M785" i="8" a="1"/>
  <c r="M785" i="8" s="1"/>
  <c r="O785" i="8" s="1" a="1"/>
  <c r="O785" i="8" s="1"/>
  <c r="M777" i="8" a="1"/>
  <c r="M777" i="8" s="1"/>
  <c r="O777" i="8" s="1" a="1"/>
  <c r="O777" i="8" s="1"/>
  <c r="M769" i="8" a="1"/>
  <c r="M769" i="8" s="1"/>
  <c r="O769" i="8" s="1" a="1"/>
  <c r="O769" i="8" s="1"/>
  <c r="M761" i="8" a="1"/>
  <c r="M761" i="8" s="1"/>
  <c r="O761" i="8" s="1" a="1"/>
  <c r="O761" i="8" s="1"/>
  <c r="M753" i="8" a="1"/>
  <c r="M753" i="8" s="1"/>
  <c r="O753" i="8" s="1" a="1"/>
  <c r="O753" i="8" s="1"/>
  <c r="M745" i="8" a="1"/>
  <c r="M745" i="8" s="1"/>
  <c r="O745" i="8" s="1" a="1"/>
  <c r="O745" i="8" s="1"/>
  <c r="M737" i="8" a="1"/>
  <c r="M737" i="8" s="1"/>
  <c r="O737" i="8" s="1" a="1"/>
  <c r="O737" i="8" s="1"/>
  <c r="M729" i="8" a="1"/>
  <c r="M729" i="8" s="1"/>
  <c r="O729" i="8" s="1" a="1"/>
  <c r="O729" i="8" s="1"/>
  <c r="F724" i="8" a="1"/>
  <c r="F724" i="8" s="1"/>
  <c r="F428" i="8" a="1"/>
  <c r="F428" i="8" s="1"/>
  <c r="M428" i="8" a="1"/>
  <c r="M428" i="8" s="1"/>
  <c r="O428" i="8" s="1" a="1"/>
  <c r="O428" i="8" s="1"/>
  <c r="M435" i="8" a="1"/>
  <c r="M435" i="8" s="1"/>
  <c r="O435" i="8" s="1" a="1"/>
  <c r="O435" i="8" s="1"/>
  <c r="F10" i="8" a="1"/>
  <c r="F10" i="8" s="1"/>
  <c r="M116" i="8" a="1"/>
  <c r="M116" i="8" s="1"/>
  <c r="O116" i="8" s="1" a="1"/>
  <c r="O116" i="8" s="1"/>
  <c r="M82" i="8" a="1"/>
  <c r="M82" i="8" s="1"/>
  <c r="O82" i="8" s="1" a="1"/>
  <c r="O82" i="8" s="1"/>
  <c r="S8" i="3"/>
  <c r="C15" i="3" a="1"/>
  <c r="C15" i="3" s="1"/>
  <c r="S15" i="3"/>
  <c r="AM15" i="3" s="1"/>
  <c r="AD15" i="3"/>
  <c r="S1" i="4"/>
  <c r="C12" i="3" a="1"/>
  <c r="C12" i="3" s="1"/>
  <c r="U12" i="3" s="1"/>
  <c r="S12" i="3"/>
  <c r="C10" i="3" a="1"/>
  <c r="C10" i="3" s="1"/>
  <c r="U10" i="3" s="1"/>
  <c r="S10" i="3"/>
  <c r="M877" i="8" a="1"/>
  <c r="M877" i="8" s="1"/>
  <c r="O877" i="8" s="1" a="1"/>
  <c r="O877" i="8" s="1"/>
  <c r="M875" i="8" a="1"/>
  <c r="M875" i="8" s="1"/>
  <c r="O875" i="8" s="1" a="1"/>
  <c r="O875" i="8" s="1"/>
  <c r="M869" i="8" a="1"/>
  <c r="M869" i="8" s="1"/>
  <c r="O869" i="8" s="1" a="1"/>
  <c r="O869" i="8" s="1"/>
  <c r="M863" i="8" a="1"/>
  <c r="M863" i="8" s="1"/>
  <c r="O863" i="8" s="1" a="1"/>
  <c r="O863" i="8" s="1"/>
  <c r="M857" i="8" a="1"/>
  <c r="M857" i="8" s="1"/>
  <c r="O857" i="8" s="1" a="1"/>
  <c r="O857" i="8" s="1"/>
  <c r="I443" i="8" a="1"/>
  <c r="I443" i="8" s="1"/>
  <c r="M443" i="8" a="1"/>
  <c r="M443" i="8" s="1"/>
  <c r="O443" i="8" s="1" a="1"/>
  <c r="O443" i="8" s="1"/>
  <c r="I435" i="8" a="1"/>
  <c r="I435" i="8" s="1"/>
  <c r="F433" i="8" a="1"/>
  <c r="F433" i="8" s="1"/>
  <c r="M433" i="8" a="1"/>
  <c r="M433" i="8" s="1"/>
  <c r="O433" i="8" s="1" a="1"/>
  <c r="O433" i="8" s="1"/>
  <c r="M873" i="8" a="1"/>
  <c r="M873" i="8" s="1"/>
  <c r="O873" i="8" s="1" a="1"/>
  <c r="O873" i="8" s="1"/>
  <c r="M867" i="8" a="1"/>
  <c r="M867" i="8" s="1"/>
  <c r="O867" i="8" s="1" a="1"/>
  <c r="O867" i="8" s="1"/>
  <c r="M861" i="8" a="1"/>
  <c r="M861" i="8" s="1"/>
  <c r="O861" i="8" s="1" a="1"/>
  <c r="O861" i="8" s="1"/>
  <c r="T1" i="2"/>
  <c r="T1" i="5"/>
  <c r="M427" i="8" a="1"/>
  <c r="M427" i="8" s="1"/>
  <c r="O427" i="8" s="1" a="1"/>
  <c r="O427" i="8" s="1"/>
  <c r="M181" i="8" a="1"/>
  <c r="M181" i="8" s="1"/>
  <c r="O181" i="8" s="1" a="1"/>
  <c r="O181" i="8" s="1"/>
  <c r="F181" i="8" a="1"/>
  <c r="F181" i="8" s="1"/>
  <c r="M426" i="8" a="1"/>
  <c r="M426" i="8" s="1"/>
  <c r="O426" i="8" s="1" a="1"/>
  <c r="O426" i="8" s="1"/>
  <c r="F426" i="8" a="1"/>
  <c r="F426" i="8" s="1"/>
  <c r="M171" i="8" a="1"/>
  <c r="M171" i="8" s="1"/>
  <c r="O171" i="8" s="1" a="1"/>
  <c r="O171" i="8" s="1"/>
  <c r="F171" i="8" a="1"/>
  <c r="F171" i="8" s="1"/>
  <c r="M871" i="8" a="1"/>
  <c r="M871" i="8" s="1"/>
  <c r="O871" i="8" s="1" a="1"/>
  <c r="O871" i="8" s="1"/>
  <c r="M865" i="8" a="1"/>
  <c r="M865" i="8" s="1"/>
  <c r="O865" i="8" s="1" a="1"/>
  <c r="O865" i="8" s="1"/>
  <c r="M859" i="8" a="1"/>
  <c r="M859" i="8" s="1"/>
  <c r="O859" i="8" s="1" a="1"/>
  <c r="O859" i="8" s="1"/>
  <c r="M442" i="8" a="1"/>
  <c r="M442" i="8" s="1"/>
  <c r="O442" i="8" s="1" a="1"/>
  <c r="O442" i="8" s="1"/>
  <c r="F442" i="8" a="1"/>
  <c r="F442" i="8" s="1"/>
  <c r="M445" i="8" a="1"/>
  <c r="M445" i="8" s="1"/>
  <c r="O445" i="8" s="1" a="1"/>
  <c r="O445" i="8" s="1"/>
  <c r="M185" i="8" a="1"/>
  <c r="M185" i="8" s="1"/>
  <c r="O185" i="8" s="1" a="1"/>
  <c r="O185" i="8" s="1"/>
  <c r="M183" i="8" a="1"/>
  <c r="M183" i="8" s="1"/>
  <c r="O183" i="8" s="1" a="1"/>
  <c r="O183" i="8" s="1"/>
  <c r="M177" i="8" a="1"/>
  <c r="M177" i="8" s="1"/>
  <c r="O177" i="8" s="1" a="1"/>
  <c r="O177" i="8" s="1"/>
  <c r="M175" i="8" a="1"/>
  <c r="M175" i="8" s="1"/>
  <c r="O175" i="8" s="1" a="1"/>
  <c r="O175" i="8" s="1"/>
  <c r="F175" i="8" a="1"/>
  <c r="F175" i="8" s="1"/>
  <c r="M173" i="8" a="1"/>
  <c r="M173" i="8" s="1"/>
  <c r="O173" i="8" s="1" a="1"/>
  <c r="O173" i="8" s="1"/>
  <c r="F164" i="8" a="1"/>
  <c r="F164" i="8" s="1"/>
  <c r="M164" i="8" a="1"/>
  <c r="M164" i="8" s="1"/>
  <c r="O164" i="8" s="1" a="1"/>
  <c r="O164" i="8" s="1"/>
  <c r="M117" i="8" a="1"/>
  <c r="M117" i="8" s="1"/>
  <c r="O117" i="8" s="1" a="1"/>
  <c r="O117" i="8" s="1"/>
  <c r="F117" i="8" a="1"/>
  <c r="F117" i="8" s="1"/>
  <c r="M38" i="8" a="1"/>
  <c r="M38" i="8" s="1"/>
  <c r="O38" i="8" s="1" a="1"/>
  <c r="O38" i="8" s="1"/>
  <c r="F38" i="8" a="1"/>
  <c r="F38" i="8" s="1"/>
  <c r="M22" i="8" a="1"/>
  <c r="M22" i="8" s="1"/>
  <c r="O22" i="8" s="1" a="1"/>
  <c r="O22" i="8" s="1"/>
  <c r="F22" i="8" a="1"/>
  <c r="F22" i="8" s="1"/>
  <c r="M234" i="8" a="1"/>
  <c r="M234" i="8" s="1"/>
  <c r="O234" i="8" s="1" a="1"/>
  <c r="O234" i="8" s="1"/>
  <c r="F177" i="8" a="1"/>
  <c r="F177" i="8" s="1"/>
  <c r="M166" i="8" a="1"/>
  <c r="M166" i="8" s="1"/>
  <c r="O166" i="8" s="1" a="1"/>
  <c r="O166" i="8" s="1"/>
  <c r="M160" i="8" a="1"/>
  <c r="M160" i="8" s="1"/>
  <c r="O160" i="8" s="1" a="1"/>
  <c r="O160" i="8" s="1"/>
  <c r="F160" i="8" a="1"/>
  <c r="F160" i="8" s="1"/>
  <c r="M119" i="8" a="1"/>
  <c r="M119" i="8" s="1"/>
  <c r="O119" i="8" s="1" a="1"/>
  <c r="O119" i="8" s="1"/>
  <c r="F119" i="8" a="1"/>
  <c r="F119" i="8" s="1"/>
  <c r="M42" i="8" a="1"/>
  <c r="M42" i="8" s="1"/>
  <c r="O42" i="8" s="1" a="1"/>
  <c r="O42" i="8" s="1"/>
  <c r="F42" i="8" a="1"/>
  <c r="F42" i="8" s="1"/>
  <c r="M26" i="8" a="1"/>
  <c r="M26" i="8" s="1"/>
  <c r="O26" i="8" s="1" a="1"/>
  <c r="O26" i="8" s="1"/>
  <c r="F26" i="8" a="1"/>
  <c r="F26" i="8" s="1"/>
  <c r="M444" i="8" a="1"/>
  <c r="M444" i="8" s="1"/>
  <c r="O444" i="8" s="1" a="1"/>
  <c r="O444" i="8" s="1"/>
  <c r="M436" i="8" a="1"/>
  <c r="M436" i="8" s="1"/>
  <c r="O436" i="8" s="1" a="1"/>
  <c r="O436" i="8" s="1"/>
  <c r="M431" i="8" a="1"/>
  <c r="M431" i="8" s="1"/>
  <c r="O431" i="8" s="1" a="1"/>
  <c r="O431" i="8" s="1"/>
  <c r="M423" i="8" a="1"/>
  <c r="M423" i="8" s="1"/>
  <c r="O423" i="8" s="1" a="1"/>
  <c r="O423" i="8" s="1"/>
  <c r="F234" i="8" a="1"/>
  <c r="F234" i="8" s="1"/>
  <c r="M179" i="8" a="1"/>
  <c r="M179" i="8" s="1"/>
  <c r="O179" i="8" s="1" a="1"/>
  <c r="O179" i="8" s="1"/>
  <c r="M167" i="8" a="1"/>
  <c r="M167" i="8" s="1"/>
  <c r="O167" i="8" s="1" a="1"/>
  <c r="O167" i="8" s="1"/>
  <c r="F167" i="8" a="1"/>
  <c r="F167" i="8" s="1"/>
  <c r="M162" i="8" a="1"/>
  <c r="M162" i="8" s="1"/>
  <c r="O162" i="8" s="1" a="1"/>
  <c r="O162" i="8" s="1"/>
  <c r="M121" i="8" a="1"/>
  <c r="M121" i="8" s="1"/>
  <c r="O121" i="8" s="1" a="1"/>
  <c r="O121" i="8" s="1"/>
  <c r="F121" i="8" a="1"/>
  <c r="F121" i="8" s="1"/>
  <c r="M90" i="8" a="1"/>
  <c r="M90" i="8" s="1"/>
  <c r="O90" i="8" s="1" a="1"/>
  <c r="O90" i="8" s="1"/>
  <c r="F90" i="8" a="1"/>
  <c r="F90" i="8" s="1"/>
  <c r="M74" i="8" a="1"/>
  <c r="M74" i="8" s="1"/>
  <c r="O74" i="8" s="1" a="1"/>
  <c r="O74" i="8" s="1"/>
  <c r="F74" i="8" a="1"/>
  <c r="F74" i="8" s="1"/>
  <c r="M30" i="8" a="1"/>
  <c r="M30" i="8" s="1"/>
  <c r="O30" i="8" s="1" a="1"/>
  <c r="O30" i="8" s="1"/>
  <c r="F30" i="8" a="1"/>
  <c r="F30" i="8" s="1"/>
  <c r="M429" i="8" a="1"/>
  <c r="M429" i="8" s="1"/>
  <c r="O429" i="8" s="1" a="1"/>
  <c r="O429" i="8" s="1"/>
  <c r="M169" i="8" a="1"/>
  <c r="M169" i="8" s="1"/>
  <c r="O169" i="8" s="1" a="1"/>
  <c r="O169" i="8" s="1"/>
  <c r="M34" i="8" a="1"/>
  <c r="M34" i="8" s="1"/>
  <c r="O34" i="8" s="1" a="1"/>
  <c r="O34" i="8" s="1"/>
  <c r="F34" i="8" a="1"/>
  <c r="F34" i="8" s="1"/>
  <c r="M100" i="8" a="1"/>
  <c r="M100" i="8" s="1"/>
  <c r="O100" i="8" s="1" a="1"/>
  <c r="O100" i="8" s="1"/>
  <c r="F9" i="8" a="1"/>
  <c r="F9" i="8" s="1"/>
  <c r="M790" i="10" a="1"/>
  <c r="M790" i="10" s="1"/>
  <c r="O790" i="10" s="1" a="1"/>
  <c r="O790" i="10" s="1"/>
  <c r="M516" i="10" a="1"/>
  <c r="M516" i="10" s="1"/>
  <c r="O516" i="10" s="1" a="1"/>
  <c r="O516" i="10" s="1"/>
  <c r="F516" i="10" a="1"/>
  <c r="F516" i="10" s="1"/>
  <c r="M508" i="10" a="1"/>
  <c r="M508" i="10" s="1"/>
  <c r="O508" i="10" s="1" a="1"/>
  <c r="O508" i="10" s="1"/>
  <c r="F508" i="10" a="1"/>
  <c r="F508" i="10" s="1"/>
  <c r="M872" i="10" a="1"/>
  <c r="M872" i="10" s="1"/>
  <c r="O872" i="10" s="1" a="1"/>
  <c r="O872" i="10" s="1"/>
  <c r="M868" i="10" a="1"/>
  <c r="M868" i="10" s="1"/>
  <c r="O868" i="10" s="1" a="1"/>
  <c r="O868" i="10" s="1"/>
  <c r="M852" i="10" a="1"/>
  <c r="M852" i="10" s="1"/>
  <c r="O852" i="10" s="1" a="1"/>
  <c r="O852" i="10" s="1"/>
  <c r="M598" i="10" a="1"/>
  <c r="M598" i="10" s="1"/>
  <c r="O598" i="10" s="1" a="1"/>
  <c r="O598" i="10" s="1"/>
  <c r="F598" i="10" a="1"/>
  <c r="F598" i="10" s="1"/>
  <c r="F593" i="10" a="1"/>
  <c r="F593" i="10" s="1"/>
  <c r="M593" i="10" a="1"/>
  <c r="M593" i="10" s="1"/>
  <c r="O593" i="10" s="1" a="1"/>
  <c r="O593" i="10" s="1"/>
  <c r="M45" i="8" a="1"/>
  <c r="M45" i="8" s="1"/>
  <c r="O45" i="8" s="1" a="1"/>
  <c r="O45" i="8" s="1"/>
  <c r="M40" i="8" a="1"/>
  <c r="M40" i="8" s="1"/>
  <c r="O40" i="8" s="1" a="1"/>
  <c r="O40" i="8" s="1"/>
  <c r="M36" i="8" a="1"/>
  <c r="M36" i="8" s="1"/>
  <c r="O36" i="8" s="1" a="1"/>
  <c r="O36" i="8" s="1"/>
  <c r="M32" i="8" a="1"/>
  <c r="M32" i="8" s="1"/>
  <c r="O32" i="8" s="1" a="1"/>
  <c r="O32" i="8" s="1"/>
  <c r="M28" i="8" a="1"/>
  <c r="M28" i="8" s="1"/>
  <c r="O28" i="8" s="1" a="1"/>
  <c r="O28" i="8" s="1"/>
  <c r="M24" i="8" a="1"/>
  <c r="M24" i="8" s="1"/>
  <c r="O24" i="8" s="1" a="1"/>
  <c r="O24" i="8" s="1"/>
  <c r="M18" i="8" a="1"/>
  <c r="M18" i="8" s="1"/>
  <c r="O18" i="8" s="1" a="1"/>
  <c r="O18" i="8" s="1"/>
  <c r="M860" i="10" a="1"/>
  <c r="M860" i="10" s="1"/>
  <c r="O860" i="10" s="1" a="1"/>
  <c r="O860" i="10" s="1"/>
  <c r="M737" i="10" a="1"/>
  <c r="M737" i="10" s="1"/>
  <c r="O737" i="10" s="1" a="1"/>
  <c r="O737" i="10" s="1"/>
  <c r="M733" i="10" a="1"/>
  <c r="M733" i="10" s="1"/>
  <c r="O733" i="10" s="1" a="1"/>
  <c r="O733" i="10" s="1"/>
  <c r="M531" i="10" a="1"/>
  <c r="M531" i="10" s="1"/>
  <c r="O531" i="10" s="1" a="1"/>
  <c r="O531" i="10" s="1"/>
  <c r="M20" i="8" a="1"/>
  <c r="M20" i="8" s="1"/>
  <c r="O20" i="8" s="1" a="1"/>
  <c r="O20" i="8" s="1"/>
  <c r="I862" i="10" a="1"/>
  <c r="I862" i="10" s="1"/>
  <c r="M862" i="10" a="1"/>
  <c r="M862" i="10" s="1"/>
  <c r="O862" i="10" s="1" a="1"/>
  <c r="O862" i="10" s="1"/>
  <c r="I838" i="10" a="1"/>
  <c r="I838" i="10" s="1"/>
  <c r="M838" i="10" a="1"/>
  <c r="M838" i="10" s="1"/>
  <c r="O838" i="10" s="1" a="1"/>
  <c r="O838" i="10" s="1"/>
  <c r="M782" i="10" a="1"/>
  <c r="M782" i="10" s="1"/>
  <c r="O782" i="10" s="1" a="1"/>
  <c r="O782" i="10" s="1"/>
  <c r="F782" i="10" a="1"/>
  <c r="F782" i="10" s="1"/>
  <c r="M717" i="10" a="1"/>
  <c r="M717" i="10" s="1"/>
  <c r="O717" i="10" s="1" a="1"/>
  <c r="O717" i="10" s="1"/>
  <c r="M713" i="10" a="1"/>
  <c r="M713" i="10" s="1"/>
  <c r="O713" i="10" s="1" a="1"/>
  <c r="O713" i="10" s="1"/>
  <c r="M711" i="10" a="1"/>
  <c r="M711" i="10" s="1"/>
  <c r="O711" i="10" s="1" a="1"/>
  <c r="O711" i="10" s="1"/>
  <c r="M591" i="10" a="1"/>
  <c r="M591" i="10" s="1"/>
  <c r="O591" i="10" s="1" a="1"/>
  <c r="O591" i="10" s="1"/>
  <c r="F591" i="10" a="1"/>
  <c r="F591" i="10" s="1"/>
  <c r="F588" i="10" a="1"/>
  <c r="F588" i="10" s="1"/>
  <c r="M588" i="10" a="1"/>
  <c r="M588" i="10" s="1"/>
  <c r="O588" i="10" s="1" a="1"/>
  <c r="O588" i="10" s="1"/>
  <c r="M587" i="10" a="1"/>
  <c r="M587" i="10" s="1"/>
  <c r="O587" i="10" s="1" a="1"/>
  <c r="O587" i="10" s="1"/>
  <c r="F587" i="10" a="1"/>
  <c r="F587" i="10" s="1"/>
  <c r="M528" i="10" a="1"/>
  <c r="M528" i="10" s="1"/>
  <c r="O528" i="10" s="1" a="1"/>
  <c r="O528" i="10" s="1"/>
  <c r="F528" i="10" a="1"/>
  <c r="F528" i="10" s="1"/>
  <c r="M694" i="10" a="1"/>
  <c r="M694" i="10" s="1"/>
  <c r="O694" i="10" s="1" a="1"/>
  <c r="O694" i="10" s="1"/>
  <c r="M644" i="10" a="1"/>
  <c r="M644" i="10" s="1"/>
  <c r="O644" i="10" s="1" a="1"/>
  <c r="O644" i="10" s="1"/>
  <c r="I544" i="10" a="1"/>
  <c r="I544" i="10" s="1"/>
  <c r="M544" i="10" a="1"/>
  <c r="M544" i="10" s="1"/>
  <c r="O544" i="10" s="1" a="1"/>
  <c r="O544" i="10" s="1"/>
  <c r="M526" i="10" a="1"/>
  <c r="M526" i="10" s="1"/>
  <c r="O526" i="10" s="1" a="1"/>
  <c r="O526" i="10" s="1"/>
  <c r="M522" i="10" a="1"/>
  <c r="M522" i="10" s="1"/>
  <c r="O522" i="10" s="1" a="1"/>
  <c r="O522" i="10" s="1"/>
  <c r="M514" i="10" a="1"/>
  <c r="M514" i="10" s="1"/>
  <c r="O514" i="10" s="1" a="1"/>
  <c r="O514" i="10" s="1"/>
  <c r="M476" i="10" a="1"/>
  <c r="M476" i="10" s="1"/>
  <c r="O476" i="10" s="1" a="1"/>
  <c r="O476" i="10" s="1"/>
  <c r="F476" i="10" a="1"/>
  <c r="F476" i="10" s="1"/>
  <c r="L466" i="10" a="1"/>
  <c r="L466" i="10" s="1"/>
  <c r="M466" i="10" a="1"/>
  <c r="M466" i="10" s="1"/>
  <c r="O466" i="10" s="1" a="1"/>
  <c r="O466" i="10" s="1"/>
  <c r="M433" i="10" a="1"/>
  <c r="M433" i="10" s="1"/>
  <c r="O433" i="10" s="1" a="1"/>
  <c r="O433" i="10" s="1"/>
  <c r="F433" i="10" a="1"/>
  <c r="F433" i="10" s="1"/>
  <c r="I432" i="10" a="1"/>
  <c r="I432" i="10" s="1"/>
  <c r="M432" i="10" a="1"/>
  <c r="M432" i="10" s="1"/>
  <c r="O432" i="10" s="1" a="1"/>
  <c r="O432" i="10" s="1"/>
  <c r="F422" i="10" a="1"/>
  <c r="F422" i="10" s="1"/>
  <c r="M422" i="10" a="1"/>
  <c r="M422" i="10" s="1"/>
  <c r="O422" i="10" s="1" a="1"/>
  <c r="O422" i="10" s="1"/>
  <c r="L421" i="10" a="1"/>
  <c r="L421" i="10" s="1"/>
  <c r="M421" i="10" a="1"/>
  <c r="M421" i="10" s="1"/>
  <c r="O421" i="10" s="1" a="1"/>
  <c r="O421" i="10" s="1"/>
  <c r="M408" i="10" a="1"/>
  <c r="M408" i="10" s="1"/>
  <c r="O408" i="10" s="1" a="1"/>
  <c r="O408" i="10" s="1"/>
  <c r="F408" i="10" a="1"/>
  <c r="F408" i="10" s="1"/>
  <c r="F353" i="10" a="1"/>
  <c r="F353" i="10" s="1"/>
  <c r="M353" i="10" a="1"/>
  <c r="M353" i="10" s="1"/>
  <c r="O353" i="10" s="1" a="1"/>
  <c r="O353" i="10" s="1"/>
  <c r="L351" i="10" a="1"/>
  <c r="L351" i="10" s="1"/>
  <c r="M351" i="10" a="1"/>
  <c r="M351" i="10" s="1"/>
  <c r="O351" i="10" s="1" a="1"/>
  <c r="O351" i="10" s="1"/>
  <c r="M350" i="10" a="1"/>
  <c r="M350" i="10" s="1"/>
  <c r="O350" i="10" s="1" a="1"/>
  <c r="O350" i="10" s="1"/>
  <c r="I350" i="10" a="1"/>
  <c r="I350" i="10" s="1"/>
  <c r="M846" i="10" a="1"/>
  <c r="M846" i="10" s="1"/>
  <c r="O846" i="10" s="1" a="1"/>
  <c r="O846" i="10" s="1"/>
  <c r="M753" i="10" a="1"/>
  <c r="M753" i="10" s="1"/>
  <c r="O753" i="10" s="1" a="1"/>
  <c r="O753" i="10" s="1"/>
  <c r="M751" i="10" a="1"/>
  <c r="M751" i="10" s="1"/>
  <c r="O751" i="10" s="1" a="1"/>
  <c r="O751" i="10" s="1"/>
  <c r="M749" i="10" a="1"/>
  <c r="M749" i="10" s="1"/>
  <c r="O749" i="10" s="1" a="1"/>
  <c r="O749" i="10" s="1"/>
  <c r="M747" i="10" a="1"/>
  <c r="M747" i="10" s="1"/>
  <c r="O747" i="10" s="1" a="1"/>
  <c r="O747" i="10" s="1"/>
  <c r="M745" i="10" a="1"/>
  <c r="M745" i="10" s="1"/>
  <c r="O745" i="10" s="1" a="1"/>
  <c r="O745" i="10" s="1"/>
  <c r="M743" i="10" a="1"/>
  <c r="M743" i="10" s="1"/>
  <c r="O743" i="10" s="1" a="1"/>
  <c r="O743" i="10" s="1"/>
  <c r="M741" i="10" a="1"/>
  <c r="M741" i="10" s="1"/>
  <c r="O741" i="10" s="1" a="1"/>
  <c r="O741" i="10" s="1"/>
  <c r="F702" i="10" a="1"/>
  <c r="F702" i="10" s="1"/>
  <c r="M518" i="10" a="1"/>
  <c r="M518" i="10" s="1"/>
  <c r="O518" i="10" s="1" a="1"/>
  <c r="O518" i="10" s="1"/>
  <c r="F518" i="10" a="1"/>
  <c r="F518" i="10" s="1"/>
  <c r="M510" i="10" a="1"/>
  <c r="M510" i="10" s="1"/>
  <c r="O510" i="10" s="1" a="1"/>
  <c r="O510" i="10" s="1"/>
  <c r="F510" i="10" a="1"/>
  <c r="F510" i="10" s="1"/>
  <c r="F478" i="10" a="1"/>
  <c r="F478" i="10" s="1"/>
  <c r="L468" i="10" a="1"/>
  <c r="L468" i="10" s="1"/>
  <c r="M468" i="10" a="1"/>
  <c r="M468" i="10" s="1"/>
  <c r="O468" i="10" s="1" a="1"/>
  <c r="O468" i="10" s="1"/>
  <c r="F411" i="10" a="1"/>
  <c r="F411" i="10" s="1"/>
  <c r="M411" i="10" a="1"/>
  <c r="M411" i="10" s="1"/>
  <c r="O411" i="10" s="1" a="1"/>
  <c r="O411" i="10" s="1"/>
  <c r="M380" i="10" a="1"/>
  <c r="M380" i="10" s="1"/>
  <c r="O380" i="10" s="1" a="1"/>
  <c r="O380" i="10" s="1"/>
  <c r="F380" i="10" a="1"/>
  <c r="F380" i="10" s="1"/>
  <c r="M603" i="10" a="1"/>
  <c r="M603" i="10" s="1"/>
  <c r="O603" i="10" s="1" a="1"/>
  <c r="O603" i="10" s="1"/>
  <c r="M584" i="10" a="1"/>
  <c r="M584" i="10" s="1"/>
  <c r="O584" i="10" s="1" a="1"/>
  <c r="O584" i="10" s="1"/>
  <c r="M564" i="10" a="1"/>
  <c r="M564" i="10" s="1"/>
  <c r="O564" i="10" s="1" a="1"/>
  <c r="O564" i="10" s="1"/>
  <c r="M548" i="10" a="1"/>
  <c r="M548" i="10" s="1"/>
  <c r="O548" i="10" s="1" a="1"/>
  <c r="O548" i="10" s="1"/>
  <c r="M540" i="10" a="1"/>
  <c r="M540" i="10" s="1"/>
  <c r="O540" i="10" s="1" a="1"/>
  <c r="O540" i="10" s="1"/>
  <c r="M524" i="10" a="1"/>
  <c r="M524" i="10" s="1"/>
  <c r="O524" i="10" s="1" a="1"/>
  <c r="O524" i="10" s="1"/>
  <c r="L498" i="10" a="1"/>
  <c r="L498" i="10" s="1"/>
  <c r="M498" i="10" a="1"/>
  <c r="M498" i="10" s="1"/>
  <c r="O498" i="10" s="1" a="1"/>
  <c r="O498" i="10" s="1"/>
  <c r="M495" i="10" a="1"/>
  <c r="M495" i="10" s="1"/>
  <c r="O495" i="10" s="1" a="1"/>
  <c r="O495" i="10" s="1"/>
  <c r="L470" i="10" a="1"/>
  <c r="L470" i="10" s="1"/>
  <c r="M470" i="10" a="1"/>
  <c r="M470" i="10" s="1"/>
  <c r="O470" i="10" s="1" a="1"/>
  <c r="O470" i="10" s="1"/>
  <c r="M384" i="10" a="1"/>
  <c r="M384" i="10" s="1"/>
  <c r="O384" i="10" s="1" a="1"/>
  <c r="O384" i="10" s="1"/>
  <c r="F384" i="10" a="1"/>
  <c r="F384" i="10" s="1"/>
  <c r="M365" i="10" a="1"/>
  <c r="M365" i="10" s="1"/>
  <c r="O365" i="10" s="1" a="1"/>
  <c r="O365" i="10" s="1"/>
  <c r="F365" i="10" a="1"/>
  <c r="F365" i="10" s="1"/>
  <c r="M709" i="10" a="1"/>
  <c r="M709" i="10" s="1"/>
  <c r="O709" i="10" s="1" a="1"/>
  <c r="O709" i="10" s="1"/>
  <c r="M707" i="10" a="1"/>
  <c r="M707" i="10" s="1"/>
  <c r="O707" i="10" s="1" a="1"/>
  <c r="O707" i="10" s="1"/>
  <c r="M556" i="10" a="1"/>
  <c r="M556" i="10" s="1"/>
  <c r="O556" i="10" s="1" a="1"/>
  <c r="O556" i="10" s="1"/>
  <c r="L474" i="10" a="1"/>
  <c r="L474" i="10" s="1"/>
  <c r="M474" i="10" a="1"/>
  <c r="M474" i="10" s="1"/>
  <c r="O474" i="10" s="1" a="1"/>
  <c r="O474" i="10" s="1"/>
  <c r="L472" i="10" a="1"/>
  <c r="L472" i="10" s="1"/>
  <c r="M472" i="10" a="1"/>
  <c r="M472" i="10" s="1"/>
  <c r="O472" i="10" s="1" a="1"/>
  <c r="O472" i="10" s="1"/>
  <c r="I437" i="10" a="1"/>
  <c r="I437" i="10" s="1"/>
  <c r="M437" i="10" a="1"/>
  <c r="M437" i="10" s="1"/>
  <c r="O437" i="10" s="1" a="1"/>
  <c r="O437" i="10" s="1"/>
  <c r="I434" i="10" a="1"/>
  <c r="I434" i="10" s="1"/>
  <c r="M434" i="10" a="1"/>
  <c r="M434" i="10" s="1"/>
  <c r="O434" i="10" s="1" a="1"/>
  <c r="O434" i="10" s="1"/>
  <c r="F418" i="10" a="1"/>
  <c r="F418" i="10" s="1"/>
  <c r="M418" i="10" a="1"/>
  <c r="M418" i="10" s="1"/>
  <c r="O418" i="10" s="1" a="1"/>
  <c r="O418" i="10" s="1"/>
  <c r="L417" i="10" a="1"/>
  <c r="L417" i="10" s="1"/>
  <c r="M417" i="10" a="1"/>
  <c r="M417" i="10" s="1"/>
  <c r="O417" i="10" s="1" a="1"/>
  <c r="O417" i="10" s="1"/>
  <c r="F412" i="10" a="1"/>
  <c r="F412" i="10" s="1"/>
  <c r="M412" i="10" a="1"/>
  <c r="M412" i="10" s="1"/>
  <c r="O412" i="10" s="1" a="1"/>
  <c r="O412" i="10" s="1"/>
  <c r="M388" i="10" a="1"/>
  <c r="M388" i="10" s="1"/>
  <c r="O388" i="10" s="1" a="1"/>
  <c r="O388" i="10" s="1"/>
  <c r="F388" i="10" a="1"/>
  <c r="F388" i="10" s="1"/>
  <c r="M361" i="10" a="1"/>
  <c r="M361" i="10" s="1"/>
  <c r="O361" i="10" s="1" a="1"/>
  <c r="O361" i="10" s="1"/>
  <c r="F361" i="10" a="1"/>
  <c r="F361" i="10" s="1"/>
  <c r="I354" i="10" a="1"/>
  <c r="I354" i="10" s="1"/>
  <c r="M354" i="10" a="1"/>
  <c r="M354" i="10" s="1"/>
  <c r="O354" i="10" s="1" a="1"/>
  <c r="O354" i="10" s="1"/>
  <c r="M327" i="10" a="1"/>
  <c r="M327" i="10" s="1"/>
  <c r="O327" i="10" s="1" a="1"/>
  <c r="O327" i="10" s="1"/>
  <c r="M465" i="10" a="1"/>
  <c r="M465" i="10" s="1"/>
  <c r="O465" i="10" s="1" a="1"/>
  <c r="O465" i="10" s="1"/>
  <c r="M462" i="10" a="1"/>
  <c r="M462" i="10" s="1"/>
  <c r="O462" i="10" s="1" a="1"/>
  <c r="O462" i="10" s="1"/>
  <c r="M398" i="10" a="1"/>
  <c r="M398" i="10" s="1"/>
  <c r="O398" i="10" s="1" a="1"/>
  <c r="O398" i="10" s="1"/>
  <c r="M357" i="10" a="1"/>
  <c r="M357" i="10" s="1"/>
  <c r="O357" i="10" s="1" a="1"/>
  <c r="O357" i="10" s="1"/>
  <c r="M147" i="10" a="1"/>
  <c r="M147" i="10" s="1"/>
  <c r="O147" i="10" s="1" a="1"/>
  <c r="O147" i="10" s="1"/>
  <c r="I147" i="10" a="1"/>
  <c r="I147" i="10" s="1"/>
  <c r="M490" i="10" a="1"/>
  <c r="M490" i="10" s="1"/>
  <c r="O490" i="10" s="1" a="1"/>
  <c r="O490" i="10" s="1"/>
  <c r="F462" i="10" a="1"/>
  <c r="F462" i="10" s="1"/>
  <c r="F414" i="10" a="1"/>
  <c r="F414" i="10" s="1"/>
  <c r="M406" i="10" a="1"/>
  <c r="M406" i="10" s="1"/>
  <c r="O406" i="10" s="1" a="1"/>
  <c r="O406" i="10" s="1"/>
  <c r="M403" i="10" a="1"/>
  <c r="M403" i="10" s="1"/>
  <c r="O403" i="10" s="1" a="1"/>
  <c r="O403" i="10" s="1"/>
  <c r="F401" i="10" a="1"/>
  <c r="F401" i="10" s="1"/>
  <c r="F356" i="10" a="1"/>
  <c r="F356" i="10" s="1"/>
  <c r="M339" i="10" a="1"/>
  <c r="M339" i="10" s="1"/>
  <c r="O339" i="10" s="1" a="1"/>
  <c r="O339" i="10" s="1"/>
  <c r="M331" i="10" a="1"/>
  <c r="M331" i="10" s="1"/>
  <c r="O331" i="10" s="1" a="1"/>
  <c r="O331" i="10" s="1"/>
  <c r="M306" i="10" a="1"/>
  <c r="M306" i="10" s="1"/>
  <c r="O306" i="10" s="1" a="1"/>
  <c r="O306" i="10" s="1"/>
  <c r="M295" i="10" a="1"/>
  <c r="M295" i="10" s="1"/>
  <c r="O295" i="10" s="1" a="1"/>
  <c r="O295" i="10" s="1"/>
  <c r="M290" i="10" a="1"/>
  <c r="M290" i="10" s="1"/>
  <c r="O290" i="10" s="1" a="1"/>
  <c r="O290" i="10" s="1"/>
  <c r="M197" i="10" a="1"/>
  <c r="M197" i="10" s="1"/>
  <c r="O197" i="10" s="1" a="1"/>
  <c r="O197" i="10" s="1"/>
  <c r="F197" i="10" a="1"/>
  <c r="F197" i="10" s="1"/>
  <c r="M177" i="10" a="1"/>
  <c r="M177" i="10" s="1"/>
  <c r="O177" i="10" s="1" a="1"/>
  <c r="O177" i="10" s="1"/>
  <c r="F177" i="10" a="1"/>
  <c r="F177" i="10" s="1"/>
  <c r="I153" i="10" a="1"/>
  <c r="I153" i="10" s="1"/>
  <c r="M153" i="10" a="1"/>
  <c r="M153" i="10" s="1"/>
  <c r="O153" i="10" s="1" a="1"/>
  <c r="O153" i="10" s="1"/>
  <c r="M520" i="10" a="1"/>
  <c r="M520" i="10" s="1"/>
  <c r="O520" i="10" s="1" a="1"/>
  <c r="O520" i="10" s="1"/>
  <c r="M512" i="10" a="1"/>
  <c r="M512" i="10" s="1"/>
  <c r="O512" i="10" s="1" a="1"/>
  <c r="O512" i="10" s="1"/>
  <c r="M506" i="10" a="1"/>
  <c r="M506" i="10" s="1"/>
  <c r="O506" i="10" s="1" a="1"/>
  <c r="O506" i="10" s="1"/>
  <c r="M390" i="10" a="1"/>
  <c r="M390" i="10" s="1"/>
  <c r="O390" i="10" s="1" a="1"/>
  <c r="O390" i="10" s="1"/>
  <c r="M359" i="10" a="1"/>
  <c r="M359" i="10" s="1"/>
  <c r="O359" i="10" s="1" a="1"/>
  <c r="O359" i="10" s="1"/>
  <c r="M352" i="10" a="1"/>
  <c r="M352" i="10" s="1"/>
  <c r="O352" i="10" s="1" a="1"/>
  <c r="O352" i="10" s="1"/>
  <c r="M345" i="10" a="1"/>
  <c r="M345" i="10" s="1"/>
  <c r="O345" i="10" s="1" a="1"/>
  <c r="O345" i="10" s="1"/>
  <c r="M337" i="10" a="1"/>
  <c r="M337" i="10" s="1"/>
  <c r="O337" i="10" s="1" a="1"/>
  <c r="O337" i="10" s="1"/>
  <c r="M305" i="10" a="1"/>
  <c r="M305" i="10" s="1"/>
  <c r="O305" i="10" s="1" a="1"/>
  <c r="O305" i="10" s="1"/>
  <c r="F304" i="10" a="1"/>
  <c r="F304" i="10" s="1"/>
  <c r="M299" i="10" a="1"/>
  <c r="M299" i="10" s="1"/>
  <c r="O299" i="10" s="1" a="1"/>
  <c r="O299" i="10" s="1"/>
  <c r="M292" i="10" a="1"/>
  <c r="M292" i="10" s="1"/>
  <c r="O292" i="10" s="1" a="1"/>
  <c r="O292" i="10" s="1"/>
  <c r="F292" i="10" a="1"/>
  <c r="F292" i="10" s="1"/>
  <c r="M287" i="10" a="1"/>
  <c r="M287" i="10" s="1"/>
  <c r="O287" i="10" s="1" a="1"/>
  <c r="O287" i="10" s="1"/>
  <c r="M461" i="10" a="1"/>
  <c r="M461" i="10" s="1"/>
  <c r="O461" i="10" s="1" a="1"/>
  <c r="O461" i="10" s="1"/>
  <c r="M404" i="10" a="1"/>
  <c r="M404" i="10" s="1"/>
  <c r="O404" i="10" s="1" a="1"/>
  <c r="O404" i="10" s="1"/>
  <c r="M402" i="10" a="1"/>
  <c r="M402" i="10" s="1"/>
  <c r="O402" i="10" s="1" a="1"/>
  <c r="O402" i="10" s="1"/>
  <c r="M367" i="10" a="1"/>
  <c r="M367" i="10" s="1"/>
  <c r="O367" i="10" s="1" a="1"/>
  <c r="O367" i="10" s="1"/>
  <c r="M363" i="10" a="1"/>
  <c r="M363" i="10" s="1"/>
  <c r="O363" i="10" s="1" a="1"/>
  <c r="O363" i="10" s="1"/>
  <c r="M358" i="10" a="1"/>
  <c r="M358" i="10" s="1"/>
  <c r="O358" i="10" s="1" a="1"/>
  <c r="O358" i="10" s="1"/>
  <c r="M343" i="10" a="1"/>
  <c r="M343" i="10" s="1"/>
  <c r="O343" i="10" s="1" a="1"/>
  <c r="O343" i="10" s="1"/>
  <c r="M335" i="10" a="1"/>
  <c r="M335" i="10" s="1"/>
  <c r="O335" i="10" s="1" a="1"/>
  <c r="O335" i="10" s="1"/>
  <c r="I301" i="10" a="1"/>
  <c r="I301" i="10" s="1"/>
  <c r="M301" i="10" a="1"/>
  <c r="M301" i="10" s="1"/>
  <c r="O301" i="10" s="1" a="1"/>
  <c r="O301" i="10" s="1"/>
  <c r="F287" i="10" a="1"/>
  <c r="F287" i="10" s="1"/>
  <c r="F286" i="10" a="1"/>
  <c r="F286" i="10" s="1"/>
  <c r="M286" i="10" a="1"/>
  <c r="M286" i="10" s="1"/>
  <c r="O286" i="10" s="1" a="1"/>
  <c r="O286" i="10" s="1"/>
  <c r="M284" i="10" a="1"/>
  <c r="M284" i="10" s="1"/>
  <c r="O284" i="10" s="1" a="1"/>
  <c r="O284" i="10" s="1"/>
  <c r="F284" i="10" a="1"/>
  <c r="F284" i="10" s="1"/>
  <c r="M264" i="10" a="1"/>
  <c r="M264" i="10" s="1"/>
  <c r="O264" i="10" s="1" a="1"/>
  <c r="O264" i="10" s="1"/>
  <c r="F264" i="10" a="1"/>
  <c r="F264" i="10" s="1"/>
  <c r="M187" i="10" a="1"/>
  <c r="M187" i="10" s="1"/>
  <c r="O187" i="10" s="1" a="1"/>
  <c r="O187" i="10" s="1"/>
  <c r="F187" i="10" a="1"/>
  <c r="F187" i="10" s="1"/>
  <c r="M181" i="10" a="1"/>
  <c r="M181" i="10" s="1"/>
  <c r="O181" i="10" s="1" a="1"/>
  <c r="O181" i="10" s="1"/>
  <c r="F181" i="10" a="1"/>
  <c r="F181" i="10" s="1"/>
  <c r="M207" i="10" a="1"/>
  <c r="M207" i="10" s="1"/>
  <c r="O207" i="10" s="1" a="1"/>
  <c r="O207" i="10" s="1"/>
  <c r="F207" i="10" a="1"/>
  <c r="F207" i="10" s="1"/>
  <c r="I194" i="10" a="1"/>
  <c r="I194" i="10" s="1"/>
  <c r="M194" i="10" a="1"/>
  <c r="M194" i="10" s="1"/>
  <c r="O194" i="10" s="1" a="1"/>
  <c r="O194" i="10" s="1"/>
  <c r="M189" i="10" a="1"/>
  <c r="M189" i="10" s="1"/>
  <c r="O189" i="10" s="1" a="1"/>
  <c r="O189" i="10" s="1"/>
  <c r="I182" i="10" a="1"/>
  <c r="I182" i="10" s="1"/>
  <c r="M182" i="10" a="1"/>
  <c r="M182" i="10" s="1"/>
  <c r="O182" i="10" s="1" a="1"/>
  <c r="O182" i="10" s="1"/>
  <c r="F145" i="10" a="1"/>
  <c r="F145" i="10" s="1"/>
  <c r="M145" i="10" a="1"/>
  <c r="M145" i="10" s="1"/>
  <c r="O145" i="10" s="1" a="1"/>
  <c r="O145" i="10" s="1"/>
  <c r="M269" i="10" a="1"/>
  <c r="M269" i="10" s="1"/>
  <c r="O269" i="10" s="1" a="1"/>
  <c r="O269" i="10" s="1"/>
  <c r="F269" i="10" a="1"/>
  <c r="F269" i="10" s="1"/>
  <c r="M213" i="10" a="1"/>
  <c r="M213" i="10" s="1"/>
  <c r="O213" i="10" s="1" a="1"/>
  <c r="O213" i="10" s="1"/>
  <c r="M203" i="10" a="1"/>
  <c r="M203" i="10" s="1"/>
  <c r="O203" i="10" s="1" a="1"/>
  <c r="O203" i="10" s="1"/>
  <c r="F203" i="10" a="1"/>
  <c r="F203" i="10" s="1"/>
  <c r="F189" i="10" a="1"/>
  <c r="F189" i="10" s="1"/>
  <c r="M179" i="10" a="1"/>
  <c r="M179" i="10" s="1"/>
  <c r="O179" i="10" s="1" a="1"/>
  <c r="O179" i="10" s="1"/>
  <c r="F179" i="10" a="1"/>
  <c r="F179" i="10" s="1"/>
  <c r="M175" i="10" a="1"/>
  <c r="M175" i="10" s="1"/>
  <c r="O175" i="10" s="1" a="1"/>
  <c r="O175" i="10" s="1"/>
  <c r="F175" i="10" a="1"/>
  <c r="F175" i="10" s="1"/>
  <c r="M117" i="10" a="1"/>
  <c r="M117" i="10" s="1"/>
  <c r="O117" i="10" s="1" a="1"/>
  <c r="O117" i="10" s="1"/>
  <c r="F117" i="10" a="1"/>
  <c r="F117" i="10" s="1"/>
  <c r="M303" i="10" a="1"/>
  <c r="M303" i="10" s="1"/>
  <c r="O303" i="10" s="1" a="1"/>
  <c r="O303" i="10" s="1"/>
  <c r="M268" i="10" a="1"/>
  <c r="M268" i="10" s="1"/>
  <c r="O268" i="10" s="1" a="1"/>
  <c r="O268" i="10" s="1"/>
  <c r="M266" i="10" a="1"/>
  <c r="M266" i="10" s="1"/>
  <c r="O266" i="10" s="1" a="1"/>
  <c r="O266" i="10" s="1"/>
  <c r="M246" i="10" a="1"/>
  <c r="M246" i="10" s="1"/>
  <c r="O246" i="10" s="1" a="1"/>
  <c r="O246" i="10" s="1"/>
  <c r="M211" i="10" a="1"/>
  <c r="M211" i="10" s="1"/>
  <c r="O211" i="10" s="1" a="1"/>
  <c r="O211" i="10" s="1"/>
  <c r="I190" i="10" a="1"/>
  <c r="I190" i="10" s="1"/>
  <c r="M190" i="10" a="1"/>
  <c r="M190" i="10" s="1"/>
  <c r="O190" i="10" s="1" a="1"/>
  <c r="O190" i="10" s="1"/>
  <c r="I188" i="10" a="1"/>
  <c r="I188" i="10" s="1"/>
  <c r="M188" i="10" a="1"/>
  <c r="M188" i="10" s="1"/>
  <c r="O188" i="10" s="1" a="1"/>
  <c r="O188" i="10" s="1"/>
  <c r="M184" i="10" a="1"/>
  <c r="M184" i="10" s="1"/>
  <c r="O184" i="10" s="1" a="1"/>
  <c r="O184" i="10" s="1"/>
  <c r="M143" i="10" a="1"/>
  <c r="M143" i="10" s="1"/>
  <c r="O143" i="10" s="1" a="1"/>
  <c r="O143" i="10" s="1"/>
  <c r="L141" i="10" a="1"/>
  <c r="L141" i="10" s="1"/>
  <c r="M141" i="10" a="1"/>
  <c r="M141" i="10" s="1"/>
  <c r="O141" i="10" s="1" a="1"/>
  <c r="O141" i="10" s="1"/>
  <c r="M118" i="10" a="1"/>
  <c r="M118" i="10" s="1"/>
  <c r="O118" i="10" s="1" a="1"/>
  <c r="O118" i="10" s="1"/>
  <c r="F118" i="10" a="1"/>
  <c r="F118" i="10" s="1"/>
  <c r="M291" i="10" a="1"/>
  <c r="M291" i="10" s="1"/>
  <c r="O291" i="10" s="1" a="1"/>
  <c r="O291" i="10" s="1"/>
  <c r="M273" i="10" a="1"/>
  <c r="M273" i="10" s="1"/>
  <c r="O273" i="10" s="1" a="1"/>
  <c r="O273" i="10" s="1"/>
  <c r="M216" i="10" a="1"/>
  <c r="M216" i="10" s="1"/>
  <c r="O216" i="10" s="1" a="1"/>
  <c r="O216" i="10" s="1"/>
  <c r="M214" i="10" a="1"/>
  <c r="M214" i="10" s="1"/>
  <c r="O214" i="10" s="1" a="1"/>
  <c r="O214" i="10" s="1"/>
  <c r="M209" i="10" a="1"/>
  <c r="M209" i="10" s="1"/>
  <c r="O209" i="10" s="1" a="1"/>
  <c r="O209" i="10" s="1"/>
  <c r="M200" i="10" a="1"/>
  <c r="M200" i="10" s="1"/>
  <c r="O200" i="10" s="1" a="1"/>
  <c r="O200" i="10" s="1"/>
  <c r="F200" i="10" a="1"/>
  <c r="F200" i="10" s="1"/>
  <c r="M199" i="10" a="1"/>
  <c r="M199" i="10" s="1"/>
  <c r="O199" i="10" s="1" a="1"/>
  <c r="O199" i="10" s="1"/>
  <c r="M191" i="10" a="1"/>
  <c r="M191" i="10" s="1"/>
  <c r="O191" i="10" s="1" a="1"/>
  <c r="O191" i="10" s="1"/>
  <c r="M186" i="10" a="1"/>
  <c r="M186" i="10" s="1"/>
  <c r="O186" i="10" s="1" a="1"/>
  <c r="O186" i="10" s="1"/>
  <c r="M185" i="10" a="1"/>
  <c r="M185" i="10" s="1"/>
  <c r="O185" i="10" s="1" a="1"/>
  <c r="O185" i="10" s="1"/>
  <c r="F185" i="10" a="1"/>
  <c r="F185" i="10" s="1"/>
  <c r="F183" i="10" a="1"/>
  <c r="F183" i="10" s="1"/>
  <c r="M172" i="10" a="1"/>
  <c r="M172" i="10" s="1"/>
  <c r="O172" i="10" s="1" a="1"/>
  <c r="O172" i="10" s="1"/>
  <c r="F172" i="10" a="1"/>
  <c r="F172" i="10" s="1"/>
  <c r="M149" i="10" a="1"/>
  <c r="M149" i="10" s="1"/>
  <c r="O149" i="10" s="1" a="1"/>
  <c r="O149" i="10" s="1"/>
  <c r="F149" i="10" a="1"/>
  <c r="F149" i="10" s="1"/>
  <c r="L139" i="10" a="1"/>
  <c r="L139" i="10" s="1"/>
  <c r="M139" i="10" a="1"/>
  <c r="M139" i="10" s="1"/>
  <c r="O139" i="10" s="1" a="1"/>
  <c r="O139" i="10" s="1"/>
  <c r="M204" i="10" a="1"/>
  <c r="M204" i="10" s="1"/>
  <c r="O204" i="10" s="1" a="1"/>
  <c r="O204" i="10" s="1"/>
  <c r="M201" i="10" a="1"/>
  <c r="M201" i="10" s="1"/>
  <c r="O201" i="10" s="1" a="1"/>
  <c r="O201" i="10" s="1"/>
  <c r="M121" i="10" a="1"/>
  <c r="M121" i="10" s="1"/>
  <c r="O121" i="10" s="1" a="1"/>
  <c r="O121" i="10" s="1"/>
  <c r="M116" i="10" a="1"/>
  <c r="M116" i="10" s="1"/>
  <c r="O116" i="10" s="1" a="1"/>
  <c r="O116" i="10" s="1"/>
  <c r="F81" i="10" a="1"/>
  <c r="F81" i="10" s="1"/>
  <c r="M81" i="10" a="1"/>
  <c r="M81" i="10" s="1"/>
  <c r="O81" i="10" s="1" a="1"/>
  <c r="O81" i="10" s="1"/>
  <c r="M78" i="10" a="1"/>
  <c r="M78" i="10" s="1"/>
  <c r="O78" i="10" s="1" a="1"/>
  <c r="O78" i="10" s="1"/>
  <c r="M226" i="10" a="1"/>
  <c r="M226" i="10" s="1"/>
  <c r="O226" i="10" s="1" a="1"/>
  <c r="O226" i="10" s="1"/>
  <c r="M208" i="10" a="1"/>
  <c r="M208" i="10" s="1"/>
  <c r="O208" i="10" s="1" a="1"/>
  <c r="O208" i="10" s="1"/>
  <c r="M205" i="10" a="1"/>
  <c r="M205" i="10" s="1"/>
  <c r="O205" i="10" s="1" a="1"/>
  <c r="O205" i="10" s="1"/>
  <c r="F204" i="10" a="1"/>
  <c r="F204" i="10" s="1"/>
  <c r="F201" i="10" a="1"/>
  <c r="F201" i="10" s="1"/>
  <c r="I160" i="10" a="1"/>
  <c r="I160" i="10" s="1"/>
  <c r="M160" i="10" a="1"/>
  <c r="M160" i="10" s="1"/>
  <c r="O160" i="10" s="1" a="1"/>
  <c r="O160" i="10" s="1"/>
  <c r="M155" i="10" a="1"/>
  <c r="M155" i="10" s="1"/>
  <c r="O155" i="10" s="1" a="1"/>
  <c r="O155" i="10" s="1"/>
  <c r="M132" i="10" a="1"/>
  <c r="M132" i="10" s="1"/>
  <c r="O132" i="10" s="1" a="1"/>
  <c r="O132" i="10" s="1"/>
  <c r="M125" i="10" a="1"/>
  <c r="M125" i="10" s="1"/>
  <c r="O125" i="10" s="1" a="1"/>
  <c r="O125" i="10" s="1"/>
  <c r="F116" i="10" a="1"/>
  <c r="F116" i="10" s="1"/>
  <c r="M82" i="10" a="1"/>
  <c r="M82" i="10" s="1"/>
  <c r="O82" i="10" s="1" a="1"/>
  <c r="O82" i="10" s="1"/>
  <c r="F82" i="10" a="1"/>
  <c r="F82" i="10" s="1"/>
  <c r="F121" i="10" a="1"/>
  <c r="F121" i="10" s="1"/>
  <c r="M112" i="10" a="1"/>
  <c r="M112" i="10" s="1"/>
  <c r="O112" i="10" s="1" a="1"/>
  <c r="O112" i="10" s="1"/>
  <c r="M79" i="10" a="1"/>
  <c r="M79" i="10" s="1"/>
  <c r="O79" i="10" s="1" a="1"/>
  <c r="O79" i="10" s="1"/>
  <c r="I79" i="10" a="1"/>
  <c r="I79" i="10" s="1"/>
  <c r="M124" i="10" a="1"/>
  <c r="M124" i="10" s="1"/>
  <c r="O124" i="10" s="1" a="1"/>
  <c r="O124" i="10" s="1"/>
  <c r="M114" i="10" a="1"/>
  <c r="M114" i="10" s="1"/>
  <c r="O114" i="10" s="1" a="1"/>
  <c r="O114" i="10" s="1"/>
  <c r="M110" i="10" a="1"/>
  <c r="M110" i="10" s="1"/>
  <c r="O110" i="10" s="1" a="1"/>
  <c r="O110" i="10" s="1"/>
  <c r="M74" i="10" a="1"/>
  <c r="M74" i="10" s="1"/>
  <c r="O74" i="10" s="1" a="1"/>
  <c r="O74" i="10" s="1"/>
  <c r="M72" i="10" a="1"/>
  <c r="M72" i="10" s="1"/>
  <c r="O72" i="10" s="1" a="1"/>
  <c r="O72" i="10" s="1"/>
  <c r="F72" i="10" a="1"/>
  <c r="F72" i="10" s="1"/>
  <c r="F64" i="10" a="1"/>
  <c r="F64" i="10" s="1"/>
  <c r="M77" i="10" a="1"/>
  <c r="M77" i="10" s="1"/>
  <c r="O77" i="10" s="1" a="1"/>
  <c r="O77" i="10" s="1"/>
  <c r="M80" i="10" a="1"/>
  <c r="M80" i="10" s="1"/>
  <c r="O80" i="10" s="1" a="1"/>
  <c r="O80" i="10" s="1"/>
  <c r="F77" i="10" a="1"/>
  <c r="F77" i="10" s="1"/>
  <c r="M68" i="10" a="1"/>
  <c r="M68" i="10" s="1"/>
  <c r="O68" i="10" s="1" a="1"/>
  <c r="O68" i="10" s="1"/>
  <c r="F68" i="10" a="1"/>
  <c r="F68" i="10" s="1"/>
  <c r="M71" i="10" a="1"/>
  <c r="M71" i="10" s="1"/>
  <c r="O71" i="10" s="1" a="1"/>
  <c r="O71" i="10" s="1"/>
  <c r="M25" i="10" a="1"/>
  <c r="M25" i="10" s="1"/>
  <c r="O25" i="10" s="1" a="1"/>
  <c r="O25" i="10" s="1"/>
  <c r="F71" i="10" a="1"/>
  <c r="F71" i="10" s="1"/>
  <c r="M70" i="10" a="1"/>
  <c r="M70" i="10" s="1"/>
  <c r="O70" i="10" s="1" a="1"/>
  <c r="O70" i="10" s="1"/>
  <c r="M62" i="10" a="1"/>
  <c r="M62" i="10" s="1"/>
  <c r="O62" i="10" s="1" a="1"/>
  <c r="O62" i="10" s="1"/>
  <c r="M48" i="10" a="1"/>
  <c r="M48" i="10" s="1"/>
  <c r="O48" i="10" s="1" a="1"/>
  <c r="O48" i="10" s="1"/>
  <c r="M33" i="10" a="1"/>
  <c r="M33" i="10" s="1"/>
  <c r="O33" i="10" s="1" a="1"/>
  <c r="O33" i="10" s="1"/>
  <c r="M31" i="10" a="1"/>
  <c r="M31" i="10" s="1"/>
  <c r="O31" i="10" s="1" a="1"/>
  <c r="O31" i="10" s="1"/>
  <c r="M29" i="10" a="1"/>
  <c r="M29" i="10" s="1"/>
  <c r="O29" i="10" s="1" a="1"/>
  <c r="O29" i="10" s="1"/>
  <c r="M27" i="10" a="1"/>
  <c r="M27" i="10" s="1"/>
  <c r="O27" i="10" s="1" a="1"/>
  <c r="O27" i="10" s="1"/>
  <c r="M66" i="10" a="1"/>
  <c r="M66" i="10" s="1"/>
  <c r="O66" i="10" s="1" a="1"/>
  <c r="O66" i="10" s="1"/>
  <c r="F62" i="10" a="1"/>
  <c r="F62" i="10" s="1"/>
  <c r="M55" i="10" a="1"/>
  <c r="M55" i="10" s="1"/>
  <c r="O55" i="10" s="1" a="1"/>
  <c r="O55" i="10" s="1"/>
  <c r="F48" i="10" a="1"/>
  <c r="F48" i="10" s="1"/>
  <c r="M40" i="10" a="1"/>
  <c r="M40" i="10" s="1"/>
  <c r="O40" i="10" s="1" a="1"/>
  <c r="O40" i="10" s="1"/>
  <c r="J141" i="11"/>
  <c r="J133" i="11"/>
  <c r="J123" i="11"/>
  <c r="J111" i="11"/>
  <c r="J101" i="11"/>
  <c r="J91" i="11"/>
  <c r="M23" i="10" a="1"/>
  <c r="M23" i="10" s="1"/>
  <c r="O23" i="10" s="1" a="1"/>
  <c r="O23" i="10" s="1"/>
  <c r="M21" i="10" a="1"/>
  <c r="M21" i="10" s="1"/>
  <c r="O21" i="10" s="1" a="1"/>
  <c r="O21" i="10" s="1"/>
  <c r="M19" i="10" a="1"/>
  <c r="M19" i="10" s="1"/>
  <c r="O19" i="10" s="1" a="1"/>
  <c r="O19" i="10" s="1"/>
  <c r="M17" i="10" a="1"/>
  <c r="M17" i="10" s="1"/>
  <c r="O17" i="10" s="1" a="1"/>
  <c r="O17" i="10" s="1"/>
  <c r="M15" i="10" a="1"/>
  <c r="M15" i="10" s="1"/>
  <c r="O15" i="10" s="1" a="1"/>
  <c r="O15" i="10" s="1"/>
  <c r="M13" i="10" a="1"/>
  <c r="M13" i="10" s="1"/>
  <c r="O13" i="10" s="1" a="1"/>
  <c r="O13" i="10" s="1"/>
  <c r="M11" i="10" a="1"/>
  <c r="M11" i="10" s="1"/>
  <c r="O11" i="10" s="1" a="1"/>
  <c r="O11" i="10" s="1"/>
  <c r="M9" i="10" a="1"/>
  <c r="M9" i="10" s="1"/>
  <c r="O9" i="10" s="1" a="1"/>
  <c r="O9" i="10" s="1"/>
  <c r="J147" i="11"/>
  <c r="J137" i="11"/>
  <c r="J127" i="11"/>
  <c r="J117" i="11"/>
  <c r="J107" i="11"/>
  <c r="J97" i="11"/>
  <c r="J83" i="11"/>
  <c r="J24" i="11"/>
  <c r="M890" i="8" a="1"/>
  <c r="M890" i="8" s="1"/>
  <c r="O890" i="8" s="1" a="1"/>
  <c r="O890" i="8" s="1"/>
  <c r="F890" i="8" a="1"/>
  <c r="F890" i="8" s="1"/>
  <c r="M884" i="8" a="1"/>
  <c r="M884" i="8" s="1"/>
  <c r="O884" i="8" s="1" a="1"/>
  <c r="O884" i="8" s="1"/>
  <c r="F884" i="8" a="1"/>
  <c r="F884" i="8" s="1"/>
  <c r="M882" i="8" a="1"/>
  <c r="M882" i="8" s="1"/>
  <c r="O882" i="8" s="1" a="1"/>
  <c r="O882" i="8" s="1"/>
  <c r="F882" i="8" a="1"/>
  <c r="F882" i="8" s="1"/>
  <c r="I878" i="8" a="1"/>
  <c r="I878" i="8" s="1"/>
  <c r="M878" i="8" a="1"/>
  <c r="M878" i="8" s="1"/>
  <c r="O878" i="8" s="1" a="1"/>
  <c r="O878" i="8" s="1"/>
  <c r="I876" i="8" a="1"/>
  <c r="I876" i="8" s="1"/>
  <c r="M876" i="8" a="1"/>
  <c r="M876" i="8" s="1"/>
  <c r="O876" i="8" s="1" a="1"/>
  <c r="O876" i="8" s="1"/>
  <c r="I874" i="8" a="1"/>
  <c r="I874" i="8" s="1"/>
  <c r="M874" i="8" a="1"/>
  <c r="M874" i="8" s="1"/>
  <c r="O874" i="8" s="1" a="1"/>
  <c r="O874" i="8" s="1"/>
  <c r="I872" i="8" a="1"/>
  <c r="I872" i="8" s="1"/>
  <c r="M872" i="8" a="1"/>
  <c r="M872" i="8" s="1"/>
  <c r="O872" i="8" s="1" a="1"/>
  <c r="O872" i="8" s="1"/>
  <c r="I870" i="8" a="1"/>
  <c r="I870" i="8" s="1"/>
  <c r="M870" i="8" a="1"/>
  <c r="M870" i="8" s="1"/>
  <c r="O870" i="8" s="1" a="1"/>
  <c r="O870" i="8" s="1"/>
  <c r="I868" i="8" a="1"/>
  <c r="I868" i="8" s="1"/>
  <c r="M868" i="8" a="1"/>
  <c r="M868" i="8" s="1"/>
  <c r="O868" i="8" s="1" a="1"/>
  <c r="O868" i="8" s="1"/>
  <c r="I866" i="8" a="1"/>
  <c r="I866" i="8" s="1"/>
  <c r="M866" i="8" a="1"/>
  <c r="M866" i="8" s="1"/>
  <c r="O866" i="8" s="1" a="1"/>
  <c r="O866" i="8" s="1"/>
  <c r="I864" i="8" a="1"/>
  <c r="I864" i="8" s="1"/>
  <c r="M864" i="8" a="1"/>
  <c r="M864" i="8" s="1"/>
  <c r="O864" i="8" s="1" a="1"/>
  <c r="O864" i="8" s="1"/>
  <c r="I862" i="8" a="1"/>
  <c r="I862" i="8" s="1"/>
  <c r="M862" i="8" a="1"/>
  <c r="M862" i="8" s="1"/>
  <c r="O862" i="8" s="1" a="1"/>
  <c r="O862" i="8" s="1"/>
  <c r="I860" i="8" a="1"/>
  <c r="I860" i="8" s="1"/>
  <c r="M860" i="8" a="1"/>
  <c r="M860" i="8" s="1"/>
  <c r="O860" i="8" s="1" a="1"/>
  <c r="O860" i="8" s="1"/>
  <c r="I858" i="8" a="1"/>
  <c r="I858" i="8" s="1"/>
  <c r="M858" i="8" a="1"/>
  <c r="M858" i="8" s="1"/>
  <c r="O858" i="8" s="1" a="1"/>
  <c r="O858" i="8" s="1"/>
  <c r="I856" i="8" a="1"/>
  <c r="I856" i="8" s="1"/>
  <c r="M856" i="8" a="1"/>
  <c r="M856" i="8" s="1"/>
  <c r="O856" i="8" s="1" a="1"/>
  <c r="O856" i="8" s="1"/>
  <c r="I854" i="8" a="1"/>
  <c r="I854" i="8" s="1"/>
  <c r="M854" i="8" a="1"/>
  <c r="M854" i="8" s="1"/>
  <c r="O854" i="8" s="1" a="1"/>
  <c r="O854" i="8" s="1"/>
  <c r="I852" i="8" a="1"/>
  <c r="I852" i="8" s="1"/>
  <c r="M852" i="8" a="1"/>
  <c r="M852" i="8" s="1"/>
  <c r="O852" i="8" s="1" a="1"/>
  <c r="O852" i="8" s="1"/>
  <c r="I850" i="8" a="1"/>
  <c r="I850" i="8" s="1"/>
  <c r="M850" i="8" a="1"/>
  <c r="M850" i="8" s="1"/>
  <c r="O850" i="8" s="1" a="1"/>
  <c r="O850" i="8" s="1"/>
  <c r="I848" i="8" a="1"/>
  <c r="I848" i="8" s="1"/>
  <c r="M848" i="8" a="1"/>
  <c r="M848" i="8" s="1"/>
  <c r="O848" i="8" s="1" a="1"/>
  <c r="O848" i="8" s="1"/>
  <c r="I846" i="8" a="1"/>
  <c r="I846" i="8" s="1"/>
  <c r="M846" i="8" a="1"/>
  <c r="M846" i="8" s="1"/>
  <c r="O846" i="8" s="1" a="1"/>
  <c r="O846" i="8" s="1"/>
  <c r="I844" i="8" a="1"/>
  <c r="I844" i="8" s="1"/>
  <c r="M844" i="8" a="1"/>
  <c r="M844" i="8" s="1"/>
  <c r="O844" i="8" s="1" a="1"/>
  <c r="O844" i="8" s="1"/>
  <c r="I842" i="8" a="1"/>
  <c r="I842" i="8" s="1"/>
  <c r="M842" i="8" a="1"/>
  <c r="M842" i="8" s="1"/>
  <c r="O842" i="8" s="1" a="1"/>
  <c r="O842" i="8" s="1"/>
  <c r="I840" i="8" a="1"/>
  <c r="I840" i="8" s="1"/>
  <c r="M840" i="8" a="1"/>
  <c r="M840" i="8" s="1"/>
  <c r="O840" i="8" s="1" a="1"/>
  <c r="O840" i="8" s="1"/>
  <c r="I838" i="8" a="1"/>
  <c r="I838" i="8" s="1"/>
  <c r="M838" i="8" a="1"/>
  <c r="M838" i="8" s="1"/>
  <c r="O838" i="8" s="1" a="1"/>
  <c r="O838" i="8" s="1"/>
  <c r="I836" i="8" a="1"/>
  <c r="I836" i="8" s="1"/>
  <c r="M836" i="8" a="1"/>
  <c r="M836" i="8" s="1"/>
  <c r="O836" i="8" s="1" a="1"/>
  <c r="O836" i="8" s="1"/>
  <c r="I834" i="8" a="1"/>
  <c r="I834" i="8" s="1"/>
  <c r="M834" i="8" a="1"/>
  <c r="M834" i="8" s="1"/>
  <c r="O834" i="8" s="1" a="1"/>
  <c r="O834" i="8" s="1"/>
  <c r="I832" i="8" a="1"/>
  <c r="I832" i="8" s="1"/>
  <c r="M832" i="8" a="1"/>
  <c r="M832" i="8" s="1"/>
  <c r="O832" i="8" s="1" a="1"/>
  <c r="O832" i="8" s="1"/>
  <c r="I830" i="8" a="1"/>
  <c r="I830" i="8" s="1"/>
  <c r="M830" i="8" a="1"/>
  <c r="M830" i="8" s="1"/>
  <c r="O830" i="8" s="1" a="1"/>
  <c r="O830" i="8" s="1"/>
  <c r="I828" i="8" a="1"/>
  <c r="I828" i="8" s="1"/>
  <c r="M828" i="8" a="1"/>
  <c r="M828" i="8" s="1"/>
  <c r="O828" i="8" s="1" a="1"/>
  <c r="O828" i="8" s="1"/>
  <c r="I826" i="8" a="1"/>
  <c r="I826" i="8" s="1"/>
  <c r="M826" i="8" a="1"/>
  <c r="M826" i="8" s="1"/>
  <c r="O826" i="8" s="1" a="1"/>
  <c r="O826" i="8" s="1"/>
  <c r="I824" i="8" a="1"/>
  <c r="I824" i="8" s="1"/>
  <c r="M824" i="8" a="1"/>
  <c r="M824" i="8" s="1"/>
  <c r="O824" i="8" s="1" a="1"/>
  <c r="O824" i="8" s="1"/>
  <c r="I822" i="8" a="1"/>
  <c r="I822" i="8" s="1"/>
  <c r="M822" i="8" a="1"/>
  <c r="M822" i="8" s="1"/>
  <c r="O822" i="8" s="1" a="1"/>
  <c r="O822" i="8" s="1"/>
  <c r="I820" i="8" a="1"/>
  <c r="I820" i="8" s="1"/>
  <c r="M820" i="8" a="1"/>
  <c r="M820" i="8" s="1"/>
  <c r="O820" i="8" s="1" a="1"/>
  <c r="O820" i="8" s="1"/>
  <c r="I818" i="8" a="1"/>
  <c r="I818" i="8" s="1"/>
  <c r="M818" i="8" a="1"/>
  <c r="M818" i="8" s="1"/>
  <c r="O818" i="8" s="1" a="1"/>
  <c r="O818" i="8" s="1"/>
  <c r="I816" i="8" a="1"/>
  <c r="I816" i="8" s="1"/>
  <c r="M816" i="8" a="1"/>
  <c r="M816" i="8" s="1"/>
  <c r="O816" i="8" s="1" a="1"/>
  <c r="O816" i="8" s="1"/>
  <c r="I814" i="8" a="1"/>
  <c r="I814" i="8" s="1"/>
  <c r="M814" i="8" a="1"/>
  <c r="M814" i="8" s="1"/>
  <c r="O814" i="8" s="1" a="1"/>
  <c r="O814" i="8" s="1"/>
  <c r="I812" i="8" a="1"/>
  <c r="I812" i="8" s="1"/>
  <c r="M812" i="8" a="1"/>
  <c r="M812" i="8" s="1"/>
  <c r="O812" i="8" s="1" a="1"/>
  <c r="O812" i="8" s="1"/>
  <c r="I810" i="8" a="1"/>
  <c r="I810" i="8" s="1"/>
  <c r="M810" i="8" a="1"/>
  <c r="M810" i="8" s="1"/>
  <c r="O810" i="8" s="1" a="1"/>
  <c r="O810" i="8" s="1"/>
  <c r="I808" i="8" a="1"/>
  <c r="I808" i="8" s="1"/>
  <c r="M808" i="8" a="1"/>
  <c r="M808" i="8" s="1"/>
  <c r="O808" i="8" s="1" a="1"/>
  <c r="O808" i="8" s="1"/>
  <c r="I806" i="8" a="1"/>
  <c r="I806" i="8" s="1"/>
  <c r="M806" i="8" a="1"/>
  <c r="M806" i="8" s="1"/>
  <c r="O806" i="8" s="1" a="1"/>
  <c r="O806" i="8" s="1"/>
  <c r="I804" i="8" a="1"/>
  <c r="I804" i="8" s="1"/>
  <c r="M804" i="8" a="1"/>
  <c r="M804" i="8" s="1"/>
  <c r="O804" i="8" s="1" a="1"/>
  <c r="O804" i="8" s="1"/>
  <c r="I802" i="8" a="1"/>
  <c r="I802" i="8" s="1"/>
  <c r="M802" i="8" a="1"/>
  <c r="M802" i="8" s="1"/>
  <c r="O802" i="8" s="1" a="1"/>
  <c r="O802" i="8" s="1"/>
  <c r="I800" i="8" a="1"/>
  <c r="I800" i="8" s="1"/>
  <c r="M800" i="8" a="1"/>
  <c r="M800" i="8" s="1"/>
  <c r="O800" i="8" s="1" a="1"/>
  <c r="O800" i="8" s="1"/>
  <c r="I798" i="8" a="1"/>
  <c r="I798" i="8" s="1"/>
  <c r="M798" i="8" a="1"/>
  <c r="M798" i="8" s="1"/>
  <c r="O798" i="8" s="1" a="1"/>
  <c r="O798" i="8" s="1"/>
  <c r="I796" i="8" a="1"/>
  <c r="I796" i="8" s="1"/>
  <c r="M796" i="8" a="1"/>
  <c r="M796" i="8" s="1"/>
  <c r="O796" i="8" s="1" a="1"/>
  <c r="O796" i="8" s="1"/>
  <c r="I794" i="8" a="1"/>
  <c r="I794" i="8" s="1"/>
  <c r="M794" i="8" a="1"/>
  <c r="M794" i="8" s="1"/>
  <c r="O794" i="8" s="1" a="1"/>
  <c r="O794" i="8" s="1"/>
  <c r="I792" i="8" a="1"/>
  <c r="I792" i="8" s="1"/>
  <c r="M792" i="8" a="1"/>
  <c r="M792" i="8" s="1"/>
  <c r="O792" i="8" s="1" a="1"/>
  <c r="O792" i="8" s="1"/>
  <c r="I790" i="8" a="1"/>
  <c r="I790" i="8" s="1"/>
  <c r="M790" i="8" a="1"/>
  <c r="M790" i="8" s="1"/>
  <c r="O790" i="8" s="1" a="1"/>
  <c r="O790" i="8" s="1"/>
  <c r="I788" i="8" a="1"/>
  <c r="I788" i="8" s="1"/>
  <c r="M788" i="8" a="1"/>
  <c r="M788" i="8" s="1"/>
  <c r="O788" i="8" s="1" a="1"/>
  <c r="O788" i="8" s="1"/>
  <c r="I786" i="8" a="1"/>
  <c r="I786" i="8" s="1"/>
  <c r="M786" i="8" a="1"/>
  <c r="M786" i="8" s="1"/>
  <c r="O786" i="8" s="1" a="1"/>
  <c r="O786" i="8" s="1"/>
  <c r="I784" i="8" a="1"/>
  <c r="I784" i="8" s="1"/>
  <c r="M784" i="8" a="1"/>
  <c r="M784" i="8" s="1"/>
  <c r="O784" i="8" s="1" a="1"/>
  <c r="O784" i="8" s="1"/>
  <c r="I782" i="8" a="1"/>
  <c r="I782" i="8" s="1"/>
  <c r="M782" i="8" a="1"/>
  <c r="M782" i="8" s="1"/>
  <c r="O782" i="8" s="1" a="1"/>
  <c r="O782" i="8" s="1"/>
  <c r="I780" i="8" a="1"/>
  <c r="I780" i="8" s="1"/>
  <c r="M780" i="8" a="1"/>
  <c r="M780" i="8" s="1"/>
  <c r="O780" i="8" s="1" a="1"/>
  <c r="O780" i="8" s="1"/>
  <c r="I778" i="8" a="1"/>
  <c r="I778" i="8" s="1"/>
  <c r="M778" i="8" a="1"/>
  <c r="M778" i="8" s="1"/>
  <c r="O778" i="8" s="1" a="1"/>
  <c r="O778" i="8" s="1"/>
  <c r="I776" i="8" a="1"/>
  <c r="I776" i="8" s="1"/>
  <c r="M776" i="8" a="1"/>
  <c r="M776" i="8" s="1"/>
  <c r="O776" i="8" s="1" a="1"/>
  <c r="O776" i="8" s="1"/>
  <c r="I774" i="8" a="1"/>
  <c r="I774" i="8" s="1"/>
  <c r="M774" i="8" a="1"/>
  <c r="M774" i="8" s="1"/>
  <c r="O774" i="8" s="1" a="1"/>
  <c r="O774" i="8" s="1"/>
  <c r="I772" i="8" a="1"/>
  <c r="I772" i="8" s="1"/>
  <c r="M772" i="8" a="1"/>
  <c r="M772" i="8" s="1"/>
  <c r="O772" i="8" s="1" a="1"/>
  <c r="O772" i="8" s="1"/>
  <c r="I770" i="8" a="1"/>
  <c r="I770" i="8" s="1"/>
  <c r="M770" i="8" a="1"/>
  <c r="M770" i="8" s="1"/>
  <c r="O770" i="8" s="1" a="1"/>
  <c r="O770" i="8" s="1"/>
  <c r="I768" i="8" a="1"/>
  <c r="I768" i="8" s="1"/>
  <c r="M768" i="8" a="1"/>
  <c r="M768" i="8" s="1"/>
  <c r="O768" i="8" s="1" a="1"/>
  <c r="O768" i="8" s="1"/>
  <c r="I766" i="8" a="1"/>
  <c r="I766" i="8" s="1"/>
  <c r="M766" i="8" a="1"/>
  <c r="M766" i="8" s="1"/>
  <c r="O766" i="8" s="1" a="1"/>
  <c r="O766" i="8" s="1"/>
  <c r="I764" i="8" a="1"/>
  <c r="I764" i="8" s="1"/>
  <c r="M764" i="8" a="1"/>
  <c r="M764" i="8" s="1"/>
  <c r="O764" i="8" s="1" a="1"/>
  <c r="O764" i="8" s="1"/>
  <c r="I762" i="8" a="1"/>
  <c r="I762" i="8" s="1"/>
  <c r="M762" i="8" a="1"/>
  <c r="M762" i="8" s="1"/>
  <c r="O762" i="8" s="1" a="1"/>
  <c r="O762" i="8" s="1"/>
  <c r="I760" i="8" a="1"/>
  <c r="I760" i="8" s="1"/>
  <c r="M760" i="8" a="1"/>
  <c r="M760" i="8" s="1"/>
  <c r="O760" i="8" s="1" a="1"/>
  <c r="O760" i="8" s="1"/>
  <c r="I758" i="8" a="1"/>
  <c r="I758" i="8" s="1"/>
  <c r="M758" i="8" a="1"/>
  <c r="M758" i="8" s="1"/>
  <c r="O758" i="8" s="1" a="1"/>
  <c r="O758" i="8" s="1"/>
  <c r="I756" i="8" a="1"/>
  <c r="I756" i="8" s="1"/>
  <c r="M756" i="8" a="1"/>
  <c r="M756" i="8" s="1"/>
  <c r="O756" i="8" s="1" a="1"/>
  <c r="O756" i="8" s="1"/>
  <c r="I754" i="8" a="1"/>
  <c r="I754" i="8" s="1"/>
  <c r="M754" i="8" a="1"/>
  <c r="M754" i="8" s="1"/>
  <c r="O754" i="8" s="1" a="1"/>
  <c r="O754" i="8" s="1"/>
  <c r="I752" i="8" a="1"/>
  <c r="I752" i="8" s="1"/>
  <c r="M752" i="8" a="1"/>
  <c r="M752" i="8" s="1"/>
  <c r="O752" i="8" s="1" a="1"/>
  <c r="O752" i="8" s="1"/>
  <c r="I750" i="8" a="1"/>
  <c r="I750" i="8" s="1"/>
  <c r="M750" i="8" a="1"/>
  <c r="M750" i="8" s="1"/>
  <c r="O750" i="8" s="1" a="1"/>
  <c r="O750" i="8" s="1"/>
  <c r="I748" i="8" a="1"/>
  <c r="I748" i="8" s="1"/>
  <c r="M748" i="8" a="1"/>
  <c r="M748" i="8" s="1"/>
  <c r="O748" i="8" s="1" a="1"/>
  <c r="O748" i="8" s="1"/>
  <c r="I746" i="8" a="1"/>
  <c r="I746" i="8" s="1"/>
  <c r="M746" i="8" a="1"/>
  <c r="M746" i="8" s="1"/>
  <c r="O746" i="8" s="1" a="1"/>
  <c r="O746" i="8" s="1"/>
  <c r="I744" i="8" a="1"/>
  <c r="I744" i="8" s="1"/>
  <c r="M744" i="8" a="1"/>
  <c r="M744" i="8" s="1"/>
  <c r="O744" i="8" s="1" a="1"/>
  <c r="O744" i="8" s="1"/>
  <c r="I742" i="8" a="1"/>
  <c r="I742" i="8" s="1"/>
  <c r="M742" i="8" a="1"/>
  <c r="M742" i="8" s="1"/>
  <c r="O742" i="8" s="1" a="1"/>
  <c r="O742" i="8" s="1"/>
  <c r="I740" i="8" a="1"/>
  <c r="I740" i="8" s="1"/>
  <c r="M740" i="8" a="1"/>
  <c r="M740" i="8" s="1"/>
  <c r="O740" i="8" s="1" a="1"/>
  <c r="O740" i="8" s="1"/>
  <c r="I738" i="8" a="1"/>
  <c r="I738" i="8" s="1"/>
  <c r="M738" i="8" a="1"/>
  <c r="M738" i="8" s="1"/>
  <c r="O738" i="8" s="1" a="1"/>
  <c r="O738" i="8" s="1"/>
  <c r="I736" i="8" a="1"/>
  <c r="I736" i="8" s="1"/>
  <c r="M736" i="8" a="1"/>
  <c r="M736" i="8" s="1"/>
  <c r="O736" i="8" s="1" a="1"/>
  <c r="O736" i="8" s="1"/>
  <c r="I734" i="8" a="1"/>
  <c r="I734" i="8" s="1"/>
  <c r="M734" i="8" a="1"/>
  <c r="M734" i="8" s="1"/>
  <c r="O734" i="8" s="1" a="1"/>
  <c r="O734" i="8" s="1"/>
  <c r="I732" i="8" a="1"/>
  <c r="I732" i="8" s="1"/>
  <c r="M732" i="8" a="1"/>
  <c r="M732" i="8" s="1"/>
  <c r="O732" i="8" s="1" a="1"/>
  <c r="O732" i="8" s="1"/>
  <c r="I730" i="8" a="1"/>
  <c r="I730" i="8" s="1"/>
  <c r="M730" i="8" a="1"/>
  <c r="M730" i="8" s="1"/>
  <c r="O730" i="8" s="1" a="1"/>
  <c r="O730" i="8" s="1"/>
  <c r="I728" i="8" a="1"/>
  <c r="I728" i="8" s="1"/>
  <c r="M728" i="8" a="1"/>
  <c r="M728" i="8" s="1"/>
  <c r="O728" i="8" s="1" a="1"/>
  <c r="O728" i="8" s="1"/>
  <c r="I726" i="8" a="1"/>
  <c r="I726" i="8" s="1"/>
  <c r="M726" i="8" a="1"/>
  <c r="M726" i="8" s="1"/>
  <c r="O726" i="8" s="1" a="1"/>
  <c r="O726" i="8" s="1"/>
  <c r="Q20" i="3"/>
  <c r="AK20" i="3" s="1"/>
  <c r="AF20" i="3"/>
  <c r="B20" i="3" a="1"/>
  <c r="B20" i="3" s="1"/>
  <c r="T20" i="3" s="1"/>
  <c r="H20" i="3" a="1"/>
  <c r="H20" i="3" s="1"/>
  <c r="AA20" i="3" s="1"/>
  <c r="R20" i="3"/>
  <c r="AL20" i="3" s="1"/>
  <c r="AC20" i="3"/>
  <c r="AG20" i="3"/>
  <c r="S20" i="3"/>
  <c r="AM20" i="3" s="1"/>
  <c r="AD20" i="3"/>
  <c r="C20" i="3" a="1"/>
  <c r="C20" i="3" s="1"/>
  <c r="G20" i="3" a="1"/>
  <c r="G20" i="3" s="1"/>
  <c r="Z20" i="3" s="1"/>
  <c r="AE20" i="3"/>
  <c r="Q18" i="3"/>
  <c r="AK18" i="3" s="1"/>
  <c r="AF18" i="3"/>
  <c r="C18" i="3" a="1"/>
  <c r="C18" i="3" s="1"/>
  <c r="G18" i="3" a="1"/>
  <c r="G18" i="3" s="1"/>
  <c r="Z18" i="3" s="1"/>
  <c r="AE18" i="3"/>
  <c r="B18" i="3" a="1"/>
  <c r="B18" i="3" s="1"/>
  <c r="T18" i="3" s="1"/>
  <c r="H18" i="3" a="1"/>
  <c r="H18" i="3" s="1"/>
  <c r="AA18" i="3" s="1"/>
  <c r="R18" i="3"/>
  <c r="AL18" i="3" s="1"/>
  <c r="AC18" i="3"/>
  <c r="AG18" i="3"/>
  <c r="S18" i="3"/>
  <c r="AM18" i="3" s="1"/>
  <c r="AD18" i="3"/>
  <c r="Q16" i="3"/>
  <c r="AK16" i="3" s="1"/>
  <c r="AF16" i="3"/>
  <c r="B16" i="3" a="1"/>
  <c r="B16" i="3" s="1"/>
  <c r="T16" i="3" s="1"/>
  <c r="H16" i="3" a="1"/>
  <c r="H16" i="3" s="1"/>
  <c r="AA16" i="3" s="1"/>
  <c r="R16" i="3"/>
  <c r="AL16" i="3" s="1"/>
  <c r="AC16" i="3"/>
  <c r="AG16" i="3"/>
  <c r="S16" i="3"/>
  <c r="AM16" i="3" s="1"/>
  <c r="AD16" i="3"/>
  <c r="C16" i="3" a="1"/>
  <c r="C16" i="3" s="1"/>
  <c r="G16" i="3" a="1"/>
  <c r="G16" i="3" s="1"/>
  <c r="Z16" i="3" s="1"/>
  <c r="AE16" i="3"/>
  <c r="B14" i="3" a="1"/>
  <c r="B14" i="3" s="1"/>
  <c r="T14" i="3" s="1"/>
  <c r="H14" i="3" a="1"/>
  <c r="H14" i="3" s="1"/>
  <c r="AA14" i="3" s="1"/>
  <c r="R14" i="3"/>
  <c r="Q14" i="3"/>
  <c r="S14" i="3"/>
  <c r="C14" i="3" a="1"/>
  <c r="C14" i="3" s="1"/>
  <c r="U14" i="3" s="1"/>
  <c r="G14" i="3" a="1"/>
  <c r="G14" i="3" s="1"/>
  <c r="Z14" i="3" s="1"/>
  <c r="B13" i="3" a="1"/>
  <c r="B13" i="3" s="1"/>
  <c r="T13" i="3" s="1"/>
  <c r="G13" i="3" a="1"/>
  <c r="G13" i="3" s="1"/>
  <c r="Z13" i="3" s="1"/>
  <c r="S13" i="3"/>
  <c r="Q13" i="3"/>
  <c r="H13" i="3" a="1"/>
  <c r="H13" i="3" s="1"/>
  <c r="AA13" i="3" s="1"/>
  <c r="R13" i="3"/>
  <c r="B7" i="3" a="1"/>
  <c r="B7" i="3" s="1"/>
  <c r="T7" i="3" s="1"/>
  <c r="H7" i="3" a="1"/>
  <c r="H7" i="3" s="1"/>
  <c r="AA7" i="3" s="1"/>
  <c r="R7" i="3"/>
  <c r="Q7" i="3"/>
  <c r="S7" i="3"/>
  <c r="C7" i="3" a="1"/>
  <c r="C7" i="3" s="1"/>
  <c r="U7" i="3" s="1"/>
  <c r="G7" i="3" a="1"/>
  <c r="G7" i="3" s="1"/>
  <c r="Z7" i="3" s="1"/>
  <c r="M888" i="8" a="1"/>
  <c r="M888" i="8" s="1"/>
  <c r="O888" i="8" s="1" a="1"/>
  <c r="O888" i="8" s="1"/>
  <c r="F888" i="8" a="1"/>
  <c r="F888" i="8" s="1"/>
  <c r="M886" i="8" a="1"/>
  <c r="M886" i="8" s="1"/>
  <c r="O886" i="8" s="1" a="1"/>
  <c r="O886" i="8" s="1"/>
  <c r="F886" i="8" a="1"/>
  <c r="F886" i="8" s="1"/>
  <c r="M880" i="8" a="1"/>
  <c r="M880" i="8" s="1"/>
  <c r="O880" i="8" s="1" a="1"/>
  <c r="O880" i="8" s="1"/>
  <c r="F880" i="8" a="1"/>
  <c r="F880" i="8" s="1"/>
  <c r="C21" i="3" a="1"/>
  <c r="C21" i="3" s="1"/>
  <c r="G21" i="3" a="1"/>
  <c r="G21" i="3" s="1"/>
  <c r="B21" i="3" a="1"/>
  <c r="B21" i="3" s="1"/>
  <c r="H21" i="3" a="1"/>
  <c r="H21" i="3" s="1"/>
  <c r="Q19" i="3"/>
  <c r="AK19" i="3" s="1"/>
  <c r="AF19" i="3"/>
  <c r="B19" i="3" a="1"/>
  <c r="B19" i="3" s="1"/>
  <c r="T19" i="3" s="1"/>
  <c r="H19" i="3" a="1"/>
  <c r="H19" i="3" s="1"/>
  <c r="AA19" i="3" s="1"/>
  <c r="R19" i="3"/>
  <c r="AL19" i="3" s="1"/>
  <c r="AC19" i="3"/>
  <c r="AG19" i="3"/>
  <c r="S19" i="3"/>
  <c r="AM19" i="3" s="1"/>
  <c r="AD19" i="3"/>
  <c r="C19" i="3" a="1"/>
  <c r="C19" i="3" s="1"/>
  <c r="G19" i="3" a="1"/>
  <c r="G19" i="3" s="1"/>
  <c r="Z19" i="3" s="1"/>
  <c r="AE19" i="3"/>
  <c r="C17" i="3" a="1"/>
  <c r="C17" i="3" s="1"/>
  <c r="G17" i="3" a="1"/>
  <c r="G17" i="3" s="1"/>
  <c r="Z17" i="3" s="1"/>
  <c r="AE17" i="3"/>
  <c r="Q17" i="3"/>
  <c r="AK17" i="3" s="1"/>
  <c r="AF17" i="3"/>
  <c r="B17" i="3" a="1"/>
  <c r="B17" i="3" s="1"/>
  <c r="T17" i="3" s="1"/>
  <c r="H17" i="3" a="1"/>
  <c r="H17" i="3" s="1"/>
  <c r="AA17" i="3" s="1"/>
  <c r="R17" i="3"/>
  <c r="AL17" i="3" s="1"/>
  <c r="AC17" i="3"/>
  <c r="AG17" i="3"/>
  <c r="S17" i="3"/>
  <c r="AM17" i="3" s="1"/>
  <c r="AD17" i="3"/>
  <c r="U15" i="3"/>
  <c r="V15" i="3"/>
  <c r="B9" i="3" a="1"/>
  <c r="B9" i="3" s="1"/>
  <c r="T9" i="3" s="1"/>
  <c r="H9" i="3" a="1"/>
  <c r="H9" i="3" s="1"/>
  <c r="AA9" i="3" s="1"/>
  <c r="R9" i="3"/>
  <c r="C9" i="3" a="1"/>
  <c r="C9" i="3" s="1"/>
  <c r="U9" i="3" s="1"/>
  <c r="G9" i="3" a="1"/>
  <c r="G9" i="3" s="1"/>
  <c r="Z9" i="3" s="1"/>
  <c r="Q9" i="3"/>
  <c r="S9" i="3"/>
  <c r="S1" i="6"/>
  <c r="B11" i="3" a="1"/>
  <c r="B11" i="3" s="1"/>
  <c r="T11" i="3" s="1"/>
  <c r="H11" i="3" a="1"/>
  <c r="H11" i="3" s="1"/>
  <c r="AA11" i="3" s="1"/>
  <c r="R11" i="3"/>
  <c r="Q11" i="3"/>
  <c r="S11" i="3"/>
  <c r="C11" i="3" a="1"/>
  <c r="C11" i="3" s="1"/>
  <c r="U11" i="3" s="1"/>
  <c r="G11" i="3" a="1"/>
  <c r="G11" i="3" s="1"/>
  <c r="Z11" i="3" s="1"/>
  <c r="Q6" i="3"/>
  <c r="AC6" i="3"/>
  <c r="AF6" i="3" a="1"/>
  <c r="AF6" i="3" s="1"/>
  <c r="AH6" i="3" a="1"/>
  <c r="AH6" i="3" s="1"/>
  <c r="AJ6" i="3" a="1"/>
  <c r="AJ6" i="3" s="1"/>
  <c r="C6" i="3" a="1"/>
  <c r="C6" i="3" s="1"/>
  <c r="U6" i="3" s="1"/>
  <c r="G6" i="3" a="1"/>
  <c r="G6" i="3" s="1"/>
  <c r="Z6" i="3" s="1"/>
  <c r="B6" i="3" a="1"/>
  <c r="B6" i="3" s="1"/>
  <c r="T6" i="3" s="1"/>
  <c r="H6" i="3" a="1"/>
  <c r="H6" i="3" s="1"/>
  <c r="AA6" i="3" s="1"/>
  <c r="R6" i="3"/>
  <c r="S6" i="3"/>
  <c r="AE6" i="3" a="1"/>
  <c r="AE6" i="3" s="1"/>
  <c r="AI6" i="3" a="1"/>
  <c r="AI6" i="3" s="1"/>
  <c r="AG6" i="3" a="1"/>
  <c r="AG6" i="3" s="1"/>
  <c r="M891" i="8" a="1"/>
  <c r="M891" i="8" s="1"/>
  <c r="O891" i="8" s="1" a="1"/>
  <c r="O891" i="8" s="1"/>
  <c r="F891" i="8" a="1"/>
  <c r="F891" i="8" s="1"/>
  <c r="M889" i="8" a="1"/>
  <c r="M889" i="8" s="1"/>
  <c r="O889" i="8" s="1" a="1"/>
  <c r="O889" i="8" s="1"/>
  <c r="F889" i="8" a="1"/>
  <c r="F889" i="8" s="1"/>
  <c r="M887" i="8" a="1"/>
  <c r="M887" i="8" s="1"/>
  <c r="O887" i="8" s="1" a="1"/>
  <c r="O887" i="8" s="1"/>
  <c r="F887" i="8" a="1"/>
  <c r="F887" i="8" s="1"/>
  <c r="M885" i="8" a="1"/>
  <c r="M885" i="8" s="1"/>
  <c r="O885" i="8" s="1" a="1"/>
  <c r="O885" i="8" s="1"/>
  <c r="F885" i="8" a="1"/>
  <c r="F885" i="8" s="1"/>
  <c r="M883" i="8" a="1"/>
  <c r="M883" i="8" s="1"/>
  <c r="O883" i="8" s="1" a="1"/>
  <c r="O883" i="8" s="1"/>
  <c r="F883" i="8" a="1"/>
  <c r="F883" i="8" s="1"/>
  <c r="M881" i="8" a="1"/>
  <c r="M881" i="8" s="1"/>
  <c r="O881" i="8" s="1" a="1"/>
  <c r="O881" i="8" s="1"/>
  <c r="F881" i="8" a="1"/>
  <c r="F881" i="8" s="1"/>
  <c r="M879" i="8" a="1"/>
  <c r="M879" i="8" s="1"/>
  <c r="O879" i="8" s="1" a="1"/>
  <c r="O879" i="8" s="1"/>
  <c r="F879" i="8" a="1"/>
  <c r="F879" i="8" s="1"/>
  <c r="R12" i="3"/>
  <c r="M718" i="8" a="1"/>
  <c r="M718" i="8" s="1"/>
  <c r="O718" i="8" s="1" a="1"/>
  <c r="O718" i="8" s="1"/>
  <c r="M714" i="8" a="1"/>
  <c r="M714" i="8" s="1"/>
  <c r="O714" i="8" s="1" a="1"/>
  <c r="O714" i="8" s="1"/>
  <c r="I623" i="8" a="1"/>
  <c r="I623" i="8" s="1"/>
  <c r="M623" i="8" a="1"/>
  <c r="M623" i="8" s="1"/>
  <c r="O623" i="8" s="1" a="1"/>
  <c r="O623" i="8" s="1"/>
  <c r="M620" i="8" a="1"/>
  <c r="M620" i="8" s="1"/>
  <c r="O620" i="8" s="1" a="1"/>
  <c r="O620" i="8" s="1"/>
  <c r="I615" i="8" a="1"/>
  <c r="I615" i="8" s="1"/>
  <c r="M615" i="8" a="1"/>
  <c r="M615" i="8" s="1"/>
  <c r="O615" i="8" s="1" a="1"/>
  <c r="O615" i="8" s="1"/>
  <c r="M612" i="8" a="1"/>
  <c r="M612" i="8" s="1"/>
  <c r="O612" i="8" s="1" a="1"/>
  <c r="O612" i="8" s="1"/>
  <c r="I607" i="8" a="1"/>
  <c r="I607" i="8" s="1"/>
  <c r="M607" i="8" a="1"/>
  <c r="M607" i="8" s="1"/>
  <c r="O607" i="8" s="1" a="1"/>
  <c r="O607" i="8" s="1"/>
  <c r="M604" i="8" a="1"/>
  <c r="M604" i="8" s="1"/>
  <c r="O604" i="8" s="1" a="1"/>
  <c r="O604" i="8" s="1"/>
  <c r="I599" i="8" a="1"/>
  <c r="I599" i="8" s="1"/>
  <c r="M599" i="8" a="1"/>
  <c r="M599" i="8" s="1"/>
  <c r="O599" i="8" s="1" a="1"/>
  <c r="O599" i="8" s="1"/>
  <c r="M596" i="8" a="1"/>
  <c r="M596" i="8" s="1"/>
  <c r="O596" i="8" s="1" a="1"/>
  <c r="O596" i="8" s="1"/>
  <c r="I591" i="8" a="1"/>
  <c r="I591" i="8" s="1"/>
  <c r="M591" i="8" a="1"/>
  <c r="M591" i="8" s="1"/>
  <c r="O591" i="8" s="1" a="1"/>
  <c r="O591" i="8" s="1"/>
  <c r="M588" i="8" a="1"/>
  <c r="M588" i="8" s="1"/>
  <c r="O588" i="8" s="1" a="1"/>
  <c r="O588" i="8" s="1"/>
  <c r="I583" i="8" a="1"/>
  <c r="I583" i="8" s="1"/>
  <c r="M583" i="8" a="1"/>
  <c r="M583" i="8" s="1"/>
  <c r="O583" i="8" s="1" a="1"/>
  <c r="O583" i="8" s="1"/>
  <c r="M580" i="8" a="1"/>
  <c r="M580" i="8" s="1"/>
  <c r="O580" i="8" s="1" a="1"/>
  <c r="O580" i="8" s="1"/>
  <c r="I575" i="8" a="1"/>
  <c r="I575" i="8" s="1"/>
  <c r="M575" i="8" a="1"/>
  <c r="M575" i="8" s="1"/>
  <c r="O575" i="8" s="1" a="1"/>
  <c r="O575" i="8" s="1"/>
  <c r="I573" i="8" a="1"/>
  <c r="I573" i="8" s="1"/>
  <c r="M573" i="8" a="1"/>
  <c r="M573" i="8" s="1"/>
  <c r="O573" i="8" s="1" a="1"/>
  <c r="O573" i="8" s="1"/>
  <c r="I569" i="8" a="1"/>
  <c r="I569" i="8" s="1"/>
  <c r="M569" i="8" a="1"/>
  <c r="M569" i="8" s="1"/>
  <c r="O569" i="8" s="1" a="1"/>
  <c r="O569" i="8" s="1"/>
  <c r="I565" i="8" a="1"/>
  <c r="I565" i="8" s="1"/>
  <c r="M565" i="8" a="1"/>
  <c r="M565" i="8" s="1"/>
  <c r="O565" i="8" s="1" a="1"/>
  <c r="O565" i="8" s="1"/>
  <c r="I561" i="8" a="1"/>
  <c r="I561" i="8" s="1"/>
  <c r="M561" i="8" a="1"/>
  <c r="M561" i="8" s="1"/>
  <c r="O561" i="8" s="1" a="1"/>
  <c r="O561" i="8" s="1"/>
  <c r="I557" i="8" a="1"/>
  <c r="I557" i="8" s="1"/>
  <c r="M557" i="8" a="1"/>
  <c r="M557" i="8" s="1"/>
  <c r="O557" i="8" s="1" a="1"/>
  <c r="O557" i="8" s="1"/>
  <c r="I553" i="8" a="1"/>
  <c r="I553" i="8" s="1"/>
  <c r="M553" i="8" a="1"/>
  <c r="M553" i="8" s="1"/>
  <c r="O553" i="8" s="1" a="1"/>
  <c r="O553" i="8" s="1"/>
  <c r="AG15" i="3"/>
  <c r="AC15" i="3"/>
  <c r="R15" i="3"/>
  <c r="AL15" i="3" s="1"/>
  <c r="H15" i="3" a="1"/>
  <c r="H15" i="3" s="1"/>
  <c r="AA15" i="3" s="1"/>
  <c r="B15" i="3" a="1"/>
  <c r="B15" i="3" s="1"/>
  <c r="T15" i="3" s="1"/>
  <c r="H12" i="3" a="1"/>
  <c r="H12" i="3" s="1"/>
  <c r="AA12" i="3" s="1"/>
  <c r="R8" i="3"/>
  <c r="H8" i="3" a="1"/>
  <c r="H8" i="3" s="1"/>
  <c r="AA8" i="3" s="1"/>
  <c r="B8" i="3" a="1"/>
  <c r="B8" i="3" s="1"/>
  <c r="T8" i="3" s="1"/>
  <c r="AF15" i="3"/>
  <c r="Q15" i="3"/>
  <c r="AK15" i="3" s="1"/>
  <c r="Q12" i="3"/>
  <c r="Q10" i="3"/>
  <c r="Q8" i="3"/>
  <c r="F865" i="8" a="1"/>
  <c r="F865" i="8" s="1"/>
  <c r="F863" i="8" a="1"/>
  <c r="F863" i="8" s="1"/>
  <c r="F861" i="8" a="1"/>
  <c r="F861" i="8" s="1"/>
  <c r="F859" i="8" a="1"/>
  <c r="F859" i="8" s="1"/>
  <c r="F857" i="8" a="1"/>
  <c r="F857" i="8" s="1"/>
  <c r="F855" i="8" a="1"/>
  <c r="F855" i="8" s="1"/>
  <c r="F845" i="8" a="1"/>
  <c r="F845" i="8" s="1"/>
  <c r="F839" i="8" a="1"/>
  <c r="F839" i="8" s="1"/>
  <c r="F837" i="8" a="1"/>
  <c r="F837" i="8" s="1"/>
  <c r="F835" i="8" a="1"/>
  <c r="F835" i="8" s="1"/>
  <c r="F833" i="8" a="1"/>
  <c r="F833" i="8" s="1"/>
  <c r="F829" i="8" a="1"/>
  <c r="F829" i="8" s="1"/>
  <c r="F827" i="8" a="1"/>
  <c r="F827" i="8" s="1"/>
  <c r="F825" i="8" a="1"/>
  <c r="F825" i="8" s="1"/>
  <c r="F823" i="8" a="1"/>
  <c r="F823" i="8" s="1"/>
  <c r="F821" i="8" a="1"/>
  <c r="F821" i="8" s="1"/>
  <c r="F819" i="8" a="1"/>
  <c r="F819" i="8" s="1"/>
  <c r="F815" i="8" a="1"/>
  <c r="F815" i="8" s="1"/>
  <c r="F813" i="8" a="1"/>
  <c r="F813" i="8" s="1"/>
  <c r="F811" i="8" a="1"/>
  <c r="F811" i="8" s="1"/>
  <c r="F809" i="8" a="1"/>
  <c r="F809" i="8" s="1"/>
  <c r="F807" i="8" a="1"/>
  <c r="F807" i="8" s="1"/>
  <c r="F805" i="8" a="1"/>
  <c r="F805" i="8" s="1"/>
  <c r="F803" i="8" a="1"/>
  <c r="F803" i="8" s="1"/>
  <c r="F801" i="8" a="1"/>
  <c r="F801" i="8" s="1"/>
  <c r="F799" i="8" a="1"/>
  <c r="F799" i="8" s="1"/>
  <c r="F797" i="8" a="1"/>
  <c r="F797" i="8" s="1"/>
  <c r="F795" i="8" a="1"/>
  <c r="F795" i="8" s="1"/>
  <c r="F793" i="8" a="1"/>
  <c r="F793" i="8" s="1"/>
  <c r="F791" i="8" a="1"/>
  <c r="F791" i="8" s="1"/>
  <c r="F789" i="8" a="1"/>
  <c r="F789" i="8" s="1"/>
  <c r="F787" i="8" a="1"/>
  <c r="F787" i="8" s="1"/>
  <c r="F785" i="8" a="1"/>
  <c r="F785" i="8" s="1"/>
  <c r="F783" i="8" a="1"/>
  <c r="F783" i="8" s="1"/>
  <c r="F781" i="8" a="1"/>
  <c r="F781" i="8" s="1"/>
  <c r="F779" i="8" a="1"/>
  <c r="F779" i="8" s="1"/>
  <c r="F777" i="8" a="1"/>
  <c r="F777" i="8" s="1"/>
  <c r="F775" i="8" a="1"/>
  <c r="F775" i="8" s="1"/>
  <c r="F773" i="8" a="1"/>
  <c r="F773" i="8" s="1"/>
  <c r="F771" i="8" a="1"/>
  <c r="F771" i="8" s="1"/>
  <c r="F769" i="8" a="1"/>
  <c r="F769" i="8" s="1"/>
  <c r="F767" i="8" a="1"/>
  <c r="F767" i="8" s="1"/>
  <c r="F765" i="8" a="1"/>
  <c r="F765" i="8" s="1"/>
  <c r="F763" i="8" a="1"/>
  <c r="F763" i="8" s="1"/>
  <c r="F761" i="8" a="1"/>
  <c r="F761" i="8" s="1"/>
  <c r="F759" i="8" a="1"/>
  <c r="F759" i="8" s="1"/>
  <c r="F757" i="8" a="1"/>
  <c r="F757" i="8" s="1"/>
  <c r="F755" i="8" a="1"/>
  <c r="F755" i="8" s="1"/>
  <c r="F753" i="8" a="1"/>
  <c r="F753" i="8" s="1"/>
  <c r="F751" i="8" a="1"/>
  <c r="F751" i="8" s="1"/>
  <c r="F749" i="8" a="1"/>
  <c r="F749" i="8" s="1"/>
  <c r="F747" i="8" a="1"/>
  <c r="F747" i="8" s="1"/>
  <c r="F745" i="8" a="1"/>
  <c r="F745" i="8" s="1"/>
  <c r="F743" i="8" a="1"/>
  <c r="F743" i="8" s="1"/>
  <c r="F741" i="8" a="1"/>
  <c r="F741" i="8" s="1"/>
  <c r="F739" i="8" a="1"/>
  <c r="F739" i="8" s="1"/>
  <c r="F737" i="8" a="1"/>
  <c r="F737" i="8" s="1"/>
  <c r="F735" i="8" a="1"/>
  <c r="F735" i="8" s="1"/>
  <c r="F733" i="8" a="1"/>
  <c r="F733" i="8" s="1"/>
  <c r="F731" i="8" a="1"/>
  <c r="F731" i="8" s="1"/>
  <c r="F729" i="8" a="1"/>
  <c r="F729" i="8" s="1"/>
  <c r="F727" i="8" a="1"/>
  <c r="F727" i="8" s="1"/>
  <c r="F725" i="8" a="1"/>
  <c r="F725" i="8" s="1"/>
  <c r="M723" i="8" a="1"/>
  <c r="M723" i="8" s="1"/>
  <c r="O723" i="8" s="1" a="1"/>
  <c r="O723" i="8" s="1"/>
  <c r="M719" i="8" a="1"/>
  <c r="M719" i="8" s="1"/>
  <c r="O719" i="8" s="1" a="1"/>
  <c r="O719" i="8" s="1"/>
  <c r="M715" i="8" a="1"/>
  <c r="M715" i="8" s="1"/>
  <c r="O715" i="8" s="1" a="1"/>
  <c r="O715" i="8" s="1"/>
  <c r="I621" i="8" a="1"/>
  <c r="I621" i="8" s="1"/>
  <c r="M621" i="8" a="1"/>
  <c r="M621" i="8" s="1"/>
  <c r="O621" i="8" s="1" a="1"/>
  <c r="O621" i="8" s="1"/>
  <c r="M618" i="8" a="1"/>
  <c r="M618" i="8" s="1"/>
  <c r="O618" i="8" s="1" a="1"/>
  <c r="O618" i="8" s="1"/>
  <c r="I613" i="8" a="1"/>
  <c r="I613" i="8" s="1"/>
  <c r="M613" i="8" a="1"/>
  <c r="M613" i="8" s="1"/>
  <c r="O613" i="8" s="1" a="1"/>
  <c r="O613" i="8" s="1"/>
  <c r="M610" i="8" a="1"/>
  <c r="M610" i="8" s="1"/>
  <c r="O610" i="8" s="1" a="1"/>
  <c r="O610" i="8" s="1"/>
  <c r="I605" i="8" a="1"/>
  <c r="I605" i="8" s="1"/>
  <c r="M605" i="8" a="1"/>
  <c r="M605" i="8" s="1"/>
  <c r="O605" i="8" s="1" a="1"/>
  <c r="O605" i="8" s="1"/>
  <c r="M602" i="8" a="1"/>
  <c r="M602" i="8" s="1"/>
  <c r="O602" i="8" s="1" a="1"/>
  <c r="O602" i="8" s="1"/>
  <c r="I597" i="8" a="1"/>
  <c r="I597" i="8" s="1"/>
  <c r="M597" i="8" a="1"/>
  <c r="M597" i="8" s="1"/>
  <c r="O597" i="8" s="1" a="1"/>
  <c r="O597" i="8" s="1"/>
  <c r="M594" i="8" a="1"/>
  <c r="M594" i="8" s="1"/>
  <c r="O594" i="8" s="1" a="1"/>
  <c r="O594" i="8" s="1"/>
  <c r="I589" i="8" a="1"/>
  <c r="I589" i="8" s="1"/>
  <c r="M589" i="8" a="1"/>
  <c r="M589" i="8" s="1"/>
  <c r="O589" i="8" s="1" a="1"/>
  <c r="O589" i="8" s="1"/>
  <c r="M586" i="8" a="1"/>
  <c r="M586" i="8" s="1"/>
  <c r="O586" i="8" s="1" a="1"/>
  <c r="O586" i="8" s="1"/>
  <c r="I581" i="8" a="1"/>
  <c r="I581" i="8" s="1"/>
  <c r="M581" i="8" a="1"/>
  <c r="M581" i="8" s="1"/>
  <c r="O581" i="8" s="1" a="1"/>
  <c r="O581" i="8" s="1"/>
  <c r="M578" i="8" a="1"/>
  <c r="M578" i="8" s="1"/>
  <c r="O578" i="8" s="1" a="1"/>
  <c r="O578" i="8" s="1"/>
  <c r="M572" i="8" a="1"/>
  <c r="M572" i="8" s="1"/>
  <c r="O572" i="8" s="1" a="1"/>
  <c r="O572" i="8" s="1"/>
  <c r="M568" i="8" a="1"/>
  <c r="M568" i="8" s="1"/>
  <c r="O568" i="8" s="1" a="1"/>
  <c r="O568" i="8" s="1"/>
  <c r="M564" i="8" a="1"/>
  <c r="M564" i="8" s="1"/>
  <c r="O564" i="8" s="1" a="1"/>
  <c r="O564" i="8" s="1"/>
  <c r="M560" i="8" a="1"/>
  <c r="M560" i="8" s="1"/>
  <c r="O560" i="8" s="1" a="1"/>
  <c r="O560" i="8" s="1"/>
  <c r="M556" i="8" a="1"/>
  <c r="M556" i="8" s="1"/>
  <c r="O556" i="8" s="1" a="1"/>
  <c r="O556" i="8" s="1"/>
  <c r="M552" i="8" a="1"/>
  <c r="M552" i="8" s="1"/>
  <c r="O552" i="8" s="1" a="1"/>
  <c r="O552" i="8" s="1"/>
  <c r="B12" i="3" a="1"/>
  <c r="B12" i="3" s="1"/>
  <c r="T12" i="3" s="1"/>
  <c r="R10" i="3"/>
  <c r="H10" i="3" a="1"/>
  <c r="H10" i="3" s="1"/>
  <c r="AA10" i="3" s="1"/>
  <c r="B10" i="3" a="1"/>
  <c r="B10" i="3" s="1"/>
  <c r="T10" i="3" s="1"/>
  <c r="M722" i="8" a="1"/>
  <c r="M722" i="8" s="1"/>
  <c r="O722" i="8" s="1" a="1"/>
  <c r="O722" i="8" s="1"/>
  <c r="F877" i="8" a="1"/>
  <c r="F877" i="8" s="1"/>
  <c r="F875" i="8" a="1"/>
  <c r="F875" i="8" s="1"/>
  <c r="F873" i="8" a="1"/>
  <c r="F873" i="8" s="1"/>
  <c r="F871" i="8" a="1"/>
  <c r="F871" i="8" s="1"/>
  <c r="F869" i="8" a="1"/>
  <c r="F869" i="8" s="1"/>
  <c r="F867" i="8" a="1"/>
  <c r="F867" i="8" s="1"/>
  <c r="F853" i="8" a="1"/>
  <c r="F853" i="8" s="1"/>
  <c r="F851" i="8" a="1"/>
  <c r="F851" i="8" s="1"/>
  <c r="F849" i="8" a="1"/>
  <c r="F849" i="8" s="1"/>
  <c r="F847" i="8" a="1"/>
  <c r="F847" i="8" s="1"/>
  <c r="F843" i="8" a="1"/>
  <c r="F843" i="8" s="1"/>
  <c r="F841" i="8" a="1"/>
  <c r="F841" i="8" s="1"/>
  <c r="F831" i="8" a="1"/>
  <c r="F831" i="8" s="1"/>
  <c r="F817" i="8" a="1"/>
  <c r="F817" i="8" s="1"/>
  <c r="AE15" i="3"/>
  <c r="G15" i="3" a="1"/>
  <c r="G15" i="3" s="1"/>
  <c r="Z15" i="3" s="1"/>
  <c r="G12" i="3" a="1"/>
  <c r="G12" i="3" s="1"/>
  <c r="Z12" i="3" s="1"/>
  <c r="G10" i="3" a="1"/>
  <c r="G10" i="3" s="1"/>
  <c r="Z10" i="3" s="1"/>
  <c r="G8" i="3" a="1"/>
  <c r="G8" i="3" s="1"/>
  <c r="Z8" i="3" s="1"/>
  <c r="F723" i="8" a="1"/>
  <c r="F723" i="8" s="1"/>
  <c r="M720" i="8" a="1"/>
  <c r="M720" i="8" s="1"/>
  <c r="O720" i="8" s="1" a="1"/>
  <c r="O720" i="8" s="1"/>
  <c r="F719" i="8" a="1"/>
  <c r="F719" i="8" s="1"/>
  <c r="M716" i="8" a="1"/>
  <c r="M716" i="8" s="1"/>
  <c r="O716" i="8" s="1" a="1"/>
  <c r="O716" i="8" s="1"/>
  <c r="F715" i="8" a="1"/>
  <c r="F715" i="8" s="1"/>
  <c r="M624" i="8" a="1"/>
  <c r="M624" i="8" s="1"/>
  <c r="O624" i="8" s="1" a="1"/>
  <c r="O624" i="8" s="1"/>
  <c r="I619" i="8" a="1"/>
  <c r="I619" i="8" s="1"/>
  <c r="M619" i="8" a="1"/>
  <c r="M619" i="8" s="1"/>
  <c r="O619" i="8" s="1" a="1"/>
  <c r="O619" i="8" s="1"/>
  <c r="M616" i="8" a="1"/>
  <c r="M616" i="8" s="1"/>
  <c r="O616" i="8" s="1" a="1"/>
  <c r="O616" i="8" s="1"/>
  <c r="I611" i="8" a="1"/>
  <c r="I611" i="8" s="1"/>
  <c r="M611" i="8" a="1"/>
  <c r="M611" i="8" s="1"/>
  <c r="O611" i="8" s="1" a="1"/>
  <c r="O611" i="8" s="1"/>
  <c r="M608" i="8" a="1"/>
  <c r="M608" i="8" s="1"/>
  <c r="O608" i="8" s="1" a="1"/>
  <c r="O608" i="8" s="1"/>
  <c r="I603" i="8" a="1"/>
  <c r="I603" i="8" s="1"/>
  <c r="M603" i="8" a="1"/>
  <c r="M603" i="8" s="1"/>
  <c r="O603" i="8" s="1" a="1"/>
  <c r="O603" i="8" s="1"/>
  <c r="M600" i="8" a="1"/>
  <c r="M600" i="8" s="1"/>
  <c r="O600" i="8" s="1" a="1"/>
  <c r="O600" i="8" s="1"/>
  <c r="I595" i="8" a="1"/>
  <c r="I595" i="8" s="1"/>
  <c r="M595" i="8" a="1"/>
  <c r="M595" i="8" s="1"/>
  <c r="O595" i="8" s="1" a="1"/>
  <c r="O595" i="8" s="1"/>
  <c r="M592" i="8" a="1"/>
  <c r="M592" i="8" s="1"/>
  <c r="O592" i="8" s="1" a="1"/>
  <c r="O592" i="8" s="1"/>
  <c r="I587" i="8" a="1"/>
  <c r="I587" i="8" s="1"/>
  <c r="M587" i="8" a="1"/>
  <c r="M587" i="8" s="1"/>
  <c r="O587" i="8" s="1" a="1"/>
  <c r="O587" i="8" s="1"/>
  <c r="M584" i="8" a="1"/>
  <c r="M584" i="8" s="1"/>
  <c r="O584" i="8" s="1" a="1"/>
  <c r="O584" i="8" s="1"/>
  <c r="I579" i="8" a="1"/>
  <c r="I579" i="8" s="1"/>
  <c r="M579" i="8" a="1"/>
  <c r="M579" i="8" s="1"/>
  <c r="O579" i="8" s="1" a="1"/>
  <c r="O579" i="8" s="1"/>
  <c r="M576" i="8" a="1"/>
  <c r="M576" i="8" s="1"/>
  <c r="O576" i="8" s="1" a="1"/>
  <c r="O576" i="8" s="1"/>
  <c r="I571" i="8" a="1"/>
  <c r="I571" i="8" s="1"/>
  <c r="M571" i="8" a="1"/>
  <c r="M571" i="8" s="1"/>
  <c r="O571" i="8" s="1" a="1"/>
  <c r="O571" i="8" s="1"/>
  <c r="I567" i="8" a="1"/>
  <c r="I567" i="8" s="1"/>
  <c r="M567" i="8" a="1"/>
  <c r="M567" i="8" s="1"/>
  <c r="O567" i="8" s="1" a="1"/>
  <c r="O567" i="8" s="1"/>
  <c r="I563" i="8" a="1"/>
  <c r="I563" i="8" s="1"/>
  <c r="M563" i="8" a="1"/>
  <c r="M563" i="8" s="1"/>
  <c r="O563" i="8" s="1" a="1"/>
  <c r="O563" i="8" s="1"/>
  <c r="I559" i="8" a="1"/>
  <c r="I559" i="8" s="1"/>
  <c r="M559" i="8" a="1"/>
  <c r="M559" i="8" s="1"/>
  <c r="O559" i="8" s="1" a="1"/>
  <c r="O559" i="8" s="1"/>
  <c r="I555" i="8" a="1"/>
  <c r="I555" i="8" s="1"/>
  <c r="M555" i="8" a="1"/>
  <c r="M555" i="8" s="1"/>
  <c r="O555" i="8" s="1" a="1"/>
  <c r="O555" i="8" s="1"/>
  <c r="M721" i="8" a="1"/>
  <c r="M721" i="8" s="1"/>
  <c r="O721" i="8" s="1" a="1"/>
  <c r="O721" i="8" s="1"/>
  <c r="M717" i="8" a="1"/>
  <c r="M717" i="8" s="1"/>
  <c r="O717" i="8" s="1" a="1"/>
  <c r="O717" i="8" s="1"/>
  <c r="M713" i="8" a="1"/>
  <c r="M713" i="8" s="1"/>
  <c r="O713" i="8" s="1" a="1"/>
  <c r="O713" i="8" s="1"/>
  <c r="M712" i="8" a="1"/>
  <c r="M712" i="8" s="1"/>
  <c r="O712" i="8" s="1" a="1"/>
  <c r="O712" i="8" s="1"/>
  <c r="I712" i="8" a="1"/>
  <c r="I712" i="8" s="1"/>
  <c r="M711" i="8" a="1"/>
  <c r="M711" i="8" s="1"/>
  <c r="O711" i="8" s="1" a="1"/>
  <c r="O711" i="8" s="1"/>
  <c r="M710" i="8" a="1"/>
  <c r="M710" i="8" s="1"/>
  <c r="O710" i="8" s="1" a="1"/>
  <c r="O710" i="8" s="1"/>
  <c r="I710" i="8" a="1"/>
  <c r="I710" i="8" s="1"/>
  <c r="M709" i="8" a="1"/>
  <c r="M709" i="8" s="1"/>
  <c r="O709" i="8" s="1" a="1"/>
  <c r="O709" i="8" s="1"/>
  <c r="M708" i="8" a="1"/>
  <c r="M708" i="8" s="1"/>
  <c r="O708" i="8" s="1" a="1"/>
  <c r="O708" i="8" s="1"/>
  <c r="I708" i="8" a="1"/>
  <c r="I708" i="8" s="1"/>
  <c r="M707" i="8" a="1"/>
  <c r="M707" i="8" s="1"/>
  <c r="O707" i="8" s="1" a="1"/>
  <c r="O707" i="8" s="1"/>
  <c r="M706" i="8" a="1"/>
  <c r="M706" i="8" s="1"/>
  <c r="O706" i="8" s="1" a="1"/>
  <c r="O706" i="8" s="1"/>
  <c r="I706" i="8" a="1"/>
  <c r="I706" i="8" s="1"/>
  <c r="M705" i="8" a="1"/>
  <c r="M705" i="8" s="1"/>
  <c r="O705" i="8" s="1" a="1"/>
  <c r="O705" i="8" s="1"/>
  <c r="M704" i="8" a="1"/>
  <c r="M704" i="8" s="1"/>
  <c r="O704" i="8" s="1" a="1"/>
  <c r="O704" i="8" s="1"/>
  <c r="I704" i="8" a="1"/>
  <c r="I704" i="8" s="1"/>
  <c r="M703" i="8" a="1"/>
  <c r="M703" i="8" s="1"/>
  <c r="O703" i="8" s="1" a="1"/>
  <c r="O703" i="8" s="1"/>
  <c r="M702" i="8" a="1"/>
  <c r="M702" i="8" s="1"/>
  <c r="O702" i="8" s="1" a="1"/>
  <c r="O702" i="8" s="1"/>
  <c r="I702" i="8" a="1"/>
  <c r="I702" i="8" s="1"/>
  <c r="M701" i="8" a="1"/>
  <c r="M701" i="8" s="1"/>
  <c r="O701" i="8" s="1" a="1"/>
  <c r="O701" i="8" s="1"/>
  <c r="M700" i="8" a="1"/>
  <c r="M700" i="8" s="1"/>
  <c r="O700" i="8" s="1" a="1"/>
  <c r="O700" i="8" s="1"/>
  <c r="I700" i="8" a="1"/>
  <c r="I700" i="8" s="1"/>
  <c r="M699" i="8" a="1"/>
  <c r="M699" i="8" s="1"/>
  <c r="O699" i="8" s="1" a="1"/>
  <c r="O699" i="8" s="1"/>
  <c r="M698" i="8" a="1"/>
  <c r="M698" i="8" s="1"/>
  <c r="O698" i="8" s="1" a="1"/>
  <c r="O698" i="8" s="1"/>
  <c r="I698" i="8" a="1"/>
  <c r="I698" i="8" s="1"/>
  <c r="M697" i="8" a="1"/>
  <c r="M697" i="8" s="1"/>
  <c r="O697" i="8" s="1" a="1"/>
  <c r="O697" i="8" s="1"/>
  <c r="M696" i="8" a="1"/>
  <c r="M696" i="8" s="1"/>
  <c r="O696" i="8" s="1" a="1"/>
  <c r="O696" i="8" s="1"/>
  <c r="I696" i="8" a="1"/>
  <c r="I696" i="8" s="1"/>
  <c r="M695" i="8" a="1"/>
  <c r="M695" i="8" s="1"/>
  <c r="O695" i="8" s="1" a="1"/>
  <c r="O695" i="8" s="1"/>
  <c r="M694" i="8" a="1"/>
  <c r="M694" i="8" s="1"/>
  <c r="O694" i="8" s="1" a="1"/>
  <c r="O694" i="8" s="1"/>
  <c r="I694" i="8" a="1"/>
  <c r="I694" i="8" s="1"/>
  <c r="M693" i="8" a="1"/>
  <c r="M693" i="8" s="1"/>
  <c r="O693" i="8" s="1" a="1"/>
  <c r="O693" i="8" s="1"/>
  <c r="M692" i="8" a="1"/>
  <c r="M692" i="8" s="1"/>
  <c r="O692" i="8" s="1" a="1"/>
  <c r="O692" i="8" s="1"/>
  <c r="I692" i="8" a="1"/>
  <c r="I692" i="8" s="1"/>
  <c r="M691" i="8" a="1"/>
  <c r="M691" i="8" s="1"/>
  <c r="O691" i="8" s="1" a="1"/>
  <c r="O691" i="8" s="1"/>
  <c r="M690" i="8" a="1"/>
  <c r="M690" i="8" s="1"/>
  <c r="O690" i="8" s="1" a="1"/>
  <c r="O690" i="8" s="1"/>
  <c r="I690" i="8" a="1"/>
  <c r="I690" i="8" s="1"/>
  <c r="M689" i="8" a="1"/>
  <c r="M689" i="8" s="1"/>
  <c r="O689" i="8" s="1" a="1"/>
  <c r="O689" i="8" s="1"/>
  <c r="M688" i="8" a="1"/>
  <c r="M688" i="8" s="1"/>
  <c r="O688" i="8" s="1" a="1"/>
  <c r="O688" i="8" s="1"/>
  <c r="I688" i="8" a="1"/>
  <c r="I688" i="8" s="1"/>
  <c r="M687" i="8" a="1"/>
  <c r="M687" i="8" s="1"/>
  <c r="O687" i="8" s="1" a="1"/>
  <c r="O687" i="8" s="1"/>
  <c r="M686" i="8" a="1"/>
  <c r="M686" i="8" s="1"/>
  <c r="O686" i="8" s="1" a="1"/>
  <c r="O686" i="8" s="1"/>
  <c r="I686" i="8" a="1"/>
  <c r="I686" i="8" s="1"/>
  <c r="M685" i="8" a="1"/>
  <c r="M685" i="8" s="1"/>
  <c r="O685" i="8" s="1" a="1"/>
  <c r="O685" i="8" s="1"/>
  <c r="M684" i="8" a="1"/>
  <c r="M684" i="8" s="1"/>
  <c r="O684" i="8" s="1" a="1"/>
  <c r="O684" i="8" s="1"/>
  <c r="I684" i="8" a="1"/>
  <c r="I684" i="8" s="1"/>
  <c r="M683" i="8" a="1"/>
  <c r="M683" i="8" s="1"/>
  <c r="O683" i="8" s="1" a="1"/>
  <c r="O683" i="8" s="1"/>
  <c r="M682" i="8" a="1"/>
  <c r="M682" i="8" s="1"/>
  <c r="O682" i="8" s="1" a="1"/>
  <c r="O682" i="8" s="1"/>
  <c r="I682" i="8" a="1"/>
  <c r="I682" i="8" s="1"/>
  <c r="M681" i="8" a="1"/>
  <c r="M681" i="8" s="1"/>
  <c r="O681" i="8" s="1" a="1"/>
  <c r="O681" i="8" s="1"/>
  <c r="M680" i="8" a="1"/>
  <c r="M680" i="8" s="1"/>
  <c r="O680" i="8" s="1" a="1"/>
  <c r="O680" i="8" s="1"/>
  <c r="I680" i="8" a="1"/>
  <c r="I680" i="8" s="1"/>
  <c r="M679" i="8" a="1"/>
  <c r="M679" i="8" s="1"/>
  <c r="O679" i="8" s="1" a="1"/>
  <c r="O679" i="8" s="1"/>
  <c r="M678" i="8" a="1"/>
  <c r="M678" i="8" s="1"/>
  <c r="O678" i="8" s="1" a="1"/>
  <c r="O678" i="8" s="1"/>
  <c r="I678" i="8" a="1"/>
  <c r="I678" i="8" s="1"/>
  <c r="M677" i="8" a="1"/>
  <c r="M677" i="8" s="1"/>
  <c r="O677" i="8" s="1" a="1"/>
  <c r="O677" i="8" s="1"/>
  <c r="M676" i="8" a="1"/>
  <c r="M676" i="8" s="1"/>
  <c r="O676" i="8" s="1" a="1"/>
  <c r="O676" i="8" s="1"/>
  <c r="I676" i="8" a="1"/>
  <c r="I676" i="8" s="1"/>
  <c r="M675" i="8" a="1"/>
  <c r="M675" i="8" s="1"/>
  <c r="O675" i="8" s="1" a="1"/>
  <c r="O675" i="8" s="1"/>
  <c r="M674" i="8" a="1"/>
  <c r="M674" i="8" s="1"/>
  <c r="O674" i="8" s="1" a="1"/>
  <c r="O674" i="8" s="1"/>
  <c r="I674" i="8" a="1"/>
  <c r="I674" i="8" s="1"/>
  <c r="M673" i="8" a="1"/>
  <c r="M673" i="8" s="1"/>
  <c r="O673" i="8" s="1" a="1"/>
  <c r="O673" i="8" s="1"/>
  <c r="M672" i="8" a="1"/>
  <c r="M672" i="8" s="1"/>
  <c r="O672" i="8" s="1" a="1"/>
  <c r="O672" i="8" s="1"/>
  <c r="I672" i="8" a="1"/>
  <c r="I672" i="8" s="1"/>
  <c r="M671" i="8" a="1"/>
  <c r="M671" i="8" s="1"/>
  <c r="O671" i="8" s="1" a="1"/>
  <c r="O671" i="8" s="1"/>
  <c r="M670" i="8" a="1"/>
  <c r="M670" i="8" s="1"/>
  <c r="O670" i="8" s="1" a="1"/>
  <c r="O670" i="8" s="1"/>
  <c r="I670" i="8" a="1"/>
  <c r="I670" i="8" s="1"/>
  <c r="M669" i="8" a="1"/>
  <c r="M669" i="8" s="1"/>
  <c r="O669" i="8" s="1" a="1"/>
  <c r="O669" i="8" s="1"/>
  <c r="M668" i="8" a="1"/>
  <c r="M668" i="8" s="1"/>
  <c r="O668" i="8" s="1" a="1"/>
  <c r="O668" i="8" s="1"/>
  <c r="I668" i="8" a="1"/>
  <c r="I668" i="8" s="1"/>
  <c r="M667" i="8" a="1"/>
  <c r="M667" i="8" s="1"/>
  <c r="O667" i="8" s="1" a="1"/>
  <c r="O667" i="8" s="1"/>
  <c r="M666" i="8" a="1"/>
  <c r="M666" i="8" s="1"/>
  <c r="O666" i="8" s="1" a="1"/>
  <c r="O666" i="8" s="1"/>
  <c r="I666" i="8" a="1"/>
  <c r="I666" i="8" s="1"/>
  <c r="M665" i="8" a="1"/>
  <c r="M665" i="8" s="1"/>
  <c r="O665" i="8" s="1" a="1"/>
  <c r="O665" i="8" s="1"/>
  <c r="M664" i="8" a="1"/>
  <c r="M664" i="8" s="1"/>
  <c r="O664" i="8" s="1" a="1"/>
  <c r="O664" i="8" s="1"/>
  <c r="I664" i="8" a="1"/>
  <c r="I664" i="8" s="1"/>
  <c r="M663" i="8" a="1"/>
  <c r="M663" i="8" s="1"/>
  <c r="O663" i="8" s="1" a="1"/>
  <c r="O663" i="8" s="1"/>
  <c r="M662" i="8" a="1"/>
  <c r="M662" i="8" s="1"/>
  <c r="O662" i="8" s="1" a="1"/>
  <c r="O662" i="8" s="1"/>
  <c r="I662" i="8" a="1"/>
  <c r="I662" i="8" s="1"/>
  <c r="M661" i="8" a="1"/>
  <c r="M661" i="8" s="1"/>
  <c r="O661" i="8" s="1" a="1"/>
  <c r="O661" i="8" s="1"/>
  <c r="M660" i="8" a="1"/>
  <c r="M660" i="8" s="1"/>
  <c r="O660" i="8" s="1" a="1"/>
  <c r="O660" i="8" s="1"/>
  <c r="I660" i="8" a="1"/>
  <c r="I660" i="8" s="1"/>
  <c r="M659" i="8" a="1"/>
  <c r="M659" i="8" s="1"/>
  <c r="O659" i="8" s="1" a="1"/>
  <c r="O659" i="8" s="1"/>
  <c r="M658" i="8" a="1"/>
  <c r="M658" i="8" s="1"/>
  <c r="O658" i="8" s="1" a="1"/>
  <c r="O658" i="8" s="1"/>
  <c r="I658" i="8" a="1"/>
  <c r="I658" i="8" s="1"/>
  <c r="M657" i="8" a="1"/>
  <c r="M657" i="8" s="1"/>
  <c r="O657" i="8" s="1" a="1"/>
  <c r="O657" i="8" s="1"/>
  <c r="M656" i="8" a="1"/>
  <c r="M656" i="8" s="1"/>
  <c r="O656" i="8" s="1" a="1"/>
  <c r="O656" i="8" s="1"/>
  <c r="I656" i="8" a="1"/>
  <c r="I656" i="8" s="1"/>
  <c r="M655" i="8" a="1"/>
  <c r="M655" i="8" s="1"/>
  <c r="O655" i="8" s="1" a="1"/>
  <c r="O655" i="8" s="1"/>
  <c r="M654" i="8" a="1"/>
  <c r="M654" i="8" s="1"/>
  <c r="O654" i="8" s="1" a="1"/>
  <c r="O654" i="8" s="1"/>
  <c r="I654" i="8" a="1"/>
  <c r="I654" i="8" s="1"/>
  <c r="M653" i="8" a="1"/>
  <c r="M653" i="8" s="1"/>
  <c r="O653" i="8" s="1" a="1"/>
  <c r="O653" i="8" s="1"/>
  <c r="M652" i="8" a="1"/>
  <c r="M652" i="8" s="1"/>
  <c r="O652" i="8" s="1" a="1"/>
  <c r="O652" i="8" s="1"/>
  <c r="I652" i="8" a="1"/>
  <c r="I652" i="8" s="1"/>
  <c r="M651" i="8" a="1"/>
  <c r="M651" i="8" s="1"/>
  <c r="O651" i="8" s="1" a="1"/>
  <c r="O651" i="8" s="1"/>
  <c r="M650" i="8" a="1"/>
  <c r="M650" i="8" s="1"/>
  <c r="O650" i="8" s="1" a="1"/>
  <c r="O650" i="8" s="1"/>
  <c r="I650" i="8" a="1"/>
  <c r="I650" i="8" s="1"/>
  <c r="M649" i="8" a="1"/>
  <c r="M649" i="8" s="1"/>
  <c r="O649" i="8" s="1" a="1"/>
  <c r="O649" i="8" s="1"/>
  <c r="M648" i="8" a="1"/>
  <c r="M648" i="8" s="1"/>
  <c r="O648" i="8" s="1" a="1"/>
  <c r="O648" i="8" s="1"/>
  <c r="I648" i="8" a="1"/>
  <c r="I648" i="8" s="1"/>
  <c r="M647" i="8" a="1"/>
  <c r="M647" i="8" s="1"/>
  <c r="O647" i="8" s="1" a="1"/>
  <c r="O647" i="8" s="1"/>
  <c r="M646" i="8" a="1"/>
  <c r="M646" i="8" s="1"/>
  <c r="O646" i="8" s="1" a="1"/>
  <c r="O646" i="8" s="1"/>
  <c r="I646" i="8" a="1"/>
  <c r="I646" i="8" s="1"/>
  <c r="M645" i="8" a="1"/>
  <c r="M645" i="8" s="1"/>
  <c r="O645" i="8" s="1" a="1"/>
  <c r="O645" i="8" s="1"/>
  <c r="M644" i="8" a="1"/>
  <c r="M644" i="8" s="1"/>
  <c r="O644" i="8" s="1" a="1"/>
  <c r="O644" i="8" s="1"/>
  <c r="I644" i="8" a="1"/>
  <c r="I644" i="8" s="1"/>
  <c r="M643" i="8" a="1"/>
  <c r="M643" i="8" s="1"/>
  <c r="O643" i="8" s="1" a="1"/>
  <c r="O643" i="8" s="1"/>
  <c r="M642" i="8" a="1"/>
  <c r="M642" i="8" s="1"/>
  <c r="O642" i="8" s="1" a="1"/>
  <c r="O642" i="8" s="1"/>
  <c r="I642" i="8" a="1"/>
  <c r="I642" i="8" s="1"/>
  <c r="M641" i="8" a="1"/>
  <c r="M641" i="8" s="1"/>
  <c r="O641" i="8" s="1" a="1"/>
  <c r="O641" i="8" s="1"/>
  <c r="M640" i="8" a="1"/>
  <c r="M640" i="8" s="1"/>
  <c r="O640" i="8" s="1" a="1"/>
  <c r="O640" i="8" s="1"/>
  <c r="I640" i="8" a="1"/>
  <c r="I640" i="8" s="1"/>
  <c r="M639" i="8" a="1"/>
  <c r="M639" i="8" s="1"/>
  <c r="O639" i="8" s="1" a="1"/>
  <c r="O639" i="8" s="1"/>
  <c r="M638" i="8" a="1"/>
  <c r="M638" i="8" s="1"/>
  <c r="O638" i="8" s="1" a="1"/>
  <c r="O638" i="8" s="1"/>
  <c r="I638" i="8" a="1"/>
  <c r="I638" i="8" s="1"/>
  <c r="M637" i="8" a="1"/>
  <c r="M637" i="8" s="1"/>
  <c r="O637" i="8" s="1" a="1"/>
  <c r="O637" i="8" s="1"/>
  <c r="M636" i="8" a="1"/>
  <c r="M636" i="8" s="1"/>
  <c r="O636" i="8" s="1" a="1"/>
  <c r="O636" i="8" s="1"/>
  <c r="I636" i="8" a="1"/>
  <c r="I636" i="8" s="1"/>
  <c r="M635" i="8" a="1"/>
  <c r="M635" i="8" s="1"/>
  <c r="O635" i="8" s="1" a="1"/>
  <c r="O635" i="8" s="1"/>
  <c r="M634" i="8" a="1"/>
  <c r="M634" i="8" s="1"/>
  <c r="O634" i="8" s="1" a="1"/>
  <c r="O634" i="8" s="1"/>
  <c r="I634" i="8" a="1"/>
  <c r="I634" i="8" s="1"/>
  <c r="M633" i="8" a="1"/>
  <c r="M633" i="8" s="1"/>
  <c r="O633" i="8" s="1" a="1"/>
  <c r="O633" i="8" s="1"/>
  <c r="M632" i="8" a="1"/>
  <c r="M632" i="8" s="1"/>
  <c r="O632" i="8" s="1" a="1"/>
  <c r="O632" i="8" s="1"/>
  <c r="I632" i="8" a="1"/>
  <c r="I632" i="8" s="1"/>
  <c r="M631" i="8" a="1"/>
  <c r="M631" i="8" s="1"/>
  <c r="O631" i="8" s="1" a="1"/>
  <c r="O631" i="8" s="1"/>
  <c r="M630" i="8" a="1"/>
  <c r="M630" i="8" s="1"/>
  <c r="O630" i="8" s="1" a="1"/>
  <c r="O630" i="8" s="1"/>
  <c r="M629" i="8" a="1"/>
  <c r="M629" i="8" s="1"/>
  <c r="O629" i="8" s="1" a="1"/>
  <c r="O629" i="8" s="1"/>
  <c r="M628" i="8" a="1"/>
  <c r="M628" i="8" s="1"/>
  <c r="O628" i="8" s="1" a="1"/>
  <c r="O628" i="8" s="1"/>
  <c r="M627" i="8" a="1"/>
  <c r="M627" i="8" s="1"/>
  <c r="O627" i="8" s="1" a="1"/>
  <c r="O627" i="8" s="1"/>
  <c r="M626" i="8" a="1"/>
  <c r="M626" i="8" s="1"/>
  <c r="O626" i="8" s="1" a="1"/>
  <c r="O626" i="8" s="1"/>
  <c r="M625" i="8" a="1"/>
  <c r="M625" i="8" s="1"/>
  <c r="O625" i="8" s="1" a="1"/>
  <c r="O625" i="8" s="1"/>
  <c r="M622" i="8" a="1"/>
  <c r="M622" i="8" s="1"/>
  <c r="O622" i="8" s="1" a="1"/>
  <c r="O622" i="8" s="1"/>
  <c r="I617" i="8" a="1"/>
  <c r="I617" i="8" s="1"/>
  <c r="M617" i="8" a="1"/>
  <c r="M617" i="8" s="1"/>
  <c r="O617" i="8" s="1" a="1"/>
  <c r="O617" i="8" s="1"/>
  <c r="M614" i="8" a="1"/>
  <c r="M614" i="8" s="1"/>
  <c r="O614" i="8" s="1" a="1"/>
  <c r="O614" i="8" s="1"/>
  <c r="I609" i="8" a="1"/>
  <c r="I609" i="8" s="1"/>
  <c r="M609" i="8" a="1"/>
  <c r="M609" i="8" s="1"/>
  <c r="O609" i="8" s="1" a="1"/>
  <c r="O609" i="8" s="1"/>
  <c r="M606" i="8" a="1"/>
  <c r="M606" i="8" s="1"/>
  <c r="O606" i="8" s="1" a="1"/>
  <c r="O606" i="8" s="1"/>
  <c r="I601" i="8" a="1"/>
  <c r="I601" i="8" s="1"/>
  <c r="M601" i="8" a="1"/>
  <c r="M601" i="8" s="1"/>
  <c r="O601" i="8" s="1" a="1"/>
  <c r="O601" i="8" s="1"/>
  <c r="M598" i="8" a="1"/>
  <c r="M598" i="8" s="1"/>
  <c r="O598" i="8" s="1" a="1"/>
  <c r="O598" i="8" s="1"/>
  <c r="I593" i="8" a="1"/>
  <c r="I593" i="8" s="1"/>
  <c r="M593" i="8" a="1"/>
  <c r="M593" i="8" s="1"/>
  <c r="O593" i="8" s="1" a="1"/>
  <c r="O593" i="8" s="1"/>
  <c r="M590" i="8" a="1"/>
  <c r="M590" i="8" s="1"/>
  <c r="O590" i="8" s="1" a="1"/>
  <c r="O590" i="8" s="1"/>
  <c r="I585" i="8" a="1"/>
  <c r="I585" i="8" s="1"/>
  <c r="M585" i="8" a="1"/>
  <c r="M585" i="8" s="1"/>
  <c r="O585" i="8" s="1" a="1"/>
  <c r="O585" i="8" s="1"/>
  <c r="M582" i="8" a="1"/>
  <c r="M582" i="8" s="1"/>
  <c r="O582" i="8" s="1" a="1"/>
  <c r="O582" i="8" s="1"/>
  <c r="I577" i="8" a="1"/>
  <c r="I577" i="8" s="1"/>
  <c r="M577" i="8" a="1"/>
  <c r="M577" i="8" s="1"/>
  <c r="O577" i="8" s="1" a="1"/>
  <c r="O577" i="8" s="1"/>
  <c r="M574" i="8" a="1"/>
  <c r="M574" i="8" s="1"/>
  <c r="O574" i="8" s="1" a="1"/>
  <c r="O574" i="8" s="1"/>
  <c r="M570" i="8" a="1"/>
  <c r="M570" i="8" s="1"/>
  <c r="O570" i="8" s="1" a="1"/>
  <c r="O570" i="8" s="1"/>
  <c r="M566" i="8" a="1"/>
  <c r="M566" i="8" s="1"/>
  <c r="O566" i="8" s="1" a="1"/>
  <c r="O566" i="8" s="1"/>
  <c r="M562" i="8" a="1"/>
  <c r="M562" i="8" s="1"/>
  <c r="O562" i="8" s="1" a="1"/>
  <c r="O562" i="8" s="1"/>
  <c r="M558" i="8" a="1"/>
  <c r="M558" i="8" s="1"/>
  <c r="O558" i="8" s="1" a="1"/>
  <c r="O558" i="8" s="1"/>
  <c r="M554" i="8" a="1"/>
  <c r="M554" i="8" s="1"/>
  <c r="O554" i="8" s="1" a="1"/>
  <c r="O554" i="8" s="1"/>
  <c r="M551" i="8" a="1"/>
  <c r="M551" i="8" s="1"/>
  <c r="O551" i="8" s="1" a="1"/>
  <c r="O551" i="8" s="1"/>
  <c r="M549" i="8" a="1"/>
  <c r="M549" i="8" s="1"/>
  <c r="O549" i="8" s="1" a="1"/>
  <c r="O549" i="8" s="1"/>
  <c r="M545" i="8" a="1"/>
  <c r="M545" i="8" s="1"/>
  <c r="O545" i="8" s="1" a="1"/>
  <c r="O545" i="8" s="1"/>
  <c r="M541" i="8" a="1"/>
  <c r="M541" i="8" s="1"/>
  <c r="O541" i="8" s="1" a="1"/>
  <c r="O541" i="8" s="1"/>
  <c r="M537" i="8" a="1"/>
  <c r="M537" i="8" s="1"/>
  <c r="O537" i="8" s="1" a="1"/>
  <c r="O537" i="8" s="1"/>
  <c r="M533" i="8" a="1"/>
  <c r="M533" i="8" s="1"/>
  <c r="O533" i="8" s="1" a="1"/>
  <c r="O533" i="8" s="1"/>
  <c r="M529" i="8" a="1"/>
  <c r="M529" i="8" s="1"/>
  <c r="O529" i="8" s="1" a="1"/>
  <c r="O529" i="8" s="1"/>
  <c r="M525" i="8" a="1"/>
  <c r="M525" i="8" s="1"/>
  <c r="O525" i="8" s="1" a="1"/>
  <c r="O525" i="8" s="1"/>
  <c r="M521" i="8" a="1"/>
  <c r="M521" i="8" s="1"/>
  <c r="O521" i="8" s="1" a="1"/>
  <c r="O521" i="8" s="1"/>
  <c r="M517" i="8" a="1"/>
  <c r="M517" i="8" s="1"/>
  <c r="O517" i="8" s="1" a="1"/>
  <c r="O517" i="8" s="1"/>
  <c r="M513" i="8" a="1"/>
  <c r="M513" i="8" s="1"/>
  <c r="O513" i="8" s="1" a="1"/>
  <c r="O513" i="8" s="1"/>
  <c r="M509" i="8" a="1"/>
  <c r="M509" i="8" s="1"/>
  <c r="O509" i="8" s="1" a="1"/>
  <c r="O509" i="8" s="1"/>
  <c r="M505" i="8" a="1"/>
  <c r="M505" i="8" s="1"/>
  <c r="O505" i="8" s="1" a="1"/>
  <c r="O505" i="8" s="1"/>
  <c r="M501" i="8" a="1"/>
  <c r="M501" i="8" s="1"/>
  <c r="O501" i="8" s="1" a="1"/>
  <c r="O501" i="8" s="1"/>
  <c r="M497" i="8" a="1"/>
  <c r="M497" i="8" s="1"/>
  <c r="O497" i="8" s="1" a="1"/>
  <c r="O497" i="8" s="1"/>
  <c r="M493" i="8" a="1"/>
  <c r="M493" i="8" s="1"/>
  <c r="O493" i="8" s="1" a="1"/>
  <c r="O493" i="8" s="1"/>
  <c r="M489" i="8" a="1"/>
  <c r="M489" i="8" s="1"/>
  <c r="O489" i="8" s="1" a="1"/>
  <c r="O489" i="8" s="1"/>
  <c r="M485" i="8" a="1"/>
  <c r="M485" i="8" s="1"/>
  <c r="O485" i="8" s="1" a="1"/>
  <c r="O485" i="8" s="1"/>
  <c r="M481" i="8" a="1"/>
  <c r="M481" i="8" s="1"/>
  <c r="O481" i="8" s="1" a="1"/>
  <c r="O481" i="8" s="1"/>
  <c r="M477" i="8" a="1"/>
  <c r="M477" i="8" s="1"/>
  <c r="O477" i="8" s="1" a="1"/>
  <c r="O477" i="8" s="1"/>
  <c r="M473" i="8" a="1"/>
  <c r="M473" i="8" s="1"/>
  <c r="O473" i="8" s="1" a="1"/>
  <c r="O473" i="8" s="1"/>
  <c r="M469" i="8" a="1"/>
  <c r="M469" i="8" s="1"/>
  <c r="O469" i="8" s="1" a="1"/>
  <c r="O469" i="8" s="1"/>
  <c r="M465" i="8" a="1"/>
  <c r="M465" i="8" s="1"/>
  <c r="O465" i="8" s="1" a="1"/>
  <c r="O465" i="8" s="1"/>
  <c r="M461" i="8" a="1"/>
  <c r="M461" i="8" s="1"/>
  <c r="O461" i="8" s="1" a="1"/>
  <c r="O461" i="8" s="1"/>
  <c r="M457" i="8" a="1"/>
  <c r="M457" i="8" s="1"/>
  <c r="O457" i="8" s="1" a="1"/>
  <c r="O457" i="8" s="1"/>
  <c r="M453" i="8" a="1"/>
  <c r="M453" i="8" s="1"/>
  <c r="O453" i="8" s="1" a="1"/>
  <c r="O453" i="8" s="1"/>
  <c r="M449" i="8" a="1"/>
  <c r="M449" i="8" s="1"/>
  <c r="O449" i="8" s="1" a="1"/>
  <c r="O449" i="8" s="1"/>
  <c r="M446" i="8" a="1"/>
  <c r="M446" i="8" s="1"/>
  <c r="O446" i="8" s="1" a="1"/>
  <c r="O446" i="8" s="1"/>
  <c r="M438" i="8" a="1"/>
  <c r="M438" i="8" s="1"/>
  <c r="O438" i="8" s="1" a="1"/>
  <c r="O438" i="8" s="1"/>
  <c r="M550" i="8" a="1"/>
  <c r="M550" i="8" s="1"/>
  <c r="O550" i="8" s="1" a="1"/>
  <c r="O550" i="8" s="1"/>
  <c r="M546" i="8" a="1"/>
  <c r="M546" i="8" s="1"/>
  <c r="O546" i="8" s="1" a="1"/>
  <c r="O546" i="8" s="1"/>
  <c r="M542" i="8" a="1"/>
  <c r="M542" i="8" s="1"/>
  <c r="O542" i="8" s="1" a="1"/>
  <c r="O542" i="8" s="1"/>
  <c r="M538" i="8" a="1"/>
  <c r="M538" i="8" s="1"/>
  <c r="O538" i="8" s="1" a="1"/>
  <c r="O538" i="8" s="1"/>
  <c r="M534" i="8" a="1"/>
  <c r="M534" i="8" s="1"/>
  <c r="O534" i="8" s="1" a="1"/>
  <c r="O534" i="8" s="1"/>
  <c r="M530" i="8" a="1"/>
  <c r="M530" i="8" s="1"/>
  <c r="O530" i="8" s="1" a="1"/>
  <c r="O530" i="8" s="1"/>
  <c r="M526" i="8" a="1"/>
  <c r="M526" i="8" s="1"/>
  <c r="O526" i="8" s="1" a="1"/>
  <c r="O526" i="8" s="1"/>
  <c r="M522" i="8" a="1"/>
  <c r="M522" i="8" s="1"/>
  <c r="O522" i="8" s="1" a="1"/>
  <c r="O522" i="8" s="1"/>
  <c r="M518" i="8" a="1"/>
  <c r="M518" i="8" s="1"/>
  <c r="O518" i="8" s="1" a="1"/>
  <c r="O518" i="8" s="1"/>
  <c r="M514" i="8" a="1"/>
  <c r="M514" i="8" s="1"/>
  <c r="O514" i="8" s="1" a="1"/>
  <c r="O514" i="8" s="1"/>
  <c r="M510" i="8" a="1"/>
  <c r="M510" i="8" s="1"/>
  <c r="O510" i="8" s="1" a="1"/>
  <c r="O510" i="8" s="1"/>
  <c r="M506" i="8" a="1"/>
  <c r="M506" i="8" s="1"/>
  <c r="O506" i="8" s="1" a="1"/>
  <c r="O506" i="8" s="1"/>
  <c r="M502" i="8" a="1"/>
  <c r="M502" i="8" s="1"/>
  <c r="O502" i="8" s="1" a="1"/>
  <c r="O502" i="8" s="1"/>
  <c r="F501" i="8" a="1"/>
  <c r="F501" i="8" s="1"/>
  <c r="M498" i="8" a="1"/>
  <c r="M498" i="8" s="1"/>
  <c r="O498" i="8" s="1" a="1"/>
  <c r="O498" i="8" s="1"/>
  <c r="F497" i="8" a="1"/>
  <c r="F497" i="8" s="1"/>
  <c r="M494" i="8" a="1"/>
  <c r="M494" i="8" s="1"/>
  <c r="O494" i="8" s="1" a="1"/>
  <c r="O494" i="8" s="1"/>
  <c r="F493" i="8" a="1"/>
  <c r="F493" i="8" s="1"/>
  <c r="M490" i="8" a="1"/>
  <c r="M490" i="8" s="1"/>
  <c r="O490" i="8" s="1" a="1"/>
  <c r="O490" i="8" s="1"/>
  <c r="F489" i="8" a="1"/>
  <c r="F489" i="8" s="1"/>
  <c r="M486" i="8" a="1"/>
  <c r="M486" i="8" s="1"/>
  <c r="O486" i="8" s="1" a="1"/>
  <c r="O486" i="8" s="1"/>
  <c r="F485" i="8" a="1"/>
  <c r="F485" i="8" s="1"/>
  <c r="M482" i="8" a="1"/>
  <c r="M482" i="8" s="1"/>
  <c r="O482" i="8" s="1" a="1"/>
  <c r="O482" i="8" s="1"/>
  <c r="F481" i="8" a="1"/>
  <c r="F481" i="8" s="1"/>
  <c r="M478" i="8" a="1"/>
  <c r="M478" i="8" s="1"/>
  <c r="O478" i="8" s="1" a="1"/>
  <c r="O478" i="8" s="1"/>
  <c r="F477" i="8" a="1"/>
  <c r="F477" i="8" s="1"/>
  <c r="M474" i="8" a="1"/>
  <c r="M474" i="8" s="1"/>
  <c r="O474" i="8" s="1" a="1"/>
  <c r="O474" i="8" s="1"/>
  <c r="F473" i="8" a="1"/>
  <c r="F473" i="8" s="1"/>
  <c r="M470" i="8" a="1"/>
  <c r="M470" i="8" s="1"/>
  <c r="O470" i="8" s="1" a="1"/>
  <c r="O470" i="8" s="1"/>
  <c r="F469" i="8" a="1"/>
  <c r="F469" i="8" s="1"/>
  <c r="M466" i="8" a="1"/>
  <c r="M466" i="8" s="1"/>
  <c r="O466" i="8" s="1" a="1"/>
  <c r="O466" i="8" s="1"/>
  <c r="F465" i="8" a="1"/>
  <c r="F465" i="8" s="1"/>
  <c r="M462" i="8" a="1"/>
  <c r="M462" i="8" s="1"/>
  <c r="O462" i="8" s="1" a="1"/>
  <c r="O462" i="8" s="1"/>
  <c r="F461" i="8" a="1"/>
  <c r="F461" i="8" s="1"/>
  <c r="M458" i="8" a="1"/>
  <c r="M458" i="8" s="1"/>
  <c r="O458" i="8" s="1" a="1"/>
  <c r="O458" i="8" s="1"/>
  <c r="F457" i="8" a="1"/>
  <c r="F457" i="8" s="1"/>
  <c r="M454" i="8" a="1"/>
  <c r="M454" i="8" s="1"/>
  <c r="O454" i="8" s="1" a="1"/>
  <c r="O454" i="8" s="1"/>
  <c r="F453" i="8" a="1"/>
  <c r="F453" i="8" s="1"/>
  <c r="M450" i="8" a="1"/>
  <c r="M450" i="8" s="1"/>
  <c r="O450" i="8" s="1" a="1"/>
  <c r="O450" i="8" s="1"/>
  <c r="F449" i="8" a="1"/>
  <c r="F449" i="8" s="1"/>
  <c r="F550" i="8" a="1"/>
  <c r="F550" i="8" s="1"/>
  <c r="M547" i="8" a="1"/>
  <c r="M547" i="8" s="1"/>
  <c r="O547" i="8" s="1" a="1"/>
  <c r="O547" i="8" s="1"/>
  <c r="F546" i="8" a="1"/>
  <c r="F546" i="8" s="1"/>
  <c r="M543" i="8" a="1"/>
  <c r="M543" i="8" s="1"/>
  <c r="O543" i="8" s="1" a="1"/>
  <c r="O543" i="8" s="1"/>
  <c r="F542" i="8" a="1"/>
  <c r="F542" i="8" s="1"/>
  <c r="M539" i="8" a="1"/>
  <c r="M539" i="8" s="1"/>
  <c r="O539" i="8" s="1" a="1"/>
  <c r="O539" i="8" s="1"/>
  <c r="F538" i="8" a="1"/>
  <c r="F538" i="8" s="1"/>
  <c r="M535" i="8" a="1"/>
  <c r="M535" i="8" s="1"/>
  <c r="O535" i="8" s="1" a="1"/>
  <c r="O535" i="8" s="1"/>
  <c r="F534" i="8" a="1"/>
  <c r="F534" i="8" s="1"/>
  <c r="M531" i="8" a="1"/>
  <c r="M531" i="8" s="1"/>
  <c r="O531" i="8" s="1" a="1"/>
  <c r="O531" i="8" s="1"/>
  <c r="F530" i="8" a="1"/>
  <c r="F530" i="8" s="1"/>
  <c r="M527" i="8" a="1"/>
  <c r="M527" i="8" s="1"/>
  <c r="O527" i="8" s="1" a="1"/>
  <c r="O527" i="8" s="1"/>
  <c r="F526" i="8" a="1"/>
  <c r="F526" i="8" s="1"/>
  <c r="M523" i="8" a="1"/>
  <c r="M523" i="8" s="1"/>
  <c r="O523" i="8" s="1" a="1"/>
  <c r="O523" i="8" s="1"/>
  <c r="F522" i="8" a="1"/>
  <c r="F522" i="8" s="1"/>
  <c r="M519" i="8" a="1"/>
  <c r="M519" i="8" s="1"/>
  <c r="O519" i="8" s="1" a="1"/>
  <c r="O519" i="8" s="1"/>
  <c r="F518" i="8" a="1"/>
  <c r="F518" i="8" s="1"/>
  <c r="M515" i="8" a="1"/>
  <c r="M515" i="8" s="1"/>
  <c r="O515" i="8" s="1" a="1"/>
  <c r="O515" i="8" s="1"/>
  <c r="F514" i="8" a="1"/>
  <c r="F514" i="8" s="1"/>
  <c r="M511" i="8" a="1"/>
  <c r="M511" i="8" s="1"/>
  <c r="O511" i="8" s="1" a="1"/>
  <c r="O511" i="8" s="1"/>
  <c r="F510" i="8" a="1"/>
  <c r="F510" i="8" s="1"/>
  <c r="M507" i="8" a="1"/>
  <c r="M507" i="8" s="1"/>
  <c r="O507" i="8" s="1" a="1"/>
  <c r="O507" i="8" s="1"/>
  <c r="F506" i="8" a="1"/>
  <c r="F506" i="8" s="1"/>
  <c r="M503" i="8" a="1"/>
  <c r="M503" i="8" s="1"/>
  <c r="O503" i="8" s="1" a="1"/>
  <c r="O503" i="8" s="1"/>
  <c r="F502" i="8" a="1"/>
  <c r="F502" i="8" s="1"/>
  <c r="M499" i="8" a="1"/>
  <c r="M499" i="8" s="1"/>
  <c r="O499" i="8" s="1" a="1"/>
  <c r="O499" i="8" s="1"/>
  <c r="F498" i="8" a="1"/>
  <c r="F498" i="8" s="1"/>
  <c r="M495" i="8" a="1"/>
  <c r="M495" i="8" s="1"/>
  <c r="O495" i="8" s="1" a="1"/>
  <c r="O495" i="8" s="1"/>
  <c r="F494" i="8" a="1"/>
  <c r="F494" i="8" s="1"/>
  <c r="M491" i="8" a="1"/>
  <c r="M491" i="8" s="1"/>
  <c r="O491" i="8" s="1" a="1"/>
  <c r="O491" i="8" s="1"/>
  <c r="F490" i="8" a="1"/>
  <c r="F490" i="8" s="1"/>
  <c r="M487" i="8" a="1"/>
  <c r="M487" i="8" s="1"/>
  <c r="O487" i="8" s="1" a="1"/>
  <c r="O487" i="8" s="1"/>
  <c r="F486" i="8" a="1"/>
  <c r="F486" i="8" s="1"/>
  <c r="M483" i="8" a="1"/>
  <c r="M483" i="8" s="1"/>
  <c r="O483" i="8" s="1" a="1"/>
  <c r="O483" i="8" s="1"/>
  <c r="F482" i="8" a="1"/>
  <c r="F482" i="8" s="1"/>
  <c r="M479" i="8" a="1"/>
  <c r="M479" i="8" s="1"/>
  <c r="O479" i="8" s="1" a="1"/>
  <c r="O479" i="8" s="1"/>
  <c r="F478" i="8" a="1"/>
  <c r="F478" i="8" s="1"/>
  <c r="M475" i="8" a="1"/>
  <c r="M475" i="8" s="1"/>
  <c r="O475" i="8" s="1" a="1"/>
  <c r="O475" i="8" s="1"/>
  <c r="F474" i="8" a="1"/>
  <c r="F474" i="8" s="1"/>
  <c r="M471" i="8" a="1"/>
  <c r="M471" i="8" s="1"/>
  <c r="O471" i="8" s="1" a="1"/>
  <c r="O471" i="8" s="1"/>
  <c r="F470" i="8" a="1"/>
  <c r="F470" i="8" s="1"/>
  <c r="M467" i="8" a="1"/>
  <c r="M467" i="8" s="1"/>
  <c r="O467" i="8" s="1" a="1"/>
  <c r="O467" i="8" s="1"/>
  <c r="F466" i="8" a="1"/>
  <c r="F466" i="8" s="1"/>
  <c r="M463" i="8" a="1"/>
  <c r="M463" i="8" s="1"/>
  <c r="O463" i="8" s="1" a="1"/>
  <c r="O463" i="8" s="1"/>
  <c r="F462" i="8" a="1"/>
  <c r="F462" i="8" s="1"/>
  <c r="M459" i="8" a="1"/>
  <c r="M459" i="8" s="1"/>
  <c r="O459" i="8" s="1" a="1"/>
  <c r="O459" i="8" s="1"/>
  <c r="F458" i="8" a="1"/>
  <c r="F458" i="8" s="1"/>
  <c r="M455" i="8" a="1"/>
  <c r="M455" i="8" s="1"/>
  <c r="O455" i="8" s="1" a="1"/>
  <c r="O455" i="8" s="1"/>
  <c r="F454" i="8" a="1"/>
  <c r="F454" i="8" s="1"/>
  <c r="M451" i="8" a="1"/>
  <c r="M451" i="8" s="1"/>
  <c r="O451" i="8" s="1" a="1"/>
  <c r="O451" i="8" s="1"/>
  <c r="F450" i="8" a="1"/>
  <c r="F450" i="8" s="1"/>
  <c r="F446" i="8" a="1"/>
  <c r="F446" i="8" s="1"/>
  <c r="M439" i="8" a="1"/>
  <c r="M439" i="8" s="1"/>
  <c r="O439" i="8" s="1" a="1"/>
  <c r="O439" i="8" s="1"/>
  <c r="F438" i="8" a="1"/>
  <c r="F438" i="8" s="1"/>
  <c r="M434" i="8" a="1"/>
  <c r="M434" i="8" s="1"/>
  <c r="O434" i="8" s="1" a="1"/>
  <c r="O434" i="8" s="1"/>
  <c r="F434" i="8" a="1"/>
  <c r="F434" i="8" s="1"/>
  <c r="M432" i="8" a="1"/>
  <c r="M432" i="8" s="1"/>
  <c r="O432" i="8" s="1" a="1"/>
  <c r="O432" i="8" s="1"/>
  <c r="F432" i="8" a="1"/>
  <c r="F432" i="8" s="1"/>
  <c r="M430" i="8" a="1"/>
  <c r="M430" i="8" s="1"/>
  <c r="O430" i="8" s="1" a="1"/>
  <c r="O430" i="8" s="1"/>
  <c r="F430" i="8" a="1"/>
  <c r="F430" i="8" s="1"/>
  <c r="M548" i="8" a="1"/>
  <c r="M548" i="8" s="1"/>
  <c r="O548" i="8" s="1" a="1"/>
  <c r="O548" i="8" s="1"/>
  <c r="M544" i="8" a="1"/>
  <c r="M544" i="8" s="1"/>
  <c r="O544" i="8" s="1" a="1"/>
  <c r="O544" i="8" s="1"/>
  <c r="M540" i="8" a="1"/>
  <c r="M540" i="8" s="1"/>
  <c r="O540" i="8" s="1" a="1"/>
  <c r="O540" i="8" s="1"/>
  <c r="M536" i="8" a="1"/>
  <c r="M536" i="8" s="1"/>
  <c r="O536" i="8" s="1" a="1"/>
  <c r="O536" i="8" s="1"/>
  <c r="M532" i="8" a="1"/>
  <c r="M532" i="8" s="1"/>
  <c r="O532" i="8" s="1" a="1"/>
  <c r="O532" i="8" s="1"/>
  <c r="M528" i="8" a="1"/>
  <c r="M528" i="8" s="1"/>
  <c r="O528" i="8" s="1" a="1"/>
  <c r="O528" i="8" s="1"/>
  <c r="M524" i="8" a="1"/>
  <c r="M524" i="8" s="1"/>
  <c r="O524" i="8" s="1" a="1"/>
  <c r="O524" i="8" s="1"/>
  <c r="M520" i="8" a="1"/>
  <c r="M520" i="8" s="1"/>
  <c r="O520" i="8" s="1" a="1"/>
  <c r="O520" i="8" s="1"/>
  <c r="M516" i="8" a="1"/>
  <c r="M516" i="8" s="1"/>
  <c r="O516" i="8" s="1" a="1"/>
  <c r="O516" i="8" s="1"/>
  <c r="M512" i="8" a="1"/>
  <c r="M512" i="8" s="1"/>
  <c r="O512" i="8" s="1" a="1"/>
  <c r="O512" i="8" s="1"/>
  <c r="M508" i="8" a="1"/>
  <c r="M508" i="8" s="1"/>
  <c r="O508" i="8" s="1" a="1"/>
  <c r="O508" i="8" s="1"/>
  <c r="M504" i="8" a="1"/>
  <c r="M504" i="8" s="1"/>
  <c r="O504" i="8" s="1" a="1"/>
  <c r="O504" i="8" s="1"/>
  <c r="M500" i="8" a="1"/>
  <c r="M500" i="8" s="1"/>
  <c r="O500" i="8" s="1" a="1"/>
  <c r="O500" i="8" s="1"/>
  <c r="M496" i="8" a="1"/>
  <c r="M496" i="8" s="1"/>
  <c r="O496" i="8" s="1" a="1"/>
  <c r="O496" i="8" s="1"/>
  <c r="M492" i="8" a="1"/>
  <c r="M492" i="8" s="1"/>
  <c r="O492" i="8" s="1" a="1"/>
  <c r="O492" i="8" s="1"/>
  <c r="M488" i="8" a="1"/>
  <c r="M488" i="8" s="1"/>
  <c r="O488" i="8" s="1" a="1"/>
  <c r="O488" i="8" s="1"/>
  <c r="M484" i="8" a="1"/>
  <c r="M484" i="8" s="1"/>
  <c r="O484" i="8" s="1" a="1"/>
  <c r="O484" i="8" s="1"/>
  <c r="M480" i="8" a="1"/>
  <c r="M480" i="8" s="1"/>
  <c r="O480" i="8" s="1" a="1"/>
  <c r="O480" i="8" s="1"/>
  <c r="M476" i="8" a="1"/>
  <c r="M476" i="8" s="1"/>
  <c r="O476" i="8" s="1" a="1"/>
  <c r="O476" i="8" s="1"/>
  <c r="M472" i="8" a="1"/>
  <c r="M472" i="8" s="1"/>
  <c r="O472" i="8" s="1" a="1"/>
  <c r="O472" i="8" s="1"/>
  <c r="M468" i="8" a="1"/>
  <c r="M468" i="8" s="1"/>
  <c r="O468" i="8" s="1" a="1"/>
  <c r="O468" i="8" s="1"/>
  <c r="M464" i="8" a="1"/>
  <c r="M464" i="8" s="1"/>
  <c r="O464" i="8" s="1" a="1"/>
  <c r="O464" i="8" s="1"/>
  <c r="M460" i="8" a="1"/>
  <c r="M460" i="8" s="1"/>
  <c r="O460" i="8" s="1" a="1"/>
  <c r="O460" i="8" s="1"/>
  <c r="M456" i="8" a="1"/>
  <c r="M456" i="8" s="1"/>
  <c r="O456" i="8" s="1" a="1"/>
  <c r="O456" i="8" s="1"/>
  <c r="M452" i="8" a="1"/>
  <c r="M452" i="8" s="1"/>
  <c r="O452" i="8" s="1" a="1"/>
  <c r="O452" i="8" s="1"/>
  <c r="M448" i="8" a="1"/>
  <c r="M448" i="8" s="1"/>
  <c r="O448" i="8" s="1" a="1"/>
  <c r="O448" i="8" s="1"/>
  <c r="F444" i="8" a="1"/>
  <c r="F444" i="8" s="1"/>
  <c r="M440" i="8" a="1"/>
  <c r="M440" i="8" s="1"/>
  <c r="O440" i="8" s="1" a="1"/>
  <c r="O440" i="8" s="1"/>
  <c r="M437" i="8" a="1"/>
  <c r="M437" i="8" s="1"/>
  <c r="O437" i="8" s="1" a="1"/>
  <c r="O437" i="8" s="1"/>
  <c r="F436" i="8" a="1"/>
  <c r="F436" i="8" s="1"/>
  <c r="M420" i="8" a="1"/>
  <c r="M420" i="8" s="1"/>
  <c r="O420" i="8" s="1" a="1"/>
  <c r="O420" i="8" s="1"/>
  <c r="F420" i="8" a="1"/>
  <c r="F420" i="8" s="1"/>
  <c r="F419" i="8" a="1"/>
  <c r="F419" i="8" s="1"/>
  <c r="M419" i="8" a="1"/>
  <c r="M419" i="8" s="1"/>
  <c r="O419" i="8" s="1" a="1"/>
  <c r="O419" i="8" s="1"/>
  <c r="M418" i="8" a="1"/>
  <c r="M418" i="8" s="1"/>
  <c r="O418" i="8" s="1" a="1"/>
  <c r="O418" i="8" s="1"/>
  <c r="F418" i="8" a="1"/>
  <c r="F418" i="8" s="1"/>
  <c r="F417" i="8" a="1"/>
  <c r="F417" i="8" s="1"/>
  <c r="M417" i="8" a="1"/>
  <c r="M417" i="8" s="1"/>
  <c r="O417" i="8" s="1" a="1"/>
  <c r="O417" i="8" s="1"/>
  <c r="M416" i="8" a="1"/>
  <c r="M416" i="8" s="1"/>
  <c r="O416" i="8" s="1" a="1"/>
  <c r="O416" i="8" s="1"/>
  <c r="F416" i="8" a="1"/>
  <c r="F416" i="8" s="1"/>
  <c r="F415" i="8" a="1"/>
  <c r="F415" i="8" s="1"/>
  <c r="M415" i="8" a="1"/>
  <c r="M415" i="8" s="1"/>
  <c r="O415" i="8" s="1" a="1"/>
  <c r="O415" i="8" s="1"/>
  <c r="M414" i="8" a="1"/>
  <c r="M414" i="8" s="1"/>
  <c r="O414" i="8" s="1" a="1"/>
  <c r="O414" i="8" s="1"/>
  <c r="F414" i="8" a="1"/>
  <c r="F414" i="8" s="1"/>
  <c r="F413" i="8" a="1"/>
  <c r="F413" i="8" s="1"/>
  <c r="M413" i="8" a="1"/>
  <c r="M413" i="8" s="1"/>
  <c r="O413" i="8" s="1" a="1"/>
  <c r="O413" i="8" s="1"/>
  <c r="M412" i="8" a="1"/>
  <c r="M412" i="8" s="1"/>
  <c r="O412" i="8" s="1" a="1"/>
  <c r="O412" i="8" s="1"/>
  <c r="F412" i="8" a="1"/>
  <c r="F412" i="8" s="1"/>
  <c r="F411" i="8" a="1"/>
  <c r="F411" i="8" s="1"/>
  <c r="M411" i="8" a="1"/>
  <c r="M411" i="8" s="1"/>
  <c r="O411" i="8" s="1" a="1"/>
  <c r="O411" i="8" s="1"/>
  <c r="M410" i="8" a="1"/>
  <c r="M410" i="8" s="1"/>
  <c r="O410" i="8" s="1" a="1"/>
  <c r="O410" i="8" s="1"/>
  <c r="F410" i="8" a="1"/>
  <c r="F410" i="8" s="1"/>
  <c r="F409" i="8" a="1"/>
  <c r="F409" i="8" s="1"/>
  <c r="M409" i="8" a="1"/>
  <c r="M409" i="8" s="1"/>
  <c r="O409" i="8" s="1" a="1"/>
  <c r="O409" i="8" s="1"/>
  <c r="M408" i="8" a="1"/>
  <c r="M408" i="8" s="1"/>
  <c r="O408" i="8" s="1" a="1"/>
  <c r="O408" i="8" s="1"/>
  <c r="F408" i="8" a="1"/>
  <c r="F408" i="8" s="1"/>
  <c r="F407" i="8" a="1"/>
  <c r="F407" i="8" s="1"/>
  <c r="M407" i="8" a="1"/>
  <c r="M407" i="8" s="1"/>
  <c r="O407" i="8" s="1" a="1"/>
  <c r="O407" i="8" s="1"/>
  <c r="M406" i="8" a="1"/>
  <c r="M406" i="8" s="1"/>
  <c r="O406" i="8" s="1" a="1"/>
  <c r="O406" i="8" s="1"/>
  <c r="F406" i="8" a="1"/>
  <c r="F406" i="8" s="1"/>
  <c r="F405" i="8" a="1"/>
  <c r="F405" i="8" s="1"/>
  <c r="M405" i="8" a="1"/>
  <c r="M405" i="8" s="1"/>
  <c r="O405" i="8" s="1" a="1"/>
  <c r="O405" i="8" s="1"/>
  <c r="M404" i="8" a="1"/>
  <c r="M404" i="8" s="1"/>
  <c r="O404" i="8" s="1" a="1"/>
  <c r="O404" i="8" s="1"/>
  <c r="F404" i="8" a="1"/>
  <c r="F404" i="8" s="1"/>
  <c r="F403" i="8" a="1"/>
  <c r="F403" i="8" s="1"/>
  <c r="M403" i="8" a="1"/>
  <c r="M403" i="8" s="1"/>
  <c r="O403" i="8" s="1" a="1"/>
  <c r="O403" i="8" s="1"/>
  <c r="M402" i="8" a="1"/>
  <c r="M402" i="8" s="1"/>
  <c r="O402" i="8" s="1" a="1"/>
  <c r="O402" i="8" s="1"/>
  <c r="F402" i="8" a="1"/>
  <c r="F402" i="8" s="1"/>
  <c r="F401" i="8" a="1"/>
  <c r="F401" i="8" s="1"/>
  <c r="M401" i="8" a="1"/>
  <c r="M401" i="8" s="1"/>
  <c r="O401" i="8" s="1" a="1"/>
  <c r="O401" i="8" s="1"/>
  <c r="M400" i="8" a="1"/>
  <c r="M400" i="8" s="1"/>
  <c r="O400" i="8" s="1" a="1"/>
  <c r="O400" i="8" s="1"/>
  <c r="F400" i="8" a="1"/>
  <c r="F400" i="8" s="1"/>
  <c r="F399" i="8" a="1"/>
  <c r="F399" i="8" s="1"/>
  <c r="M399" i="8" a="1"/>
  <c r="M399" i="8" s="1"/>
  <c r="O399" i="8" s="1" a="1"/>
  <c r="O399" i="8" s="1"/>
  <c r="M398" i="8" a="1"/>
  <c r="M398" i="8" s="1"/>
  <c r="O398" i="8" s="1" a="1"/>
  <c r="O398" i="8" s="1"/>
  <c r="F398" i="8" a="1"/>
  <c r="F398" i="8" s="1"/>
  <c r="F397" i="8" a="1"/>
  <c r="F397" i="8" s="1"/>
  <c r="M397" i="8" a="1"/>
  <c r="M397" i="8" s="1"/>
  <c r="O397" i="8" s="1" a="1"/>
  <c r="O397" i="8" s="1"/>
  <c r="M396" i="8" a="1"/>
  <c r="M396" i="8" s="1"/>
  <c r="O396" i="8" s="1" a="1"/>
  <c r="O396" i="8" s="1"/>
  <c r="F396" i="8" a="1"/>
  <c r="F396" i="8" s="1"/>
  <c r="F395" i="8" a="1"/>
  <c r="F395" i="8" s="1"/>
  <c r="M395" i="8" a="1"/>
  <c r="M395" i="8" s="1"/>
  <c r="O395" i="8" s="1" a="1"/>
  <c r="O395" i="8" s="1"/>
  <c r="M394" i="8" a="1"/>
  <c r="M394" i="8" s="1"/>
  <c r="O394" i="8" s="1" a="1"/>
  <c r="O394" i="8" s="1"/>
  <c r="F394" i="8" a="1"/>
  <c r="F394" i="8" s="1"/>
  <c r="F393" i="8" a="1"/>
  <c r="F393" i="8" s="1"/>
  <c r="M393" i="8" a="1"/>
  <c r="M393" i="8" s="1"/>
  <c r="O393" i="8" s="1" a="1"/>
  <c r="O393" i="8" s="1"/>
  <c r="M392" i="8" a="1"/>
  <c r="M392" i="8" s="1"/>
  <c r="O392" i="8" s="1" a="1"/>
  <c r="O392" i="8" s="1"/>
  <c r="F392" i="8" a="1"/>
  <c r="F392" i="8" s="1"/>
  <c r="F391" i="8" a="1"/>
  <c r="F391" i="8" s="1"/>
  <c r="M391" i="8" a="1"/>
  <c r="M391" i="8" s="1"/>
  <c r="O391" i="8" s="1" a="1"/>
  <c r="O391" i="8" s="1"/>
  <c r="M390" i="8" a="1"/>
  <c r="M390" i="8" s="1"/>
  <c r="O390" i="8" s="1" a="1"/>
  <c r="O390" i="8" s="1"/>
  <c r="F390" i="8" a="1"/>
  <c r="F390" i="8" s="1"/>
  <c r="F389" i="8" a="1"/>
  <c r="F389" i="8" s="1"/>
  <c r="M389" i="8" a="1"/>
  <c r="M389" i="8" s="1"/>
  <c r="O389" i="8" s="1" a="1"/>
  <c r="O389" i="8" s="1"/>
  <c r="M388" i="8" a="1"/>
  <c r="M388" i="8" s="1"/>
  <c r="O388" i="8" s="1" a="1"/>
  <c r="O388" i="8" s="1"/>
  <c r="F388" i="8" a="1"/>
  <c r="F388" i="8" s="1"/>
  <c r="F387" i="8" a="1"/>
  <c r="F387" i="8" s="1"/>
  <c r="M387" i="8" a="1"/>
  <c r="M387" i="8" s="1"/>
  <c r="O387" i="8" s="1" a="1"/>
  <c r="O387" i="8" s="1"/>
  <c r="M386" i="8" a="1"/>
  <c r="M386" i="8" s="1"/>
  <c r="O386" i="8" s="1" a="1"/>
  <c r="O386" i="8" s="1"/>
  <c r="F386" i="8" a="1"/>
  <c r="F386" i="8" s="1"/>
  <c r="F385" i="8" a="1"/>
  <c r="F385" i="8" s="1"/>
  <c r="M385" i="8" a="1"/>
  <c r="M385" i="8" s="1"/>
  <c r="O385" i="8" s="1" a="1"/>
  <c r="O385" i="8" s="1"/>
  <c r="M384" i="8" a="1"/>
  <c r="M384" i="8" s="1"/>
  <c r="O384" i="8" s="1" a="1"/>
  <c r="O384" i="8" s="1"/>
  <c r="F384" i="8" a="1"/>
  <c r="F384" i="8" s="1"/>
  <c r="F383" i="8" a="1"/>
  <c r="F383" i="8" s="1"/>
  <c r="M383" i="8" a="1"/>
  <c r="M383" i="8" s="1"/>
  <c r="O383" i="8" s="1" a="1"/>
  <c r="O383" i="8" s="1"/>
  <c r="M382" i="8" a="1"/>
  <c r="M382" i="8" s="1"/>
  <c r="O382" i="8" s="1" a="1"/>
  <c r="O382" i="8" s="1"/>
  <c r="F382" i="8" a="1"/>
  <c r="F382" i="8" s="1"/>
  <c r="F381" i="8" a="1"/>
  <c r="F381" i="8" s="1"/>
  <c r="M381" i="8" a="1"/>
  <c r="M381" i="8" s="1"/>
  <c r="O381" i="8" s="1" a="1"/>
  <c r="O381" i="8" s="1"/>
  <c r="M380" i="8" a="1"/>
  <c r="M380" i="8" s="1"/>
  <c r="O380" i="8" s="1" a="1"/>
  <c r="O380" i="8" s="1"/>
  <c r="F380" i="8" a="1"/>
  <c r="F380" i="8" s="1"/>
  <c r="F379" i="8" a="1"/>
  <c r="F379" i="8" s="1"/>
  <c r="M379" i="8" a="1"/>
  <c r="M379" i="8" s="1"/>
  <c r="O379" i="8" s="1" a="1"/>
  <c r="O379" i="8" s="1"/>
  <c r="M378" i="8" a="1"/>
  <c r="M378" i="8" s="1"/>
  <c r="O378" i="8" s="1" a="1"/>
  <c r="O378" i="8" s="1"/>
  <c r="F378" i="8" a="1"/>
  <c r="F378" i="8" s="1"/>
  <c r="F377" i="8" a="1"/>
  <c r="F377" i="8" s="1"/>
  <c r="M377" i="8" a="1"/>
  <c r="M377" i="8" s="1"/>
  <c r="O377" i="8" s="1" a="1"/>
  <c r="O377" i="8" s="1"/>
  <c r="M376" i="8" a="1"/>
  <c r="M376" i="8" s="1"/>
  <c r="O376" i="8" s="1" a="1"/>
  <c r="O376" i="8" s="1"/>
  <c r="F376" i="8" a="1"/>
  <c r="F376" i="8" s="1"/>
  <c r="F375" i="8" a="1"/>
  <c r="F375" i="8" s="1"/>
  <c r="M375" i="8" a="1"/>
  <c r="M375" i="8" s="1"/>
  <c r="O375" i="8" s="1" a="1"/>
  <c r="O375" i="8" s="1"/>
  <c r="M374" i="8" a="1"/>
  <c r="M374" i="8" s="1"/>
  <c r="O374" i="8" s="1" a="1"/>
  <c r="O374" i="8" s="1"/>
  <c r="F374" i="8" a="1"/>
  <c r="F374" i="8" s="1"/>
  <c r="F373" i="8" a="1"/>
  <c r="F373" i="8" s="1"/>
  <c r="M373" i="8" a="1"/>
  <c r="M373" i="8" s="1"/>
  <c r="O373" i="8" s="1" a="1"/>
  <c r="O373" i="8" s="1"/>
  <c r="M372" i="8" a="1"/>
  <c r="M372" i="8" s="1"/>
  <c r="O372" i="8" s="1" a="1"/>
  <c r="O372" i="8" s="1"/>
  <c r="F372" i="8" a="1"/>
  <c r="F372" i="8" s="1"/>
  <c r="F371" i="8" a="1"/>
  <c r="F371" i="8" s="1"/>
  <c r="M371" i="8" a="1"/>
  <c r="M371" i="8" s="1"/>
  <c r="O371" i="8" s="1" a="1"/>
  <c r="O371" i="8" s="1"/>
  <c r="M370" i="8" a="1"/>
  <c r="M370" i="8" s="1"/>
  <c r="O370" i="8" s="1" a="1"/>
  <c r="O370" i="8" s="1"/>
  <c r="F370" i="8" a="1"/>
  <c r="F370" i="8" s="1"/>
  <c r="F369" i="8" a="1"/>
  <c r="F369" i="8" s="1"/>
  <c r="M369" i="8" a="1"/>
  <c r="M369" i="8" s="1"/>
  <c r="O369" i="8" s="1" a="1"/>
  <c r="O369" i="8" s="1"/>
  <c r="M368" i="8" a="1"/>
  <c r="M368" i="8" s="1"/>
  <c r="O368" i="8" s="1" a="1"/>
  <c r="O368" i="8" s="1"/>
  <c r="F368" i="8" a="1"/>
  <c r="F368" i="8" s="1"/>
  <c r="F367" i="8" a="1"/>
  <c r="F367" i="8" s="1"/>
  <c r="M367" i="8" a="1"/>
  <c r="M367" i="8" s="1"/>
  <c r="O367" i="8" s="1" a="1"/>
  <c r="O367" i="8" s="1"/>
  <c r="M366" i="8" a="1"/>
  <c r="M366" i="8" s="1"/>
  <c r="O366" i="8" s="1" a="1"/>
  <c r="O366" i="8" s="1"/>
  <c r="F366" i="8" a="1"/>
  <c r="F366" i="8" s="1"/>
  <c r="F365" i="8" a="1"/>
  <c r="F365" i="8" s="1"/>
  <c r="M365" i="8" a="1"/>
  <c r="M365" i="8" s="1"/>
  <c r="O365" i="8" s="1" a="1"/>
  <c r="O365" i="8" s="1"/>
  <c r="M364" i="8" a="1"/>
  <c r="M364" i="8" s="1"/>
  <c r="O364" i="8" s="1" a="1"/>
  <c r="O364" i="8" s="1"/>
  <c r="F364" i="8" a="1"/>
  <c r="F364" i="8" s="1"/>
  <c r="F363" i="8" a="1"/>
  <c r="F363" i="8" s="1"/>
  <c r="M363" i="8" a="1"/>
  <c r="M363" i="8" s="1"/>
  <c r="O363" i="8" s="1" a="1"/>
  <c r="O363" i="8" s="1"/>
  <c r="M362" i="8" a="1"/>
  <c r="M362" i="8" s="1"/>
  <c r="O362" i="8" s="1" a="1"/>
  <c r="O362" i="8" s="1"/>
  <c r="F362" i="8" a="1"/>
  <c r="F362" i="8" s="1"/>
  <c r="F361" i="8" a="1"/>
  <c r="F361" i="8" s="1"/>
  <c r="M361" i="8" a="1"/>
  <c r="M361" i="8" s="1"/>
  <c r="O361" i="8" s="1" a="1"/>
  <c r="O361" i="8" s="1"/>
  <c r="M360" i="8" a="1"/>
  <c r="M360" i="8" s="1"/>
  <c r="O360" i="8" s="1" a="1"/>
  <c r="O360" i="8" s="1"/>
  <c r="F360" i="8" a="1"/>
  <c r="F360" i="8" s="1"/>
  <c r="F359" i="8" a="1"/>
  <c r="F359" i="8" s="1"/>
  <c r="M359" i="8" a="1"/>
  <c r="M359" i="8" s="1"/>
  <c r="O359" i="8" s="1" a="1"/>
  <c r="O359" i="8" s="1"/>
  <c r="M358" i="8" a="1"/>
  <c r="M358" i="8" s="1"/>
  <c r="O358" i="8" s="1" a="1"/>
  <c r="O358" i="8" s="1"/>
  <c r="F358" i="8" a="1"/>
  <c r="F358" i="8" s="1"/>
  <c r="F357" i="8" a="1"/>
  <c r="F357" i="8" s="1"/>
  <c r="M357" i="8" a="1"/>
  <c r="M357" i="8" s="1"/>
  <c r="O357" i="8" s="1" a="1"/>
  <c r="O357" i="8" s="1"/>
  <c r="M356" i="8" a="1"/>
  <c r="M356" i="8" s="1"/>
  <c r="O356" i="8" s="1" a="1"/>
  <c r="O356" i="8" s="1"/>
  <c r="F356" i="8" a="1"/>
  <c r="F356" i="8" s="1"/>
  <c r="F355" i="8" a="1"/>
  <c r="F355" i="8" s="1"/>
  <c r="M355" i="8" a="1"/>
  <c r="M355" i="8" s="1"/>
  <c r="O355" i="8" s="1" a="1"/>
  <c r="O355" i="8" s="1"/>
  <c r="M354" i="8" a="1"/>
  <c r="M354" i="8" s="1"/>
  <c r="O354" i="8" s="1" a="1"/>
  <c r="O354" i="8" s="1"/>
  <c r="F354" i="8" a="1"/>
  <c r="F354" i="8" s="1"/>
  <c r="F353" i="8" a="1"/>
  <c r="F353" i="8" s="1"/>
  <c r="M353" i="8" a="1"/>
  <c r="M353" i="8" s="1"/>
  <c r="O353" i="8" s="1" a="1"/>
  <c r="O353" i="8" s="1"/>
  <c r="M352" i="8" a="1"/>
  <c r="M352" i="8" s="1"/>
  <c r="O352" i="8" s="1" a="1"/>
  <c r="O352" i="8" s="1"/>
  <c r="F352" i="8" a="1"/>
  <c r="F352" i="8" s="1"/>
  <c r="F351" i="8" a="1"/>
  <c r="F351" i="8" s="1"/>
  <c r="M351" i="8" a="1"/>
  <c r="M351" i="8" s="1"/>
  <c r="O351" i="8" s="1" a="1"/>
  <c r="O351" i="8" s="1"/>
  <c r="M350" i="8" a="1"/>
  <c r="M350" i="8" s="1"/>
  <c r="O350" i="8" s="1" a="1"/>
  <c r="O350" i="8" s="1"/>
  <c r="F350" i="8" a="1"/>
  <c r="F350" i="8" s="1"/>
  <c r="F349" i="8" a="1"/>
  <c r="F349" i="8" s="1"/>
  <c r="M349" i="8" a="1"/>
  <c r="M349" i="8" s="1"/>
  <c r="O349" i="8" s="1" a="1"/>
  <c r="O349" i="8" s="1"/>
  <c r="M348" i="8" a="1"/>
  <c r="M348" i="8" s="1"/>
  <c r="O348" i="8" s="1" a="1"/>
  <c r="O348" i="8" s="1"/>
  <c r="F348" i="8" a="1"/>
  <c r="F348" i="8" s="1"/>
  <c r="F347" i="8" a="1"/>
  <c r="F347" i="8" s="1"/>
  <c r="M347" i="8" a="1"/>
  <c r="M347" i="8" s="1"/>
  <c r="O347" i="8" s="1" a="1"/>
  <c r="O347" i="8" s="1"/>
  <c r="M346" i="8" a="1"/>
  <c r="M346" i="8" s="1"/>
  <c r="O346" i="8" s="1" a="1"/>
  <c r="O346" i="8" s="1"/>
  <c r="F346" i="8" a="1"/>
  <c r="F346" i="8" s="1"/>
  <c r="F345" i="8" a="1"/>
  <c r="F345" i="8" s="1"/>
  <c r="M345" i="8" a="1"/>
  <c r="M345" i="8" s="1"/>
  <c r="O345" i="8" s="1" a="1"/>
  <c r="O345" i="8" s="1"/>
  <c r="M344" i="8" a="1"/>
  <c r="M344" i="8" s="1"/>
  <c r="O344" i="8" s="1" a="1"/>
  <c r="O344" i="8" s="1"/>
  <c r="F344" i="8" a="1"/>
  <c r="F344" i="8" s="1"/>
  <c r="F343" i="8" a="1"/>
  <c r="F343" i="8" s="1"/>
  <c r="M343" i="8" a="1"/>
  <c r="M343" i="8" s="1"/>
  <c r="O343" i="8" s="1" a="1"/>
  <c r="O343" i="8" s="1"/>
  <c r="F339" i="8" a="1"/>
  <c r="F339" i="8" s="1"/>
  <c r="M339" i="8" a="1"/>
  <c r="M339" i="8" s="1"/>
  <c r="O339" i="8" s="1" a="1"/>
  <c r="O339" i="8" s="1"/>
  <c r="F335" i="8" a="1"/>
  <c r="F335" i="8" s="1"/>
  <c r="M335" i="8" a="1"/>
  <c r="M335" i="8" s="1"/>
  <c r="O335" i="8" s="1" a="1"/>
  <c r="O335" i="8" s="1"/>
  <c r="F331" i="8" a="1"/>
  <c r="F331" i="8" s="1"/>
  <c r="M331" i="8" a="1"/>
  <c r="M331" i="8" s="1"/>
  <c r="O331" i="8" s="1" a="1"/>
  <c r="O331" i="8" s="1"/>
  <c r="F327" i="8" a="1"/>
  <c r="F327" i="8" s="1"/>
  <c r="M327" i="8" a="1"/>
  <c r="M327" i="8" s="1"/>
  <c r="O327" i="8" s="1" a="1"/>
  <c r="O327" i="8" s="1"/>
  <c r="F323" i="8" a="1"/>
  <c r="F323" i="8" s="1"/>
  <c r="M323" i="8" a="1"/>
  <c r="M323" i="8" s="1"/>
  <c r="O323" i="8" s="1" a="1"/>
  <c r="O323" i="8" s="1"/>
  <c r="F319" i="8" a="1"/>
  <c r="F319" i="8" s="1"/>
  <c r="M319" i="8" a="1"/>
  <c r="M319" i="8" s="1"/>
  <c r="O319" i="8" s="1" a="1"/>
  <c r="O319" i="8" s="1"/>
  <c r="F315" i="8" a="1"/>
  <c r="F315" i="8" s="1"/>
  <c r="M315" i="8" a="1"/>
  <c r="M315" i="8" s="1"/>
  <c r="O315" i="8" s="1" a="1"/>
  <c r="O315" i="8" s="1"/>
  <c r="F311" i="8" a="1"/>
  <c r="F311" i="8" s="1"/>
  <c r="M311" i="8" a="1"/>
  <c r="M311" i="8" s="1"/>
  <c r="O311" i="8" s="1" a="1"/>
  <c r="O311" i="8" s="1"/>
  <c r="F307" i="8" a="1"/>
  <c r="F307" i="8" s="1"/>
  <c r="M307" i="8" a="1"/>
  <c r="M307" i="8" s="1"/>
  <c r="O307" i="8" s="1" a="1"/>
  <c r="O307" i="8" s="1"/>
  <c r="F303" i="8" a="1"/>
  <c r="F303" i="8" s="1"/>
  <c r="M303" i="8" a="1"/>
  <c r="M303" i="8" s="1"/>
  <c r="O303" i="8" s="1" a="1"/>
  <c r="O303" i="8" s="1"/>
  <c r="F299" i="8" a="1"/>
  <c r="F299" i="8" s="1"/>
  <c r="M299" i="8" a="1"/>
  <c r="M299" i="8" s="1"/>
  <c r="O299" i="8" s="1" a="1"/>
  <c r="O299" i="8" s="1"/>
  <c r="F295" i="8" a="1"/>
  <c r="F295" i="8" s="1"/>
  <c r="M295" i="8" a="1"/>
  <c r="M295" i="8" s="1"/>
  <c r="O295" i="8" s="1" a="1"/>
  <c r="O295" i="8" s="1"/>
  <c r="F291" i="8" a="1"/>
  <c r="F291" i="8" s="1"/>
  <c r="M291" i="8" a="1"/>
  <c r="M291" i="8" s="1"/>
  <c r="O291" i="8" s="1" a="1"/>
  <c r="O291" i="8" s="1"/>
  <c r="F287" i="8" a="1"/>
  <c r="F287" i="8" s="1"/>
  <c r="M287" i="8" a="1"/>
  <c r="M287" i="8" s="1"/>
  <c r="O287" i="8" s="1" a="1"/>
  <c r="O287" i="8" s="1"/>
  <c r="M278" i="8" a="1"/>
  <c r="M278" i="8" s="1"/>
  <c r="O278" i="8" s="1" a="1"/>
  <c r="O278" i="8" s="1"/>
  <c r="F278" i="8" a="1"/>
  <c r="F278" i="8" s="1"/>
  <c r="F277" i="8" a="1"/>
  <c r="F277" i="8" s="1"/>
  <c r="M277" i="8" a="1"/>
  <c r="M277" i="8" s="1"/>
  <c r="O277" i="8" s="1" a="1"/>
  <c r="O277" i="8" s="1"/>
  <c r="M270" i="8" a="1"/>
  <c r="M270" i="8" s="1"/>
  <c r="O270" i="8" s="1" a="1"/>
  <c r="O270" i="8" s="1"/>
  <c r="F270" i="8" a="1"/>
  <c r="F270" i="8" s="1"/>
  <c r="F269" i="8" a="1"/>
  <c r="F269" i="8" s="1"/>
  <c r="M269" i="8" a="1"/>
  <c r="M269" i="8" s="1"/>
  <c r="O269" i="8" s="1" a="1"/>
  <c r="O269" i="8" s="1"/>
  <c r="M264" i="8" a="1"/>
  <c r="M264" i="8" s="1"/>
  <c r="O264" i="8" s="1" a="1"/>
  <c r="O264" i="8" s="1"/>
  <c r="F264" i="8" a="1"/>
  <c r="F264" i="8" s="1"/>
  <c r="L263" i="8" a="1"/>
  <c r="L263" i="8" s="1"/>
  <c r="M263" i="8" a="1"/>
  <c r="M263" i="8" s="1"/>
  <c r="O263" i="8" s="1" a="1"/>
  <c r="O263" i="8" s="1"/>
  <c r="M260" i="8" a="1"/>
  <c r="M260" i="8" s="1"/>
  <c r="O260" i="8" s="1" a="1"/>
  <c r="O260" i="8" s="1"/>
  <c r="F260" i="8" a="1"/>
  <c r="F260" i="8" s="1"/>
  <c r="L259" i="8" a="1"/>
  <c r="L259" i="8" s="1"/>
  <c r="M259" i="8" a="1"/>
  <c r="M259" i="8" s="1"/>
  <c r="O259" i="8" s="1" a="1"/>
  <c r="O259" i="8" s="1"/>
  <c r="M256" i="8" a="1"/>
  <c r="M256" i="8" s="1"/>
  <c r="O256" i="8" s="1" a="1"/>
  <c r="O256" i="8" s="1"/>
  <c r="F256" i="8" a="1"/>
  <c r="F256" i="8" s="1"/>
  <c r="L255" i="8" a="1"/>
  <c r="L255" i="8" s="1"/>
  <c r="M255" i="8" a="1"/>
  <c r="M255" i="8" s="1"/>
  <c r="O255" i="8" s="1" a="1"/>
  <c r="O255" i="8" s="1"/>
  <c r="M252" i="8" a="1"/>
  <c r="M252" i="8" s="1"/>
  <c r="O252" i="8" s="1" a="1"/>
  <c r="O252" i="8" s="1"/>
  <c r="F252" i="8" a="1"/>
  <c r="F252" i="8" s="1"/>
  <c r="L251" i="8" a="1"/>
  <c r="L251" i="8" s="1"/>
  <c r="M251" i="8" a="1"/>
  <c r="M251" i="8" s="1"/>
  <c r="O251" i="8" s="1" a="1"/>
  <c r="O251" i="8" s="1"/>
  <c r="M248" i="8" a="1"/>
  <c r="M248" i="8" s="1"/>
  <c r="O248" i="8" s="1" a="1"/>
  <c r="O248" i="8" s="1"/>
  <c r="F248" i="8" a="1"/>
  <c r="F248" i="8" s="1"/>
  <c r="L247" i="8" a="1"/>
  <c r="L247" i="8" s="1"/>
  <c r="M247" i="8" a="1"/>
  <c r="M247" i="8" s="1"/>
  <c r="O247" i="8" s="1" a="1"/>
  <c r="O247" i="8" s="1"/>
  <c r="M244" i="8" a="1"/>
  <c r="M244" i="8" s="1"/>
  <c r="O244" i="8" s="1" a="1"/>
  <c r="O244" i="8" s="1"/>
  <c r="F244" i="8" a="1"/>
  <c r="F244" i="8" s="1"/>
  <c r="L243" i="8" a="1"/>
  <c r="L243" i="8" s="1"/>
  <c r="M243" i="8" a="1"/>
  <c r="M243" i="8" s="1"/>
  <c r="O243" i="8" s="1" a="1"/>
  <c r="O243" i="8" s="1"/>
  <c r="M240" i="8" a="1"/>
  <c r="M240" i="8" s="1"/>
  <c r="O240" i="8" s="1" a="1"/>
  <c r="O240" i="8" s="1"/>
  <c r="F240" i="8" a="1"/>
  <c r="F240" i="8" s="1"/>
  <c r="L239" i="8" a="1"/>
  <c r="L239" i="8" s="1"/>
  <c r="M239" i="8" a="1"/>
  <c r="M239" i="8" s="1"/>
  <c r="O239" i="8" s="1" a="1"/>
  <c r="O239" i="8" s="1"/>
  <c r="M236" i="8" a="1"/>
  <c r="M236" i="8" s="1"/>
  <c r="O236" i="8" s="1" a="1"/>
  <c r="O236" i="8" s="1"/>
  <c r="F236" i="8" a="1"/>
  <c r="F236" i="8" s="1"/>
  <c r="L235" i="8" a="1"/>
  <c r="L235" i="8" s="1"/>
  <c r="M235" i="8" a="1"/>
  <c r="M235" i="8" s="1"/>
  <c r="O235" i="8" s="1" a="1"/>
  <c r="O235" i="8" s="1"/>
  <c r="M230" i="8" a="1"/>
  <c r="M230" i="8" s="1"/>
  <c r="O230" i="8" s="1" a="1"/>
  <c r="O230" i="8" s="1"/>
  <c r="M226" i="8" a="1"/>
  <c r="M226" i="8" s="1"/>
  <c r="O226" i="8" s="1" a="1"/>
  <c r="O226" i="8" s="1"/>
  <c r="M222" i="8" a="1"/>
  <c r="M222" i="8" s="1"/>
  <c r="O222" i="8" s="1" a="1"/>
  <c r="O222" i="8" s="1"/>
  <c r="F219" i="8" a="1"/>
  <c r="F219" i="8" s="1"/>
  <c r="M219" i="8" a="1"/>
  <c r="M219" i="8" s="1"/>
  <c r="O219" i="8" s="1" a="1"/>
  <c r="O219" i="8" s="1"/>
  <c r="M217" i="8" a="1"/>
  <c r="M217" i="8" s="1"/>
  <c r="O217" i="8" s="1" a="1"/>
  <c r="O217" i="8" s="1"/>
  <c r="F217" i="8" a="1"/>
  <c r="F217" i="8" s="1"/>
  <c r="M215" i="8" a="1"/>
  <c r="M215" i="8" s="1"/>
  <c r="O215" i="8" s="1" a="1"/>
  <c r="O215" i="8" s="1"/>
  <c r="F215" i="8" a="1"/>
  <c r="F215" i="8" s="1"/>
  <c r="M213" i="8" a="1"/>
  <c r="M213" i="8" s="1"/>
  <c r="O213" i="8" s="1" a="1"/>
  <c r="O213" i="8" s="1"/>
  <c r="F213" i="8" a="1"/>
  <c r="F213" i="8" s="1"/>
  <c r="M211" i="8" a="1"/>
  <c r="M211" i="8" s="1"/>
  <c r="O211" i="8" s="1" a="1"/>
  <c r="O211" i="8" s="1"/>
  <c r="F211" i="8" a="1"/>
  <c r="F211" i="8" s="1"/>
  <c r="M209" i="8" a="1"/>
  <c r="M209" i="8" s="1"/>
  <c r="O209" i="8" s="1" a="1"/>
  <c r="O209" i="8" s="1"/>
  <c r="F209" i="8" a="1"/>
  <c r="F209" i="8" s="1"/>
  <c r="M207" i="8" a="1"/>
  <c r="M207" i="8" s="1"/>
  <c r="O207" i="8" s="1" a="1"/>
  <c r="O207" i="8" s="1"/>
  <c r="F207" i="8" a="1"/>
  <c r="F207" i="8" s="1"/>
  <c r="M205" i="8" a="1"/>
  <c r="M205" i="8" s="1"/>
  <c r="O205" i="8" s="1" a="1"/>
  <c r="O205" i="8" s="1"/>
  <c r="F205" i="8" a="1"/>
  <c r="F205" i="8" s="1"/>
  <c r="M424" i="8" a="1"/>
  <c r="M424" i="8" s="1"/>
  <c r="O424" i="8" s="1" a="1"/>
  <c r="O424" i="8" s="1"/>
  <c r="M340" i="8" a="1"/>
  <c r="M340" i="8" s="1"/>
  <c r="O340" i="8" s="1" a="1"/>
  <c r="O340" i="8" s="1"/>
  <c r="F340" i="8" a="1"/>
  <c r="F340" i="8" s="1"/>
  <c r="M336" i="8" a="1"/>
  <c r="M336" i="8" s="1"/>
  <c r="O336" i="8" s="1" a="1"/>
  <c r="O336" i="8" s="1"/>
  <c r="F336" i="8" a="1"/>
  <c r="F336" i="8" s="1"/>
  <c r="M332" i="8" a="1"/>
  <c r="M332" i="8" s="1"/>
  <c r="O332" i="8" s="1" a="1"/>
  <c r="O332" i="8" s="1"/>
  <c r="F332" i="8" a="1"/>
  <c r="F332" i="8" s="1"/>
  <c r="M328" i="8" a="1"/>
  <c r="M328" i="8" s="1"/>
  <c r="O328" i="8" s="1" a="1"/>
  <c r="O328" i="8" s="1"/>
  <c r="F328" i="8" a="1"/>
  <c r="F328" i="8" s="1"/>
  <c r="M324" i="8" a="1"/>
  <c r="M324" i="8" s="1"/>
  <c r="O324" i="8" s="1" a="1"/>
  <c r="O324" i="8" s="1"/>
  <c r="F324" i="8" a="1"/>
  <c r="F324" i="8" s="1"/>
  <c r="M320" i="8" a="1"/>
  <c r="M320" i="8" s="1"/>
  <c r="O320" i="8" s="1" a="1"/>
  <c r="O320" i="8" s="1"/>
  <c r="F320" i="8" a="1"/>
  <c r="F320" i="8" s="1"/>
  <c r="M316" i="8" a="1"/>
  <c r="M316" i="8" s="1"/>
  <c r="O316" i="8" s="1" a="1"/>
  <c r="O316" i="8" s="1"/>
  <c r="F316" i="8" a="1"/>
  <c r="F316" i="8" s="1"/>
  <c r="M312" i="8" a="1"/>
  <c r="M312" i="8" s="1"/>
  <c r="O312" i="8" s="1" a="1"/>
  <c r="O312" i="8" s="1"/>
  <c r="F312" i="8" a="1"/>
  <c r="F312" i="8" s="1"/>
  <c r="M308" i="8" a="1"/>
  <c r="M308" i="8" s="1"/>
  <c r="O308" i="8" s="1" a="1"/>
  <c r="O308" i="8" s="1"/>
  <c r="F308" i="8" a="1"/>
  <c r="F308" i="8" s="1"/>
  <c r="M304" i="8" a="1"/>
  <c r="M304" i="8" s="1"/>
  <c r="O304" i="8" s="1" a="1"/>
  <c r="O304" i="8" s="1"/>
  <c r="F304" i="8" a="1"/>
  <c r="F304" i="8" s="1"/>
  <c r="M300" i="8" a="1"/>
  <c r="M300" i="8" s="1"/>
  <c r="O300" i="8" s="1" a="1"/>
  <c r="O300" i="8" s="1"/>
  <c r="F300" i="8" a="1"/>
  <c r="F300" i="8" s="1"/>
  <c r="M296" i="8" a="1"/>
  <c r="M296" i="8" s="1"/>
  <c r="O296" i="8" s="1" a="1"/>
  <c r="O296" i="8" s="1"/>
  <c r="F296" i="8" a="1"/>
  <c r="F296" i="8" s="1"/>
  <c r="M292" i="8" a="1"/>
  <c r="M292" i="8" s="1"/>
  <c r="O292" i="8" s="1" a="1"/>
  <c r="O292" i="8" s="1"/>
  <c r="F292" i="8" a="1"/>
  <c r="F292" i="8" s="1"/>
  <c r="M288" i="8" a="1"/>
  <c r="M288" i="8" s="1"/>
  <c r="O288" i="8" s="1" a="1"/>
  <c r="O288" i="8" s="1"/>
  <c r="F288" i="8" a="1"/>
  <c r="F288" i="8" s="1"/>
  <c r="M284" i="8" a="1"/>
  <c r="M284" i="8" s="1"/>
  <c r="O284" i="8" s="1" a="1"/>
  <c r="O284" i="8" s="1"/>
  <c r="F284" i="8" a="1"/>
  <c r="F284" i="8" s="1"/>
  <c r="M282" i="8" a="1"/>
  <c r="M282" i="8" s="1"/>
  <c r="O282" i="8" s="1" a="1"/>
  <c r="O282" i="8" s="1"/>
  <c r="F282" i="8" a="1"/>
  <c r="F282" i="8" s="1"/>
  <c r="M280" i="8" a="1"/>
  <c r="M280" i="8" s="1"/>
  <c r="O280" i="8" s="1" a="1"/>
  <c r="O280" i="8" s="1"/>
  <c r="F280" i="8" a="1"/>
  <c r="F280" i="8" s="1"/>
  <c r="M276" i="8" a="1"/>
  <c r="M276" i="8" s="1"/>
  <c r="O276" i="8" s="1" a="1"/>
  <c r="O276" i="8" s="1"/>
  <c r="F276" i="8" a="1"/>
  <c r="F276" i="8" s="1"/>
  <c r="F275" i="8" a="1"/>
  <c r="F275" i="8" s="1"/>
  <c r="M275" i="8" a="1"/>
  <c r="M275" i="8" s="1"/>
  <c r="O275" i="8" s="1" a="1"/>
  <c r="O275" i="8" s="1"/>
  <c r="M268" i="8" a="1"/>
  <c r="M268" i="8" s="1"/>
  <c r="O268" i="8" s="1" a="1"/>
  <c r="O268" i="8" s="1"/>
  <c r="F268" i="8" a="1"/>
  <c r="F268" i="8" s="1"/>
  <c r="L267" i="8" a="1"/>
  <c r="L267" i="8" s="1"/>
  <c r="M267" i="8" a="1"/>
  <c r="M267" i="8" s="1"/>
  <c r="O267" i="8" s="1" a="1"/>
  <c r="O267" i="8" s="1"/>
  <c r="L231" i="8" a="1"/>
  <c r="L231" i="8" s="1"/>
  <c r="M231" i="8" a="1"/>
  <c r="M231" i="8" s="1"/>
  <c r="O231" i="8" s="1" a="1"/>
  <c r="O231" i="8" s="1"/>
  <c r="L227" i="8" a="1"/>
  <c r="L227" i="8" s="1"/>
  <c r="M227" i="8" a="1"/>
  <c r="M227" i="8" s="1"/>
  <c r="O227" i="8" s="1" a="1"/>
  <c r="O227" i="8" s="1"/>
  <c r="L223" i="8" a="1"/>
  <c r="L223" i="8" s="1"/>
  <c r="M223" i="8" a="1"/>
  <c r="M223" i="8" s="1"/>
  <c r="O223" i="8" s="1" a="1"/>
  <c r="O223" i="8" s="1"/>
  <c r="M447" i="8" a="1"/>
  <c r="M447" i="8" s="1"/>
  <c r="O447" i="8" s="1" a="1"/>
  <c r="O447" i="8" s="1"/>
  <c r="F429" i="8" a="1"/>
  <c r="F429" i="8" s="1"/>
  <c r="F427" i="8" a="1"/>
  <c r="F427" i="8" s="1"/>
  <c r="F341" i="8" a="1"/>
  <c r="F341" i="8" s="1"/>
  <c r="M341" i="8" a="1"/>
  <c r="M341" i="8" s="1"/>
  <c r="O341" i="8" s="1" a="1"/>
  <c r="O341" i="8" s="1"/>
  <c r="F337" i="8" a="1"/>
  <c r="F337" i="8" s="1"/>
  <c r="M337" i="8" a="1"/>
  <c r="M337" i="8" s="1"/>
  <c r="O337" i="8" s="1" a="1"/>
  <c r="O337" i="8" s="1"/>
  <c r="F333" i="8" a="1"/>
  <c r="F333" i="8" s="1"/>
  <c r="M333" i="8" a="1"/>
  <c r="M333" i="8" s="1"/>
  <c r="O333" i="8" s="1" a="1"/>
  <c r="O333" i="8" s="1"/>
  <c r="F329" i="8" a="1"/>
  <c r="F329" i="8" s="1"/>
  <c r="M329" i="8" a="1"/>
  <c r="M329" i="8" s="1"/>
  <c r="O329" i="8" s="1" a="1"/>
  <c r="O329" i="8" s="1"/>
  <c r="F325" i="8" a="1"/>
  <c r="F325" i="8" s="1"/>
  <c r="M325" i="8" a="1"/>
  <c r="M325" i="8" s="1"/>
  <c r="O325" i="8" s="1" a="1"/>
  <c r="O325" i="8" s="1"/>
  <c r="F321" i="8" a="1"/>
  <c r="F321" i="8" s="1"/>
  <c r="M321" i="8" a="1"/>
  <c r="M321" i="8" s="1"/>
  <c r="O321" i="8" s="1" a="1"/>
  <c r="O321" i="8" s="1"/>
  <c r="F317" i="8" a="1"/>
  <c r="F317" i="8" s="1"/>
  <c r="M317" i="8" a="1"/>
  <c r="M317" i="8" s="1"/>
  <c r="O317" i="8" s="1" a="1"/>
  <c r="O317" i="8" s="1"/>
  <c r="F313" i="8" a="1"/>
  <c r="F313" i="8" s="1"/>
  <c r="M313" i="8" a="1"/>
  <c r="M313" i="8" s="1"/>
  <c r="O313" i="8" s="1" a="1"/>
  <c r="O313" i="8" s="1"/>
  <c r="F309" i="8" a="1"/>
  <c r="F309" i="8" s="1"/>
  <c r="M309" i="8" a="1"/>
  <c r="M309" i="8" s="1"/>
  <c r="O309" i="8" s="1" a="1"/>
  <c r="O309" i="8" s="1"/>
  <c r="F305" i="8" a="1"/>
  <c r="F305" i="8" s="1"/>
  <c r="M305" i="8" a="1"/>
  <c r="M305" i="8" s="1"/>
  <c r="O305" i="8" s="1" a="1"/>
  <c r="O305" i="8" s="1"/>
  <c r="F301" i="8" a="1"/>
  <c r="F301" i="8" s="1"/>
  <c r="M301" i="8" a="1"/>
  <c r="M301" i="8" s="1"/>
  <c r="O301" i="8" s="1" a="1"/>
  <c r="O301" i="8" s="1"/>
  <c r="F297" i="8" a="1"/>
  <c r="F297" i="8" s="1"/>
  <c r="M297" i="8" a="1"/>
  <c r="M297" i="8" s="1"/>
  <c r="O297" i="8" s="1" a="1"/>
  <c r="O297" i="8" s="1"/>
  <c r="F293" i="8" a="1"/>
  <c r="F293" i="8" s="1"/>
  <c r="M293" i="8" a="1"/>
  <c r="M293" i="8" s="1"/>
  <c r="O293" i="8" s="1" a="1"/>
  <c r="O293" i="8" s="1"/>
  <c r="F289" i="8" a="1"/>
  <c r="F289" i="8" s="1"/>
  <c r="M289" i="8" a="1"/>
  <c r="M289" i="8" s="1"/>
  <c r="O289" i="8" s="1" a="1"/>
  <c r="O289" i="8" s="1"/>
  <c r="F285" i="8" a="1"/>
  <c r="F285" i="8" s="1"/>
  <c r="M285" i="8" a="1"/>
  <c r="M285" i="8" s="1"/>
  <c r="O285" i="8" s="1" a="1"/>
  <c r="O285" i="8" s="1"/>
  <c r="M274" i="8" a="1"/>
  <c r="M274" i="8" s="1"/>
  <c r="O274" i="8" s="1" a="1"/>
  <c r="O274" i="8" s="1"/>
  <c r="F274" i="8" a="1"/>
  <c r="F274" i="8" s="1"/>
  <c r="F273" i="8" a="1"/>
  <c r="F273" i="8" s="1"/>
  <c r="M273" i="8" a="1"/>
  <c r="M273" i="8" s="1"/>
  <c r="O273" i="8" s="1" a="1"/>
  <c r="O273" i="8" s="1"/>
  <c r="M266" i="8" a="1"/>
  <c r="M266" i="8" s="1"/>
  <c r="O266" i="8" s="1" a="1"/>
  <c r="O266" i="8" s="1"/>
  <c r="F266" i="8" a="1"/>
  <c r="F266" i="8" s="1"/>
  <c r="L265" i="8" a="1"/>
  <c r="L265" i="8" s="1"/>
  <c r="M265" i="8" a="1"/>
  <c r="M265" i="8" s="1"/>
  <c r="O265" i="8" s="1" a="1"/>
  <c r="O265" i="8" s="1"/>
  <c r="M262" i="8" a="1"/>
  <c r="M262" i="8" s="1"/>
  <c r="O262" i="8" s="1" a="1"/>
  <c r="O262" i="8" s="1"/>
  <c r="F262" i="8" a="1"/>
  <c r="F262" i="8" s="1"/>
  <c r="L261" i="8" a="1"/>
  <c r="L261" i="8" s="1"/>
  <c r="M261" i="8" a="1"/>
  <c r="M261" i="8" s="1"/>
  <c r="O261" i="8" s="1" a="1"/>
  <c r="O261" i="8" s="1"/>
  <c r="M258" i="8" a="1"/>
  <c r="M258" i="8" s="1"/>
  <c r="O258" i="8" s="1" a="1"/>
  <c r="O258" i="8" s="1"/>
  <c r="F258" i="8" a="1"/>
  <c r="F258" i="8" s="1"/>
  <c r="L257" i="8" a="1"/>
  <c r="L257" i="8" s="1"/>
  <c r="M257" i="8" a="1"/>
  <c r="M257" i="8" s="1"/>
  <c r="O257" i="8" s="1" a="1"/>
  <c r="O257" i="8" s="1"/>
  <c r="M254" i="8" a="1"/>
  <c r="M254" i="8" s="1"/>
  <c r="O254" i="8" s="1" a="1"/>
  <c r="O254" i="8" s="1"/>
  <c r="F254" i="8" a="1"/>
  <c r="F254" i="8" s="1"/>
  <c r="L253" i="8" a="1"/>
  <c r="L253" i="8" s="1"/>
  <c r="M253" i="8" a="1"/>
  <c r="M253" i="8" s="1"/>
  <c r="O253" i="8" s="1" a="1"/>
  <c r="O253" i="8" s="1"/>
  <c r="M250" i="8" a="1"/>
  <c r="M250" i="8" s="1"/>
  <c r="O250" i="8" s="1" a="1"/>
  <c r="O250" i="8" s="1"/>
  <c r="F250" i="8" a="1"/>
  <c r="F250" i="8" s="1"/>
  <c r="L249" i="8" a="1"/>
  <c r="L249" i="8" s="1"/>
  <c r="M249" i="8" a="1"/>
  <c r="M249" i="8" s="1"/>
  <c r="O249" i="8" s="1" a="1"/>
  <c r="O249" i="8" s="1"/>
  <c r="M246" i="8" a="1"/>
  <c r="M246" i="8" s="1"/>
  <c r="O246" i="8" s="1" a="1"/>
  <c r="O246" i="8" s="1"/>
  <c r="F246" i="8" a="1"/>
  <c r="F246" i="8" s="1"/>
  <c r="L245" i="8" a="1"/>
  <c r="L245" i="8" s="1"/>
  <c r="M245" i="8" a="1"/>
  <c r="M245" i="8" s="1"/>
  <c r="O245" i="8" s="1" a="1"/>
  <c r="O245" i="8" s="1"/>
  <c r="M242" i="8" a="1"/>
  <c r="M242" i="8" s="1"/>
  <c r="O242" i="8" s="1" a="1"/>
  <c r="O242" i="8" s="1"/>
  <c r="F242" i="8" a="1"/>
  <c r="F242" i="8" s="1"/>
  <c r="L241" i="8" a="1"/>
  <c r="L241" i="8" s="1"/>
  <c r="M241" i="8" a="1"/>
  <c r="M241" i="8" s="1"/>
  <c r="O241" i="8" s="1" a="1"/>
  <c r="O241" i="8" s="1"/>
  <c r="M238" i="8" a="1"/>
  <c r="M238" i="8" s="1"/>
  <c r="O238" i="8" s="1" a="1"/>
  <c r="O238" i="8" s="1"/>
  <c r="F238" i="8" a="1"/>
  <c r="F238" i="8" s="1"/>
  <c r="L237" i="8" a="1"/>
  <c r="L237" i="8" s="1"/>
  <c r="M237" i="8" a="1"/>
  <c r="M237" i="8" s="1"/>
  <c r="O237" i="8" s="1" a="1"/>
  <c r="O237" i="8" s="1"/>
  <c r="M232" i="8" a="1"/>
  <c r="M232" i="8" s="1"/>
  <c r="O232" i="8" s="1" a="1"/>
  <c r="O232" i="8" s="1"/>
  <c r="M228" i="8" a="1"/>
  <c r="M228" i="8" s="1"/>
  <c r="O228" i="8" s="1" a="1"/>
  <c r="O228" i="8" s="1"/>
  <c r="M224" i="8" a="1"/>
  <c r="M224" i="8" s="1"/>
  <c r="O224" i="8" s="1" a="1"/>
  <c r="O224" i="8" s="1"/>
  <c r="M220" i="8" a="1"/>
  <c r="M220" i="8" s="1"/>
  <c r="O220" i="8" s="1" a="1"/>
  <c r="O220" i="8" s="1"/>
  <c r="M218" i="8" a="1"/>
  <c r="M218" i="8" s="1"/>
  <c r="O218" i="8" s="1" a="1"/>
  <c r="O218" i="8" s="1"/>
  <c r="F218" i="8" a="1"/>
  <c r="F218" i="8" s="1"/>
  <c r="M216" i="8" a="1"/>
  <c r="M216" i="8" s="1"/>
  <c r="O216" i="8" s="1" a="1"/>
  <c r="O216" i="8" s="1"/>
  <c r="F216" i="8" a="1"/>
  <c r="F216" i="8" s="1"/>
  <c r="M214" i="8" a="1"/>
  <c r="M214" i="8" s="1"/>
  <c r="O214" i="8" s="1" a="1"/>
  <c r="O214" i="8" s="1"/>
  <c r="F214" i="8" a="1"/>
  <c r="F214" i="8" s="1"/>
  <c r="M212" i="8" a="1"/>
  <c r="M212" i="8" s="1"/>
  <c r="O212" i="8" s="1" a="1"/>
  <c r="O212" i="8" s="1"/>
  <c r="F212" i="8" a="1"/>
  <c r="F212" i="8" s="1"/>
  <c r="M210" i="8" a="1"/>
  <c r="M210" i="8" s="1"/>
  <c r="O210" i="8" s="1" a="1"/>
  <c r="O210" i="8" s="1"/>
  <c r="F210" i="8" a="1"/>
  <c r="F210" i="8" s="1"/>
  <c r="M208" i="8" a="1"/>
  <c r="M208" i="8" s="1"/>
  <c r="O208" i="8" s="1" a="1"/>
  <c r="O208" i="8" s="1"/>
  <c r="F208" i="8" a="1"/>
  <c r="F208" i="8" s="1"/>
  <c r="M206" i="8" a="1"/>
  <c r="M206" i="8" s="1"/>
  <c r="O206" i="8" s="1" a="1"/>
  <c r="O206" i="8" s="1"/>
  <c r="F206" i="8" a="1"/>
  <c r="F206" i="8" s="1"/>
  <c r="M204" i="8" a="1"/>
  <c r="M204" i="8" s="1"/>
  <c r="O204" i="8" s="1" a="1"/>
  <c r="O204" i="8" s="1"/>
  <c r="F204" i="8" a="1"/>
  <c r="F204" i="8" s="1"/>
  <c r="M425" i="8" a="1"/>
  <c r="M425" i="8" s="1"/>
  <c r="O425" i="8" s="1" a="1"/>
  <c r="O425" i="8" s="1"/>
  <c r="M422" i="8" a="1"/>
  <c r="M422" i="8" s="1"/>
  <c r="O422" i="8" s="1" a="1"/>
  <c r="O422" i="8" s="1"/>
  <c r="M421" i="8" a="1"/>
  <c r="M421" i="8" s="1"/>
  <c r="O421" i="8" s="1" a="1"/>
  <c r="O421" i="8" s="1"/>
  <c r="M342" i="8" a="1"/>
  <c r="M342" i="8" s="1"/>
  <c r="O342" i="8" s="1" a="1"/>
  <c r="O342" i="8" s="1"/>
  <c r="F342" i="8" a="1"/>
  <c r="F342" i="8" s="1"/>
  <c r="M338" i="8" a="1"/>
  <c r="M338" i="8" s="1"/>
  <c r="O338" i="8" s="1" a="1"/>
  <c r="O338" i="8" s="1"/>
  <c r="F338" i="8" a="1"/>
  <c r="F338" i="8" s="1"/>
  <c r="M334" i="8" a="1"/>
  <c r="M334" i="8" s="1"/>
  <c r="O334" i="8" s="1" a="1"/>
  <c r="O334" i="8" s="1"/>
  <c r="F334" i="8" a="1"/>
  <c r="F334" i="8" s="1"/>
  <c r="M330" i="8" a="1"/>
  <c r="M330" i="8" s="1"/>
  <c r="O330" i="8" s="1" a="1"/>
  <c r="O330" i="8" s="1"/>
  <c r="F330" i="8" a="1"/>
  <c r="F330" i="8" s="1"/>
  <c r="M326" i="8" a="1"/>
  <c r="M326" i="8" s="1"/>
  <c r="O326" i="8" s="1" a="1"/>
  <c r="O326" i="8" s="1"/>
  <c r="F326" i="8" a="1"/>
  <c r="F326" i="8" s="1"/>
  <c r="M322" i="8" a="1"/>
  <c r="M322" i="8" s="1"/>
  <c r="O322" i="8" s="1" a="1"/>
  <c r="O322" i="8" s="1"/>
  <c r="F322" i="8" a="1"/>
  <c r="F322" i="8" s="1"/>
  <c r="M318" i="8" a="1"/>
  <c r="M318" i="8" s="1"/>
  <c r="O318" i="8" s="1" a="1"/>
  <c r="O318" i="8" s="1"/>
  <c r="F318" i="8" a="1"/>
  <c r="F318" i="8" s="1"/>
  <c r="M314" i="8" a="1"/>
  <c r="M314" i="8" s="1"/>
  <c r="O314" i="8" s="1" a="1"/>
  <c r="O314" i="8" s="1"/>
  <c r="F314" i="8" a="1"/>
  <c r="F314" i="8" s="1"/>
  <c r="M310" i="8" a="1"/>
  <c r="M310" i="8" s="1"/>
  <c r="O310" i="8" s="1" a="1"/>
  <c r="O310" i="8" s="1"/>
  <c r="F310" i="8" a="1"/>
  <c r="F310" i="8" s="1"/>
  <c r="M306" i="8" a="1"/>
  <c r="M306" i="8" s="1"/>
  <c r="O306" i="8" s="1" a="1"/>
  <c r="O306" i="8" s="1"/>
  <c r="F306" i="8" a="1"/>
  <c r="F306" i="8" s="1"/>
  <c r="M302" i="8" a="1"/>
  <c r="M302" i="8" s="1"/>
  <c r="O302" i="8" s="1" a="1"/>
  <c r="O302" i="8" s="1"/>
  <c r="F302" i="8" a="1"/>
  <c r="F302" i="8" s="1"/>
  <c r="M298" i="8" a="1"/>
  <c r="M298" i="8" s="1"/>
  <c r="O298" i="8" s="1" a="1"/>
  <c r="O298" i="8" s="1"/>
  <c r="F298" i="8" a="1"/>
  <c r="F298" i="8" s="1"/>
  <c r="M294" i="8" a="1"/>
  <c r="M294" i="8" s="1"/>
  <c r="O294" i="8" s="1" a="1"/>
  <c r="O294" i="8" s="1"/>
  <c r="F294" i="8" a="1"/>
  <c r="F294" i="8" s="1"/>
  <c r="M290" i="8" a="1"/>
  <c r="M290" i="8" s="1"/>
  <c r="O290" i="8" s="1" a="1"/>
  <c r="O290" i="8" s="1"/>
  <c r="F290" i="8" a="1"/>
  <c r="F290" i="8" s="1"/>
  <c r="M286" i="8" a="1"/>
  <c r="M286" i="8" s="1"/>
  <c r="O286" i="8" s="1" a="1"/>
  <c r="O286" i="8" s="1"/>
  <c r="F286" i="8" a="1"/>
  <c r="F286" i="8" s="1"/>
  <c r="F283" i="8" a="1"/>
  <c r="F283" i="8" s="1"/>
  <c r="M283" i="8" a="1"/>
  <c r="M283" i="8" s="1"/>
  <c r="O283" i="8" s="1" a="1"/>
  <c r="O283" i="8" s="1"/>
  <c r="F281" i="8" a="1"/>
  <c r="F281" i="8" s="1"/>
  <c r="M281" i="8" a="1"/>
  <c r="M281" i="8" s="1"/>
  <c r="O281" i="8" s="1" a="1"/>
  <c r="O281" i="8" s="1"/>
  <c r="F279" i="8" a="1"/>
  <c r="F279" i="8" s="1"/>
  <c r="M279" i="8" a="1"/>
  <c r="M279" i="8" s="1"/>
  <c r="O279" i="8" s="1" a="1"/>
  <c r="O279" i="8" s="1"/>
  <c r="M272" i="8" a="1"/>
  <c r="M272" i="8" s="1"/>
  <c r="O272" i="8" s="1" a="1"/>
  <c r="O272" i="8" s="1"/>
  <c r="F272" i="8" a="1"/>
  <c r="F272" i="8" s="1"/>
  <c r="F271" i="8" a="1"/>
  <c r="F271" i="8" s="1"/>
  <c r="M271" i="8" a="1"/>
  <c r="M271" i="8" s="1"/>
  <c r="O271" i="8" s="1" a="1"/>
  <c r="O271" i="8" s="1"/>
  <c r="L233" i="8" a="1"/>
  <c r="L233" i="8" s="1"/>
  <c r="M233" i="8" a="1"/>
  <c r="M233" i="8" s="1"/>
  <c r="O233" i="8" s="1" a="1"/>
  <c r="O233" i="8" s="1"/>
  <c r="L229" i="8" a="1"/>
  <c r="L229" i="8" s="1"/>
  <c r="M229" i="8" a="1"/>
  <c r="M229" i="8" s="1"/>
  <c r="O229" i="8" s="1" a="1"/>
  <c r="O229" i="8" s="1"/>
  <c r="L225" i="8" a="1"/>
  <c r="L225" i="8" s="1"/>
  <c r="M225" i="8" a="1"/>
  <c r="M225" i="8" s="1"/>
  <c r="O225" i="8" s="1" a="1"/>
  <c r="O225" i="8" s="1"/>
  <c r="L221" i="8" a="1"/>
  <c r="L221" i="8" s="1"/>
  <c r="M221" i="8" a="1"/>
  <c r="M221" i="8" s="1"/>
  <c r="O221" i="8" s="1" a="1"/>
  <c r="O221" i="8" s="1"/>
  <c r="M198" i="8" a="1"/>
  <c r="M198" i="8" s="1"/>
  <c r="O198" i="8" s="1" a="1"/>
  <c r="O198" i="8" s="1"/>
  <c r="F198" i="8" a="1"/>
  <c r="F198" i="8" s="1"/>
  <c r="M194" i="8" a="1"/>
  <c r="M194" i="8" s="1"/>
  <c r="O194" i="8" s="1" a="1"/>
  <c r="O194" i="8" s="1"/>
  <c r="F194" i="8" a="1"/>
  <c r="F194" i="8" s="1"/>
  <c r="M190" i="8" a="1"/>
  <c r="M190" i="8" s="1"/>
  <c r="O190" i="8" s="1" a="1"/>
  <c r="O190" i="8" s="1"/>
  <c r="F190" i="8" a="1"/>
  <c r="F190" i="8" s="1"/>
  <c r="M186" i="8" a="1"/>
  <c r="M186" i="8" s="1"/>
  <c r="O186" i="8" s="1" a="1"/>
  <c r="O186" i="8" s="1"/>
  <c r="F186" i="8" a="1"/>
  <c r="F186" i="8" s="1"/>
  <c r="M182" i="8" a="1"/>
  <c r="M182" i="8" s="1"/>
  <c r="O182" i="8" s="1" a="1"/>
  <c r="O182" i="8" s="1"/>
  <c r="F182" i="8" a="1"/>
  <c r="F182" i="8" s="1"/>
  <c r="M174" i="8" a="1"/>
  <c r="M174" i="8" s="1"/>
  <c r="O174" i="8" s="1" a="1"/>
  <c r="O174" i="8" s="1"/>
  <c r="F174" i="8" a="1"/>
  <c r="F174" i="8" s="1"/>
  <c r="F199" i="8" a="1"/>
  <c r="F199" i="8" s="1"/>
  <c r="M199" i="8" a="1"/>
  <c r="M199" i="8" s="1"/>
  <c r="O199" i="8" s="1" a="1"/>
  <c r="O199" i="8" s="1"/>
  <c r="F195" i="8" a="1"/>
  <c r="F195" i="8" s="1"/>
  <c r="M195" i="8" a="1"/>
  <c r="M195" i="8" s="1"/>
  <c r="O195" i="8" s="1" a="1"/>
  <c r="O195" i="8" s="1"/>
  <c r="F191" i="8" a="1"/>
  <c r="F191" i="8" s="1"/>
  <c r="M191" i="8" a="1"/>
  <c r="M191" i="8" s="1"/>
  <c r="O191" i="8" s="1" a="1"/>
  <c r="O191" i="8" s="1"/>
  <c r="F187" i="8" a="1"/>
  <c r="F187" i="8" s="1"/>
  <c r="M187" i="8" a="1"/>
  <c r="M187" i="8" s="1"/>
  <c r="O187" i="8" s="1" a="1"/>
  <c r="O187" i="8" s="1"/>
  <c r="M184" i="8" a="1"/>
  <c r="M184" i="8" s="1"/>
  <c r="O184" i="8" s="1" a="1"/>
  <c r="O184" i="8" s="1"/>
  <c r="F184" i="8" a="1"/>
  <c r="F184" i="8" s="1"/>
  <c r="M176" i="8" a="1"/>
  <c r="M176" i="8" s="1"/>
  <c r="O176" i="8" s="1" a="1"/>
  <c r="O176" i="8" s="1"/>
  <c r="F176" i="8" a="1"/>
  <c r="F176" i="8" s="1"/>
  <c r="M168" i="8" a="1"/>
  <c r="M168" i="8" s="1"/>
  <c r="O168" i="8" s="1" a="1"/>
  <c r="O168" i="8" s="1"/>
  <c r="F168" i="8" a="1"/>
  <c r="F168" i="8" s="1"/>
  <c r="F203" i="8" a="1"/>
  <c r="F203" i="8" s="1"/>
  <c r="M203" i="8" a="1"/>
  <c r="M203" i="8" s="1"/>
  <c r="O203" i="8" s="1" a="1"/>
  <c r="O203" i="8" s="1"/>
  <c r="F202" i="8" a="1"/>
  <c r="F202" i="8" s="1"/>
  <c r="M202" i="8" a="1"/>
  <c r="M202" i="8" s="1"/>
  <c r="O202" i="8" s="1" a="1"/>
  <c r="O202" i="8" s="1"/>
  <c r="F201" i="8" a="1"/>
  <c r="F201" i="8" s="1"/>
  <c r="M201" i="8" a="1"/>
  <c r="M201" i="8" s="1"/>
  <c r="O201" i="8" s="1" a="1"/>
  <c r="O201" i="8" s="1"/>
  <c r="F200" i="8" a="1"/>
  <c r="F200" i="8" s="1"/>
  <c r="M200" i="8" a="1"/>
  <c r="M200" i="8" s="1"/>
  <c r="O200" i="8" s="1" a="1"/>
  <c r="O200" i="8" s="1"/>
  <c r="M196" i="8" a="1"/>
  <c r="M196" i="8" s="1"/>
  <c r="O196" i="8" s="1" a="1"/>
  <c r="O196" i="8" s="1"/>
  <c r="F196" i="8" a="1"/>
  <c r="F196" i="8" s="1"/>
  <c r="M192" i="8" a="1"/>
  <c r="M192" i="8" s="1"/>
  <c r="O192" i="8" s="1" a="1"/>
  <c r="O192" i="8" s="1"/>
  <c r="F192" i="8" a="1"/>
  <c r="F192" i="8" s="1"/>
  <c r="M188" i="8" a="1"/>
  <c r="M188" i="8" s="1"/>
  <c r="O188" i="8" s="1" a="1"/>
  <c r="O188" i="8" s="1"/>
  <c r="F188" i="8" a="1"/>
  <c r="F188" i="8" s="1"/>
  <c r="M178" i="8" a="1"/>
  <c r="M178" i="8" s="1"/>
  <c r="O178" i="8" s="1" a="1"/>
  <c r="O178" i="8" s="1"/>
  <c r="F178" i="8" a="1"/>
  <c r="F178" i="8" s="1"/>
  <c r="M170" i="8" a="1"/>
  <c r="M170" i="8" s="1"/>
  <c r="O170" i="8" s="1" a="1"/>
  <c r="O170" i="8" s="1"/>
  <c r="F170" i="8" a="1"/>
  <c r="F170" i="8" s="1"/>
  <c r="F197" i="8" a="1"/>
  <c r="F197" i="8" s="1"/>
  <c r="M197" i="8" a="1"/>
  <c r="M197" i="8" s="1"/>
  <c r="O197" i="8" s="1" a="1"/>
  <c r="O197" i="8" s="1"/>
  <c r="F193" i="8" a="1"/>
  <c r="F193" i="8" s="1"/>
  <c r="M193" i="8" a="1"/>
  <c r="M193" i="8" s="1"/>
  <c r="O193" i="8" s="1" a="1"/>
  <c r="O193" i="8" s="1"/>
  <c r="F189" i="8" a="1"/>
  <c r="F189" i="8" s="1"/>
  <c r="M189" i="8" a="1"/>
  <c r="M189" i="8" s="1"/>
  <c r="O189" i="8" s="1" a="1"/>
  <c r="O189" i="8" s="1"/>
  <c r="M180" i="8" a="1"/>
  <c r="M180" i="8" s="1"/>
  <c r="O180" i="8" s="1" a="1"/>
  <c r="O180" i="8" s="1"/>
  <c r="F180" i="8" a="1"/>
  <c r="F180" i="8" s="1"/>
  <c r="M172" i="8" a="1"/>
  <c r="M172" i="8" s="1"/>
  <c r="O172" i="8" s="1" a="1"/>
  <c r="O172" i="8" s="1"/>
  <c r="F172" i="8" a="1"/>
  <c r="F172" i="8" s="1"/>
  <c r="M165" i="8" a="1"/>
  <c r="M165" i="8" s="1"/>
  <c r="O165" i="8" s="1" a="1"/>
  <c r="O165" i="8" s="1"/>
  <c r="M161" i="8" a="1"/>
  <c r="M161" i="8" s="1"/>
  <c r="O161" i="8" s="1" a="1"/>
  <c r="O161" i="8" s="1"/>
  <c r="I140" i="8" a="1"/>
  <c r="I140" i="8" s="1"/>
  <c r="M140" i="8" a="1"/>
  <c r="M140" i="8" s="1"/>
  <c r="O140" i="8" s="1" a="1"/>
  <c r="O140" i="8" s="1"/>
  <c r="M137" i="8" a="1"/>
  <c r="M137" i="8" s="1"/>
  <c r="O137" i="8" s="1" a="1"/>
  <c r="O137" i="8" s="1"/>
  <c r="M131" i="8" a="1"/>
  <c r="M131" i="8" s="1"/>
  <c r="O131" i="8" s="1" a="1"/>
  <c r="O131" i="8" s="1"/>
  <c r="M127" i="8" a="1"/>
  <c r="M127" i="8" s="1"/>
  <c r="O127" i="8" s="1" a="1"/>
  <c r="O127" i="8" s="1"/>
  <c r="M125" i="8" a="1"/>
  <c r="M125" i="8" s="1"/>
  <c r="O125" i="8" s="1" a="1"/>
  <c r="O125" i="8" s="1"/>
  <c r="M123" i="8" a="1"/>
  <c r="M123" i="8" s="1"/>
  <c r="O123" i="8" s="1" a="1"/>
  <c r="O123" i="8" s="1"/>
  <c r="M120" i="8" a="1"/>
  <c r="M120" i="8" s="1"/>
  <c r="O120" i="8" s="1" a="1"/>
  <c r="O120" i="8" s="1"/>
  <c r="F120" i="8" a="1"/>
  <c r="F120" i="8" s="1"/>
  <c r="M143" i="8" a="1"/>
  <c r="M143" i="8" s="1"/>
  <c r="O143" i="8" s="1" a="1"/>
  <c r="O143" i="8" s="1"/>
  <c r="I138" i="8" a="1"/>
  <c r="I138" i="8" s="1"/>
  <c r="M138" i="8" a="1"/>
  <c r="M138" i="8" s="1"/>
  <c r="O138" i="8" s="1" a="1"/>
  <c r="O138" i="8" s="1"/>
  <c r="M135" i="8" a="1"/>
  <c r="M135" i="8" s="1"/>
  <c r="O135" i="8" s="1" a="1"/>
  <c r="O135" i="8" s="1"/>
  <c r="I130" i="8" a="1"/>
  <c r="I130" i="8" s="1"/>
  <c r="M130" i="8" a="1"/>
  <c r="M130" i="8" s="1"/>
  <c r="O130" i="8" s="1" a="1"/>
  <c r="O130" i="8" s="1"/>
  <c r="I126" i="8" a="1"/>
  <c r="I126" i="8" s="1"/>
  <c r="M126" i="8" a="1"/>
  <c r="M126" i="8" s="1"/>
  <c r="O126" i="8" s="1" a="1"/>
  <c r="O126" i="8" s="1"/>
  <c r="I124" i="8" a="1"/>
  <c r="I124" i="8" s="1"/>
  <c r="M124" i="8" a="1"/>
  <c r="M124" i="8" s="1"/>
  <c r="O124" i="8" s="1" a="1"/>
  <c r="O124" i="8" s="1"/>
  <c r="I122" i="8" a="1"/>
  <c r="I122" i="8" s="1"/>
  <c r="M122" i="8" a="1"/>
  <c r="M122" i="8" s="1"/>
  <c r="O122" i="8" s="1" a="1"/>
  <c r="O122" i="8" s="1"/>
  <c r="M163" i="8" a="1"/>
  <c r="M163" i="8" s="1"/>
  <c r="O163" i="8" s="1" a="1"/>
  <c r="O163" i="8" s="1"/>
  <c r="M159" i="8" a="1"/>
  <c r="M159" i="8" s="1"/>
  <c r="O159" i="8" s="1" a="1"/>
  <c r="O159" i="8" s="1"/>
  <c r="I158" i="8" a="1"/>
  <c r="I158" i="8" s="1"/>
  <c r="M158" i="8" a="1"/>
  <c r="M158" i="8" s="1"/>
  <c r="O158" i="8" s="1" a="1"/>
  <c r="O158" i="8" s="1"/>
  <c r="M157" i="8" a="1"/>
  <c r="M157" i="8" s="1"/>
  <c r="O157" i="8" s="1" a="1"/>
  <c r="O157" i="8" s="1"/>
  <c r="I156" i="8" a="1"/>
  <c r="I156" i="8" s="1"/>
  <c r="M156" i="8" a="1"/>
  <c r="M156" i="8" s="1"/>
  <c r="O156" i="8" s="1" a="1"/>
  <c r="O156" i="8" s="1"/>
  <c r="M155" i="8" a="1"/>
  <c r="M155" i="8" s="1"/>
  <c r="O155" i="8" s="1" a="1"/>
  <c r="O155" i="8" s="1"/>
  <c r="I154" i="8" a="1"/>
  <c r="I154" i="8" s="1"/>
  <c r="M154" i="8" a="1"/>
  <c r="M154" i="8" s="1"/>
  <c r="O154" i="8" s="1" a="1"/>
  <c r="O154" i="8" s="1"/>
  <c r="M153" i="8" a="1"/>
  <c r="M153" i="8" s="1"/>
  <c r="O153" i="8" s="1" a="1"/>
  <c r="O153" i="8" s="1"/>
  <c r="I152" i="8" a="1"/>
  <c r="I152" i="8" s="1"/>
  <c r="M152" i="8" a="1"/>
  <c r="M152" i="8" s="1"/>
  <c r="O152" i="8" s="1" a="1"/>
  <c r="O152" i="8" s="1"/>
  <c r="M151" i="8" a="1"/>
  <c r="M151" i="8" s="1"/>
  <c r="O151" i="8" s="1" a="1"/>
  <c r="O151" i="8" s="1"/>
  <c r="I150" i="8" a="1"/>
  <c r="I150" i="8" s="1"/>
  <c r="M150" i="8" a="1"/>
  <c r="M150" i="8" s="1"/>
  <c r="O150" i="8" s="1" a="1"/>
  <c r="O150" i="8" s="1"/>
  <c r="M149" i="8" a="1"/>
  <c r="M149" i="8" s="1"/>
  <c r="O149" i="8" s="1" a="1"/>
  <c r="O149" i="8" s="1"/>
  <c r="I148" i="8" a="1"/>
  <c r="I148" i="8" s="1"/>
  <c r="M148" i="8" a="1"/>
  <c r="M148" i="8" s="1"/>
  <c r="O148" i="8" s="1" a="1"/>
  <c r="O148" i="8" s="1"/>
  <c r="M147" i="8" a="1"/>
  <c r="M147" i="8" s="1"/>
  <c r="O147" i="8" s="1" a="1"/>
  <c r="O147" i="8" s="1"/>
  <c r="I146" i="8" a="1"/>
  <c r="I146" i="8" s="1"/>
  <c r="M146" i="8" a="1"/>
  <c r="M146" i="8" s="1"/>
  <c r="O146" i="8" s="1" a="1"/>
  <c r="O146" i="8" s="1"/>
  <c r="M145" i="8" a="1"/>
  <c r="M145" i="8" s="1"/>
  <c r="O145" i="8" s="1" a="1"/>
  <c r="O145" i="8" s="1"/>
  <c r="I144" i="8" a="1"/>
  <c r="I144" i="8" s="1"/>
  <c r="M144" i="8" a="1"/>
  <c r="M144" i="8" s="1"/>
  <c r="O144" i="8" s="1" a="1"/>
  <c r="O144" i="8" s="1"/>
  <c r="M141" i="8" a="1"/>
  <c r="M141" i="8" s="1"/>
  <c r="O141" i="8" s="1" a="1"/>
  <c r="O141" i="8" s="1"/>
  <c r="I136" i="8" a="1"/>
  <c r="I136" i="8" s="1"/>
  <c r="M136" i="8" a="1"/>
  <c r="M136" i="8" s="1"/>
  <c r="O136" i="8" s="1" a="1"/>
  <c r="O136" i="8" s="1"/>
  <c r="M133" i="8" a="1"/>
  <c r="M133" i="8" s="1"/>
  <c r="O133" i="8" s="1" a="1"/>
  <c r="O133" i="8" s="1"/>
  <c r="M129" i="8" a="1"/>
  <c r="M129" i="8" s="1"/>
  <c r="O129" i="8" s="1" a="1"/>
  <c r="O129" i="8" s="1"/>
  <c r="I142" i="8" a="1"/>
  <c r="I142" i="8" s="1"/>
  <c r="M142" i="8" a="1"/>
  <c r="M142" i="8" s="1"/>
  <c r="O142" i="8" s="1" a="1"/>
  <c r="O142" i="8" s="1"/>
  <c r="M139" i="8" a="1"/>
  <c r="M139" i="8" s="1"/>
  <c r="O139" i="8" s="1" a="1"/>
  <c r="O139" i="8" s="1"/>
  <c r="I134" i="8" a="1"/>
  <c r="I134" i="8" s="1"/>
  <c r="M134" i="8" a="1"/>
  <c r="M134" i="8" s="1"/>
  <c r="O134" i="8" s="1" a="1"/>
  <c r="O134" i="8" s="1"/>
  <c r="I132" i="8" a="1"/>
  <c r="I132" i="8" s="1"/>
  <c r="M132" i="8" a="1"/>
  <c r="M132" i="8" s="1"/>
  <c r="O132" i="8" s="1" a="1"/>
  <c r="O132" i="8" s="1"/>
  <c r="I128" i="8" a="1"/>
  <c r="I128" i="8" s="1"/>
  <c r="M128" i="8" a="1"/>
  <c r="M128" i="8" s="1"/>
  <c r="O128" i="8" s="1" a="1"/>
  <c r="O128" i="8" s="1"/>
  <c r="M113" i="8" a="1"/>
  <c r="M113" i="8" s="1"/>
  <c r="O113" i="8" s="1" a="1"/>
  <c r="O113" i="8" s="1"/>
  <c r="F113" i="8" a="1"/>
  <c r="F113" i="8" s="1"/>
  <c r="L108" i="8" a="1"/>
  <c r="L108" i="8" s="1"/>
  <c r="M108" i="8" a="1"/>
  <c r="M108" i="8" s="1"/>
  <c r="O108" i="8" s="1" a="1"/>
  <c r="O108" i="8" s="1"/>
  <c r="M95" i="8" a="1"/>
  <c r="M95" i="8" s="1"/>
  <c r="O95" i="8" s="1" a="1"/>
  <c r="O95" i="8" s="1"/>
  <c r="F95" i="8" a="1"/>
  <c r="F95" i="8" s="1"/>
  <c r="M91" i="8" a="1"/>
  <c r="M91" i="8" s="1"/>
  <c r="O91" i="8" s="1" a="1"/>
  <c r="O91" i="8" s="1"/>
  <c r="F91" i="8" a="1"/>
  <c r="F91" i="8" s="1"/>
  <c r="M75" i="8" a="1"/>
  <c r="M75" i="8" s="1"/>
  <c r="O75" i="8" s="1" a="1"/>
  <c r="O75" i="8" s="1"/>
  <c r="F75" i="8" a="1"/>
  <c r="F75" i="8" s="1"/>
  <c r="M57" i="8" a="1"/>
  <c r="M57" i="8" s="1"/>
  <c r="O57" i="8" s="1" a="1"/>
  <c r="O57" i="8" s="1"/>
  <c r="F57" i="8" a="1"/>
  <c r="F57" i="8" s="1"/>
  <c r="M53" i="8" a="1"/>
  <c r="M53" i="8" s="1"/>
  <c r="O53" i="8" s="1" a="1"/>
  <c r="O53" i="8" s="1"/>
  <c r="F53" i="8" a="1"/>
  <c r="F53" i="8" s="1"/>
  <c r="F125" i="8" a="1"/>
  <c r="F125" i="8" s="1"/>
  <c r="F123" i="8" a="1"/>
  <c r="F123" i="8" s="1"/>
  <c r="M118" i="8" a="1"/>
  <c r="M118" i="8" s="1"/>
  <c r="O118" i="8" s="1" a="1"/>
  <c r="O118" i="8" s="1"/>
  <c r="F116" i="8" a="1"/>
  <c r="F116" i="8" s="1"/>
  <c r="M101" i="8" a="1"/>
  <c r="M101" i="8" s="1"/>
  <c r="O101" i="8" s="1" a="1"/>
  <c r="O101" i="8" s="1"/>
  <c r="F101" i="8" a="1"/>
  <c r="F101" i="8" s="1"/>
  <c r="M93" i="8" a="1"/>
  <c r="M93" i="8" s="1"/>
  <c r="O93" i="8" s="1" a="1"/>
  <c r="O93" i="8" s="1"/>
  <c r="F93" i="8" a="1"/>
  <c r="F93" i="8" s="1"/>
  <c r="M89" i="8" a="1"/>
  <c r="M89" i="8" s="1"/>
  <c r="O89" i="8" s="1" a="1"/>
  <c r="O89" i="8" s="1"/>
  <c r="F89" i="8" a="1"/>
  <c r="F89" i="8" s="1"/>
  <c r="M73" i="8" a="1"/>
  <c r="M73" i="8" s="1"/>
  <c r="O73" i="8" s="1" a="1"/>
  <c r="O73" i="8" s="1"/>
  <c r="F73" i="8" a="1"/>
  <c r="F73" i="8" s="1"/>
  <c r="F118" i="8" a="1"/>
  <c r="F118" i="8" s="1"/>
  <c r="M115" i="8" a="1"/>
  <c r="M115" i="8" s="1"/>
  <c r="O115" i="8" s="1" a="1"/>
  <c r="O115" i="8" s="1"/>
  <c r="M99" i="8" a="1"/>
  <c r="M99" i="8" s="1"/>
  <c r="O99" i="8" s="1" a="1"/>
  <c r="O99" i="8" s="1"/>
  <c r="F99" i="8" a="1"/>
  <c r="F99" i="8" s="1"/>
  <c r="M83" i="8" a="1"/>
  <c r="M83" i="8" s="1"/>
  <c r="O83" i="8" s="1" a="1"/>
  <c r="O83" i="8" s="1"/>
  <c r="F83" i="8" a="1"/>
  <c r="F83" i="8" s="1"/>
  <c r="M67" i="8" a="1"/>
  <c r="M67" i="8" s="1"/>
  <c r="O67" i="8" s="1" a="1"/>
  <c r="O67" i="8" s="1"/>
  <c r="F67" i="8" a="1"/>
  <c r="F67" i="8" s="1"/>
  <c r="L114" i="8" a="1"/>
  <c r="L114" i="8" s="1"/>
  <c r="M114" i="8" a="1"/>
  <c r="M114" i="8" s="1"/>
  <c r="O114" i="8" s="1" a="1"/>
  <c r="O114" i="8" s="1"/>
  <c r="F112" i="8" a="1"/>
  <c r="F112" i="8" s="1"/>
  <c r="M112" i="8" a="1"/>
  <c r="M112" i="8" s="1"/>
  <c r="O112" i="8" s="1" a="1"/>
  <c r="O112" i="8" s="1"/>
  <c r="M81" i="8" a="1"/>
  <c r="M81" i="8" s="1"/>
  <c r="O81" i="8" s="1" a="1"/>
  <c r="O81" i="8" s="1"/>
  <c r="F81" i="8" a="1"/>
  <c r="F81" i="8" s="1"/>
  <c r="M65" i="8" a="1"/>
  <c r="M65" i="8" s="1"/>
  <c r="O65" i="8" s="1" a="1"/>
  <c r="O65" i="8" s="1"/>
  <c r="F65" i="8" a="1"/>
  <c r="F65" i="8" s="1"/>
  <c r="M61" i="8" a="1"/>
  <c r="M61" i="8" s="1"/>
  <c r="O61" i="8" s="1" a="1"/>
  <c r="O61" i="8" s="1"/>
  <c r="F61" i="8" a="1"/>
  <c r="F61" i="8" s="1"/>
  <c r="M110" i="8" a="1"/>
  <c r="M110" i="8" s="1"/>
  <c r="O110" i="8" s="1" a="1"/>
  <c r="O110" i="8" s="1"/>
  <c r="M98" i="8" a="1"/>
  <c r="M98" i="8" s="1"/>
  <c r="O98" i="8" s="1" a="1"/>
  <c r="O98" i="8" s="1"/>
  <c r="M94" i="8" a="1"/>
  <c r="M94" i="8" s="1"/>
  <c r="O94" i="8" s="1" a="1"/>
  <c r="O94" i="8" s="1"/>
  <c r="M88" i="8" a="1"/>
  <c r="M88" i="8" s="1"/>
  <c r="O88" i="8" s="1" a="1"/>
  <c r="O88" i="8" s="1"/>
  <c r="M80" i="8" a="1"/>
  <c r="M80" i="8" s="1"/>
  <c r="O80" i="8" s="1" a="1"/>
  <c r="O80" i="8" s="1"/>
  <c r="M72" i="8" a="1"/>
  <c r="M72" i="8" s="1"/>
  <c r="O72" i="8" s="1" a="1"/>
  <c r="O72" i="8" s="1"/>
  <c r="M64" i="8" a="1"/>
  <c r="M64" i="8" s="1"/>
  <c r="O64" i="8" s="1" a="1"/>
  <c r="O64" i="8" s="1"/>
  <c r="M59" i="8" a="1"/>
  <c r="M59" i="8" s="1"/>
  <c r="O59" i="8" s="1" a="1"/>
  <c r="O59" i="8" s="1"/>
  <c r="M56" i="8" a="1"/>
  <c r="M56" i="8" s="1"/>
  <c r="O56" i="8" s="1" a="1"/>
  <c r="O56" i="8" s="1"/>
  <c r="M51" i="8" a="1"/>
  <c r="M51" i="8" s="1"/>
  <c r="O51" i="8" s="1" a="1"/>
  <c r="O51" i="8" s="1"/>
  <c r="F49" i="8" a="1"/>
  <c r="F49" i="8" s="1"/>
  <c r="M49" i="8" a="1"/>
  <c r="M49" i="8" s="1"/>
  <c r="O49" i="8" s="1" a="1"/>
  <c r="O49" i="8" s="1"/>
  <c r="L48" i="8" a="1"/>
  <c r="L48" i="8" s="1"/>
  <c r="M48" i="8" a="1"/>
  <c r="M48" i="8" s="1"/>
  <c r="O48" i="8" s="1" a="1"/>
  <c r="O48" i="8" s="1"/>
  <c r="L21" i="8" a="1"/>
  <c r="L21" i="8" s="1"/>
  <c r="M21" i="8" a="1"/>
  <c r="M21" i="8" s="1"/>
  <c r="O21" i="8" s="1" a="1"/>
  <c r="O21" i="8" s="1"/>
  <c r="M111" i="8" a="1"/>
  <c r="M111" i="8" s="1"/>
  <c r="O111" i="8" s="1" a="1"/>
  <c r="O111" i="8" s="1"/>
  <c r="M106" i="8" a="1"/>
  <c r="M106" i="8" s="1"/>
  <c r="O106" i="8" s="1" a="1"/>
  <c r="O106" i="8" s="1"/>
  <c r="M104" i="8" a="1"/>
  <c r="M104" i="8" s="1"/>
  <c r="O104" i="8" s="1" a="1"/>
  <c r="O104" i="8" s="1"/>
  <c r="M96" i="8" a="1"/>
  <c r="M96" i="8" s="1"/>
  <c r="O96" i="8" s="1" a="1"/>
  <c r="O96" i="8" s="1"/>
  <c r="M86" i="8" a="1"/>
  <c r="M86" i="8" s="1"/>
  <c r="O86" i="8" s="1" a="1"/>
  <c r="O86" i="8" s="1"/>
  <c r="M78" i="8" a="1"/>
  <c r="M78" i="8" s="1"/>
  <c r="O78" i="8" s="1" a="1"/>
  <c r="O78" i="8" s="1"/>
  <c r="M70" i="8" a="1"/>
  <c r="M70" i="8" s="1"/>
  <c r="O70" i="8" s="1" a="1"/>
  <c r="O70" i="8" s="1"/>
  <c r="M62" i="8" a="1"/>
  <c r="M62" i="8" s="1"/>
  <c r="O62" i="8" s="1" a="1"/>
  <c r="O62" i="8" s="1"/>
  <c r="M54" i="8" a="1"/>
  <c r="M54" i="8" s="1"/>
  <c r="O54" i="8" s="1" a="1"/>
  <c r="O54" i="8" s="1"/>
  <c r="F41" i="8" a="1"/>
  <c r="F41" i="8" s="1"/>
  <c r="M41" i="8" a="1"/>
  <c r="M41" i="8" s="1"/>
  <c r="O41" i="8" s="1" a="1"/>
  <c r="O41" i="8" s="1"/>
  <c r="F37" i="8" a="1"/>
  <c r="F37" i="8" s="1"/>
  <c r="M37" i="8" a="1"/>
  <c r="M37" i="8" s="1"/>
  <c r="O37" i="8" s="1" a="1"/>
  <c r="O37" i="8" s="1"/>
  <c r="F33" i="8" a="1"/>
  <c r="F33" i="8" s="1"/>
  <c r="M33" i="8" a="1"/>
  <c r="M33" i="8" s="1"/>
  <c r="O33" i="8" s="1" a="1"/>
  <c r="O33" i="8" s="1"/>
  <c r="F29" i="8" a="1"/>
  <c r="F29" i="8" s="1"/>
  <c r="M29" i="8" a="1"/>
  <c r="M29" i="8" s="1"/>
  <c r="O29" i="8" s="1" a="1"/>
  <c r="O29" i="8" s="1"/>
  <c r="F25" i="8" a="1"/>
  <c r="F25" i="8" s="1"/>
  <c r="M25" i="8" a="1"/>
  <c r="M25" i="8" s="1"/>
  <c r="O25" i="8" s="1" a="1"/>
  <c r="O25" i="8" s="1"/>
  <c r="M109" i="8" a="1"/>
  <c r="M109" i="8" s="1"/>
  <c r="O109" i="8" s="1" a="1"/>
  <c r="O109" i="8" s="1"/>
  <c r="M107" i="8" a="1"/>
  <c r="M107" i="8" s="1"/>
  <c r="O107" i="8" s="1" a="1"/>
  <c r="O107" i="8" s="1"/>
  <c r="M105" i="8" a="1"/>
  <c r="M105" i="8" s="1"/>
  <c r="O105" i="8" s="1" a="1"/>
  <c r="O105" i="8" s="1"/>
  <c r="M102" i="8" a="1"/>
  <c r="M102" i="8" s="1"/>
  <c r="O102" i="8" s="1" a="1"/>
  <c r="O102" i="8" s="1"/>
  <c r="M97" i="8" a="1"/>
  <c r="M97" i="8" s="1"/>
  <c r="O97" i="8" s="1" a="1"/>
  <c r="O97" i="8" s="1"/>
  <c r="M87" i="8" a="1"/>
  <c r="M87" i="8" s="1"/>
  <c r="O87" i="8" s="1" a="1"/>
  <c r="O87" i="8" s="1"/>
  <c r="M84" i="8" a="1"/>
  <c r="M84" i="8" s="1"/>
  <c r="O84" i="8" s="1" a="1"/>
  <c r="O84" i="8" s="1"/>
  <c r="M79" i="8" a="1"/>
  <c r="M79" i="8" s="1"/>
  <c r="O79" i="8" s="1" a="1"/>
  <c r="O79" i="8" s="1"/>
  <c r="M76" i="8" a="1"/>
  <c r="M76" i="8" s="1"/>
  <c r="O76" i="8" s="1" a="1"/>
  <c r="O76" i="8" s="1"/>
  <c r="M71" i="8" a="1"/>
  <c r="M71" i="8" s="1"/>
  <c r="O71" i="8" s="1" a="1"/>
  <c r="O71" i="8" s="1"/>
  <c r="M68" i="8" a="1"/>
  <c r="M68" i="8" s="1"/>
  <c r="O68" i="8" s="1" a="1"/>
  <c r="O68" i="8" s="1"/>
  <c r="M63" i="8" a="1"/>
  <c r="M63" i="8" s="1"/>
  <c r="O63" i="8" s="1" a="1"/>
  <c r="O63" i="8" s="1"/>
  <c r="M60" i="8" a="1"/>
  <c r="M60" i="8" s="1"/>
  <c r="O60" i="8" s="1" a="1"/>
  <c r="O60" i="8" s="1"/>
  <c r="M55" i="8" a="1"/>
  <c r="M55" i="8" s="1"/>
  <c r="O55" i="8" s="1" a="1"/>
  <c r="O55" i="8" s="1"/>
  <c r="M52" i="8" a="1"/>
  <c r="M52" i="8" s="1"/>
  <c r="O52" i="8" s="1" a="1"/>
  <c r="O52" i="8" s="1"/>
  <c r="L44" i="8" a="1"/>
  <c r="L44" i="8" s="1"/>
  <c r="M44" i="8" a="1"/>
  <c r="M44" i="8" s="1"/>
  <c r="O44" i="8" s="1" a="1"/>
  <c r="O44" i="8" s="1"/>
  <c r="L23" i="8" a="1"/>
  <c r="L23" i="8" s="1"/>
  <c r="M23" i="8" a="1"/>
  <c r="M23" i="8" s="1"/>
  <c r="O23" i="8" s="1" a="1"/>
  <c r="O23" i="8" s="1"/>
  <c r="M103" i="8" a="1"/>
  <c r="M103" i="8" s="1"/>
  <c r="O103" i="8" s="1" a="1"/>
  <c r="O103" i="8" s="1"/>
  <c r="M85" i="8" a="1"/>
  <c r="M85" i="8" s="1"/>
  <c r="O85" i="8" s="1" a="1"/>
  <c r="O85" i="8" s="1"/>
  <c r="M77" i="8" a="1"/>
  <c r="M77" i="8" s="1"/>
  <c r="O77" i="8" s="1" a="1"/>
  <c r="O77" i="8" s="1"/>
  <c r="M69" i="8" a="1"/>
  <c r="M69" i="8" s="1"/>
  <c r="O69" i="8" s="1" a="1"/>
  <c r="O69" i="8" s="1"/>
  <c r="M66" i="8" a="1"/>
  <c r="M66" i="8" s="1"/>
  <c r="O66" i="8" s="1" a="1"/>
  <c r="O66" i="8" s="1"/>
  <c r="F63" i="8" a="1"/>
  <c r="F63" i="8" s="1"/>
  <c r="M58" i="8" a="1"/>
  <c r="M58" i="8" s="1"/>
  <c r="O58" i="8" s="1" a="1"/>
  <c r="O58" i="8" s="1"/>
  <c r="F55" i="8" a="1"/>
  <c r="F55" i="8" s="1"/>
  <c r="M50" i="8" a="1"/>
  <c r="M50" i="8" s="1"/>
  <c r="O50" i="8" s="1" a="1"/>
  <c r="O50" i="8" s="1"/>
  <c r="F47" i="8" a="1"/>
  <c r="F47" i="8" s="1"/>
  <c r="M47" i="8" a="1"/>
  <c r="M47" i="8" s="1"/>
  <c r="O47" i="8" s="1" a="1"/>
  <c r="O47" i="8" s="1"/>
  <c r="L46" i="8" a="1"/>
  <c r="L46" i="8" s="1"/>
  <c r="M46" i="8" a="1"/>
  <c r="M46" i="8" s="1"/>
  <c r="O46" i="8" s="1" a="1"/>
  <c r="O46" i="8" s="1"/>
  <c r="F43" i="8" a="1"/>
  <c r="F43" i="8" s="1"/>
  <c r="M43" i="8" a="1"/>
  <c r="M43" i="8" s="1"/>
  <c r="O43" i="8" s="1" a="1"/>
  <c r="O43" i="8" s="1"/>
  <c r="F39" i="8" a="1"/>
  <c r="F39" i="8" s="1"/>
  <c r="M39" i="8" a="1"/>
  <c r="M39" i="8" s="1"/>
  <c r="O39" i="8" s="1" a="1"/>
  <c r="O39" i="8" s="1"/>
  <c r="F35" i="8" a="1"/>
  <c r="F35" i="8" s="1"/>
  <c r="M35" i="8" a="1"/>
  <c r="M35" i="8" s="1"/>
  <c r="O35" i="8" s="1" a="1"/>
  <c r="O35" i="8" s="1"/>
  <c r="F31" i="8" a="1"/>
  <c r="F31" i="8" s="1"/>
  <c r="M31" i="8" a="1"/>
  <c r="M31" i="8" s="1"/>
  <c r="O31" i="8" s="1" a="1"/>
  <c r="O31" i="8" s="1"/>
  <c r="F27" i="8" a="1"/>
  <c r="F27" i="8" s="1"/>
  <c r="M27" i="8" a="1"/>
  <c r="M27" i="8" s="1"/>
  <c r="O27" i="8" s="1" a="1"/>
  <c r="O27" i="8" s="1"/>
  <c r="L19" i="8" a="1"/>
  <c r="L19" i="8" s="1"/>
  <c r="M19" i="8" a="1"/>
  <c r="M19" i="8" s="1"/>
  <c r="O19" i="8" s="1" a="1"/>
  <c r="O19" i="8" s="1"/>
  <c r="M888" i="10" a="1"/>
  <c r="M888" i="10" s="1"/>
  <c r="O888" i="10" s="1" a="1"/>
  <c r="O888" i="10" s="1"/>
  <c r="M884" i="10" a="1"/>
  <c r="M884" i="10" s="1"/>
  <c r="O884" i="10" s="1" a="1"/>
  <c r="O884" i="10" s="1"/>
  <c r="M880" i="10" a="1"/>
  <c r="M880" i="10" s="1"/>
  <c r="O880" i="10" s="1" a="1"/>
  <c r="O880" i="10" s="1"/>
  <c r="I880" i="10" a="1"/>
  <c r="I880" i="10" s="1"/>
  <c r="M10" i="8" a="1"/>
  <c r="M10" i="8" s="1"/>
  <c r="O10" i="8" s="1" a="1"/>
  <c r="O10" i="8" s="1"/>
  <c r="J6" i="8"/>
  <c r="I891" i="10" a="1"/>
  <c r="I891" i="10" s="1"/>
  <c r="M891" i="10" a="1"/>
  <c r="M891" i="10" s="1"/>
  <c r="O891" i="10" s="1" a="1"/>
  <c r="O891" i="10" s="1"/>
  <c r="M887" i="10" a="1"/>
  <c r="M887" i="10" s="1"/>
  <c r="O887" i="10" s="1" a="1"/>
  <c r="O887" i="10" s="1"/>
  <c r="I883" i="10" a="1"/>
  <c r="I883" i="10" s="1"/>
  <c r="M883" i="10" a="1"/>
  <c r="M883" i="10" s="1"/>
  <c r="O883" i="10" s="1" a="1"/>
  <c r="O883" i="10" s="1"/>
  <c r="M878" i="10" a="1"/>
  <c r="M878" i="10" s="1"/>
  <c r="O878" i="10" s="1" a="1"/>
  <c r="O878" i="10" s="1"/>
  <c r="I878" i="10" a="1"/>
  <c r="I878" i="10" s="1"/>
  <c r="I9" i="8" a="1"/>
  <c r="I9" i="8" s="1"/>
  <c r="M9" i="8" a="1"/>
  <c r="M9" i="8" s="1"/>
  <c r="O9" i="8" s="1" a="1"/>
  <c r="O9" i="8" s="1"/>
  <c r="M890" i="10" a="1"/>
  <c r="M890" i="10" s="1"/>
  <c r="O890" i="10" s="1" a="1"/>
  <c r="O890" i="10" s="1"/>
  <c r="M886" i="10" a="1"/>
  <c r="M886" i="10" s="1"/>
  <c r="O886" i="10" s="1" a="1"/>
  <c r="O886" i="10" s="1"/>
  <c r="I886" i="10" a="1"/>
  <c r="I886" i="10" s="1"/>
  <c r="M882" i="10" a="1"/>
  <c r="M882" i="10" s="1"/>
  <c r="O882" i="10" s="1" a="1"/>
  <c r="O882" i="10" s="1"/>
  <c r="M876" i="10" a="1"/>
  <c r="M876" i="10" s="1"/>
  <c r="O876" i="10" s="1" a="1"/>
  <c r="O876" i="10" s="1"/>
  <c r="I876" i="10" a="1"/>
  <c r="I876" i="10" s="1"/>
  <c r="M17" i="8" a="1"/>
  <c r="M17" i="8" s="1"/>
  <c r="O17" i="8" s="1" a="1"/>
  <c r="O17" i="8" s="1"/>
  <c r="M16" i="8" a="1"/>
  <c r="M16" i="8" s="1"/>
  <c r="O16" i="8" s="1" a="1"/>
  <c r="O16" i="8" s="1"/>
  <c r="I15" i="8" a="1"/>
  <c r="I15" i="8" s="1"/>
  <c r="M15" i="8" a="1"/>
  <c r="M15" i="8" s="1"/>
  <c r="O15" i="8" s="1" a="1"/>
  <c r="O15" i="8" s="1"/>
  <c r="M14" i="8" a="1"/>
  <c r="M14" i="8" s="1"/>
  <c r="O14" i="8" s="1" a="1"/>
  <c r="O14" i="8" s="1"/>
  <c r="I13" i="8" a="1"/>
  <c r="I13" i="8" s="1"/>
  <c r="M13" i="8" a="1"/>
  <c r="M13" i="8" s="1"/>
  <c r="O13" i="8" s="1" a="1"/>
  <c r="O13" i="8" s="1"/>
  <c r="M12" i="8" a="1"/>
  <c r="M12" i="8" s="1"/>
  <c r="O12" i="8" s="1" a="1"/>
  <c r="O12" i="8" s="1"/>
  <c r="I11" i="8" a="1"/>
  <c r="I11" i="8" s="1"/>
  <c r="M11" i="8" a="1"/>
  <c r="M11" i="8" s="1"/>
  <c r="O11" i="8" s="1" a="1"/>
  <c r="O11" i="8" s="1"/>
  <c r="G6" i="8"/>
  <c r="I8" i="8" a="1"/>
  <c r="I8" i="8" s="1"/>
  <c r="M8" i="8" a="1"/>
  <c r="M8" i="8" s="1"/>
  <c r="I889" i="10" a="1"/>
  <c r="I889" i="10" s="1"/>
  <c r="M889" i="10" a="1"/>
  <c r="M889" i="10" s="1"/>
  <c r="O889" i="10" s="1" a="1"/>
  <c r="O889" i="10" s="1"/>
  <c r="M885" i="10" a="1"/>
  <c r="M885" i="10" s="1"/>
  <c r="O885" i="10" s="1" a="1"/>
  <c r="O885" i="10" s="1"/>
  <c r="I881" i="10" a="1"/>
  <c r="I881" i="10" s="1"/>
  <c r="M881" i="10" a="1"/>
  <c r="M881" i="10" s="1"/>
  <c r="O881" i="10" s="1" a="1"/>
  <c r="O881" i="10" s="1"/>
  <c r="M874" i="10" a="1"/>
  <c r="M874" i="10" s="1"/>
  <c r="O874" i="10" s="1" a="1"/>
  <c r="O874" i="10" s="1"/>
  <c r="I874" i="10" a="1"/>
  <c r="I874" i="10" s="1"/>
  <c r="D6" i="8"/>
  <c r="M859" i="10" a="1"/>
  <c r="M859" i="10" s="1"/>
  <c r="O859" i="10" s="1" a="1"/>
  <c r="O859" i="10" s="1"/>
  <c r="M843" i="10" a="1"/>
  <c r="M843" i="10" s="1"/>
  <c r="O843" i="10" s="1" a="1"/>
  <c r="O843" i="10" s="1"/>
  <c r="F843" i="10" a="1"/>
  <c r="F843" i="10" s="1"/>
  <c r="L8" i="8" a="1"/>
  <c r="L8" i="8" s="1"/>
  <c r="M866" i="10" a="1"/>
  <c r="M866" i="10" s="1"/>
  <c r="O866" i="10" s="1" a="1"/>
  <c r="O866" i="10" s="1"/>
  <c r="F859" i="10" a="1"/>
  <c r="F859" i="10" s="1"/>
  <c r="M856" i="10" a="1"/>
  <c r="M856" i="10" s="1"/>
  <c r="O856" i="10" s="1" a="1"/>
  <c r="O856" i="10" s="1"/>
  <c r="M855" i="10" a="1"/>
  <c r="M855" i="10" s="1"/>
  <c r="O855" i="10" s="1" a="1"/>
  <c r="O855" i="10" s="1"/>
  <c r="M850" i="10" a="1"/>
  <c r="M850" i="10" s="1"/>
  <c r="O850" i="10" s="1" a="1"/>
  <c r="O850" i="10" s="1"/>
  <c r="I844" i="10" a="1"/>
  <c r="I844" i="10" s="1"/>
  <c r="M844" i="10" a="1"/>
  <c r="M844" i="10" s="1"/>
  <c r="O844" i="10" s="1" a="1"/>
  <c r="O844" i="10" s="1"/>
  <c r="I836" i="10" a="1"/>
  <c r="I836" i="10" s="1"/>
  <c r="M836" i="10" a="1"/>
  <c r="M836" i="10" s="1"/>
  <c r="O836" i="10" s="1" a="1"/>
  <c r="O836" i="10" s="1"/>
  <c r="M786" i="10" a="1"/>
  <c r="M786" i="10" s="1"/>
  <c r="O786" i="10" s="1" a="1"/>
  <c r="O786" i="10" s="1"/>
  <c r="M867" i="10" a="1"/>
  <c r="M867" i="10" s="1"/>
  <c r="O867" i="10" s="1" a="1"/>
  <c r="O867" i="10" s="1"/>
  <c r="F855" i="10" a="1"/>
  <c r="F855" i="10" s="1"/>
  <c r="M851" i="10" a="1"/>
  <c r="M851" i="10" s="1"/>
  <c r="O851" i="10" s="1" a="1"/>
  <c r="O851" i="10" s="1"/>
  <c r="M847" i="10" a="1"/>
  <c r="M847" i="10" s="1"/>
  <c r="O847" i="10" s="1" a="1"/>
  <c r="O847" i="10" s="1"/>
  <c r="F847" i="10" a="1"/>
  <c r="F847" i="10" s="1"/>
  <c r="M839" i="10" a="1"/>
  <c r="M839" i="10" s="1"/>
  <c r="O839" i="10" s="1" a="1"/>
  <c r="O839" i="10" s="1"/>
  <c r="F839" i="10" a="1"/>
  <c r="F839" i="10" s="1"/>
  <c r="M879" i="10" a="1"/>
  <c r="M879" i="10" s="1"/>
  <c r="O879" i="10" s="1" a="1"/>
  <c r="O879" i="10" s="1"/>
  <c r="M877" i="10" a="1"/>
  <c r="M877" i="10" s="1"/>
  <c r="O877" i="10" s="1" a="1"/>
  <c r="O877" i="10" s="1"/>
  <c r="M875" i="10" a="1"/>
  <c r="M875" i="10" s="1"/>
  <c r="O875" i="10" s="1" a="1"/>
  <c r="O875" i="10" s="1"/>
  <c r="M873" i="10" a="1"/>
  <c r="M873" i="10" s="1"/>
  <c r="O873" i="10" s="1" a="1"/>
  <c r="O873" i="10" s="1"/>
  <c r="M871" i="10" a="1"/>
  <c r="M871" i="10" s="1"/>
  <c r="O871" i="10" s="1" a="1"/>
  <c r="O871" i="10" s="1"/>
  <c r="M869" i="10" a="1"/>
  <c r="M869" i="10" s="1"/>
  <c r="O869" i="10" s="1" a="1"/>
  <c r="O869" i="10" s="1"/>
  <c r="F867" i="10" a="1"/>
  <c r="F867" i="10" s="1"/>
  <c r="M864" i="10" a="1"/>
  <c r="M864" i="10" s="1"/>
  <c r="O864" i="10" s="1" a="1"/>
  <c r="O864" i="10" s="1"/>
  <c r="M863" i="10" a="1"/>
  <c r="M863" i="10" s="1"/>
  <c r="O863" i="10" s="1" a="1"/>
  <c r="O863" i="10" s="1"/>
  <c r="M858" i="10" a="1"/>
  <c r="M858" i="10" s="1"/>
  <c r="O858" i="10" s="1" a="1"/>
  <c r="O858" i="10" s="1"/>
  <c r="F851" i="10" a="1"/>
  <c r="F851" i="10" s="1"/>
  <c r="I848" i="10" a="1"/>
  <c r="I848" i="10" s="1"/>
  <c r="M848" i="10" a="1"/>
  <c r="M848" i="10" s="1"/>
  <c r="O848" i="10" s="1" a="1"/>
  <c r="O848" i="10" s="1"/>
  <c r="I840" i="10" a="1"/>
  <c r="I840" i="10" s="1"/>
  <c r="M840" i="10" a="1"/>
  <c r="M840" i="10" s="1"/>
  <c r="O840" i="10" s="1" a="1"/>
  <c r="O840" i="10" s="1"/>
  <c r="M834" i="10" a="1"/>
  <c r="M834" i="10" s="1"/>
  <c r="O834" i="10" s="1" a="1"/>
  <c r="O834" i="10" s="1"/>
  <c r="M830" i="10" a="1"/>
  <c r="M830" i="10" s="1"/>
  <c r="O830" i="10" s="1" a="1"/>
  <c r="O830" i="10" s="1"/>
  <c r="M826" i="10" a="1"/>
  <c r="M826" i="10" s="1"/>
  <c r="O826" i="10" s="1" a="1"/>
  <c r="O826" i="10" s="1"/>
  <c r="M822" i="10" a="1"/>
  <c r="M822" i="10" s="1"/>
  <c r="O822" i="10" s="1" a="1"/>
  <c r="O822" i="10" s="1"/>
  <c r="M818" i="10" a="1"/>
  <c r="M818" i="10" s="1"/>
  <c r="O818" i="10" s="1" a="1"/>
  <c r="O818" i="10" s="1"/>
  <c r="M814" i="10" a="1"/>
  <c r="M814" i="10" s="1"/>
  <c r="O814" i="10" s="1" a="1"/>
  <c r="O814" i="10" s="1"/>
  <c r="M810" i="10" a="1"/>
  <c r="M810" i="10" s="1"/>
  <c r="O810" i="10" s="1" a="1"/>
  <c r="O810" i="10" s="1"/>
  <c r="M806" i="10" a="1"/>
  <c r="M806" i="10" s="1"/>
  <c r="O806" i="10" s="1" a="1"/>
  <c r="O806" i="10" s="1"/>
  <c r="M802" i="10" a="1"/>
  <c r="M802" i="10" s="1"/>
  <c r="O802" i="10" s="1" a="1"/>
  <c r="O802" i="10" s="1"/>
  <c r="M798" i="10" a="1"/>
  <c r="M798" i="10" s="1"/>
  <c r="O798" i="10" s="1" a="1"/>
  <c r="O798" i="10" s="1"/>
  <c r="M794" i="10" a="1"/>
  <c r="M794" i="10" s="1"/>
  <c r="O794" i="10" s="1" a="1"/>
  <c r="O794" i="10" s="1"/>
  <c r="M832" i="10" a="1"/>
  <c r="M832" i="10" s="1"/>
  <c r="O832" i="10" s="1" a="1"/>
  <c r="O832" i="10" s="1"/>
  <c r="M828" i="10" a="1"/>
  <c r="M828" i="10" s="1"/>
  <c r="O828" i="10" s="1" a="1"/>
  <c r="O828" i="10" s="1"/>
  <c r="M824" i="10" a="1"/>
  <c r="M824" i="10" s="1"/>
  <c r="O824" i="10" s="1" a="1"/>
  <c r="O824" i="10" s="1"/>
  <c r="M820" i="10" a="1"/>
  <c r="M820" i="10" s="1"/>
  <c r="O820" i="10" s="1" a="1"/>
  <c r="O820" i="10" s="1"/>
  <c r="M816" i="10" a="1"/>
  <c r="M816" i="10" s="1"/>
  <c r="O816" i="10" s="1" a="1"/>
  <c r="O816" i="10" s="1"/>
  <c r="M812" i="10" a="1"/>
  <c r="M812" i="10" s="1"/>
  <c r="O812" i="10" s="1" a="1"/>
  <c r="O812" i="10" s="1"/>
  <c r="M808" i="10" a="1"/>
  <c r="M808" i="10" s="1"/>
  <c r="O808" i="10" s="1" a="1"/>
  <c r="O808" i="10" s="1"/>
  <c r="M804" i="10" a="1"/>
  <c r="M804" i="10" s="1"/>
  <c r="O804" i="10" s="1" a="1"/>
  <c r="O804" i="10" s="1"/>
  <c r="M800" i="10" a="1"/>
  <c r="M800" i="10" s="1"/>
  <c r="O800" i="10" s="1" a="1"/>
  <c r="O800" i="10" s="1"/>
  <c r="M796" i="10" a="1"/>
  <c r="M796" i="10" s="1"/>
  <c r="O796" i="10" s="1" a="1"/>
  <c r="O796" i="10" s="1"/>
  <c r="M792" i="10" a="1"/>
  <c r="M792" i="10" s="1"/>
  <c r="O792" i="10" s="1" a="1"/>
  <c r="O792" i="10" s="1"/>
  <c r="M788" i="10" a="1"/>
  <c r="M788" i="10" s="1"/>
  <c r="O788" i="10" s="1" a="1"/>
  <c r="O788" i="10" s="1"/>
  <c r="M784" i="10" a="1"/>
  <c r="M784" i="10" s="1"/>
  <c r="O784" i="10" s="1" a="1"/>
  <c r="O784" i="10" s="1"/>
  <c r="M780" i="10" a="1"/>
  <c r="M780" i="10" s="1"/>
  <c r="O780" i="10" s="1" a="1"/>
  <c r="O780" i="10" s="1"/>
  <c r="I776" i="10" a="1"/>
  <c r="I776" i="10" s="1"/>
  <c r="M776" i="10" a="1"/>
  <c r="M776" i="10" s="1"/>
  <c r="O776" i="10" s="1" a="1"/>
  <c r="O776" i="10" s="1"/>
  <c r="M773" i="10" a="1"/>
  <c r="M773" i="10" s="1"/>
  <c r="O773" i="10" s="1" a="1"/>
  <c r="O773" i="10" s="1"/>
  <c r="I768" i="10" a="1"/>
  <c r="I768" i="10" s="1"/>
  <c r="M768" i="10" a="1"/>
  <c r="M768" i="10" s="1"/>
  <c r="O768" i="10" s="1" a="1"/>
  <c r="O768" i="10" s="1"/>
  <c r="I748" i="10" a="1"/>
  <c r="I748" i="10" s="1"/>
  <c r="M748" i="10" a="1"/>
  <c r="M748" i="10" s="1"/>
  <c r="O748" i="10" s="1" a="1"/>
  <c r="O748" i="10" s="1"/>
  <c r="I746" i="10" a="1"/>
  <c r="I746" i="10" s="1"/>
  <c r="M746" i="10" a="1"/>
  <c r="M746" i="10" s="1"/>
  <c r="O746" i="10" s="1" a="1"/>
  <c r="O746" i="10" s="1"/>
  <c r="I744" i="10" a="1"/>
  <c r="I744" i="10" s="1"/>
  <c r="M744" i="10" a="1"/>
  <c r="M744" i="10" s="1"/>
  <c r="O744" i="10" s="1" a="1"/>
  <c r="O744" i="10" s="1"/>
  <c r="I742" i="10" a="1"/>
  <c r="I742" i="10" s="1"/>
  <c r="M742" i="10" a="1"/>
  <c r="M742" i="10" s="1"/>
  <c r="O742" i="10" s="1" a="1"/>
  <c r="O742" i="10" s="1"/>
  <c r="I740" i="10" a="1"/>
  <c r="I740" i="10" s="1"/>
  <c r="M740" i="10" a="1"/>
  <c r="M740" i="10" s="1"/>
  <c r="O740" i="10" s="1" a="1"/>
  <c r="O740" i="10" s="1"/>
  <c r="M865" i="10" a="1"/>
  <c r="M865" i="10" s="1"/>
  <c r="O865" i="10" s="1" a="1"/>
  <c r="O865" i="10" s="1"/>
  <c r="M861" i="10" a="1"/>
  <c r="M861" i="10" s="1"/>
  <c r="O861" i="10" s="1" a="1"/>
  <c r="O861" i="10" s="1"/>
  <c r="M857" i="10" a="1"/>
  <c r="M857" i="10" s="1"/>
  <c r="O857" i="10" s="1" a="1"/>
  <c r="O857" i="10" s="1"/>
  <c r="M853" i="10" a="1"/>
  <c r="M853" i="10" s="1"/>
  <c r="O853" i="10" s="1" a="1"/>
  <c r="O853" i="10" s="1"/>
  <c r="M849" i="10" a="1"/>
  <c r="M849" i="10" s="1"/>
  <c r="O849" i="10" s="1" a="1"/>
  <c r="O849" i="10" s="1"/>
  <c r="M845" i="10" a="1"/>
  <c r="M845" i="10" s="1"/>
  <c r="O845" i="10" s="1" a="1"/>
  <c r="O845" i="10" s="1"/>
  <c r="M841" i="10" a="1"/>
  <c r="M841" i="10" s="1"/>
  <c r="O841" i="10" s="1" a="1"/>
  <c r="O841" i="10" s="1"/>
  <c r="M837" i="10" a="1"/>
  <c r="M837" i="10" s="1"/>
  <c r="O837" i="10" s="1" a="1"/>
  <c r="O837" i="10" s="1"/>
  <c r="M833" i="10" a="1"/>
  <c r="M833" i="10" s="1"/>
  <c r="O833" i="10" s="1" a="1"/>
  <c r="O833" i="10" s="1"/>
  <c r="M829" i="10" a="1"/>
  <c r="M829" i="10" s="1"/>
  <c r="O829" i="10" s="1" a="1"/>
  <c r="O829" i="10" s="1"/>
  <c r="M825" i="10" a="1"/>
  <c r="M825" i="10" s="1"/>
  <c r="O825" i="10" s="1" a="1"/>
  <c r="O825" i="10" s="1"/>
  <c r="M821" i="10" a="1"/>
  <c r="M821" i="10" s="1"/>
  <c r="O821" i="10" s="1" a="1"/>
  <c r="O821" i="10" s="1"/>
  <c r="M817" i="10" a="1"/>
  <c r="M817" i="10" s="1"/>
  <c r="O817" i="10" s="1" a="1"/>
  <c r="O817" i="10" s="1"/>
  <c r="M813" i="10" a="1"/>
  <c r="M813" i="10" s="1"/>
  <c r="O813" i="10" s="1" a="1"/>
  <c r="O813" i="10" s="1"/>
  <c r="M809" i="10" a="1"/>
  <c r="M809" i="10" s="1"/>
  <c r="O809" i="10" s="1" a="1"/>
  <c r="O809" i="10" s="1"/>
  <c r="M805" i="10" a="1"/>
  <c r="M805" i="10" s="1"/>
  <c r="O805" i="10" s="1" a="1"/>
  <c r="O805" i="10" s="1"/>
  <c r="M801" i="10" a="1"/>
  <c r="M801" i="10" s="1"/>
  <c r="O801" i="10" s="1" a="1"/>
  <c r="O801" i="10" s="1"/>
  <c r="M797" i="10" a="1"/>
  <c r="M797" i="10" s="1"/>
  <c r="O797" i="10" s="1" a="1"/>
  <c r="O797" i="10" s="1"/>
  <c r="M793" i="10" a="1"/>
  <c r="M793" i="10" s="1"/>
  <c r="O793" i="10" s="1" a="1"/>
  <c r="O793" i="10" s="1"/>
  <c r="M789" i="10" a="1"/>
  <c r="M789" i="10" s="1"/>
  <c r="O789" i="10" s="1" a="1"/>
  <c r="O789" i="10" s="1"/>
  <c r="M785" i="10" a="1"/>
  <c r="M785" i="10" s="1"/>
  <c r="O785" i="10" s="1" a="1"/>
  <c r="O785" i="10" s="1"/>
  <c r="M781" i="10" a="1"/>
  <c r="M781" i="10" s="1"/>
  <c r="O781" i="10" s="1" a="1"/>
  <c r="O781" i="10" s="1"/>
  <c r="I778" i="10" a="1"/>
  <c r="I778" i="10" s="1"/>
  <c r="M778" i="10" a="1"/>
  <c r="M778" i="10" s="1"/>
  <c r="O778" i="10" s="1" a="1"/>
  <c r="O778" i="10" s="1"/>
  <c r="M775" i="10" a="1"/>
  <c r="M775" i="10" s="1"/>
  <c r="O775" i="10" s="1" a="1"/>
  <c r="O775" i="10" s="1"/>
  <c r="I770" i="10" a="1"/>
  <c r="I770" i="10" s="1"/>
  <c r="M770" i="10" a="1"/>
  <c r="M770" i="10" s="1"/>
  <c r="O770" i="10" s="1" a="1"/>
  <c r="O770" i="10" s="1"/>
  <c r="M767" i="10" a="1"/>
  <c r="M767" i="10" s="1"/>
  <c r="O767" i="10" s="1" a="1"/>
  <c r="O767" i="10" s="1"/>
  <c r="M765" i="10" a="1"/>
  <c r="M765" i="10" s="1"/>
  <c r="O765" i="10" s="1" a="1"/>
  <c r="O765" i="10" s="1"/>
  <c r="M763" i="10" a="1"/>
  <c r="M763" i="10" s="1"/>
  <c r="O763" i="10" s="1" a="1"/>
  <c r="O763" i="10" s="1"/>
  <c r="M761" i="10" a="1"/>
  <c r="M761" i="10" s="1"/>
  <c r="O761" i="10" s="1" a="1"/>
  <c r="O761" i="10" s="1"/>
  <c r="M759" i="10" a="1"/>
  <c r="M759" i="10" s="1"/>
  <c r="O759" i="10" s="1" a="1"/>
  <c r="O759" i="10" s="1"/>
  <c r="M757" i="10" a="1"/>
  <c r="M757" i="10" s="1"/>
  <c r="O757" i="10" s="1" a="1"/>
  <c r="O757" i="10" s="1"/>
  <c r="M755" i="10" a="1"/>
  <c r="M755" i="10" s="1"/>
  <c r="O755" i="10" s="1" a="1"/>
  <c r="O755" i="10" s="1"/>
  <c r="I752" i="10" a="1"/>
  <c r="I752" i="10" s="1"/>
  <c r="M752" i="10" a="1"/>
  <c r="M752" i="10" s="1"/>
  <c r="O752" i="10" s="1" a="1"/>
  <c r="O752" i="10" s="1"/>
  <c r="I750" i="10" a="1"/>
  <c r="I750" i="10" s="1"/>
  <c r="M750" i="10" a="1"/>
  <c r="M750" i="10" s="1"/>
  <c r="O750" i="10" s="1" a="1"/>
  <c r="O750" i="10" s="1"/>
  <c r="I772" i="10" a="1"/>
  <c r="I772" i="10" s="1"/>
  <c r="M772" i="10" a="1"/>
  <c r="M772" i="10" s="1"/>
  <c r="O772" i="10" s="1" a="1"/>
  <c r="O772" i="10" s="1"/>
  <c r="I766" i="10" a="1"/>
  <c r="I766" i="10" s="1"/>
  <c r="M766" i="10" a="1"/>
  <c r="M766" i="10" s="1"/>
  <c r="O766" i="10" s="1" a="1"/>
  <c r="O766" i="10" s="1"/>
  <c r="I764" i="10" a="1"/>
  <c r="I764" i="10" s="1"/>
  <c r="M764" i="10" a="1"/>
  <c r="M764" i="10" s="1"/>
  <c r="O764" i="10" s="1" a="1"/>
  <c r="O764" i="10" s="1"/>
  <c r="I762" i="10" a="1"/>
  <c r="I762" i="10" s="1"/>
  <c r="M762" i="10" a="1"/>
  <c r="M762" i="10" s="1"/>
  <c r="O762" i="10" s="1" a="1"/>
  <c r="O762" i="10" s="1"/>
  <c r="I760" i="10" a="1"/>
  <c r="I760" i="10" s="1"/>
  <c r="M760" i="10" a="1"/>
  <c r="M760" i="10" s="1"/>
  <c r="O760" i="10" s="1" a="1"/>
  <c r="O760" i="10" s="1"/>
  <c r="I758" i="10" a="1"/>
  <c r="I758" i="10" s="1"/>
  <c r="M758" i="10" a="1"/>
  <c r="M758" i="10" s="1"/>
  <c r="O758" i="10" s="1" a="1"/>
  <c r="O758" i="10" s="1"/>
  <c r="I756" i="10" a="1"/>
  <c r="I756" i="10" s="1"/>
  <c r="M756" i="10" a="1"/>
  <c r="M756" i="10" s="1"/>
  <c r="O756" i="10" s="1" a="1"/>
  <c r="O756" i="10" s="1"/>
  <c r="I754" i="10" a="1"/>
  <c r="I754" i="10" s="1"/>
  <c r="M754" i="10" a="1"/>
  <c r="M754" i="10" s="1"/>
  <c r="O754" i="10" s="1" a="1"/>
  <c r="O754" i="10" s="1"/>
  <c r="M835" i="10" a="1"/>
  <c r="M835" i="10" s="1"/>
  <c r="O835" i="10" s="1" a="1"/>
  <c r="O835" i="10" s="1"/>
  <c r="M831" i="10" a="1"/>
  <c r="M831" i="10" s="1"/>
  <c r="O831" i="10" s="1" a="1"/>
  <c r="O831" i="10" s="1"/>
  <c r="M827" i="10" a="1"/>
  <c r="M827" i="10" s="1"/>
  <c r="O827" i="10" s="1" a="1"/>
  <c r="O827" i="10" s="1"/>
  <c r="M823" i="10" a="1"/>
  <c r="M823" i="10" s="1"/>
  <c r="O823" i="10" s="1" a="1"/>
  <c r="O823" i="10" s="1"/>
  <c r="M819" i="10" a="1"/>
  <c r="M819" i="10" s="1"/>
  <c r="O819" i="10" s="1" a="1"/>
  <c r="O819" i="10" s="1"/>
  <c r="M815" i="10" a="1"/>
  <c r="M815" i="10" s="1"/>
  <c r="O815" i="10" s="1" a="1"/>
  <c r="O815" i="10" s="1"/>
  <c r="M811" i="10" a="1"/>
  <c r="M811" i="10" s="1"/>
  <c r="O811" i="10" s="1" a="1"/>
  <c r="O811" i="10" s="1"/>
  <c r="M807" i="10" a="1"/>
  <c r="M807" i="10" s="1"/>
  <c r="O807" i="10" s="1" a="1"/>
  <c r="O807" i="10" s="1"/>
  <c r="M803" i="10" a="1"/>
  <c r="M803" i="10" s="1"/>
  <c r="O803" i="10" s="1" a="1"/>
  <c r="O803" i="10" s="1"/>
  <c r="M799" i="10" a="1"/>
  <c r="M799" i="10" s="1"/>
  <c r="O799" i="10" s="1" a="1"/>
  <c r="O799" i="10" s="1"/>
  <c r="M795" i="10" a="1"/>
  <c r="M795" i="10" s="1"/>
  <c r="O795" i="10" s="1" a="1"/>
  <c r="O795" i="10" s="1"/>
  <c r="M791" i="10" a="1"/>
  <c r="M791" i="10" s="1"/>
  <c r="O791" i="10" s="1" a="1"/>
  <c r="O791" i="10" s="1"/>
  <c r="M787" i="10" a="1"/>
  <c r="M787" i="10" s="1"/>
  <c r="O787" i="10" s="1" a="1"/>
  <c r="O787" i="10" s="1"/>
  <c r="M783" i="10" a="1"/>
  <c r="M783" i="10" s="1"/>
  <c r="O783" i="10" s="1" a="1"/>
  <c r="O783" i="10" s="1"/>
  <c r="I774" i="10" a="1"/>
  <c r="I774" i="10" s="1"/>
  <c r="M774" i="10" a="1"/>
  <c r="M774" i="10" s="1"/>
  <c r="O774" i="10" s="1" a="1"/>
  <c r="O774" i="10" s="1"/>
  <c r="M771" i="10" a="1"/>
  <c r="M771" i="10" s="1"/>
  <c r="O771" i="10" s="1" a="1"/>
  <c r="O771" i="10" s="1"/>
  <c r="I738" i="10" a="1"/>
  <c r="I738" i="10" s="1"/>
  <c r="M738" i="10" a="1"/>
  <c r="M738" i="10" s="1"/>
  <c r="O738" i="10" s="1" a="1"/>
  <c r="O738" i="10" s="1"/>
  <c r="I736" i="10" a="1"/>
  <c r="I736" i="10" s="1"/>
  <c r="M736" i="10" a="1"/>
  <c r="M736" i="10" s="1"/>
  <c r="O736" i="10" s="1" a="1"/>
  <c r="O736" i="10" s="1"/>
  <c r="I734" i="10" a="1"/>
  <c r="I734" i="10" s="1"/>
  <c r="M734" i="10" a="1"/>
  <c r="M734" i="10" s="1"/>
  <c r="O734" i="10" s="1" a="1"/>
  <c r="O734" i="10" s="1"/>
  <c r="I732" i="10" a="1"/>
  <c r="I732" i="10" s="1"/>
  <c r="M732" i="10" a="1"/>
  <c r="M732" i="10" s="1"/>
  <c r="O732" i="10" s="1" a="1"/>
  <c r="O732" i="10" s="1"/>
  <c r="I730" i="10" a="1"/>
  <c r="I730" i="10" s="1"/>
  <c r="M730" i="10" a="1"/>
  <c r="M730" i="10" s="1"/>
  <c r="O730" i="10" s="1" a="1"/>
  <c r="O730" i="10" s="1"/>
  <c r="I728" i="10" a="1"/>
  <c r="I728" i="10" s="1"/>
  <c r="M728" i="10" a="1"/>
  <c r="M728" i="10" s="1"/>
  <c r="O728" i="10" s="1" a="1"/>
  <c r="O728" i="10" s="1"/>
  <c r="I726" i="10" a="1"/>
  <c r="I726" i="10" s="1"/>
  <c r="M726" i="10" a="1"/>
  <c r="M726" i="10" s="1"/>
  <c r="O726" i="10" s="1" a="1"/>
  <c r="O726" i="10" s="1"/>
  <c r="I724" i="10" a="1"/>
  <c r="I724" i="10" s="1"/>
  <c r="M724" i="10" a="1"/>
  <c r="M724" i="10" s="1"/>
  <c r="O724" i="10" s="1" a="1"/>
  <c r="O724" i="10" s="1"/>
  <c r="I722" i="10" a="1"/>
  <c r="I722" i="10" s="1"/>
  <c r="M722" i="10" a="1"/>
  <c r="M722" i="10" s="1"/>
  <c r="O722" i="10" s="1" a="1"/>
  <c r="O722" i="10" s="1"/>
  <c r="I720" i="10" a="1"/>
  <c r="I720" i="10" s="1"/>
  <c r="M720" i="10" a="1"/>
  <c r="M720" i="10" s="1"/>
  <c r="O720" i="10" s="1" a="1"/>
  <c r="O720" i="10" s="1"/>
  <c r="I718" i="10" a="1"/>
  <c r="I718" i="10" s="1"/>
  <c r="M718" i="10" a="1"/>
  <c r="M718" i="10" s="1"/>
  <c r="O718" i="10" s="1" a="1"/>
  <c r="O718" i="10" s="1"/>
  <c r="I716" i="10" a="1"/>
  <c r="I716" i="10" s="1"/>
  <c r="M716" i="10" a="1"/>
  <c r="M716" i="10" s="1"/>
  <c r="O716" i="10" s="1" a="1"/>
  <c r="O716" i="10" s="1"/>
  <c r="I714" i="10" a="1"/>
  <c r="I714" i="10" s="1"/>
  <c r="M714" i="10" a="1"/>
  <c r="M714" i="10" s="1"/>
  <c r="O714" i="10" s="1" a="1"/>
  <c r="O714" i="10" s="1"/>
  <c r="I712" i="10" a="1"/>
  <c r="I712" i="10" s="1"/>
  <c r="M712" i="10" a="1"/>
  <c r="M712" i="10" s="1"/>
  <c r="O712" i="10" s="1" a="1"/>
  <c r="O712" i="10" s="1"/>
  <c r="I710" i="10" a="1"/>
  <c r="I710" i="10" s="1"/>
  <c r="M710" i="10" a="1"/>
  <c r="M710" i="10" s="1"/>
  <c r="O710" i="10" s="1" a="1"/>
  <c r="O710" i="10" s="1"/>
  <c r="I708" i="10" a="1"/>
  <c r="I708" i="10" s="1"/>
  <c r="M708" i="10" a="1"/>
  <c r="M708" i="10" s="1"/>
  <c r="O708" i="10" s="1" a="1"/>
  <c r="O708" i="10" s="1"/>
  <c r="M667" i="10" a="1"/>
  <c r="M667" i="10" s="1"/>
  <c r="O667" i="10" s="1" a="1"/>
  <c r="O667" i="10" s="1"/>
  <c r="F667" i="10" a="1"/>
  <c r="F667" i="10" s="1"/>
  <c r="I666" i="10" a="1"/>
  <c r="I666" i="10" s="1"/>
  <c r="M666" i="10" a="1"/>
  <c r="M666" i="10" s="1"/>
  <c r="O666" i="10" s="1" a="1"/>
  <c r="O666" i="10" s="1"/>
  <c r="I662" i="10" a="1"/>
  <c r="I662" i="10" s="1"/>
  <c r="M662" i="10" a="1"/>
  <c r="M662" i="10" s="1"/>
  <c r="O662" i="10" s="1" a="1"/>
  <c r="O662" i="10" s="1"/>
  <c r="I658" i="10" a="1"/>
  <c r="I658" i="10" s="1"/>
  <c r="M658" i="10" a="1"/>
  <c r="M658" i="10" s="1"/>
  <c r="O658" i="10" s="1" a="1"/>
  <c r="O658" i="10" s="1"/>
  <c r="I654" i="10" a="1"/>
  <c r="I654" i="10" s="1"/>
  <c r="M654" i="10" a="1"/>
  <c r="M654" i="10" s="1"/>
  <c r="O654" i="10" s="1" a="1"/>
  <c r="O654" i="10" s="1"/>
  <c r="M635" i="10" a="1"/>
  <c r="M635" i="10" s="1"/>
  <c r="O635" i="10" s="1" a="1"/>
  <c r="O635" i="10" s="1"/>
  <c r="F635" i="10" a="1"/>
  <c r="F635" i="10" s="1"/>
  <c r="M633" i="10" a="1"/>
  <c r="M633" i="10" s="1"/>
  <c r="O633" i="10" s="1" a="1"/>
  <c r="O633" i="10" s="1"/>
  <c r="F633" i="10" a="1"/>
  <c r="F633" i="10" s="1"/>
  <c r="M703" i="10" a="1"/>
  <c r="M703" i="10" s="1"/>
  <c r="O703" i="10" s="1" a="1"/>
  <c r="O703" i="10" s="1"/>
  <c r="M699" i="10" a="1"/>
  <c r="M699" i="10" s="1"/>
  <c r="O699" i="10" s="1" a="1"/>
  <c r="O699" i="10" s="1"/>
  <c r="M695" i="10" a="1"/>
  <c r="M695" i="10" s="1"/>
  <c r="O695" i="10" s="1" a="1"/>
  <c r="O695" i="10" s="1"/>
  <c r="M691" i="10" a="1"/>
  <c r="M691" i="10" s="1"/>
  <c r="O691" i="10" s="1" a="1"/>
  <c r="O691" i="10" s="1"/>
  <c r="I690" i="10" a="1"/>
  <c r="I690" i="10" s="1"/>
  <c r="M690" i="10" a="1"/>
  <c r="M690" i="10" s="1"/>
  <c r="O690" i="10" s="1" a="1"/>
  <c r="O690" i="10" s="1"/>
  <c r="M689" i="10" a="1"/>
  <c r="M689" i="10" s="1"/>
  <c r="O689" i="10" s="1" a="1"/>
  <c r="O689" i="10" s="1"/>
  <c r="I688" i="10" a="1"/>
  <c r="I688" i="10" s="1"/>
  <c r="M688" i="10" a="1"/>
  <c r="M688" i="10" s="1"/>
  <c r="O688" i="10" s="1" a="1"/>
  <c r="O688" i="10" s="1"/>
  <c r="M687" i="10" a="1"/>
  <c r="M687" i="10" s="1"/>
  <c r="O687" i="10" s="1" a="1"/>
  <c r="O687" i="10" s="1"/>
  <c r="I686" i="10" a="1"/>
  <c r="I686" i="10" s="1"/>
  <c r="M686" i="10" a="1"/>
  <c r="M686" i="10" s="1"/>
  <c r="O686" i="10" s="1" a="1"/>
  <c r="O686" i="10" s="1"/>
  <c r="M685" i="10" a="1"/>
  <c r="M685" i="10" s="1"/>
  <c r="O685" i="10" s="1" a="1"/>
  <c r="O685" i="10" s="1"/>
  <c r="I684" i="10" a="1"/>
  <c r="I684" i="10" s="1"/>
  <c r="M684" i="10" a="1"/>
  <c r="M684" i="10" s="1"/>
  <c r="O684" i="10" s="1" a="1"/>
  <c r="O684" i="10" s="1"/>
  <c r="M683" i="10" a="1"/>
  <c r="M683" i="10" s="1"/>
  <c r="O683" i="10" s="1" a="1"/>
  <c r="O683" i="10" s="1"/>
  <c r="I682" i="10" a="1"/>
  <c r="I682" i="10" s="1"/>
  <c r="M682" i="10" a="1"/>
  <c r="M682" i="10" s="1"/>
  <c r="O682" i="10" s="1" a="1"/>
  <c r="O682" i="10" s="1"/>
  <c r="M681" i="10" a="1"/>
  <c r="M681" i="10" s="1"/>
  <c r="O681" i="10" s="1" a="1"/>
  <c r="O681" i="10" s="1"/>
  <c r="I680" i="10" a="1"/>
  <c r="I680" i="10" s="1"/>
  <c r="M680" i="10" a="1"/>
  <c r="M680" i="10" s="1"/>
  <c r="O680" i="10" s="1" a="1"/>
  <c r="O680" i="10" s="1"/>
  <c r="M679" i="10" a="1"/>
  <c r="M679" i="10" s="1"/>
  <c r="O679" i="10" s="1" a="1"/>
  <c r="O679" i="10" s="1"/>
  <c r="I678" i="10" a="1"/>
  <c r="I678" i="10" s="1"/>
  <c r="M678" i="10" a="1"/>
  <c r="M678" i="10" s="1"/>
  <c r="O678" i="10" s="1" a="1"/>
  <c r="O678" i="10" s="1"/>
  <c r="M677" i="10" a="1"/>
  <c r="M677" i="10" s="1"/>
  <c r="O677" i="10" s="1" a="1"/>
  <c r="O677" i="10" s="1"/>
  <c r="I676" i="10" a="1"/>
  <c r="I676" i="10" s="1"/>
  <c r="M676" i="10" a="1"/>
  <c r="M676" i="10" s="1"/>
  <c r="O676" i="10" s="1" a="1"/>
  <c r="O676" i="10" s="1"/>
  <c r="M675" i="10" a="1"/>
  <c r="M675" i="10" s="1"/>
  <c r="O675" i="10" s="1" a="1"/>
  <c r="O675" i="10" s="1"/>
  <c r="I674" i="10" a="1"/>
  <c r="I674" i="10" s="1"/>
  <c r="M674" i="10" a="1"/>
  <c r="M674" i="10" s="1"/>
  <c r="O674" i="10" s="1" a="1"/>
  <c r="O674" i="10" s="1"/>
  <c r="M673" i="10" a="1"/>
  <c r="M673" i="10" s="1"/>
  <c r="O673" i="10" s="1" a="1"/>
  <c r="O673" i="10" s="1"/>
  <c r="I672" i="10" a="1"/>
  <c r="I672" i="10" s="1"/>
  <c r="M672" i="10" a="1"/>
  <c r="M672" i="10" s="1"/>
  <c r="O672" i="10" s="1" a="1"/>
  <c r="O672" i="10" s="1"/>
  <c r="M671" i="10" a="1"/>
  <c r="M671" i="10" s="1"/>
  <c r="O671" i="10" s="1" a="1"/>
  <c r="O671" i="10" s="1"/>
  <c r="I670" i="10" a="1"/>
  <c r="I670" i="10" s="1"/>
  <c r="M670" i="10" a="1"/>
  <c r="M670" i="10" s="1"/>
  <c r="O670" i="10" s="1" a="1"/>
  <c r="O670" i="10" s="1"/>
  <c r="M669" i="10" a="1"/>
  <c r="M669" i="10" s="1"/>
  <c r="O669" i="10" s="1" a="1"/>
  <c r="O669" i="10" s="1"/>
  <c r="I668" i="10" a="1"/>
  <c r="I668" i="10" s="1"/>
  <c r="M668" i="10" a="1"/>
  <c r="M668" i="10" s="1"/>
  <c r="O668" i="10" s="1" a="1"/>
  <c r="O668" i="10" s="1"/>
  <c r="M665" i="10" a="1"/>
  <c r="M665" i="10" s="1"/>
  <c r="O665" i="10" s="1" a="1"/>
  <c r="O665" i="10" s="1"/>
  <c r="F665" i="10" a="1"/>
  <c r="F665" i="10" s="1"/>
  <c r="M661" i="10" a="1"/>
  <c r="M661" i="10" s="1"/>
  <c r="O661" i="10" s="1" a="1"/>
  <c r="O661" i="10" s="1"/>
  <c r="F661" i="10" a="1"/>
  <c r="F661" i="10" s="1"/>
  <c r="M657" i="10" a="1"/>
  <c r="M657" i="10" s="1"/>
  <c r="O657" i="10" s="1" a="1"/>
  <c r="O657" i="10" s="1"/>
  <c r="F657" i="10" a="1"/>
  <c r="F657" i="10" s="1"/>
  <c r="M653" i="10" a="1"/>
  <c r="M653" i="10" s="1"/>
  <c r="O653" i="10" s="1" a="1"/>
  <c r="O653" i="10" s="1"/>
  <c r="F653" i="10" a="1"/>
  <c r="F653" i="10" s="1"/>
  <c r="M647" i="10" a="1"/>
  <c r="M647" i="10" s="1"/>
  <c r="O647" i="10" s="1" a="1"/>
  <c r="O647" i="10" s="1"/>
  <c r="F647" i="10" a="1"/>
  <c r="F647" i="10" s="1"/>
  <c r="F779" i="10" a="1"/>
  <c r="F779" i="10" s="1"/>
  <c r="F777" i="10" a="1"/>
  <c r="F777" i="10" s="1"/>
  <c r="F775" i="10" a="1"/>
  <c r="F775" i="10" s="1"/>
  <c r="F773" i="10" a="1"/>
  <c r="F773" i="10" s="1"/>
  <c r="F771" i="10" a="1"/>
  <c r="F771" i="10" s="1"/>
  <c r="F769" i="10" a="1"/>
  <c r="F769" i="10" s="1"/>
  <c r="F767" i="10" a="1"/>
  <c r="F767" i="10" s="1"/>
  <c r="F765" i="10" a="1"/>
  <c r="F765" i="10" s="1"/>
  <c r="F763" i="10" a="1"/>
  <c r="F763" i="10" s="1"/>
  <c r="F761" i="10" a="1"/>
  <c r="F761" i="10" s="1"/>
  <c r="F759" i="10" a="1"/>
  <c r="F759" i="10" s="1"/>
  <c r="F757" i="10" a="1"/>
  <c r="F757" i="10" s="1"/>
  <c r="F755" i="10" a="1"/>
  <c r="F755" i="10" s="1"/>
  <c r="F753" i="10" a="1"/>
  <c r="F753" i="10" s="1"/>
  <c r="F751" i="10" a="1"/>
  <c r="F751" i="10" s="1"/>
  <c r="F749" i="10" a="1"/>
  <c r="F749" i="10" s="1"/>
  <c r="F747" i="10" a="1"/>
  <c r="F747" i="10" s="1"/>
  <c r="F745" i="10" a="1"/>
  <c r="F745" i="10" s="1"/>
  <c r="F743" i="10" a="1"/>
  <c r="F743" i="10" s="1"/>
  <c r="F741" i="10" a="1"/>
  <c r="F741" i="10" s="1"/>
  <c r="F739" i="10" a="1"/>
  <c r="F739" i="10" s="1"/>
  <c r="F737" i="10" a="1"/>
  <c r="F737" i="10" s="1"/>
  <c r="F735" i="10" a="1"/>
  <c r="F735" i="10" s="1"/>
  <c r="F733" i="10" a="1"/>
  <c r="F733" i="10" s="1"/>
  <c r="F731" i="10" a="1"/>
  <c r="F731" i="10" s="1"/>
  <c r="F729" i="10" a="1"/>
  <c r="F729" i="10" s="1"/>
  <c r="F727" i="10" a="1"/>
  <c r="F727" i="10" s="1"/>
  <c r="F725" i="10" a="1"/>
  <c r="F725" i="10" s="1"/>
  <c r="F723" i="10" a="1"/>
  <c r="F723" i="10" s="1"/>
  <c r="F721" i="10" a="1"/>
  <c r="F721" i="10" s="1"/>
  <c r="F719" i="10" a="1"/>
  <c r="F719" i="10" s="1"/>
  <c r="F717" i="10" a="1"/>
  <c r="F717" i="10" s="1"/>
  <c r="F715" i="10" a="1"/>
  <c r="F715" i="10" s="1"/>
  <c r="F713" i="10" a="1"/>
  <c r="F713" i="10" s="1"/>
  <c r="F711" i="10" a="1"/>
  <c r="F711" i="10" s="1"/>
  <c r="F709" i="10" a="1"/>
  <c r="F709" i="10" s="1"/>
  <c r="F707" i="10" a="1"/>
  <c r="F707" i="10" s="1"/>
  <c r="M704" i="10" a="1"/>
  <c r="M704" i="10" s="1"/>
  <c r="O704" i="10" s="1" a="1"/>
  <c r="O704" i="10" s="1"/>
  <c r="F703" i="10" a="1"/>
  <c r="F703" i="10" s="1"/>
  <c r="M700" i="10" a="1"/>
  <c r="M700" i="10" s="1"/>
  <c r="O700" i="10" s="1" a="1"/>
  <c r="O700" i="10" s="1"/>
  <c r="F699" i="10" a="1"/>
  <c r="F699" i="10" s="1"/>
  <c r="M696" i="10" a="1"/>
  <c r="M696" i="10" s="1"/>
  <c r="O696" i="10" s="1" a="1"/>
  <c r="O696" i="10" s="1"/>
  <c r="F695" i="10" a="1"/>
  <c r="F695" i="10" s="1"/>
  <c r="M692" i="10" a="1"/>
  <c r="M692" i="10" s="1"/>
  <c r="O692" i="10" s="1" a="1"/>
  <c r="O692" i="10" s="1"/>
  <c r="F691" i="10" a="1"/>
  <c r="F691" i="10" s="1"/>
  <c r="M663" i="10" a="1"/>
  <c r="M663" i="10" s="1"/>
  <c r="O663" i="10" s="1" a="1"/>
  <c r="O663" i="10" s="1"/>
  <c r="F663" i="10" a="1"/>
  <c r="F663" i="10" s="1"/>
  <c r="M659" i="10" a="1"/>
  <c r="M659" i="10" s="1"/>
  <c r="O659" i="10" s="1" a="1"/>
  <c r="O659" i="10" s="1"/>
  <c r="F659" i="10" a="1"/>
  <c r="F659" i="10" s="1"/>
  <c r="M655" i="10" a="1"/>
  <c r="M655" i="10" s="1"/>
  <c r="O655" i="10" s="1" a="1"/>
  <c r="O655" i="10" s="1"/>
  <c r="F655" i="10" a="1"/>
  <c r="F655" i="10" s="1"/>
  <c r="M651" i="10" a="1"/>
  <c r="M651" i="10" s="1"/>
  <c r="O651" i="10" s="1" a="1"/>
  <c r="O651" i="10" s="1"/>
  <c r="F651" i="10" a="1"/>
  <c r="F651" i="10" s="1"/>
  <c r="M637" i="10" a="1"/>
  <c r="M637" i="10" s="1"/>
  <c r="O637" i="10" s="1" a="1"/>
  <c r="O637" i="10" s="1"/>
  <c r="F637" i="10" a="1"/>
  <c r="F637" i="10" s="1"/>
  <c r="M631" i="10" a="1"/>
  <c r="M631" i="10" s="1"/>
  <c r="O631" i="10" s="1" a="1"/>
  <c r="O631" i="10" s="1"/>
  <c r="F631" i="10" a="1"/>
  <c r="F631" i="10" s="1"/>
  <c r="M705" i="10" a="1"/>
  <c r="M705" i="10" s="1"/>
  <c r="O705" i="10" s="1" a="1"/>
  <c r="O705" i="10" s="1"/>
  <c r="M701" i="10" a="1"/>
  <c r="M701" i="10" s="1"/>
  <c r="O701" i="10" s="1" a="1"/>
  <c r="O701" i="10" s="1"/>
  <c r="M697" i="10" a="1"/>
  <c r="M697" i="10" s="1"/>
  <c r="O697" i="10" s="1" a="1"/>
  <c r="O697" i="10" s="1"/>
  <c r="M693" i="10" a="1"/>
  <c r="M693" i="10" s="1"/>
  <c r="O693" i="10" s="1" a="1"/>
  <c r="O693" i="10" s="1"/>
  <c r="M649" i="10" a="1"/>
  <c r="M649" i="10" s="1"/>
  <c r="O649" i="10" s="1" a="1"/>
  <c r="O649" i="10" s="1"/>
  <c r="F649" i="10" a="1"/>
  <c r="F649" i="10" s="1"/>
  <c r="M645" i="10" a="1"/>
  <c r="M645" i="10" s="1"/>
  <c r="O645" i="10" s="1" a="1"/>
  <c r="O645" i="10" s="1"/>
  <c r="F645" i="10" a="1"/>
  <c r="F645" i="10" s="1"/>
  <c r="M641" i="10" a="1"/>
  <c r="M641" i="10" s="1"/>
  <c r="O641" i="10" s="1" a="1"/>
  <c r="O641" i="10" s="1"/>
  <c r="F641" i="10" a="1"/>
  <c r="F641" i="10" s="1"/>
  <c r="M650" i="10" a="1"/>
  <c r="M650" i="10" s="1"/>
  <c r="O650" i="10" s="1" a="1"/>
  <c r="O650" i="10" s="1"/>
  <c r="M646" i="10" a="1"/>
  <c r="M646" i="10" s="1"/>
  <c r="O646" i="10" s="1" a="1"/>
  <c r="O646" i="10" s="1"/>
  <c r="M642" i="10" a="1"/>
  <c r="M642" i="10" s="1"/>
  <c r="O642" i="10" s="1" a="1"/>
  <c r="O642" i="10" s="1"/>
  <c r="M634" i="10" a="1"/>
  <c r="M634" i="10" s="1"/>
  <c r="O634" i="10" s="1" a="1"/>
  <c r="O634" i="10" s="1"/>
  <c r="M627" i="10" a="1"/>
  <c r="M627" i="10" s="1"/>
  <c r="O627" i="10" s="1" a="1"/>
  <c r="O627" i="10" s="1"/>
  <c r="F627" i="10" a="1"/>
  <c r="F627" i="10" s="1"/>
  <c r="F626" i="10" a="1"/>
  <c r="F626" i="10" s="1"/>
  <c r="M626" i="10" a="1"/>
  <c r="M626" i="10" s="1"/>
  <c r="O626" i="10" s="1" a="1"/>
  <c r="O626" i="10" s="1"/>
  <c r="M621" i="10" a="1"/>
  <c r="M621" i="10" s="1"/>
  <c r="O621" i="10" s="1" a="1"/>
  <c r="O621" i="10" s="1"/>
  <c r="F621" i="10" a="1"/>
  <c r="F621" i="10" s="1"/>
  <c r="L620" i="10" a="1"/>
  <c r="L620" i="10" s="1"/>
  <c r="M620" i="10" a="1"/>
  <c r="M620" i="10" s="1"/>
  <c r="O620" i="10" s="1" a="1"/>
  <c r="O620" i="10" s="1"/>
  <c r="M617" i="10" a="1"/>
  <c r="M617" i="10" s="1"/>
  <c r="O617" i="10" s="1" a="1"/>
  <c r="O617" i="10" s="1"/>
  <c r="F617" i="10" a="1"/>
  <c r="F617" i="10" s="1"/>
  <c r="L616" i="10" a="1"/>
  <c r="L616" i="10" s="1"/>
  <c r="M616" i="10" a="1"/>
  <c r="M616" i="10" s="1"/>
  <c r="O616" i="10" s="1" a="1"/>
  <c r="O616" i="10" s="1"/>
  <c r="M613" i="10" a="1"/>
  <c r="M613" i="10" s="1"/>
  <c r="O613" i="10" s="1" a="1"/>
  <c r="O613" i="10" s="1"/>
  <c r="F613" i="10" a="1"/>
  <c r="F613" i="10" s="1"/>
  <c r="L612" i="10" a="1"/>
  <c r="L612" i="10" s="1"/>
  <c r="M612" i="10" a="1"/>
  <c r="M612" i="10" s="1"/>
  <c r="O612" i="10" s="1" a="1"/>
  <c r="O612" i="10" s="1"/>
  <c r="M609" i="10" a="1"/>
  <c r="M609" i="10" s="1"/>
  <c r="O609" i="10" s="1" a="1"/>
  <c r="O609" i="10" s="1"/>
  <c r="F609" i="10" a="1"/>
  <c r="F609" i="10" s="1"/>
  <c r="L608" i="10" a="1"/>
  <c r="L608" i="10" s="1"/>
  <c r="M608" i="10" a="1"/>
  <c r="M608" i="10" s="1"/>
  <c r="O608" i="10" s="1" a="1"/>
  <c r="O608" i="10" s="1"/>
  <c r="M605" i="10" a="1"/>
  <c r="M605" i="10" s="1"/>
  <c r="O605" i="10" s="1" a="1"/>
  <c r="O605" i="10" s="1"/>
  <c r="F605" i="10" a="1"/>
  <c r="F605" i="10" s="1"/>
  <c r="L604" i="10" a="1"/>
  <c r="L604" i="10" s="1"/>
  <c r="M604" i="10" a="1"/>
  <c r="M604" i="10" s="1"/>
  <c r="O604" i="10" s="1" a="1"/>
  <c r="O604" i="10" s="1"/>
  <c r="F602" i="10" a="1"/>
  <c r="F602" i="10" s="1"/>
  <c r="M602" i="10" a="1"/>
  <c r="M602" i="10" s="1"/>
  <c r="O602" i="10" s="1" a="1"/>
  <c r="O602" i="10" s="1"/>
  <c r="F596" i="10" a="1"/>
  <c r="F596" i="10" s="1"/>
  <c r="M596" i="10" a="1"/>
  <c r="M596" i="10" s="1"/>
  <c r="O596" i="10" s="1" a="1"/>
  <c r="O596" i="10" s="1"/>
  <c r="F594" i="10" a="1"/>
  <c r="F594" i="10" s="1"/>
  <c r="M594" i="10" a="1"/>
  <c r="M594" i="10" s="1"/>
  <c r="O594" i="10" s="1" a="1"/>
  <c r="O594" i="10" s="1"/>
  <c r="M643" i="10" a="1"/>
  <c r="M643" i="10" s="1"/>
  <c r="O643" i="10" s="1" a="1"/>
  <c r="O643" i="10" s="1"/>
  <c r="M640" i="10" a="1"/>
  <c r="M640" i="10" s="1"/>
  <c r="O640" i="10" s="1" a="1"/>
  <c r="O640" i="10" s="1"/>
  <c r="M632" i="10" a="1"/>
  <c r="M632" i="10" s="1"/>
  <c r="O632" i="10" s="1" a="1"/>
  <c r="O632" i="10" s="1"/>
  <c r="M625" i="10" a="1"/>
  <c r="M625" i="10" s="1"/>
  <c r="O625" i="10" s="1" a="1"/>
  <c r="O625" i="10" s="1"/>
  <c r="F625" i="10" a="1"/>
  <c r="F625" i="10" s="1"/>
  <c r="L624" i="10" a="1"/>
  <c r="L624" i="10" s="1"/>
  <c r="M624" i="10" a="1"/>
  <c r="M624" i="10" s="1"/>
  <c r="O624" i="10" s="1" a="1"/>
  <c r="O624" i="10" s="1"/>
  <c r="M664" i="10" a="1"/>
  <c r="M664" i="10" s="1"/>
  <c r="O664" i="10" s="1" a="1"/>
  <c r="O664" i="10" s="1"/>
  <c r="M660" i="10" a="1"/>
  <c r="M660" i="10" s="1"/>
  <c r="O660" i="10" s="1" a="1"/>
  <c r="O660" i="10" s="1"/>
  <c r="M656" i="10" a="1"/>
  <c r="M656" i="10" s="1"/>
  <c r="O656" i="10" s="1" a="1"/>
  <c r="O656" i="10" s="1"/>
  <c r="M652" i="10" a="1"/>
  <c r="M652" i="10" s="1"/>
  <c r="O652" i="10" s="1" a="1"/>
  <c r="O652" i="10" s="1"/>
  <c r="M648" i="10" a="1"/>
  <c r="M648" i="10" s="1"/>
  <c r="O648" i="10" s="1" a="1"/>
  <c r="O648" i="10" s="1"/>
  <c r="F643" i="10" a="1"/>
  <c r="F643" i="10" s="1"/>
  <c r="M638" i="10" a="1"/>
  <c r="M638" i="10" s="1"/>
  <c r="O638" i="10" s="1" a="1"/>
  <c r="O638" i="10" s="1"/>
  <c r="M630" i="10" a="1"/>
  <c r="M630" i="10" s="1"/>
  <c r="O630" i="10" s="1" a="1"/>
  <c r="O630" i="10" s="1"/>
  <c r="M623" i="10" a="1"/>
  <c r="M623" i="10" s="1"/>
  <c r="O623" i="10" s="1" a="1"/>
  <c r="O623" i="10" s="1"/>
  <c r="F623" i="10" a="1"/>
  <c r="F623" i="10" s="1"/>
  <c r="L622" i="10" a="1"/>
  <c r="L622" i="10" s="1"/>
  <c r="M622" i="10" a="1"/>
  <c r="M622" i="10" s="1"/>
  <c r="O622" i="10" s="1" a="1"/>
  <c r="O622" i="10" s="1"/>
  <c r="M619" i="10" a="1"/>
  <c r="M619" i="10" s="1"/>
  <c r="O619" i="10" s="1" a="1"/>
  <c r="O619" i="10" s="1"/>
  <c r="F619" i="10" a="1"/>
  <c r="F619" i="10" s="1"/>
  <c r="L618" i="10" a="1"/>
  <c r="L618" i="10" s="1"/>
  <c r="M618" i="10" a="1"/>
  <c r="M618" i="10" s="1"/>
  <c r="O618" i="10" s="1" a="1"/>
  <c r="O618" i="10" s="1"/>
  <c r="M615" i="10" a="1"/>
  <c r="M615" i="10" s="1"/>
  <c r="O615" i="10" s="1" a="1"/>
  <c r="O615" i="10" s="1"/>
  <c r="F615" i="10" a="1"/>
  <c r="F615" i="10" s="1"/>
  <c r="L614" i="10" a="1"/>
  <c r="L614" i="10" s="1"/>
  <c r="M614" i="10" a="1"/>
  <c r="M614" i="10" s="1"/>
  <c r="O614" i="10" s="1" a="1"/>
  <c r="O614" i="10" s="1"/>
  <c r="M611" i="10" a="1"/>
  <c r="M611" i="10" s="1"/>
  <c r="O611" i="10" s="1" a="1"/>
  <c r="O611" i="10" s="1"/>
  <c r="F611" i="10" a="1"/>
  <c r="F611" i="10" s="1"/>
  <c r="L610" i="10" a="1"/>
  <c r="L610" i="10" s="1"/>
  <c r="M610" i="10" a="1"/>
  <c r="M610" i="10" s="1"/>
  <c r="O610" i="10" s="1" a="1"/>
  <c r="O610" i="10" s="1"/>
  <c r="M607" i="10" a="1"/>
  <c r="M607" i="10" s="1"/>
  <c r="O607" i="10" s="1" a="1"/>
  <c r="O607" i="10" s="1"/>
  <c r="F607" i="10" a="1"/>
  <c r="F607" i="10" s="1"/>
  <c r="L606" i="10" a="1"/>
  <c r="L606" i="10" s="1"/>
  <c r="M606" i="10" a="1"/>
  <c r="M606" i="10" s="1"/>
  <c r="O606" i="10" s="1" a="1"/>
  <c r="O606" i="10" s="1"/>
  <c r="M639" i="10" a="1"/>
  <c r="M639" i="10" s="1"/>
  <c r="O639" i="10" s="1" a="1"/>
  <c r="O639" i="10" s="1"/>
  <c r="M636" i="10" a="1"/>
  <c r="M636" i="10" s="1"/>
  <c r="O636" i="10" s="1" a="1"/>
  <c r="O636" i="10" s="1"/>
  <c r="M629" i="10" a="1"/>
  <c r="M629" i="10" s="1"/>
  <c r="O629" i="10" s="1" a="1"/>
  <c r="O629" i="10" s="1"/>
  <c r="F629" i="10" a="1"/>
  <c r="F629" i="10" s="1"/>
  <c r="F628" i="10" a="1"/>
  <c r="F628" i="10" s="1"/>
  <c r="M628" i="10" a="1"/>
  <c r="M628" i="10" s="1"/>
  <c r="O628" i="10" s="1" a="1"/>
  <c r="O628" i="10" s="1"/>
  <c r="F600" i="10" a="1"/>
  <c r="F600" i="10" s="1"/>
  <c r="M595" i="10" a="1"/>
  <c r="M595" i="10" s="1"/>
  <c r="O595" i="10" s="1" a="1"/>
  <c r="O595" i="10" s="1"/>
  <c r="F592" i="10" a="1"/>
  <c r="F592" i="10" s="1"/>
  <c r="M590" i="10" a="1"/>
  <c r="M590" i="10" s="1"/>
  <c r="O590" i="10" s="1" a="1"/>
  <c r="O590" i="10" s="1"/>
  <c r="M586" i="10" a="1"/>
  <c r="M586" i="10" s="1"/>
  <c r="O586" i="10" s="1" a="1"/>
  <c r="O586" i="10" s="1"/>
  <c r="M576" i="10" a="1"/>
  <c r="M576" i="10" s="1"/>
  <c r="O576" i="10" s="1" a="1"/>
  <c r="O576" i="10" s="1"/>
  <c r="I533" i="10" a="1"/>
  <c r="I533" i="10" s="1"/>
  <c r="M533" i="10" a="1"/>
  <c r="M533" i="10" s="1"/>
  <c r="O533" i="10" s="1" a="1"/>
  <c r="O533" i="10" s="1"/>
  <c r="M597" i="10" a="1"/>
  <c r="M597" i="10" s="1"/>
  <c r="O597" i="10" s="1" a="1"/>
  <c r="O597" i="10" s="1"/>
  <c r="M589" i="10" a="1"/>
  <c r="M589" i="10" s="1"/>
  <c r="O589" i="10" s="1" a="1"/>
  <c r="O589" i="10" s="1"/>
  <c r="M585" i="10" a="1"/>
  <c r="M585" i="10" s="1"/>
  <c r="O585" i="10" s="1" a="1"/>
  <c r="O585" i="10" s="1"/>
  <c r="M582" i="10" a="1"/>
  <c r="M582" i="10" s="1"/>
  <c r="O582" i="10" s="1" a="1"/>
  <c r="O582" i="10" s="1"/>
  <c r="M580" i="10" a="1"/>
  <c r="M580" i="10" s="1"/>
  <c r="O580" i="10" s="1" a="1"/>
  <c r="O580" i="10" s="1"/>
  <c r="I534" i="10" a="1"/>
  <c r="I534" i="10" s="1"/>
  <c r="M534" i="10" a="1"/>
  <c r="M534" i="10" s="1"/>
  <c r="O534" i="10" s="1" a="1"/>
  <c r="O534" i="10" s="1"/>
  <c r="M583" i="10" a="1"/>
  <c r="M583" i="10" s="1"/>
  <c r="O583" i="10" s="1" a="1"/>
  <c r="O583" i="10" s="1"/>
  <c r="M579" i="10" a="1"/>
  <c r="M579" i="10" s="1"/>
  <c r="O579" i="10" s="1" a="1"/>
  <c r="O579" i="10" s="1"/>
  <c r="M575" i="10" a="1"/>
  <c r="M575" i="10" s="1"/>
  <c r="O575" i="10" s="1" a="1"/>
  <c r="O575" i="10" s="1"/>
  <c r="M571" i="10" a="1"/>
  <c r="M571" i="10" s="1"/>
  <c r="O571" i="10" s="1" a="1"/>
  <c r="O571" i="10" s="1"/>
  <c r="M567" i="10" a="1"/>
  <c r="M567" i="10" s="1"/>
  <c r="O567" i="10" s="1" a="1"/>
  <c r="O567" i="10" s="1"/>
  <c r="M563" i="10" a="1"/>
  <c r="M563" i="10" s="1"/>
  <c r="O563" i="10" s="1" a="1"/>
  <c r="O563" i="10" s="1"/>
  <c r="M559" i="10" a="1"/>
  <c r="M559" i="10" s="1"/>
  <c r="O559" i="10" s="1" a="1"/>
  <c r="O559" i="10" s="1"/>
  <c r="M555" i="10" a="1"/>
  <c r="M555" i="10" s="1"/>
  <c r="O555" i="10" s="1" a="1"/>
  <c r="O555" i="10" s="1"/>
  <c r="M551" i="10" a="1"/>
  <c r="M551" i="10" s="1"/>
  <c r="O551" i="10" s="1" a="1"/>
  <c r="O551" i="10" s="1"/>
  <c r="M547" i="10" a="1"/>
  <c r="M547" i="10" s="1"/>
  <c r="O547" i="10" s="1" a="1"/>
  <c r="O547" i="10" s="1"/>
  <c r="M543" i="10" a="1"/>
  <c r="M543" i="10" s="1"/>
  <c r="O543" i="10" s="1" a="1"/>
  <c r="O543" i="10" s="1"/>
  <c r="M539" i="10" a="1"/>
  <c r="M539" i="10" s="1"/>
  <c r="O539" i="10" s="1" a="1"/>
  <c r="O539" i="10" s="1"/>
  <c r="I535" i="10" a="1"/>
  <c r="I535" i="10" s="1"/>
  <c r="I531" i="10" a="1"/>
  <c r="I531" i="10" s="1"/>
  <c r="M503" i="10" a="1"/>
  <c r="M503" i="10" s="1"/>
  <c r="O503" i="10" s="1" a="1"/>
  <c r="O503" i="10" s="1"/>
  <c r="F503" i="10" a="1"/>
  <c r="F503" i="10" s="1"/>
  <c r="L502" i="10" a="1"/>
  <c r="L502" i="10" s="1"/>
  <c r="M502" i="10" a="1"/>
  <c r="M502" i="10" s="1"/>
  <c r="O502" i="10" s="1" a="1"/>
  <c r="O502" i="10" s="1"/>
  <c r="M501" i="10" a="1"/>
  <c r="M501" i="10" s="1"/>
  <c r="O501" i="10" s="1" a="1"/>
  <c r="O501" i="10" s="1"/>
  <c r="F501" i="10" a="1"/>
  <c r="F501" i="10" s="1"/>
  <c r="I493" i="10" a="1"/>
  <c r="I493" i="10" s="1"/>
  <c r="M493" i="10" a="1"/>
  <c r="M493" i="10" s="1"/>
  <c r="O493" i="10" s="1" a="1"/>
  <c r="O493" i="10" s="1"/>
  <c r="M581" i="10" a="1"/>
  <c r="M581" i="10" s="1"/>
  <c r="O581" i="10" s="1" a="1"/>
  <c r="O581" i="10" s="1"/>
  <c r="M577" i="10" a="1"/>
  <c r="M577" i="10" s="1"/>
  <c r="O577" i="10" s="1" a="1"/>
  <c r="O577" i="10" s="1"/>
  <c r="M573" i="10" a="1"/>
  <c r="M573" i="10" s="1"/>
  <c r="O573" i="10" s="1" a="1"/>
  <c r="O573" i="10" s="1"/>
  <c r="M569" i="10" a="1"/>
  <c r="M569" i="10" s="1"/>
  <c r="O569" i="10" s="1" a="1"/>
  <c r="O569" i="10" s="1"/>
  <c r="M565" i="10" a="1"/>
  <c r="M565" i="10" s="1"/>
  <c r="O565" i="10" s="1" a="1"/>
  <c r="O565" i="10" s="1"/>
  <c r="M561" i="10" a="1"/>
  <c r="M561" i="10" s="1"/>
  <c r="O561" i="10" s="1" a="1"/>
  <c r="O561" i="10" s="1"/>
  <c r="M557" i="10" a="1"/>
  <c r="M557" i="10" s="1"/>
  <c r="O557" i="10" s="1" a="1"/>
  <c r="O557" i="10" s="1"/>
  <c r="M553" i="10" a="1"/>
  <c r="M553" i="10" s="1"/>
  <c r="O553" i="10" s="1" a="1"/>
  <c r="O553" i="10" s="1"/>
  <c r="M549" i="10" a="1"/>
  <c r="M549" i="10" s="1"/>
  <c r="O549" i="10" s="1" a="1"/>
  <c r="O549" i="10" s="1"/>
  <c r="M545" i="10" a="1"/>
  <c r="M545" i="10" s="1"/>
  <c r="O545" i="10" s="1" a="1"/>
  <c r="O545" i="10" s="1"/>
  <c r="M541" i="10" a="1"/>
  <c r="M541" i="10" s="1"/>
  <c r="O541" i="10" s="1" a="1"/>
  <c r="O541" i="10" s="1"/>
  <c r="M537" i="10" a="1"/>
  <c r="M537" i="10" s="1"/>
  <c r="O537" i="10" s="1" a="1"/>
  <c r="O537" i="10" s="1"/>
  <c r="M536" i="10" a="1"/>
  <c r="M536" i="10" s="1"/>
  <c r="O536" i="10" s="1" a="1"/>
  <c r="O536" i="10" s="1"/>
  <c r="M532" i="10" a="1"/>
  <c r="M532" i="10" s="1"/>
  <c r="O532" i="10" s="1" a="1"/>
  <c r="O532" i="10" s="1"/>
  <c r="M566" i="10" a="1"/>
  <c r="M566" i="10" s="1"/>
  <c r="O566" i="10" s="1" a="1"/>
  <c r="O566" i="10" s="1"/>
  <c r="F565" i="10" a="1"/>
  <c r="F565" i="10" s="1"/>
  <c r="M562" i="10" a="1"/>
  <c r="M562" i="10" s="1"/>
  <c r="O562" i="10" s="1" a="1"/>
  <c r="O562" i="10" s="1"/>
  <c r="F561" i="10" a="1"/>
  <c r="F561" i="10" s="1"/>
  <c r="M558" i="10" a="1"/>
  <c r="M558" i="10" s="1"/>
  <c r="O558" i="10" s="1" a="1"/>
  <c r="O558" i="10" s="1"/>
  <c r="F557" i="10" a="1"/>
  <c r="F557" i="10" s="1"/>
  <c r="M554" i="10" a="1"/>
  <c r="M554" i="10" s="1"/>
  <c r="O554" i="10" s="1" a="1"/>
  <c r="O554" i="10" s="1"/>
  <c r="F553" i="10" a="1"/>
  <c r="F553" i="10" s="1"/>
  <c r="M550" i="10" a="1"/>
  <c r="M550" i="10" s="1"/>
  <c r="O550" i="10" s="1" a="1"/>
  <c r="O550" i="10" s="1"/>
  <c r="F549" i="10" a="1"/>
  <c r="F549" i="10" s="1"/>
  <c r="M546" i="10" a="1"/>
  <c r="M546" i="10" s="1"/>
  <c r="O546" i="10" s="1" a="1"/>
  <c r="O546" i="10" s="1"/>
  <c r="F545" i="10" a="1"/>
  <c r="F545" i="10" s="1"/>
  <c r="M542" i="10" a="1"/>
  <c r="M542" i="10" s="1"/>
  <c r="O542" i="10" s="1" a="1"/>
  <c r="O542" i="10" s="1"/>
  <c r="F541" i="10" a="1"/>
  <c r="F541" i="10" s="1"/>
  <c r="M538" i="10" a="1"/>
  <c r="M538" i="10" s="1"/>
  <c r="O538" i="10" s="1" a="1"/>
  <c r="O538" i="10" s="1"/>
  <c r="F537" i="10" a="1"/>
  <c r="F537" i="10" s="1"/>
  <c r="F529" i="10" a="1"/>
  <c r="F529" i="10" s="1"/>
  <c r="M529" i="10" a="1"/>
  <c r="M529" i="10" s="1"/>
  <c r="O529" i="10" s="1" a="1"/>
  <c r="O529" i="10" s="1"/>
  <c r="I497" i="10" a="1"/>
  <c r="I497" i="10" s="1"/>
  <c r="M497" i="10" a="1"/>
  <c r="M497" i="10" s="1"/>
  <c r="O497" i="10" s="1" a="1"/>
  <c r="O497" i="10" s="1"/>
  <c r="M499" i="10" a="1"/>
  <c r="M499" i="10" s="1"/>
  <c r="O499" i="10" s="1" a="1"/>
  <c r="O499" i="10" s="1"/>
  <c r="F499" i="10" a="1"/>
  <c r="F499" i="10" s="1"/>
  <c r="I486" i="10" a="1"/>
  <c r="I486" i="10" s="1"/>
  <c r="M486" i="10" a="1"/>
  <c r="M486" i="10" s="1"/>
  <c r="O486" i="10" s="1" a="1"/>
  <c r="O486" i="10" s="1"/>
  <c r="L504" i="10" a="1"/>
  <c r="L504" i="10" s="1"/>
  <c r="M504" i="10" a="1"/>
  <c r="M504" i="10" s="1"/>
  <c r="O504" i="10" s="1" a="1"/>
  <c r="O504" i="10" s="1"/>
  <c r="M479" i="10" a="1"/>
  <c r="M479" i="10" s="1"/>
  <c r="O479" i="10" s="1" a="1"/>
  <c r="O479" i="10" s="1"/>
  <c r="F479" i="10" a="1"/>
  <c r="F479" i="10" s="1"/>
  <c r="M527" i="10" a="1"/>
  <c r="M527" i="10" s="1"/>
  <c r="O527" i="10" s="1" a="1"/>
  <c r="O527" i="10" s="1"/>
  <c r="M525" i="10" a="1"/>
  <c r="M525" i="10" s="1"/>
  <c r="O525" i="10" s="1" a="1"/>
  <c r="O525" i="10" s="1"/>
  <c r="M523" i="10" a="1"/>
  <c r="M523" i="10" s="1"/>
  <c r="O523" i="10" s="1" a="1"/>
  <c r="O523" i="10" s="1"/>
  <c r="M521" i="10" a="1"/>
  <c r="M521" i="10" s="1"/>
  <c r="O521" i="10" s="1" a="1"/>
  <c r="O521" i="10" s="1"/>
  <c r="M519" i="10" a="1"/>
  <c r="M519" i="10" s="1"/>
  <c r="O519" i="10" s="1" a="1"/>
  <c r="O519" i="10" s="1"/>
  <c r="M517" i="10" a="1"/>
  <c r="M517" i="10" s="1"/>
  <c r="O517" i="10" s="1" a="1"/>
  <c r="O517" i="10" s="1"/>
  <c r="M515" i="10" a="1"/>
  <c r="M515" i="10" s="1"/>
  <c r="O515" i="10" s="1" a="1"/>
  <c r="O515" i="10" s="1"/>
  <c r="M513" i="10" a="1"/>
  <c r="M513" i="10" s="1"/>
  <c r="O513" i="10" s="1" a="1"/>
  <c r="O513" i="10" s="1"/>
  <c r="M511" i="10" a="1"/>
  <c r="M511" i="10" s="1"/>
  <c r="O511" i="10" s="1" a="1"/>
  <c r="O511" i="10" s="1"/>
  <c r="M509" i="10" a="1"/>
  <c r="M509" i="10" s="1"/>
  <c r="O509" i="10" s="1" a="1"/>
  <c r="O509" i="10" s="1"/>
  <c r="M507" i="10" a="1"/>
  <c r="M507" i="10" s="1"/>
  <c r="O507" i="10" s="1" a="1"/>
  <c r="O507" i="10" s="1"/>
  <c r="M492" i="10" a="1"/>
  <c r="M492" i="10" s="1"/>
  <c r="O492" i="10" s="1" a="1"/>
  <c r="O492" i="10" s="1"/>
  <c r="M491" i="10" a="1"/>
  <c r="M491" i="10" s="1"/>
  <c r="O491" i="10" s="1" a="1"/>
  <c r="O491" i="10" s="1"/>
  <c r="F480" i="10" a="1"/>
  <c r="F480" i="10" s="1"/>
  <c r="M480" i="10" a="1"/>
  <c r="M480" i="10" s="1"/>
  <c r="O480" i="10" s="1" a="1"/>
  <c r="O480" i="10" s="1"/>
  <c r="M505" i="10" a="1"/>
  <c r="M505" i="10" s="1"/>
  <c r="O505" i="10" s="1" a="1"/>
  <c r="O505" i="10" s="1"/>
  <c r="M496" i="10" a="1"/>
  <c r="M496" i="10" s="1"/>
  <c r="O496" i="10" s="1" a="1"/>
  <c r="O496" i="10" s="1"/>
  <c r="M487" i="10" a="1"/>
  <c r="M487" i="10" s="1"/>
  <c r="O487" i="10" s="1" a="1"/>
  <c r="O487" i="10" s="1"/>
  <c r="F487" i="10" a="1"/>
  <c r="F487" i="10" s="1"/>
  <c r="M483" i="10" a="1"/>
  <c r="M483" i="10" s="1"/>
  <c r="O483" i="10" s="1" a="1"/>
  <c r="O483" i="10" s="1"/>
  <c r="F483" i="10" a="1"/>
  <c r="F483" i="10" s="1"/>
  <c r="I482" i="10" a="1"/>
  <c r="I482" i="10" s="1"/>
  <c r="M482" i="10" a="1"/>
  <c r="M482" i="10" s="1"/>
  <c r="O482" i="10" s="1" a="1"/>
  <c r="O482" i="10" s="1"/>
  <c r="M481" i="10" a="1"/>
  <c r="M481" i="10" s="1"/>
  <c r="O481" i="10" s="1" a="1"/>
  <c r="O481" i="10" s="1"/>
  <c r="F481" i="10" a="1"/>
  <c r="F481" i="10" s="1"/>
  <c r="M477" i="10" a="1"/>
  <c r="M477" i="10" s="1"/>
  <c r="O477" i="10" s="1" a="1"/>
  <c r="O477" i="10" s="1"/>
  <c r="M494" i="10" a="1"/>
  <c r="M494" i="10" s="1"/>
  <c r="O494" i="10" s="1" a="1"/>
  <c r="O494" i="10" s="1"/>
  <c r="M485" i="10" a="1"/>
  <c r="M485" i="10" s="1"/>
  <c r="O485" i="10" s="1" a="1"/>
  <c r="O485" i="10" s="1"/>
  <c r="F485" i="10" a="1"/>
  <c r="F485" i="10" s="1"/>
  <c r="F484" i="10" a="1"/>
  <c r="F484" i="10" s="1"/>
  <c r="M484" i="10" a="1"/>
  <c r="M484" i="10" s="1"/>
  <c r="O484" i="10" s="1" a="1"/>
  <c r="O484" i="10" s="1"/>
  <c r="M489" i="10" a="1"/>
  <c r="M489" i="10" s="1"/>
  <c r="O489" i="10" s="1" a="1"/>
  <c r="O489" i="10" s="1"/>
  <c r="F489" i="10" a="1"/>
  <c r="F489" i="10" s="1"/>
  <c r="F488" i="10" a="1"/>
  <c r="F488" i="10" s="1"/>
  <c r="M488" i="10" a="1"/>
  <c r="M488" i="10" s="1"/>
  <c r="O488" i="10" s="1" a="1"/>
  <c r="O488" i="10" s="1"/>
  <c r="M475" i="10" a="1"/>
  <c r="M475" i="10" s="1"/>
  <c r="O475" i="10" s="1" a="1"/>
  <c r="O475" i="10" s="1"/>
  <c r="F463" i="10" a="1"/>
  <c r="F463" i="10" s="1"/>
  <c r="M463" i="10" a="1"/>
  <c r="M463" i="10" s="1"/>
  <c r="O463" i="10" s="1" a="1"/>
  <c r="O463" i="10" s="1"/>
  <c r="M460" i="10" a="1"/>
  <c r="M460" i="10" s="1"/>
  <c r="O460" i="10" s="1" a="1"/>
  <c r="O460" i="10" s="1"/>
  <c r="F460" i="10" a="1"/>
  <c r="F460" i="10" s="1"/>
  <c r="F459" i="10" a="1"/>
  <c r="F459" i="10" s="1"/>
  <c r="M459" i="10" a="1"/>
  <c r="M459" i="10" s="1"/>
  <c r="O459" i="10" s="1" a="1"/>
  <c r="O459" i="10" s="1"/>
  <c r="M458" i="10" a="1"/>
  <c r="M458" i="10" s="1"/>
  <c r="O458" i="10" s="1" a="1"/>
  <c r="O458" i="10" s="1"/>
  <c r="F458" i="10" a="1"/>
  <c r="F458" i="10" s="1"/>
  <c r="F457" i="10" a="1"/>
  <c r="F457" i="10" s="1"/>
  <c r="M457" i="10" a="1"/>
  <c r="M457" i="10" s="1"/>
  <c r="O457" i="10" s="1" a="1"/>
  <c r="O457" i="10" s="1"/>
  <c r="M456" i="10" a="1"/>
  <c r="M456" i="10" s="1"/>
  <c r="O456" i="10" s="1" a="1"/>
  <c r="O456" i="10" s="1"/>
  <c r="F456" i="10" a="1"/>
  <c r="F456" i="10" s="1"/>
  <c r="F455" i="10" a="1"/>
  <c r="F455" i="10" s="1"/>
  <c r="M455" i="10" a="1"/>
  <c r="M455" i="10" s="1"/>
  <c r="O455" i="10" s="1" a="1"/>
  <c r="O455" i="10" s="1"/>
  <c r="M454" i="10" a="1"/>
  <c r="M454" i="10" s="1"/>
  <c r="O454" i="10" s="1" a="1"/>
  <c r="O454" i="10" s="1"/>
  <c r="F454" i="10" a="1"/>
  <c r="F454" i="10" s="1"/>
  <c r="F453" i="10" a="1"/>
  <c r="F453" i="10" s="1"/>
  <c r="M453" i="10" a="1"/>
  <c r="M453" i="10" s="1"/>
  <c r="O453" i="10" s="1" a="1"/>
  <c r="O453" i="10" s="1"/>
  <c r="M452" i="10" a="1"/>
  <c r="M452" i="10" s="1"/>
  <c r="O452" i="10" s="1" a="1"/>
  <c r="O452" i="10" s="1"/>
  <c r="F452" i="10" a="1"/>
  <c r="F452" i="10" s="1"/>
  <c r="F451" i="10" a="1"/>
  <c r="F451" i="10" s="1"/>
  <c r="M451" i="10" a="1"/>
  <c r="M451" i="10" s="1"/>
  <c r="O451" i="10" s="1" a="1"/>
  <c r="O451" i="10" s="1"/>
  <c r="M450" i="10" a="1"/>
  <c r="M450" i="10" s="1"/>
  <c r="O450" i="10" s="1" a="1"/>
  <c r="O450" i="10" s="1"/>
  <c r="F450" i="10" a="1"/>
  <c r="F450" i="10" s="1"/>
  <c r="F449" i="10" a="1"/>
  <c r="F449" i="10" s="1"/>
  <c r="M449" i="10" a="1"/>
  <c r="M449" i="10" s="1"/>
  <c r="O449" i="10" s="1" a="1"/>
  <c r="O449" i="10" s="1"/>
  <c r="M448" i="10" a="1"/>
  <c r="M448" i="10" s="1"/>
  <c r="O448" i="10" s="1" a="1"/>
  <c r="O448" i="10" s="1"/>
  <c r="F448" i="10" a="1"/>
  <c r="F448" i="10" s="1"/>
  <c r="M446" i="10" a="1"/>
  <c r="M446" i="10" s="1"/>
  <c r="O446" i="10" s="1" a="1"/>
  <c r="O446" i="10" s="1"/>
  <c r="F446" i="10" a="1"/>
  <c r="F446" i="10" s="1"/>
  <c r="M444" i="10" a="1"/>
  <c r="M444" i="10" s="1"/>
  <c r="O444" i="10" s="1" a="1"/>
  <c r="O444" i="10" s="1"/>
  <c r="F444" i="10" a="1"/>
  <c r="F444" i="10" s="1"/>
  <c r="M442" i="10" a="1"/>
  <c r="M442" i="10" s="1"/>
  <c r="O442" i="10" s="1" a="1"/>
  <c r="O442" i="10" s="1"/>
  <c r="F442" i="10" a="1"/>
  <c r="F442" i="10" s="1"/>
  <c r="M440" i="10" a="1"/>
  <c r="M440" i="10" s="1"/>
  <c r="O440" i="10" s="1" a="1"/>
  <c r="O440" i="10" s="1"/>
  <c r="F440" i="10" a="1"/>
  <c r="F440" i="10" s="1"/>
  <c r="F447" i="10" a="1"/>
  <c r="F447" i="10" s="1"/>
  <c r="M447" i="10" a="1"/>
  <c r="M447" i="10" s="1"/>
  <c r="O447" i="10" s="1" a="1"/>
  <c r="O447" i="10" s="1"/>
  <c r="F445" i="10" a="1"/>
  <c r="F445" i="10" s="1"/>
  <c r="M445" i="10" a="1"/>
  <c r="M445" i="10" s="1"/>
  <c r="O445" i="10" s="1" a="1"/>
  <c r="O445" i="10" s="1"/>
  <c r="F443" i="10" a="1"/>
  <c r="F443" i="10" s="1"/>
  <c r="M443" i="10" a="1"/>
  <c r="M443" i="10" s="1"/>
  <c r="O443" i="10" s="1" a="1"/>
  <c r="O443" i="10" s="1"/>
  <c r="F441" i="10" a="1"/>
  <c r="F441" i="10" s="1"/>
  <c r="M441" i="10" a="1"/>
  <c r="M441" i="10" s="1"/>
  <c r="O441" i="10" s="1" a="1"/>
  <c r="O441" i="10" s="1"/>
  <c r="F439" i="10" a="1"/>
  <c r="F439" i="10" s="1"/>
  <c r="M439" i="10" a="1"/>
  <c r="M439" i="10" s="1"/>
  <c r="O439" i="10" s="1" a="1"/>
  <c r="O439" i="10" s="1"/>
  <c r="M430" i="10" a="1"/>
  <c r="M430" i="10" s="1"/>
  <c r="O430" i="10" s="1" a="1"/>
  <c r="O430" i="10" s="1"/>
  <c r="F430" i="10" a="1"/>
  <c r="F430" i="10" s="1"/>
  <c r="M426" i="10" a="1"/>
  <c r="M426" i="10" s="1"/>
  <c r="O426" i="10" s="1" a="1"/>
  <c r="O426" i="10" s="1"/>
  <c r="F426" i="10" a="1"/>
  <c r="F426" i="10" s="1"/>
  <c r="F431" i="10" a="1"/>
  <c r="F431" i="10" s="1"/>
  <c r="M431" i="10" a="1"/>
  <c r="M431" i="10" s="1"/>
  <c r="O431" i="10" s="1" a="1"/>
  <c r="O431" i="10" s="1"/>
  <c r="M428" i="10" a="1"/>
  <c r="M428" i="10" s="1"/>
  <c r="O428" i="10" s="1" a="1"/>
  <c r="O428" i="10" s="1"/>
  <c r="F428" i="10" a="1"/>
  <c r="F428" i="10" s="1"/>
  <c r="M424" i="10" a="1"/>
  <c r="M424" i="10" s="1"/>
  <c r="O424" i="10" s="1" a="1"/>
  <c r="O424" i="10" s="1"/>
  <c r="I424" i="10" a="1"/>
  <c r="I424" i="10" s="1"/>
  <c r="M438" i="10" a="1"/>
  <c r="M438" i="10" s="1"/>
  <c r="O438" i="10" s="1" a="1"/>
  <c r="O438" i="10" s="1"/>
  <c r="F435" i="10" a="1"/>
  <c r="F435" i="10" s="1"/>
  <c r="M435" i="10" a="1"/>
  <c r="M435" i="10" s="1"/>
  <c r="O435" i="10" s="1" a="1"/>
  <c r="O435" i="10" s="1"/>
  <c r="F429" i="10" a="1"/>
  <c r="F429" i="10" s="1"/>
  <c r="M429" i="10" a="1"/>
  <c r="M429" i="10" s="1"/>
  <c r="O429" i="10" s="1" a="1"/>
  <c r="O429" i="10" s="1"/>
  <c r="J79" i="11"/>
  <c r="J77" i="11"/>
  <c r="J75" i="11"/>
  <c r="J71" i="11"/>
  <c r="J69" i="11"/>
  <c r="J67" i="11"/>
  <c r="J65" i="11"/>
  <c r="J61" i="11"/>
  <c r="J59" i="11"/>
  <c r="J57" i="11"/>
  <c r="J53" i="11"/>
  <c r="J51" i="11"/>
  <c r="J49" i="11"/>
  <c r="J47" i="11"/>
  <c r="J43" i="11"/>
  <c r="J41" i="11"/>
  <c r="J39" i="11"/>
  <c r="J37" i="11"/>
  <c r="J33" i="11"/>
  <c r="J31" i="11"/>
  <c r="J29" i="11"/>
  <c r="J27" i="11"/>
  <c r="J25" i="11"/>
  <c r="I23" i="11"/>
  <c r="F16" i="3" s="1" a="1"/>
  <c r="F16" i="3" s="1"/>
  <c r="Y16" i="3" s="1"/>
  <c r="J146" i="11"/>
  <c r="J144" i="11"/>
  <c r="J140" i="11"/>
  <c r="J138" i="11"/>
  <c r="J136" i="11"/>
  <c r="J134" i="11"/>
  <c r="J130" i="11"/>
  <c r="J128" i="11"/>
  <c r="J126" i="11"/>
  <c r="J124" i="11"/>
  <c r="J120" i="11"/>
  <c r="J118" i="11"/>
  <c r="J116" i="11"/>
  <c r="J114" i="11"/>
  <c r="J110" i="11"/>
  <c r="J108" i="11"/>
  <c r="J106" i="11"/>
  <c r="J102" i="11"/>
  <c r="J100" i="11"/>
  <c r="J98" i="11"/>
  <c r="J96" i="11"/>
  <c r="J92" i="11"/>
  <c r="J88" i="11"/>
  <c r="J84" i="11"/>
  <c r="J80" i="11"/>
  <c r="J78" i="11"/>
  <c r="J76" i="11"/>
  <c r="J74" i="11"/>
  <c r="J70" i="11"/>
  <c r="J68" i="11"/>
  <c r="J66" i="11"/>
  <c r="J62" i="11"/>
  <c r="J60" i="11"/>
  <c r="J58" i="11"/>
  <c r="J56" i="11"/>
  <c r="J52" i="11"/>
  <c r="J50" i="11"/>
  <c r="J48" i="11"/>
  <c r="J44" i="11"/>
  <c r="J42" i="11"/>
  <c r="J40" i="11"/>
  <c r="J38" i="11"/>
  <c r="J36" i="11"/>
  <c r="J32" i="11"/>
  <c r="J30" i="11"/>
  <c r="J28" i="11"/>
  <c r="J26" i="11"/>
  <c r="M400" i="10" a="1"/>
  <c r="M400" i="10" s="1"/>
  <c r="O400" i="10" s="1" a="1"/>
  <c r="O400" i="10" s="1"/>
  <c r="F400" i="10" a="1"/>
  <c r="F400" i="10" s="1"/>
  <c r="F399" i="10" a="1"/>
  <c r="F399" i="10" s="1"/>
  <c r="M399" i="10" a="1"/>
  <c r="M399" i="10" s="1"/>
  <c r="O399" i="10" s="1" a="1"/>
  <c r="O399" i="10" s="1"/>
  <c r="F395" i="10" a="1"/>
  <c r="F395" i="10" s="1"/>
  <c r="M395" i="10" a="1"/>
  <c r="M395" i="10" s="1"/>
  <c r="O395" i="10" s="1" a="1"/>
  <c r="O395" i="10" s="1"/>
  <c r="L387" i="10" a="1"/>
  <c r="L387" i="10" s="1"/>
  <c r="M387" i="10" a="1"/>
  <c r="M387" i="10" s="1"/>
  <c r="O387" i="10" s="1" a="1"/>
  <c r="O387" i="10" s="1"/>
  <c r="L383" i="10" a="1"/>
  <c r="L383" i="10" s="1"/>
  <c r="M383" i="10" a="1"/>
  <c r="M383" i="10" s="1"/>
  <c r="O383" i="10" s="1" a="1"/>
  <c r="O383" i="10" s="1"/>
  <c r="M378" i="10" a="1"/>
  <c r="M378" i="10" s="1"/>
  <c r="O378" i="10" s="1" a="1"/>
  <c r="O378" i="10" s="1"/>
  <c r="F378" i="10" a="1"/>
  <c r="F378" i="10" s="1"/>
  <c r="M376" i="10" a="1"/>
  <c r="M376" i="10" s="1"/>
  <c r="O376" i="10" s="1" a="1"/>
  <c r="O376" i="10" s="1"/>
  <c r="F376" i="10" a="1"/>
  <c r="F376" i="10" s="1"/>
  <c r="M374" i="10" a="1"/>
  <c r="M374" i="10" s="1"/>
  <c r="O374" i="10" s="1" a="1"/>
  <c r="O374" i="10" s="1"/>
  <c r="F374" i="10" a="1"/>
  <c r="F374" i="10" s="1"/>
  <c r="M394" i="10" a="1"/>
  <c r="M394" i="10" s="1"/>
  <c r="O394" i="10" s="1" a="1"/>
  <c r="O394" i="10" s="1"/>
  <c r="F394" i="10" a="1"/>
  <c r="F394" i="10" s="1"/>
  <c r="F393" i="10" a="1"/>
  <c r="F393" i="10" s="1"/>
  <c r="M393" i="10" a="1"/>
  <c r="M393" i="10" s="1"/>
  <c r="O393" i="10" s="1" a="1"/>
  <c r="O393" i="10" s="1"/>
  <c r="L389" i="10" a="1"/>
  <c r="L389" i="10" s="1"/>
  <c r="M389" i="10" a="1"/>
  <c r="M389" i="10" s="1"/>
  <c r="O389" i="10" s="1" a="1"/>
  <c r="O389" i="10" s="1"/>
  <c r="L385" i="10" a="1"/>
  <c r="L385" i="10" s="1"/>
  <c r="M385" i="10" a="1"/>
  <c r="M385" i="10" s="1"/>
  <c r="O385" i="10" s="1" a="1"/>
  <c r="O385" i="10" s="1"/>
  <c r="L381" i="10" a="1"/>
  <c r="L381" i="10" s="1"/>
  <c r="M381" i="10" a="1"/>
  <c r="M381" i="10" s="1"/>
  <c r="O381" i="10" s="1" a="1"/>
  <c r="O381" i="10" s="1"/>
  <c r="M396" i="10" a="1"/>
  <c r="M396" i="10" s="1"/>
  <c r="O396" i="10" s="1" a="1"/>
  <c r="O396" i="10" s="1"/>
  <c r="F396" i="10" a="1"/>
  <c r="F396" i="10" s="1"/>
  <c r="M392" i="10" a="1"/>
  <c r="M392" i="10" s="1"/>
  <c r="O392" i="10" s="1" a="1"/>
  <c r="O392" i="10" s="1"/>
  <c r="F392" i="10" a="1"/>
  <c r="F392" i="10" s="1"/>
  <c r="L391" i="10" a="1"/>
  <c r="L391" i="10" s="1"/>
  <c r="M391" i="10" a="1"/>
  <c r="M391" i="10" s="1"/>
  <c r="O391" i="10" s="1" a="1"/>
  <c r="O391" i="10" s="1"/>
  <c r="M386" i="10" a="1"/>
  <c r="M386" i="10" s="1"/>
  <c r="O386" i="10" s="1" a="1"/>
  <c r="O386" i="10" s="1"/>
  <c r="M382" i="10" a="1"/>
  <c r="M382" i="10" s="1"/>
  <c r="O382" i="10" s="1" a="1"/>
  <c r="O382" i="10" s="1"/>
  <c r="F379" i="10" a="1"/>
  <c r="F379" i="10" s="1"/>
  <c r="M379" i="10" a="1"/>
  <c r="M379" i="10" s="1"/>
  <c r="O379" i="10" s="1" a="1"/>
  <c r="O379" i="10" s="1"/>
  <c r="M377" i="10" a="1"/>
  <c r="M377" i="10" s="1"/>
  <c r="O377" i="10" s="1" a="1"/>
  <c r="O377" i="10" s="1"/>
  <c r="F377" i="10" a="1"/>
  <c r="F377" i="10" s="1"/>
  <c r="M375" i="10" a="1"/>
  <c r="M375" i="10" s="1"/>
  <c r="O375" i="10" s="1" a="1"/>
  <c r="O375" i="10" s="1"/>
  <c r="F375" i="10" a="1"/>
  <c r="F375" i="10" s="1"/>
  <c r="M369" i="10" a="1"/>
  <c r="M369" i="10" s="1"/>
  <c r="O369" i="10" s="1" a="1"/>
  <c r="O369" i="10" s="1"/>
  <c r="F369" i="10" a="1"/>
  <c r="F369" i="10" s="1"/>
  <c r="F364" i="10" a="1"/>
  <c r="F364" i="10" s="1"/>
  <c r="M364" i="10" a="1"/>
  <c r="M364" i="10" s="1"/>
  <c r="O364" i="10" s="1" a="1"/>
  <c r="O364" i="10" s="1"/>
  <c r="F360" i="10" a="1"/>
  <c r="F360" i="10" s="1"/>
  <c r="M360" i="10" a="1"/>
  <c r="M360" i="10" s="1"/>
  <c r="O360" i="10" s="1" a="1"/>
  <c r="O360" i="10" s="1"/>
  <c r="F370" i="10" a="1"/>
  <c r="F370" i="10" s="1"/>
  <c r="M370" i="10" a="1"/>
  <c r="M370" i="10" s="1"/>
  <c r="O370" i="10" s="1" a="1"/>
  <c r="O370" i="10" s="1"/>
  <c r="F368" i="10" a="1"/>
  <c r="F368" i="10" s="1"/>
  <c r="M368" i="10" a="1"/>
  <c r="M368" i="10" s="1"/>
  <c r="O368" i="10" s="1" a="1"/>
  <c r="O368" i="10" s="1"/>
  <c r="F366" i="10" a="1"/>
  <c r="F366" i="10" s="1"/>
  <c r="M366" i="10" a="1"/>
  <c r="M366" i="10" s="1"/>
  <c r="O366" i="10" s="1" a="1"/>
  <c r="O366" i="10" s="1"/>
  <c r="F362" i="10" a="1"/>
  <c r="F362" i="10" s="1"/>
  <c r="M362" i="10" a="1"/>
  <c r="M362" i="10" s="1"/>
  <c r="O362" i="10" s="1" a="1"/>
  <c r="O362" i="10" s="1"/>
  <c r="M373" i="10" a="1"/>
  <c r="M373" i="10" s="1"/>
  <c r="O373" i="10" s="1" a="1"/>
  <c r="O373" i="10" s="1"/>
  <c r="M372" i="10" a="1"/>
  <c r="M372" i="10" s="1"/>
  <c r="O372" i="10" s="1" a="1"/>
  <c r="O372" i="10" s="1"/>
  <c r="F372" i="10" a="1"/>
  <c r="F372" i="10" s="1"/>
  <c r="M371" i="10" a="1"/>
  <c r="M371" i="10" s="1"/>
  <c r="O371" i="10" s="1" a="1"/>
  <c r="O371" i="10" s="1"/>
  <c r="F371" i="10" a="1"/>
  <c r="F371" i="10" s="1"/>
  <c r="M355" i="10" a="1"/>
  <c r="M355" i="10" s="1"/>
  <c r="O355" i="10" s="1" a="1"/>
  <c r="O355" i="10" s="1"/>
  <c r="F355" i="10" a="1"/>
  <c r="F355" i="10" s="1"/>
  <c r="M348" i="10" a="1"/>
  <c r="M348" i="10" s="1"/>
  <c r="O348" i="10" s="1" a="1"/>
  <c r="O348" i="10" s="1"/>
  <c r="F348" i="10" a="1"/>
  <c r="F348" i="10" s="1"/>
  <c r="F357" i="10" a="1"/>
  <c r="F357" i="10" s="1"/>
  <c r="M349" i="10" a="1"/>
  <c r="M349" i="10" s="1"/>
  <c r="O349" i="10" s="1" a="1"/>
  <c r="O349" i="10" s="1"/>
  <c r="F346" i="10" a="1"/>
  <c r="F346" i="10" s="1"/>
  <c r="M346" i="10" a="1"/>
  <c r="M346" i="10" s="1"/>
  <c r="O346" i="10" s="1" a="1"/>
  <c r="O346" i="10" s="1"/>
  <c r="F344" i="10" a="1"/>
  <c r="F344" i="10" s="1"/>
  <c r="M344" i="10" a="1"/>
  <c r="M344" i="10" s="1"/>
  <c r="O344" i="10" s="1" a="1"/>
  <c r="O344" i="10" s="1"/>
  <c r="F342" i="10" a="1"/>
  <c r="F342" i="10" s="1"/>
  <c r="M342" i="10" a="1"/>
  <c r="M342" i="10" s="1"/>
  <c r="O342" i="10" s="1" a="1"/>
  <c r="O342" i="10" s="1"/>
  <c r="F340" i="10" a="1"/>
  <c r="F340" i="10" s="1"/>
  <c r="M340" i="10" a="1"/>
  <c r="M340" i="10" s="1"/>
  <c r="O340" i="10" s="1" a="1"/>
  <c r="O340" i="10" s="1"/>
  <c r="F338" i="10" a="1"/>
  <c r="F338" i="10" s="1"/>
  <c r="M338" i="10" a="1"/>
  <c r="M338" i="10" s="1"/>
  <c r="O338" i="10" s="1" a="1"/>
  <c r="O338" i="10" s="1"/>
  <c r="F336" i="10" a="1"/>
  <c r="F336" i="10" s="1"/>
  <c r="M336" i="10" a="1"/>
  <c r="M336" i="10" s="1"/>
  <c r="O336" i="10" s="1" a="1"/>
  <c r="O336" i="10" s="1"/>
  <c r="F334" i="10" a="1"/>
  <c r="F334" i="10" s="1"/>
  <c r="M334" i="10" a="1"/>
  <c r="M334" i="10" s="1"/>
  <c r="O334" i="10" s="1" a="1"/>
  <c r="O334" i="10" s="1"/>
  <c r="F332" i="10" a="1"/>
  <c r="F332" i="10" s="1"/>
  <c r="M332" i="10" a="1"/>
  <c r="M332" i="10" s="1"/>
  <c r="O332" i="10" s="1" a="1"/>
  <c r="O332" i="10" s="1"/>
  <c r="F330" i="10" a="1"/>
  <c r="F330" i="10" s="1"/>
  <c r="M330" i="10" a="1"/>
  <c r="M330" i="10" s="1"/>
  <c r="O330" i="10" s="1" a="1"/>
  <c r="O330" i="10" s="1"/>
  <c r="M329" i="10" a="1"/>
  <c r="M329" i="10" s="1"/>
  <c r="O329" i="10" s="1" a="1"/>
  <c r="O329" i="10" s="1"/>
  <c r="I329" i="10" a="1"/>
  <c r="I329" i="10" s="1"/>
  <c r="I326" i="10" a="1"/>
  <c r="I326" i="10" s="1"/>
  <c r="M326" i="10" a="1"/>
  <c r="M326" i="10" s="1"/>
  <c r="O326" i="10" s="1" a="1"/>
  <c r="O326" i="10" s="1"/>
  <c r="M328" i="10" a="1"/>
  <c r="M328" i="10" s="1"/>
  <c r="O328" i="10" s="1" a="1"/>
  <c r="O328" i="10" s="1"/>
  <c r="M324" i="10" a="1"/>
  <c r="M324" i="10" s="1"/>
  <c r="O324" i="10" s="1" a="1"/>
  <c r="O324" i="10" s="1"/>
  <c r="M313" i="10" a="1"/>
  <c r="M313" i="10" s="1"/>
  <c r="O313" i="10" s="1" a="1"/>
  <c r="O313" i="10" s="1"/>
  <c r="L309" i="10" a="1"/>
  <c r="L309" i="10" s="1"/>
  <c r="M309" i="10" a="1"/>
  <c r="M309" i="10" s="1"/>
  <c r="O309" i="10" s="1" a="1"/>
  <c r="O309" i="10" s="1"/>
  <c r="M293" i="10" a="1"/>
  <c r="M293" i="10" s="1"/>
  <c r="O293" i="10" s="1" a="1"/>
  <c r="O293" i="10" s="1"/>
  <c r="M285" i="10" a="1"/>
  <c r="M285" i="10" s="1"/>
  <c r="O285" i="10" s="1" a="1"/>
  <c r="O285" i="10" s="1"/>
  <c r="M271" i="10" a="1"/>
  <c r="M271" i="10" s="1"/>
  <c r="O271" i="10" s="1" a="1"/>
  <c r="O271" i="10" s="1"/>
  <c r="M325" i="10" a="1"/>
  <c r="M325" i="10" s="1"/>
  <c r="O325" i="10" s="1" a="1"/>
  <c r="O325" i="10" s="1"/>
  <c r="M319" i="10" a="1"/>
  <c r="M319" i="10" s="1"/>
  <c r="O319" i="10" s="1" a="1"/>
  <c r="O319" i="10" s="1"/>
  <c r="M316" i="10" a="1"/>
  <c r="M316" i="10" s="1"/>
  <c r="O316" i="10" s="1" a="1"/>
  <c r="O316" i="10" s="1"/>
  <c r="F316" i="10" a="1"/>
  <c r="F316" i="10" s="1"/>
  <c r="M310" i="10" a="1"/>
  <c r="M310" i="10" s="1"/>
  <c r="O310" i="10" s="1" a="1"/>
  <c r="O310" i="10" s="1"/>
  <c r="F308" i="10" a="1"/>
  <c r="F308" i="10" s="1"/>
  <c r="M308" i="10" a="1"/>
  <c r="M308" i="10" s="1"/>
  <c r="O308" i="10" s="1" a="1"/>
  <c r="O308" i="10" s="1"/>
  <c r="M296" i="10" a="1"/>
  <c r="M296" i="10" s="1"/>
  <c r="O296" i="10" s="1" a="1"/>
  <c r="O296" i="10" s="1"/>
  <c r="I296" i="10" a="1"/>
  <c r="I296" i="10" s="1"/>
  <c r="M283" i="10" a="1"/>
  <c r="M283" i="10" s="1"/>
  <c r="O283" i="10" s="1" a="1"/>
  <c r="O283" i="10" s="1"/>
  <c r="M279" i="10" a="1"/>
  <c r="M279" i="10" s="1"/>
  <c r="O279" i="10" s="1" a="1"/>
  <c r="O279" i="10" s="1"/>
  <c r="M275" i="10" a="1"/>
  <c r="M275" i="10" s="1"/>
  <c r="O275" i="10" s="1" a="1"/>
  <c r="O275" i="10" s="1"/>
  <c r="L311" i="10" a="1"/>
  <c r="L311" i="10" s="1"/>
  <c r="M311" i="10" a="1"/>
  <c r="M311" i="10" s="1"/>
  <c r="O311" i="10" s="1" a="1"/>
  <c r="O311" i="10" s="1"/>
  <c r="F325" i="10" a="1"/>
  <c r="F325" i="10" s="1"/>
  <c r="M323" i="10" a="1"/>
  <c r="M323" i="10" s="1"/>
  <c r="O323" i="10" s="1" a="1"/>
  <c r="O323" i="10" s="1"/>
  <c r="M320" i="10" a="1"/>
  <c r="M320" i="10" s="1"/>
  <c r="O320" i="10" s="1" a="1"/>
  <c r="O320" i="10" s="1"/>
  <c r="F320" i="10" a="1"/>
  <c r="F320" i="10" s="1"/>
  <c r="M312" i="10" a="1"/>
  <c r="M312" i="10" s="1"/>
  <c r="O312" i="10" s="1" a="1"/>
  <c r="O312" i="10" s="1"/>
  <c r="M321" i="10" a="1"/>
  <c r="M321" i="10" s="1"/>
  <c r="O321" i="10" s="1" a="1"/>
  <c r="O321" i="10" s="1"/>
  <c r="M317" i="10" a="1"/>
  <c r="M317" i="10" s="1"/>
  <c r="O317" i="10" s="1" a="1"/>
  <c r="O317" i="10" s="1"/>
  <c r="F307" i="10" a="1"/>
  <c r="F307" i="10" s="1"/>
  <c r="M307" i="10" a="1"/>
  <c r="M307" i="10" s="1"/>
  <c r="O307" i="10" s="1" a="1"/>
  <c r="O307" i="10" s="1"/>
  <c r="M298" i="10" a="1"/>
  <c r="M298" i="10" s="1"/>
  <c r="O298" i="10" s="1" a="1"/>
  <c r="O298" i="10" s="1"/>
  <c r="I298" i="10" a="1"/>
  <c r="I298" i="10" s="1"/>
  <c r="M294" i="10" a="1"/>
  <c r="M294" i="10" s="1"/>
  <c r="O294" i="10" s="1" a="1"/>
  <c r="O294" i="10" s="1"/>
  <c r="I294" i="10" a="1"/>
  <c r="I294" i="10" s="1"/>
  <c r="M322" i="10" a="1"/>
  <c r="M322" i="10" s="1"/>
  <c r="O322" i="10" s="1" a="1"/>
  <c r="O322" i="10" s="1"/>
  <c r="F321" i="10" a="1"/>
  <c r="F321" i="10" s="1"/>
  <c r="M318" i="10" a="1"/>
  <c r="M318" i="10" s="1"/>
  <c r="O318" i="10" s="1" a="1"/>
  <c r="O318" i="10" s="1"/>
  <c r="F317" i="10" a="1"/>
  <c r="F317" i="10" s="1"/>
  <c r="M300" i="10" a="1"/>
  <c r="M300" i="10" s="1"/>
  <c r="O300" i="10" s="1" a="1"/>
  <c r="O300" i="10" s="1"/>
  <c r="I300" i="10" a="1"/>
  <c r="I300" i="10" s="1"/>
  <c r="M281" i="10" a="1"/>
  <c r="M281" i="10" s="1"/>
  <c r="O281" i="10" s="1" a="1"/>
  <c r="O281" i="10" s="1"/>
  <c r="M277" i="10" a="1"/>
  <c r="M277" i="10" s="1"/>
  <c r="O277" i="10" s="1" a="1"/>
  <c r="O277" i="10" s="1"/>
  <c r="M302" i="10" a="1"/>
  <c r="M302" i="10" s="1"/>
  <c r="O302" i="10" s="1" a="1"/>
  <c r="O302" i="10" s="1"/>
  <c r="M289" i="10" a="1"/>
  <c r="M289" i="10" s="1"/>
  <c r="O289" i="10" s="1" a="1"/>
  <c r="O289" i="10" s="1"/>
  <c r="M315" i="10" a="1"/>
  <c r="M315" i="10" s="1"/>
  <c r="O315" i="10" s="1" a="1"/>
  <c r="O315" i="10" s="1"/>
  <c r="M314" i="10" a="1"/>
  <c r="M314" i="10" s="1"/>
  <c r="O314" i="10" s="1" a="1"/>
  <c r="O314" i="10" s="1"/>
  <c r="I302" i="10" a="1"/>
  <c r="I302" i="10" s="1"/>
  <c r="M267" i="10" a="1"/>
  <c r="M267" i="10" s="1"/>
  <c r="O267" i="10" s="1" a="1"/>
  <c r="O267" i="10" s="1"/>
  <c r="M282" i="10" a="1"/>
  <c r="M282" i="10" s="1"/>
  <c r="O282" i="10" s="1" a="1"/>
  <c r="O282" i="10" s="1"/>
  <c r="I282" i="10" a="1"/>
  <c r="I282" i="10" s="1"/>
  <c r="M280" i="10" a="1"/>
  <c r="M280" i="10" s="1"/>
  <c r="O280" i="10" s="1" a="1"/>
  <c r="O280" i="10" s="1"/>
  <c r="I280" i="10" a="1"/>
  <c r="I280" i="10" s="1"/>
  <c r="M278" i="10" a="1"/>
  <c r="M278" i="10" s="1"/>
  <c r="O278" i="10" s="1" a="1"/>
  <c r="O278" i="10" s="1"/>
  <c r="I278" i="10" a="1"/>
  <c r="I278" i="10" s="1"/>
  <c r="M276" i="10" a="1"/>
  <c r="M276" i="10" s="1"/>
  <c r="O276" i="10" s="1" a="1"/>
  <c r="O276" i="10" s="1"/>
  <c r="I276" i="10" a="1"/>
  <c r="I276" i="10" s="1"/>
  <c r="M274" i="10" a="1"/>
  <c r="M274" i="10" s="1"/>
  <c r="O274" i="10" s="1" a="1"/>
  <c r="O274" i="10" s="1"/>
  <c r="I274" i="10" a="1"/>
  <c r="I274" i="10" s="1"/>
  <c r="M272" i="10" a="1"/>
  <c r="M272" i="10" s="1"/>
  <c r="O272" i="10" s="1" a="1"/>
  <c r="O272" i="10" s="1"/>
  <c r="I272" i="10" a="1"/>
  <c r="I272" i="10" s="1"/>
  <c r="M270" i="10" a="1"/>
  <c r="M270" i="10" s="1"/>
  <c r="O270" i="10" s="1" a="1"/>
  <c r="O270" i="10" s="1"/>
  <c r="I270" i="10" a="1"/>
  <c r="I270" i="10" s="1"/>
  <c r="I265" i="10" a="1"/>
  <c r="I265" i="10" s="1"/>
  <c r="M265" i="10" a="1"/>
  <c r="M265" i="10" s="1"/>
  <c r="O265" i="10" s="1" a="1"/>
  <c r="O265" i="10" s="1"/>
  <c r="M261" i="10" a="1"/>
  <c r="M261" i="10" s="1"/>
  <c r="O261" i="10" s="1" a="1"/>
  <c r="O261" i="10" s="1"/>
  <c r="F261" i="10" a="1"/>
  <c r="F261" i="10" s="1"/>
  <c r="M257" i="10" a="1"/>
  <c r="M257" i="10" s="1"/>
  <c r="O257" i="10" s="1" a="1"/>
  <c r="O257" i="10" s="1"/>
  <c r="F257" i="10" a="1"/>
  <c r="F257" i="10" s="1"/>
  <c r="M253" i="10" a="1"/>
  <c r="M253" i="10" s="1"/>
  <c r="O253" i="10" s="1" a="1"/>
  <c r="O253" i="10" s="1"/>
  <c r="F253" i="10" a="1"/>
  <c r="F253" i="10" s="1"/>
  <c r="M250" i="10" a="1"/>
  <c r="M250" i="10" s="1"/>
  <c r="O250" i="10" s="1" a="1"/>
  <c r="O250" i="10" s="1"/>
  <c r="F250" i="10" a="1"/>
  <c r="F250" i="10" s="1"/>
  <c r="M247" i="10" a="1"/>
  <c r="M247" i="10" s="1"/>
  <c r="O247" i="10" s="1" a="1"/>
  <c r="O247" i="10" s="1"/>
  <c r="F247" i="10" a="1"/>
  <c r="F247" i="10" s="1"/>
  <c r="M238" i="10" a="1"/>
  <c r="M238" i="10" s="1"/>
  <c r="O238" i="10" s="1" a="1"/>
  <c r="O238" i="10" s="1"/>
  <c r="F238" i="10" a="1"/>
  <c r="F238" i="10" s="1"/>
  <c r="I235" i="10" a="1"/>
  <c r="I235" i="10" s="1"/>
  <c r="M235" i="10" a="1"/>
  <c r="M235" i="10" s="1"/>
  <c r="O235" i="10" s="1" a="1"/>
  <c r="O235" i="10" s="1"/>
  <c r="M195" i="10" a="1"/>
  <c r="M195" i="10" s="1"/>
  <c r="O195" i="10" s="1" a="1"/>
  <c r="O195" i="10" s="1"/>
  <c r="F195" i="10" a="1"/>
  <c r="F195" i="10" s="1"/>
  <c r="M263" i="10" a="1"/>
  <c r="M263" i="10" s="1"/>
  <c r="O263" i="10" s="1" a="1"/>
  <c r="O263" i="10" s="1"/>
  <c r="M259" i="10" a="1"/>
  <c r="M259" i="10" s="1"/>
  <c r="O259" i="10" s="1" a="1"/>
  <c r="O259" i="10" s="1"/>
  <c r="M255" i="10" a="1"/>
  <c r="M255" i="10" s="1"/>
  <c r="O255" i="10" s="1" a="1"/>
  <c r="O255" i="10" s="1"/>
  <c r="M251" i="10" a="1"/>
  <c r="M251" i="10" s="1"/>
  <c r="O251" i="10" s="1" a="1"/>
  <c r="O251" i="10" s="1"/>
  <c r="F251" i="10" a="1"/>
  <c r="F251" i="10" s="1"/>
  <c r="I243" i="10" a="1"/>
  <c r="I243" i="10" s="1"/>
  <c r="M243" i="10" a="1"/>
  <c r="M243" i="10" s="1"/>
  <c r="O243" i="10" s="1" a="1"/>
  <c r="O243" i="10" s="1"/>
  <c r="M229" i="10" a="1"/>
  <c r="M229" i="10" s="1"/>
  <c r="O229" i="10" s="1" a="1"/>
  <c r="O229" i="10" s="1"/>
  <c r="I229" i="10" a="1"/>
  <c r="I229" i="10" s="1"/>
  <c r="M260" i="10" a="1"/>
  <c r="M260" i="10" s="1"/>
  <c r="O260" i="10" s="1" a="1"/>
  <c r="O260" i="10" s="1"/>
  <c r="F259" i="10" a="1"/>
  <c r="F259" i="10" s="1"/>
  <c r="M256" i="10" a="1"/>
  <c r="M256" i="10" s="1"/>
  <c r="O256" i="10" s="1" a="1"/>
  <c r="O256" i="10" s="1"/>
  <c r="F255" i="10" a="1"/>
  <c r="F255" i="10" s="1"/>
  <c r="M248" i="10" a="1"/>
  <c r="M248" i="10" s="1"/>
  <c r="O248" i="10" s="1" a="1"/>
  <c r="O248" i="10" s="1"/>
  <c r="F248" i="10" a="1"/>
  <c r="F248" i="10" s="1"/>
  <c r="F246" i="10" a="1"/>
  <c r="F246" i="10" s="1"/>
  <c r="M234" i="10" a="1"/>
  <c r="M234" i="10" s="1"/>
  <c r="O234" i="10" s="1" a="1"/>
  <c r="O234" i="10" s="1"/>
  <c r="F234" i="10" a="1"/>
  <c r="F234" i="10" s="1"/>
  <c r="I231" i="10" a="1"/>
  <c r="I231" i="10" s="1"/>
  <c r="M231" i="10" a="1"/>
  <c r="M231" i="10" s="1"/>
  <c r="O231" i="10" s="1" a="1"/>
  <c r="O231" i="10" s="1"/>
  <c r="M262" i="10" a="1"/>
  <c r="M262" i="10" s="1"/>
  <c r="O262" i="10" s="1" a="1"/>
  <c r="O262" i="10" s="1"/>
  <c r="M258" i="10" a="1"/>
  <c r="M258" i="10" s="1"/>
  <c r="O258" i="10" s="1" a="1"/>
  <c r="O258" i="10" s="1"/>
  <c r="M254" i="10" a="1"/>
  <c r="M254" i="10" s="1"/>
  <c r="O254" i="10" s="1" a="1"/>
  <c r="O254" i="10" s="1"/>
  <c r="M244" i="10" a="1"/>
  <c r="M244" i="10" s="1"/>
  <c r="O244" i="10" s="1" a="1"/>
  <c r="O244" i="10" s="1"/>
  <c r="F244" i="10" a="1"/>
  <c r="F244" i="10" s="1"/>
  <c r="M242" i="10" a="1"/>
  <c r="M242" i="10" s="1"/>
  <c r="O242" i="10" s="1" a="1"/>
  <c r="O242" i="10" s="1"/>
  <c r="F242" i="10" a="1"/>
  <c r="F242" i="10" s="1"/>
  <c r="I239" i="10" a="1"/>
  <c r="I239" i="10" s="1"/>
  <c r="M239" i="10" a="1"/>
  <c r="M239" i="10" s="1"/>
  <c r="O239" i="10" s="1" a="1"/>
  <c r="O239" i="10" s="1"/>
  <c r="M230" i="10" a="1"/>
  <c r="M230" i="10" s="1"/>
  <c r="O230" i="10" s="1" a="1"/>
  <c r="O230" i="10" s="1"/>
  <c r="F230" i="10" a="1"/>
  <c r="F230" i="10" s="1"/>
  <c r="M249" i="10" a="1"/>
  <c r="M249" i="10" s="1"/>
  <c r="O249" i="10" s="1" a="1"/>
  <c r="O249" i="10" s="1"/>
  <c r="M245" i="10" a="1"/>
  <c r="M245" i="10" s="1"/>
  <c r="O245" i="10" s="1" a="1"/>
  <c r="O245" i="10" s="1"/>
  <c r="M240" i="10" a="1"/>
  <c r="M240" i="10" s="1"/>
  <c r="O240" i="10" s="1" a="1"/>
  <c r="O240" i="10" s="1"/>
  <c r="M236" i="10" a="1"/>
  <c r="M236" i="10" s="1"/>
  <c r="O236" i="10" s="1" a="1"/>
  <c r="O236" i="10" s="1"/>
  <c r="M232" i="10" a="1"/>
  <c r="M232" i="10" s="1"/>
  <c r="O232" i="10" s="1" a="1"/>
  <c r="O232" i="10" s="1"/>
  <c r="M218" i="10" a="1"/>
  <c r="M218" i="10" s="1"/>
  <c r="O218" i="10" s="1" a="1"/>
  <c r="O218" i="10" s="1"/>
  <c r="F218" i="10" a="1"/>
  <c r="F218" i="10" s="1"/>
  <c r="I215" i="10" a="1"/>
  <c r="I215" i="10" s="1"/>
  <c r="M215" i="10" a="1"/>
  <c r="M215" i="10" s="1"/>
  <c r="O215" i="10" s="1" a="1"/>
  <c r="O215" i="10" s="1"/>
  <c r="M252" i="10" a="1"/>
  <c r="M252" i="10" s="1"/>
  <c r="O252" i="10" s="1" a="1"/>
  <c r="O252" i="10" s="1"/>
  <c r="M241" i="10" a="1"/>
  <c r="M241" i="10" s="1"/>
  <c r="O241" i="10" s="1" a="1"/>
  <c r="O241" i="10" s="1"/>
  <c r="F240" i="10" a="1"/>
  <c r="F240" i="10" s="1"/>
  <c r="M237" i="10" a="1"/>
  <c r="M237" i="10" s="1"/>
  <c r="O237" i="10" s="1" a="1"/>
  <c r="O237" i="10" s="1"/>
  <c r="F236" i="10" a="1"/>
  <c r="F236" i="10" s="1"/>
  <c r="M233" i="10" a="1"/>
  <c r="M233" i="10" s="1"/>
  <c r="O233" i="10" s="1" a="1"/>
  <c r="O233" i="10" s="1"/>
  <c r="F232" i="10" a="1"/>
  <c r="F232" i="10" s="1"/>
  <c r="M227" i="10" a="1"/>
  <c r="M227" i="10" s="1"/>
  <c r="O227" i="10" s="1" a="1"/>
  <c r="O227" i="10" s="1"/>
  <c r="I227" i="10" a="1"/>
  <c r="I227" i="10" s="1"/>
  <c r="M219" i="10" a="1"/>
  <c r="M219" i="10" s="1"/>
  <c r="O219" i="10" s="1" a="1"/>
  <c r="O219" i="10" s="1"/>
  <c r="F249" i="10" a="1"/>
  <c r="F249" i="10" s="1"/>
  <c r="F245" i="10" a="1"/>
  <c r="F245" i="10" s="1"/>
  <c r="M228" i="10" a="1"/>
  <c r="M228" i="10" s="1"/>
  <c r="O228" i="10" s="1" a="1"/>
  <c r="O228" i="10" s="1"/>
  <c r="F228" i="10" a="1"/>
  <c r="F228" i="10" s="1"/>
  <c r="F226" i="10" a="1"/>
  <c r="F226" i="10" s="1"/>
  <c r="F210" i="10" a="1"/>
  <c r="F210" i="10" s="1"/>
  <c r="M210" i="10" a="1"/>
  <c r="M210" i="10" s="1"/>
  <c r="O210" i="10" s="1" a="1"/>
  <c r="O210" i="10" s="1"/>
  <c r="M206" i="10" a="1"/>
  <c r="M206" i="10" s="1"/>
  <c r="O206" i="10" s="1" a="1"/>
  <c r="O206" i="10" s="1"/>
  <c r="F206" i="10" a="1"/>
  <c r="F206" i="10" s="1"/>
  <c r="M202" i="10" a="1"/>
  <c r="M202" i="10" s="1"/>
  <c r="O202" i="10" s="1" a="1"/>
  <c r="O202" i="10" s="1"/>
  <c r="F202" i="10" a="1"/>
  <c r="F202" i="10" s="1"/>
  <c r="M198" i="10" a="1"/>
  <c r="M198" i="10" s="1"/>
  <c r="O198" i="10" s="1" a="1"/>
  <c r="O198" i="10" s="1"/>
  <c r="F198" i="10" a="1"/>
  <c r="F198" i="10" s="1"/>
  <c r="M217" i="10" a="1"/>
  <c r="M217" i="10" s="1"/>
  <c r="O217" i="10" s="1" a="1"/>
  <c r="O217" i="10" s="1"/>
  <c r="F214" i="10" a="1"/>
  <c r="F214" i="10" s="1"/>
  <c r="F212" i="10" a="1"/>
  <c r="F212" i="10" s="1"/>
  <c r="M212" i="10" a="1"/>
  <c r="M212" i="10" s="1"/>
  <c r="O212" i="10" s="1" a="1"/>
  <c r="O212" i="10" s="1"/>
  <c r="M225" i="10" a="1"/>
  <c r="M225" i="10" s="1"/>
  <c r="O225" i="10" s="1" a="1"/>
  <c r="O225" i="10" s="1"/>
  <c r="M224" i="10" a="1"/>
  <c r="M224" i="10" s="1"/>
  <c r="O224" i="10" s="1" a="1"/>
  <c r="O224" i="10" s="1"/>
  <c r="M223" i="10" a="1"/>
  <c r="M223" i="10" s="1"/>
  <c r="O223" i="10" s="1" a="1"/>
  <c r="O223" i="10" s="1"/>
  <c r="M222" i="10" a="1"/>
  <c r="M222" i="10" s="1"/>
  <c r="O222" i="10" s="1" a="1"/>
  <c r="O222" i="10" s="1"/>
  <c r="M221" i="10" a="1"/>
  <c r="M221" i="10" s="1"/>
  <c r="O221" i="10" s="1" a="1"/>
  <c r="O221" i="10" s="1"/>
  <c r="M220" i="10" a="1"/>
  <c r="M220" i="10" s="1"/>
  <c r="O220" i="10" s="1" a="1"/>
  <c r="O220" i="10" s="1"/>
  <c r="L196" i="10" a="1"/>
  <c r="L196" i="10" s="1"/>
  <c r="M196" i="10" a="1"/>
  <c r="M196" i="10" s="1"/>
  <c r="O196" i="10" s="1" a="1"/>
  <c r="O196" i="10" s="1"/>
  <c r="M193" i="10" a="1"/>
  <c r="M193" i="10" s="1"/>
  <c r="O193" i="10" s="1" a="1"/>
  <c r="O193" i="10" s="1"/>
  <c r="F193" i="10" a="1"/>
  <c r="F193" i="10" s="1"/>
  <c r="F192" i="10" a="1"/>
  <c r="F192" i="10" s="1"/>
  <c r="M192" i="10" a="1"/>
  <c r="M192" i="10" s="1"/>
  <c r="O192" i="10" s="1" a="1"/>
  <c r="O192" i="10" s="1"/>
  <c r="M180" i="10" a="1"/>
  <c r="M180" i="10" s="1"/>
  <c r="O180" i="10" s="1" a="1"/>
  <c r="O180" i="10" s="1"/>
  <c r="F180" i="10" a="1"/>
  <c r="F180" i="10" s="1"/>
  <c r="M167" i="10" a="1"/>
  <c r="M167" i="10" s="1"/>
  <c r="O167" i="10" s="1" a="1"/>
  <c r="O167" i="10" s="1"/>
  <c r="F167" i="10" a="1"/>
  <c r="F167" i="10" s="1"/>
  <c r="M176" i="10" a="1"/>
  <c r="M176" i="10" s="1"/>
  <c r="O176" i="10" s="1" a="1"/>
  <c r="O176" i="10" s="1"/>
  <c r="F176" i="10" a="1"/>
  <c r="F176" i="10" s="1"/>
  <c r="M174" i="10" a="1"/>
  <c r="M174" i="10" s="1"/>
  <c r="O174" i="10" s="1" a="1"/>
  <c r="O174" i="10" s="1"/>
  <c r="F174" i="10" a="1"/>
  <c r="F174" i="10" s="1"/>
  <c r="M156" i="10" a="1"/>
  <c r="M156" i="10" s="1"/>
  <c r="O156" i="10" s="1" a="1"/>
  <c r="O156" i="10" s="1"/>
  <c r="F156" i="10" a="1"/>
  <c r="F156" i="10" s="1"/>
  <c r="M178" i="10" a="1"/>
  <c r="M178" i="10" s="1"/>
  <c r="O178" i="10" s="1" a="1"/>
  <c r="O178" i="10" s="1"/>
  <c r="F178" i="10" a="1"/>
  <c r="F178" i="10" s="1"/>
  <c r="L164" i="10" a="1"/>
  <c r="L164" i="10" s="1"/>
  <c r="M164" i="10" a="1"/>
  <c r="M164" i="10" s="1"/>
  <c r="O164" i="10" s="1" a="1"/>
  <c r="O164" i="10" s="1"/>
  <c r="M168" i="10" a="1"/>
  <c r="M168" i="10" s="1"/>
  <c r="O168" i="10" s="1" a="1"/>
  <c r="O168" i="10" s="1"/>
  <c r="M171" i="10" a="1"/>
  <c r="M171" i="10" s="1"/>
  <c r="O171" i="10" s="1" a="1"/>
  <c r="O171" i="10" s="1"/>
  <c r="I170" i="10" a="1"/>
  <c r="I170" i="10" s="1"/>
  <c r="M170" i="10" a="1"/>
  <c r="M170" i="10" s="1"/>
  <c r="O170" i="10" s="1" a="1"/>
  <c r="O170" i="10" s="1"/>
  <c r="M169" i="10" a="1"/>
  <c r="M169" i="10" s="1"/>
  <c r="O169" i="10" s="1" a="1"/>
  <c r="O169" i="10" s="1"/>
  <c r="F169" i="10" a="1"/>
  <c r="F169" i="10" s="1"/>
  <c r="M165" i="10" a="1"/>
  <c r="M165" i="10" s="1"/>
  <c r="O165" i="10" s="1" a="1"/>
  <c r="O165" i="10" s="1"/>
  <c r="M161" i="10" a="1"/>
  <c r="M161" i="10" s="1"/>
  <c r="O161" i="10" s="1" a="1"/>
  <c r="O161" i="10" s="1"/>
  <c r="F152" i="10" a="1"/>
  <c r="F152" i="10" s="1"/>
  <c r="M152" i="10" a="1"/>
  <c r="M152" i="10" s="1"/>
  <c r="O152" i="10" s="1" a="1"/>
  <c r="O152" i="10" s="1"/>
  <c r="F150" i="10" a="1"/>
  <c r="F150" i="10" s="1"/>
  <c r="M150" i="10" a="1"/>
  <c r="M150" i="10" s="1"/>
  <c r="O150" i="10" s="1" a="1"/>
  <c r="O150" i="10" s="1"/>
  <c r="M166" i="10" a="1"/>
  <c r="M166" i="10" s="1"/>
  <c r="O166" i="10" s="1" a="1"/>
  <c r="O166" i="10" s="1"/>
  <c r="F165" i="10" a="1"/>
  <c r="F165" i="10" s="1"/>
  <c r="M162" i="10" a="1"/>
  <c r="M162" i="10" s="1"/>
  <c r="O162" i="10" s="1" a="1"/>
  <c r="O162" i="10" s="1"/>
  <c r="F161" i="10" a="1"/>
  <c r="F161" i="10" s="1"/>
  <c r="M158" i="10" a="1"/>
  <c r="M158" i="10" s="1"/>
  <c r="O158" i="10" s="1" a="1"/>
  <c r="O158" i="10" s="1"/>
  <c r="M157" i="10" a="1"/>
  <c r="M157" i="10" s="1"/>
  <c r="O157" i="10" s="1" a="1"/>
  <c r="O157" i="10" s="1"/>
  <c r="F157" i="10" a="1"/>
  <c r="F157" i="10" s="1"/>
  <c r="F144" i="10" a="1"/>
  <c r="F144" i="10" s="1"/>
  <c r="M144" i="10" a="1"/>
  <c r="M144" i="10" s="1"/>
  <c r="O144" i="10" s="1" a="1"/>
  <c r="O144" i="10" s="1"/>
  <c r="M163" i="10" a="1"/>
  <c r="M163" i="10" s="1"/>
  <c r="O163" i="10" s="1" a="1"/>
  <c r="O163" i="10" s="1"/>
  <c r="M159" i="10" a="1"/>
  <c r="M159" i="10" s="1"/>
  <c r="O159" i="10" s="1" a="1"/>
  <c r="O159" i="10" s="1"/>
  <c r="M137" i="10" a="1"/>
  <c r="M137" i="10" s="1"/>
  <c r="O137" i="10" s="1" a="1"/>
  <c r="O137" i="10" s="1"/>
  <c r="F137" i="10" a="1"/>
  <c r="F137" i="10" s="1"/>
  <c r="M130" i="10" a="1"/>
  <c r="M130" i="10" s="1"/>
  <c r="O130" i="10" s="1" a="1"/>
  <c r="O130" i="10" s="1"/>
  <c r="F130" i="10" a="1"/>
  <c r="F130" i="10" s="1"/>
  <c r="M129" i="10" a="1"/>
  <c r="M129" i="10" s="1"/>
  <c r="O129" i="10" s="1" a="1"/>
  <c r="O129" i="10" s="1"/>
  <c r="F129" i="10" a="1"/>
  <c r="F129" i="10" s="1"/>
  <c r="M122" i="10" a="1"/>
  <c r="M122" i="10" s="1"/>
  <c r="O122" i="10" s="1" a="1"/>
  <c r="O122" i="10" s="1"/>
  <c r="F122" i="10" a="1"/>
  <c r="F122" i="10" s="1"/>
  <c r="F148" i="10" a="1"/>
  <c r="F148" i="10" s="1"/>
  <c r="M148" i="10" a="1"/>
  <c r="M148" i="10" s="1"/>
  <c r="O148" i="10" s="1" a="1"/>
  <c r="O148" i="10" s="1"/>
  <c r="F140" i="10" a="1"/>
  <c r="F140" i="10" s="1"/>
  <c r="M140" i="10" a="1"/>
  <c r="M140" i="10" s="1"/>
  <c r="O140" i="10" s="1" a="1"/>
  <c r="O140" i="10" s="1"/>
  <c r="M136" i="10" a="1"/>
  <c r="M136" i="10" s="1"/>
  <c r="O136" i="10" s="1" a="1"/>
  <c r="O136" i="10" s="1"/>
  <c r="F136" i="10" a="1"/>
  <c r="F136" i="10" s="1"/>
  <c r="M120" i="10" a="1"/>
  <c r="M120" i="10" s="1"/>
  <c r="O120" i="10" s="1" a="1"/>
  <c r="O120" i="10" s="1"/>
  <c r="F120" i="10" a="1"/>
  <c r="F120" i="10" s="1"/>
  <c r="F154" i="10" a="1"/>
  <c r="F154" i="10" s="1"/>
  <c r="M154" i="10" a="1"/>
  <c r="M154" i="10" s="1"/>
  <c r="O154" i="10" s="1" a="1"/>
  <c r="O154" i="10" s="1"/>
  <c r="F146" i="10" a="1"/>
  <c r="F146" i="10" s="1"/>
  <c r="M146" i="10" a="1"/>
  <c r="M146" i="10" s="1"/>
  <c r="O146" i="10" s="1" a="1"/>
  <c r="O146" i="10" s="1"/>
  <c r="F138" i="10" a="1"/>
  <c r="F138" i="10" s="1"/>
  <c r="M138" i="10" a="1"/>
  <c r="M138" i="10" s="1"/>
  <c r="O138" i="10" s="1" a="1"/>
  <c r="O138" i="10" s="1"/>
  <c r="F142" i="10" a="1"/>
  <c r="F142" i="10" s="1"/>
  <c r="M142" i="10" a="1"/>
  <c r="M142" i="10" s="1"/>
  <c r="O142" i="10" s="1" a="1"/>
  <c r="O142" i="10" s="1"/>
  <c r="M134" i="10" a="1"/>
  <c r="M134" i="10" s="1"/>
  <c r="O134" i="10" s="1" a="1"/>
  <c r="O134" i="10" s="1"/>
  <c r="M128" i="10" a="1"/>
  <c r="M128" i="10" s="1"/>
  <c r="O128" i="10" s="1" a="1"/>
  <c r="O128" i="10" s="1"/>
  <c r="F128" i="10" a="1"/>
  <c r="F128" i="10" s="1"/>
  <c r="M133" i="10" a="1"/>
  <c r="M133" i="10" s="1"/>
  <c r="O133" i="10" s="1" a="1"/>
  <c r="O133" i="10" s="1"/>
  <c r="M126" i="10" a="1"/>
  <c r="M126" i="10" s="1"/>
  <c r="O126" i="10" s="1" a="1"/>
  <c r="O126" i="10" s="1"/>
  <c r="M135" i="10" a="1"/>
  <c r="M135" i="10" s="1"/>
  <c r="O135" i="10" s="1" a="1"/>
  <c r="O135" i="10" s="1"/>
  <c r="F135" i="10" a="1"/>
  <c r="F135" i="10" s="1"/>
  <c r="M131" i="10" a="1"/>
  <c r="M131" i="10" s="1"/>
  <c r="O131" i="10" s="1" a="1"/>
  <c r="O131" i="10" s="1"/>
  <c r="F131" i="10" a="1"/>
  <c r="F131" i="10" s="1"/>
  <c r="M127" i="10" a="1"/>
  <c r="M127" i="10" s="1"/>
  <c r="O127" i="10" s="1" a="1"/>
  <c r="O127" i="10" s="1"/>
  <c r="F127" i="10" a="1"/>
  <c r="F127" i="10" s="1"/>
  <c r="M123" i="10" a="1"/>
  <c r="M123" i="10" s="1"/>
  <c r="O123" i="10" s="1" a="1"/>
  <c r="O123" i="10" s="1"/>
  <c r="F123" i="10" a="1"/>
  <c r="F123" i="10" s="1"/>
  <c r="M115" i="10" a="1"/>
  <c r="M115" i="10" s="1"/>
  <c r="O115" i="10" s="1" a="1"/>
  <c r="O115" i="10" s="1"/>
  <c r="F115" i="10" a="1"/>
  <c r="F115" i="10" s="1"/>
  <c r="M113" i="10" a="1"/>
  <c r="M113" i="10" s="1"/>
  <c r="O113" i="10" s="1" a="1"/>
  <c r="O113" i="10" s="1"/>
  <c r="F113" i="10" a="1"/>
  <c r="F113" i="10" s="1"/>
  <c r="M111" i="10" a="1"/>
  <c r="M111" i="10" s="1"/>
  <c r="O111" i="10" s="1" a="1"/>
  <c r="O111" i="10" s="1"/>
  <c r="F111" i="10" a="1"/>
  <c r="F111" i="10" s="1"/>
  <c r="M109" i="10" a="1"/>
  <c r="M109" i="10" s="1"/>
  <c r="O109" i="10" s="1" a="1"/>
  <c r="O109" i="10" s="1"/>
  <c r="F109" i="10" a="1"/>
  <c r="F109" i="10" s="1"/>
  <c r="M107" i="10" a="1"/>
  <c r="M107" i="10" s="1"/>
  <c r="O107" i="10" s="1" a="1"/>
  <c r="O107" i="10" s="1"/>
  <c r="F107" i="10" a="1"/>
  <c r="F107" i="10" s="1"/>
  <c r="M105" i="10" a="1"/>
  <c r="M105" i="10" s="1"/>
  <c r="O105" i="10" s="1" a="1"/>
  <c r="O105" i="10" s="1"/>
  <c r="F105" i="10" a="1"/>
  <c r="F105" i="10" s="1"/>
  <c r="F94" i="10" a="1"/>
  <c r="F94" i="10" s="1"/>
  <c r="M94" i="10" a="1"/>
  <c r="M94" i="10" s="1"/>
  <c r="O94" i="10" s="1" a="1"/>
  <c r="O94" i="10" s="1"/>
  <c r="F92" i="10" a="1"/>
  <c r="F92" i="10" s="1"/>
  <c r="M92" i="10" a="1"/>
  <c r="M92" i="10" s="1"/>
  <c r="O92" i="10" s="1" a="1"/>
  <c r="O92" i="10" s="1"/>
  <c r="F90" i="10" a="1"/>
  <c r="F90" i="10" s="1"/>
  <c r="M90" i="10" a="1"/>
  <c r="M90" i="10" s="1"/>
  <c r="O90" i="10" s="1" a="1"/>
  <c r="O90" i="10" s="1"/>
  <c r="F88" i="10" a="1"/>
  <c r="F88" i="10" s="1"/>
  <c r="M88" i="10" a="1"/>
  <c r="M88" i="10" s="1"/>
  <c r="O88" i="10" s="1" a="1"/>
  <c r="O88" i="10" s="1"/>
  <c r="F86" i="10" a="1"/>
  <c r="F86" i="10" s="1"/>
  <c r="M86" i="10" a="1"/>
  <c r="M86" i="10" s="1"/>
  <c r="O86" i="10" s="1" a="1"/>
  <c r="O86" i="10" s="1"/>
  <c r="F84" i="10" a="1"/>
  <c r="F84" i="10" s="1"/>
  <c r="M84" i="10" a="1"/>
  <c r="M84" i="10" s="1"/>
  <c r="O84" i="10" s="1" a="1"/>
  <c r="O84" i="10" s="1"/>
  <c r="M75" i="10" a="1"/>
  <c r="M75" i="10" s="1"/>
  <c r="O75" i="10" s="1" a="1"/>
  <c r="O75" i="10" s="1"/>
  <c r="F75" i="10" a="1"/>
  <c r="F75" i="10" s="1"/>
  <c r="M63" i="10" a="1"/>
  <c r="M63" i="10" s="1"/>
  <c r="O63" i="10" s="1" a="1"/>
  <c r="O63" i="10" s="1"/>
  <c r="F63" i="10" a="1"/>
  <c r="F63" i="10" s="1"/>
  <c r="M44" i="10" a="1"/>
  <c r="M44" i="10" s="1"/>
  <c r="O44" i="10" s="1" a="1"/>
  <c r="O44" i="10" s="1"/>
  <c r="F44" i="10" a="1"/>
  <c r="F44" i="10" s="1"/>
  <c r="M108" i="10" a="1"/>
  <c r="M108" i="10" s="1"/>
  <c r="O108" i="10" s="1" a="1"/>
  <c r="O108" i="10" s="1"/>
  <c r="M106" i="10" a="1"/>
  <c r="M106" i="10" s="1"/>
  <c r="O106" i="10" s="1" a="1"/>
  <c r="O106" i="10" s="1"/>
  <c r="M104" i="10" a="1"/>
  <c r="M104" i="10" s="1"/>
  <c r="O104" i="10" s="1" a="1"/>
  <c r="O104" i="10" s="1"/>
  <c r="M103" i="10" a="1"/>
  <c r="M103" i="10" s="1"/>
  <c r="O103" i="10" s="1" a="1"/>
  <c r="O103" i="10" s="1"/>
  <c r="M102" i="10" a="1"/>
  <c r="M102" i="10" s="1"/>
  <c r="O102" i="10" s="1" a="1"/>
  <c r="O102" i="10" s="1"/>
  <c r="M101" i="10" a="1"/>
  <c r="M101" i="10" s="1"/>
  <c r="O101" i="10" s="1" a="1"/>
  <c r="O101" i="10" s="1"/>
  <c r="M100" i="10" a="1"/>
  <c r="M100" i="10" s="1"/>
  <c r="O100" i="10" s="1" a="1"/>
  <c r="O100" i="10" s="1"/>
  <c r="M99" i="10" a="1"/>
  <c r="M99" i="10" s="1"/>
  <c r="O99" i="10" s="1" a="1"/>
  <c r="O99" i="10" s="1"/>
  <c r="M98" i="10" a="1"/>
  <c r="M98" i="10" s="1"/>
  <c r="O98" i="10" s="1" a="1"/>
  <c r="O98" i="10" s="1"/>
  <c r="M97" i="10" a="1"/>
  <c r="M97" i="10" s="1"/>
  <c r="O97" i="10" s="1" a="1"/>
  <c r="O97" i="10" s="1"/>
  <c r="M96" i="10" a="1"/>
  <c r="M96" i="10" s="1"/>
  <c r="O96" i="10" s="1" a="1"/>
  <c r="O96" i="10" s="1"/>
  <c r="M95" i="10" a="1"/>
  <c r="M95" i="10" s="1"/>
  <c r="O95" i="10" s="1" a="1"/>
  <c r="O95" i="10" s="1"/>
  <c r="F91" i="10" a="1"/>
  <c r="F91" i="10" s="1"/>
  <c r="M91" i="10" a="1"/>
  <c r="M91" i="10" s="1"/>
  <c r="O91" i="10" s="1" a="1"/>
  <c r="O91" i="10" s="1"/>
  <c r="F87" i="10" a="1"/>
  <c r="F87" i="10" s="1"/>
  <c r="M87" i="10" a="1"/>
  <c r="M87" i="10" s="1"/>
  <c r="O87" i="10" s="1" a="1"/>
  <c r="O87" i="10" s="1"/>
  <c r="M119" i="10" a="1"/>
  <c r="M119" i="10" s="1"/>
  <c r="O119" i="10" s="1" a="1"/>
  <c r="O119" i="10" s="1"/>
  <c r="F119" i="10" a="1"/>
  <c r="F119" i="10" s="1"/>
  <c r="F93" i="10" a="1"/>
  <c r="F93" i="10" s="1"/>
  <c r="M93" i="10" a="1"/>
  <c r="M93" i="10" s="1"/>
  <c r="O93" i="10" s="1" a="1"/>
  <c r="O93" i="10" s="1"/>
  <c r="F89" i="10" a="1"/>
  <c r="F89" i="10" s="1"/>
  <c r="M89" i="10" a="1"/>
  <c r="M89" i="10" s="1"/>
  <c r="O89" i="10" s="1" a="1"/>
  <c r="O89" i="10" s="1"/>
  <c r="F85" i="10" a="1"/>
  <c r="F85" i="10" s="1"/>
  <c r="M85" i="10" a="1"/>
  <c r="M85" i="10" s="1"/>
  <c r="O85" i="10" s="1" a="1"/>
  <c r="O85" i="10" s="1"/>
  <c r="M60" i="10" a="1"/>
  <c r="M60" i="10" s="1"/>
  <c r="O60" i="10" s="1" a="1"/>
  <c r="O60" i="10" s="1"/>
  <c r="M52" i="10" a="1"/>
  <c r="M52" i="10" s="1"/>
  <c r="O52" i="10" s="1" a="1"/>
  <c r="O52" i="10" s="1"/>
  <c r="F52" i="10" a="1"/>
  <c r="F52" i="10" s="1"/>
  <c r="L83" i="10" a="1"/>
  <c r="L83" i="10" s="1"/>
  <c r="M83" i="10" a="1"/>
  <c r="M83" i="10" s="1"/>
  <c r="O83" i="10" s="1" a="1"/>
  <c r="O83" i="10" s="1"/>
  <c r="M76" i="10" a="1"/>
  <c r="M76" i="10" s="1"/>
  <c r="O76" i="10" s="1" a="1"/>
  <c r="O76" i="10" s="1"/>
  <c r="M67" i="10" a="1"/>
  <c r="M67" i="10" s="1"/>
  <c r="O67" i="10" s="1" a="1"/>
  <c r="O67" i="10" s="1"/>
  <c r="M59" i="10" a="1"/>
  <c r="M59" i="10" s="1"/>
  <c r="O59" i="10" s="1" a="1"/>
  <c r="O59" i="10" s="1"/>
  <c r="M56" i="10" a="1"/>
  <c r="M56" i="10" s="1"/>
  <c r="O56" i="10" s="1" a="1"/>
  <c r="O56" i="10" s="1"/>
  <c r="M73" i="10" a="1"/>
  <c r="M73" i="10" s="1"/>
  <c r="O73" i="10" s="1" a="1"/>
  <c r="O73" i="10" s="1"/>
  <c r="F73" i="10" a="1"/>
  <c r="F73" i="10" s="1"/>
  <c r="M69" i="10" a="1"/>
  <c r="M69" i="10" s="1"/>
  <c r="O69" i="10" s="1" a="1"/>
  <c r="O69" i="10" s="1"/>
  <c r="F69" i="10" a="1"/>
  <c r="F69" i="10" s="1"/>
  <c r="M65" i="10" a="1"/>
  <c r="M65" i="10" s="1"/>
  <c r="O65" i="10" s="1" a="1"/>
  <c r="O65" i="10" s="1"/>
  <c r="F65" i="10" a="1"/>
  <c r="F65" i="10" s="1"/>
  <c r="M61" i="10" a="1"/>
  <c r="M61" i="10" s="1"/>
  <c r="O61" i="10" s="1" a="1"/>
  <c r="O61" i="10" s="1"/>
  <c r="F61" i="10" a="1"/>
  <c r="F61" i="10" s="1"/>
  <c r="M57" i="10" a="1"/>
  <c r="M57" i="10" s="1"/>
  <c r="O57" i="10" s="1" a="1"/>
  <c r="O57" i="10" s="1"/>
  <c r="F57" i="10" a="1"/>
  <c r="F57" i="10" s="1"/>
  <c r="M54" i="10" a="1"/>
  <c r="M54" i="10" s="1"/>
  <c r="O54" i="10" s="1" a="1"/>
  <c r="O54" i="10" s="1"/>
  <c r="F54" i="10" a="1"/>
  <c r="F54" i="10" s="1"/>
  <c r="M53" i="10" a="1"/>
  <c r="M53" i="10" s="1"/>
  <c r="O53" i="10" s="1" a="1"/>
  <c r="O53" i="10" s="1"/>
  <c r="F53" i="10" a="1"/>
  <c r="F53" i="10" s="1"/>
  <c r="M51" i="10" a="1"/>
  <c r="M51" i="10" s="1"/>
  <c r="O51" i="10" s="1" a="1"/>
  <c r="O51" i="10" s="1"/>
  <c r="F51" i="10" a="1"/>
  <c r="F51" i="10" s="1"/>
  <c r="M50" i="10" a="1"/>
  <c r="M50" i="10" s="1"/>
  <c r="O50" i="10" s="1" a="1"/>
  <c r="O50" i="10" s="1"/>
  <c r="F50" i="10" a="1"/>
  <c r="F50" i="10" s="1"/>
  <c r="M49" i="10" a="1"/>
  <c r="M49" i="10" s="1"/>
  <c r="O49" i="10" s="1" a="1"/>
  <c r="O49" i="10" s="1"/>
  <c r="F49" i="10" a="1"/>
  <c r="F49" i="10" s="1"/>
  <c r="M47" i="10" a="1"/>
  <c r="M47" i="10" s="1"/>
  <c r="O47" i="10" s="1" a="1"/>
  <c r="O47" i="10" s="1"/>
  <c r="F47" i="10" a="1"/>
  <c r="F47" i="10" s="1"/>
  <c r="M46" i="10" a="1"/>
  <c r="M46" i="10" s="1"/>
  <c r="O46" i="10" s="1" a="1"/>
  <c r="O46" i="10" s="1"/>
  <c r="F46" i="10" a="1"/>
  <c r="F46" i="10" s="1"/>
  <c r="M45" i="10" a="1"/>
  <c r="M45" i="10" s="1"/>
  <c r="O45" i="10" s="1" a="1"/>
  <c r="O45" i="10" s="1"/>
  <c r="F45" i="10" a="1"/>
  <c r="F45" i="10" s="1"/>
  <c r="M43" i="10" a="1"/>
  <c r="M43" i="10" s="1"/>
  <c r="O43" i="10" s="1" a="1"/>
  <c r="O43" i="10" s="1"/>
  <c r="F43" i="10" a="1"/>
  <c r="F43" i="10" s="1"/>
  <c r="M42" i="10" a="1"/>
  <c r="M42" i="10" s="1"/>
  <c r="O42" i="10" s="1" a="1"/>
  <c r="O42" i="10" s="1"/>
  <c r="F42" i="10" a="1"/>
  <c r="F42" i="10" s="1"/>
  <c r="M41" i="10" a="1"/>
  <c r="M41" i="10" s="1"/>
  <c r="O41" i="10" s="1" a="1"/>
  <c r="O41" i="10" s="1"/>
  <c r="F41" i="10" a="1"/>
  <c r="F41" i="10" s="1"/>
  <c r="M39" i="10" a="1"/>
  <c r="M39" i="10" s="1"/>
  <c r="O39" i="10" s="1" a="1"/>
  <c r="O39" i="10" s="1"/>
  <c r="F39" i="10" a="1"/>
  <c r="F39" i="10" s="1"/>
  <c r="M37" i="10" a="1"/>
  <c r="M37" i="10" s="1"/>
  <c r="O37" i="10" s="1" a="1"/>
  <c r="O37" i="10" s="1"/>
  <c r="F37" i="10" a="1"/>
  <c r="F37" i="10" s="1"/>
  <c r="I24" i="10" a="1"/>
  <c r="I24" i="10" s="1"/>
  <c r="M24" i="10" a="1"/>
  <c r="M24" i="10" s="1"/>
  <c r="O24" i="10" s="1" a="1"/>
  <c r="O24" i="10" s="1"/>
  <c r="I22" i="10" a="1"/>
  <c r="I22" i="10" s="1"/>
  <c r="M22" i="10" a="1"/>
  <c r="M22" i="10" s="1"/>
  <c r="O22" i="10" s="1" a="1"/>
  <c r="O22" i="10" s="1"/>
  <c r="I20" i="10" a="1"/>
  <c r="I20" i="10" s="1"/>
  <c r="M20" i="10" a="1"/>
  <c r="M20" i="10" s="1"/>
  <c r="O20" i="10" s="1" a="1"/>
  <c r="O20" i="10" s="1"/>
  <c r="I18" i="10" a="1"/>
  <c r="I18" i="10" s="1"/>
  <c r="M18" i="10" a="1"/>
  <c r="M18" i="10" s="1"/>
  <c r="O18" i="10" s="1" a="1"/>
  <c r="O18" i="10" s="1"/>
  <c r="I16" i="10" a="1"/>
  <c r="I16" i="10" s="1"/>
  <c r="M16" i="10" a="1"/>
  <c r="M16" i="10" s="1"/>
  <c r="O16" i="10" s="1" a="1"/>
  <c r="O16" i="10" s="1"/>
  <c r="I14" i="10" a="1"/>
  <c r="I14" i="10" s="1"/>
  <c r="M14" i="10" a="1"/>
  <c r="M14" i="10" s="1"/>
  <c r="O14" i="10" s="1" a="1"/>
  <c r="O14" i="10" s="1"/>
  <c r="I12" i="10" a="1"/>
  <c r="I12" i="10" s="1"/>
  <c r="M12" i="10" a="1"/>
  <c r="M12" i="10" s="1"/>
  <c r="O12" i="10" s="1" a="1"/>
  <c r="O12" i="10" s="1"/>
  <c r="I10" i="10" a="1"/>
  <c r="I10" i="10" s="1"/>
  <c r="M10" i="10" a="1"/>
  <c r="M10" i="10" s="1"/>
  <c r="O10" i="10" s="1" a="1"/>
  <c r="O10" i="10" s="1"/>
  <c r="I8" i="10" a="1"/>
  <c r="I8" i="10" s="1"/>
  <c r="M8" i="10" a="1"/>
  <c r="M8" i="10" s="1"/>
  <c r="G6" i="10"/>
  <c r="I34" i="10" a="1"/>
  <c r="I34" i="10" s="1"/>
  <c r="M34" i="10" a="1"/>
  <c r="M34" i="10" s="1"/>
  <c r="O34" i="10" s="1" a="1"/>
  <c r="O34" i="10" s="1"/>
  <c r="M38" i="10" a="1"/>
  <c r="M38" i="10" s="1"/>
  <c r="O38" i="10" s="1" a="1"/>
  <c r="O38" i="10" s="1"/>
  <c r="M36" i="10" a="1"/>
  <c r="M36" i="10" s="1"/>
  <c r="O36" i="10" s="1" a="1"/>
  <c r="O36" i="10" s="1"/>
  <c r="M35" i="10" a="1"/>
  <c r="M35" i="10" s="1"/>
  <c r="O35" i="10" s="1" a="1"/>
  <c r="O35" i="10" s="1"/>
  <c r="I32" i="10" a="1"/>
  <c r="I32" i="10" s="1"/>
  <c r="M32" i="10" a="1"/>
  <c r="M32" i="10" s="1"/>
  <c r="O32" i="10" s="1" a="1"/>
  <c r="O32" i="10" s="1"/>
  <c r="I30" i="10" a="1"/>
  <c r="I30" i="10" s="1"/>
  <c r="M30" i="10" a="1"/>
  <c r="M30" i="10" s="1"/>
  <c r="O30" i="10" s="1" a="1"/>
  <c r="O30" i="10" s="1"/>
  <c r="I28" i="10" a="1"/>
  <c r="I28" i="10" s="1"/>
  <c r="M28" i="10" a="1"/>
  <c r="M28" i="10" s="1"/>
  <c r="O28" i="10" s="1" a="1"/>
  <c r="O28" i="10" s="1"/>
  <c r="I26" i="10" a="1"/>
  <c r="I26" i="10" s="1"/>
  <c r="M26" i="10" a="1"/>
  <c r="M26" i="10" s="1"/>
  <c r="O26" i="10" s="1" a="1"/>
  <c r="O26" i="10" s="1"/>
  <c r="F36" i="10" a="1"/>
  <c r="F36" i="10" s="1"/>
  <c r="F33" i="10" a="1"/>
  <c r="F33" i="10" s="1"/>
  <c r="F31" i="10" a="1"/>
  <c r="F31" i="10" s="1"/>
  <c r="F29" i="10" a="1"/>
  <c r="F29" i="10" s="1"/>
  <c r="F27" i="10" a="1"/>
  <c r="F27" i="10" s="1"/>
  <c r="F25" i="10" a="1"/>
  <c r="F25" i="10" s="1"/>
  <c r="F23" i="10" a="1"/>
  <c r="F23" i="10" s="1"/>
  <c r="F21" i="10" a="1"/>
  <c r="F21" i="10" s="1"/>
  <c r="F19" i="10" a="1"/>
  <c r="F19" i="10" s="1"/>
  <c r="F17" i="10" a="1"/>
  <c r="F17" i="10" s="1"/>
  <c r="F15" i="10" a="1"/>
  <c r="F15" i="10" s="1"/>
  <c r="F13" i="10" a="1"/>
  <c r="F13" i="10" s="1"/>
  <c r="F11" i="10" a="1"/>
  <c r="F11" i="10" s="1"/>
  <c r="F9" i="10" a="1"/>
  <c r="F9" i="10" s="1"/>
  <c r="J6" i="10"/>
  <c r="L8" i="10" a="1"/>
  <c r="L8" i="10" s="1"/>
  <c r="D6" i="10"/>
  <c r="F6" i="8" l="1"/>
  <c r="I6" i="10"/>
  <c r="L6" i="8"/>
  <c r="F17" i="3" a="1"/>
  <c r="F17" i="3" s="1"/>
  <c r="Y17" i="3" s="1"/>
  <c r="I6" i="8"/>
  <c r="F10" i="3" a="1"/>
  <c r="F10" i="3" s="1"/>
  <c r="Y10" i="3" s="1"/>
  <c r="F12" i="3" a="1"/>
  <c r="F12" i="3" s="1"/>
  <c r="Y12" i="3" s="1"/>
  <c r="AC1" i="3" a="1"/>
  <c r="AC1" i="3" s="1"/>
  <c r="F11" i="3" a="1"/>
  <c r="F11" i="3" s="1"/>
  <c r="Y11" i="3" s="1"/>
  <c r="U19" i="3"/>
  <c r="V19" i="3"/>
  <c r="AH19" i="3"/>
  <c r="F21" i="3" a="1"/>
  <c r="F21" i="3" s="1"/>
  <c r="F7" i="3" a="1"/>
  <c r="F7" i="3" s="1"/>
  <c r="Y7" i="3" s="1"/>
  <c r="F13" i="3" a="1"/>
  <c r="F13" i="3" s="1"/>
  <c r="Y13" i="3" s="1"/>
  <c r="F18" i="3" a="1"/>
  <c r="F18" i="3" s="1"/>
  <c r="Y18" i="3" s="1"/>
  <c r="U18" i="3"/>
  <c r="V18" i="3"/>
  <c r="AH18" i="3"/>
  <c r="F20" i="3" a="1"/>
  <c r="F20" i="3" s="1"/>
  <c r="Y20" i="3" s="1"/>
  <c r="M6" i="8"/>
  <c r="O8" i="8" a="1"/>
  <c r="O8" i="8" s="1"/>
  <c r="O6" i="8" s="1"/>
  <c r="F19" i="3" a="1"/>
  <c r="F19" i="3" s="1"/>
  <c r="Y19" i="3" s="1"/>
  <c r="U16" i="3"/>
  <c r="V16" i="3"/>
  <c r="AH16" i="3"/>
  <c r="F15" i="3" a="1"/>
  <c r="F15" i="3" s="1"/>
  <c r="Y15" i="3" s="1"/>
  <c r="F6" i="3" a="1"/>
  <c r="F6" i="3" s="1"/>
  <c r="Y6" i="3" s="1"/>
  <c r="T1" i="3"/>
  <c r="F9" i="3" a="1"/>
  <c r="F9" i="3" s="1"/>
  <c r="Y9" i="3" s="1"/>
  <c r="U17" i="3"/>
  <c r="V17" i="3"/>
  <c r="AH17" i="3"/>
  <c r="U20" i="3"/>
  <c r="V20" i="3"/>
  <c r="AH20" i="3"/>
  <c r="F14" i="3" a="1"/>
  <c r="F14" i="3" s="1"/>
  <c r="Y14" i="3" s="1"/>
  <c r="L6" i="10"/>
  <c r="F6" i="10"/>
  <c r="F8" i="3" a="1"/>
  <c r="F8" i="3" s="1"/>
  <c r="Y8" i="3" s="1"/>
  <c r="O8" i="10" a="1"/>
  <c r="O8" i="10" s="1"/>
  <c r="O6" i="10" s="1"/>
  <c r="M6" i="10"/>
</calcChain>
</file>

<file path=xl/sharedStrings.xml><?xml version="1.0" encoding="utf-8"?>
<sst xmlns="http://schemas.openxmlformats.org/spreadsheetml/2006/main" count="765" uniqueCount="181">
  <si>
    <t>原材料录入</t>
  </si>
  <si>
    <t>入库日期：</t>
  </si>
  <si>
    <t>供应商：</t>
  </si>
  <si>
    <t>供应商1</t>
  </si>
  <si>
    <t>商品代码</t>
  </si>
  <si>
    <t>商品名称</t>
  </si>
  <si>
    <t>单位</t>
  </si>
  <si>
    <t>单价</t>
  </si>
  <si>
    <t>数量</t>
  </si>
  <si>
    <t>应付款</t>
  </si>
  <si>
    <t>原材料出库单</t>
  </si>
  <si>
    <t>出货日期：</t>
  </si>
  <si>
    <t>收货库房：</t>
  </si>
  <si>
    <t>成品库1</t>
  </si>
  <si>
    <t>成品名称</t>
  </si>
  <si>
    <t>成品数量</t>
  </si>
  <si>
    <t>金额</t>
  </si>
  <si>
    <t>扬州软粒子（7042代替回料）</t>
  </si>
  <si>
    <t>破碎料造粒（3/19修改）</t>
  </si>
  <si>
    <t>原材料库</t>
  </si>
  <si>
    <t>亿海料1.3配方</t>
  </si>
  <si>
    <t>亿海料1.0配方</t>
  </si>
  <si>
    <t>X74粒子（无味升级型）</t>
  </si>
  <si>
    <t>X74粒子（无味型）</t>
  </si>
  <si>
    <t>X74粒子（普通型）</t>
  </si>
  <si>
    <t>PE粉-ZR（阻燃造粒磨粉）</t>
  </si>
  <si>
    <t>PE粉-D（怡星）</t>
  </si>
  <si>
    <t>HDPE粉（怡星沧州）</t>
  </si>
  <si>
    <t>扬州粒子1.1配方（高拉伸）</t>
  </si>
  <si>
    <t>扬州粒子老配方（7042代替回料）</t>
  </si>
  <si>
    <t>青岛料（2.0次配方）8320改</t>
  </si>
  <si>
    <t>青岛料（1.9次配方）7042改</t>
  </si>
  <si>
    <t>青岛料（1.8次配方）3/17修改</t>
  </si>
  <si>
    <t>无锡X软料配方（无回料）</t>
  </si>
  <si>
    <t>无锡T料1.1配方（无回料）</t>
  </si>
  <si>
    <t>无锡T料1.0配方（有回料）</t>
  </si>
  <si>
    <t>原材料退货</t>
  </si>
  <si>
    <t>退货方：</t>
  </si>
  <si>
    <t>客户公司1</t>
  </si>
  <si>
    <t>客户公司2</t>
  </si>
  <si>
    <t>客户公司3</t>
  </si>
  <si>
    <t>客户公司4</t>
  </si>
  <si>
    <t>客户公司5</t>
  </si>
  <si>
    <t>客户公司6</t>
  </si>
  <si>
    <t>客户公司7</t>
  </si>
  <si>
    <t/>
  </si>
  <si>
    <t>客户公司8</t>
  </si>
  <si>
    <t>客户公司9</t>
  </si>
  <si>
    <t>客户公司10</t>
  </si>
  <si>
    <t>客户公司11</t>
  </si>
  <si>
    <t>客户公司12</t>
  </si>
  <si>
    <t>客户公司13</t>
  </si>
  <si>
    <t>客户公司14</t>
  </si>
  <si>
    <t>客户公司15</t>
  </si>
  <si>
    <t>客户公司16</t>
  </si>
  <si>
    <t>客户公司17</t>
  </si>
  <si>
    <t>客户公司18</t>
  </si>
  <si>
    <t>客户公司19</t>
  </si>
  <si>
    <t>客户公司20</t>
  </si>
  <si>
    <t>客户公司21</t>
  </si>
  <si>
    <t>客户公司22</t>
  </si>
  <si>
    <t>客户公司23</t>
  </si>
  <si>
    <t>客户公司24</t>
  </si>
  <si>
    <t>客户公司25</t>
  </si>
  <si>
    <t>客户公司26</t>
  </si>
  <si>
    <t>客户公司27</t>
  </si>
  <si>
    <t>客户公司28</t>
  </si>
  <si>
    <t>成品出货单</t>
  </si>
  <si>
    <t>销售客户：</t>
  </si>
  <si>
    <t>成品代码</t>
  </si>
  <si>
    <t>应收款</t>
  </si>
  <si>
    <t>成品退货</t>
  </si>
  <si>
    <t>原材料明细表</t>
  </si>
  <si>
    <t>入库</t>
  </si>
  <si>
    <t>出库</t>
  </si>
  <si>
    <t>退货</t>
  </si>
  <si>
    <t>进出库日期</t>
  </si>
  <si>
    <t>供应商</t>
  </si>
  <si>
    <t>POE--8999</t>
  </si>
  <si>
    <t>kg</t>
  </si>
  <si>
    <t>石粉</t>
  </si>
  <si>
    <t>原材料库存表</t>
  </si>
  <si>
    <t>录入始止日期：</t>
  </si>
  <si>
    <t>进货</t>
  </si>
  <si>
    <t>库存</t>
  </si>
  <si>
    <t>总计：</t>
  </si>
  <si>
    <t>计量单位</t>
  </si>
  <si>
    <t>结存</t>
  </si>
  <si>
    <t>POP（8880）美孚</t>
  </si>
  <si>
    <t>POP（溶脂500）</t>
  </si>
  <si>
    <t>EVA</t>
  </si>
  <si>
    <t>硬脂酸</t>
  </si>
  <si>
    <t>聚乙烯蜡/PE蜡</t>
  </si>
  <si>
    <t>费托蜡</t>
  </si>
  <si>
    <t>石蜡</t>
  </si>
  <si>
    <t>黑色母（红梅）</t>
  </si>
  <si>
    <t>黑色母（普通）</t>
  </si>
  <si>
    <t>MG70</t>
  </si>
  <si>
    <t>MCA粉</t>
  </si>
  <si>
    <t>回料</t>
  </si>
  <si>
    <t>VM3000</t>
  </si>
  <si>
    <t>TPE60（A+B+C）</t>
  </si>
  <si>
    <t>TPOTPE</t>
  </si>
  <si>
    <t>B40</t>
  </si>
  <si>
    <t>青岛料（以前的）</t>
  </si>
  <si>
    <t>粉碎料</t>
  </si>
  <si>
    <t>硬脂酸锌</t>
  </si>
  <si>
    <t>消泡母料</t>
  </si>
  <si>
    <t>高压料</t>
  </si>
  <si>
    <t>扬州小料</t>
  </si>
  <si>
    <t>包装袋（小号白色无字）</t>
  </si>
  <si>
    <t>包装袋（大号无字）</t>
  </si>
  <si>
    <t>黑色母</t>
  </si>
  <si>
    <t>POP（8880或者500溶脂）</t>
  </si>
  <si>
    <t>吨包</t>
  </si>
  <si>
    <t>破碎料</t>
  </si>
  <si>
    <t>成品明细表</t>
  </si>
  <si>
    <t>成品库存表</t>
  </si>
  <si>
    <t>原料代码</t>
  </si>
  <si>
    <t>原料名称</t>
  </si>
  <si>
    <t>原料数量</t>
  </si>
  <si>
    <t>POE8999</t>
  </si>
  <si>
    <t>原材料代码</t>
  </si>
  <si>
    <t>原材料名称</t>
  </si>
  <si>
    <t>设置</t>
  </si>
  <si>
    <t>客户名称</t>
  </si>
  <si>
    <t>成品库名称</t>
  </si>
  <si>
    <t>供应名称</t>
  </si>
  <si>
    <t>成品库2</t>
  </si>
  <si>
    <t>供应商2</t>
  </si>
  <si>
    <r>
      <t>POE-</t>
    </r>
    <r>
      <rPr>
        <b/>
        <sz val="12"/>
        <color indexed="8"/>
        <rFont val="宋体"/>
        <family val="3"/>
        <charset val="134"/>
      </rPr>
      <t>-</t>
    </r>
    <r>
      <rPr>
        <b/>
        <sz val="12"/>
        <color indexed="8"/>
        <rFont val="宋体"/>
        <family val="3"/>
        <charset val="134"/>
      </rPr>
      <t>8999</t>
    </r>
  </si>
  <si>
    <t>成品库3</t>
  </si>
  <si>
    <t>供应商3</t>
  </si>
  <si>
    <t>成品库4</t>
  </si>
  <si>
    <t>供应商4</t>
  </si>
  <si>
    <t>成品库5</t>
  </si>
  <si>
    <t>供应商5</t>
  </si>
  <si>
    <t>成品库6</t>
  </si>
  <si>
    <t>供应商6</t>
  </si>
  <si>
    <t>成品库7</t>
  </si>
  <si>
    <t>供应商7</t>
  </si>
  <si>
    <t>成品库8</t>
  </si>
  <si>
    <t>供应商8</t>
  </si>
  <si>
    <t>成品库9</t>
  </si>
  <si>
    <t>供应商9</t>
  </si>
  <si>
    <t>成品库10</t>
  </si>
  <si>
    <t>供应商10</t>
  </si>
  <si>
    <t>成品库11</t>
  </si>
  <si>
    <t>供应商11</t>
  </si>
  <si>
    <t>成品库12</t>
  </si>
  <si>
    <t>供应商12</t>
  </si>
  <si>
    <t>成品库13</t>
  </si>
  <si>
    <t>供应商13</t>
  </si>
  <si>
    <t>成品库14</t>
  </si>
  <si>
    <t>供应商14</t>
  </si>
  <si>
    <t>成品库15</t>
  </si>
  <si>
    <t>供应商15</t>
  </si>
  <si>
    <t>成品库16</t>
  </si>
  <si>
    <t>供应商16</t>
  </si>
  <si>
    <t>成品库17</t>
  </si>
  <si>
    <t>供应商17</t>
  </si>
  <si>
    <t>成品库18</t>
  </si>
  <si>
    <t>供应商18</t>
  </si>
  <si>
    <t>成品库19</t>
  </si>
  <si>
    <t>供应商19</t>
  </si>
  <si>
    <t>成品库20</t>
  </si>
  <si>
    <t>供应商20</t>
  </si>
  <si>
    <t>成品库21</t>
  </si>
  <si>
    <t>供应商21</t>
  </si>
  <si>
    <t>成品库22</t>
  </si>
  <si>
    <t>供应商22</t>
  </si>
  <si>
    <t>成品库23</t>
  </si>
  <si>
    <t>供应商23</t>
  </si>
  <si>
    <t>成品库24</t>
  </si>
  <si>
    <t>供应商24</t>
  </si>
  <si>
    <t>成品库25</t>
  </si>
  <si>
    <t>供应商25</t>
  </si>
  <si>
    <t>成品库26</t>
  </si>
  <si>
    <t>供应商26</t>
  </si>
  <si>
    <t>成品库27</t>
  </si>
  <si>
    <t>供应商27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</si>
</sst>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00_ "/>
    <numFmt numFmtId="177" formatCode="0.00_);[Red]\(0.00\)"/>
    <numFmt numFmtId="178" formatCode="_ * #,##0_ ;_ * \-#,##0_ ;_ * &quot;-&quot;??_ ;_ @_ "/>
    <numFmt numFmtId="179" formatCode="0_);[Red]\(0\)"/>
    <numFmt numFmtId="180" formatCode="#,##0_ "/>
    <numFmt numFmtId="181" formatCode="0_ "/>
    <numFmt numFmtId="182" formatCode="#,##0.00_);[Red]\(#,##0.00\)"/>
    <numFmt numFmtId="183" formatCode="0.0000_);[Red]\(0.0000\)"/>
    <numFmt numFmtId="184" formatCode="_ * #,##0.0000_ ;_ * \-#,##0.0000_ ;_ * &quot;-&quot;??_ ;_ @_ "/>
    <numFmt numFmtId="185" formatCode="0.0000"/>
    <numFmt numFmtId="186" formatCode="[$-F800]dddd\,\ mmmm\ dd\,\ yyyy"/>
    <numFmt numFmtId="187" formatCode="yyyy&quot;年&quot;m&quot;月&quot;d&quot;日&quot;;@"/>
  </numFmts>
  <fonts count="26">
    <font>
      <sz val="12"/>
      <name val="宋体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16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b/>
      <sz val="11"/>
      <name val="Arial"/>
      <family val="2"/>
    </font>
    <font>
      <sz val="12"/>
      <color indexed="10"/>
      <name val="宋体"/>
      <family val="3"/>
      <charset val="134"/>
    </font>
    <font>
      <sz val="12"/>
      <color indexed="12"/>
      <name val="宋体"/>
      <family val="3"/>
      <charset val="134"/>
    </font>
    <font>
      <sz val="22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28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2" borderId="1" xfId="0" applyNumberFormat="1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19" fillId="0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ont="1" applyFill="1" applyBorder="1" applyAlignment="1" applyProtection="1">
      <alignment vertical="center"/>
      <protection hidden="1"/>
    </xf>
    <xf numFmtId="0" fontId="20" fillId="0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5" borderId="2" xfId="0" applyFill="1" applyBorder="1" applyAlignment="1">
      <alignment vertical="center"/>
    </xf>
    <xf numFmtId="0" fontId="0" fillId="5" borderId="1" xfId="0" applyFill="1" applyBorder="1" applyAlignment="1" applyProtection="1">
      <alignment horizontal="center" vertical="center"/>
      <protection hidden="1"/>
    </xf>
    <xf numFmtId="0" fontId="23" fillId="6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8" fillId="0" borderId="0" xfId="3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horizontal="center" vertical="center"/>
      <protection hidden="1"/>
    </xf>
    <xf numFmtId="0" fontId="5" fillId="6" borderId="1" xfId="3" applyFont="1" applyFill="1" applyBorder="1" applyAlignment="1" applyProtection="1">
      <alignment horizontal="center" vertical="center"/>
      <protection hidden="1"/>
    </xf>
    <xf numFmtId="0" fontId="0" fillId="6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18" fillId="6" borderId="1" xfId="3" applyFill="1" applyBorder="1" applyAlignment="1" applyProtection="1">
      <alignment horizontal="center" vertical="center"/>
      <protection hidden="1"/>
    </xf>
    <xf numFmtId="0" fontId="18" fillId="5" borderId="1" xfId="3" applyFill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left"/>
    </xf>
    <xf numFmtId="0" fontId="0" fillId="0" borderId="2" xfId="0" applyFont="1" applyFill="1" applyBorder="1" applyAlignment="1">
      <alignment horizontal="left"/>
    </xf>
    <xf numFmtId="176" fontId="0" fillId="0" borderId="1" xfId="0" applyNumberFormat="1" applyFont="1" applyFill="1" applyBorder="1" applyAlignment="1">
      <alignment horizontal="left"/>
    </xf>
    <xf numFmtId="0" fontId="6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177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5" borderId="0" xfId="0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>
      <alignment vertical="center"/>
      <protection locked="0"/>
    </xf>
    <xf numFmtId="44" fontId="0" fillId="5" borderId="0" xfId="0" applyNumberFormat="1" applyFill="1" applyBorder="1" applyAlignment="1" applyProtection="1">
      <alignment vertical="center"/>
      <protection locked="0"/>
    </xf>
    <xf numFmtId="178" fontId="18" fillId="5" borderId="0" xfId="1" applyNumberFormat="1" applyFont="1" applyFill="1" applyBorder="1" applyProtection="1">
      <alignment vertical="center"/>
      <protection locked="0"/>
    </xf>
    <xf numFmtId="44" fontId="18" fillId="5" borderId="0" xfId="1" applyNumberFormat="1" applyFont="1" applyFill="1" applyBorder="1" applyProtection="1">
      <alignment vertical="center"/>
      <protection locked="0"/>
    </xf>
    <xf numFmtId="0" fontId="18" fillId="5" borderId="0" xfId="1" applyNumberFormat="1" applyFont="1" applyFill="1" applyBorder="1" applyProtection="1">
      <alignment vertical="center"/>
      <protection locked="0"/>
    </xf>
    <xf numFmtId="43" fontId="18" fillId="5" borderId="0" xfId="1" applyFont="1" applyFill="1" applyBorder="1" applyProtection="1">
      <alignment vertical="center"/>
      <protection locked="0"/>
    </xf>
    <xf numFmtId="0" fontId="8" fillId="0" borderId="0" xfId="2" applyFill="1" applyAlignment="1" applyProtection="1">
      <alignment horizontal="left" vertical="center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44" fontId="9" fillId="0" borderId="0" xfId="0" applyNumberFormat="1" applyFont="1" applyFill="1" applyAlignment="1" applyProtection="1">
      <alignment horizontal="center" vertical="center"/>
      <protection locked="0"/>
    </xf>
    <xf numFmtId="178" fontId="9" fillId="0" borderId="0" xfId="1" applyNumberFormat="1" applyFont="1" applyFill="1" applyAlignment="1" applyProtection="1">
      <alignment horizontal="center" vertical="center"/>
      <protection locked="0"/>
    </xf>
    <xf numFmtId="44" fontId="9" fillId="0" borderId="0" xfId="1" applyNumberFormat="1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44" fontId="3" fillId="0" borderId="0" xfId="0" applyNumberFormat="1" applyFont="1" applyAlignment="1" applyProtection="1">
      <alignment horizontal="left" vertical="center" wrapText="1"/>
      <protection locked="0"/>
    </xf>
    <xf numFmtId="178" fontId="2" fillId="0" borderId="0" xfId="1" applyNumberFormat="1" applyFont="1" applyAlignment="1" applyProtection="1">
      <alignment horizontal="center" vertical="center" wrapText="1"/>
      <protection hidden="1"/>
    </xf>
    <xf numFmtId="44" fontId="2" fillId="0" borderId="0" xfId="1" applyNumberFormat="1" applyFont="1" applyAlignment="1" applyProtection="1">
      <alignment horizontal="center" vertical="center" wrapText="1"/>
      <protection hidden="1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178" fontId="3" fillId="2" borderId="1" xfId="0" applyNumberFormat="1" applyFont="1" applyFill="1" applyBorder="1" applyAlignment="1" applyProtection="1">
      <alignment horizontal="center" vertical="center"/>
      <protection locked="0"/>
    </xf>
    <xf numFmtId="4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77" fontId="3" fillId="2" borderId="1" xfId="1" applyNumberFormat="1" applyFont="1" applyFill="1" applyBorder="1" applyAlignment="1" applyProtection="1">
      <alignment horizontal="center" vertical="center"/>
      <protection locked="0"/>
    </xf>
    <xf numFmtId="44" fontId="3" fillId="2" borderId="1" xfId="1" applyNumberFormat="1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left" vertical="center"/>
      <protection hidden="1"/>
    </xf>
    <xf numFmtId="0" fontId="1" fillId="5" borderId="1" xfId="1" applyNumberFormat="1" applyFont="1" applyFill="1" applyBorder="1" applyProtection="1">
      <alignment vertical="center"/>
      <protection hidden="1"/>
    </xf>
    <xf numFmtId="179" fontId="18" fillId="5" borderId="1" xfId="1" applyNumberFormat="1" applyFont="1" applyFill="1" applyBorder="1" applyProtection="1">
      <alignment vertical="center"/>
      <protection hidden="1"/>
    </xf>
    <xf numFmtId="178" fontId="1" fillId="5" borderId="1" xfId="1" applyNumberFormat="1" applyFont="1" applyFill="1" applyBorder="1" applyProtection="1">
      <alignment vertical="center"/>
      <protection hidden="1"/>
    </xf>
    <xf numFmtId="0" fontId="4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left" vertical="center"/>
      <protection hidden="1"/>
    </xf>
    <xf numFmtId="0" fontId="1" fillId="4" borderId="1" xfId="1" applyNumberFormat="1" applyFont="1" applyFill="1" applyBorder="1" applyProtection="1">
      <alignment vertical="center"/>
      <protection hidden="1"/>
    </xf>
    <xf numFmtId="179" fontId="18" fillId="4" borderId="1" xfId="1" applyNumberFormat="1" applyFont="1" applyFill="1" applyBorder="1" applyProtection="1">
      <alignment vertical="center"/>
      <protection hidden="1"/>
    </xf>
    <xf numFmtId="178" fontId="1" fillId="4" borderId="1" xfId="1" applyNumberFormat="1" applyFont="1" applyFill="1" applyBorder="1" applyProtection="1">
      <alignment vertical="center"/>
      <protection hidden="1"/>
    </xf>
    <xf numFmtId="0" fontId="9" fillId="0" borderId="0" xfId="1" applyNumberFormat="1" applyFont="1" applyFill="1" applyAlignment="1" applyProtection="1">
      <alignment horizontal="center" vertical="center"/>
      <protection locked="0"/>
    </xf>
    <xf numFmtId="43" fontId="9" fillId="0" borderId="0" xfId="1" applyFont="1" applyFill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alignment horizontal="center" vertical="center" wrapText="1"/>
      <protection hidden="1"/>
    </xf>
    <xf numFmtId="14" fontId="2" fillId="0" borderId="0" xfId="1" applyNumberFormat="1" applyFont="1" applyAlignment="1" applyProtection="1">
      <alignment horizontal="center" vertical="center" wrapText="1"/>
      <protection locked="0"/>
    </xf>
    <xf numFmtId="0" fontId="2" fillId="0" borderId="0" xfId="1" applyNumberFormat="1" applyFont="1" applyAlignment="1" applyProtection="1">
      <alignment horizontal="center" vertical="center" wrapText="1"/>
      <protection locked="0"/>
    </xf>
    <xf numFmtId="44" fontId="2" fillId="0" borderId="0" xfId="1" applyNumberFormat="1" applyFont="1" applyAlignment="1" applyProtection="1">
      <alignment horizontal="center" vertical="center" wrapText="1"/>
      <protection locked="0"/>
    </xf>
    <xf numFmtId="178" fontId="2" fillId="0" borderId="0" xfId="1" applyNumberFormat="1" applyFont="1" applyAlignment="1" applyProtection="1">
      <alignment horizontal="center" vertical="center" wrapText="1"/>
      <protection locked="0"/>
    </xf>
    <xf numFmtId="43" fontId="3" fillId="0" borderId="0" xfId="1" applyFont="1" applyAlignment="1" applyProtection="1">
      <alignment horizontal="left" vertical="center" wrapText="1"/>
      <protection locked="0"/>
    </xf>
    <xf numFmtId="0" fontId="3" fillId="8" borderId="1" xfId="0" applyNumberFormat="1" applyFont="1" applyFill="1" applyBorder="1" applyAlignment="1" applyProtection="1">
      <alignment horizontal="center" vertical="center"/>
      <protection locked="0"/>
    </xf>
    <xf numFmtId="44" fontId="3" fillId="8" borderId="1" xfId="0" applyNumberFormat="1" applyFont="1" applyFill="1" applyBorder="1" applyAlignment="1" applyProtection="1">
      <alignment horizontal="center" vertical="center"/>
      <protection locked="0"/>
    </xf>
    <xf numFmtId="178" fontId="3" fillId="8" borderId="1" xfId="0" applyNumberFormat="1" applyFont="1" applyFill="1" applyBorder="1" applyAlignment="1" applyProtection="1">
      <alignment horizontal="center" vertical="center"/>
      <protection locked="0"/>
    </xf>
    <xf numFmtId="178" fontId="3" fillId="6" borderId="1" xfId="0" applyNumberFormat="1" applyFont="1" applyFill="1" applyBorder="1" applyAlignment="1" applyProtection="1">
      <alignment horizontal="center" vertical="center"/>
      <protection locked="0"/>
    </xf>
    <xf numFmtId="0" fontId="3" fillId="8" borderId="1" xfId="1" applyNumberFormat="1" applyFont="1" applyFill="1" applyBorder="1" applyAlignment="1" applyProtection="1">
      <alignment horizontal="center" vertical="center"/>
      <protection locked="0"/>
    </xf>
    <xf numFmtId="44" fontId="3" fillId="8" borderId="1" xfId="1" applyNumberFormat="1" applyFont="1" applyFill="1" applyBorder="1" applyAlignment="1" applyProtection="1">
      <alignment horizontal="center" vertical="center"/>
      <protection locked="0"/>
    </xf>
    <xf numFmtId="177" fontId="3" fillId="8" borderId="1" xfId="1" applyNumberFormat="1" applyFont="1" applyFill="1" applyBorder="1" applyAlignment="1" applyProtection="1">
      <alignment horizontal="center" vertical="center"/>
      <protection locked="0"/>
    </xf>
    <xf numFmtId="177" fontId="3" fillId="6" borderId="1" xfId="0" applyNumberFormat="1" applyFont="1" applyFill="1" applyBorder="1" applyAlignment="1" applyProtection="1">
      <alignment horizontal="center" vertical="center"/>
      <protection locked="0"/>
    </xf>
    <xf numFmtId="179" fontId="1" fillId="5" borderId="1" xfId="1" applyNumberFormat="1" applyFont="1" applyFill="1" applyBorder="1" applyProtection="1">
      <alignment vertical="center"/>
      <protection hidden="1"/>
    </xf>
    <xf numFmtId="179" fontId="1" fillId="4" borderId="1" xfId="1" applyNumberFormat="1" applyFont="1" applyFill="1" applyBorder="1" applyProtection="1">
      <alignment vertical="center"/>
      <protection hidden="1"/>
    </xf>
    <xf numFmtId="0" fontId="0" fillId="0" borderId="0" xfId="0" applyFill="1" applyAlignment="1" applyProtection="1">
      <alignment vertical="center"/>
      <protection locked="0"/>
    </xf>
    <xf numFmtId="0" fontId="4" fillId="5" borderId="4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 applyProtection="1">
      <alignment horizontal="left" vertical="center"/>
      <protection hidden="1"/>
    </xf>
    <xf numFmtId="0" fontId="1" fillId="5" borderId="4" xfId="1" applyNumberFormat="1" applyFont="1" applyFill="1" applyBorder="1" applyProtection="1">
      <alignment vertical="center"/>
      <protection hidden="1"/>
    </xf>
    <xf numFmtId="179" fontId="18" fillId="5" borderId="4" xfId="1" applyNumberFormat="1" applyFont="1" applyFill="1" applyBorder="1" applyProtection="1">
      <alignment vertical="center"/>
      <protection hidden="1"/>
    </xf>
    <xf numFmtId="178" fontId="1" fillId="5" borderId="4" xfId="1" applyNumberFormat="1" applyFont="1" applyFill="1" applyBorder="1" applyProtection="1">
      <alignment vertical="center"/>
      <protection hidden="1"/>
    </xf>
    <xf numFmtId="179" fontId="1" fillId="5" borderId="4" xfId="1" applyNumberFormat="1" applyFont="1" applyFill="1" applyBorder="1" applyProtection="1">
      <alignment vertical="center"/>
      <protection hidden="1"/>
    </xf>
    <xf numFmtId="14" fontId="23" fillId="5" borderId="0" xfId="0" applyNumberFormat="1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180" fontId="23" fillId="5" borderId="0" xfId="0" applyNumberFormat="1" applyFont="1" applyFill="1" applyBorder="1" applyAlignment="1">
      <alignment vertical="center"/>
    </xf>
    <xf numFmtId="179" fontId="23" fillId="5" borderId="0" xfId="0" applyNumberFormat="1" applyFont="1" applyFill="1" applyBorder="1" applyAlignment="1">
      <alignment vertical="center"/>
    </xf>
    <xf numFmtId="181" fontId="23" fillId="5" borderId="0" xfId="0" applyNumberFormat="1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14" fontId="0" fillId="0" borderId="0" xfId="0" applyNumberFormat="1" applyFill="1" applyBorder="1" applyAlignment="1" applyProtection="1">
      <alignment horizontal="left" vertical="center"/>
      <protection locked="0"/>
    </xf>
    <xf numFmtId="0" fontId="0" fillId="0" borderId="0" xfId="0" applyNumberFormat="1" applyFill="1" applyBorder="1" applyAlignment="1" applyProtection="1">
      <alignment horizontal="left" vertical="center"/>
      <protection locked="0"/>
    </xf>
    <xf numFmtId="0" fontId="0" fillId="0" borderId="0" xfId="0" applyNumberForma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3" fontId="7" fillId="0" borderId="0" xfId="1" applyFont="1" applyFill="1" applyBorder="1" applyAlignment="1" applyProtection="1">
      <alignment horizontal="center" vertical="center"/>
      <protection locked="0"/>
    </xf>
    <xf numFmtId="182" fontId="7" fillId="0" borderId="0" xfId="1" applyNumberFormat="1" applyFont="1" applyFill="1" applyBorder="1" applyAlignment="1" applyProtection="1">
      <alignment horizontal="center" vertical="center"/>
      <protection locked="0"/>
    </xf>
    <xf numFmtId="14" fontId="0" fillId="6" borderId="5" xfId="0" applyNumberFormat="1" applyFill="1" applyBorder="1" applyAlignment="1" applyProtection="1">
      <alignment horizontal="left" vertical="center"/>
      <protection locked="0"/>
    </xf>
    <xf numFmtId="0" fontId="0" fillId="6" borderId="6" xfId="0" applyNumberFormat="1" applyFill="1" applyBorder="1" applyAlignment="1" applyProtection="1">
      <alignment horizontal="left" vertical="center"/>
      <protection locked="0"/>
    </xf>
    <xf numFmtId="0" fontId="0" fillId="6" borderId="6" xfId="0" applyNumberFormat="1" applyFill="1" applyBorder="1" applyAlignment="1" applyProtection="1">
      <alignment horizontal="center" vertical="center"/>
      <protection locked="0"/>
    </xf>
    <xf numFmtId="0" fontId="7" fillId="6" borderId="6" xfId="0" applyFont="1" applyFill="1" applyBorder="1" applyAlignment="1" applyProtection="1">
      <alignment horizontal="left" vertical="center"/>
      <protection locked="0"/>
    </xf>
    <xf numFmtId="14" fontId="0" fillId="6" borderId="8" xfId="0" applyNumberFormat="1" applyFill="1" applyBorder="1" applyAlignment="1" applyProtection="1">
      <alignment horizontal="left" vertical="center"/>
      <protection locked="0"/>
    </xf>
    <xf numFmtId="0" fontId="0" fillId="6" borderId="9" xfId="0" applyNumberFormat="1" applyFill="1" applyBorder="1" applyAlignment="1" applyProtection="1">
      <alignment horizontal="left" vertical="center"/>
      <protection locked="0"/>
    </xf>
    <xf numFmtId="0" fontId="0" fillId="6" borderId="9" xfId="0" applyNumberFormat="1" applyFill="1" applyBorder="1" applyAlignment="1" applyProtection="1">
      <alignment horizontal="center" vertical="center"/>
      <protection locked="0"/>
    </xf>
    <xf numFmtId="0" fontId="7" fillId="6" borderId="9" xfId="0" applyFont="1" applyFill="1" applyBorder="1" applyAlignment="1" applyProtection="1">
      <alignment horizontal="left" vertical="center"/>
      <protection locked="0"/>
    </xf>
    <xf numFmtId="1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6" borderId="1" xfId="0" applyNumberFormat="1" applyFont="1" applyFill="1" applyBorder="1" applyAlignment="1" applyProtection="1">
      <alignment horizontal="center" vertical="center" wrapText="1"/>
      <protection locked="0"/>
    </xf>
    <xf numFmtId="43" fontId="3" fillId="6" borderId="1" xfId="1" applyFont="1" applyFill="1" applyBorder="1" applyAlignment="1" applyProtection="1">
      <alignment horizontal="center" vertical="center" wrapText="1"/>
      <protection locked="0"/>
    </xf>
    <xf numFmtId="182" fontId="24" fillId="6" borderId="1" xfId="1" applyNumberFormat="1" applyFont="1" applyFill="1" applyBorder="1" applyAlignment="1" applyProtection="1">
      <alignment horizontal="center" vertical="center" wrapText="1"/>
      <protection locked="0"/>
    </xf>
    <xf numFmtId="14" fontId="23" fillId="0" borderId="1" xfId="0" applyNumberFormat="1" applyFont="1" applyFill="1" applyBorder="1" applyAlignment="1" applyProtection="1">
      <alignment horizontal="center" vertical="center"/>
      <protection locked="0"/>
    </xf>
    <xf numFmtId="0" fontId="23" fillId="0" borderId="1" xfId="0" applyNumberFormat="1" applyFont="1" applyFill="1" applyBorder="1" applyAlignment="1" applyProtection="1">
      <alignment horizontal="center" vertical="center"/>
      <protection locked="0"/>
    </xf>
    <xf numFmtId="0" fontId="23" fillId="0" borderId="1" xfId="0" applyFont="1" applyFill="1" applyBorder="1" applyAlignment="1" applyProtection="1">
      <alignment horizontal="center" vertical="center"/>
      <protection locked="0"/>
    </xf>
    <xf numFmtId="180" fontId="23" fillId="0" borderId="1" xfId="1" applyNumberFormat="1" applyFont="1" applyFill="1" applyBorder="1" applyAlignment="1" applyProtection="1">
      <alignment horizontal="center" vertical="center"/>
      <protection locked="0"/>
    </xf>
    <xf numFmtId="14" fontId="23" fillId="4" borderId="1" xfId="0" applyNumberFormat="1" applyFont="1" applyFill="1" applyBorder="1" applyAlignment="1" applyProtection="1">
      <alignment horizontal="center" vertical="center"/>
      <protection locked="0"/>
    </xf>
    <xf numFmtId="0" fontId="23" fillId="4" borderId="1" xfId="0" applyNumberFormat="1" applyFont="1" applyFill="1" applyBorder="1" applyAlignment="1" applyProtection="1">
      <alignment horizontal="center" vertical="center"/>
      <protection locked="0"/>
    </xf>
    <xf numFmtId="0" fontId="23" fillId="4" borderId="1" xfId="0" applyFont="1" applyFill="1" applyBorder="1" applyAlignment="1" applyProtection="1">
      <alignment horizontal="center" vertical="center"/>
      <protection locked="0"/>
    </xf>
    <xf numFmtId="180" fontId="23" fillId="4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24" fillId="6" borderId="1" xfId="1" applyNumberFormat="1" applyFont="1" applyFill="1" applyBorder="1" applyAlignment="1" applyProtection="1">
      <alignment horizontal="center" vertical="center" wrapText="1"/>
      <protection locked="0"/>
    </xf>
    <xf numFmtId="43" fontId="24" fillId="6" borderId="1" xfId="1" applyFont="1" applyFill="1" applyBorder="1" applyAlignment="1" applyProtection="1">
      <alignment horizontal="center" vertical="center" wrapText="1"/>
      <protection locked="0"/>
    </xf>
    <xf numFmtId="0" fontId="2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4" fillId="8" borderId="1" xfId="1" applyNumberFormat="1" applyFont="1" applyFill="1" applyBorder="1" applyAlignment="1" applyProtection="1">
      <alignment horizontal="center" vertical="center" wrapText="1"/>
      <protection locked="0"/>
    </xf>
    <xf numFmtId="43" fontId="24" fillId="8" borderId="1" xfId="1" applyFont="1" applyFill="1" applyBorder="1" applyAlignment="1" applyProtection="1">
      <alignment horizontal="center" vertical="center" wrapText="1"/>
      <protection locked="0"/>
    </xf>
    <xf numFmtId="0" fontId="24" fillId="8" borderId="1" xfId="0" applyNumberFormat="1" applyFont="1" applyFill="1" applyBorder="1" applyAlignment="1" applyProtection="1">
      <alignment horizontal="center" vertical="center" wrapText="1"/>
      <protection locked="0"/>
    </xf>
    <xf numFmtId="179" fontId="23" fillId="0" borderId="3" xfId="1" applyNumberFormat="1" applyFont="1" applyFill="1" applyBorder="1" applyAlignment="1" applyProtection="1">
      <alignment horizontal="center" vertical="center"/>
      <protection locked="0"/>
    </xf>
    <xf numFmtId="179" fontId="23" fillId="0" borderId="1" xfId="1" applyNumberFormat="1" applyFont="1" applyFill="1" applyBorder="1" applyAlignment="1" applyProtection="1">
      <alignment horizontal="center" vertical="center"/>
      <protection locked="0"/>
    </xf>
    <xf numFmtId="181" fontId="23" fillId="0" borderId="3" xfId="1" applyNumberFormat="1" applyFont="1" applyFill="1" applyBorder="1" applyAlignment="1" applyProtection="1">
      <alignment horizontal="center" vertical="center"/>
      <protection locked="0"/>
    </xf>
    <xf numFmtId="179" fontId="23" fillId="4" borderId="3" xfId="1" applyNumberFormat="1" applyFont="1" applyFill="1" applyBorder="1" applyAlignment="1" applyProtection="1">
      <alignment horizontal="center" vertical="center"/>
      <protection locked="0"/>
    </xf>
    <xf numFmtId="179" fontId="23" fillId="4" borderId="1" xfId="1" applyNumberFormat="1" applyFont="1" applyFill="1" applyBorder="1" applyAlignment="1" applyProtection="1">
      <alignment horizontal="center" vertical="center"/>
      <protection locked="0"/>
    </xf>
    <xf numFmtId="181" fontId="23" fillId="4" borderId="3" xfId="1" applyNumberFormat="1" applyFont="1" applyFill="1" applyBorder="1" applyAlignment="1" applyProtection="1">
      <alignment horizontal="center" vertical="center"/>
      <protection locked="0"/>
    </xf>
    <xf numFmtId="14" fontId="23" fillId="0" borderId="4" xfId="0" applyNumberFormat="1" applyFont="1" applyFill="1" applyBorder="1" applyAlignment="1" applyProtection="1">
      <alignment horizontal="center" vertical="center"/>
      <protection locked="0"/>
    </xf>
    <xf numFmtId="0" fontId="23" fillId="0" borderId="4" xfId="0" applyNumberFormat="1" applyFont="1" applyFill="1" applyBorder="1" applyAlignment="1" applyProtection="1">
      <alignment horizontal="center" vertical="center"/>
      <protection locked="0"/>
    </xf>
    <xf numFmtId="0" fontId="23" fillId="0" borderId="4" xfId="0" applyFont="1" applyFill="1" applyBorder="1" applyAlignment="1" applyProtection="1">
      <alignment horizontal="center" vertical="center"/>
      <protection locked="0"/>
    </xf>
    <xf numFmtId="180" fontId="23" fillId="0" borderId="4" xfId="1" applyNumberFormat="1" applyFont="1" applyFill="1" applyBorder="1" applyAlignment="1" applyProtection="1">
      <alignment horizontal="center" vertical="center"/>
      <protection locked="0"/>
    </xf>
    <xf numFmtId="179" fontId="23" fillId="0" borderId="7" xfId="1" applyNumberFormat="1" applyFont="1" applyFill="1" applyBorder="1" applyAlignment="1" applyProtection="1">
      <alignment horizontal="center" vertical="center"/>
      <protection locked="0"/>
    </xf>
    <xf numFmtId="179" fontId="23" fillId="0" borderId="4" xfId="1" applyNumberFormat="1" applyFont="1" applyFill="1" applyBorder="1" applyAlignment="1" applyProtection="1">
      <alignment horizontal="center" vertical="center"/>
      <protection locked="0"/>
    </xf>
    <xf numFmtId="181" fontId="23" fillId="0" borderId="7" xfId="1" applyNumberFormat="1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Alignment="1" applyProtection="1">
      <alignment vertical="center"/>
      <protection locked="0"/>
    </xf>
    <xf numFmtId="0" fontId="0" fillId="5" borderId="0" xfId="0" applyFill="1" applyAlignment="1" applyProtection="1">
      <alignment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44" fontId="0" fillId="5" borderId="0" xfId="0" applyNumberFormat="1" applyFill="1" applyAlignment="1" applyProtection="1">
      <alignment horizontal="center" vertical="center"/>
      <protection locked="0"/>
    </xf>
    <xf numFmtId="178" fontId="0" fillId="0" borderId="0" xfId="1" applyNumberFormat="1" applyFont="1" applyAlignment="1" applyProtection="1">
      <alignment horizontal="center" vertical="center"/>
      <protection locked="0"/>
    </xf>
    <xf numFmtId="44" fontId="0" fillId="0" borderId="0" xfId="1" applyNumberFormat="1" applyFont="1" applyAlignment="1" applyProtection="1">
      <alignment horizontal="center" vertical="center"/>
      <protection locked="0"/>
    </xf>
    <xf numFmtId="0" fontId="0" fillId="0" borderId="0" xfId="1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3" fontId="0" fillId="0" borderId="0" xfId="1" applyFont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hidden="1"/>
    </xf>
    <xf numFmtId="179" fontId="1" fillId="5" borderId="1" xfId="1" applyNumberFormat="1" applyFont="1" applyFill="1" applyBorder="1" applyAlignment="1" applyProtection="1">
      <alignment horizontal="center" vertical="center"/>
      <protection hidden="1"/>
    </xf>
    <xf numFmtId="179" fontId="18" fillId="5" borderId="1" xfId="1" applyNumberFormat="1" applyFont="1" applyFill="1" applyBorder="1" applyAlignment="1" applyProtection="1">
      <alignment horizontal="center" vertical="center"/>
      <protection hidden="1"/>
    </xf>
    <xf numFmtId="178" fontId="1" fillId="5" borderId="1" xfId="1" applyNumberFormat="1" applyFont="1" applyFill="1" applyBorder="1" applyAlignment="1" applyProtection="1">
      <alignment horizontal="center" vertical="center"/>
      <protection hidden="1"/>
    </xf>
    <xf numFmtId="183" fontId="1" fillId="5" borderId="1" xfId="1" applyNumberFormat="1" applyFont="1" applyFill="1" applyBorder="1" applyAlignment="1" applyProtection="1">
      <alignment horizontal="center" vertical="center"/>
      <protection hidden="1"/>
    </xf>
    <xf numFmtId="0" fontId="1" fillId="4" borderId="1" xfId="0" applyFont="1" applyFill="1" applyBorder="1" applyAlignment="1" applyProtection="1">
      <alignment horizontal="center" vertical="center"/>
      <protection hidden="1"/>
    </xf>
    <xf numFmtId="179" fontId="1" fillId="4" borderId="1" xfId="1" applyNumberFormat="1" applyFont="1" applyFill="1" applyBorder="1" applyAlignment="1" applyProtection="1">
      <alignment horizontal="center" vertical="center"/>
      <protection hidden="1"/>
    </xf>
    <xf numFmtId="179" fontId="18" fillId="4" borderId="1" xfId="1" applyNumberFormat="1" applyFont="1" applyFill="1" applyBorder="1" applyAlignment="1" applyProtection="1">
      <alignment horizontal="center" vertical="center"/>
      <protection hidden="1"/>
    </xf>
    <xf numFmtId="178" fontId="1" fillId="4" borderId="1" xfId="1" applyNumberFormat="1" applyFont="1" applyFill="1" applyBorder="1" applyAlignment="1" applyProtection="1">
      <alignment horizontal="center" vertical="center"/>
      <protection hidden="1"/>
    </xf>
    <xf numFmtId="183" fontId="1" fillId="4" borderId="1" xfId="1" applyNumberFormat="1" applyFont="1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locked="0"/>
    </xf>
    <xf numFmtId="179" fontId="1" fillId="9" borderId="1" xfId="1" applyNumberFormat="1" applyFont="1" applyFill="1" applyBorder="1" applyAlignment="1" applyProtection="1">
      <alignment horizontal="center" vertical="center"/>
      <protection hidden="1"/>
    </xf>
    <xf numFmtId="184" fontId="1" fillId="5" borderId="1" xfId="1" applyNumberFormat="1" applyFont="1" applyFill="1" applyBorder="1" applyAlignment="1" applyProtection="1">
      <alignment horizontal="center" vertical="center"/>
      <protection hidden="1"/>
    </xf>
    <xf numFmtId="185" fontId="1" fillId="5" borderId="1" xfId="1" applyNumberFormat="1" applyFont="1" applyFill="1" applyBorder="1" applyAlignment="1" applyProtection="1">
      <alignment horizontal="center" vertical="center"/>
      <protection hidden="1"/>
    </xf>
    <xf numFmtId="184" fontId="1" fillId="4" borderId="1" xfId="1" applyNumberFormat="1" applyFont="1" applyFill="1" applyBorder="1" applyAlignment="1" applyProtection="1">
      <alignment horizontal="center" vertical="center"/>
      <protection hidden="1"/>
    </xf>
    <xf numFmtId="185" fontId="1" fillId="4" borderId="1" xfId="1" applyNumberFormat="1" applyFont="1" applyFill="1" applyBorder="1" applyAlignment="1" applyProtection="1">
      <alignment horizontal="center" vertical="center"/>
      <protection hidden="1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0" fillId="5" borderId="0" xfId="0" applyFill="1" applyBorder="1" applyAlignment="1" applyProtection="1">
      <alignment horizontal="center" vertical="center"/>
      <protection locked="0"/>
    </xf>
    <xf numFmtId="0" fontId="0" fillId="5" borderId="0" xfId="0" applyNumberFormat="1" applyFill="1" applyBorder="1" applyAlignment="1" applyProtection="1">
      <alignment horizontal="center" vertical="center"/>
      <protection locked="0"/>
    </xf>
    <xf numFmtId="0" fontId="18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4" fillId="5" borderId="0" xfId="1" applyNumberFormat="1" applyFont="1" applyFill="1" applyBorder="1" applyAlignment="1" applyProtection="1">
      <alignment horizontal="center" vertical="center"/>
      <protection locked="0"/>
    </xf>
    <xf numFmtId="0" fontId="14" fillId="5" borderId="0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Fill="1" applyBorder="1" applyAlignment="1" applyProtection="1">
      <alignment horizontal="center" vertical="center"/>
      <protection locked="0"/>
    </xf>
    <xf numFmtId="14" fontId="0" fillId="6" borderId="5" xfId="0" applyNumberFormat="1" applyFill="1" applyBorder="1" applyAlignment="1" applyProtection="1">
      <alignment horizontal="center" vertical="center"/>
      <protection locked="0"/>
    </xf>
    <xf numFmtId="0" fontId="7" fillId="6" borderId="6" xfId="0" applyFont="1" applyFill="1" applyBorder="1" applyAlignment="1" applyProtection="1">
      <alignment horizontal="center" vertical="center"/>
      <protection locked="0"/>
    </xf>
    <xf numFmtId="14" fontId="0" fillId="6" borderId="8" xfId="0" applyNumberFormat="1" applyFill="1" applyBorder="1" applyAlignment="1" applyProtection="1">
      <alignment horizontal="center" vertical="center"/>
      <protection locked="0"/>
    </xf>
    <xf numFmtId="0" fontId="7" fillId="6" borderId="9" xfId="0" applyFont="1" applyFill="1" applyBorder="1" applyAlignment="1" applyProtection="1">
      <alignment horizontal="center" vertical="center"/>
      <protection locked="0"/>
    </xf>
    <xf numFmtId="0" fontId="23" fillId="0" borderId="1" xfId="1" applyNumberFormat="1" applyFont="1" applyFill="1" applyBorder="1" applyAlignment="1" applyProtection="1">
      <alignment horizontal="center" vertical="center"/>
      <protection locked="0"/>
    </xf>
    <xf numFmtId="0" fontId="23" fillId="4" borderId="1" xfId="1" applyNumberFormat="1" applyFont="1" applyFill="1" applyBorder="1" applyAlignment="1" applyProtection="1">
      <alignment horizontal="center" vertical="center"/>
      <protection locked="0"/>
    </xf>
    <xf numFmtId="0" fontId="23" fillId="0" borderId="3" xfId="1" applyNumberFormat="1" applyFont="1" applyFill="1" applyBorder="1" applyAlignment="1" applyProtection="1">
      <alignment horizontal="center" vertical="center"/>
      <protection locked="0"/>
    </xf>
    <xf numFmtId="0" fontId="23" fillId="4" borderId="3" xfId="1" applyNumberFormat="1" applyFont="1" applyFill="1" applyBorder="1" applyAlignment="1" applyProtection="1">
      <alignment horizontal="center" vertical="center"/>
      <protection locked="0"/>
    </xf>
    <xf numFmtId="0" fontId="23" fillId="0" borderId="4" xfId="1" applyNumberFormat="1" applyFont="1" applyFill="1" applyBorder="1" applyAlignment="1" applyProtection="1">
      <alignment horizontal="center" vertical="center"/>
      <protection locked="0"/>
    </xf>
    <xf numFmtId="0" fontId="23" fillId="0" borderId="7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NumberFormat="1" applyFill="1" applyAlignment="1" applyProtection="1">
      <alignment horizontal="center" vertical="center"/>
      <protection hidden="1"/>
    </xf>
    <xf numFmtId="0" fontId="0" fillId="0" borderId="0" xfId="0" applyFill="1" applyAlignment="1" applyProtection="1">
      <alignment vertical="center"/>
      <protection hidden="1"/>
    </xf>
    <xf numFmtId="0" fontId="0" fillId="2" borderId="0" xfId="0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0" fillId="0" borderId="0" xfId="0" applyNumberFormat="1" applyFill="1" applyAlignment="1" applyProtection="1">
      <alignment vertical="center"/>
      <protection hidden="1"/>
    </xf>
    <xf numFmtId="0" fontId="0" fillId="9" borderId="1" xfId="0" applyFont="1" applyFill="1" applyBorder="1" applyAlignment="1" applyProtection="1">
      <alignment vertical="center"/>
      <protection hidden="1"/>
    </xf>
    <xf numFmtId="186" fontId="0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applyNumberFormat="1" applyFont="1" applyFill="1" applyAlignment="1" applyProtection="1">
      <alignment vertical="center"/>
      <protection hidden="1"/>
    </xf>
    <xf numFmtId="0" fontId="0" fillId="9" borderId="1" xfId="0" applyFont="1" applyFill="1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9" borderId="1" xfId="0" applyFont="1" applyFill="1" applyBorder="1" applyAlignment="1" applyProtection="1">
      <alignment horizontal="center" vertical="center"/>
      <protection hidden="1"/>
    </xf>
    <xf numFmtId="0" fontId="0" fillId="5" borderId="1" xfId="0" applyFont="1" applyFill="1" applyBorder="1" applyAlignment="1" applyProtection="1">
      <alignment horizontal="center" vertical="center"/>
      <protection hidden="1"/>
    </xf>
    <xf numFmtId="0" fontId="18" fillId="5" borderId="1" xfId="1" applyNumberFormat="1" applyFont="1" applyFill="1" applyBorder="1" applyAlignment="1" applyProtection="1">
      <alignment horizontal="center" vertical="center"/>
      <protection hidden="1"/>
    </xf>
    <xf numFmtId="178" fontId="18" fillId="5" borderId="1" xfId="1" applyNumberFormat="1" applyFont="1" applyFill="1" applyBorder="1" applyAlignment="1" applyProtection="1">
      <alignment horizontal="center" vertical="center"/>
      <protection hidden="1"/>
    </xf>
    <xf numFmtId="178" fontId="18" fillId="9" borderId="1" xfId="1" applyNumberFormat="1" applyFont="1" applyFill="1" applyBorder="1" applyAlignment="1" applyProtection="1">
      <alignment horizontal="center" vertical="center"/>
      <protection hidden="1"/>
    </xf>
    <xf numFmtId="0" fontId="0" fillId="2" borderId="0" xfId="0" applyFont="1" applyFill="1" applyAlignment="1" applyProtection="1">
      <alignment vertical="center"/>
      <protection hidden="1"/>
    </xf>
    <xf numFmtId="43" fontId="4" fillId="3" borderId="1" xfId="1" applyFont="1" applyFill="1" applyBorder="1" applyProtection="1">
      <alignment vertical="center"/>
      <protection hidden="1"/>
    </xf>
    <xf numFmtId="0" fontId="0" fillId="2" borderId="1" xfId="0" applyFont="1" applyFill="1" applyBorder="1" applyAlignment="1" applyProtection="1">
      <alignment vertical="center"/>
      <protection hidden="1"/>
    </xf>
    <xf numFmtId="187" fontId="16" fillId="0" borderId="3" xfId="0" applyNumberFormat="1" applyFont="1" applyFill="1" applyBorder="1" applyAlignment="1" applyProtection="1">
      <alignment vertical="center"/>
      <protection hidden="1"/>
    </xf>
    <xf numFmtId="43" fontId="0" fillId="0" borderId="0" xfId="1" applyFont="1" applyFill="1" applyAlignment="1" applyProtection="1">
      <alignment vertical="center"/>
      <protection hidden="1"/>
    </xf>
    <xf numFmtId="0" fontId="16" fillId="0" borderId="3" xfId="0" applyNumberFormat="1" applyFont="1" applyFill="1" applyBorder="1" applyAlignment="1" applyProtection="1">
      <alignment vertical="center"/>
      <protection hidden="1"/>
    </xf>
    <xf numFmtId="0" fontId="16" fillId="0" borderId="1" xfId="0" applyNumberFormat="1" applyFont="1" applyFill="1" applyBorder="1" applyAlignment="1" applyProtection="1">
      <alignment horizontal="center" vertical="center"/>
      <protection hidden="1"/>
    </xf>
    <xf numFmtId="0" fontId="16" fillId="0" borderId="1" xfId="0" applyNumberFormat="1" applyFont="1" applyFill="1" applyBorder="1" applyAlignment="1" applyProtection="1">
      <alignment vertical="center"/>
      <protection hidden="1"/>
    </xf>
    <xf numFmtId="43" fontId="16" fillId="0" borderId="1" xfId="1" applyFont="1" applyFill="1" applyBorder="1" applyProtection="1">
      <alignment vertical="center"/>
      <protection hidden="1"/>
    </xf>
    <xf numFmtId="187" fontId="16" fillId="0" borderId="1" xfId="0" applyNumberFormat="1" applyFont="1" applyFill="1" applyBorder="1" applyAlignment="1" applyProtection="1">
      <alignment vertical="center"/>
      <protection hidden="1"/>
    </xf>
    <xf numFmtId="0" fontId="5" fillId="9" borderId="1" xfId="0" applyFont="1" applyFill="1" applyBorder="1" applyAlignment="1" applyProtection="1">
      <alignment horizontal="left" vertical="center"/>
      <protection hidden="1"/>
    </xf>
    <xf numFmtId="0" fontId="0" fillId="9" borderId="1" xfId="0" applyFont="1" applyFill="1" applyBorder="1" applyAlignment="1" applyProtection="1">
      <alignment horizontal="left" vertical="center"/>
      <protection locked="0"/>
    </xf>
    <xf numFmtId="0" fontId="0" fillId="0" borderId="9" xfId="0" applyFont="1" applyFill="1" applyBorder="1" applyAlignment="1" applyProtection="1">
      <alignment vertical="center"/>
      <protection locked="0"/>
    </xf>
    <xf numFmtId="0" fontId="0" fillId="5" borderId="1" xfId="0" applyFont="1" applyFill="1" applyBorder="1" applyAlignment="1" applyProtection="1">
      <alignment horizontal="left" vertical="center"/>
      <protection hidden="1"/>
    </xf>
    <xf numFmtId="179" fontId="18" fillId="9" borderId="1" xfId="1" applyNumberFormat="1" applyFont="1" applyFill="1" applyBorder="1" applyAlignment="1" applyProtection="1">
      <alignment horizontal="center" vertical="center"/>
      <protection hidden="1"/>
    </xf>
    <xf numFmtId="181" fontId="0" fillId="0" borderId="0" xfId="0" applyNumberFormat="1" applyFont="1" applyFill="1" applyAlignment="1" applyProtection="1">
      <alignment horizontal="right" vertical="center"/>
      <protection hidden="1"/>
    </xf>
    <xf numFmtId="187" fontId="16" fillId="0" borderId="3" xfId="0" applyNumberFormat="1" applyFont="1" applyFill="1" applyBorder="1" applyAlignment="1" applyProtection="1">
      <alignment horizontal="center" vertical="center"/>
      <protection hidden="1"/>
    </xf>
    <xf numFmtId="187" fontId="16" fillId="0" borderId="1" xfId="0" applyNumberFormat="1" applyFont="1" applyFill="1" applyBorder="1" applyAlignment="1" applyProtection="1">
      <alignment horizontal="center" vertical="center"/>
      <protection hidden="1"/>
    </xf>
    <xf numFmtId="0" fontId="0" fillId="9" borderId="1" xfId="0" applyFont="1" applyFill="1" applyBorder="1" applyAlignment="1" applyProtection="1">
      <alignment horizontal="center" vertical="center"/>
      <protection hidden="1"/>
    </xf>
    <xf numFmtId="0" fontId="0" fillId="5" borderId="1" xfId="0" applyFont="1" applyFill="1" applyBorder="1" applyAlignment="1" applyProtection="1">
      <alignment horizontal="center" vertical="center"/>
      <protection locked="0"/>
    </xf>
    <xf numFmtId="183" fontId="18" fillId="9" borderId="1" xfId="1" applyNumberFormat="1" applyFont="1" applyFill="1" applyBorder="1" applyProtection="1">
      <alignment vertical="center"/>
      <protection hidden="1"/>
    </xf>
    <xf numFmtId="178" fontId="18" fillId="9" borderId="1" xfId="1" applyNumberFormat="1" applyFont="1" applyFill="1" applyBorder="1" applyProtection="1">
      <alignment vertical="center"/>
      <protection hidden="1"/>
    </xf>
    <xf numFmtId="0" fontId="0" fillId="0" borderId="0" xfId="0" applyFont="1" applyFill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vertical="center"/>
      <protection hidden="1"/>
    </xf>
    <xf numFmtId="186" fontId="0" fillId="0" borderId="0" xfId="0" applyNumberFormat="1" applyFont="1" applyFill="1" applyAlignment="1" applyProtection="1">
      <alignment horizontal="left" vertical="center"/>
      <protection hidden="1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1" applyNumberFormat="1" applyFont="1" applyFill="1" applyBorder="1" applyAlignment="1" applyProtection="1">
      <alignment horizontal="center" vertical="center"/>
      <protection locked="0"/>
    </xf>
    <xf numFmtId="178" fontId="0" fillId="0" borderId="1" xfId="1" applyNumberFormat="1" applyFont="1" applyFill="1" applyBorder="1" applyAlignment="1" applyProtection="1">
      <alignment horizontal="center" vertical="center"/>
      <protection locked="0"/>
    </xf>
    <xf numFmtId="178" fontId="18" fillId="9" borderId="1" xfId="1" applyNumberFormat="1" applyFont="1" applyFill="1" applyBorder="1" applyAlignment="1" applyProtection="1">
      <alignment horizontal="center" vertical="center"/>
    </xf>
    <xf numFmtId="43" fontId="4" fillId="2" borderId="1" xfId="1" applyFont="1" applyFill="1" applyBorder="1" applyProtection="1">
      <alignment vertical="center"/>
      <protection hidden="1"/>
    </xf>
    <xf numFmtId="0" fontId="4" fillId="0" borderId="1" xfId="0" applyNumberFormat="1" applyFont="1" applyFill="1" applyBorder="1" applyAlignment="1" applyProtection="1">
      <alignment horizontal="center" vertical="center"/>
      <protection hidden="1"/>
    </xf>
    <xf numFmtId="178" fontId="0" fillId="0" borderId="0" xfId="1" applyNumberFormat="1" applyFont="1" applyFill="1" applyAlignment="1" applyProtection="1">
      <alignment vertical="center"/>
      <protection hidden="1"/>
    </xf>
    <xf numFmtId="0" fontId="0" fillId="0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5" fillId="7" borderId="0" xfId="0" applyFont="1" applyFill="1" applyAlignment="1" applyProtection="1">
      <alignment horizontal="center" vertical="center"/>
      <protection locked="0"/>
    </xf>
    <xf numFmtId="186" fontId="0" fillId="9" borderId="1" xfId="0" applyNumberFormat="1" applyFont="1" applyFill="1" applyBorder="1" applyAlignment="1" applyProtection="1">
      <alignment horizontal="left" vertical="center"/>
      <protection hidden="1"/>
    </xf>
    <xf numFmtId="0" fontId="0" fillId="9" borderId="1" xfId="0" applyFont="1" applyFill="1" applyBorder="1" applyAlignment="1" applyProtection="1">
      <alignment horizontal="left" vertical="center"/>
      <protection locked="0"/>
    </xf>
    <xf numFmtId="0" fontId="10" fillId="7" borderId="0" xfId="0" applyFont="1" applyFill="1" applyBorder="1" applyAlignment="1" applyProtection="1">
      <alignment horizontal="center" vertical="center"/>
      <protection locked="0"/>
    </xf>
    <xf numFmtId="0" fontId="7" fillId="6" borderId="7" xfId="0" applyFont="1" applyFill="1" applyBorder="1" applyAlignment="1" applyProtection="1">
      <alignment horizontal="center" vertical="center"/>
      <protection locked="0"/>
    </xf>
    <xf numFmtId="0" fontId="7" fillId="6" borderId="10" xfId="0" applyFont="1" applyFill="1" applyBorder="1" applyAlignment="1" applyProtection="1">
      <alignment horizontal="center" vertical="center"/>
      <protection locked="0"/>
    </xf>
    <xf numFmtId="0" fontId="11" fillId="6" borderId="5" xfId="0" applyFont="1" applyFill="1" applyBorder="1" applyAlignment="1" applyProtection="1">
      <alignment horizontal="center" vertical="center"/>
      <protection locked="0"/>
    </xf>
    <xf numFmtId="0" fontId="11" fillId="6" borderId="6" xfId="0" applyFont="1" applyFill="1" applyBorder="1" applyAlignment="1" applyProtection="1">
      <alignment horizontal="center" vertical="center"/>
      <protection locked="0"/>
    </xf>
    <xf numFmtId="0" fontId="11" fillId="6" borderId="7" xfId="0" applyFont="1" applyFill="1" applyBorder="1" applyAlignment="1" applyProtection="1">
      <alignment horizontal="center" vertical="center"/>
      <protection locked="0"/>
    </xf>
    <xf numFmtId="0" fontId="11" fillId="6" borderId="8" xfId="0" applyFont="1" applyFill="1" applyBorder="1" applyAlignment="1" applyProtection="1">
      <alignment horizontal="center" vertical="center"/>
      <protection locked="0"/>
    </xf>
    <xf numFmtId="0" fontId="11" fillId="6" borderId="9" xfId="0" applyFont="1" applyFill="1" applyBorder="1" applyAlignment="1" applyProtection="1">
      <alignment horizontal="center" vertical="center"/>
      <protection locked="0"/>
    </xf>
    <xf numFmtId="0" fontId="11" fillId="6" borderId="10" xfId="0" applyFont="1" applyFill="1" applyBorder="1" applyAlignment="1" applyProtection="1">
      <alignment horizontal="center" vertical="center"/>
      <protection locked="0"/>
    </xf>
    <xf numFmtId="0" fontId="11" fillId="8" borderId="5" xfId="0" applyFont="1" applyFill="1" applyBorder="1" applyAlignment="1" applyProtection="1">
      <alignment horizontal="center" vertical="center"/>
      <protection locked="0"/>
    </xf>
    <xf numFmtId="0" fontId="11" fillId="8" borderId="6" xfId="0" applyFont="1" applyFill="1" applyBorder="1" applyAlignment="1" applyProtection="1">
      <alignment horizontal="center" vertical="center"/>
      <protection locked="0"/>
    </xf>
    <xf numFmtId="0" fontId="11" fillId="8" borderId="7" xfId="0" applyFont="1" applyFill="1" applyBorder="1" applyAlignment="1" applyProtection="1">
      <alignment horizontal="center" vertical="center"/>
      <protection locked="0"/>
    </xf>
    <xf numFmtId="0" fontId="11" fillId="8" borderId="8" xfId="0" applyFont="1" applyFill="1" applyBorder="1" applyAlignment="1" applyProtection="1">
      <alignment horizontal="center" vertical="center"/>
      <protection locked="0"/>
    </xf>
    <xf numFmtId="0" fontId="11" fillId="8" borderId="9" xfId="0" applyFont="1" applyFill="1" applyBorder="1" applyAlignment="1" applyProtection="1">
      <alignment horizontal="center" vertical="center"/>
      <protection locked="0"/>
    </xf>
    <xf numFmtId="0" fontId="11" fillId="8" borderId="10" xfId="0" applyFont="1" applyFill="1" applyBorder="1" applyAlignment="1" applyProtection="1">
      <alignment horizontal="center" vertical="center"/>
      <protection locked="0"/>
    </xf>
    <xf numFmtId="0" fontId="7" fillId="7" borderId="0" xfId="0" applyFont="1" applyFill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right" vertical="center" wrapText="1"/>
      <protection locked="0"/>
    </xf>
    <xf numFmtId="0" fontId="3" fillId="2" borderId="3" xfId="0" applyFont="1" applyFill="1" applyBorder="1" applyAlignment="1" applyProtection="1">
      <alignment horizontal="righ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8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</cellXfs>
  <cellStyles count="4">
    <cellStyle name="常规" xfId="0" builtinId="0"/>
    <cellStyle name="常规 2" xfId="3"/>
    <cellStyle name="超链接" xfId="2" builtinId="8"/>
    <cellStyle name="千位分隔" xfId="1" builtinId="3"/>
  </cellStyles>
  <dxfs count="1">
    <dxf>
      <font>
        <b val="0"/>
        <condense val="0"/>
        <extend val="0"/>
        <color indexed="10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466724</xdr:colOff>
      <xdr:row>1</xdr:row>
      <xdr:rowOff>57150</xdr:rowOff>
    </xdr:from>
    <xdr:to>
      <xdr:col>3</xdr:col>
      <xdr:colOff>323850</xdr:colOff>
      <xdr:row>3</xdr:row>
      <xdr:rowOff>171450</xdr:rowOff>
    </xdr:to>
    <xdr:sp macro="[0]!tool_Click" textlink="">
      <xdr:nvSpPr>
        <xdr:cNvPr id="2" name="圆角矩形 2"/>
        <xdr:cNvSpPr/>
      </xdr:nvSpPr>
      <xdr:spPr>
        <a:xfrm>
          <a:off x="466090" y="238125"/>
          <a:ext cx="1915160" cy="47625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solidFill>
                <a:srgbClr val="FFFF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开始快速查找</a:t>
          </a:r>
          <a:endParaRPr lang="en-US" altLang="zh-CN" sz="1800" b="1">
            <a:solidFill>
              <a:srgbClr val="FFFF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5</xdr:row>
          <xdr:rowOff>228600</xdr:rowOff>
        </xdr:from>
        <xdr:to>
          <xdr:col>4</xdr:col>
          <xdr:colOff>952500</xdr:colOff>
          <xdr:row>15</xdr:row>
          <xdr:rowOff>47625</xdr:rowOff>
        </xdr:to>
        <xdr:sp macro="" textlink="">
          <xdr:nvSpPr>
            <xdr:cNvPr id="29725" name="ListBox1" hidden="1">
              <a:extLst>
                <a:ext uri="{63B3BB69-23CF-44E3-9099-C40C66FF867C}">
                  <a14:compatExt spid="_x0000_s29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5</xdr:col>
      <xdr:colOff>19050</xdr:colOff>
      <xdr:row>1</xdr:row>
      <xdr:rowOff>238125</xdr:rowOff>
    </xdr:from>
    <xdr:to>
      <xdr:col>6</xdr:col>
      <xdr:colOff>8465</xdr:colOff>
      <xdr:row>3</xdr:row>
      <xdr:rowOff>152400</xdr:rowOff>
    </xdr:to>
    <xdr:sp macro="[0]!入库1" textlink="">
      <xdr:nvSpPr>
        <xdr:cNvPr id="2" name="圆角矩形 3"/>
        <xdr:cNvSpPr/>
      </xdr:nvSpPr>
      <xdr:spPr>
        <a:xfrm>
          <a:off x="5524500" y="581025"/>
          <a:ext cx="1208405" cy="47625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solidFill>
                <a:srgbClr val="FFFF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入库</a:t>
          </a:r>
          <a:endParaRPr lang="en-US" altLang="zh-CN" sz="1800" b="1">
            <a:solidFill>
              <a:srgbClr val="FFFF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21167</xdr:colOff>
      <xdr:row>1</xdr:row>
      <xdr:rowOff>190500</xdr:rowOff>
    </xdr:from>
    <xdr:to>
      <xdr:col>8</xdr:col>
      <xdr:colOff>0</xdr:colOff>
      <xdr:row>3</xdr:row>
      <xdr:rowOff>117434</xdr:rowOff>
    </xdr:to>
    <xdr:sp macro="[0]!出库1" textlink="">
      <xdr:nvSpPr>
        <xdr:cNvPr id="2" name="圆角矩形 3"/>
        <xdr:cNvSpPr/>
      </xdr:nvSpPr>
      <xdr:spPr>
        <a:xfrm>
          <a:off x="9212580" y="533400"/>
          <a:ext cx="1160145" cy="498475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solidFill>
                <a:srgbClr val="FFFF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出库</a:t>
          </a:r>
          <a:endParaRPr lang="en-US" altLang="zh-CN" sz="1800" b="1">
            <a:solidFill>
              <a:srgbClr val="FFFF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5</xdr:col>
          <xdr:colOff>161925</xdr:colOff>
          <xdr:row>14</xdr:row>
          <xdr:rowOff>28575</xdr:rowOff>
        </xdr:to>
        <xdr:sp macro="" textlink="">
          <xdr:nvSpPr>
            <xdr:cNvPr id="36867" name="ListBox1" hidden="1">
              <a:extLst>
                <a:ext uri="{63B3BB69-23CF-44E3-9099-C40C66FF867C}">
                  <a14:compatExt spid="_x0000_s36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5</xdr:col>
      <xdr:colOff>19050</xdr:colOff>
      <xdr:row>2</xdr:row>
      <xdr:rowOff>19050</xdr:rowOff>
    </xdr:from>
    <xdr:to>
      <xdr:col>5</xdr:col>
      <xdr:colOff>1208615</xdr:colOff>
      <xdr:row>3</xdr:row>
      <xdr:rowOff>180975</xdr:rowOff>
    </xdr:to>
    <xdr:sp macro="[0]!按钮1_Click" textlink="">
      <xdr:nvSpPr>
        <xdr:cNvPr id="2" name="圆角矩形 3"/>
        <xdr:cNvSpPr/>
      </xdr:nvSpPr>
      <xdr:spPr>
        <a:xfrm>
          <a:off x="6048375" y="609600"/>
          <a:ext cx="1189355" cy="47625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solidFill>
                <a:srgbClr val="FFFF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退货</a:t>
          </a:r>
          <a:endParaRPr lang="en-US" altLang="zh-CN" sz="1800" b="1">
            <a:solidFill>
              <a:srgbClr val="FFFF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123825</xdr:colOff>
          <xdr:row>19</xdr:row>
          <xdr:rowOff>28575</xdr:rowOff>
        </xdr:to>
        <xdr:sp macro="" textlink="">
          <xdr:nvSpPr>
            <xdr:cNvPr id="38914" name="ListBox1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5</xdr:col>
      <xdr:colOff>9525</xdr:colOff>
      <xdr:row>1</xdr:row>
      <xdr:rowOff>238125</xdr:rowOff>
    </xdr:from>
    <xdr:to>
      <xdr:col>6</xdr:col>
      <xdr:colOff>0</xdr:colOff>
      <xdr:row>3</xdr:row>
      <xdr:rowOff>152400</xdr:rowOff>
    </xdr:to>
    <xdr:sp macro="[0]!button3_Click" textlink="">
      <xdr:nvSpPr>
        <xdr:cNvPr id="2" name="圆角矩形 3"/>
        <xdr:cNvSpPr/>
      </xdr:nvSpPr>
      <xdr:spPr>
        <a:xfrm>
          <a:off x="6619875" y="581025"/>
          <a:ext cx="1171575" cy="47625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solidFill>
                <a:srgbClr val="FFFF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成品出货</a:t>
          </a:r>
          <a:endParaRPr lang="en-US" altLang="zh-CN" sz="1800" b="1">
            <a:solidFill>
              <a:srgbClr val="FFFF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4</xdr:col>
          <xdr:colOff>323850</xdr:colOff>
          <xdr:row>17</xdr:row>
          <xdr:rowOff>28575</xdr:rowOff>
        </xdr:to>
        <xdr:sp macro="" textlink="">
          <xdr:nvSpPr>
            <xdr:cNvPr id="39937" name="ListBox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5</xdr:col>
      <xdr:colOff>19050</xdr:colOff>
      <xdr:row>2</xdr:row>
      <xdr:rowOff>9525</xdr:rowOff>
    </xdr:from>
    <xdr:to>
      <xdr:col>6</xdr:col>
      <xdr:colOff>0</xdr:colOff>
      <xdr:row>3</xdr:row>
      <xdr:rowOff>171450</xdr:rowOff>
    </xdr:to>
    <xdr:sp macro="[0]!button4_Click" textlink="">
      <xdr:nvSpPr>
        <xdr:cNvPr id="2" name="圆角矩形 3"/>
        <xdr:cNvSpPr/>
      </xdr:nvSpPr>
      <xdr:spPr>
        <a:xfrm>
          <a:off x="6324600" y="600075"/>
          <a:ext cx="1200150" cy="47625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solidFill>
                <a:srgbClr val="FFFF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成品退货</a:t>
          </a:r>
          <a:endParaRPr lang="en-US" altLang="zh-CN" sz="1800" b="1">
            <a:solidFill>
              <a:srgbClr val="FFFF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3</xdr:row>
      <xdr:rowOff>9525</xdr:rowOff>
    </xdr:from>
    <xdr:to>
      <xdr:col>1</xdr:col>
      <xdr:colOff>447675</xdr:colOff>
      <xdr:row>5</xdr:row>
      <xdr:rowOff>95250</xdr:rowOff>
    </xdr:to>
    <xdr:sp macro="[0]!进销存" textlink="">
      <xdr:nvSpPr>
        <xdr:cNvPr id="2" name="圆角矩形 2"/>
        <xdr:cNvSpPr/>
      </xdr:nvSpPr>
      <xdr:spPr>
        <a:xfrm>
          <a:off x="28575" y="561975"/>
          <a:ext cx="1171575" cy="47625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solidFill>
                <a:srgbClr val="FFFF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刷新库存</a:t>
          </a:r>
          <a:endParaRPr lang="en-US" altLang="zh-CN" sz="1800" b="1">
            <a:solidFill>
              <a:srgbClr val="FFFF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3</xdr:row>
      <xdr:rowOff>28575</xdr:rowOff>
    </xdr:from>
    <xdr:to>
      <xdr:col>1</xdr:col>
      <xdr:colOff>419100</xdr:colOff>
      <xdr:row>5</xdr:row>
      <xdr:rowOff>19050</xdr:rowOff>
    </xdr:to>
    <xdr:sp macro="[0]!按钮2_Click" textlink="">
      <xdr:nvSpPr>
        <xdr:cNvPr id="2" name="圆角矩形 2"/>
        <xdr:cNvSpPr/>
      </xdr:nvSpPr>
      <xdr:spPr>
        <a:xfrm>
          <a:off x="19050" y="533400"/>
          <a:ext cx="1152525" cy="47625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solidFill>
                <a:srgbClr val="FFFF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刷新库存</a:t>
          </a:r>
          <a:endParaRPr lang="en-US" altLang="zh-CN" sz="1800" b="1">
            <a:solidFill>
              <a:srgbClr val="FFFF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 fPrintsWithSheet="0"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AE6682-E27A-460D-B5B7-0238DF4EFDA2}" diskRevisions="1" revisionId="49" version="3">
  <header guid="{D43FFAE0-022E-47EF-BF62-70F0CD33CCEF}" dateTime="2019-05-06T14:23:29" maxSheetId="13" userName="China" r:id="rId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4A5AE6E-E065-4A34-BE18-A44B0D73A2E6}" dateTime="2019-05-06T15:51:43" maxSheetId="13" userName="Administrator" r:id="rId2" minRId="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9286DF3-0541-4019-900D-915B5D8B3757}" dateTime="2019-05-06T15:54:01" maxSheetId="13" userName="Administrator" r:id="rId3" minRId="2" maxRId="1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2D1DA01-8032-4E70-85FD-40B41A66E186}" dateTime="2019-05-06T15:57:48" maxSheetId="13" userName="Administrator" r:id="rId4" minRId="18" maxRId="2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34DFA03-4101-4EF4-BEEB-99ED692DF15F}" dateTime="2019-05-06T16:17:04" maxSheetId="13" userName="Administrator" r:id="rId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BAE6682-E27A-460D-B5B7-0238DF4EFDA2}" dateTime="2019-05-06T16:17:34" maxSheetId="13" userName="Administrator" r:id="rId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nc r="D6" t="inlineStr">
      <is>
        <t>扬州软粒子（7042代替回料）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7">
    <nc r="A8">
      <v>43591</v>
    </nc>
  </rcc>
  <rcc rId="3" sId="7">
    <nc r="B8" t="inlineStr">
      <is>
        <t>供应商1</t>
      </is>
    </nc>
  </rcc>
  <rcc rId="4" sId="7">
    <nc r="C8">
      <v>1</v>
    </nc>
  </rcc>
  <rcc rId="5" sId="7">
    <nc r="D8" t="inlineStr">
      <is>
        <t>石粉</t>
      </is>
    </nc>
  </rcc>
  <rcc rId="6" sId="7">
    <nc r="E8" t="inlineStr">
      <is>
        <t>kg</t>
      </is>
    </nc>
  </rcc>
  <rcc rId="7" sId="7">
    <nc r="F8">
      <v>222</v>
    </nc>
  </rcc>
  <rcc rId="8" sId="7">
    <nc r="G8">
      <v>1</v>
    </nc>
  </rcc>
  <rcc rId="9" sId="7">
    <nc r="H8">
      <v>222</v>
    </nc>
  </rcc>
  <rcc rId="10" sId="7">
    <nc r="A9">
      <v>43591</v>
    </nc>
  </rcc>
  <rcc rId="11" sId="7">
    <nc r="B9" t="inlineStr">
      <is>
        <t>供应商1</t>
      </is>
    </nc>
  </rcc>
  <rcc rId="12" sId="7">
    <nc r="C9">
      <v>2</v>
    </nc>
  </rcc>
  <rcc rId="13" sId="7">
    <nc r="D9">
      <v>7042</v>
    </nc>
  </rcc>
  <rcc rId="14" sId="7">
    <nc r="E9" t="inlineStr">
      <is>
        <t>kg</t>
      </is>
    </nc>
  </rcc>
  <rcc rId="15" sId="7">
    <nc r="F9">
      <v>333</v>
    </nc>
  </rcc>
  <rcc rId="16" sId="7">
    <nc r="G9">
      <v>2</v>
    </nc>
  </rcc>
  <rcc rId="17" sId="7">
    <nc r="H9">
      <v>666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7">
    <nc r="A10">
      <v>43591</v>
    </nc>
  </rcc>
  <rcc rId="19" sId="7">
    <nc r="B10" t="inlineStr">
      <is>
        <t>供应商1</t>
      </is>
    </nc>
  </rcc>
  <rcc rId="20" sId="7">
    <nc r="C10">
      <v>1</v>
    </nc>
  </rcc>
  <rcc rId="21" sId="7">
    <nc r="D10" t="inlineStr">
      <is>
        <t>石粉</t>
      </is>
    </nc>
  </rcc>
  <rcc rId="22" sId="7">
    <nc r="E10" t="inlineStr">
      <is>
        <t>kg</t>
      </is>
    </nc>
  </rcc>
  <rcc rId="23" sId="7">
    <nc r="F10">
      <v>5555</v>
    </nc>
  </rcc>
  <rcc rId="24" sId="7">
    <nc r="G10">
      <v>1</v>
    </nc>
  </rcc>
  <rcc rId="25" sId="7">
    <nc r="H10">
      <v>5555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37D8FF2-64FE-4D03-A072-5C55028CA0E5}" action="delete"/>
  <rdn rId="0" localSheetId="2" customView="1" name="Z_A37D8FF2_64FE_4D03_A072_5C55028CA0E5_.wvu.PrintArea" hidden="1" oldHidden="1">
    <formula>原材料录入!$A$1:$G$24</formula>
    <oldFormula>原材料录入!$A$1:$G$24</oldFormula>
  </rdn>
  <rdn rId="0" localSheetId="2" customView="1" name="Z_A37D8FF2_64FE_4D03_A072_5C55028CA0E5_.wvu.Cols" hidden="1" oldHidden="1">
    <formula>原材料录入!$N:$W,原材料录入!$AD:$AD</formula>
    <oldFormula>原材料录入!$N:$W,原材料录入!$AD:$AD</oldFormula>
  </rdn>
  <rdn rId="0" localSheetId="3" customView="1" name="Z_A37D8FF2_64FE_4D03_A072_5C55028CA0E5_.wvu.PrintArea" hidden="1" oldHidden="1">
    <formula>原材料出库!$A$1:$F$24</formula>
    <oldFormula>原材料出库!$A$1:$F$24</oldFormula>
  </rdn>
  <rdn rId="0" localSheetId="3" customView="1" name="Z_A37D8FF2_64FE_4D03_A072_5C55028CA0E5_.wvu.Cols" hidden="1" oldHidden="1">
    <formula>原材料出库!$N:$AN</formula>
    <oldFormula>原材料出库!$N:$AN</oldFormula>
  </rdn>
  <rdn rId="0" localSheetId="4" customView="1" name="Z_A37D8FF2_64FE_4D03_A072_5C55028CA0E5_.wvu.Cols" hidden="1" oldHidden="1">
    <formula>原材料退货!$N:$AC</formula>
    <oldFormula>原材料退货!$N:$AC</oldFormula>
  </rdn>
  <rdn rId="0" localSheetId="5" customView="1" name="Z_A37D8FF2_64FE_4D03_A072_5C55028CA0E5_.wvu.Cols" hidden="1" oldHidden="1">
    <formula>成品出货!$N:$AB</formula>
    <oldFormula>成品出货!$N:$AB</oldFormula>
  </rdn>
  <rdn rId="0" localSheetId="6" customView="1" name="Z_A37D8FF2_64FE_4D03_A072_5C55028CA0E5_.wvu.Cols" hidden="1" oldHidden="1">
    <formula>成品退货!$M:$AD</formula>
    <oldFormula>成品退货!$M:$AD</oldFormula>
  </rdn>
  <rdn rId="0" localSheetId="7" customView="1" name="Z_A37D8FF2_64FE_4D03_A072_5C55028CA0E5_.wvu.FilterData" hidden="1" oldHidden="1">
    <formula>原材料明细表!$A$5:$L$1000</formula>
    <oldFormula>原材料明细表!$A$5:$L$1000</oldFormula>
  </rdn>
  <rdn rId="0" localSheetId="8" customView="1" name="Z_A37D8FF2_64FE_4D03_A072_5C55028CA0E5_.wvu.FilterData" hidden="1" oldHidden="1">
    <formula>原材料库存!$A$7:$P$891</formula>
    <oldFormula>原材料库存!$A$7:$P$891</oldFormula>
  </rdn>
  <rdn rId="0" localSheetId="11" customView="1" name="Z_A37D8FF2_64FE_4D03_A072_5C55028CA0E5_.wvu.Cols" hidden="1" oldHidden="1">
    <formula>用料标准设定!$I:$J</formula>
    <oldFormula>用料标准设定!$I:$J</oldFormula>
  </rdn>
  <rdn rId="0" localSheetId="11" customView="1" name="Z_A37D8FF2_64FE_4D03_A072_5C55028CA0E5_.wvu.FilterData" hidden="1" oldHidden="1">
    <formula>用料标准设定!$A$2:$J$147</formula>
    <oldFormula>用料标准设定!$A$2:$J$147</oldFormula>
  </rdn>
  <rdn rId="0" localSheetId="12" customView="1" name="Z_A37D8FF2_64FE_4D03_A072_5C55028CA0E5_.wvu.FilterData" hidden="1" oldHidden="1">
    <formula>基础资料!$A$2:$A$68</formula>
    <oldFormula>基础资料!$A$2:$A$68</oldFormula>
  </rdn>
  <rcv guid="{A37D8FF2-64FE-4D03-A072-5C55028CA0E5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37D8FF2-64FE-4D03-A072-5C55028CA0E5}" action="delete"/>
  <rdn rId="0" localSheetId="2" customView="1" name="Z_A37D8FF2_64FE_4D03_A072_5C55028CA0E5_.wvu.PrintArea" hidden="1" oldHidden="1">
    <formula>原材料录入!$A$1:$G$24</formula>
    <oldFormula>原材料录入!$A$1:$G$24</oldFormula>
  </rdn>
  <rdn rId="0" localSheetId="2" customView="1" name="Z_A37D8FF2_64FE_4D03_A072_5C55028CA0E5_.wvu.Cols" hidden="1" oldHidden="1">
    <formula>原材料录入!$N:$W,原材料录入!$AD:$AD</formula>
    <oldFormula>原材料录入!$N:$W,原材料录入!$AD:$AD</oldFormula>
  </rdn>
  <rdn rId="0" localSheetId="3" customView="1" name="Z_A37D8FF2_64FE_4D03_A072_5C55028CA0E5_.wvu.PrintArea" hidden="1" oldHidden="1">
    <formula>原材料出库!$A$1:$F$24</formula>
    <oldFormula>原材料出库!$A$1:$F$24</oldFormula>
  </rdn>
  <rdn rId="0" localSheetId="3" customView="1" name="Z_A37D8FF2_64FE_4D03_A072_5C55028CA0E5_.wvu.Cols" hidden="1" oldHidden="1">
    <formula>原材料出库!$N:$AN</formula>
    <oldFormula>原材料出库!$N:$AN</oldFormula>
  </rdn>
  <rdn rId="0" localSheetId="4" customView="1" name="Z_A37D8FF2_64FE_4D03_A072_5C55028CA0E5_.wvu.Cols" hidden="1" oldHidden="1">
    <formula>原材料退货!$N:$AC</formula>
    <oldFormula>原材料退货!$N:$AC</oldFormula>
  </rdn>
  <rdn rId="0" localSheetId="5" customView="1" name="Z_A37D8FF2_64FE_4D03_A072_5C55028CA0E5_.wvu.Cols" hidden="1" oldHidden="1">
    <formula>成品出货!$N:$AB</formula>
    <oldFormula>成品出货!$N:$AB</oldFormula>
  </rdn>
  <rdn rId="0" localSheetId="6" customView="1" name="Z_A37D8FF2_64FE_4D03_A072_5C55028CA0E5_.wvu.Cols" hidden="1" oldHidden="1">
    <formula>成品退货!$M:$AD</formula>
    <oldFormula>成品退货!$M:$AD</oldFormula>
  </rdn>
  <rdn rId="0" localSheetId="7" customView="1" name="Z_A37D8FF2_64FE_4D03_A072_5C55028CA0E5_.wvu.FilterData" hidden="1" oldHidden="1">
    <formula>原材料明细表!$A$5:$L$1000</formula>
    <oldFormula>原材料明细表!$A$5:$L$1000</oldFormula>
  </rdn>
  <rdn rId="0" localSheetId="8" customView="1" name="Z_A37D8FF2_64FE_4D03_A072_5C55028CA0E5_.wvu.FilterData" hidden="1" oldHidden="1">
    <formula>原材料库存!$A$7:$P$891</formula>
    <oldFormula>原材料库存!$A$7:$P$891</oldFormula>
  </rdn>
  <rdn rId="0" localSheetId="11" customView="1" name="Z_A37D8FF2_64FE_4D03_A072_5C55028CA0E5_.wvu.Cols" hidden="1" oldHidden="1">
    <formula>用料标准设定!$I:$J</formula>
    <oldFormula>用料标准设定!$I:$J</oldFormula>
  </rdn>
  <rdn rId="0" localSheetId="11" customView="1" name="Z_A37D8FF2_64FE_4D03_A072_5C55028CA0E5_.wvu.FilterData" hidden="1" oldHidden="1">
    <formula>用料标准设定!$A$2:$J$147</formula>
    <oldFormula>用料标准设定!$A$2:$J$147</oldFormula>
  </rdn>
  <rdn rId="0" localSheetId="12" customView="1" name="Z_A37D8FF2_64FE_4D03_A072_5C55028CA0E5_.wvu.FilterData" hidden="1" oldHidden="1">
    <formula>基础资料!$A$2:$A$68</formula>
    <oldFormula>基础资料!$A$2:$A$68</oldFormula>
  </rdn>
  <rcv guid="{A37D8FF2-64FE-4D03-A072-5C55028CA0E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BAE6682-E27A-460D-B5B7-0238DF4EFDA2}" name="Administrator" id="-524762520" dateTime="2019-05-06T16:18:46"/>
</user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image" Target="../media/image2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4" Type="http://schemas.openxmlformats.org/officeDocument/2006/relationships/image" Target="../media/image3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4" Type="http://schemas.openxmlformats.org/officeDocument/2006/relationships/image" Target="../media/image3.emf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B050"/>
  </sheetPr>
  <dimension ref="A1:I16"/>
  <sheetViews>
    <sheetView workbookViewId="0">
      <selection activeCell="D7" sqref="D7"/>
    </sheetView>
  </sheetViews>
  <sheetFormatPr defaultColWidth="9" defaultRowHeight="14.25"/>
  <sheetData>
    <row r="1" spans="1:9">
      <c r="A1" s="256"/>
    </row>
    <row r="2" spans="1:9">
      <c r="A2" s="257"/>
      <c r="H2" s="258"/>
    </row>
    <row r="3" spans="1:9">
      <c r="H3" s="258"/>
    </row>
    <row r="4" spans="1:9">
      <c r="H4" s="258"/>
    </row>
    <row r="14" spans="1:9">
      <c r="C14" s="258"/>
      <c r="D14" s="258"/>
      <c r="E14" s="258"/>
      <c r="F14" s="258"/>
      <c r="G14" s="258"/>
      <c r="H14" s="258"/>
      <c r="I14" s="258"/>
    </row>
    <row r="15" spans="1:9">
      <c r="C15" s="258"/>
      <c r="D15" s="258"/>
      <c r="E15" s="258"/>
      <c r="F15" s="258"/>
      <c r="G15" s="258"/>
      <c r="H15" s="258"/>
      <c r="I15" s="258"/>
    </row>
    <row r="16" spans="1:9">
      <c r="C16" s="258"/>
      <c r="D16" s="258"/>
      <c r="E16" s="258"/>
      <c r="F16" s="258"/>
      <c r="G16" s="258"/>
      <c r="H16" s="258"/>
      <c r="I16" s="258"/>
    </row>
  </sheetData>
  <customSheetViews>
    <customSheetView guid="{A37D8FF2-64FE-4D03-A072-5C55028CA0E5}">
      <selection activeCell="D7" sqref="D7"/>
      <pageMargins left="0.7" right="0.7" top="0.75" bottom="0.75" header="0.3" footer="0.3"/>
    </customSheetView>
    <customSheetView guid="{49F94A0E-0D24-42DC-9B9A-8AB8B2DEA003}">
      <selection activeCell="C11" sqref="C11"/>
      <pageMargins left="0.7" right="0.7" top="0.75" bottom="0.75" header="0.3" footer="0.3"/>
    </customSheetView>
  </customSheetViews>
  <phoneticPr fontId="2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D1049"/>
  <sheetViews>
    <sheetView workbookViewId="0">
      <selection activeCell="D4" sqref="D4"/>
    </sheetView>
  </sheetViews>
  <sheetFormatPr defaultRowHeight="14.25"/>
  <cols>
    <col min="1" max="1" width="9.75" style="100" customWidth="1"/>
    <col min="2" max="2" width="24.75" style="100" customWidth="1"/>
    <col min="3" max="3" width="11.125" style="100" customWidth="1"/>
    <col min="4" max="4" width="9.75" style="100" customWidth="1"/>
    <col min="5" max="5" width="16.875" style="100" customWidth="1"/>
    <col min="6" max="6" width="16" style="100" customWidth="1"/>
    <col min="7" max="8" width="15.625" style="100" customWidth="1"/>
    <col min="9" max="9" width="10.125" style="100" customWidth="1"/>
    <col min="10" max="10" width="4.25" style="100" customWidth="1"/>
    <col min="11" max="11" width="4.5" style="100" customWidth="1"/>
    <col min="12" max="12" width="3.875" style="100" customWidth="1"/>
    <col min="13" max="13" width="14" style="100" customWidth="1"/>
    <col min="14" max="14" width="32.25" style="100" hidden="1" customWidth="1"/>
    <col min="15" max="15" width="12.5" style="246" hidden="1" customWidth="1"/>
    <col min="16" max="17" width="10.5" style="209" hidden="1" customWidth="1"/>
    <col min="18" max="18" width="11.375" style="208" hidden="1" customWidth="1"/>
    <col min="19" max="19" width="20.75" style="209" hidden="1" customWidth="1"/>
    <col min="20" max="21" width="8.125" style="209" hidden="1" customWidth="1"/>
    <col min="22" max="22" width="6.75" style="209" hidden="1" customWidth="1"/>
    <col min="23" max="23" width="11.5" style="209" hidden="1" customWidth="1"/>
    <col min="24" max="24" width="11.5" style="209" customWidth="1"/>
    <col min="25" max="25" width="15.125" style="209" customWidth="1"/>
    <col min="26" max="29" width="9" style="209" customWidth="1"/>
    <col min="30" max="30" width="9" style="100" hidden="1" customWidth="1"/>
    <col min="31" max="31" width="9" style="100" customWidth="1"/>
    <col min="32" max="16384" width="9" style="100"/>
  </cols>
  <sheetData>
    <row r="1" spans="1:30" ht="27">
      <c r="A1" s="259" t="s">
        <v>0</v>
      </c>
      <c r="B1" s="259"/>
      <c r="C1" s="259"/>
      <c r="D1" s="259"/>
      <c r="E1" s="259"/>
      <c r="F1" s="259"/>
      <c r="P1" s="246"/>
      <c r="Q1" s="246"/>
      <c r="R1" s="246"/>
      <c r="S1" s="253"/>
      <c r="T1" s="254">
        <f>COUNT(P6:P19)+5</f>
        <v>5</v>
      </c>
      <c r="AD1" s="206">
        <f>COUNTBLANK(A6:E20)</f>
        <v>75</v>
      </c>
    </row>
    <row r="2" spans="1:30" ht="19.5" customHeight="1"/>
    <row r="3" spans="1:30" s="245" customFormat="1" ht="24.75" customHeight="1">
      <c r="A3" s="216" t="s">
        <v>1</v>
      </c>
      <c r="B3" s="214">
        <f ca="1">TODAY()</f>
        <v>43591</v>
      </c>
      <c r="C3" s="247"/>
      <c r="O3" s="246"/>
      <c r="P3" s="206"/>
      <c r="Q3" s="206"/>
      <c r="R3" s="255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</row>
    <row r="4" spans="1:30" s="245" customFormat="1" ht="26.25" customHeight="1">
      <c r="A4" s="216" t="s">
        <v>2</v>
      </c>
      <c r="B4" s="216" t="s">
        <v>3</v>
      </c>
      <c r="F4" s="206"/>
      <c r="G4" s="206"/>
      <c r="H4" s="206"/>
      <c r="I4" s="206"/>
      <c r="O4" s="252" t="str">
        <f>基础资料!K4</f>
        <v>供应商1</v>
      </c>
      <c r="P4" s="206"/>
      <c r="Q4" s="206"/>
      <c r="R4" s="255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</row>
    <row r="5" spans="1:30" s="245" customFormat="1" ht="26.25" customHeight="1">
      <c r="A5" s="217" t="s">
        <v>4</v>
      </c>
      <c r="B5" s="217" t="s">
        <v>5</v>
      </c>
      <c r="C5" s="217" t="s">
        <v>6</v>
      </c>
      <c r="D5" s="217" t="s">
        <v>7</v>
      </c>
      <c r="E5" s="217" t="s">
        <v>8</v>
      </c>
      <c r="F5" s="217" t="s">
        <v>9</v>
      </c>
      <c r="O5" s="252" t="str">
        <f>基础资料!K5</f>
        <v>供应商2</v>
      </c>
      <c r="P5" s="206"/>
      <c r="Q5" s="206"/>
      <c r="R5" s="255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</row>
    <row r="6" spans="1:30" s="245" customFormat="1" ht="20.25" customHeight="1">
      <c r="A6" s="248"/>
      <c r="B6" s="219"/>
      <c r="C6" s="219"/>
      <c r="D6" s="249"/>
      <c r="E6" s="250"/>
      <c r="F6" s="251" t="str">
        <f t="array" ref="F6">IF(A6="","-",E6*D6)</f>
        <v>-</v>
      </c>
      <c r="G6" s="206"/>
      <c r="H6" s="206"/>
      <c r="I6" s="206"/>
      <c r="O6" s="252" t="str">
        <f>基础资料!K6</f>
        <v>供应商3</v>
      </c>
      <c r="P6" s="226" t="str">
        <f t="array" ref="P6">IF(A6="","",B$3)</f>
        <v/>
      </c>
      <c r="Q6" s="226" t="str">
        <f t="shared" ref="Q6:Q18" si="0">IF(A6="","",B$4)</f>
        <v/>
      </c>
      <c r="R6" s="229" t="str">
        <f t="shared" ref="R6:R18" si="1">IF(A6="","",$A6)</f>
        <v/>
      </c>
      <c r="S6" s="232" t="str">
        <f t="shared" ref="S6:S18" si="2">IF(B6="","",$B6)</f>
        <v/>
      </c>
      <c r="T6" s="232" t="str">
        <f t="shared" ref="T6:T18" si="3">IF(C6="","",$C6)</f>
        <v/>
      </c>
      <c r="U6" s="231" t="str">
        <f>IF(D6="","0",$E6)</f>
        <v>0</v>
      </c>
      <c r="V6" s="231" t="str">
        <f t="array" ref="V6">IF(E6="","",$D6)</f>
        <v/>
      </c>
      <c r="W6" s="206" t="str">
        <f>IF(E6="","",$F6)</f>
        <v/>
      </c>
      <c r="X6" s="206"/>
      <c r="Y6" s="206"/>
      <c r="Z6" s="206"/>
      <c r="AA6" s="206"/>
      <c r="AB6" s="206"/>
    </row>
    <row r="7" spans="1:30" s="245" customFormat="1" ht="20.25" customHeight="1">
      <c r="A7" s="248"/>
      <c r="B7" s="219"/>
      <c r="C7" s="219"/>
      <c r="D7" s="249"/>
      <c r="E7" s="250"/>
      <c r="F7" s="251" t="str">
        <f t="array" ref="F7">IF(A7="","-",E7*D7)</f>
        <v>-</v>
      </c>
      <c r="G7" s="206"/>
      <c r="H7" s="206"/>
      <c r="I7" s="206"/>
      <c r="O7" s="252" t="str">
        <f>基础资料!K7</f>
        <v>供应商4</v>
      </c>
      <c r="P7" s="226" t="str">
        <f t="shared" ref="P7:P18" si="4">IF(A7="","",B$3)</f>
        <v/>
      </c>
      <c r="Q7" s="226" t="str">
        <f t="shared" si="0"/>
        <v/>
      </c>
      <c r="R7" s="229" t="str">
        <f t="shared" si="1"/>
        <v/>
      </c>
      <c r="S7" s="232" t="str">
        <f t="shared" si="2"/>
        <v/>
      </c>
      <c r="T7" s="232" t="str">
        <f t="shared" si="3"/>
        <v/>
      </c>
      <c r="U7" s="231" t="str">
        <f t="shared" ref="U7:U70" si="5">IF(D7="","0",$E7)</f>
        <v>0</v>
      </c>
      <c r="V7" s="231" t="str">
        <f t="array" ref="V7">IF(E7="","",$D7)</f>
        <v/>
      </c>
      <c r="W7" s="206" t="str">
        <f t="shared" ref="W7:W70" si="6">IF(E7="","",$F7)</f>
        <v/>
      </c>
      <c r="X7" s="206"/>
      <c r="Y7" s="206"/>
      <c r="Z7" s="206"/>
      <c r="AA7" s="206"/>
      <c r="AB7" s="206"/>
    </row>
    <row r="8" spans="1:30" s="245" customFormat="1" ht="20.25" customHeight="1">
      <c r="A8" s="248"/>
      <c r="B8" s="219"/>
      <c r="C8" s="219"/>
      <c r="D8" s="249"/>
      <c r="E8" s="250"/>
      <c r="F8" s="251" t="str">
        <f t="array" ref="F8">IF(A8="","-",E8*D8)</f>
        <v>-</v>
      </c>
      <c r="G8" s="206"/>
      <c r="H8" s="206"/>
      <c r="I8" s="206"/>
      <c r="O8" s="252" t="str">
        <f>基础资料!K8</f>
        <v>供应商5</v>
      </c>
      <c r="P8" s="226" t="str">
        <f t="shared" si="4"/>
        <v/>
      </c>
      <c r="Q8" s="226" t="str">
        <f t="shared" si="0"/>
        <v/>
      </c>
      <c r="R8" s="229" t="str">
        <f t="shared" si="1"/>
        <v/>
      </c>
      <c r="S8" s="232" t="str">
        <f t="shared" si="2"/>
        <v/>
      </c>
      <c r="T8" s="232" t="str">
        <f t="shared" si="3"/>
        <v/>
      </c>
      <c r="U8" s="231" t="str">
        <f t="shared" si="5"/>
        <v>0</v>
      </c>
      <c r="V8" s="231" t="str">
        <f t="array" ref="V8">IF(E8="","",$D8)</f>
        <v/>
      </c>
      <c r="W8" s="206" t="str">
        <f t="shared" si="6"/>
        <v/>
      </c>
      <c r="X8" s="206"/>
      <c r="Y8" s="206"/>
      <c r="Z8" s="206"/>
      <c r="AA8" s="206"/>
      <c r="AB8" s="206"/>
    </row>
    <row r="9" spans="1:30" s="245" customFormat="1" ht="20.25" customHeight="1">
      <c r="A9" s="248"/>
      <c r="B9" s="219"/>
      <c r="C9" s="219"/>
      <c r="D9" s="249"/>
      <c r="E9" s="250"/>
      <c r="F9" s="251" t="str">
        <f t="array" ref="F9">IF(A9="","-",E9*D9)</f>
        <v>-</v>
      </c>
      <c r="O9" s="252" t="str">
        <f>基础资料!K9</f>
        <v>供应商6</v>
      </c>
      <c r="P9" s="226" t="str">
        <f t="shared" si="4"/>
        <v/>
      </c>
      <c r="Q9" s="226" t="str">
        <f t="shared" si="0"/>
        <v/>
      </c>
      <c r="R9" s="229" t="str">
        <f t="shared" si="1"/>
        <v/>
      </c>
      <c r="S9" s="232" t="str">
        <f t="shared" si="2"/>
        <v/>
      </c>
      <c r="T9" s="232" t="str">
        <f t="shared" si="3"/>
        <v/>
      </c>
      <c r="U9" s="231" t="str">
        <f t="shared" si="5"/>
        <v>0</v>
      </c>
      <c r="V9" s="231" t="str">
        <f t="array" ref="V9">IF(E9="","",$D9)</f>
        <v/>
      </c>
      <c r="W9" s="206" t="str">
        <f t="shared" si="6"/>
        <v/>
      </c>
      <c r="X9" s="206"/>
      <c r="Y9" s="206"/>
      <c r="Z9" s="206"/>
      <c r="AA9" s="206"/>
      <c r="AB9" s="206"/>
    </row>
    <row r="10" spans="1:30" s="245" customFormat="1" ht="20.25" customHeight="1">
      <c r="A10" s="248"/>
      <c r="B10" s="219"/>
      <c r="C10" s="219"/>
      <c r="D10" s="249"/>
      <c r="E10" s="250"/>
      <c r="F10" s="251" t="str">
        <f t="array" ref="F10">IF(A10="","-",E10*D10)</f>
        <v>-</v>
      </c>
      <c r="O10" s="252" t="str">
        <f>基础资料!K10</f>
        <v>供应商7</v>
      </c>
      <c r="P10" s="226" t="str">
        <f t="shared" si="4"/>
        <v/>
      </c>
      <c r="Q10" s="226" t="str">
        <f t="shared" si="0"/>
        <v/>
      </c>
      <c r="R10" s="229" t="str">
        <f t="shared" si="1"/>
        <v/>
      </c>
      <c r="S10" s="232" t="str">
        <f t="shared" si="2"/>
        <v/>
      </c>
      <c r="T10" s="232" t="str">
        <f t="shared" si="3"/>
        <v/>
      </c>
      <c r="U10" s="231" t="str">
        <f t="shared" si="5"/>
        <v>0</v>
      </c>
      <c r="V10" s="231" t="str">
        <f t="array" ref="V10">IF(E10="","",$D10)</f>
        <v/>
      </c>
      <c r="W10" s="206" t="str">
        <f t="shared" si="6"/>
        <v/>
      </c>
      <c r="X10" s="206"/>
      <c r="Y10" s="206"/>
      <c r="Z10" s="206"/>
      <c r="AA10" s="206"/>
      <c r="AB10" s="206"/>
    </row>
    <row r="11" spans="1:30" s="245" customFormat="1" ht="20.25" customHeight="1">
      <c r="A11" s="248"/>
      <c r="B11" s="219"/>
      <c r="C11" s="219"/>
      <c r="D11" s="249"/>
      <c r="E11" s="250"/>
      <c r="F11" s="251" t="str">
        <f t="array" ref="F11">IF(A11="","-",E11*D11)</f>
        <v>-</v>
      </c>
      <c r="O11" s="252" t="str">
        <f>基础资料!K11</f>
        <v>供应商8</v>
      </c>
      <c r="P11" s="226" t="str">
        <f t="shared" si="4"/>
        <v/>
      </c>
      <c r="Q11" s="226" t="str">
        <f t="shared" si="0"/>
        <v/>
      </c>
      <c r="R11" s="229" t="str">
        <f t="shared" si="1"/>
        <v/>
      </c>
      <c r="S11" s="232" t="str">
        <f t="shared" si="2"/>
        <v/>
      </c>
      <c r="T11" s="232" t="str">
        <f t="shared" si="3"/>
        <v/>
      </c>
      <c r="U11" s="231" t="str">
        <f t="shared" si="5"/>
        <v>0</v>
      </c>
      <c r="V11" s="231" t="str">
        <f t="array" ref="V11">IF(E11="","",$D11)</f>
        <v/>
      </c>
      <c r="W11" s="206" t="str">
        <f t="shared" si="6"/>
        <v/>
      </c>
      <c r="X11" s="206"/>
      <c r="Y11" s="206"/>
      <c r="Z11" s="206"/>
      <c r="AA11" s="206"/>
      <c r="AB11" s="206"/>
    </row>
    <row r="12" spans="1:30" s="245" customFormat="1" ht="20.25" customHeight="1">
      <c r="A12" s="248"/>
      <c r="B12" s="219"/>
      <c r="C12" s="219"/>
      <c r="D12" s="249"/>
      <c r="E12" s="250"/>
      <c r="F12" s="251" t="str">
        <f t="array" ref="F12">IF(A12="","-",E12*D12)</f>
        <v>-</v>
      </c>
      <c r="O12" s="252" t="str">
        <f>基础资料!K12</f>
        <v>供应商9</v>
      </c>
      <c r="P12" s="226" t="str">
        <f t="shared" si="4"/>
        <v/>
      </c>
      <c r="Q12" s="226" t="str">
        <f t="shared" si="0"/>
        <v/>
      </c>
      <c r="R12" s="229" t="str">
        <f t="shared" si="1"/>
        <v/>
      </c>
      <c r="S12" s="232" t="str">
        <f t="shared" si="2"/>
        <v/>
      </c>
      <c r="T12" s="232" t="str">
        <f t="shared" si="3"/>
        <v/>
      </c>
      <c r="U12" s="231" t="str">
        <f t="shared" si="5"/>
        <v>0</v>
      </c>
      <c r="V12" s="231" t="str">
        <f t="array" ref="V12">IF(E12="","",$D12)</f>
        <v/>
      </c>
      <c r="W12" s="206" t="str">
        <f t="shared" si="6"/>
        <v/>
      </c>
      <c r="X12" s="206"/>
      <c r="Y12" s="206"/>
      <c r="Z12" s="206"/>
      <c r="AA12" s="206"/>
      <c r="AB12" s="206"/>
    </row>
    <row r="13" spans="1:30" s="245" customFormat="1" ht="20.25" customHeight="1">
      <c r="A13" s="248"/>
      <c r="B13" s="219"/>
      <c r="C13" s="219"/>
      <c r="D13" s="249"/>
      <c r="E13" s="250"/>
      <c r="F13" s="251" t="str">
        <f t="array" ref="F13">IF(A13="","-",E13*D13)</f>
        <v>-</v>
      </c>
      <c r="O13" s="252" t="str">
        <f>基础资料!K13</f>
        <v>供应商10</v>
      </c>
      <c r="P13" s="226" t="str">
        <f t="shared" si="4"/>
        <v/>
      </c>
      <c r="Q13" s="226" t="str">
        <f t="shared" si="0"/>
        <v/>
      </c>
      <c r="R13" s="229" t="str">
        <f t="shared" si="1"/>
        <v/>
      </c>
      <c r="S13" s="232" t="str">
        <f t="shared" si="2"/>
        <v/>
      </c>
      <c r="T13" s="232" t="str">
        <f t="shared" si="3"/>
        <v/>
      </c>
      <c r="U13" s="231" t="str">
        <f t="shared" si="5"/>
        <v>0</v>
      </c>
      <c r="V13" s="231" t="str">
        <f t="array" ref="V13">IF(E13="","",$D13)</f>
        <v/>
      </c>
      <c r="W13" s="206" t="str">
        <f t="shared" si="6"/>
        <v/>
      </c>
      <c r="X13" s="206"/>
      <c r="Y13" s="206"/>
      <c r="Z13" s="206"/>
      <c r="AA13" s="206"/>
      <c r="AB13" s="206"/>
    </row>
    <row r="14" spans="1:30" s="245" customFormat="1" ht="20.25" customHeight="1">
      <c r="A14" s="248"/>
      <c r="B14" s="219"/>
      <c r="C14" s="219"/>
      <c r="D14" s="249"/>
      <c r="E14" s="250"/>
      <c r="F14" s="251" t="str">
        <f t="array" ref="F14">IF(A14="","-",E14*D14)</f>
        <v>-</v>
      </c>
      <c r="O14" s="252" t="str">
        <f>基础资料!K14</f>
        <v>供应商11</v>
      </c>
      <c r="P14" s="226" t="str">
        <f t="shared" si="4"/>
        <v/>
      </c>
      <c r="Q14" s="226" t="str">
        <f t="shared" si="0"/>
        <v/>
      </c>
      <c r="R14" s="229" t="str">
        <f t="shared" si="1"/>
        <v/>
      </c>
      <c r="S14" s="232" t="str">
        <f t="shared" si="2"/>
        <v/>
      </c>
      <c r="T14" s="232" t="str">
        <f t="shared" si="3"/>
        <v/>
      </c>
      <c r="U14" s="231" t="str">
        <f t="shared" si="5"/>
        <v>0</v>
      </c>
      <c r="V14" s="231" t="str">
        <f t="array" ref="V14">IF(E14="","",$D14)</f>
        <v/>
      </c>
      <c r="W14" s="206" t="str">
        <f t="shared" si="6"/>
        <v/>
      </c>
      <c r="X14" s="206"/>
      <c r="Y14" s="206"/>
      <c r="Z14" s="206"/>
      <c r="AA14" s="206"/>
      <c r="AB14" s="206"/>
    </row>
    <row r="15" spans="1:30" s="245" customFormat="1" ht="20.25" customHeight="1">
      <c r="A15" s="248"/>
      <c r="B15" s="219"/>
      <c r="C15" s="219"/>
      <c r="D15" s="249"/>
      <c r="E15" s="250"/>
      <c r="F15" s="251" t="str">
        <f t="array" ref="F15">IF(A15="","-",E15*D15)</f>
        <v>-</v>
      </c>
      <c r="O15" s="252" t="str">
        <f>基础资料!K15</f>
        <v>供应商12</v>
      </c>
      <c r="P15" s="226" t="str">
        <f t="shared" si="4"/>
        <v/>
      </c>
      <c r="Q15" s="226" t="str">
        <f t="shared" si="0"/>
        <v/>
      </c>
      <c r="R15" s="229" t="str">
        <f t="shared" si="1"/>
        <v/>
      </c>
      <c r="S15" s="232" t="str">
        <f t="shared" si="2"/>
        <v/>
      </c>
      <c r="T15" s="232" t="str">
        <f t="shared" si="3"/>
        <v/>
      </c>
      <c r="U15" s="231" t="str">
        <f t="shared" si="5"/>
        <v>0</v>
      </c>
      <c r="V15" s="231" t="str">
        <f t="array" ref="V15">IF(E15="","",$D15)</f>
        <v/>
      </c>
      <c r="W15" s="206" t="str">
        <f t="shared" si="6"/>
        <v/>
      </c>
      <c r="X15" s="206"/>
      <c r="Y15" s="206"/>
      <c r="Z15" s="206"/>
      <c r="AA15" s="206"/>
      <c r="AB15" s="206"/>
    </row>
    <row r="16" spans="1:30" s="245" customFormat="1" ht="20.25" customHeight="1">
      <c r="A16" s="248"/>
      <c r="B16" s="219"/>
      <c r="C16" s="219"/>
      <c r="D16" s="249"/>
      <c r="E16" s="250"/>
      <c r="F16" s="251" t="str">
        <f t="array" ref="F16">IF(A16="","-",E16*D16)</f>
        <v>-</v>
      </c>
      <c r="O16" s="252" t="str">
        <f>基础资料!K16</f>
        <v>供应商13</v>
      </c>
      <c r="P16" s="226" t="str">
        <f t="shared" si="4"/>
        <v/>
      </c>
      <c r="Q16" s="226" t="str">
        <f t="shared" si="0"/>
        <v/>
      </c>
      <c r="R16" s="229" t="str">
        <f t="shared" si="1"/>
        <v/>
      </c>
      <c r="S16" s="232" t="str">
        <f t="shared" si="2"/>
        <v/>
      </c>
      <c r="T16" s="232" t="str">
        <f t="shared" si="3"/>
        <v/>
      </c>
      <c r="U16" s="231" t="str">
        <f t="shared" si="5"/>
        <v>0</v>
      </c>
      <c r="V16" s="231" t="str">
        <f t="array" ref="V16">IF(E16="","",$D16)</f>
        <v/>
      </c>
      <c r="W16" s="206" t="str">
        <f t="shared" si="6"/>
        <v/>
      </c>
      <c r="X16" s="206"/>
      <c r="Y16" s="206"/>
      <c r="Z16" s="206"/>
      <c r="AA16" s="206"/>
      <c r="AB16" s="206"/>
    </row>
    <row r="17" spans="1:29" s="245" customFormat="1" ht="20.25" customHeight="1">
      <c r="A17" s="248"/>
      <c r="B17" s="219"/>
      <c r="C17" s="219"/>
      <c r="D17" s="249"/>
      <c r="E17" s="250"/>
      <c r="F17" s="251" t="str">
        <f t="array" ref="F17">IF(A17="","-",E17*D17)</f>
        <v>-</v>
      </c>
      <c r="O17" s="252" t="str">
        <f>基础资料!K17</f>
        <v>供应商14</v>
      </c>
      <c r="P17" s="226" t="str">
        <f t="shared" si="4"/>
        <v/>
      </c>
      <c r="Q17" s="226" t="str">
        <f t="shared" si="0"/>
        <v/>
      </c>
      <c r="R17" s="229" t="str">
        <f t="shared" si="1"/>
        <v/>
      </c>
      <c r="S17" s="232" t="str">
        <f t="shared" si="2"/>
        <v/>
      </c>
      <c r="T17" s="232" t="str">
        <f t="shared" si="3"/>
        <v/>
      </c>
      <c r="U17" s="231" t="str">
        <f t="shared" si="5"/>
        <v>0</v>
      </c>
      <c r="V17" s="231" t="str">
        <f t="array" ref="V17">IF(E17="","",$D17)</f>
        <v/>
      </c>
      <c r="W17" s="206" t="str">
        <f t="shared" si="6"/>
        <v/>
      </c>
      <c r="X17" s="206"/>
      <c r="Y17" s="206"/>
      <c r="Z17" s="206"/>
      <c r="AA17" s="206"/>
      <c r="AB17" s="206"/>
    </row>
    <row r="18" spans="1:29" s="245" customFormat="1" ht="20.25" customHeight="1">
      <c r="A18" s="248"/>
      <c r="B18" s="219"/>
      <c r="C18" s="219"/>
      <c r="D18" s="249"/>
      <c r="E18" s="250"/>
      <c r="F18" s="251" t="str">
        <f t="array" ref="F18">IF(A18="","-",E18*D18)</f>
        <v>-</v>
      </c>
      <c r="O18" s="252" t="str">
        <f>基础资料!K18</f>
        <v>供应商15</v>
      </c>
      <c r="P18" s="226" t="str">
        <f t="shared" si="4"/>
        <v/>
      </c>
      <c r="Q18" s="226" t="str">
        <f t="shared" si="0"/>
        <v/>
      </c>
      <c r="R18" s="229" t="str">
        <f t="shared" si="1"/>
        <v/>
      </c>
      <c r="S18" s="232" t="str">
        <f t="shared" si="2"/>
        <v/>
      </c>
      <c r="T18" s="232" t="str">
        <f t="shared" si="3"/>
        <v/>
      </c>
      <c r="U18" s="231" t="str">
        <f t="shared" si="5"/>
        <v>0</v>
      </c>
      <c r="V18" s="231" t="str">
        <f t="array" ref="V18">IF(E18="","",$D18)</f>
        <v/>
      </c>
      <c r="W18" s="206" t="str">
        <f t="shared" si="6"/>
        <v/>
      </c>
      <c r="X18" s="206"/>
      <c r="Y18" s="206"/>
      <c r="Z18" s="206"/>
      <c r="AA18" s="206"/>
      <c r="AB18" s="206"/>
    </row>
    <row r="19" spans="1:29" s="245" customFormat="1" ht="20.25" customHeight="1">
      <c r="A19" s="248"/>
      <c r="B19" s="219"/>
      <c r="C19" s="219"/>
      <c r="D19" s="249"/>
      <c r="E19" s="250"/>
      <c r="F19" s="251" t="str">
        <f t="array" ref="F19">IF(A19="","-",E19*D19)</f>
        <v>-</v>
      </c>
      <c r="O19" s="252" t="str">
        <f>基础资料!K19</f>
        <v>供应商16</v>
      </c>
      <c r="P19" s="226" t="str">
        <f>IF(A20="","",B$3)</f>
        <v/>
      </c>
      <c r="Q19" s="226" t="str">
        <f>IF(A20="","",B$4)</f>
        <v/>
      </c>
      <c r="R19" s="229" t="str">
        <f>IF(A20="","",$A20)</f>
        <v/>
      </c>
      <c r="S19" s="232" t="str">
        <f>IF(B20="","",$B20)</f>
        <v/>
      </c>
      <c r="T19" s="232" t="str">
        <f>IF(C20="","",$C20)</f>
        <v/>
      </c>
      <c r="U19" s="231" t="str">
        <f t="shared" si="5"/>
        <v>0</v>
      </c>
      <c r="V19" s="231" t="str">
        <f t="array" ref="V19">IF(E19="","",$D19)</f>
        <v/>
      </c>
      <c r="W19" s="206" t="str">
        <f t="shared" si="6"/>
        <v/>
      </c>
      <c r="X19" s="206"/>
      <c r="Y19" s="206"/>
      <c r="Z19" s="206"/>
      <c r="AA19" s="206"/>
      <c r="AB19" s="206"/>
    </row>
    <row r="20" spans="1:29" s="245" customFormat="1" ht="20.25" customHeight="1">
      <c r="A20" s="248"/>
      <c r="B20" s="219"/>
      <c r="C20" s="219"/>
      <c r="D20" s="249"/>
      <c r="E20" s="250"/>
      <c r="F20" s="251" t="str">
        <f t="array" ref="F20">IF(A20="","-",E20*D20)</f>
        <v>-</v>
      </c>
      <c r="O20" s="252" t="str">
        <f>基础资料!K20</f>
        <v>供应商17</v>
      </c>
      <c r="P20" s="206"/>
      <c r="Q20" s="206"/>
      <c r="R20" s="255"/>
      <c r="S20" s="206"/>
      <c r="T20" s="206"/>
      <c r="U20" s="231" t="str">
        <f t="shared" si="5"/>
        <v>0</v>
      </c>
      <c r="V20" s="206"/>
      <c r="W20" s="206" t="str">
        <f t="shared" si="6"/>
        <v/>
      </c>
      <c r="X20" s="206"/>
      <c r="Y20" s="206"/>
      <c r="Z20" s="206"/>
      <c r="AA20" s="206"/>
      <c r="AB20" s="206"/>
    </row>
    <row r="21" spans="1:29" s="245" customFormat="1" ht="33" customHeight="1">
      <c r="A21" s="248"/>
      <c r="B21" s="219"/>
      <c r="C21" s="219"/>
      <c r="D21" s="249"/>
      <c r="E21" s="250"/>
      <c r="F21" s="251" t="str">
        <f t="array" ref="F21">IF(A21="","-",E21*D21)</f>
        <v>-</v>
      </c>
      <c r="O21" s="252" t="str">
        <f>基础资料!K21</f>
        <v>供应商18</v>
      </c>
      <c r="P21" s="206"/>
      <c r="Q21" s="206"/>
      <c r="R21" s="255"/>
      <c r="S21" s="206"/>
      <c r="T21" s="206"/>
      <c r="U21" s="231" t="str">
        <f t="shared" si="5"/>
        <v>0</v>
      </c>
      <c r="V21" s="206"/>
      <c r="W21" s="206" t="str">
        <f t="shared" si="6"/>
        <v/>
      </c>
      <c r="X21" s="206"/>
      <c r="Y21" s="206"/>
      <c r="Z21" s="206"/>
      <c r="AA21" s="206"/>
      <c r="AB21" s="206"/>
    </row>
    <row r="22" spans="1:29" s="245" customFormat="1" ht="21.75" customHeight="1">
      <c r="A22" s="248"/>
      <c r="B22" s="219"/>
      <c r="C22" s="219"/>
      <c r="D22" s="249"/>
      <c r="E22" s="250"/>
      <c r="F22" s="251" t="str">
        <f t="array" ref="F22">IF(A22="","-",E22*D22)</f>
        <v>-</v>
      </c>
      <c r="O22" s="252" t="str">
        <f>基础资料!K22</f>
        <v>供应商19</v>
      </c>
      <c r="P22" s="206"/>
      <c r="Q22" s="206"/>
      <c r="R22" s="255"/>
      <c r="S22" s="206"/>
      <c r="T22" s="206"/>
      <c r="U22" s="231" t="str">
        <f t="shared" si="5"/>
        <v>0</v>
      </c>
      <c r="V22" s="206"/>
      <c r="W22" s="206" t="str">
        <f t="shared" si="6"/>
        <v/>
      </c>
      <c r="X22" s="206"/>
      <c r="Y22" s="206"/>
      <c r="Z22" s="206"/>
      <c r="AA22" s="206"/>
      <c r="AB22" s="206"/>
    </row>
    <row r="23" spans="1:29" s="245" customFormat="1" ht="35.25" customHeight="1">
      <c r="A23" s="248"/>
      <c r="B23" s="219"/>
      <c r="C23" s="219"/>
      <c r="D23" s="249"/>
      <c r="E23" s="250"/>
      <c r="F23" s="251" t="str">
        <f t="array" ref="F23">IF(A23="","-",E23*D23)</f>
        <v>-</v>
      </c>
      <c r="O23" s="252" t="str">
        <f>基础资料!K23</f>
        <v>供应商20</v>
      </c>
      <c r="P23" s="206"/>
      <c r="Q23" s="206"/>
      <c r="R23" s="255"/>
      <c r="S23" s="206"/>
      <c r="T23" s="206"/>
      <c r="U23" s="231" t="str">
        <f t="shared" si="5"/>
        <v>0</v>
      </c>
      <c r="V23" s="206"/>
      <c r="W23" s="206" t="str">
        <f t="shared" si="6"/>
        <v/>
      </c>
      <c r="X23" s="206"/>
      <c r="Y23" s="206"/>
      <c r="Z23" s="206"/>
      <c r="AA23" s="206"/>
      <c r="AB23" s="206"/>
    </row>
    <row r="24" spans="1:29" s="245" customFormat="1" ht="22.5" customHeight="1">
      <c r="A24" s="248"/>
      <c r="B24" s="219"/>
      <c r="C24" s="219"/>
      <c r="D24" s="249"/>
      <c r="E24" s="250"/>
      <c r="F24" s="251" t="str">
        <f t="array" ref="F24">IF(A24="","-",E24*D24)</f>
        <v>-</v>
      </c>
      <c r="O24" s="252" t="str">
        <f>基础资料!K24</f>
        <v>供应商21</v>
      </c>
      <c r="P24" s="209"/>
      <c r="Q24" s="209"/>
      <c r="R24" s="208"/>
      <c r="S24" s="209"/>
      <c r="T24" s="209"/>
      <c r="U24" s="231" t="str">
        <f t="shared" si="5"/>
        <v>0</v>
      </c>
      <c r="V24" s="209"/>
      <c r="W24" s="206" t="str">
        <f t="shared" si="6"/>
        <v/>
      </c>
      <c r="X24" s="206"/>
      <c r="Y24" s="206"/>
      <c r="Z24" s="206"/>
      <c r="AA24" s="206"/>
      <c r="AB24" s="206"/>
    </row>
    <row r="25" spans="1:29">
      <c r="A25" s="248"/>
      <c r="B25" s="219"/>
      <c r="C25" s="219"/>
      <c r="D25" s="249"/>
      <c r="E25" s="250"/>
      <c r="F25" s="251" t="str">
        <f t="array" ref="F25">IF(A25="","-",E25*D25)</f>
        <v>-</v>
      </c>
      <c r="O25" s="252" t="str">
        <f>基础资料!K25</f>
        <v>供应商22</v>
      </c>
      <c r="U25" s="231" t="str">
        <f t="shared" si="5"/>
        <v>0</v>
      </c>
      <c r="W25" s="206" t="str">
        <f t="shared" si="6"/>
        <v/>
      </c>
      <c r="X25" s="206"/>
      <c r="Y25" s="206"/>
      <c r="Z25" s="206"/>
      <c r="AA25" s="206"/>
      <c r="AB25" s="206"/>
      <c r="AC25" s="245"/>
    </row>
    <row r="26" spans="1:29">
      <c r="A26" s="248"/>
      <c r="B26" s="219"/>
      <c r="C26" s="219"/>
      <c r="D26" s="249"/>
      <c r="E26" s="250"/>
      <c r="F26" s="251" t="str">
        <f t="array" ref="F26">IF(A26="","-",E26*D26)</f>
        <v>-</v>
      </c>
      <c r="O26" s="252" t="str">
        <f>基础资料!K26</f>
        <v>供应商23</v>
      </c>
      <c r="U26" s="231" t="str">
        <f t="shared" si="5"/>
        <v>0</v>
      </c>
      <c r="W26" s="206" t="str">
        <f t="shared" si="6"/>
        <v/>
      </c>
      <c r="X26" s="206"/>
      <c r="Y26" s="206"/>
      <c r="Z26" s="206"/>
      <c r="AA26" s="206"/>
      <c r="AB26" s="206"/>
      <c r="AC26" s="245"/>
    </row>
    <row r="27" spans="1:29">
      <c r="O27" s="252" t="str">
        <f>基础资料!K27</f>
        <v>供应商24</v>
      </c>
      <c r="U27" s="231" t="str">
        <f t="shared" si="5"/>
        <v>0</v>
      </c>
      <c r="W27" s="206" t="str">
        <f t="shared" si="6"/>
        <v/>
      </c>
      <c r="X27" s="206"/>
      <c r="Y27" s="206"/>
      <c r="Z27" s="206"/>
      <c r="AA27" s="206"/>
      <c r="AB27" s="206"/>
      <c r="AC27" s="245"/>
    </row>
    <row r="28" spans="1:29">
      <c r="O28" s="252" t="str">
        <f>基础资料!K28</f>
        <v>供应商25</v>
      </c>
      <c r="U28" s="231" t="str">
        <f t="shared" si="5"/>
        <v>0</v>
      </c>
      <c r="W28" s="206" t="str">
        <f t="shared" si="6"/>
        <v/>
      </c>
      <c r="X28" s="206"/>
      <c r="Y28" s="206"/>
      <c r="Z28" s="206"/>
      <c r="AA28" s="206"/>
      <c r="AB28" s="206"/>
      <c r="AC28" s="245"/>
    </row>
    <row r="29" spans="1:29">
      <c r="O29" s="252" t="str">
        <f>基础资料!K29</f>
        <v>供应商26</v>
      </c>
      <c r="U29" s="231" t="str">
        <f t="shared" si="5"/>
        <v>0</v>
      </c>
      <c r="W29" s="206" t="str">
        <f t="shared" si="6"/>
        <v/>
      </c>
      <c r="X29" s="206"/>
      <c r="Y29" s="206"/>
      <c r="Z29" s="206"/>
      <c r="AA29" s="206"/>
      <c r="AB29" s="206"/>
      <c r="AC29" s="245"/>
    </row>
    <row r="30" spans="1:29">
      <c r="O30" s="252" t="str">
        <f>基础资料!K30</f>
        <v>供应商27</v>
      </c>
      <c r="U30" s="231" t="str">
        <f t="shared" si="5"/>
        <v>0</v>
      </c>
      <c r="W30" s="206" t="str">
        <f t="shared" si="6"/>
        <v/>
      </c>
      <c r="X30" s="206"/>
      <c r="Y30" s="206"/>
      <c r="Z30" s="206"/>
      <c r="AA30" s="206"/>
      <c r="AB30" s="206"/>
      <c r="AC30" s="245"/>
    </row>
    <row r="31" spans="1:29">
      <c r="O31" s="252">
        <f>基础资料!K31</f>
        <v>0</v>
      </c>
      <c r="U31" s="231" t="str">
        <f t="shared" si="5"/>
        <v>0</v>
      </c>
      <c r="W31" s="206" t="str">
        <f t="shared" si="6"/>
        <v/>
      </c>
      <c r="X31" s="206"/>
      <c r="Y31" s="206"/>
      <c r="Z31" s="206"/>
      <c r="AA31" s="206"/>
      <c r="AB31" s="206"/>
      <c r="AC31" s="245"/>
    </row>
    <row r="32" spans="1:29">
      <c r="O32" s="252">
        <f>基础资料!K32</f>
        <v>0</v>
      </c>
      <c r="U32" s="231" t="str">
        <f t="shared" si="5"/>
        <v>0</v>
      </c>
      <c r="W32" s="206" t="str">
        <f t="shared" si="6"/>
        <v/>
      </c>
      <c r="X32" s="206"/>
      <c r="Y32" s="206"/>
      <c r="Z32" s="206"/>
      <c r="AA32" s="206"/>
      <c r="AB32" s="206"/>
      <c r="AC32" s="245"/>
    </row>
    <row r="33" spans="15:29">
      <c r="O33" s="252">
        <f>基础资料!K33</f>
        <v>0</v>
      </c>
      <c r="U33" s="231" t="str">
        <f t="shared" si="5"/>
        <v>0</v>
      </c>
      <c r="W33" s="206" t="str">
        <f t="shared" si="6"/>
        <v/>
      </c>
      <c r="X33" s="206"/>
      <c r="Y33" s="206"/>
      <c r="Z33" s="206"/>
      <c r="AA33" s="206"/>
      <c r="AB33" s="206"/>
      <c r="AC33" s="245"/>
    </row>
    <row r="34" spans="15:29">
      <c r="O34" s="252">
        <f>基础资料!K34</f>
        <v>0</v>
      </c>
      <c r="U34" s="231" t="str">
        <f t="shared" si="5"/>
        <v>0</v>
      </c>
      <c r="W34" s="206" t="str">
        <f t="shared" si="6"/>
        <v/>
      </c>
      <c r="X34" s="206"/>
      <c r="Y34" s="206"/>
      <c r="Z34" s="206"/>
      <c r="AA34" s="206"/>
      <c r="AB34" s="206"/>
      <c r="AC34" s="245"/>
    </row>
    <row r="35" spans="15:29">
      <c r="O35" s="252">
        <f>基础资料!K35</f>
        <v>0</v>
      </c>
      <c r="U35" s="231" t="str">
        <f t="shared" si="5"/>
        <v>0</v>
      </c>
      <c r="W35" s="206" t="str">
        <f t="shared" si="6"/>
        <v/>
      </c>
      <c r="X35" s="206"/>
      <c r="Y35" s="206"/>
      <c r="Z35" s="206"/>
      <c r="AA35" s="206"/>
      <c r="AB35" s="206"/>
      <c r="AC35" s="245"/>
    </row>
    <row r="36" spans="15:29">
      <c r="O36" s="252">
        <f>基础资料!K36</f>
        <v>0</v>
      </c>
      <c r="U36" s="231" t="str">
        <f t="shared" si="5"/>
        <v>0</v>
      </c>
      <c r="W36" s="206" t="str">
        <f t="shared" si="6"/>
        <v/>
      </c>
      <c r="X36" s="206"/>
      <c r="Y36" s="206"/>
      <c r="Z36" s="206"/>
      <c r="AA36" s="206"/>
      <c r="AB36" s="206"/>
      <c r="AC36" s="245"/>
    </row>
    <row r="37" spans="15:29">
      <c r="O37" s="252">
        <f>基础资料!K37</f>
        <v>0</v>
      </c>
      <c r="U37" s="231" t="str">
        <f t="shared" si="5"/>
        <v>0</v>
      </c>
      <c r="W37" s="206" t="str">
        <f t="shared" si="6"/>
        <v/>
      </c>
      <c r="X37" s="206"/>
      <c r="Y37" s="206"/>
      <c r="Z37" s="206"/>
      <c r="AA37" s="206"/>
      <c r="AB37" s="206"/>
      <c r="AC37" s="245"/>
    </row>
    <row r="38" spans="15:29">
      <c r="O38" s="252">
        <f>基础资料!K38</f>
        <v>0</v>
      </c>
      <c r="U38" s="231" t="str">
        <f t="shared" si="5"/>
        <v>0</v>
      </c>
      <c r="W38" s="206" t="str">
        <f t="shared" si="6"/>
        <v/>
      </c>
      <c r="X38" s="206"/>
      <c r="Y38" s="206"/>
      <c r="Z38" s="206"/>
      <c r="AA38" s="206"/>
      <c r="AB38" s="206"/>
      <c r="AC38" s="245"/>
    </row>
    <row r="39" spans="15:29">
      <c r="O39" s="252">
        <f>基础资料!K39</f>
        <v>0</v>
      </c>
      <c r="U39" s="231" t="str">
        <f t="shared" si="5"/>
        <v>0</v>
      </c>
      <c r="W39" s="206" t="str">
        <f t="shared" si="6"/>
        <v/>
      </c>
      <c r="X39" s="206"/>
      <c r="Y39" s="206"/>
      <c r="Z39" s="206"/>
      <c r="AA39" s="206"/>
      <c r="AB39" s="206"/>
      <c r="AC39" s="245"/>
    </row>
    <row r="40" spans="15:29">
      <c r="O40" s="252">
        <f>基础资料!K40</f>
        <v>0</v>
      </c>
      <c r="U40" s="231" t="str">
        <f t="shared" si="5"/>
        <v>0</v>
      </c>
      <c r="W40" s="206" t="str">
        <f t="shared" si="6"/>
        <v/>
      </c>
      <c r="X40" s="206"/>
      <c r="Y40" s="206"/>
      <c r="Z40" s="206"/>
      <c r="AA40" s="206"/>
      <c r="AB40" s="206"/>
      <c r="AC40" s="245"/>
    </row>
    <row r="41" spans="15:29">
      <c r="O41" s="252">
        <f>基础资料!K41</f>
        <v>0</v>
      </c>
      <c r="U41" s="231" t="str">
        <f t="shared" si="5"/>
        <v>0</v>
      </c>
      <c r="W41" s="206" t="str">
        <f t="shared" si="6"/>
        <v/>
      </c>
      <c r="X41" s="206"/>
      <c r="Y41" s="206"/>
      <c r="Z41" s="206"/>
      <c r="AA41" s="206"/>
      <c r="AB41" s="206"/>
      <c r="AC41" s="245"/>
    </row>
    <row r="42" spans="15:29">
      <c r="O42" s="252">
        <f>基础资料!K42</f>
        <v>0</v>
      </c>
      <c r="U42" s="231" t="str">
        <f t="shared" si="5"/>
        <v>0</v>
      </c>
      <c r="W42" s="206" t="str">
        <f t="shared" si="6"/>
        <v/>
      </c>
      <c r="X42" s="206"/>
      <c r="Y42" s="206"/>
      <c r="Z42" s="206"/>
      <c r="AA42" s="206"/>
      <c r="AB42" s="206"/>
      <c r="AC42" s="245"/>
    </row>
    <row r="43" spans="15:29">
      <c r="O43" s="252">
        <f>基础资料!K43</f>
        <v>0</v>
      </c>
      <c r="U43" s="231" t="str">
        <f t="shared" si="5"/>
        <v>0</v>
      </c>
      <c r="W43" s="206" t="str">
        <f t="shared" si="6"/>
        <v/>
      </c>
      <c r="X43" s="206"/>
      <c r="Y43" s="206"/>
      <c r="Z43" s="206"/>
      <c r="AA43" s="206"/>
      <c r="AB43" s="206"/>
      <c r="AC43" s="245"/>
    </row>
    <row r="44" spans="15:29">
      <c r="O44" s="252">
        <f>基础资料!K44</f>
        <v>0</v>
      </c>
      <c r="U44" s="231" t="str">
        <f t="shared" si="5"/>
        <v>0</v>
      </c>
      <c r="W44" s="206" t="str">
        <f t="shared" si="6"/>
        <v/>
      </c>
      <c r="X44" s="206"/>
      <c r="Y44" s="206"/>
      <c r="Z44" s="206"/>
      <c r="AA44" s="206"/>
      <c r="AB44" s="206"/>
      <c r="AC44" s="245"/>
    </row>
    <row r="45" spans="15:29">
      <c r="O45" s="252">
        <f>基础资料!K45</f>
        <v>0</v>
      </c>
      <c r="U45" s="231" t="str">
        <f t="shared" si="5"/>
        <v>0</v>
      </c>
      <c r="W45" s="206" t="str">
        <f t="shared" si="6"/>
        <v/>
      </c>
      <c r="X45" s="206"/>
      <c r="Y45" s="206"/>
      <c r="Z45" s="206"/>
      <c r="AA45" s="206"/>
      <c r="AB45" s="206"/>
      <c r="AC45" s="245"/>
    </row>
    <row r="46" spans="15:29">
      <c r="O46" s="252">
        <f>基础资料!K46</f>
        <v>0</v>
      </c>
      <c r="U46" s="231" t="str">
        <f t="shared" si="5"/>
        <v>0</v>
      </c>
      <c r="W46" s="206" t="str">
        <f t="shared" si="6"/>
        <v/>
      </c>
      <c r="X46" s="206"/>
      <c r="Y46" s="206"/>
      <c r="Z46" s="206"/>
      <c r="AA46" s="206"/>
      <c r="AB46" s="206"/>
      <c r="AC46" s="245"/>
    </row>
    <row r="47" spans="15:29">
      <c r="O47" s="252">
        <f>基础资料!K47</f>
        <v>0</v>
      </c>
      <c r="U47" s="231" t="str">
        <f t="shared" si="5"/>
        <v>0</v>
      </c>
      <c r="W47" s="206" t="str">
        <f t="shared" si="6"/>
        <v/>
      </c>
      <c r="X47" s="206"/>
      <c r="Y47" s="206"/>
      <c r="Z47" s="206"/>
      <c r="AA47" s="206"/>
      <c r="AB47" s="206"/>
      <c r="AC47" s="245"/>
    </row>
    <row r="48" spans="15:29">
      <c r="O48" s="252">
        <f>基础资料!K48</f>
        <v>0</v>
      </c>
      <c r="U48" s="231" t="str">
        <f t="shared" si="5"/>
        <v>0</v>
      </c>
      <c r="W48" s="206" t="str">
        <f t="shared" si="6"/>
        <v/>
      </c>
      <c r="X48" s="206"/>
      <c r="Y48" s="206"/>
      <c r="Z48" s="206"/>
      <c r="AA48" s="206"/>
      <c r="AB48" s="206"/>
      <c r="AC48" s="245"/>
    </row>
    <row r="49" spans="15:29">
      <c r="O49" s="252">
        <f>基础资料!K49</f>
        <v>0</v>
      </c>
      <c r="U49" s="231" t="str">
        <f t="shared" si="5"/>
        <v>0</v>
      </c>
      <c r="W49" s="206" t="str">
        <f t="shared" si="6"/>
        <v/>
      </c>
      <c r="X49" s="206"/>
      <c r="Y49" s="206"/>
      <c r="Z49" s="206"/>
      <c r="AA49" s="206"/>
      <c r="AB49" s="206"/>
      <c r="AC49" s="245"/>
    </row>
    <row r="50" spans="15:29">
      <c r="O50" s="252">
        <f>基础资料!K50</f>
        <v>0</v>
      </c>
      <c r="U50" s="231" t="str">
        <f t="shared" si="5"/>
        <v>0</v>
      </c>
      <c r="W50" s="206" t="str">
        <f t="shared" si="6"/>
        <v/>
      </c>
      <c r="X50" s="206"/>
      <c r="Y50" s="206"/>
      <c r="Z50" s="206"/>
      <c r="AA50" s="206"/>
      <c r="AB50" s="206"/>
      <c r="AC50" s="245"/>
    </row>
    <row r="51" spans="15:29">
      <c r="O51" s="252">
        <f>基础资料!K51</f>
        <v>0</v>
      </c>
      <c r="U51" s="231" t="str">
        <f t="shared" si="5"/>
        <v>0</v>
      </c>
      <c r="W51" s="206" t="str">
        <f t="shared" si="6"/>
        <v/>
      </c>
      <c r="X51" s="206"/>
      <c r="Y51" s="206"/>
      <c r="Z51" s="206"/>
      <c r="AA51" s="206"/>
      <c r="AB51" s="206"/>
      <c r="AC51" s="245"/>
    </row>
    <row r="52" spans="15:29">
      <c r="O52" s="252">
        <f>基础资料!K52</f>
        <v>0</v>
      </c>
      <c r="U52" s="231" t="str">
        <f t="shared" si="5"/>
        <v>0</v>
      </c>
      <c r="W52" s="206" t="str">
        <f t="shared" si="6"/>
        <v/>
      </c>
      <c r="X52" s="206"/>
      <c r="Y52" s="206"/>
      <c r="Z52" s="206"/>
      <c r="AA52" s="206"/>
      <c r="AB52" s="206"/>
      <c r="AC52" s="245"/>
    </row>
    <row r="53" spans="15:29">
      <c r="O53" s="252">
        <f>基础资料!K53</f>
        <v>0</v>
      </c>
      <c r="U53" s="231" t="str">
        <f t="shared" si="5"/>
        <v>0</v>
      </c>
      <c r="W53" s="206" t="str">
        <f t="shared" si="6"/>
        <v/>
      </c>
      <c r="X53" s="206"/>
      <c r="Y53" s="206"/>
      <c r="Z53" s="206"/>
      <c r="AA53" s="206"/>
      <c r="AB53" s="206"/>
      <c r="AC53" s="245"/>
    </row>
    <row r="54" spans="15:29">
      <c r="O54" s="252">
        <f>基础资料!K54</f>
        <v>0</v>
      </c>
      <c r="U54" s="231" t="str">
        <f t="shared" si="5"/>
        <v>0</v>
      </c>
      <c r="W54" s="206" t="str">
        <f t="shared" si="6"/>
        <v/>
      </c>
      <c r="X54" s="206"/>
      <c r="Y54" s="206"/>
      <c r="Z54" s="206"/>
      <c r="AA54" s="206"/>
      <c r="AB54" s="206"/>
      <c r="AC54" s="245"/>
    </row>
    <row r="55" spans="15:29">
      <c r="O55" s="252">
        <f>基础资料!K55</f>
        <v>0</v>
      </c>
      <c r="U55" s="231" t="str">
        <f t="shared" si="5"/>
        <v>0</v>
      </c>
      <c r="W55" s="206" t="str">
        <f t="shared" si="6"/>
        <v/>
      </c>
      <c r="X55" s="206"/>
      <c r="Y55" s="206"/>
      <c r="Z55" s="206"/>
      <c r="AA55" s="206"/>
      <c r="AB55" s="206"/>
      <c r="AC55" s="245"/>
    </row>
    <row r="56" spans="15:29">
      <c r="O56" s="252">
        <f>基础资料!K56</f>
        <v>0</v>
      </c>
      <c r="U56" s="231" t="str">
        <f t="shared" si="5"/>
        <v>0</v>
      </c>
      <c r="W56" s="206" t="str">
        <f t="shared" si="6"/>
        <v/>
      </c>
      <c r="X56" s="206"/>
      <c r="Y56" s="206"/>
      <c r="Z56" s="206"/>
      <c r="AA56" s="206"/>
      <c r="AB56" s="206"/>
      <c r="AC56" s="245"/>
    </row>
    <row r="57" spans="15:29">
      <c r="O57" s="252">
        <f>基础资料!K57</f>
        <v>0</v>
      </c>
      <c r="U57" s="231" t="str">
        <f t="shared" si="5"/>
        <v>0</v>
      </c>
      <c r="W57" s="206" t="str">
        <f t="shared" si="6"/>
        <v/>
      </c>
      <c r="X57" s="206"/>
      <c r="Y57" s="206"/>
      <c r="Z57" s="206"/>
      <c r="AA57" s="206"/>
      <c r="AB57" s="206"/>
      <c r="AC57" s="245"/>
    </row>
    <row r="58" spans="15:29">
      <c r="O58" s="252">
        <f>基础资料!K58</f>
        <v>0</v>
      </c>
      <c r="U58" s="231" t="str">
        <f t="shared" si="5"/>
        <v>0</v>
      </c>
      <c r="W58" s="206" t="str">
        <f t="shared" si="6"/>
        <v/>
      </c>
      <c r="X58" s="206"/>
      <c r="Y58" s="206"/>
      <c r="Z58" s="206"/>
      <c r="AA58" s="206"/>
      <c r="AB58" s="206"/>
      <c r="AC58" s="245"/>
    </row>
    <row r="59" spans="15:29">
      <c r="O59" s="252">
        <f>基础资料!K59</f>
        <v>0</v>
      </c>
      <c r="U59" s="231" t="str">
        <f t="shared" si="5"/>
        <v>0</v>
      </c>
      <c r="W59" s="206" t="str">
        <f t="shared" si="6"/>
        <v/>
      </c>
      <c r="X59" s="206"/>
      <c r="Y59" s="206"/>
      <c r="Z59" s="206"/>
      <c r="AA59" s="206"/>
      <c r="AB59" s="206"/>
      <c r="AC59" s="245"/>
    </row>
    <row r="60" spans="15:29">
      <c r="O60" s="252">
        <f>基础资料!K60</f>
        <v>0</v>
      </c>
      <c r="U60" s="231" t="str">
        <f t="shared" si="5"/>
        <v>0</v>
      </c>
      <c r="W60" s="206" t="str">
        <f t="shared" si="6"/>
        <v/>
      </c>
      <c r="X60" s="206"/>
      <c r="Y60" s="206"/>
      <c r="Z60" s="206"/>
      <c r="AA60" s="206"/>
      <c r="AB60" s="206"/>
      <c r="AC60" s="245"/>
    </row>
    <row r="61" spans="15:29">
      <c r="O61" s="252">
        <f>基础资料!K61</f>
        <v>0</v>
      </c>
      <c r="U61" s="231" t="str">
        <f t="shared" si="5"/>
        <v>0</v>
      </c>
      <c r="W61" s="206" t="str">
        <f t="shared" si="6"/>
        <v/>
      </c>
      <c r="X61" s="206"/>
      <c r="Y61" s="206"/>
      <c r="Z61" s="206"/>
      <c r="AA61" s="206"/>
      <c r="AB61" s="206"/>
      <c r="AC61" s="245"/>
    </row>
    <row r="62" spans="15:29">
      <c r="O62" s="252">
        <f>基础资料!K62</f>
        <v>0</v>
      </c>
      <c r="U62" s="231" t="str">
        <f t="shared" si="5"/>
        <v>0</v>
      </c>
      <c r="W62" s="206" t="str">
        <f t="shared" si="6"/>
        <v/>
      </c>
      <c r="X62" s="206"/>
      <c r="Y62" s="206"/>
      <c r="Z62" s="206"/>
      <c r="AA62" s="206"/>
      <c r="AB62" s="206"/>
      <c r="AC62" s="245"/>
    </row>
    <row r="63" spans="15:29">
      <c r="O63" s="252">
        <f>基础资料!K63</f>
        <v>0</v>
      </c>
      <c r="U63" s="231" t="str">
        <f t="shared" si="5"/>
        <v>0</v>
      </c>
      <c r="W63" s="206" t="str">
        <f t="shared" si="6"/>
        <v/>
      </c>
      <c r="X63" s="206"/>
      <c r="Y63" s="206"/>
      <c r="Z63" s="206"/>
      <c r="AA63" s="206"/>
      <c r="AB63" s="206"/>
      <c r="AC63" s="245"/>
    </row>
    <row r="64" spans="15:29">
      <c r="O64" s="252">
        <f>基础资料!K64</f>
        <v>0</v>
      </c>
      <c r="U64" s="231" t="str">
        <f t="shared" si="5"/>
        <v>0</v>
      </c>
      <c r="W64" s="206" t="str">
        <f t="shared" si="6"/>
        <v/>
      </c>
      <c r="X64" s="206"/>
      <c r="Y64" s="206"/>
      <c r="Z64" s="206"/>
      <c r="AA64" s="206"/>
      <c r="AB64" s="206"/>
      <c r="AC64" s="245"/>
    </row>
    <row r="65" spans="15:29">
      <c r="O65" s="252">
        <f>基础资料!K65</f>
        <v>0</v>
      </c>
      <c r="U65" s="231" t="str">
        <f t="shared" si="5"/>
        <v>0</v>
      </c>
      <c r="W65" s="206" t="str">
        <f t="shared" si="6"/>
        <v/>
      </c>
      <c r="X65" s="206"/>
      <c r="Y65" s="206"/>
      <c r="Z65" s="206"/>
      <c r="AA65" s="206"/>
      <c r="AB65" s="206"/>
      <c r="AC65" s="245"/>
    </row>
    <row r="66" spans="15:29">
      <c r="O66" s="252">
        <f>基础资料!K66</f>
        <v>0</v>
      </c>
      <c r="U66" s="231" t="str">
        <f t="shared" si="5"/>
        <v>0</v>
      </c>
      <c r="W66" s="206" t="str">
        <f t="shared" si="6"/>
        <v/>
      </c>
      <c r="X66" s="206"/>
      <c r="Y66" s="206"/>
      <c r="Z66" s="206"/>
      <c r="AA66" s="206"/>
      <c r="AB66" s="206"/>
      <c r="AC66" s="245"/>
    </row>
    <row r="67" spans="15:29">
      <c r="O67" s="252">
        <f>基础资料!K67</f>
        <v>0</v>
      </c>
      <c r="U67" s="231" t="str">
        <f t="shared" si="5"/>
        <v>0</v>
      </c>
      <c r="W67" s="206" t="str">
        <f t="shared" si="6"/>
        <v/>
      </c>
      <c r="X67" s="206"/>
      <c r="Y67" s="206"/>
      <c r="Z67" s="206"/>
      <c r="AA67" s="206"/>
      <c r="AB67" s="206"/>
      <c r="AC67" s="245"/>
    </row>
    <row r="68" spans="15:29">
      <c r="O68" s="252">
        <f>基础资料!K68</f>
        <v>0</v>
      </c>
      <c r="U68" s="231" t="str">
        <f t="shared" si="5"/>
        <v>0</v>
      </c>
      <c r="W68" s="206" t="str">
        <f t="shared" si="6"/>
        <v/>
      </c>
      <c r="X68" s="206"/>
      <c r="Y68" s="206"/>
      <c r="Z68" s="206"/>
      <c r="AA68" s="206"/>
      <c r="AB68" s="206"/>
      <c r="AC68" s="245"/>
    </row>
    <row r="69" spans="15:29">
      <c r="O69" s="252">
        <f>基础资料!K69</f>
        <v>0</v>
      </c>
      <c r="U69" s="231" t="str">
        <f t="shared" si="5"/>
        <v>0</v>
      </c>
      <c r="W69" s="206" t="str">
        <f t="shared" si="6"/>
        <v/>
      </c>
      <c r="X69" s="206"/>
      <c r="Y69" s="206"/>
      <c r="Z69" s="206"/>
      <c r="AA69" s="206"/>
      <c r="AB69" s="206"/>
      <c r="AC69" s="245"/>
    </row>
    <row r="70" spans="15:29">
      <c r="O70" s="252">
        <f>基础资料!K70</f>
        <v>0</v>
      </c>
      <c r="U70" s="231" t="str">
        <f t="shared" si="5"/>
        <v>0</v>
      </c>
      <c r="W70" s="206" t="str">
        <f t="shared" si="6"/>
        <v/>
      </c>
      <c r="X70" s="206"/>
      <c r="Y70" s="206"/>
      <c r="Z70" s="206"/>
      <c r="AA70" s="206"/>
      <c r="AB70" s="206"/>
      <c r="AC70" s="245"/>
    </row>
    <row r="71" spans="15:29">
      <c r="O71" s="252">
        <f>基础资料!K71</f>
        <v>0</v>
      </c>
      <c r="U71" s="231" t="str">
        <f t="shared" ref="U71:U134" si="7">IF(D71="","0",$E71)</f>
        <v>0</v>
      </c>
      <c r="W71" s="206" t="str">
        <f t="shared" ref="W71:W134" si="8">IF(E71="","",$F71)</f>
        <v/>
      </c>
      <c r="X71" s="206"/>
      <c r="Y71" s="206"/>
      <c r="Z71" s="206"/>
      <c r="AA71" s="206"/>
      <c r="AB71" s="206"/>
      <c r="AC71" s="245"/>
    </row>
    <row r="72" spans="15:29">
      <c r="O72" s="252">
        <f>基础资料!K72</f>
        <v>0</v>
      </c>
      <c r="U72" s="231" t="str">
        <f t="shared" si="7"/>
        <v>0</v>
      </c>
      <c r="W72" s="206" t="str">
        <f t="shared" si="8"/>
        <v/>
      </c>
      <c r="X72" s="206"/>
      <c r="Y72" s="206"/>
      <c r="Z72" s="206"/>
      <c r="AA72" s="206"/>
      <c r="AB72" s="206"/>
      <c r="AC72" s="245"/>
    </row>
    <row r="73" spans="15:29">
      <c r="O73" s="252">
        <f>基础资料!K73</f>
        <v>0</v>
      </c>
      <c r="U73" s="231" t="str">
        <f t="shared" si="7"/>
        <v>0</v>
      </c>
      <c r="W73" s="206" t="str">
        <f t="shared" si="8"/>
        <v/>
      </c>
      <c r="X73" s="206"/>
      <c r="Y73" s="206"/>
      <c r="Z73" s="206"/>
      <c r="AA73" s="206"/>
      <c r="AB73" s="206"/>
      <c r="AC73" s="245"/>
    </row>
    <row r="74" spans="15:29">
      <c r="O74" s="252">
        <f>基础资料!K74</f>
        <v>0</v>
      </c>
      <c r="U74" s="231" t="str">
        <f t="shared" si="7"/>
        <v>0</v>
      </c>
      <c r="W74" s="206" t="str">
        <f t="shared" si="8"/>
        <v/>
      </c>
      <c r="X74" s="206"/>
      <c r="Y74" s="206"/>
      <c r="Z74" s="206"/>
      <c r="AA74" s="206"/>
      <c r="AB74" s="206"/>
      <c r="AC74" s="245"/>
    </row>
    <row r="75" spans="15:29">
      <c r="O75" s="252">
        <f>基础资料!K75</f>
        <v>0</v>
      </c>
      <c r="U75" s="231" t="str">
        <f t="shared" si="7"/>
        <v>0</v>
      </c>
      <c r="W75" s="206" t="str">
        <f t="shared" si="8"/>
        <v/>
      </c>
      <c r="X75" s="206"/>
      <c r="Y75" s="206"/>
      <c r="Z75" s="206"/>
      <c r="AA75" s="206"/>
      <c r="AB75" s="206"/>
      <c r="AC75" s="245"/>
    </row>
    <row r="76" spans="15:29">
      <c r="O76" s="252">
        <f>基础资料!K76</f>
        <v>0</v>
      </c>
      <c r="U76" s="231" t="str">
        <f t="shared" si="7"/>
        <v>0</v>
      </c>
      <c r="W76" s="206" t="str">
        <f t="shared" si="8"/>
        <v/>
      </c>
      <c r="X76" s="206"/>
      <c r="Y76" s="206"/>
      <c r="Z76" s="206"/>
      <c r="AA76" s="206"/>
      <c r="AB76" s="206"/>
      <c r="AC76" s="245"/>
    </row>
    <row r="77" spans="15:29">
      <c r="O77" s="252">
        <f>基础资料!K77</f>
        <v>0</v>
      </c>
      <c r="U77" s="231" t="str">
        <f t="shared" si="7"/>
        <v>0</v>
      </c>
      <c r="W77" s="206" t="str">
        <f t="shared" si="8"/>
        <v/>
      </c>
      <c r="X77" s="206"/>
      <c r="Y77" s="206"/>
      <c r="Z77" s="206"/>
      <c r="AA77" s="206"/>
      <c r="AB77" s="206"/>
      <c r="AC77" s="245"/>
    </row>
    <row r="78" spans="15:29">
      <c r="O78" s="252">
        <f>基础资料!K78</f>
        <v>0</v>
      </c>
      <c r="U78" s="231" t="str">
        <f t="shared" si="7"/>
        <v>0</v>
      </c>
      <c r="W78" s="206" t="str">
        <f t="shared" si="8"/>
        <v/>
      </c>
      <c r="X78" s="206"/>
      <c r="Y78" s="206"/>
      <c r="Z78" s="206"/>
      <c r="AA78" s="206"/>
      <c r="AB78" s="206"/>
      <c r="AC78" s="245"/>
    </row>
    <row r="79" spans="15:29">
      <c r="O79" s="252">
        <f>基础资料!K79</f>
        <v>0</v>
      </c>
      <c r="U79" s="231" t="str">
        <f t="shared" si="7"/>
        <v>0</v>
      </c>
      <c r="W79" s="206" t="str">
        <f t="shared" si="8"/>
        <v/>
      </c>
      <c r="X79" s="206"/>
      <c r="Y79" s="206"/>
      <c r="Z79" s="206"/>
      <c r="AA79" s="206"/>
      <c r="AB79" s="206"/>
      <c r="AC79" s="245"/>
    </row>
    <row r="80" spans="15:29">
      <c r="O80" s="252">
        <f>基础资料!K80</f>
        <v>0</v>
      </c>
      <c r="U80" s="231" t="str">
        <f t="shared" si="7"/>
        <v>0</v>
      </c>
      <c r="W80" s="206" t="str">
        <f t="shared" si="8"/>
        <v/>
      </c>
      <c r="X80" s="206"/>
      <c r="Y80" s="206"/>
      <c r="Z80" s="206"/>
      <c r="AA80" s="206"/>
      <c r="AB80" s="206"/>
      <c r="AC80" s="245"/>
    </row>
    <row r="81" spans="15:29">
      <c r="O81" s="252">
        <f>基础资料!K81</f>
        <v>0</v>
      </c>
      <c r="U81" s="231" t="str">
        <f t="shared" si="7"/>
        <v>0</v>
      </c>
      <c r="W81" s="206" t="str">
        <f t="shared" si="8"/>
        <v/>
      </c>
      <c r="X81" s="206"/>
      <c r="Y81" s="206"/>
      <c r="Z81" s="206"/>
      <c r="AA81" s="206"/>
      <c r="AB81" s="206"/>
      <c r="AC81" s="245"/>
    </row>
    <row r="82" spans="15:29">
      <c r="O82" s="252">
        <f>基础资料!K82</f>
        <v>0</v>
      </c>
      <c r="U82" s="231" t="str">
        <f t="shared" si="7"/>
        <v>0</v>
      </c>
      <c r="W82" s="206" t="str">
        <f t="shared" si="8"/>
        <v/>
      </c>
      <c r="X82" s="206"/>
      <c r="Y82" s="206"/>
      <c r="Z82" s="206"/>
      <c r="AA82" s="206"/>
      <c r="AB82" s="206"/>
      <c r="AC82" s="245"/>
    </row>
    <row r="83" spans="15:29">
      <c r="O83" s="252">
        <f>基础资料!K83</f>
        <v>0</v>
      </c>
      <c r="U83" s="231" t="str">
        <f t="shared" si="7"/>
        <v>0</v>
      </c>
      <c r="W83" s="206" t="str">
        <f t="shared" si="8"/>
        <v/>
      </c>
      <c r="X83" s="206"/>
      <c r="Y83" s="206"/>
      <c r="Z83" s="206"/>
      <c r="AA83" s="206"/>
      <c r="AB83" s="206"/>
      <c r="AC83" s="245"/>
    </row>
    <row r="84" spans="15:29">
      <c r="O84" s="252">
        <f>基础资料!K84</f>
        <v>0</v>
      </c>
      <c r="U84" s="231" t="str">
        <f t="shared" si="7"/>
        <v>0</v>
      </c>
      <c r="W84" s="206" t="str">
        <f t="shared" si="8"/>
        <v/>
      </c>
      <c r="X84" s="206"/>
      <c r="Y84" s="206"/>
      <c r="Z84" s="206"/>
      <c r="AA84" s="206"/>
      <c r="AB84" s="206"/>
      <c r="AC84" s="245"/>
    </row>
    <row r="85" spans="15:29">
      <c r="O85" s="252">
        <f>基础资料!K85</f>
        <v>0</v>
      </c>
      <c r="U85" s="231" t="str">
        <f t="shared" si="7"/>
        <v>0</v>
      </c>
      <c r="W85" s="206" t="str">
        <f t="shared" si="8"/>
        <v/>
      </c>
      <c r="X85" s="206"/>
      <c r="Y85" s="206"/>
      <c r="Z85" s="206"/>
      <c r="AA85" s="206"/>
      <c r="AB85" s="206"/>
      <c r="AC85" s="245"/>
    </row>
    <row r="86" spans="15:29">
      <c r="O86" s="252">
        <f>基础资料!K86</f>
        <v>0</v>
      </c>
      <c r="U86" s="231" t="str">
        <f t="shared" si="7"/>
        <v>0</v>
      </c>
      <c r="W86" s="206" t="str">
        <f t="shared" si="8"/>
        <v/>
      </c>
      <c r="X86" s="206"/>
      <c r="Y86" s="206"/>
      <c r="Z86" s="206"/>
      <c r="AA86" s="206"/>
      <c r="AB86" s="206"/>
      <c r="AC86" s="245"/>
    </row>
    <row r="87" spans="15:29">
      <c r="O87" s="252">
        <f>基础资料!K87</f>
        <v>0</v>
      </c>
      <c r="U87" s="231" t="str">
        <f t="shared" si="7"/>
        <v>0</v>
      </c>
      <c r="W87" s="206" t="str">
        <f t="shared" si="8"/>
        <v/>
      </c>
      <c r="X87" s="206"/>
      <c r="Y87" s="206"/>
      <c r="Z87" s="206"/>
      <c r="AA87" s="206"/>
      <c r="AB87" s="206"/>
      <c r="AC87" s="245"/>
    </row>
    <row r="88" spans="15:29">
      <c r="O88" s="252">
        <f>基础资料!K88</f>
        <v>0</v>
      </c>
      <c r="U88" s="231" t="str">
        <f t="shared" si="7"/>
        <v>0</v>
      </c>
      <c r="W88" s="206" t="str">
        <f t="shared" si="8"/>
        <v/>
      </c>
      <c r="X88" s="206"/>
      <c r="Y88" s="206"/>
      <c r="Z88" s="206"/>
      <c r="AA88" s="206"/>
      <c r="AB88" s="206"/>
      <c r="AC88" s="245"/>
    </row>
    <row r="89" spans="15:29">
      <c r="O89" s="252">
        <f>基础资料!K89</f>
        <v>0</v>
      </c>
      <c r="U89" s="231" t="str">
        <f t="shared" si="7"/>
        <v>0</v>
      </c>
      <c r="W89" s="206" t="str">
        <f t="shared" si="8"/>
        <v/>
      </c>
      <c r="X89" s="206"/>
      <c r="Y89" s="206"/>
      <c r="Z89" s="206"/>
      <c r="AA89" s="206"/>
      <c r="AB89" s="206"/>
      <c r="AC89" s="245"/>
    </row>
    <row r="90" spans="15:29">
      <c r="O90" s="252">
        <f>基础资料!K90</f>
        <v>0</v>
      </c>
      <c r="U90" s="231" t="str">
        <f t="shared" si="7"/>
        <v>0</v>
      </c>
      <c r="W90" s="206" t="str">
        <f t="shared" si="8"/>
        <v/>
      </c>
      <c r="X90" s="206"/>
      <c r="Y90" s="206"/>
      <c r="Z90" s="206"/>
      <c r="AA90" s="206"/>
      <c r="AB90" s="206"/>
      <c r="AC90" s="245"/>
    </row>
    <row r="91" spans="15:29">
      <c r="O91" s="252">
        <f>基础资料!K91</f>
        <v>0</v>
      </c>
      <c r="U91" s="231" t="str">
        <f t="shared" si="7"/>
        <v>0</v>
      </c>
      <c r="W91" s="206" t="str">
        <f t="shared" si="8"/>
        <v/>
      </c>
      <c r="X91" s="206"/>
      <c r="Y91" s="206"/>
      <c r="Z91" s="206"/>
      <c r="AA91" s="206"/>
      <c r="AB91" s="206"/>
      <c r="AC91" s="245"/>
    </row>
    <row r="92" spans="15:29">
      <c r="O92" s="252">
        <f>基础资料!K92</f>
        <v>0</v>
      </c>
      <c r="U92" s="231" t="str">
        <f t="shared" si="7"/>
        <v>0</v>
      </c>
      <c r="W92" s="206" t="str">
        <f t="shared" si="8"/>
        <v/>
      </c>
      <c r="X92" s="206"/>
      <c r="Y92" s="206"/>
      <c r="Z92" s="206"/>
      <c r="AA92" s="206"/>
      <c r="AB92" s="206"/>
      <c r="AC92" s="245"/>
    </row>
    <row r="93" spans="15:29">
      <c r="O93" s="252">
        <f>基础资料!K93</f>
        <v>0</v>
      </c>
      <c r="U93" s="231" t="str">
        <f t="shared" si="7"/>
        <v>0</v>
      </c>
      <c r="W93" s="206" t="str">
        <f t="shared" si="8"/>
        <v/>
      </c>
      <c r="X93" s="206"/>
      <c r="Y93" s="206"/>
      <c r="Z93" s="206"/>
      <c r="AA93" s="206"/>
      <c r="AB93" s="206"/>
      <c r="AC93" s="245"/>
    </row>
    <row r="94" spans="15:29">
      <c r="O94" s="252">
        <f>基础资料!K94</f>
        <v>0</v>
      </c>
      <c r="U94" s="231" t="str">
        <f t="shared" si="7"/>
        <v>0</v>
      </c>
      <c r="W94" s="206" t="str">
        <f t="shared" si="8"/>
        <v/>
      </c>
      <c r="X94" s="206"/>
      <c r="Y94" s="206"/>
      <c r="Z94" s="206"/>
      <c r="AA94" s="206"/>
      <c r="AB94" s="206"/>
      <c r="AC94" s="245"/>
    </row>
    <row r="95" spans="15:29">
      <c r="O95" s="252">
        <f>基础资料!K95</f>
        <v>0</v>
      </c>
      <c r="U95" s="231" t="str">
        <f t="shared" si="7"/>
        <v>0</v>
      </c>
      <c r="W95" s="206" t="str">
        <f t="shared" si="8"/>
        <v/>
      </c>
      <c r="X95" s="206"/>
      <c r="Y95" s="206"/>
      <c r="Z95" s="206"/>
      <c r="AA95" s="206"/>
      <c r="AB95" s="206"/>
      <c r="AC95" s="245"/>
    </row>
    <row r="96" spans="15:29">
      <c r="O96" s="252">
        <f>基础资料!K96</f>
        <v>0</v>
      </c>
      <c r="U96" s="231" t="str">
        <f t="shared" si="7"/>
        <v>0</v>
      </c>
      <c r="W96" s="206" t="str">
        <f t="shared" si="8"/>
        <v/>
      </c>
      <c r="X96" s="206"/>
      <c r="Y96" s="206"/>
      <c r="Z96" s="206"/>
      <c r="AA96" s="206"/>
      <c r="AB96" s="206"/>
      <c r="AC96" s="245"/>
    </row>
    <row r="97" spans="15:29">
      <c r="O97" s="252">
        <f>基础资料!K97</f>
        <v>0</v>
      </c>
      <c r="U97" s="231" t="str">
        <f t="shared" si="7"/>
        <v>0</v>
      </c>
      <c r="W97" s="206" t="str">
        <f t="shared" si="8"/>
        <v/>
      </c>
      <c r="X97" s="206"/>
      <c r="Y97" s="206"/>
      <c r="Z97" s="206"/>
      <c r="AA97" s="206"/>
      <c r="AB97" s="206"/>
      <c r="AC97" s="245"/>
    </row>
    <row r="98" spans="15:29">
      <c r="O98" s="252">
        <f>基础资料!K98</f>
        <v>0</v>
      </c>
      <c r="U98" s="231" t="str">
        <f t="shared" si="7"/>
        <v>0</v>
      </c>
      <c r="W98" s="206" t="str">
        <f t="shared" si="8"/>
        <v/>
      </c>
      <c r="X98" s="206"/>
      <c r="Y98" s="206"/>
      <c r="Z98" s="206"/>
      <c r="AA98" s="206"/>
      <c r="AB98" s="206"/>
      <c r="AC98" s="245"/>
    </row>
    <row r="99" spans="15:29">
      <c r="O99" s="252">
        <f>基础资料!K99</f>
        <v>0</v>
      </c>
      <c r="U99" s="231" t="str">
        <f t="shared" si="7"/>
        <v>0</v>
      </c>
      <c r="W99" s="206" t="str">
        <f t="shared" si="8"/>
        <v/>
      </c>
      <c r="X99" s="206"/>
      <c r="Y99" s="206"/>
      <c r="Z99" s="206"/>
      <c r="AA99" s="206"/>
      <c r="AB99" s="206"/>
      <c r="AC99" s="245"/>
    </row>
    <row r="100" spans="15:29">
      <c r="O100" s="252">
        <f>基础资料!K100</f>
        <v>0</v>
      </c>
      <c r="U100" s="231" t="str">
        <f t="shared" si="7"/>
        <v>0</v>
      </c>
      <c r="W100" s="206" t="str">
        <f t="shared" si="8"/>
        <v/>
      </c>
      <c r="X100" s="206"/>
      <c r="Y100" s="206"/>
      <c r="Z100" s="206"/>
      <c r="AA100" s="206"/>
      <c r="AB100" s="206"/>
      <c r="AC100" s="245"/>
    </row>
    <row r="101" spans="15:29">
      <c r="O101" s="252">
        <f>基础资料!K101</f>
        <v>0</v>
      </c>
      <c r="U101" s="231" t="str">
        <f t="shared" si="7"/>
        <v>0</v>
      </c>
      <c r="W101" s="206" t="str">
        <f t="shared" si="8"/>
        <v/>
      </c>
      <c r="X101" s="206"/>
      <c r="Y101" s="206"/>
      <c r="Z101" s="206"/>
      <c r="AA101" s="206"/>
      <c r="AB101" s="206"/>
      <c r="AC101" s="245"/>
    </row>
    <row r="102" spans="15:29">
      <c r="O102" s="252">
        <f>基础资料!K102</f>
        <v>0</v>
      </c>
      <c r="U102" s="231" t="str">
        <f t="shared" si="7"/>
        <v>0</v>
      </c>
      <c r="W102" s="206" t="str">
        <f t="shared" si="8"/>
        <v/>
      </c>
      <c r="X102" s="206"/>
      <c r="Y102" s="206"/>
      <c r="Z102" s="206"/>
      <c r="AA102" s="206"/>
      <c r="AB102" s="206"/>
      <c r="AC102" s="245"/>
    </row>
    <row r="103" spans="15:29">
      <c r="O103" s="252">
        <f>基础资料!K103</f>
        <v>0</v>
      </c>
      <c r="U103" s="231" t="str">
        <f t="shared" si="7"/>
        <v>0</v>
      </c>
      <c r="W103" s="206" t="str">
        <f t="shared" si="8"/>
        <v/>
      </c>
      <c r="X103" s="206"/>
      <c r="Y103" s="206"/>
      <c r="Z103" s="206"/>
      <c r="AA103" s="206"/>
      <c r="AB103" s="206"/>
      <c r="AC103" s="245"/>
    </row>
    <row r="104" spans="15:29">
      <c r="O104" s="252">
        <f>基础资料!K104</f>
        <v>0</v>
      </c>
      <c r="U104" s="231" t="str">
        <f t="shared" si="7"/>
        <v>0</v>
      </c>
      <c r="W104" s="206" t="str">
        <f t="shared" si="8"/>
        <v/>
      </c>
      <c r="X104" s="206"/>
      <c r="Y104" s="206"/>
      <c r="Z104" s="206"/>
      <c r="AA104" s="206"/>
      <c r="AB104" s="206"/>
      <c r="AC104" s="245"/>
    </row>
    <row r="105" spans="15:29">
      <c r="O105" s="252">
        <f>基础资料!K105</f>
        <v>0</v>
      </c>
      <c r="U105" s="231" t="str">
        <f t="shared" si="7"/>
        <v>0</v>
      </c>
      <c r="W105" s="206" t="str">
        <f t="shared" si="8"/>
        <v/>
      </c>
      <c r="X105" s="206"/>
      <c r="Y105" s="206"/>
      <c r="Z105" s="206"/>
      <c r="AA105" s="206"/>
      <c r="AB105" s="206"/>
      <c r="AC105" s="245"/>
    </row>
    <row r="106" spans="15:29">
      <c r="O106" s="252">
        <f>基础资料!K106</f>
        <v>0</v>
      </c>
      <c r="U106" s="231" t="str">
        <f t="shared" si="7"/>
        <v>0</v>
      </c>
      <c r="W106" s="206" t="str">
        <f t="shared" si="8"/>
        <v/>
      </c>
      <c r="X106" s="206"/>
      <c r="Y106" s="206"/>
      <c r="Z106" s="206"/>
      <c r="AA106" s="206"/>
      <c r="AB106" s="206"/>
      <c r="AC106" s="245"/>
    </row>
    <row r="107" spans="15:29">
      <c r="O107" s="252">
        <f>基础资料!K107</f>
        <v>0</v>
      </c>
      <c r="U107" s="231" t="str">
        <f t="shared" si="7"/>
        <v>0</v>
      </c>
      <c r="W107" s="206" t="str">
        <f t="shared" si="8"/>
        <v/>
      </c>
      <c r="X107" s="206"/>
      <c r="Y107" s="206"/>
      <c r="Z107" s="206"/>
      <c r="AA107" s="206"/>
      <c r="AB107" s="206"/>
      <c r="AC107" s="245"/>
    </row>
    <row r="108" spans="15:29">
      <c r="O108" s="252">
        <f>基础资料!K108</f>
        <v>0</v>
      </c>
      <c r="U108" s="231" t="str">
        <f t="shared" si="7"/>
        <v>0</v>
      </c>
      <c r="W108" s="206" t="str">
        <f t="shared" si="8"/>
        <v/>
      </c>
      <c r="X108" s="206"/>
      <c r="Y108" s="206"/>
      <c r="Z108" s="206"/>
      <c r="AA108" s="206"/>
      <c r="AB108" s="206"/>
      <c r="AC108" s="245"/>
    </row>
    <row r="109" spans="15:29">
      <c r="O109" s="252">
        <f>基础资料!K109</f>
        <v>0</v>
      </c>
      <c r="U109" s="231" t="str">
        <f t="shared" si="7"/>
        <v>0</v>
      </c>
      <c r="W109" s="206" t="str">
        <f t="shared" si="8"/>
        <v/>
      </c>
      <c r="X109" s="206"/>
      <c r="Y109" s="206"/>
      <c r="Z109" s="206"/>
      <c r="AA109" s="206"/>
      <c r="AB109" s="206"/>
      <c r="AC109" s="245"/>
    </row>
    <row r="110" spans="15:29">
      <c r="O110" s="252">
        <f>基础资料!K110</f>
        <v>0</v>
      </c>
      <c r="U110" s="231" t="str">
        <f t="shared" si="7"/>
        <v>0</v>
      </c>
      <c r="W110" s="206" t="str">
        <f t="shared" si="8"/>
        <v/>
      </c>
      <c r="X110" s="206"/>
      <c r="Y110" s="206"/>
      <c r="Z110" s="206"/>
      <c r="AA110" s="206"/>
      <c r="AB110" s="206"/>
      <c r="AC110" s="245"/>
    </row>
    <row r="111" spans="15:29">
      <c r="O111" s="252">
        <f>基础资料!K111</f>
        <v>0</v>
      </c>
      <c r="U111" s="231" t="str">
        <f t="shared" si="7"/>
        <v>0</v>
      </c>
      <c r="W111" s="206" t="str">
        <f t="shared" si="8"/>
        <v/>
      </c>
      <c r="X111" s="206"/>
      <c r="Y111" s="206"/>
      <c r="Z111" s="206"/>
      <c r="AA111" s="206"/>
      <c r="AB111" s="206"/>
      <c r="AC111" s="245"/>
    </row>
    <row r="112" spans="15:29">
      <c r="O112" s="252">
        <f>基础资料!K112</f>
        <v>0</v>
      </c>
      <c r="U112" s="231" t="str">
        <f t="shared" si="7"/>
        <v>0</v>
      </c>
      <c r="W112" s="206" t="str">
        <f t="shared" si="8"/>
        <v/>
      </c>
      <c r="X112" s="206"/>
      <c r="Y112" s="206"/>
      <c r="Z112" s="206"/>
      <c r="AA112" s="206"/>
      <c r="AB112" s="206"/>
      <c r="AC112" s="245"/>
    </row>
    <row r="113" spans="15:29">
      <c r="O113" s="252">
        <f>基础资料!K113</f>
        <v>0</v>
      </c>
      <c r="U113" s="231" t="str">
        <f t="shared" si="7"/>
        <v>0</v>
      </c>
      <c r="W113" s="206" t="str">
        <f t="shared" si="8"/>
        <v/>
      </c>
      <c r="X113" s="206"/>
      <c r="Y113" s="206"/>
      <c r="Z113" s="206"/>
      <c r="AA113" s="206"/>
      <c r="AB113" s="206"/>
      <c r="AC113" s="245"/>
    </row>
    <row r="114" spans="15:29">
      <c r="O114" s="252">
        <f>基础资料!K114</f>
        <v>0</v>
      </c>
      <c r="U114" s="231" t="str">
        <f t="shared" si="7"/>
        <v>0</v>
      </c>
      <c r="W114" s="206" t="str">
        <f t="shared" si="8"/>
        <v/>
      </c>
      <c r="X114" s="206"/>
      <c r="Y114" s="206"/>
      <c r="Z114" s="206"/>
      <c r="AA114" s="206"/>
      <c r="AB114" s="206"/>
      <c r="AC114" s="245"/>
    </row>
    <row r="115" spans="15:29">
      <c r="O115" s="252">
        <f>基础资料!K115</f>
        <v>0</v>
      </c>
      <c r="U115" s="231" t="str">
        <f t="shared" si="7"/>
        <v>0</v>
      </c>
      <c r="W115" s="206" t="str">
        <f t="shared" si="8"/>
        <v/>
      </c>
      <c r="X115" s="206"/>
      <c r="Y115" s="206"/>
      <c r="Z115" s="206"/>
      <c r="AA115" s="206"/>
      <c r="AB115" s="206"/>
      <c r="AC115" s="245"/>
    </row>
    <row r="116" spans="15:29">
      <c r="O116" s="252">
        <f>基础资料!K116</f>
        <v>0</v>
      </c>
      <c r="U116" s="231" t="str">
        <f t="shared" si="7"/>
        <v>0</v>
      </c>
      <c r="W116" s="206" t="str">
        <f t="shared" si="8"/>
        <v/>
      </c>
      <c r="X116" s="206"/>
      <c r="Y116" s="206"/>
      <c r="Z116" s="206"/>
      <c r="AA116" s="206"/>
      <c r="AB116" s="206"/>
      <c r="AC116" s="245"/>
    </row>
    <row r="117" spans="15:29">
      <c r="O117" s="252">
        <f>基础资料!K117</f>
        <v>0</v>
      </c>
      <c r="U117" s="231" t="str">
        <f t="shared" si="7"/>
        <v>0</v>
      </c>
      <c r="W117" s="206" t="str">
        <f t="shared" si="8"/>
        <v/>
      </c>
      <c r="X117" s="206"/>
      <c r="Y117" s="206"/>
      <c r="Z117" s="206"/>
      <c r="AA117" s="206"/>
      <c r="AB117" s="206"/>
      <c r="AC117" s="245"/>
    </row>
    <row r="118" spans="15:29">
      <c r="O118" s="252">
        <f>基础资料!K118</f>
        <v>0</v>
      </c>
      <c r="U118" s="231" t="str">
        <f t="shared" si="7"/>
        <v>0</v>
      </c>
      <c r="W118" s="206" t="str">
        <f t="shared" si="8"/>
        <v/>
      </c>
      <c r="X118" s="206"/>
      <c r="Y118" s="206"/>
      <c r="Z118" s="206"/>
      <c r="AA118" s="206"/>
      <c r="AB118" s="206"/>
      <c r="AC118" s="245"/>
    </row>
    <row r="119" spans="15:29">
      <c r="O119" s="252">
        <f>基础资料!K119</f>
        <v>0</v>
      </c>
      <c r="U119" s="231" t="str">
        <f t="shared" si="7"/>
        <v>0</v>
      </c>
      <c r="W119" s="206" t="str">
        <f t="shared" si="8"/>
        <v/>
      </c>
      <c r="X119" s="206"/>
      <c r="Y119" s="206"/>
      <c r="Z119" s="206"/>
      <c r="AA119" s="206"/>
      <c r="AB119" s="206"/>
      <c r="AC119" s="245"/>
    </row>
    <row r="120" spans="15:29">
      <c r="O120" s="252">
        <f>基础资料!K120</f>
        <v>0</v>
      </c>
      <c r="U120" s="231" t="str">
        <f t="shared" si="7"/>
        <v>0</v>
      </c>
      <c r="W120" s="206" t="str">
        <f t="shared" si="8"/>
        <v/>
      </c>
      <c r="X120" s="206"/>
      <c r="Y120" s="206"/>
      <c r="Z120" s="206"/>
      <c r="AA120" s="206"/>
      <c r="AB120" s="206"/>
      <c r="AC120" s="245"/>
    </row>
    <row r="121" spans="15:29">
      <c r="O121" s="252">
        <f>基础资料!K121</f>
        <v>0</v>
      </c>
      <c r="U121" s="231" t="str">
        <f t="shared" si="7"/>
        <v>0</v>
      </c>
      <c r="W121" s="206" t="str">
        <f t="shared" si="8"/>
        <v/>
      </c>
      <c r="X121" s="206"/>
      <c r="Y121" s="206"/>
      <c r="Z121" s="206"/>
      <c r="AA121" s="206"/>
      <c r="AB121" s="206"/>
      <c r="AC121" s="245"/>
    </row>
    <row r="122" spans="15:29">
      <c r="O122" s="252">
        <f>基础资料!K122</f>
        <v>0</v>
      </c>
      <c r="U122" s="231" t="str">
        <f t="shared" si="7"/>
        <v>0</v>
      </c>
      <c r="W122" s="206" t="str">
        <f t="shared" si="8"/>
        <v/>
      </c>
      <c r="X122" s="206"/>
      <c r="Y122" s="206"/>
      <c r="Z122" s="206"/>
      <c r="AA122" s="206"/>
      <c r="AB122" s="206"/>
      <c r="AC122" s="245"/>
    </row>
    <row r="123" spans="15:29">
      <c r="O123" s="252">
        <f>基础资料!K123</f>
        <v>0</v>
      </c>
      <c r="U123" s="231" t="str">
        <f t="shared" si="7"/>
        <v>0</v>
      </c>
      <c r="W123" s="206" t="str">
        <f t="shared" si="8"/>
        <v/>
      </c>
      <c r="X123" s="206"/>
      <c r="Y123" s="206"/>
      <c r="Z123" s="206"/>
      <c r="AA123" s="206"/>
      <c r="AB123" s="206"/>
      <c r="AC123" s="245"/>
    </row>
    <row r="124" spans="15:29">
      <c r="O124" s="252">
        <f>基础资料!K124</f>
        <v>0</v>
      </c>
      <c r="U124" s="231" t="str">
        <f t="shared" si="7"/>
        <v>0</v>
      </c>
      <c r="W124" s="206" t="str">
        <f t="shared" si="8"/>
        <v/>
      </c>
      <c r="X124" s="206"/>
      <c r="Y124" s="206"/>
      <c r="Z124" s="206"/>
      <c r="AA124" s="206"/>
      <c r="AB124" s="206"/>
      <c r="AC124" s="245"/>
    </row>
    <row r="125" spans="15:29">
      <c r="O125" s="252">
        <f>基础资料!K125</f>
        <v>0</v>
      </c>
      <c r="U125" s="231" t="str">
        <f t="shared" si="7"/>
        <v>0</v>
      </c>
      <c r="W125" s="206" t="str">
        <f t="shared" si="8"/>
        <v/>
      </c>
      <c r="X125" s="206"/>
      <c r="Y125" s="206"/>
      <c r="Z125" s="206"/>
      <c r="AA125" s="206"/>
      <c r="AB125" s="206"/>
      <c r="AC125" s="245"/>
    </row>
    <row r="126" spans="15:29">
      <c r="O126" s="252">
        <f>基础资料!K126</f>
        <v>0</v>
      </c>
      <c r="U126" s="231" t="str">
        <f t="shared" si="7"/>
        <v>0</v>
      </c>
      <c r="W126" s="206" t="str">
        <f t="shared" si="8"/>
        <v/>
      </c>
      <c r="X126" s="206"/>
      <c r="Y126" s="206"/>
      <c r="Z126" s="206"/>
      <c r="AA126" s="206"/>
      <c r="AB126" s="206"/>
      <c r="AC126" s="245"/>
    </row>
    <row r="127" spans="15:29">
      <c r="O127" s="252">
        <f>基础资料!K127</f>
        <v>0</v>
      </c>
      <c r="U127" s="231" t="str">
        <f t="shared" si="7"/>
        <v>0</v>
      </c>
      <c r="W127" s="206" t="str">
        <f t="shared" si="8"/>
        <v/>
      </c>
      <c r="X127" s="206"/>
      <c r="Y127" s="206"/>
      <c r="Z127" s="206"/>
      <c r="AA127" s="206"/>
      <c r="AB127" s="206"/>
      <c r="AC127" s="245"/>
    </row>
    <row r="128" spans="15:29">
      <c r="O128" s="252">
        <f>基础资料!K128</f>
        <v>0</v>
      </c>
      <c r="U128" s="231" t="str">
        <f t="shared" si="7"/>
        <v>0</v>
      </c>
      <c r="W128" s="206" t="str">
        <f t="shared" si="8"/>
        <v/>
      </c>
      <c r="X128" s="206"/>
      <c r="Y128" s="206"/>
      <c r="Z128" s="206"/>
      <c r="AA128" s="206"/>
      <c r="AB128" s="206"/>
      <c r="AC128" s="245"/>
    </row>
    <row r="129" spans="15:29">
      <c r="O129" s="252">
        <f>基础资料!K129</f>
        <v>0</v>
      </c>
      <c r="U129" s="231" t="str">
        <f t="shared" si="7"/>
        <v>0</v>
      </c>
      <c r="W129" s="206" t="str">
        <f t="shared" si="8"/>
        <v/>
      </c>
      <c r="X129" s="206"/>
      <c r="Y129" s="206"/>
      <c r="Z129" s="206"/>
      <c r="AA129" s="206"/>
      <c r="AB129" s="206"/>
      <c r="AC129" s="245"/>
    </row>
    <row r="130" spans="15:29">
      <c r="O130" s="252">
        <f>基础资料!K130</f>
        <v>0</v>
      </c>
      <c r="U130" s="231" t="str">
        <f t="shared" si="7"/>
        <v>0</v>
      </c>
      <c r="W130" s="206" t="str">
        <f t="shared" si="8"/>
        <v/>
      </c>
      <c r="X130" s="206"/>
      <c r="Y130" s="206"/>
      <c r="Z130" s="206"/>
      <c r="AA130" s="206"/>
      <c r="AB130" s="206"/>
      <c r="AC130" s="245"/>
    </row>
    <row r="131" spans="15:29">
      <c r="O131" s="252">
        <f>基础资料!K131</f>
        <v>0</v>
      </c>
      <c r="U131" s="231" t="str">
        <f t="shared" si="7"/>
        <v>0</v>
      </c>
      <c r="W131" s="206" t="str">
        <f t="shared" si="8"/>
        <v/>
      </c>
      <c r="X131" s="206"/>
      <c r="Y131" s="206"/>
      <c r="Z131" s="206"/>
      <c r="AA131" s="206"/>
      <c r="AB131" s="206"/>
      <c r="AC131" s="245"/>
    </row>
    <row r="132" spans="15:29">
      <c r="O132" s="252">
        <f>基础资料!K132</f>
        <v>0</v>
      </c>
      <c r="U132" s="231" t="str">
        <f t="shared" si="7"/>
        <v>0</v>
      </c>
      <c r="W132" s="206" t="str">
        <f t="shared" si="8"/>
        <v/>
      </c>
      <c r="X132" s="206"/>
      <c r="Y132" s="206"/>
      <c r="Z132" s="206"/>
      <c r="AA132" s="206"/>
      <c r="AB132" s="206"/>
      <c r="AC132" s="245"/>
    </row>
    <row r="133" spans="15:29">
      <c r="O133" s="252">
        <f>基础资料!K133</f>
        <v>0</v>
      </c>
      <c r="U133" s="231" t="str">
        <f t="shared" si="7"/>
        <v>0</v>
      </c>
      <c r="W133" s="206" t="str">
        <f t="shared" si="8"/>
        <v/>
      </c>
      <c r="X133" s="206"/>
      <c r="Y133" s="206"/>
      <c r="Z133" s="206"/>
      <c r="AA133" s="206"/>
      <c r="AB133" s="206"/>
      <c r="AC133" s="245"/>
    </row>
    <row r="134" spans="15:29">
      <c r="O134" s="252">
        <f>基础资料!K134</f>
        <v>0</v>
      </c>
      <c r="U134" s="231" t="str">
        <f t="shared" si="7"/>
        <v>0</v>
      </c>
      <c r="W134" s="206" t="str">
        <f t="shared" si="8"/>
        <v/>
      </c>
      <c r="X134" s="206"/>
      <c r="Y134" s="206"/>
      <c r="Z134" s="206"/>
      <c r="AA134" s="206"/>
      <c r="AB134" s="206"/>
      <c r="AC134" s="245"/>
    </row>
    <row r="135" spans="15:29">
      <c r="O135" s="252">
        <f>基础资料!K135</f>
        <v>0</v>
      </c>
      <c r="U135" s="231" t="str">
        <f t="shared" ref="U135:U198" si="9">IF(D135="","0",$E135)</f>
        <v>0</v>
      </c>
      <c r="W135" s="206" t="str">
        <f t="shared" ref="W135:W198" si="10">IF(E135="","",$F135)</f>
        <v/>
      </c>
      <c r="X135" s="206"/>
      <c r="Y135" s="206"/>
      <c r="Z135" s="206"/>
      <c r="AA135" s="206"/>
      <c r="AB135" s="206"/>
      <c r="AC135" s="245"/>
    </row>
    <row r="136" spans="15:29">
      <c r="O136" s="252">
        <f>基础资料!K136</f>
        <v>0</v>
      </c>
      <c r="U136" s="231" t="str">
        <f t="shared" si="9"/>
        <v>0</v>
      </c>
      <c r="W136" s="206" t="str">
        <f t="shared" si="10"/>
        <v/>
      </c>
      <c r="X136" s="206"/>
      <c r="Y136" s="206"/>
      <c r="Z136" s="206"/>
      <c r="AA136" s="206"/>
      <c r="AB136" s="206"/>
      <c r="AC136" s="245"/>
    </row>
    <row r="137" spans="15:29">
      <c r="O137" s="252">
        <f>基础资料!K137</f>
        <v>0</v>
      </c>
      <c r="U137" s="231" t="str">
        <f t="shared" si="9"/>
        <v>0</v>
      </c>
      <c r="W137" s="206" t="str">
        <f t="shared" si="10"/>
        <v/>
      </c>
      <c r="X137" s="206"/>
      <c r="Y137" s="206"/>
      <c r="Z137" s="206"/>
      <c r="AA137" s="206"/>
      <c r="AB137" s="206"/>
      <c r="AC137" s="245"/>
    </row>
    <row r="138" spans="15:29">
      <c r="O138" s="252">
        <f>基础资料!K138</f>
        <v>0</v>
      </c>
      <c r="U138" s="231" t="str">
        <f t="shared" si="9"/>
        <v>0</v>
      </c>
      <c r="W138" s="206" t="str">
        <f t="shared" si="10"/>
        <v/>
      </c>
      <c r="X138" s="206"/>
      <c r="Y138" s="206"/>
      <c r="Z138" s="206"/>
      <c r="AA138" s="206"/>
      <c r="AB138" s="206"/>
      <c r="AC138" s="245"/>
    </row>
    <row r="139" spans="15:29">
      <c r="O139" s="252">
        <f>基础资料!K139</f>
        <v>0</v>
      </c>
      <c r="U139" s="231" t="str">
        <f t="shared" si="9"/>
        <v>0</v>
      </c>
      <c r="W139" s="206" t="str">
        <f t="shared" si="10"/>
        <v/>
      </c>
      <c r="X139" s="206"/>
      <c r="Y139" s="206"/>
      <c r="Z139" s="206"/>
      <c r="AA139" s="206"/>
      <c r="AB139" s="206"/>
      <c r="AC139" s="245"/>
    </row>
    <row r="140" spans="15:29">
      <c r="O140" s="252">
        <f>基础资料!K140</f>
        <v>0</v>
      </c>
      <c r="U140" s="231" t="str">
        <f t="shared" si="9"/>
        <v>0</v>
      </c>
      <c r="W140" s="206" t="str">
        <f t="shared" si="10"/>
        <v/>
      </c>
      <c r="X140" s="206"/>
      <c r="Y140" s="206"/>
      <c r="Z140" s="206"/>
      <c r="AA140" s="206"/>
      <c r="AB140" s="206"/>
      <c r="AC140" s="245"/>
    </row>
    <row r="141" spans="15:29">
      <c r="O141" s="252">
        <f>基础资料!K141</f>
        <v>0</v>
      </c>
      <c r="U141" s="231" t="str">
        <f t="shared" si="9"/>
        <v>0</v>
      </c>
      <c r="W141" s="206" t="str">
        <f t="shared" si="10"/>
        <v/>
      </c>
      <c r="X141" s="206"/>
      <c r="Y141" s="206"/>
      <c r="Z141" s="206"/>
      <c r="AA141" s="206"/>
      <c r="AB141" s="206"/>
      <c r="AC141" s="245"/>
    </row>
    <row r="142" spans="15:29">
      <c r="O142" s="252">
        <f>基础资料!K142</f>
        <v>0</v>
      </c>
      <c r="U142" s="231" t="str">
        <f t="shared" si="9"/>
        <v>0</v>
      </c>
      <c r="W142" s="206" t="str">
        <f t="shared" si="10"/>
        <v/>
      </c>
      <c r="X142" s="206"/>
      <c r="Y142" s="206"/>
      <c r="Z142" s="206"/>
      <c r="AA142" s="206"/>
      <c r="AB142" s="206"/>
      <c r="AC142" s="245"/>
    </row>
    <row r="143" spans="15:29">
      <c r="O143" s="252">
        <f>基础资料!K143</f>
        <v>0</v>
      </c>
      <c r="U143" s="231" t="str">
        <f t="shared" si="9"/>
        <v>0</v>
      </c>
      <c r="W143" s="206" t="str">
        <f t="shared" si="10"/>
        <v/>
      </c>
      <c r="X143" s="206"/>
      <c r="Y143" s="206"/>
      <c r="Z143" s="206"/>
      <c r="AA143" s="206"/>
      <c r="AB143" s="206"/>
      <c r="AC143" s="245"/>
    </row>
    <row r="144" spans="15:29">
      <c r="O144" s="252">
        <f>基础资料!K144</f>
        <v>0</v>
      </c>
      <c r="U144" s="231" t="str">
        <f t="shared" si="9"/>
        <v>0</v>
      </c>
      <c r="W144" s="206" t="str">
        <f t="shared" si="10"/>
        <v/>
      </c>
      <c r="X144" s="206"/>
      <c r="Y144" s="206"/>
      <c r="Z144" s="206"/>
      <c r="AA144" s="206"/>
      <c r="AB144" s="206"/>
      <c r="AC144" s="245"/>
    </row>
    <row r="145" spans="15:29">
      <c r="O145" s="252">
        <f>基础资料!K145</f>
        <v>0</v>
      </c>
      <c r="U145" s="231" t="str">
        <f t="shared" si="9"/>
        <v>0</v>
      </c>
      <c r="W145" s="206" t="str">
        <f t="shared" si="10"/>
        <v/>
      </c>
      <c r="X145" s="206"/>
      <c r="Y145" s="206"/>
      <c r="Z145" s="206"/>
      <c r="AA145" s="206"/>
      <c r="AB145" s="206"/>
      <c r="AC145" s="245"/>
    </row>
    <row r="146" spans="15:29">
      <c r="O146" s="252">
        <f>基础资料!K146</f>
        <v>0</v>
      </c>
      <c r="U146" s="231" t="str">
        <f t="shared" si="9"/>
        <v>0</v>
      </c>
      <c r="W146" s="206" t="str">
        <f t="shared" si="10"/>
        <v/>
      </c>
      <c r="X146" s="206"/>
      <c r="Y146" s="206"/>
      <c r="Z146" s="206"/>
      <c r="AA146" s="206"/>
      <c r="AB146" s="206"/>
      <c r="AC146" s="245"/>
    </row>
    <row r="147" spans="15:29">
      <c r="O147" s="252">
        <f>基础资料!K147</f>
        <v>0</v>
      </c>
      <c r="U147" s="231" t="str">
        <f t="shared" si="9"/>
        <v>0</v>
      </c>
      <c r="W147" s="206" t="str">
        <f t="shared" si="10"/>
        <v/>
      </c>
      <c r="X147" s="206"/>
      <c r="Y147" s="206"/>
      <c r="Z147" s="206"/>
      <c r="AA147" s="206"/>
      <c r="AB147" s="206"/>
      <c r="AC147" s="245"/>
    </row>
    <row r="148" spans="15:29">
      <c r="O148" s="252">
        <f>基础资料!K148</f>
        <v>0</v>
      </c>
      <c r="U148" s="231" t="str">
        <f t="shared" si="9"/>
        <v>0</v>
      </c>
      <c r="W148" s="206" t="str">
        <f t="shared" si="10"/>
        <v/>
      </c>
      <c r="X148" s="206"/>
      <c r="Y148" s="206"/>
      <c r="Z148" s="206"/>
      <c r="AA148" s="206"/>
      <c r="AB148" s="206"/>
      <c r="AC148" s="245"/>
    </row>
    <row r="149" spans="15:29">
      <c r="O149" s="252">
        <f>基础资料!K149</f>
        <v>0</v>
      </c>
      <c r="U149" s="231" t="str">
        <f t="shared" si="9"/>
        <v>0</v>
      </c>
      <c r="W149" s="206" t="str">
        <f t="shared" si="10"/>
        <v/>
      </c>
      <c r="X149" s="206"/>
      <c r="Y149" s="206"/>
      <c r="Z149" s="206"/>
      <c r="AA149" s="206"/>
      <c r="AB149" s="206"/>
      <c r="AC149" s="245"/>
    </row>
    <row r="150" spans="15:29">
      <c r="O150" s="252">
        <f>基础资料!K150</f>
        <v>0</v>
      </c>
      <c r="U150" s="231" t="str">
        <f t="shared" si="9"/>
        <v>0</v>
      </c>
      <c r="W150" s="206" t="str">
        <f t="shared" si="10"/>
        <v/>
      </c>
      <c r="X150" s="206"/>
      <c r="Y150" s="206"/>
      <c r="Z150" s="206"/>
      <c r="AA150" s="206"/>
      <c r="AB150" s="206"/>
      <c r="AC150" s="245"/>
    </row>
    <row r="151" spans="15:29">
      <c r="O151" s="252">
        <f>基础资料!K151</f>
        <v>0</v>
      </c>
      <c r="U151" s="231" t="str">
        <f t="shared" si="9"/>
        <v>0</v>
      </c>
      <c r="W151" s="206" t="str">
        <f t="shared" si="10"/>
        <v/>
      </c>
      <c r="X151" s="206"/>
      <c r="Y151" s="206"/>
      <c r="Z151" s="206"/>
      <c r="AA151" s="206"/>
      <c r="AB151" s="206"/>
      <c r="AC151" s="245"/>
    </row>
    <row r="152" spans="15:29">
      <c r="O152" s="252">
        <f>基础资料!K152</f>
        <v>0</v>
      </c>
      <c r="U152" s="231" t="str">
        <f t="shared" si="9"/>
        <v>0</v>
      </c>
      <c r="W152" s="206" t="str">
        <f t="shared" si="10"/>
        <v/>
      </c>
      <c r="X152" s="206"/>
      <c r="Y152" s="206"/>
      <c r="Z152" s="206"/>
      <c r="AA152" s="206"/>
      <c r="AB152" s="206"/>
      <c r="AC152" s="245"/>
    </row>
    <row r="153" spans="15:29">
      <c r="O153" s="252">
        <f>基础资料!K153</f>
        <v>0</v>
      </c>
      <c r="U153" s="231" t="str">
        <f t="shared" si="9"/>
        <v>0</v>
      </c>
      <c r="W153" s="206" t="str">
        <f t="shared" si="10"/>
        <v/>
      </c>
      <c r="X153" s="206"/>
      <c r="Y153" s="206"/>
      <c r="Z153" s="206"/>
      <c r="AA153" s="206"/>
      <c r="AB153" s="206"/>
      <c r="AC153" s="245"/>
    </row>
    <row r="154" spans="15:29">
      <c r="O154" s="252">
        <f>基础资料!K154</f>
        <v>0</v>
      </c>
      <c r="U154" s="231" t="str">
        <f t="shared" si="9"/>
        <v>0</v>
      </c>
      <c r="W154" s="206" t="str">
        <f t="shared" si="10"/>
        <v/>
      </c>
      <c r="X154" s="206"/>
      <c r="Y154" s="206"/>
      <c r="Z154" s="206"/>
      <c r="AA154" s="206"/>
      <c r="AB154" s="206"/>
      <c r="AC154" s="245"/>
    </row>
    <row r="155" spans="15:29">
      <c r="O155" s="252">
        <f>基础资料!K155</f>
        <v>0</v>
      </c>
      <c r="U155" s="231" t="str">
        <f t="shared" si="9"/>
        <v>0</v>
      </c>
      <c r="W155" s="206" t="str">
        <f t="shared" si="10"/>
        <v/>
      </c>
      <c r="X155" s="206"/>
      <c r="Y155" s="206"/>
      <c r="Z155" s="206"/>
      <c r="AA155" s="206"/>
      <c r="AB155" s="206"/>
      <c r="AC155" s="245"/>
    </row>
    <row r="156" spans="15:29">
      <c r="O156" s="252">
        <f>基础资料!K156</f>
        <v>0</v>
      </c>
      <c r="U156" s="231" t="str">
        <f t="shared" si="9"/>
        <v>0</v>
      </c>
      <c r="W156" s="206" t="str">
        <f t="shared" si="10"/>
        <v/>
      </c>
      <c r="X156" s="206"/>
      <c r="Y156" s="206"/>
      <c r="Z156" s="206"/>
      <c r="AA156" s="206"/>
      <c r="AB156" s="206"/>
      <c r="AC156" s="245"/>
    </row>
    <row r="157" spans="15:29">
      <c r="O157" s="252">
        <f>基础资料!K157</f>
        <v>0</v>
      </c>
      <c r="U157" s="231" t="str">
        <f t="shared" si="9"/>
        <v>0</v>
      </c>
      <c r="W157" s="206" t="str">
        <f t="shared" si="10"/>
        <v/>
      </c>
      <c r="X157" s="206"/>
      <c r="Y157" s="206"/>
      <c r="Z157" s="206"/>
      <c r="AA157" s="206"/>
      <c r="AB157" s="206"/>
      <c r="AC157" s="245"/>
    </row>
    <row r="158" spans="15:29">
      <c r="O158" s="252">
        <f>基础资料!K158</f>
        <v>0</v>
      </c>
      <c r="U158" s="231" t="str">
        <f t="shared" si="9"/>
        <v>0</v>
      </c>
      <c r="W158" s="206" t="str">
        <f t="shared" si="10"/>
        <v/>
      </c>
      <c r="X158" s="206"/>
      <c r="Y158" s="206"/>
      <c r="Z158" s="206"/>
      <c r="AA158" s="206"/>
      <c r="AB158" s="206"/>
      <c r="AC158" s="245"/>
    </row>
    <row r="159" spans="15:29">
      <c r="O159" s="252">
        <f>基础资料!K159</f>
        <v>0</v>
      </c>
      <c r="U159" s="231" t="str">
        <f t="shared" si="9"/>
        <v>0</v>
      </c>
      <c r="W159" s="206" t="str">
        <f t="shared" si="10"/>
        <v/>
      </c>
      <c r="X159" s="206"/>
      <c r="Y159" s="206"/>
      <c r="Z159" s="206"/>
      <c r="AA159" s="206"/>
      <c r="AB159" s="206"/>
      <c r="AC159" s="245"/>
    </row>
    <row r="160" spans="15:29">
      <c r="O160" s="252">
        <f>基础资料!K160</f>
        <v>0</v>
      </c>
      <c r="U160" s="231" t="str">
        <f t="shared" si="9"/>
        <v>0</v>
      </c>
      <c r="W160" s="206" t="str">
        <f t="shared" si="10"/>
        <v/>
      </c>
      <c r="X160" s="206"/>
      <c r="Y160" s="206"/>
      <c r="Z160" s="206"/>
      <c r="AA160" s="206"/>
      <c r="AB160" s="206"/>
      <c r="AC160" s="245"/>
    </row>
    <row r="161" spans="15:29">
      <c r="O161" s="252">
        <f>基础资料!K161</f>
        <v>0</v>
      </c>
      <c r="U161" s="231" t="str">
        <f t="shared" si="9"/>
        <v>0</v>
      </c>
      <c r="W161" s="206" t="str">
        <f t="shared" si="10"/>
        <v/>
      </c>
      <c r="X161" s="206"/>
      <c r="Y161" s="206"/>
      <c r="Z161" s="206"/>
      <c r="AA161" s="206"/>
      <c r="AB161" s="206"/>
      <c r="AC161" s="245"/>
    </row>
    <row r="162" spans="15:29">
      <c r="O162" s="252">
        <f>基础资料!K162</f>
        <v>0</v>
      </c>
      <c r="U162" s="231" t="str">
        <f t="shared" si="9"/>
        <v>0</v>
      </c>
      <c r="W162" s="206" t="str">
        <f t="shared" si="10"/>
        <v/>
      </c>
      <c r="X162" s="206"/>
      <c r="Y162" s="206"/>
      <c r="Z162" s="206"/>
      <c r="AA162" s="206"/>
      <c r="AB162" s="206"/>
      <c r="AC162" s="245"/>
    </row>
    <row r="163" spans="15:29">
      <c r="O163" s="252">
        <f>基础资料!K163</f>
        <v>0</v>
      </c>
      <c r="U163" s="231" t="str">
        <f t="shared" si="9"/>
        <v>0</v>
      </c>
      <c r="W163" s="206" t="str">
        <f t="shared" si="10"/>
        <v/>
      </c>
      <c r="X163" s="206"/>
      <c r="Y163" s="206"/>
      <c r="Z163" s="206"/>
      <c r="AA163" s="206"/>
      <c r="AB163" s="206"/>
      <c r="AC163" s="245"/>
    </row>
    <row r="164" spans="15:29">
      <c r="O164" s="252">
        <f>基础资料!K164</f>
        <v>0</v>
      </c>
      <c r="U164" s="231" t="str">
        <f t="shared" si="9"/>
        <v>0</v>
      </c>
      <c r="W164" s="206" t="str">
        <f t="shared" si="10"/>
        <v/>
      </c>
      <c r="X164" s="206"/>
      <c r="Y164" s="206"/>
      <c r="Z164" s="206"/>
      <c r="AA164" s="206"/>
      <c r="AB164" s="206"/>
      <c r="AC164" s="245"/>
    </row>
    <row r="165" spans="15:29">
      <c r="O165" s="252">
        <f>基础资料!K165</f>
        <v>0</v>
      </c>
      <c r="U165" s="231" t="str">
        <f t="shared" si="9"/>
        <v>0</v>
      </c>
      <c r="W165" s="206" t="str">
        <f t="shared" si="10"/>
        <v/>
      </c>
      <c r="X165" s="206"/>
      <c r="Y165" s="206"/>
      <c r="Z165" s="206"/>
      <c r="AA165" s="206"/>
      <c r="AB165" s="206"/>
      <c r="AC165" s="245"/>
    </row>
    <row r="166" spans="15:29">
      <c r="O166" s="252">
        <f>基础资料!K166</f>
        <v>0</v>
      </c>
      <c r="U166" s="231" t="str">
        <f t="shared" si="9"/>
        <v>0</v>
      </c>
      <c r="W166" s="206" t="str">
        <f t="shared" si="10"/>
        <v/>
      </c>
      <c r="X166" s="206"/>
      <c r="Y166" s="206"/>
      <c r="Z166" s="206"/>
      <c r="AA166" s="206"/>
      <c r="AB166" s="206"/>
      <c r="AC166" s="245"/>
    </row>
    <row r="167" spans="15:29">
      <c r="O167" s="252">
        <f>基础资料!K167</f>
        <v>0</v>
      </c>
      <c r="U167" s="231" t="str">
        <f t="shared" si="9"/>
        <v>0</v>
      </c>
      <c r="W167" s="206" t="str">
        <f t="shared" si="10"/>
        <v/>
      </c>
      <c r="X167" s="206"/>
      <c r="Y167" s="206"/>
      <c r="Z167" s="206"/>
      <c r="AA167" s="206"/>
      <c r="AB167" s="206"/>
      <c r="AC167" s="245"/>
    </row>
    <row r="168" spans="15:29">
      <c r="O168" s="252">
        <f>基础资料!K168</f>
        <v>0</v>
      </c>
      <c r="U168" s="231" t="str">
        <f t="shared" si="9"/>
        <v>0</v>
      </c>
      <c r="W168" s="206" t="str">
        <f t="shared" si="10"/>
        <v/>
      </c>
      <c r="X168" s="206"/>
      <c r="Y168" s="206"/>
      <c r="Z168" s="206"/>
      <c r="AA168" s="206"/>
      <c r="AB168" s="206"/>
      <c r="AC168" s="245"/>
    </row>
    <row r="169" spans="15:29">
      <c r="O169" s="252">
        <f>基础资料!K169</f>
        <v>0</v>
      </c>
      <c r="U169" s="231" t="str">
        <f t="shared" si="9"/>
        <v>0</v>
      </c>
      <c r="W169" s="206" t="str">
        <f t="shared" si="10"/>
        <v/>
      </c>
      <c r="X169" s="206"/>
      <c r="Y169" s="206"/>
      <c r="Z169" s="206"/>
      <c r="AA169" s="206"/>
      <c r="AB169" s="206"/>
      <c r="AC169" s="245"/>
    </row>
    <row r="170" spans="15:29">
      <c r="O170" s="252">
        <f>基础资料!K170</f>
        <v>0</v>
      </c>
      <c r="U170" s="231" t="str">
        <f t="shared" si="9"/>
        <v>0</v>
      </c>
      <c r="W170" s="206" t="str">
        <f t="shared" si="10"/>
        <v/>
      </c>
      <c r="X170" s="206"/>
      <c r="Y170" s="206"/>
      <c r="Z170" s="206"/>
      <c r="AA170" s="206"/>
      <c r="AB170" s="206"/>
      <c r="AC170" s="245"/>
    </row>
    <row r="171" spans="15:29">
      <c r="O171" s="252">
        <f>基础资料!K171</f>
        <v>0</v>
      </c>
      <c r="U171" s="231" t="str">
        <f t="shared" si="9"/>
        <v>0</v>
      </c>
      <c r="W171" s="206" t="str">
        <f t="shared" si="10"/>
        <v/>
      </c>
      <c r="X171" s="206"/>
      <c r="Y171" s="206"/>
      <c r="Z171" s="206"/>
      <c r="AA171" s="206"/>
      <c r="AB171" s="206"/>
      <c r="AC171" s="245"/>
    </row>
    <row r="172" spans="15:29">
      <c r="O172" s="252">
        <f>基础资料!K172</f>
        <v>0</v>
      </c>
      <c r="U172" s="231" t="str">
        <f t="shared" si="9"/>
        <v>0</v>
      </c>
      <c r="W172" s="206" t="str">
        <f t="shared" si="10"/>
        <v/>
      </c>
      <c r="X172" s="206"/>
      <c r="Y172" s="206"/>
      <c r="Z172" s="206"/>
      <c r="AA172" s="206"/>
      <c r="AB172" s="206"/>
      <c r="AC172" s="245"/>
    </row>
    <row r="173" spans="15:29">
      <c r="O173" s="252">
        <f>基础资料!K173</f>
        <v>0</v>
      </c>
      <c r="U173" s="231" t="str">
        <f t="shared" si="9"/>
        <v>0</v>
      </c>
      <c r="W173" s="206" t="str">
        <f t="shared" si="10"/>
        <v/>
      </c>
      <c r="X173" s="206"/>
      <c r="Y173" s="206"/>
      <c r="Z173" s="206"/>
      <c r="AA173" s="206"/>
      <c r="AB173" s="206"/>
      <c r="AC173" s="245"/>
    </row>
    <row r="174" spans="15:29">
      <c r="O174" s="252">
        <f>基础资料!K174</f>
        <v>0</v>
      </c>
      <c r="U174" s="231" t="str">
        <f t="shared" si="9"/>
        <v>0</v>
      </c>
      <c r="W174" s="206" t="str">
        <f t="shared" si="10"/>
        <v/>
      </c>
      <c r="X174" s="206"/>
      <c r="Y174" s="206"/>
      <c r="Z174" s="206"/>
      <c r="AA174" s="206"/>
      <c r="AB174" s="206"/>
      <c r="AC174" s="245"/>
    </row>
    <row r="175" spans="15:29">
      <c r="O175" s="252">
        <f>基础资料!K175</f>
        <v>0</v>
      </c>
      <c r="U175" s="231" t="str">
        <f t="shared" si="9"/>
        <v>0</v>
      </c>
      <c r="W175" s="206" t="str">
        <f t="shared" si="10"/>
        <v/>
      </c>
      <c r="X175" s="206"/>
      <c r="Y175" s="206"/>
      <c r="Z175" s="206"/>
      <c r="AA175" s="206"/>
      <c r="AB175" s="206"/>
      <c r="AC175" s="245"/>
    </row>
    <row r="176" spans="15:29">
      <c r="O176" s="252">
        <f>基础资料!K176</f>
        <v>0</v>
      </c>
      <c r="U176" s="231" t="str">
        <f t="shared" si="9"/>
        <v>0</v>
      </c>
      <c r="W176" s="206" t="str">
        <f t="shared" si="10"/>
        <v/>
      </c>
      <c r="X176" s="206"/>
      <c r="Y176" s="206"/>
      <c r="Z176" s="206"/>
      <c r="AA176" s="206"/>
      <c r="AB176" s="206"/>
      <c r="AC176" s="245"/>
    </row>
    <row r="177" spans="15:29">
      <c r="O177" s="252">
        <f>基础资料!K177</f>
        <v>0</v>
      </c>
      <c r="U177" s="231" t="str">
        <f t="shared" si="9"/>
        <v>0</v>
      </c>
      <c r="W177" s="206" t="str">
        <f t="shared" si="10"/>
        <v/>
      </c>
      <c r="X177" s="206"/>
      <c r="Y177" s="206"/>
      <c r="Z177" s="206"/>
      <c r="AA177" s="206"/>
      <c r="AB177" s="206"/>
      <c r="AC177" s="245"/>
    </row>
    <row r="178" spans="15:29">
      <c r="O178" s="252">
        <f>基础资料!K178</f>
        <v>0</v>
      </c>
      <c r="U178" s="231" t="str">
        <f t="shared" si="9"/>
        <v>0</v>
      </c>
      <c r="W178" s="206" t="str">
        <f t="shared" si="10"/>
        <v/>
      </c>
      <c r="X178" s="206"/>
      <c r="Y178" s="206"/>
      <c r="Z178" s="206"/>
      <c r="AA178" s="206"/>
      <c r="AB178" s="206"/>
      <c r="AC178" s="245"/>
    </row>
    <row r="179" spans="15:29">
      <c r="O179" s="252">
        <f>基础资料!K179</f>
        <v>0</v>
      </c>
      <c r="U179" s="231" t="str">
        <f t="shared" si="9"/>
        <v>0</v>
      </c>
      <c r="W179" s="206" t="str">
        <f t="shared" si="10"/>
        <v/>
      </c>
      <c r="X179" s="206"/>
      <c r="Y179" s="206"/>
      <c r="Z179" s="206"/>
      <c r="AA179" s="206"/>
      <c r="AB179" s="206"/>
      <c r="AC179" s="245"/>
    </row>
    <row r="180" spans="15:29">
      <c r="O180" s="252">
        <f>基础资料!K180</f>
        <v>0</v>
      </c>
      <c r="U180" s="231" t="str">
        <f t="shared" si="9"/>
        <v>0</v>
      </c>
      <c r="W180" s="206" t="str">
        <f t="shared" si="10"/>
        <v/>
      </c>
      <c r="X180" s="206"/>
      <c r="Y180" s="206"/>
      <c r="Z180" s="206"/>
      <c r="AA180" s="206"/>
      <c r="AB180" s="206"/>
      <c r="AC180" s="245"/>
    </row>
    <row r="181" spans="15:29">
      <c r="O181" s="252">
        <f>基础资料!K181</f>
        <v>0</v>
      </c>
      <c r="U181" s="231" t="str">
        <f t="shared" si="9"/>
        <v>0</v>
      </c>
      <c r="W181" s="206" t="str">
        <f t="shared" si="10"/>
        <v/>
      </c>
      <c r="X181" s="206"/>
      <c r="Y181" s="206"/>
      <c r="Z181" s="206"/>
      <c r="AA181" s="206"/>
      <c r="AB181" s="206"/>
      <c r="AC181" s="245"/>
    </row>
    <row r="182" spans="15:29">
      <c r="O182" s="252">
        <f>基础资料!K182</f>
        <v>0</v>
      </c>
      <c r="U182" s="231" t="str">
        <f t="shared" si="9"/>
        <v>0</v>
      </c>
      <c r="W182" s="206" t="str">
        <f t="shared" si="10"/>
        <v/>
      </c>
      <c r="X182" s="206"/>
      <c r="Y182" s="206"/>
      <c r="Z182" s="206"/>
      <c r="AA182" s="206"/>
      <c r="AB182" s="206"/>
      <c r="AC182" s="245"/>
    </row>
    <row r="183" spans="15:29">
      <c r="O183" s="252">
        <f>基础资料!K183</f>
        <v>0</v>
      </c>
      <c r="U183" s="231" t="str">
        <f t="shared" si="9"/>
        <v>0</v>
      </c>
      <c r="W183" s="206" t="str">
        <f t="shared" si="10"/>
        <v/>
      </c>
      <c r="X183" s="206"/>
      <c r="Y183" s="206"/>
      <c r="Z183" s="206"/>
      <c r="AA183" s="206"/>
      <c r="AB183" s="206"/>
      <c r="AC183" s="245"/>
    </row>
    <row r="184" spans="15:29">
      <c r="O184" s="252">
        <f>基础资料!K184</f>
        <v>0</v>
      </c>
      <c r="U184" s="231" t="str">
        <f t="shared" si="9"/>
        <v>0</v>
      </c>
      <c r="W184" s="206" t="str">
        <f t="shared" si="10"/>
        <v/>
      </c>
      <c r="X184" s="206"/>
      <c r="Y184" s="206"/>
      <c r="Z184" s="206"/>
      <c r="AA184" s="206"/>
      <c r="AB184" s="206"/>
      <c r="AC184" s="245"/>
    </row>
    <row r="185" spans="15:29">
      <c r="O185" s="252">
        <f>基础资料!K185</f>
        <v>0</v>
      </c>
      <c r="U185" s="231" t="str">
        <f t="shared" si="9"/>
        <v>0</v>
      </c>
      <c r="W185" s="206" t="str">
        <f t="shared" si="10"/>
        <v/>
      </c>
      <c r="X185" s="206"/>
      <c r="Y185" s="206"/>
      <c r="Z185" s="206"/>
      <c r="AA185" s="206"/>
      <c r="AB185" s="206"/>
      <c r="AC185" s="245"/>
    </row>
    <row r="186" spans="15:29">
      <c r="O186" s="252">
        <f>基础资料!K186</f>
        <v>0</v>
      </c>
      <c r="U186" s="231" t="str">
        <f t="shared" si="9"/>
        <v>0</v>
      </c>
      <c r="W186" s="206" t="str">
        <f t="shared" si="10"/>
        <v/>
      </c>
      <c r="X186" s="206"/>
      <c r="Y186" s="206"/>
      <c r="Z186" s="206"/>
      <c r="AA186" s="206"/>
      <c r="AB186" s="206"/>
      <c r="AC186" s="245"/>
    </row>
    <row r="187" spans="15:29">
      <c r="O187" s="252">
        <f>基础资料!K187</f>
        <v>0</v>
      </c>
      <c r="U187" s="231" t="str">
        <f t="shared" si="9"/>
        <v>0</v>
      </c>
      <c r="W187" s="206" t="str">
        <f t="shared" si="10"/>
        <v/>
      </c>
      <c r="X187" s="206"/>
      <c r="Y187" s="206"/>
      <c r="Z187" s="206"/>
      <c r="AA187" s="206"/>
      <c r="AB187" s="206"/>
      <c r="AC187" s="245"/>
    </row>
    <row r="188" spans="15:29">
      <c r="O188" s="252">
        <f>基础资料!K188</f>
        <v>0</v>
      </c>
      <c r="U188" s="231" t="str">
        <f t="shared" si="9"/>
        <v>0</v>
      </c>
      <c r="W188" s="206" t="str">
        <f t="shared" si="10"/>
        <v/>
      </c>
      <c r="X188" s="206"/>
      <c r="Y188" s="206"/>
      <c r="Z188" s="206"/>
      <c r="AA188" s="206"/>
      <c r="AB188" s="206"/>
      <c r="AC188" s="245"/>
    </row>
    <row r="189" spans="15:29">
      <c r="O189" s="252">
        <f>基础资料!K189</f>
        <v>0</v>
      </c>
      <c r="U189" s="231" t="str">
        <f t="shared" si="9"/>
        <v>0</v>
      </c>
      <c r="W189" s="206" t="str">
        <f t="shared" si="10"/>
        <v/>
      </c>
      <c r="X189" s="206"/>
      <c r="Y189" s="206"/>
      <c r="Z189" s="206"/>
      <c r="AA189" s="206"/>
      <c r="AB189" s="206"/>
      <c r="AC189" s="245"/>
    </row>
    <row r="190" spans="15:29">
      <c r="O190" s="252">
        <f>基础资料!K190</f>
        <v>0</v>
      </c>
      <c r="U190" s="231" t="str">
        <f t="shared" si="9"/>
        <v>0</v>
      </c>
      <c r="W190" s="206" t="str">
        <f t="shared" si="10"/>
        <v/>
      </c>
      <c r="X190" s="206"/>
      <c r="Y190" s="206"/>
      <c r="Z190" s="206"/>
      <c r="AA190" s="206"/>
      <c r="AB190" s="206"/>
      <c r="AC190" s="245"/>
    </row>
    <row r="191" spans="15:29">
      <c r="O191" s="252">
        <f>基础资料!K191</f>
        <v>0</v>
      </c>
      <c r="U191" s="231" t="str">
        <f t="shared" si="9"/>
        <v>0</v>
      </c>
      <c r="W191" s="206" t="str">
        <f t="shared" si="10"/>
        <v/>
      </c>
      <c r="X191" s="206"/>
      <c r="Y191" s="206"/>
      <c r="Z191" s="206"/>
      <c r="AA191" s="206"/>
      <c r="AB191" s="206"/>
      <c r="AC191" s="245"/>
    </row>
    <row r="192" spans="15:29">
      <c r="O192" s="252">
        <f>基础资料!K192</f>
        <v>0</v>
      </c>
      <c r="U192" s="231" t="str">
        <f t="shared" si="9"/>
        <v>0</v>
      </c>
      <c r="W192" s="206" t="str">
        <f t="shared" si="10"/>
        <v/>
      </c>
      <c r="X192" s="206"/>
      <c r="Y192" s="206"/>
      <c r="Z192" s="206"/>
      <c r="AA192" s="206"/>
      <c r="AB192" s="206"/>
      <c r="AC192" s="245"/>
    </row>
    <row r="193" spans="15:29">
      <c r="O193" s="252">
        <f>基础资料!K193</f>
        <v>0</v>
      </c>
      <c r="U193" s="231" t="str">
        <f t="shared" si="9"/>
        <v>0</v>
      </c>
      <c r="W193" s="206" t="str">
        <f t="shared" si="10"/>
        <v/>
      </c>
      <c r="X193" s="206"/>
      <c r="Y193" s="206"/>
      <c r="Z193" s="206"/>
      <c r="AA193" s="206"/>
      <c r="AB193" s="206"/>
      <c r="AC193" s="245"/>
    </row>
    <row r="194" spans="15:29">
      <c r="O194" s="252">
        <f>基础资料!K194</f>
        <v>0</v>
      </c>
      <c r="U194" s="231" t="str">
        <f t="shared" si="9"/>
        <v>0</v>
      </c>
      <c r="W194" s="206" t="str">
        <f t="shared" si="10"/>
        <v/>
      </c>
      <c r="X194" s="206"/>
      <c r="Y194" s="206"/>
      <c r="Z194" s="206"/>
      <c r="AA194" s="206"/>
      <c r="AB194" s="206"/>
      <c r="AC194" s="245"/>
    </row>
    <row r="195" spans="15:29">
      <c r="O195" s="252">
        <f>基础资料!K195</f>
        <v>0</v>
      </c>
      <c r="U195" s="231" t="str">
        <f t="shared" si="9"/>
        <v>0</v>
      </c>
      <c r="W195" s="206" t="str">
        <f t="shared" si="10"/>
        <v/>
      </c>
      <c r="X195" s="206"/>
      <c r="Y195" s="206"/>
      <c r="Z195" s="206"/>
      <c r="AA195" s="206"/>
      <c r="AB195" s="206"/>
      <c r="AC195" s="245"/>
    </row>
    <row r="196" spans="15:29">
      <c r="O196" s="252">
        <f>基础资料!K196</f>
        <v>0</v>
      </c>
      <c r="U196" s="231" t="str">
        <f t="shared" si="9"/>
        <v>0</v>
      </c>
      <c r="W196" s="206" t="str">
        <f t="shared" si="10"/>
        <v/>
      </c>
      <c r="X196" s="206"/>
      <c r="Y196" s="206"/>
      <c r="Z196" s="206"/>
      <c r="AA196" s="206"/>
      <c r="AB196" s="206"/>
      <c r="AC196" s="245"/>
    </row>
    <row r="197" spans="15:29">
      <c r="O197" s="252">
        <f>基础资料!K197</f>
        <v>0</v>
      </c>
      <c r="U197" s="231" t="str">
        <f t="shared" si="9"/>
        <v>0</v>
      </c>
      <c r="W197" s="206" t="str">
        <f t="shared" si="10"/>
        <v/>
      </c>
      <c r="X197" s="206"/>
      <c r="Y197" s="206"/>
      <c r="Z197" s="206"/>
      <c r="AA197" s="206"/>
      <c r="AB197" s="206"/>
      <c r="AC197" s="245"/>
    </row>
    <row r="198" spans="15:29">
      <c r="O198" s="252">
        <f>基础资料!K198</f>
        <v>0</v>
      </c>
      <c r="U198" s="231" t="str">
        <f t="shared" si="9"/>
        <v>0</v>
      </c>
      <c r="W198" s="206" t="str">
        <f t="shared" si="10"/>
        <v/>
      </c>
      <c r="X198" s="206"/>
      <c r="Y198" s="206"/>
      <c r="Z198" s="206"/>
      <c r="AA198" s="206"/>
      <c r="AB198" s="206"/>
      <c r="AC198" s="245"/>
    </row>
    <row r="199" spans="15:29">
      <c r="O199" s="252">
        <f>基础资料!K199</f>
        <v>0</v>
      </c>
      <c r="U199" s="231" t="str">
        <f t="shared" ref="U199:U262" si="11">IF(D199="","0",$E199)</f>
        <v>0</v>
      </c>
      <c r="W199" s="206" t="str">
        <f t="shared" ref="W199:W262" si="12">IF(E199="","",$F199)</f>
        <v/>
      </c>
      <c r="X199" s="206"/>
      <c r="Y199" s="206"/>
      <c r="Z199" s="206"/>
      <c r="AA199" s="206"/>
      <c r="AB199" s="206"/>
      <c r="AC199" s="245"/>
    </row>
    <row r="200" spans="15:29">
      <c r="O200" s="252">
        <f>基础资料!K200</f>
        <v>0</v>
      </c>
      <c r="U200" s="231" t="str">
        <f t="shared" si="11"/>
        <v>0</v>
      </c>
      <c r="W200" s="206" t="str">
        <f t="shared" si="12"/>
        <v/>
      </c>
      <c r="X200" s="206"/>
      <c r="Y200" s="206"/>
      <c r="Z200" s="206"/>
      <c r="AA200" s="206"/>
      <c r="AB200" s="206"/>
      <c r="AC200" s="245"/>
    </row>
    <row r="201" spans="15:29">
      <c r="O201" s="252">
        <f>基础资料!K201</f>
        <v>0</v>
      </c>
      <c r="U201" s="231" t="str">
        <f t="shared" si="11"/>
        <v>0</v>
      </c>
      <c r="W201" s="206" t="str">
        <f t="shared" si="12"/>
        <v/>
      </c>
      <c r="X201" s="206"/>
      <c r="Y201" s="206"/>
      <c r="Z201" s="206"/>
      <c r="AA201" s="206"/>
      <c r="AB201" s="206"/>
      <c r="AC201" s="245"/>
    </row>
    <row r="202" spans="15:29">
      <c r="O202" s="252">
        <f>基础资料!K202</f>
        <v>0</v>
      </c>
      <c r="U202" s="231" t="str">
        <f t="shared" si="11"/>
        <v>0</v>
      </c>
      <c r="W202" s="206" t="str">
        <f t="shared" si="12"/>
        <v/>
      </c>
      <c r="X202" s="206"/>
      <c r="Y202" s="206"/>
      <c r="Z202" s="206"/>
      <c r="AA202" s="206"/>
      <c r="AB202" s="206"/>
      <c r="AC202" s="245"/>
    </row>
    <row r="203" spans="15:29">
      <c r="O203" s="252">
        <f>基础资料!K203</f>
        <v>0</v>
      </c>
      <c r="U203" s="231" t="str">
        <f t="shared" si="11"/>
        <v>0</v>
      </c>
      <c r="W203" s="206" t="str">
        <f t="shared" si="12"/>
        <v/>
      </c>
      <c r="X203" s="206"/>
      <c r="Y203" s="206"/>
      <c r="Z203" s="206"/>
      <c r="AA203" s="206"/>
      <c r="AB203" s="206"/>
      <c r="AC203" s="245"/>
    </row>
    <row r="204" spans="15:29">
      <c r="O204" s="252">
        <f>基础资料!K204</f>
        <v>0</v>
      </c>
      <c r="U204" s="231" t="str">
        <f t="shared" si="11"/>
        <v>0</v>
      </c>
      <c r="W204" s="206" t="str">
        <f t="shared" si="12"/>
        <v/>
      </c>
      <c r="X204" s="206"/>
      <c r="Y204" s="206"/>
      <c r="Z204" s="206"/>
      <c r="AA204" s="206"/>
      <c r="AB204" s="206"/>
      <c r="AC204" s="245"/>
    </row>
    <row r="205" spans="15:29">
      <c r="O205" s="252">
        <f>基础资料!K205</f>
        <v>0</v>
      </c>
      <c r="U205" s="231" t="str">
        <f t="shared" si="11"/>
        <v>0</v>
      </c>
      <c r="W205" s="206" t="str">
        <f t="shared" si="12"/>
        <v/>
      </c>
      <c r="X205" s="206"/>
      <c r="Y205" s="206"/>
      <c r="Z205" s="206"/>
      <c r="AA205" s="206"/>
      <c r="AB205" s="206"/>
      <c r="AC205" s="245"/>
    </row>
    <row r="206" spans="15:29">
      <c r="O206" s="252">
        <f>基础资料!K206</f>
        <v>0</v>
      </c>
      <c r="U206" s="231" t="str">
        <f t="shared" si="11"/>
        <v>0</v>
      </c>
      <c r="W206" s="206" t="str">
        <f t="shared" si="12"/>
        <v/>
      </c>
      <c r="X206" s="206"/>
      <c r="Y206" s="206"/>
      <c r="Z206" s="206"/>
      <c r="AA206" s="206"/>
      <c r="AB206" s="206"/>
      <c r="AC206" s="245"/>
    </row>
    <row r="207" spans="15:29">
      <c r="O207" s="252">
        <f>基础资料!K207</f>
        <v>0</v>
      </c>
      <c r="U207" s="231" t="str">
        <f t="shared" si="11"/>
        <v>0</v>
      </c>
      <c r="W207" s="206" t="str">
        <f t="shared" si="12"/>
        <v/>
      </c>
      <c r="X207" s="206"/>
      <c r="Y207" s="206"/>
      <c r="Z207" s="206"/>
      <c r="AA207" s="206"/>
      <c r="AB207" s="206"/>
      <c r="AC207" s="245"/>
    </row>
    <row r="208" spans="15:29">
      <c r="O208" s="252">
        <f>基础资料!K208</f>
        <v>0</v>
      </c>
      <c r="U208" s="231" t="str">
        <f t="shared" si="11"/>
        <v>0</v>
      </c>
      <c r="W208" s="206" t="str">
        <f t="shared" si="12"/>
        <v/>
      </c>
      <c r="X208" s="206"/>
      <c r="Y208" s="206"/>
      <c r="Z208" s="206"/>
      <c r="AA208" s="206"/>
      <c r="AB208" s="206"/>
      <c r="AC208" s="245"/>
    </row>
    <row r="209" spans="15:29">
      <c r="O209" s="252">
        <f>基础资料!K209</f>
        <v>0</v>
      </c>
      <c r="U209" s="231" t="str">
        <f t="shared" si="11"/>
        <v>0</v>
      </c>
      <c r="W209" s="206" t="str">
        <f t="shared" si="12"/>
        <v/>
      </c>
      <c r="X209" s="206"/>
      <c r="Y209" s="206"/>
      <c r="Z209" s="206"/>
      <c r="AA209" s="206"/>
      <c r="AB209" s="206"/>
      <c r="AC209" s="245"/>
    </row>
    <row r="210" spans="15:29">
      <c r="O210" s="252">
        <f>基础资料!K210</f>
        <v>0</v>
      </c>
      <c r="U210" s="231" t="str">
        <f t="shared" si="11"/>
        <v>0</v>
      </c>
      <c r="W210" s="206" t="str">
        <f t="shared" si="12"/>
        <v/>
      </c>
      <c r="X210" s="206"/>
      <c r="Y210" s="206"/>
      <c r="Z210" s="206"/>
      <c r="AA210" s="206"/>
      <c r="AB210" s="206"/>
      <c r="AC210" s="245"/>
    </row>
    <row r="211" spans="15:29">
      <c r="O211" s="252">
        <f>基础资料!K211</f>
        <v>0</v>
      </c>
      <c r="U211" s="231" t="str">
        <f t="shared" si="11"/>
        <v>0</v>
      </c>
      <c r="W211" s="206" t="str">
        <f t="shared" si="12"/>
        <v/>
      </c>
      <c r="X211" s="206"/>
      <c r="Y211" s="206"/>
      <c r="Z211" s="206"/>
      <c r="AA211" s="206"/>
      <c r="AB211" s="206"/>
      <c r="AC211" s="245"/>
    </row>
    <row r="212" spans="15:29">
      <c r="O212" s="252">
        <f>基础资料!K212</f>
        <v>0</v>
      </c>
      <c r="U212" s="231" t="str">
        <f t="shared" si="11"/>
        <v>0</v>
      </c>
      <c r="W212" s="206" t="str">
        <f t="shared" si="12"/>
        <v/>
      </c>
      <c r="X212" s="206"/>
      <c r="Y212" s="206"/>
      <c r="Z212" s="206"/>
      <c r="AA212" s="206"/>
      <c r="AB212" s="206"/>
      <c r="AC212" s="245"/>
    </row>
    <row r="213" spans="15:29">
      <c r="O213" s="252">
        <f>基础资料!K213</f>
        <v>0</v>
      </c>
      <c r="U213" s="231" t="str">
        <f t="shared" si="11"/>
        <v>0</v>
      </c>
      <c r="W213" s="206" t="str">
        <f t="shared" si="12"/>
        <v/>
      </c>
      <c r="X213" s="206"/>
      <c r="Y213" s="206"/>
      <c r="Z213" s="206"/>
      <c r="AA213" s="206"/>
      <c r="AB213" s="206"/>
      <c r="AC213" s="245"/>
    </row>
    <row r="214" spans="15:29">
      <c r="O214" s="252">
        <f>基础资料!K214</f>
        <v>0</v>
      </c>
      <c r="U214" s="231" t="str">
        <f t="shared" si="11"/>
        <v>0</v>
      </c>
      <c r="W214" s="206" t="str">
        <f t="shared" si="12"/>
        <v/>
      </c>
      <c r="X214" s="206"/>
      <c r="Y214" s="206"/>
      <c r="Z214" s="206"/>
      <c r="AA214" s="206"/>
      <c r="AB214" s="206"/>
      <c r="AC214" s="245"/>
    </row>
    <row r="215" spans="15:29">
      <c r="O215" s="252">
        <f>基础资料!K215</f>
        <v>0</v>
      </c>
      <c r="U215" s="231" t="str">
        <f t="shared" si="11"/>
        <v>0</v>
      </c>
      <c r="W215" s="206" t="str">
        <f t="shared" si="12"/>
        <v/>
      </c>
      <c r="X215" s="206"/>
      <c r="Y215" s="206"/>
      <c r="Z215" s="206"/>
      <c r="AA215" s="206"/>
      <c r="AB215" s="206"/>
      <c r="AC215" s="245"/>
    </row>
    <row r="216" spans="15:29">
      <c r="O216" s="252">
        <f>基础资料!K216</f>
        <v>0</v>
      </c>
      <c r="U216" s="231" t="str">
        <f t="shared" si="11"/>
        <v>0</v>
      </c>
      <c r="W216" s="206" t="str">
        <f t="shared" si="12"/>
        <v/>
      </c>
      <c r="X216" s="206"/>
      <c r="Y216" s="206"/>
      <c r="Z216" s="206"/>
      <c r="AA216" s="206"/>
      <c r="AB216" s="206"/>
      <c r="AC216" s="245"/>
    </row>
    <row r="217" spans="15:29">
      <c r="O217" s="252">
        <f>基础资料!K217</f>
        <v>0</v>
      </c>
      <c r="U217" s="231" t="str">
        <f t="shared" si="11"/>
        <v>0</v>
      </c>
      <c r="W217" s="206" t="str">
        <f t="shared" si="12"/>
        <v/>
      </c>
      <c r="X217" s="206"/>
      <c r="Y217" s="206"/>
      <c r="Z217" s="206"/>
      <c r="AA217" s="206"/>
      <c r="AB217" s="206"/>
      <c r="AC217" s="245"/>
    </row>
    <row r="218" spans="15:29">
      <c r="O218" s="252">
        <f>基础资料!K218</f>
        <v>0</v>
      </c>
      <c r="U218" s="231" t="str">
        <f t="shared" si="11"/>
        <v>0</v>
      </c>
      <c r="W218" s="206" t="str">
        <f t="shared" si="12"/>
        <v/>
      </c>
      <c r="X218" s="206"/>
      <c r="Y218" s="206"/>
      <c r="Z218" s="206"/>
      <c r="AA218" s="206"/>
      <c r="AB218" s="206"/>
      <c r="AC218" s="245"/>
    </row>
    <row r="219" spans="15:29">
      <c r="O219" s="252">
        <f>基础资料!K219</f>
        <v>0</v>
      </c>
      <c r="U219" s="231" t="str">
        <f t="shared" si="11"/>
        <v>0</v>
      </c>
      <c r="W219" s="206" t="str">
        <f t="shared" si="12"/>
        <v/>
      </c>
      <c r="X219" s="206"/>
      <c r="Y219" s="206"/>
      <c r="Z219" s="206"/>
      <c r="AA219" s="206"/>
      <c r="AB219" s="206"/>
      <c r="AC219" s="245"/>
    </row>
    <row r="220" spans="15:29">
      <c r="O220" s="252">
        <f>基础资料!K220</f>
        <v>0</v>
      </c>
      <c r="U220" s="231" t="str">
        <f t="shared" si="11"/>
        <v>0</v>
      </c>
      <c r="W220" s="206" t="str">
        <f t="shared" si="12"/>
        <v/>
      </c>
      <c r="X220" s="206"/>
      <c r="Y220" s="206"/>
      <c r="Z220" s="206"/>
      <c r="AA220" s="206"/>
      <c r="AB220" s="206"/>
      <c r="AC220" s="245"/>
    </row>
    <row r="221" spans="15:29">
      <c r="O221" s="252">
        <f>基础资料!K221</f>
        <v>0</v>
      </c>
      <c r="U221" s="231" t="str">
        <f t="shared" si="11"/>
        <v>0</v>
      </c>
      <c r="W221" s="206" t="str">
        <f t="shared" si="12"/>
        <v/>
      </c>
      <c r="X221" s="206"/>
      <c r="Y221" s="206"/>
      <c r="Z221" s="206"/>
      <c r="AA221" s="206"/>
      <c r="AB221" s="206"/>
      <c r="AC221" s="245"/>
    </row>
    <row r="222" spans="15:29">
      <c r="O222" s="252">
        <f>基础资料!K222</f>
        <v>0</v>
      </c>
      <c r="U222" s="231" t="str">
        <f t="shared" si="11"/>
        <v>0</v>
      </c>
      <c r="W222" s="206" t="str">
        <f t="shared" si="12"/>
        <v/>
      </c>
      <c r="X222" s="206"/>
      <c r="Y222" s="206"/>
      <c r="Z222" s="206"/>
      <c r="AA222" s="206"/>
      <c r="AB222" s="206"/>
      <c r="AC222" s="245"/>
    </row>
    <row r="223" spans="15:29">
      <c r="O223" s="252">
        <f>基础资料!K223</f>
        <v>0</v>
      </c>
      <c r="U223" s="231" t="str">
        <f t="shared" si="11"/>
        <v>0</v>
      </c>
      <c r="W223" s="206" t="str">
        <f t="shared" si="12"/>
        <v/>
      </c>
      <c r="X223" s="206"/>
      <c r="Y223" s="206"/>
      <c r="Z223" s="206"/>
      <c r="AA223" s="206"/>
      <c r="AB223" s="206"/>
      <c r="AC223" s="245"/>
    </row>
    <row r="224" spans="15:29">
      <c r="O224" s="252">
        <f>基础资料!K224</f>
        <v>0</v>
      </c>
      <c r="U224" s="231" t="str">
        <f t="shared" si="11"/>
        <v>0</v>
      </c>
      <c r="W224" s="206" t="str">
        <f t="shared" si="12"/>
        <v/>
      </c>
      <c r="X224" s="206"/>
      <c r="Y224" s="206"/>
      <c r="Z224" s="206"/>
      <c r="AA224" s="206"/>
      <c r="AB224" s="206"/>
      <c r="AC224" s="245"/>
    </row>
    <row r="225" spans="15:29">
      <c r="O225" s="252">
        <f>基础资料!K225</f>
        <v>0</v>
      </c>
      <c r="U225" s="231" t="str">
        <f t="shared" si="11"/>
        <v>0</v>
      </c>
      <c r="W225" s="206" t="str">
        <f t="shared" si="12"/>
        <v/>
      </c>
      <c r="X225" s="206"/>
      <c r="Y225" s="206"/>
      <c r="Z225" s="206"/>
      <c r="AA225" s="206"/>
      <c r="AB225" s="206"/>
      <c r="AC225" s="245"/>
    </row>
    <row r="226" spans="15:29">
      <c r="O226" s="252">
        <f>基础资料!K226</f>
        <v>0</v>
      </c>
      <c r="U226" s="231" t="str">
        <f t="shared" si="11"/>
        <v>0</v>
      </c>
      <c r="W226" s="206" t="str">
        <f t="shared" si="12"/>
        <v/>
      </c>
      <c r="X226" s="206"/>
      <c r="Y226" s="206"/>
      <c r="Z226" s="206"/>
      <c r="AA226" s="206"/>
      <c r="AB226" s="206"/>
      <c r="AC226" s="245"/>
    </row>
    <row r="227" spans="15:29">
      <c r="O227" s="252">
        <f>基础资料!K227</f>
        <v>0</v>
      </c>
      <c r="U227" s="231" t="str">
        <f t="shared" si="11"/>
        <v>0</v>
      </c>
      <c r="W227" s="206" t="str">
        <f t="shared" si="12"/>
        <v/>
      </c>
      <c r="X227" s="206"/>
      <c r="Y227" s="206"/>
      <c r="Z227" s="206"/>
      <c r="AA227" s="206"/>
      <c r="AB227" s="206"/>
      <c r="AC227" s="245"/>
    </row>
    <row r="228" spans="15:29">
      <c r="O228" s="252">
        <f>基础资料!K228</f>
        <v>0</v>
      </c>
      <c r="U228" s="231" t="str">
        <f t="shared" si="11"/>
        <v>0</v>
      </c>
      <c r="W228" s="206" t="str">
        <f t="shared" si="12"/>
        <v/>
      </c>
      <c r="X228" s="206"/>
      <c r="Y228" s="206"/>
      <c r="Z228" s="206"/>
      <c r="AA228" s="206"/>
      <c r="AB228" s="206"/>
      <c r="AC228" s="245"/>
    </row>
    <row r="229" spans="15:29">
      <c r="O229" s="252">
        <f>基础资料!K229</f>
        <v>0</v>
      </c>
      <c r="U229" s="231" t="str">
        <f t="shared" si="11"/>
        <v>0</v>
      </c>
      <c r="W229" s="206" t="str">
        <f t="shared" si="12"/>
        <v/>
      </c>
      <c r="X229" s="206"/>
      <c r="Y229" s="206"/>
      <c r="Z229" s="206"/>
      <c r="AA229" s="206"/>
      <c r="AB229" s="206"/>
      <c r="AC229" s="245"/>
    </row>
    <row r="230" spans="15:29">
      <c r="O230" s="252">
        <f>基础资料!K230</f>
        <v>0</v>
      </c>
      <c r="U230" s="231" t="str">
        <f t="shared" si="11"/>
        <v>0</v>
      </c>
      <c r="W230" s="206" t="str">
        <f t="shared" si="12"/>
        <v/>
      </c>
      <c r="X230" s="206"/>
      <c r="Y230" s="206"/>
      <c r="Z230" s="206"/>
      <c r="AA230" s="206"/>
      <c r="AB230" s="206"/>
      <c r="AC230" s="245"/>
    </row>
    <row r="231" spans="15:29">
      <c r="O231" s="252">
        <f>基础资料!K231</f>
        <v>0</v>
      </c>
      <c r="U231" s="231" t="str">
        <f t="shared" si="11"/>
        <v>0</v>
      </c>
      <c r="W231" s="206" t="str">
        <f t="shared" si="12"/>
        <v/>
      </c>
      <c r="X231" s="206"/>
      <c r="Y231" s="206"/>
      <c r="Z231" s="206"/>
      <c r="AA231" s="206"/>
      <c r="AB231" s="206"/>
      <c r="AC231" s="245"/>
    </row>
    <row r="232" spans="15:29">
      <c r="O232" s="252">
        <f>基础资料!K232</f>
        <v>0</v>
      </c>
      <c r="U232" s="231" t="str">
        <f t="shared" si="11"/>
        <v>0</v>
      </c>
      <c r="W232" s="206" t="str">
        <f t="shared" si="12"/>
        <v/>
      </c>
      <c r="X232" s="206"/>
      <c r="Y232" s="206"/>
      <c r="Z232" s="206"/>
      <c r="AA232" s="206"/>
      <c r="AB232" s="206"/>
      <c r="AC232" s="245"/>
    </row>
    <row r="233" spans="15:29">
      <c r="O233" s="252">
        <f>基础资料!K233</f>
        <v>0</v>
      </c>
      <c r="U233" s="231" t="str">
        <f t="shared" si="11"/>
        <v>0</v>
      </c>
      <c r="W233" s="206" t="str">
        <f t="shared" si="12"/>
        <v/>
      </c>
      <c r="X233" s="206"/>
      <c r="Y233" s="206"/>
      <c r="Z233" s="206"/>
      <c r="AA233" s="206"/>
      <c r="AB233" s="206"/>
      <c r="AC233" s="245"/>
    </row>
    <row r="234" spans="15:29">
      <c r="O234" s="252">
        <f>基础资料!K234</f>
        <v>0</v>
      </c>
      <c r="U234" s="231" t="str">
        <f t="shared" si="11"/>
        <v>0</v>
      </c>
      <c r="W234" s="206" t="str">
        <f t="shared" si="12"/>
        <v/>
      </c>
      <c r="X234" s="206"/>
      <c r="Y234" s="206"/>
      <c r="Z234" s="206"/>
      <c r="AA234" s="206"/>
      <c r="AB234" s="206"/>
      <c r="AC234" s="245"/>
    </row>
    <row r="235" spans="15:29">
      <c r="O235" s="252">
        <f>基础资料!K235</f>
        <v>0</v>
      </c>
      <c r="U235" s="231" t="str">
        <f t="shared" si="11"/>
        <v>0</v>
      </c>
      <c r="W235" s="206" t="str">
        <f t="shared" si="12"/>
        <v/>
      </c>
      <c r="X235" s="206"/>
      <c r="Y235" s="206"/>
      <c r="Z235" s="206"/>
      <c r="AA235" s="206"/>
      <c r="AB235" s="206"/>
      <c r="AC235" s="245"/>
    </row>
    <row r="236" spans="15:29">
      <c r="O236" s="252">
        <f>基础资料!K236</f>
        <v>0</v>
      </c>
      <c r="U236" s="231" t="str">
        <f t="shared" si="11"/>
        <v>0</v>
      </c>
      <c r="W236" s="206" t="str">
        <f t="shared" si="12"/>
        <v/>
      </c>
      <c r="X236" s="206"/>
      <c r="Y236" s="206"/>
      <c r="Z236" s="206"/>
      <c r="AA236" s="206"/>
      <c r="AB236" s="206"/>
      <c r="AC236" s="245"/>
    </row>
    <row r="237" spans="15:29">
      <c r="O237" s="252">
        <f>基础资料!K237</f>
        <v>0</v>
      </c>
      <c r="U237" s="231" t="str">
        <f t="shared" si="11"/>
        <v>0</v>
      </c>
      <c r="W237" s="206" t="str">
        <f t="shared" si="12"/>
        <v/>
      </c>
      <c r="X237" s="206"/>
      <c r="Y237" s="206"/>
      <c r="Z237" s="206"/>
      <c r="AA237" s="206"/>
      <c r="AB237" s="206"/>
      <c r="AC237" s="245"/>
    </row>
    <row r="238" spans="15:29">
      <c r="O238" s="252">
        <f>基础资料!K238</f>
        <v>0</v>
      </c>
      <c r="U238" s="231" t="str">
        <f t="shared" si="11"/>
        <v>0</v>
      </c>
      <c r="W238" s="206" t="str">
        <f t="shared" si="12"/>
        <v/>
      </c>
      <c r="X238" s="206"/>
      <c r="Y238" s="206"/>
      <c r="Z238" s="206"/>
      <c r="AA238" s="206"/>
      <c r="AB238" s="206"/>
      <c r="AC238" s="245"/>
    </row>
    <row r="239" spans="15:29">
      <c r="O239" s="252">
        <f>基础资料!K239</f>
        <v>0</v>
      </c>
      <c r="U239" s="231" t="str">
        <f t="shared" si="11"/>
        <v>0</v>
      </c>
      <c r="W239" s="206" t="str">
        <f t="shared" si="12"/>
        <v/>
      </c>
      <c r="X239" s="206"/>
      <c r="Y239" s="206"/>
      <c r="Z239" s="206"/>
      <c r="AA239" s="206"/>
      <c r="AB239" s="206"/>
      <c r="AC239" s="245"/>
    </row>
    <row r="240" spans="15:29">
      <c r="O240" s="252">
        <f>基础资料!K240</f>
        <v>0</v>
      </c>
      <c r="U240" s="231" t="str">
        <f t="shared" si="11"/>
        <v>0</v>
      </c>
      <c r="W240" s="206" t="str">
        <f t="shared" si="12"/>
        <v/>
      </c>
      <c r="X240" s="206"/>
      <c r="Y240" s="206"/>
      <c r="Z240" s="206"/>
      <c r="AA240" s="206"/>
      <c r="AB240" s="206"/>
      <c r="AC240" s="245"/>
    </row>
    <row r="241" spans="15:29">
      <c r="O241" s="252">
        <f>基础资料!K241</f>
        <v>0</v>
      </c>
      <c r="U241" s="231" t="str">
        <f t="shared" si="11"/>
        <v>0</v>
      </c>
      <c r="W241" s="206" t="str">
        <f t="shared" si="12"/>
        <v/>
      </c>
      <c r="X241" s="206"/>
      <c r="Y241" s="206"/>
      <c r="Z241" s="206"/>
      <c r="AA241" s="206"/>
      <c r="AB241" s="206"/>
      <c r="AC241" s="245"/>
    </row>
    <row r="242" spans="15:29">
      <c r="O242" s="252">
        <f>基础资料!K242</f>
        <v>0</v>
      </c>
      <c r="U242" s="231" t="str">
        <f t="shared" si="11"/>
        <v>0</v>
      </c>
      <c r="W242" s="206" t="str">
        <f t="shared" si="12"/>
        <v/>
      </c>
      <c r="X242" s="206"/>
      <c r="Y242" s="206"/>
      <c r="Z242" s="206"/>
      <c r="AA242" s="206"/>
      <c r="AB242" s="206"/>
      <c r="AC242" s="245"/>
    </row>
    <row r="243" spans="15:29">
      <c r="O243" s="252">
        <f>基础资料!K243</f>
        <v>0</v>
      </c>
      <c r="U243" s="231" t="str">
        <f t="shared" si="11"/>
        <v>0</v>
      </c>
      <c r="W243" s="206" t="str">
        <f t="shared" si="12"/>
        <v/>
      </c>
      <c r="X243" s="206"/>
      <c r="Y243" s="206"/>
      <c r="Z243" s="206"/>
      <c r="AA243" s="206"/>
      <c r="AB243" s="206"/>
      <c r="AC243" s="245"/>
    </row>
    <row r="244" spans="15:29">
      <c r="O244" s="252">
        <f>基础资料!K244</f>
        <v>0</v>
      </c>
      <c r="U244" s="231" t="str">
        <f t="shared" si="11"/>
        <v>0</v>
      </c>
      <c r="W244" s="206" t="str">
        <f t="shared" si="12"/>
        <v/>
      </c>
      <c r="X244" s="206"/>
      <c r="Y244" s="206"/>
      <c r="Z244" s="206"/>
      <c r="AA244" s="206"/>
      <c r="AB244" s="206"/>
      <c r="AC244" s="245"/>
    </row>
    <row r="245" spans="15:29">
      <c r="O245" s="252">
        <f>基础资料!K245</f>
        <v>0</v>
      </c>
      <c r="U245" s="231" t="str">
        <f t="shared" si="11"/>
        <v>0</v>
      </c>
      <c r="W245" s="206" t="str">
        <f t="shared" si="12"/>
        <v/>
      </c>
      <c r="X245" s="206"/>
      <c r="Y245" s="206"/>
      <c r="Z245" s="206"/>
      <c r="AA245" s="206"/>
      <c r="AB245" s="206"/>
      <c r="AC245" s="245"/>
    </row>
    <row r="246" spans="15:29">
      <c r="O246" s="252">
        <f>基础资料!K246</f>
        <v>0</v>
      </c>
      <c r="U246" s="231" t="str">
        <f t="shared" si="11"/>
        <v>0</v>
      </c>
      <c r="W246" s="206" t="str">
        <f t="shared" si="12"/>
        <v/>
      </c>
      <c r="X246" s="206"/>
      <c r="Y246" s="206"/>
      <c r="Z246" s="206"/>
      <c r="AA246" s="206"/>
      <c r="AB246" s="206"/>
      <c r="AC246" s="245"/>
    </row>
    <row r="247" spans="15:29">
      <c r="O247" s="252">
        <f>基础资料!K247</f>
        <v>0</v>
      </c>
      <c r="U247" s="231" t="str">
        <f t="shared" si="11"/>
        <v>0</v>
      </c>
      <c r="W247" s="206" t="str">
        <f t="shared" si="12"/>
        <v/>
      </c>
      <c r="X247" s="206"/>
      <c r="Y247" s="206"/>
      <c r="Z247" s="206"/>
      <c r="AA247" s="206"/>
      <c r="AB247" s="206"/>
      <c r="AC247" s="245"/>
    </row>
    <row r="248" spans="15:29">
      <c r="O248" s="252">
        <f>基础资料!K248</f>
        <v>0</v>
      </c>
      <c r="U248" s="231" t="str">
        <f t="shared" si="11"/>
        <v>0</v>
      </c>
      <c r="W248" s="206" t="str">
        <f t="shared" si="12"/>
        <v/>
      </c>
      <c r="X248" s="206"/>
      <c r="Y248" s="206"/>
      <c r="Z248" s="206"/>
      <c r="AA248" s="206"/>
      <c r="AB248" s="206"/>
      <c r="AC248" s="245"/>
    </row>
    <row r="249" spans="15:29">
      <c r="O249" s="252">
        <f>基础资料!K249</f>
        <v>0</v>
      </c>
      <c r="U249" s="231" t="str">
        <f t="shared" si="11"/>
        <v>0</v>
      </c>
      <c r="W249" s="206" t="str">
        <f t="shared" si="12"/>
        <v/>
      </c>
      <c r="X249" s="206"/>
      <c r="Y249" s="206"/>
      <c r="Z249" s="206"/>
      <c r="AA249" s="206"/>
      <c r="AB249" s="206"/>
      <c r="AC249" s="245"/>
    </row>
    <row r="250" spans="15:29">
      <c r="O250" s="252">
        <f>基础资料!K250</f>
        <v>0</v>
      </c>
      <c r="U250" s="231" t="str">
        <f t="shared" si="11"/>
        <v>0</v>
      </c>
      <c r="W250" s="206" t="str">
        <f t="shared" si="12"/>
        <v/>
      </c>
      <c r="X250" s="206"/>
      <c r="Y250" s="206"/>
      <c r="Z250" s="206"/>
      <c r="AA250" s="206"/>
      <c r="AB250" s="206"/>
      <c r="AC250" s="245"/>
    </row>
    <row r="251" spans="15:29">
      <c r="O251" s="252">
        <f>基础资料!K251</f>
        <v>0</v>
      </c>
      <c r="U251" s="231" t="str">
        <f t="shared" si="11"/>
        <v>0</v>
      </c>
      <c r="W251" s="206" t="str">
        <f t="shared" si="12"/>
        <v/>
      </c>
      <c r="X251" s="206"/>
      <c r="Y251" s="206"/>
      <c r="Z251" s="206"/>
      <c r="AA251" s="206"/>
      <c r="AB251" s="206"/>
      <c r="AC251" s="245"/>
    </row>
    <row r="252" spans="15:29">
      <c r="O252" s="252">
        <f>基础资料!K252</f>
        <v>0</v>
      </c>
      <c r="U252" s="231" t="str">
        <f t="shared" si="11"/>
        <v>0</v>
      </c>
      <c r="W252" s="206" t="str">
        <f t="shared" si="12"/>
        <v/>
      </c>
      <c r="X252" s="206"/>
      <c r="Y252" s="206"/>
      <c r="Z252" s="206"/>
      <c r="AA252" s="206"/>
      <c r="AB252" s="206"/>
      <c r="AC252" s="245"/>
    </row>
    <row r="253" spans="15:29">
      <c r="O253" s="252">
        <f>基础资料!K253</f>
        <v>0</v>
      </c>
      <c r="U253" s="231" t="str">
        <f t="shared" si="11"/>
        <v>0</v>
      </c>
      <c r="W253" s="206" t="str">
        <f t="shared" si="12"/>
        <v/>
      </c>
      <c r="X253" s="206"/>
      <c r="Y253" s="206"/>
      <c r="Z253" s="206"/>
      <c r="AA253" s="206"/>
      <c r="AB253" s="206"/>
      <c r="AC253" s="245"/>
    </row>
    <row r="254" spans="15:29">
      <c r="O254" s="252">
        <f>基础资料!K254</f>
        <v>0</v>
      </c>
      <c r="U254" s="231" t="str">
        <f t="shared" si="11"/>
        <v>0</v>
      </c>
      <c r="W254" s="206" t="str">
        <f t="shared" si="12"/>
        <v/>
      </c>
      <c r="X254" s="206"/>
      <c r="Y254" s="206"/>
      <c r="Z254" s="206"/>
      <c r="AA254" s="206"/>
      <c r="AB254" s="206"/>
      <c r="AC254" s="245"/>
    </row>
    <row r="255" spans="15:29">
      <c r="O255" s="252">
        <f>基础资料!K255</f>
        <v>0</v>
      </c>
      <c r="U255" s="231" t="str">
        <f t="shared" si="11"/>
        <v>0</v>
      </c>
      <c r="W255" s="206" t="str">
        <f t="shared" si="12"/>
        <v/>
      </c>
      <c r="X255" s="206"/>
      <c r="Y255" s="206"/>
      <c r="Z255" s="206"/>
      <c r="AA255" s="206"/>
      <c r="AB255" s="206"/>
      <c r="AC255" s="245"/>
    </row>
    <row r="256" spans="15:29">
      <c r="O256" s="252">
        <f>基础资料!K256</f>
        <v>0</v>
      </c>
      <c r="U256" s="231" t="str">
        <f t="shared" si="11"/>
        <v>0</v>
      </c>
      <c r="W256" s="206" t="str">
        <f t="shared" si="12"/>
        <v/>
      </c>
      <c r="X256" s="206"/>
      <c r="Y256" s="206"/>
      <c r="Z256" s="206"/>
      <c r="AA256" s="206"/>
      <c r="AB256" s="206"/>
      <c r="AC256" s="245"/>
    </row>
    <row r="257" spans="15:29">
      <c r="O257" s="252">
        <f>基础资料!K257</f>
        <v>0</v>
      </c>
      <c r="U257" s="231" t="str">
        <f t="shared" si="11"/>
        <v>0</v>
      </c>
      <c r="W257" s="206" t="str">
        <f t="shared" si="12"/>
        <v/>
      </c>
      <c r="X257" s="206"/>
      <c r="Y257" s="206"/>
      <c r="Z257" s="206"/>
      <c r="AA257" s="206"/>
      <c r="AB257" s="206"/>
      <c r="AC257" s="245"/>
    </row>
    <row r="258" spans="15:29">
      <c r="O258" s="252">
        <f>基础资料!K258</f>
        <v>0</v>
      </c>
      <c r="U258" s="231" t="str">
        <f t="shared" si="11"/>
        <v>0</v>
      </c>
      <c r="W258" s="206" t="str">
        <f t="shared" si="12"/>
        <v/>
      </c>
      <c r="X258" s="206"/>
      <c r="Y258" s="206"/>
      <c r="Z258" s="206"/>
      <c r="AA258" s="206"/>
      <c r="AB258" s="206"/>
      <c r="AC258" s="245"/>
    </row>
    <row r="259" spans="15:29">
      <c r="O259" s="252">
        <f>基础资料!K259</f>
        <v>0</v>
      </c>
      <c r="U259" s="231" t="str">
        <f t="shared" si="11"/>
        <v>0</v>
      </c>
      <c r="W259" s="206" t="str">
        <f t="shared" si="12"/>
        <v/>
      </c>
      <c r="X259" s="206"/>
      <c r="Y259" s="206"/>
      <c r="Z259" s="206"/>
      <c r="AA259" s="206"/>
      <c r="AB259" s="206"/>
      <c r="AC259" s="245"/>
    </row>
    <row r="260" spans="15:29">
      <c r="O260" s="252">
        <f>基础资料!K260</f>
        <v>0</v>
      </c>
      <c r="U260" s="231" t="str">
        <f t="shared" si="11"/>
        <v>0</v>
      </c>
      <c r="W260" s="206" t="str">
        <f t="shared" si="12"/>
        <v/>
      </c>
      <c r="X260" s="206"/>
      <c r="Y260" s="206"/>
      <c r="Z260" s="206"/>
      <c r="AA260" s="206"/>
      <c r="AB260" s="206"/>
      <c r="AC260" s="245"/>
    </row>
    <row r="261" spans="15:29">
      <c r="O261" s="252">
        <f>基础资料!K261</f>
        <v>0</v>
      </c>
      <c r="U261" s="231" t="str">
        <f t="shared" si="11"/>
        <v>0</v>
      </c>
      <c r="W261" s="206" t="str">
        <f t="shared" si="12"/>
        <v/>
      </c>
      <c r="X261" s="206"/>
      <c r="Y261" s="206"/>
      <c r="Z261" s="206"/>
      <c r="AA261" s="206"/>
      <c r="AB261" s="206"/>
      <c r="AC261" s="245"/>
    </row>
    <row r="262" spans="15:29">
      <c r="O262" s="252">
        <f>基础资料!K262</f>
        <v>0</v>
      </c>
      <c r="U262" s="231" t="str">
        <f t="shared" si="11"/>
        <v>0</v>
      </c>
      <c r="W262" s="206" t="str">
        <f t="shared" si="12"/>
        <v/>
      </c>
      <c r="X262" s="206"/>
      <c r="Y262" s="206"/>
      <c r="Z262" s="206"/>
      <c r="AA262" s="206"/>
      <c r="AB262" s="206"/>
      <c r="AC262" s="245"/>
    </row>
    <row r="263" spans="15:29">
      <c r="O263" s="252">
        <f>基础资料!K263</f>
        <v>0</v>
      </c>
      <c r="U263" s="231" t="str">
        <f t="shared" ref="U263:U326" si="13">IF(D263="","0",$E263)</f>
        <v>0</v>
      </c>
      <c r="W263" s="206" t="str">
        <f t="shared" ref="W263:W326" si="14">IF(E263="","",$F263)</f>
        <v/>
      </c>
      <c r="X263" s="206"/>
      <c r="Y263" s="206"/>
      <c r="Z263" s="206"/>
      <c r="AA263" s="206"/>
      <c r="AB263" s="206"/>
      <c r="AC263" s="245"/>
    </row>
    <row r="264" spans="15:29">
      <c r="O264" s="252">
        <f>基础资料!K264</f>
        <v>0</v>
      </c>
      <c r="U264" s="231" t="str">
        <f t="shared" si="13"/>
        <v>0</v>
      </c>
      <c r="W264" s="206" t="str">
        <f t="shared" si="14"/>
        <v/>
      </c>
      <c r="X264" s="206"/>
      <c r="Y264" s="206"/>
      <c r="Z264" s="206"/>
      <c r="AA264" s="206"/>
      <c r="AB264" s="206"/>
      <c r="AC264" s="245"/>
    </row>
    <row r="265" spans="15:29">
      <c r="O265" s="252">
        <f>基础资料!K265</f>
        <v>0</v>
      </c>
      <c r="U265" s="231" t="str">
        <f t="shared" si="13"/>
        <v>0</v>
      </c>
      <c r="W265" s="206" t="str">
        <f t="shared" si="14"/>
        <v/>
      </c>
      <c r="X265" s="206"/>
      <c r="Y265" s="206"/>
      <c r="Z265" s="206"/>
      <c r="AA265" s="206"/>
      <c r="AB265" s="206"/>
      <c r="AC265" s="245"/>
    </row>
    <row r="266" spans="15:29">
      <c r="O266" s="252">
        <f>基础资料!K266</f>
        <v>0</v>
      </c>
      <c r="U266" s="231" t="str">
        <f t="shared" si="13"/>
        <v>0</v>
      </c>
      <c r="W266" s="206" t="str">
        <f t="shared" si="14"/>
        <v/>
      </c>
      <c r="X266" s="206"/>
      <c r="Y266" s="206"/>
      <c r="Z266" s="206"/>
      <c r="AA266" s="206"/>
      <c r="AB266" s="206"/>
      <c r="AC266" s="245"/>
    </row>
    <row r="267" spans="15:29">
      <c r="O267" s="252">
        <f>基础资料!K267</f>
        <v>0</v>
      </c>
      <c r="U267" s="231" t="str">
        <f t="shared" si="13"/>
        <v>0</v>
      </c>
      <c r="W267" s="206" t="str">
        <f t="shared" si="14"/>
        <v/>
      </c>
      <c r="X267" s="206"/>
      <c r="Y267" s="206"/>
      <c r="Z267" s="206"/>
      <c r="AA267" s="206"/>
      <c r="AB267" s="206"/>
      <c r="AC267" s="245"/>
    </row>
    <row r="268" spans="15:29">
      <c r="O268" s="252">
        <f>基础资料!K268</f>
        <v>0</v>
      </c>
      <c r="U268" s="231" t="str">
        <f t="shared" si="13"/>
        <v>0</v>
      </c>
      <c r="W268" s="206" t="str">
        <f t="shared" si="14"/>
        <v/>
      </c>
      <c r="X268" s="206"/>
      <c r="Y268" s="206"/>
      <c r="Z268" s="206"/>
      <c r="AA268" s="206"/>
      <c r="AB268" s="206"/>
      <c r="AC268" s="245"/>
    </row>
    <row r="269" spans="15:29">
      <c r="O269" s="252">
        <f>基础资料!K269</f>
        <v>0</v>
      </c>
      <c r="U269" s="231" t="str">
        <f t="shared" si="13"/>
        <v>0</v>
      </c>
      <c r="W269" s="206" t="str">
        <f t="shared" si="14"/>
        <v/>
      </c>
      <c r="X269" s="206"/>
      <c r="Y269" s="206"/>
      <c r="Z269" s="206"/>
      <c r="AA269" s="206"/>
      <c r="AB269" s="206"/>
      <c r="AC269" s="245"/>
    </row>
    <row r="270" spans="15:29">
      <c r="O270" s="252">
        <f>基础资料!K270</f>
        <v>0</v>
      </c>
      <c r="U270" s="231" t="str">
        <f t="shared" si="13"/>
        <v>0</v>
      </c>
      <c r="W270" s="206" t="str">
        <f t="shared" si="14"/>
        <v/>
      </c>
      <c r="X270" s="206"/>
      <c r="Y270" s="206"/>
      <c r="Z270" s="206"/>
      <c r="AA270" s="206"/>
      <c r="AB270" s="206"/>
      <c r="AC270" s="245"/>
    </row>
    <row r="271" spans="15:29">
      <c r="O271" s="252">
        <f>基础资料!K271</f>
        <v>0</v>
      </c>
      <c r="U271" s="231" t="str">
        <f t="shared" si="13"/>
        <v>0</v>
      </c>
      <c r="W271" s="206" t="str">
        <f t="shared" si="14"/>
        <v/>
      </c>
      <c r="X271" s="206"/>
      <c r="Y271" s="206"/>
      <c r="Z271" s="206"/>
      <c r="AA271" s="206"/>
      <c r="AB271" s="206"/>
      <c r="AC271" s="245"/>
    </row>
    <row r="272" spans="15:29">
      <c r="O272" s="252">
        <f>基础资料!K272</f>
        <v>0</v>
      </c>
      <c r="U272" s="231" t="str">
        <f t="shared" si="13"/>
        <v>0</v>
      </c>
      <c r="W272" s="206" t="str">
        <f t="shared" si="14"/>
        <v/>
      </c>
      <c r="X272" s="206"/>
      <c r="Y272" s="206"/>
      <c r="Z272" s="206"/>
      <c r="AA272" s="206"/>
      <c r="AB272" s="206"/>
      <c r="AC272" s="245"/>
    </row>
    <row r="273" spans="15:29">
      <c r="O273" s="252">
        <f>基础资料!K273</f>
        <v>0</v>
      </c>
      <c r="U273" s="231" t="str">
        <f t="shared" si="13"/>
        <v>0</v>
      </c>
      <c r="W273" s="206" t="str">
        <f t="shared" si="14"/>
        <v/>
      </c>
      <c r="X273" s="206"/>
      <c r="Y273" s="206"/>
      <c r="Z273" s="206"/>
      <c r="AA273" s="206"/>
      <c r="AB273" s="206"/>
      <c r="AC273" s="245"/>
    </row>
    <row r="274" spans="15:29">
      <c r="O274" s="252">
        <f>基础资料!K274</f>
        <v>0</v>
      </c>
      <c r="U274" s="231" t="str">
        <f t="shared" si="13"/>
        <v>0</v>
      </c>
      <c r="W274" s="206" t="str">
        <f t="shared" si="14"/>
        <v/>
      </c>
      <c r="X274" s="206"/>
      <c r="Y274" s="206"/>
      <c r="Z274" s="206"/>
      <c r="AA274" s="206"/>
      <c r="AB274" s="206"/>
      <c r="AC274" s="245"/>
    </row>
    <row r="275" spans="15:29">
      <c r="O275" s="252">
        <f>基础资料!K275</f>
        <v>0</v>
      </c>
      <c r="U275" s="231" t="str">
        <f t="shared" si="13"/>
        <v>0</v>
      </c>
      <c r="W275" s="206" t="str">
        <f t="shared" si="14"/>
        <v/>
      </c>
      <c r="X275" s="206"/>
      <c r="Y275" s="206"/>
      <c r="Z275" s="206"/>
      <c r="AA275" s="206"/>
      <c r="AB275" s="206"/>
      <c r="AC275" s="245"/>
    </row>
    <row r="276" spans="15:29">
      <c r="O276" s="252">
        <f>基础资料!K276</f>
        <v>0</v>
      </c>
      <c r="U276" s="231" t="str">
        <f t="shared" si="13"/>
        <v>0</v>
      </c>
      <c r="W276" s="206" t="str">
        <f t="shared" si="14"/>
        <v/>
      </c>
      <c r="X276" s="206"/>
      <c r="Y276" s="206"/>
      <c r="Z276" s="206"/>
      <c r="AA276" s="206"/>
      <c r="AB276" s="206"/>
      <c r="AC276" s="245"/>
    </row>
    <row r="277" spans="15:29">
      <c r="O277" s="252">
        <f>基础资料!K277</f>
        <v>0</v>
      </c>
      <c r="U277" s="231" t="str">
        <f t="shared" si="13"/>
        <v>0</v>
      </c>
      <c r="W277" s="206" t="str">
        <f t="shared" si="14"/>
        <v/>
      </c>
      <c r="X277" s="206"/>
      <c r="Y277" s="206"/>
      <c r="Z277" s="206"/>
      <c r="AA277" s="206"/>
      <c r="AB277" s="206"/>
      <c r="AC277" s="245"/>
    </row>
    <row r="278" spans="15:29">
      <c r="O278" s="252">
        <f>基础资料!K278</f>
        <v>0</v>
      </c>
      <c r="U278" s="231" t="str">
        <f t="shared" si="13"/>
        <v>0</v>
      </c>
      <c r="W278" s="206" t="str">
        <f t="shared" si="14"/>
        <v/>
      </c>
      <c r="X278" s="206"/>
      <c r="Y278" s="206"/>
      <c r="Z278" s="206"/>
      <c r="AA278" s="206"/>
      <c r="AB278" s="206"/>
      <c r="AC278" s="245"/>
    </row>
    <row r="279" spans="15:29">
      <c r="O279" s="252">
        <f>基础资料!K279</f>
        <v>0</v>
      </c>
      <c r="U279" s="231" t="str">
        <f t="shared" si="13"/>
        <v>0</v>
      </c>
      <c r="W279" s="206" t="str">
        <f t="shared" si="14"/>
        <v/>
      </c>
      <c r="X279" s="206"/>
      <c r="Y279" s="206"/>
      <c r="Z279" s="206"/>
      <c r="AA279" s="206"/>
      <c r="AB279" s="206"/>
      <c r="AC279" s="245"/>
    </row>
    <row r="280" spans="15:29">
      <c r="O280" s="252">
        <f>基础资料!K280</f>
        <v>0</v>
      </c>
      <c r="U280" s="231" t="str">
        <f t="shared" si="13"/>
        <v>0</v>
      </c>
      <c r="W280" s="206" t="str">
        <f t="shared" si="14"/>
        <v/>
      </c>
      <c r="X280" s="206"/>
      <c r="Y280" s="206"/>
      <c r="Z280" s="206"/>
      <c r="AA280" s="206"/>
      <c r="AB280" s="206"/>
      <c r="AC280" s="245"/>
    </row>
    <row r="281" spans="15:29">
      <c r="O281" s="252">
        <f>基础资料!K281</f>
        <v>0</v>
      </c>
      <c r="U281" s="231" t="str">
        <f t="shared" si="13"/>
        <v>0</v>
      </c>
      <c r="W281" s="206" t="str">
        <f t="shared" si="14"/>
        <v/>
      </c>
      <c r="X281" s="206"/>
      <c r="Y281" s="206"/>
      <c r="Z281" s="206"/>
      <c r="AA281" s="206"/>
      <c r="AB281" s="206"/>
      <c r="AC281" s="245"/>
    </row>
    <row r="282" spans="15:29">
      <c r="O282" s="252">
        <f>基础资料!K282</f>
        <v>0</v>
      </c>
      <c r="U282" s="231" t="str">
        <f t="shared" si="13"/>
        <v>0</v>
      </c>
      <c r="W282" s="206" t="str">
        <f t="shared" si="14"/>
        <v/>
      </c>
      <c r="X282" s="206"/>
      <c r="Y282" s="206"/>
      <c r="Z282" s="206"/>
      <c r="AA282" s="206"/>
      <c r="AB282" s="206"/>
      <c r="AC282" s="245"/>
    </row>
    <row r="283" spans="15:29">
      <c r="O283" s="252">
        <f>基础资料!K283</f>
        <v>0</v>
      </c>
      <c r="U283" s="231" t="str">
        <f t="shared" si="13"/>
        <v>0</v>
      </c>
      <c r="W283" s="206" t="str">
        <f t="shared" si="14"/>
        <v/>
      </c>
      <c r="X283" s="206"/>
      <c r="Y283" s="206"/>
      <c r="Z283" s="206"/>
      <c r="AA283" s="206"/>
      <c r="AB283" s="206"/>
      <c r="AC283" s="245"/>
    </row>
    <row r="284" spans="15:29">
      <c r="O284" s="252">
        <f>基础资料!K284</f>
        <v>0</v>
      </c>
      <c r="U284" s="231" t="str">
        <f t="shared" si="13"/>
        <v>0</v>
      </c>
      <c r="W284" s="206" t="str">
        <f t="shared" si="14"/>
        <v/>
      </c>
      <c r="X284" s="206"/>
      <c r="Y284" s="206"/>
      <c r="Z284" s="206"/>
      <c r="AA284" s="206"/>
      <c r="AB284" s="206"/>
      <c r="AC284" s="245"/>
    </row>
    <row r="285" spans="15:29">
      <c r="O285" s="252">
        <f>基础资料!K285</f>
        <v>0</v>
      </c>
      <c r="U285" s="231" t="str">
        <f t="shared" si="13"/>
        <v>0</v>
      </c>
      <c r="W285" s="206" t="str">
        <f t="shared" si="14"/>
        <v/>
      </c>
      <c r="X285" s="206"/>
      <c r="Y285" s="206"/>
      <c r="Z285" s="206"/>
      <c r="AA285" s="206"/>
      <c r="AB285" s="206"/>
      <c r="AC285" s="245"/>
    </row>
    <row r="286" spans="15:29">
      <c r="O286" s="252">
        <f>基础资料!K286</f>
        <v>0</v>
      </c>
      <c r="U286" s="231" t="str">
        <f t="shared" si="13"/>
        <v>0</v>
      </c>
      <c r="W286" s="206" t="str">
        <f t="shared" si="14"/>
        <v/>
      </c>
      <c r="X286" s="206"/>
      <c r="Y286" s="206"/>
      <c r="Z286" s="206"/>
      <c r="AA286" s="206"/>
      <c r="AB286" s="206"/>
      <c r="AC286" s="245"/>
    </row>
    <row r="287" spans="15:29">
      <c r="O287" s="252">
        <f>基础资料!K287</f>
        <v>0</v>
      </c>
      <c r="U287" s="231" t="str">
        <f t="shared" si="13"/>
        <v>0</v>
      </c>
      <c r="W287" s="206" t="str">
        <f t="shared" si="14"/>
        <v/>
      </c>
      <c r="X287" s="206"/>
      <c r="Y287" s="206"/>
      <c r="Z287" s="206"/>
      <c r="AA287" s="206"/>
      <c r="AB287" s="206"/>
      <c r="AC287" s="245"/>
    </row>
    <row r="288" spans="15:29">
      <c r="O288" s="252">
        <f>基础资料!K288</f>
        <v>0</v>
      </c>
      <c r="U288" s="231" t="str">
        <f t="shared" si="13"/>
        <v>0</v>
      </c>
      <c r="W288" s="206" t="str">
        <f t="shared" si="14"/>
        <v/>
      </c>
      <c r="X288" s="206"/>
      <c r="Y288" s="206"/>
      <c r="Z288" s="206"/>
      <c r="AA288" s="206"/>
      <c r="AB288" s="206"/>
      <c r="AC288" s="245"/>
    </row>
    <row r="289" spans="15:29">
      <c r="O289" s="252">
        <f>基础资料!K289</f>
        <v>0</v>
      </c>
      <c r="U289" s="231" t="str">
        <f t="shared" si="13"/>
        <v>0</v>
      </c>
      <c r="W289" s="206" t="str">
        <f t="shared" si="14"/>
        <v/>
      </c>
      <c r="X289" s="206"/>
      <c r="Y289" s="206"/>
      <c r="Z289" s="206"/>
      <c r="AA289" s="206"/>
      <c r="AB289" s="206"/>
      <c r="AC289" s="245"/>
    </row>
    <row r="290" spans="15:29">
      <c r="O290" s="252">
        <f>基础资料!K290</f>
        <v>0</v>
      </c>
      <c r="U290" s="231" t="str">
        <f t="shared" si="13"/>
        <v>0</v>
      </c>
      <c r="W290" s="206" t="str">
        <f t="shared" si="14"/>
        <v/>
      </c>
      <c r="X290" s="206"/>
      <c r="Y290" s="206"/>
      <c r="Z290" s="206"/>
      <c r="AA290" s="206"/>
      <c r="AB290" s="206"/>
      <c r="AC290" s="245"/>
    </row>
    <row r="291" spans="15:29">
      <c r="O291" s="252">
        <f>基础资料!K291</f>
        <v>0</v>
      </c>
      <c r="U291" s="231" t="str">
        <f t="shared" si="13"/>
        <v>0</v>
      </c>
      <c r="W291" s="206" t="str">
        <f t="shared" si="14"/>
        <v/>
      </c>
      <c r="X291" s="206"/>
      <c r="Y291" s="206"/>
      <c r="Z291" s="206"/>
      <c r="AA291" s="206"/>
      <c r="AB291" s="206"/>
      <c r="AC291" s="245"/>
    </row>
    <row r="292" spans="15:29">
      <c r="O292" s="252">
        <f>基础资料!K292</f>
        <v>0</v>
      </c>
      <c r="U292" s="231" t="str">
        <f t="shared" si="13"/>
        <v>0</v>
      </c>
      <c r="W292" s="206" t="str">
        <f t="shared" si="14"/>
        <v/>
      </c>
      <c r="X292" s="206"/>
      <c r="Y292" s="206"/>
      <c r="Z292" s="206"/>
      <c r="AA292" s="206"/>
      <c r="AB292" s="206"/>
      <c r="AC292" s="245"/>
    </row>
    <row r="293" spans="15:29">
      <c r="O293" s="252">
        <f>基础资料!K293</f>
        <v>0</v>
      </c>
      <c r="U293" s="231" t="str">
        <f t="shared" si="13"/>
        <v>0</v>
      </c>
      <c r="W293" s="206" t="str">
        <f t="shared" si="14"/>
        <v/>
      </c>
      <c r="X293" s="206"/>
      <c r="Y293" s="206"/>
      <c r="Z293" s="206"/>
      <c r="AA293" s="206"/>
      <c r="AB293" s="206"/>
      <c r="AC293" s="245"/>
    </row>
    <row r="294" spans="15:29">
      <c r="O294" s="252">
        <f>基础资料!K294</f>
        <v>0</v>
      </c>
      <c r="U294" s="231" t="str">
        <f t="shared" si="13"/>
        <v>0</v>
      </c>
      <c r="W294" s="206" t="str">
        <f t="shared" si="14"/>
        <v/>
      </c>
      <c r="X294" s="206"/>
      <c r="Y294" s="206"/>
      <c r="Z294" s="206"/>
      <c r="AA294" s="206"/>
      <c r="AB294" s="206"/>
      <c r="AC294" s="245"/>
    </row>
    <row r="295" spans="15:29">
      <c r="O295" s="252">
        <f>基础资料!K295</f>
        <v>0</v>
      </c>
      <c r="U295" s="231" t="str">
        <f t="shared" si="13"/>
        <v>0</v>
      </c>
      <c r="W295" s="206" t="str">
        <f t="shared" si="14"/>
        <v/>
      </c>
      <c r="X295" s="206"/>
      <c r="Y295" s="206"/>
      <c r="Z295" s="206"/>
      <c r="AA295" s="206"/>
      <c r="AB295" s="206"/>
      <c r="AC295" s="245"/>
    </row>
    <row r="296" spans="15:29">
      <c r="O296" s="252">
        <f>基础资料!K296</f>
        <v>0</v>
      </c>
      <c r="U296" s="231" t="str">
        <f t="shared" si="13"/>
        <v>0</v>
      </c>
      <c r="W296" s="206" t="str">
        <f t="shared" si="14"/>
        <v/>
      </c>
      <c r="X296" s="206"/>
      <c r="Y296" s="206"/>
      <c r="Z296" s="206"/>
      <c r="AA296" s="206"/>
      <c r="AB296" s="206"/>
      <c r="AC296" s="245"/>
    </row>
    <row r="297" spans="15:29">
      <c r="O297" s="252">
        <f>基础资料!K297</f>
        <v>0</v>
      </c>
      <c r="U297" s="231" t="str">
        <f t="shared" si="13"/>
        <v>0</v>
      </c>
      <c r="W297" s="206" t="str">
        <f t="shared" si="14"/>
        <v/>
      </c>
      <c r="X297" s="206"/>
      <c r="Y297" s="206"/>
      <c r="Z297" s="206"/>
      <c r="AA297" s="206"/>
      <c r="AB297" s="206"/>
      <c r="AC297" s="245"/>
    </row>
    <row r="298" spans="15:29">
      <c r="O298" s="252">
        <f>基础资料!K298</f>
        <v>0</v>
      </c>
      <c r="U298" s="231" t="str">
        <f t="shared" si="13"/>
        <v>0</v>
      </c>
      <c r="W298" s="206" t="str">
        <f t="shared" si="14"/>
        <v/>
      </c>
      <c r="X298" s="206"/>
      <c r="Y298" s="206"/>
      <c r="Z298" s="206"/>
      <c r="AA298" s="206"/>
      <c r="AB298" s="206"/>
      <c r="AC298" s="245"/>
    </row>
    <row r="299" spans="15:29">
      <c r="O299" s="252">
        <f>基础资料!K299</f>
        <v>0</v>
      </c>
      <c r="U299" s="231" t="str">
        <f t="shared" si="13"/>
        <v>0</v>
      </c>
      <c r="W299" s="206" t="str">
        <f t="shared" si="14"/>
        <v/>
      </c>
      <c r="X299" s="206"/>
      <c r="Y299" s="206"/>
      <c r="Z299" s="206"/>
      <c r="AA299" s="206"/>
      <c r="AB299" s="206"/>
      <c r="AC299" s="245"/>
    </row>
    <row r="300" spans="15:29">
      <c r="O300" s="252">
        <f>基础资料!K300</f>
        <v>0</v>
      </c>
      <c r="U300" s="231" t="str">
        <f t="shared" si="13"/>
        <v>0</v>
      </c>
      <c r="W300" s="206" t="str">
        <f t="shared" si="14"/>
        <v/>
      </c>
      <c r="X300" s="206"/>
      <c r="Y300" s="206"/>
      <c r="Z300" s="206"/>
      <c r="AA300" s="206"/>
      <c r="AB300" s="206"/>
      <c r="AC300" s="245"/>
    </row>
    <row r="301" spans="15:29">
      <c r="O301" s="252">
        <f>基础资料!K301</f>
        <v>0</v>
      </c>
      <c r="U301" s="231" t="str">
        <f t="shared" si="13"/>
        <v>0</v>
      </c>
      <c r="W301" s="206" t="str">
        <f t="shared" si="14"/>
        <v/>
      </c>
      <c r="X301" s="206"/>
      <c r="Y301" s="206"/>
      <c r="Z301" s="206"/>
      <c r="AA301" s="206"/>
      <c r="AB301" s="206"/>
      <c r="AC301" s="245"/>
    </row>
    <row r="302" spans="15:29">
      <c r="O302" s="252">
        <f>基础资料!K302</f>
        <v>0</v>
      </c>
      <c r="U302" s="231" t="str">
        <f t="shared" si="13"/>
        <v>0</v>
      </c>
      <c r="W302" s="206" t="str">
        <f t="shared" si="14"/>
        <v/>
      </c>
      <c r="X302" s="206"/>
      <c r="Y302" s="206"/>
      <c r="Z302" s="206"/>
      <c r="AA302" s="206"/>
      <c r="AB302" s="206"/>
      <c r="AC302" s="245"/>
    </row>
    <row r="303" spans="15:29">
      <c r="O303" s="252">
        <f>基础资料!K303</f>
        <v>0</v>
      </c>
      <c r="U303" s="231" t="str">
        <f t="shared" si="13"/>
        <v>0</v>
      </c>
      <c r="W303" s="206" t="str">
        <f t="shared" si="14"/>
        <v/>
      </c>
      <c r="X303" s="206"/>
      <c r="Y303" s="206"/>
      <c r="Z303" s="206"/>
      <c r="AA303" s="206"/>
      <c r="AB303" s="206"/>
      <c r="AC303" s="245"/>
    </row>
    <row r="304" spans="15:29">
      <c r="O304" s="252">
        <f>基础资料!K304</f>
        <v>0</v>
      </c>
      <c r="U304" s="231" t="str">
        <f t="shared" si="13"/>
        <v>0</v>
      </c>
      <c r="W304" s="206" t="str">
        <f t="shared" si="14"/>
        <v/>
      </c>
      <c r="X304" s="206"/>
      <c r="Y304" s="206"/>
      <c r="Z304" s="206"/>
      <c r="AA304" s="206"/>
      <c r="AB304" s="206"/>
      <c r="AC304" s="245"/>
    </row>
    <row r="305" spans="15:29">
      <c r="O305" s="252">
        <f>基础资料!K305</f>
        <v>0</v>
      </c>
      <c r="U305" s="231" t="str">
        <f t="shared" si="13"/>
        <v>0</v>
      </c>
      <c r="W305" s="206" t="str">
        <f t="shared" si="14"/>
        <v/>
      </c>
      <c r="X305" s="206"/>
      <c r="Y305" s="206"/>
      <c r="Z305" s="206"/>
      <c r="AA305" s="206"/>
      <c r="AB305" s="206"/>
      <c r="AC305" s="245"/>
    </row>
    <row r="306" spans="15:29">
      <c r="O306" s="252">
        <f>基础资料!K306</f>
        <v>0</v>
      </c>
      <c r="U306" s="231" t="str">
        <f t="shared" si="13"/>
        <v>0</v>
      </c>
      <c r="W306" s="206" t="str">
        <f t="shared" si="14"/>
        <v/>
      </c>
      <c r="X306" s="206"/>
      <c r="Y306" s="206"/>
      <c r="Z306" s="206"/>
      <c r="AA306" s="206"/>
      <c r="AB306" s="206"/>
      <c r="AC306" s="245"/>
    </row>
    <row r="307" spans="15:29">
      <c r="O307" s="252">
        <f>基础资料!K307</f>
        <v>0</v>
      </c>
      <c r="U307" s="231" t="str">
        <f t="shared" si="13"/>
        <v>0</v>
      </c>
      <c r="W307" s="206" t="str">
        <f t="shared" si="14"/>
        <v/>
      </c>
      <c r="X307" s="206"/>
      <c r="Y307" s="206"/>
      <c r="Z307" s="206"/>
      <c r="AA307" s="206"/>
      <c r="AB307" s="206"/>
      <c r="AC307" s="245"/>
    </row>
    <row r="308" spans="15:29">
      <c r="O308" s="252">
        <f>基础资料!K308</f>
        <v>0</v>
      </c>
      <c r="U308" s="231" t="str">
        <f t="shared" si="13"/>
        <v>0</v>
      </c>
      <c r="W308" s="206" t="str">
        <f t="shared" si="14"/>
        <v/>
      </c>
      <c r="X308" s="206"/>
      <c r="Y308" s="206"/>
      <c r="Z308" s="206"/>
      <c r="AA308" s="206"/>
      <c r="AB308" s="206"/>
      <c r="AC308" s="245"/>
    </row>
    <row r="309" spans="15:29">
      <c r="O309" s="252">
        <f>基础资料!K309</f>
        <v>0</v>
      </c>
      <c r="U309" s="231" t="str">
        <f t="shared" si="13"/>
        <v>0</v>
      </c>
      <c r="W309" s="206" t="str">
        <f t="shared" si="14"/>
        <v/>
      </c>
      <c r="X309" s="206"/>
      <c r="Y309" s="206"/>
      <c r="Z309" s="206"/>
      <c r="AA309" s="206"/>
      <c r="AB309" s="206"/>
      <c r="AC309" s="245"/>
    </row>
    <row r="310" spans="15:29">
      <c r="O310" s="252">
        <f>基础资料!K310</f>
        <v>0</v>
      </c>
      <c r="U310" s="231" t="str">
        <f t="shared" si="13"/>
        <v>0</v>
      </c>
      <c r="W310" s="206" t="str">
        <f t="shared" si="14"/>
        <v/>
      </c>
      <c r="X310" s="206"/>
      <c r="Y310" s="206"/>
      <c r="Z310" s="206"/>
      <c r="AA310" s="206"/>
      <c r="AB310" s="206"/>
      <c r="AC310" s="245"/>
    </row>
    <row r="311" spans="15:29">
      <c r="O311" s="252">
        <f>基础资料!K311</f>
        <v>0</v>
      </c>
      <c r="U311" s="231" t="str">
        <f t="shared" si="13"/>
        <v>0</v>
      </c>
      <c r="W311" s="206" t="str">
        <f t="shared" si="14"/>
        <v/>
      </c>
      <c r="X311" s="206"/>
      <c r="Y311" s="206"/>
      <c r="Z311" s="206"/>
      <c r="AA311" s="206"/>
      <c r="AB311" s="206"/>
      <c r="AC311" s="245"/>
    </row>
    <row r="312" spans="15:29">
      <c r="O312" s="252">
        <f>基础资料!K312</f>
        <v>0</v>
      </c>
      <c r="U312" s="231" t="str">
        <f t="shared" si="13"/>
        <v>0</v>
      </c>
      <c r="W312" s="206" t="str">
        <f t="shared" si="14"/>
        <v/>
      </c>
      <c r="X312" s="206"/>
      <c r="Y312" s="206"/>
      <c r="Z312" s="206"/>
      <c r="AA312" s="206"/>
      <c r="AB312" s="206"/>
      <c r="AC312" s="245"/>
    </row>
    <row r="313" spans="15:29">
      <c r="O313" s="252">
        <f>基础资料!K313</f>
        <v>0</v>
      </c>
      <c r="U313" s="231" t="str">
        <f t="shared" si="13"/>
        <v>0</v>
      </c>
      <c r="W313" s="206" t="str">
        <f t="shared" si="14"/>
        <v/>
      </c>
      <c r="X313" s="206"/>
      <c r="Y313" s="206"/>
      <c r="Z313" s="206"/>
      <c r="AA313" s="206"/>
      <c r="AB313" s="206"/>
      <c r="AC313" s="245"/>
    </row>
    <row r="314" spans="15:29">
      <c r="O314" s="252">
        <f>基础资料!K314</f>
        <v>0</v>
      </c>
      <c r="U314" s="231" t="str">
        <f t="shared" si="13"/>
        <v>0</v>
      </c>
      <c r="W314" s="206" t="str">
        <f t="shared" si="14"/>
        <v/>
      </c>
      <c r="X314" s="206"/>
      <c r="Y314" s="206"/>
      <c r="Z314" s="206"/>
      <c r="AA314" s="206"/>
      <c r="AB314" s="206"/>
      <c r="AC314" s="245"/>
    </row>
    <row r="315" spans="15:29">
      <c r="O315" s="252">
        <f>基础资料!K315</f>
        <v>0</v>
      </c>
      <c r="U315" s="231" t="str">
        <f t="shared" si="13"/>
        <v>0</v>
      </c>
      <c r="W315" s="206" t="str">
        <f t="shared" si="14"/>
        <v/>
      </c>
      <c r="X315" s="206"/>
      <c r="Y315" s="206"/>
      <c r="Z315" s="206"/>
      <c r="AA315" s="206"/>
      <c r="AB315" s="206"/>
      <c r="AC315" s="245"/>
    </row>
    <row r="316" spans="15:29">
      <c r="O316" s="252">
        <f>基础资料!K316</f>
        <v>0</v>
      </c>
      <c r="U316" s="231" t="str">
        <f t="shared" si="13"/>
        <v>0</v>
      </c>
      <c r="W316" s="206" t="str">
        <f t="shared" si="14"/>
        <v/>
      </c>
      <c r="X316" s="206"/>
      <c r="Y316" s="206"/>
      <c r="Z316" s="206"/>
      <c r="AA316" s="206"/>
      <c r="AB316" s="206"/>
      <c r="AC316" s="245"/>
    </row>
    <row r="317" spans="15:29">
      <c r="O317" s="252">
        <f>基础资料!K317</f>
        <v>0</v>
      </c>
      <c r="U317" s="231" t="str">
        <f t="shared" si="13"/>
        <v>0</v>
      </c>
      <c r="W317" s="206" t="str">
        <f t="shared" si="14"/>
        <v/>
      </c>
      <c r="X317" s="206"/>
      <c r="Y317" s="206"/>
      <c r="Z317" s="206"/>
      <c r="AA317" s="206"/>
      <c r="AB317" s="206"/>
      <c r="AC317" s="245"/>
    </row>
    <row r="318" spans="15:29">
      <c r="O318" s="252">
        <f>基础资料!K318</f>
        <v>0</v>
      </c>
      <c r="U318" s="231" t="str">
        <f t="shared" si="13"/>
        <v>0</v>
      </c>
      <c r="W318" s="206" t="str">
        <f t="shared" si="14"/>
        <v/>
      </c>
      <c r="X318" s="206"/>
      <c r="Y318" s="206"/>
      <c r="Z318" s="206"/>
      <c r="AA318" s="206"/>
      <c r="AB318" s="206"/>
      <c r="AC318" s="245"/>
    </row>
    <row r="319" spans="15:29">
      <c r="O319" s="252">
        <f>基础资料!K319</f>
        <v>0</v>
      </c>
      <c r="U319" s="231" t="str">
        <f t="shared" si="13"/>
        <v>0</v>
      </c>
      <c r="W319" s="206" t="str">
        <f t="shared" si="14"/>
        <v/>
      </c>
      <c r="X319" s="206"/>
      <c r="Y319" s="206"/>
      <c r="Z319" s="206"/>
      <c r="AA319" s="206"/>
      <c r="AB319" s="206"/>
      <c r="AC319" s="245"/>
    </row>
    <row r="320" spans="15:29">
      <c r="O320" s="252">
        <f>基础资料!K320</f>
        <v>0</v>
      </c>
      <c r="U320" s="231" t="str">
        <f t="shared" si="13"/>
        <v>0</v>
      </c>
      <c r="W320" s="206" t="str">
        <f t="shared" si="14"/>
        <v/>
      </c>
      <c r="X320" s="206"/>
      <c r="Y320" s="206"/>
      <c r="Z320" s="206"/>
      <c r="AA320" s="206"/>
      <c r="AB320" s="206"/>
      <c r="AC320" s="245"/>
    </row>
    <row r="321" spans="15:29">
      <c r="O321" s="252">
        <f>基础资料!K321</f>
        <v>0</v>
      </c>
      <c r="U321" s="231" t="str">
        <f t="shared" si="13"/>
        <v>0</v>
      </c>
      <c r="W321" s="206" t="str">
        <f t="shared" si="14"/>
        <v/>
      </c>
      <c r="X321" s="206"/>
      <c r="Y321" s="206"/>
      <c r="Z321" s="206"/>
      <c r="AA321" s="206"/>
      <c r="AB321" s="206"/>
      <c r="AC321" s="245"/>
    </row>
    <row r="322" spans="15:29">
      <c r="O322" s="252">
        <f>基础资料!K322</f>
        <v>0</v>
      </c>
      <c r="U322" s="231" t="str">
        <f t="shared" si="13"/>
        <v>0</v>
      </c>
      <c r="W322" s="206" t="str">
        <f t="shared" si="14"/>
        <v/>
      </c>
      <c r="X322" s="206"/>
      <c r="Y322" s="206"/>
      <c r="Z322" s="206"/>
      <c r="AA322" s="206"/>
      <c r="AB322" s="206"/>
      <c r="AC322" s="245"/>
    </row>
    <row r="323" spans="15:29">
      <c r="O323" s="252">
        <f>基础资料!K323</f>
        <v>0</v>
      </c>
      <c r="U323" s="231" t="str">
        <f t="shared" si="13"/>
        <v>0</v>
      </c>
      <c r="W323" s="206" t="str">
        <f t="shared" si="14"/>
        <v/>
      </c>
      <c r="X323" s="206"/>
      <c r="Y323" s="206"/>
      <c r="Z323" s="206"/>
      <c r="AA323" s="206"/>
      <c r="AB323" s="206"/>
      <c r="AC323" s="245"/>
    </row>
    <row r="324" spans="15:29">
      <c r="O324" s="252">
        <f>基础资料!K324</f>
        <v>0</v>
      </c>
      <c r="U324" s="231" t="str">
        <f t="shared" si="13"/>
        <v>0</v>
      </c>
      <c r="W324" s="206" t="str">
        <f t="shared" si="14"/>
        <v/>
      </c>
      <c r="X324" s="206"/>
      <c r="Y324" s="206"/>
      <c r="Z324" s="206"/>
      <c r="AA324" s="206"/>
      <c r="AB324" s="206"/>
      <c r="AC324" s="245"/>
    </row>
    <row r="325" spans="15:29">
      <c r="O325" s="252">
        <f>基础资料!K325</f>
        <v>0</v>
      </c>
      <c r="U325" s="231" t="str">
        <f t="shared" si="13"/>
        <v>0</v>
      </c>
      <c r="W325" s="206" t="str">
        <f t="shared" si="14"/>
        <v/>
      </c>
      <c r="X325" s="206"/>
      <c r="Y325" s="206"/>
      <c r="Z325" s="206"/>
      <c r="AA325" s="206"/>
      <c r="AB325" s="206"/>
      <c r="AC325" s="245"/>
    </row>
    <row r="326" spans="15:29">
      <c r="O326" s="252">
        <f>基础资料!K326</f>
        <v>0</v>
      </c>
      <c r="U326" s="231" t="str">
        <f t="shared" si="13"/>
        <v>0</v>
      </c>
      <c r="W326" s="206" t="str">
        <f t="shared" si="14"/>
        <v/>
      </c>
      <c r="X326" s="206"/>
      <c r="Y326" s="206"/>
      <c r="Z326" s="206"/>
      <c r="AA326" s="206"/>
      <c r="AB326" s="206"/>
      <c r="AC326" s="245"/>
    </row>
    <row r="327" spans="15:29">
      <c r="O327" s="252">
        <f>基础资料!K327</f>
        <v>0</v>
      </c>
      <c r="U327" s="231" t="str">
        <f t="shared" ref="U327:U390" si="15">IF(D327="","0",$E327)</f>
        <v>0</v>
      </c>
      <c r="W327" s="206" t="str">
        <f t="shared" ref="W327:W390" si="16">IF(E327="","",$F327)</f>
        <v/>
      </c>
      <c r="X327" s="206"/>
      <c r="Y327" s="206"/>
      <c r="Z327" s="206"/>
      <c r="AA327" s="206"/>
      <c r="AB327" s="206"/>
      <c r="AC327" s="245"/>
    </row>
    <row r="328" spans="15:29">
      <c r="O328" s="252">
        <f>基础资料!K328</f>
        <v>0</v>
      </c>
      <c r="U328" s="231" t="str">
        <f t="shared" si="15"/>
        <v>0</v>
      </c>
      <c r="W328" s="206" t="str">
        <f t="shared" si="16"/>
        <v/>
      </c>
      <c r="X328" s="206"/>
      <c r="Y328" s="206"/>
      <c r="Z328" s="206"/>
      <c r="AA328" s="206"/>
      <c r="AB328" s="206"/>
      <c r="AC328" s="245"/>
    </row>
    <row r="329" spans="15:29">
      <c r="O329" s="252">
        <f>基础资料!K329</f>
        <v>0</v>
      </c>
      <c r="U329" s="231" t="str">
        <f t="shared" si="15"/>
        <v>0</v>
      </c>
      <c r="W329" s="206" t="str">
        <f t="shared" si="16"/>
        <v/>
      </c>
      <c r="X329" s="206"/>
      <c r="Y329" s="206"/>
      <c r="Z329" s="206"/>
      <c r="AA329" s="206"/>
      <c r="AB329" s="206"/>
      <c r="AC329" s="245"/>
    </row>
    <row r="330" spans="15:29">
      <c r="O330" s="252">
        <f>基础资料!K330</f>
        <v>0</v>
      </c>
      <c r="U330" s="231" t="str">
        <f t="shared" si="15"/>
        <v>0</v>
      </c>
      <c r="W330" s="206" t="str">
        <f t="shared" si="16"/>
        <v/>
      </c>
      <c r="X330" s="206"/>
      <c r="Y330" s="206"/>
      <c r="Z330" s="206"/>
      <c r="AA330" s="206"/>
      <c r="AB330" s="206"/>
      <c r="AC330" s="245"/>
    </row>
    <row r="331" spans="15:29">
      <c r="O331" s="252">
        <f>基础资料!K331</f>
        <v>0</v>
      </c>
      <c r="U331" s="231" t="str">
        <f t="shared" si="15"/>
        <v>0</v>
      </c>
      <c r="W331" s="206" t="str">
        <f t="shared" si="16"/>
        <v/>
      </c>
      <c r="X331" s="206"/>
      <c r="Y331" s="206"/>
      <c r="Z331" s="206"/>
      <c r="AA331" s="206"/>
      <c r="AB331" s="206"/>
      <c r="AC331" s="245"/>
    </row>
    <row r="332" spans="15:29">
      <c r="O332" s="252">
        <f>基础资料!K332</f>
        <v>0</v>
      </c>
      <c r="U332" s="231" t="str">
        <f t="shared" si="15"/>
        <v>0</v>
      </c>
      <c r="W332" s="206" t="str">
        <f t="shared" si="16"/>
        <v/>
      </c>
      <c r="X332" s="206"/>
      <c r="Y332" s="206"/>
      <c r="Z332" s="206"/>
      <c r="AA332" s="206"/>
      <c r="AB332" s="206"/>
      <c r="AC332" s="245"/>
    </row>
    <row r="333" spans="15:29">
      <c r="O333" s="252">
        <f>基础资料!K333</f>
        <v>0</v>
      </c>
      <c r="U333" s="231" t="str">
        <f t="shared" si="15"/>
        <v>0</v>
      </c>
      <c r="W333" s="206" t="str">
        <f t="shared" si="16"/>
        <v/>
      </c>
      <c r="X333" s="206"/>
      <c r="Y333" s="206"/>
      <c r="Z333" s="206"/>
      <c r="AA333" s="206"/>
      <c r="AB333" s="206"/>
      <c r="AC333" s="245"/>
    </row>
    <row r="334" spans="15:29">
      <c r="O334" s="252">
        <f>基础资料!K334</f>
        <v>0</v>
      </c>
      <c r="U334" s="231" t="str">
        <f t="shared" si="15"/>
        <v>0</v>
      </c>
      <c r="W334" s="206" t="str">
        <f t="shared" si="16"/>
        <v/>
      </c>
      <c r="X334" s="206"/>
      <c r="Y334" s="206"/>
      <c r="Z334" s="206"/>
      <c r="AA334" s="206"/>
      <c r="AB334" s="206"/>
      <c r="AC334" s="245"/>
    </row>
    <row r="335" spans="15:29">
      <c r="O335" s="252">
        <f>基础资料!K335</f>
        <v>0</v>
      </c>
      <c r="U335" s="231" t="str">
        <f t="shared" si="15"/>
        <v>0</v>
      </c>
      <c r="W335" s="206" t="str">
        <f t="shared" si="16"/>
        <v/>
      </c>
      <c r="X335" s="206"/>
      <c r="Y335" s="206"/>
      <c r="Z335" s="206"/>
      <c r="AA335" s="206"/>
      <c r="AB335" s="206"/>
      <c r="AC335" s="245"/>
    </row>
    <row r="336" spans="15:29">
      <c r="O336" s="252">
        <f>基础资料!K336</f>
        <v>0</v>
      </c>
      <c r="U336" s="231" t="str">
        <f t="shared" si="15"/>
        <v>0</v>
      </c>
      <c r="W336" s="206" t="str">
        <f t="shared" si="16"/>
        <v/>
      </c>
      <c r="X336" s="206"/>
      <c r="Y336" s="206"/>
      <c r="Z336" s="206"/>
      <c r="AA336" s="206"/>
      <c r="AB336" s="206"/>
      <c r="AC336" s="245"/>
    </row>
    <row r="337" spans="15:29">
      <c r="O337" s="252">
        <f>基础资料!K337</f>
        <v>0</v>
      </c>
      <c r="U337" s="231" t="str">
        <f t="shared" si="15"/>
        <v>0</v>
      </c>
      <c r="W337" s="206" t="str">
        <f t="shared" si="16"/>
        <v/>
      </c>
      <c r="X337" s="206"/>
      <c r="Y337" s="206"/>
      <c r="Z337" s="206"/>
      <c r="AA337" s="206"/>
      <c r="AB337" s="206"/>
      <c r="AC337" s="245"/>
    </row>
    <row r="338" spans="15:29">
      <c r="O338" s="252">
        <f>基础资料!K338</f>
        <v>0</v>
      </c>
      <c r="U338" s="231" t="str">
        <f t="shared" si="15"/>
        <v>0</v>
      </c>
      <c r="W338" s="206" t="str">
        <f t="shared" si="16"/>
        <v/>
      </c>
      <c r="X338" s="206"/>
      <c r="Y338" s="206"/>
      <c r="Z338" s="206"/>
      <c r="AA338" s="206"/>
      <c r="AB338" s="206"/>
      <c r="AC338" s="245"/>
    </row>
    <row r="339" spans="15:29">
      <c r="O339" s="252">
        <f>基础资料!K339</f>
        <v>0</v>
      </c>
      <c r="U339" s="231" t="str">
        <f t="shared" si="15"/>
        <v>0</v>
      </c>
      <c r="W339" s="206" t="str">
        <f t="shared" si="16"/>
        <v/>
      </c>
      <c r="X339" s="206"/>
      <c r="Y339" s="206"/>
      <c r="Z339" s="206"/>
      <c r="AA339" s="206"/>
      <c r="AB339" s="206"/>
      <c r="AC339" s="245"/>
    </row>
    <row r="340" spans="15:29">
      <c r="O340" s="252">
        <f>基础资料!K340</f>
        <v>0</v>
      </c>
      <c r="U340" s="231" t="str">
        <f t="shared" si="15"/>
        <v>0</v>
      </c>
      <c r="W340" s="206" t="str">
        <f t="shared" si="16"/>
        <v/>
      </c>
      <c r="X340" s="206"/>
      <c r="Y340" s="206"/>
      <c r="Z340" s="206"/>
      <c r="AA340" s="206"/>
      <c r="AB340" s="206"/>
      <c r="AC340" s="245"/>
    </row>
    <row r="341" spans="15:29">
      <c r="O341" s="252">
        <f>基础资料!K341</f>
        <v>0</v>
      </c>
      <c r="U341" s="231" t="str">
        <f t="shared" si="15"/>
        <v>0</v>
      </c>
      <c r="W341" s="206" t="str">
        <f t="shared" si="16"/>
        <v/>
      </c>
      <c r="X341" s="206"/>
      <c r="Y341" s="206"/>
      <c r="Z341" s="206"/>
      <c r="AA341" s="206"/>
      <c r="AB341" s="206"/>
      <c r="AC341" s="245"/>
    </row>
    <row r="342" spans="15:29">
      <c r="O342" s="252">
        <f>基础资料!K342</f>
        <v>0</v>
      </c>
      <c r="U342" s="231" t="str">
        <f t="shared" si="15"/>
        <v>0</v>
      </c>
      <c r="W342" s="206" t="str">
        <f t="shared" si="16"/>
        <v/>
      </c>
      <c r="X342" s="206"/>
      <c r="Y342" s="206"/>
      <c r="Z342" s="206"/>
      <c r="AA342" s="206"/>
      <c r="AB342" s="206"/>
      <c r="AC342" s="245"/>
    </row>
    <row r="343" spans="15:29">
      <c r="O343" s="252">
        <f>基础资料!K343</f>
        <v>0</v>
      </c>
      <c r="U343" s="231" t="str">
        <f t="shared" si="15"/>
        <v>0</v>
      </c>
      <c r="W343" s="206" t="str">
        <f t="shared" si="16"/>
        <v/>
      </c>
      <c r="X343" s="206"/>
      <c r="Y343" s="206"/>
      <c r="Z343" s="206"/>
      <c r="AA343" s="206"/>
      <c r="AB343" s="206"/>
      <c r="AC343" s="245"/>
    </row>
    <row r="344" spans="15:29">
      <c r="O344" s="252">
        <f>基础资料!K344</f>
        <v>0</v>
      </c>
      <c r="U344" s="231" t="str">
        <f t="shared" si="15"/>
        <v>0</v>
      </c>
      <c r="W344" s="206" t="str">
        <f t="shared" si="16"/>
        <v/>
      </c>
      <c r="X344" s="206"/>
      <c r="Y344" s="206"/>
      <c r="Z344" s="206"/>
      <c r="AA344" s="206"/>
      <c r="AB344" s="206"/>
      <c r="AC344" s="245"/>
    </row>
    <row r="345" spans="15:29">
      <c r="O345" s="252">
        <f>基础资料!K345</f>
        <v>0</v>
      </c>
      <c r="U345" s="231" t="str">
        <f t="shared" si="15"/>
        <v>0</v>
      </c>
      <c r="W345" s="206" t="str">
        <f t="shared" si="16"/>
        <v/>
      </c>
      <c r="X345" s="206"/>
      <c r="Y345" s="206"/>
      <c r="Z345" s="206"/>
      <c r="AA345" s="206"/>
      <c r="AB345" s="206"/>
      <c r="AC345" s="245"/>
    </row>
    <row r="346" spans="15:29">
      <c r="O346" s="252">
        <f>基础资料!K346</f>
        <v>0</v>
      </c>
      <c r="U346" s="231" t="str">
        <f t="shared" si="15"/>
        <v>0</v>
      </c>
      <c r="W346" s="206" t="str">
        <f t="shared" si="16"/>
        <v/>
      </c>
      <c r="X346" s="206"/>
      <c r="Y346" s="206"/>
      <c r="Z346" s="206"/>
      <c r="AA346" s="206"/>
      <c r="AB346" s="206"/>
      <c r="AC346" s="245"/>
    </row>
    <row r="347" spans="15:29">
      <c r="O347" s="252">
        <f>基础资料!K347</f>
        <v>0</v>
      </c>
      <c r="U347" s="231" t="str">
        <f t="shared" si="15"/>
        <v>0</v>
      </c>
      <c r="W347" s="206" t="str">
        <f t="shared" si="16"/>
        <v/>
      </c>
      <c r="X347" s="206"/>
      <c r="Y347" s="206"/>
      <c r="Z347" s="206"/>
      <c r="AA347" s="206"/>
      <c r="AB347" s="206"/>
      <c r="AC347" s="245"/>
    </row>
    <row r="348" spans="15:29">
      <c r="O348" s="252">
        <f>基础资料!K348</f>
        <v>0</v>
      </c>
      <c r="U348" s="231" t="str">
        <f t="shared" si="15"/>
        <v>0</v>
      </c>
      <c r="W348" s="206" t="str">
        <f t="shared" si="16"/>
        <v/>
      </c>
      <c r="X348" s="206"/>
      <c r="Y348" s="206"/>
      <c r="Z348" s="206"/>
      <c r="AA348" s="206"/>
      <c r="AB348" s="206"/>
      <c r="AC348" s="245"/>
    </row>
    <row r="349" spans="15:29">
      <c r="O349" s="252">
        <f>基础资料!K349</f>
        <v>0</v>
      </c>
      <c r="U349" s="231" t="str">
        <f t="shared" si="15"/>
        <v>0</v>
      </c>
      <c r="W349" s="206" t="str">
        <f t="shared" si="16"/>
        <v/>
      </c>
      <c r="X349" s="206"/>
      <c r="Y349" s="206"/>
      <c r="Z349" s="206"/>
      <c r="AA349" s="206"/>
      <c r="AB349" s="206"/>
      <c r="AC349" s="245"/>
    </row>
    <row r="350" spans="15:29">
      <c r="O350" s="252">
        <f>基础资料!K350</f>
        <v>0</v>
      </c>
      <c r="U350" s="231" t="str">
        <f t="shared" si="15"/>
        <v>0</v>
      </c>
      <c r="W350" s="206" t="str">
        <f t="shared" si="16"/>
        <v/>
      </c>
      <c r="X350" s="206"/>
      <c r="Y350" s="206"/>
      <c r="Z350" s="206"/>
      <c r="AA350" s="206"/>
      <c r="AB350" s="206"/>
      <c r="AC350" s="245"/>
    </row>
    <row r="351" spans="15:29">
      <c r="O351" s="252">
        <f>基础资料!K351</f>
        <v>0</v>
      </c>
      <c r="U351" s="231" t="str">
        <f t="shared" si="15"/>
        <v>0</v>
      </c>
      <c r="W351" s="206" t="str">
        <f t="shared" si="16"/>
        <v/>
      </c>
      <c r="X351" s="206"/>
      <c r="Y351" s="206"/>
      <c r="Z351" s="206"/>
      <c r="AA351" s="206"/>
      <c r="AB351" s="206"/>
      <c r="AC351" s="245"/>
    </row>
    <row r="352" spans="15:29">
      <c r="O352" s="252">
        <f>基础资料!K352</f>
        <v>0</v>
      </c>
      <c r="U352" s="231" t="str">
        <f t="shared" si="15"/>
        <v>0</v>
      </c>
      <c r="W352" s="206" t="str">
        <f t="shared" si="16"/>
        <v/>
      </c>
      <c r="X352" s="206"/>
      <c r="Y352" s="206"/>
      <c r="Z352" s="206"/>
      <c r="AA352" s="206"/>
      <c r="AB352" s="206"/>
      <c r="AC352" s="245"/>
    </row>
    <row r="353" spans="15:29">
      <c r="O353" s="252">
        <f>基础资料!K353</f>
        <v>0</v>
      </c>
      <c r="U353" s="231" t="str">
        <f t="shared" si="15"/>
        <v>0</v>
      </c>
      <c r="W353" s="206" t="str">
        <f t="shared" si="16"/>
        <v/>
      </c>
      <c r="X353" s="206"/>
      <c r="Y353" s="206"/>
      <c r="Z353" s="206"/>
      <c r="AA353" s="206"/>
      <c r="AB353" s="206"/>
      <c r="AC353" s="245"/>
    </row>
    <row r="354" spans="15:29">
      <c r="O354" s="252">
        <f>基础资料!K354</f>
        <v>0</v>
      </c>
      <c r="U354" s="231" t="str">
        <f t="shared" si="15"/>
        <v>0</v>
      </c>
      <c r="W354" s="206" t="str">
        <f t="shared" si="16"/>
        <v/>
      </c>
      <c r="X354" s="206"/>
      <c r="Y354" s="206"/>
      <c r="Z354" s="206"/>
      <c r="AA354" s="206"/>
      <c r="AB354" s="206"/>
      <c r="AC354" s="245"/>
    </row>
    <row r="355" spans="15:29">
      <c r="O355" s="252">
        <f>基础资料!K355</f>
        <v>0</v>
      </c>
      <c r="U355" s="231" t="str">
        <f t="shared" si="15"/>
        <v>0</v>
      </c>
      <c r="W355" s="206" t="str">
        <f t="shared" si="16"/>
        <v/>
      </c>
      <c r="X355" s="206"/>
      <c r="Y355" s="206"/>
      <c r="Z355" s="206"/>
      <c r="AA355" s="206"/>
      <c r="AB355" s="206"/>
      <c r="AC355" s="245"/>
    </row>
    <row r="356" spans="15:29">
      <c r="O356" s="252">
        <f>基础资料!K356</f>
        <v>0</v>
      </c>
      <c r="U356" s="231" t="str">
        <f t="shared" si="15"/>
        <v>0</v>
      </c>
      <c r="W356" s="206" t="str">
        <f t="shared" si="16"/>
        <v/>
      </c>
      <c r="X356" s="206"/>
      <c r="Y356" s="206"/>
      <c r="Z356" s="206"/>
      <c r="AA356" s="206"/>
      <c r="AB356" s="206"/>
      <c r="AC356" s="245"/>
    </row>
    <row r="357" spans="15:29">
      <c r="O357" s="252">
        <f>基础资料!K357</f>
        <v>0</v>
      </c>
      <c r="U357" s="231" t="str">
        <f t="shared" si="15"/>
        <v>0</v>
      </c>
      <c r="W357" s="206" t="str">
        <f t="shared" si="16"/>
        <v/>
      </c>
      <c r="X357" s="206"/>
      <c r="Y357" s="206"/>
      <c r="Z357" s="206"/>
      <c r="AA357" s="206"/>
      <c r="AB357" s="206"/>
      <c r="AC357" s="245"/>
    </row>
    <row r="358" spans="15:29">
      <c r="O358" s="252">
        <f>基础资料!K358</f>
        <v>0</v>
      </c>
      <c r="U358" s="231" t="str">
        <f t="shared" si="15"/>
        <v>0</v>
      </c>
      <c r="W358" s="206" t="str">
        <f t="shared" si="16"/>
        <v/>
      </c>
      <c r="X358" s="206"/>
      <c r="Y358" s="206"/>
      <c r="Z358" s="206"/>
      <c r="AA358" s="206"/>
      <c r="AB358" s="206"/>
      <c r="AC358" s="245"/>
    </row>
    <row r="359" spans="15:29">
      <c r="O359" s="252">
        <f>基础资料!K359</f>
        <v>0</v>
      </c>
      <c r="U359" s="231" t="str">
        <f t="shared" si="15"/>
        <v>0</v>
      </c>
      <c r="W359" s="206" t="str">
        <f t="shared" si="16"/>
        <v/>
      </c>
      <c r="X359" s="206"/>
      <c r="Y359" s="206"/>
      <c r="Z359" s="206"/>
      <c r="AA359" s="206"/>
      <c r="AB359" s="206"/>
      <c r="AC359" s="245"/>
    </row>
    <row r="360" spans="15:29">
      <c r="O360" s="252">
        <f>基础资料!K360</f>
        <v>0</v>
      </c>
      <c r="U360" s="231" t="str">
        <f t="shared" si="15"/>
        <v>0</v>
      </c>
      <c r="W360" s="206" t="str">
        <f t="shared" si="16"/>
        <v/>
      </c>
      <c r="X360" s="206"/>
      <c r="Y360" s="206"/>
      <c r="Z360" s="206"/>
      <c r="AA360" s="206"/>
      <c r="AB360" s="206"/>
      <c r="AC360" s="245"/>
    </row>
    <row r="361" spans="15:29">
      <c r="O361" s="252">
        <f>基础资料!K361</f>
        <v>0</v>
      </c>
      <c r="U361" s="231" t="str">
        <f t="shared" si="15"/>
        <v>0</v>
      </c>
      <c r="W361" s="206" t="str">
        <f t="shared" si="16"/>
        <v/>
      </c>
      <c r="X361" s="206"/>
      <c r="Y361" s="206"/>
      <c r="Z361" s="206"/>
      <c r="AA361" s="206"/>
      <c r="AB361" s="206"/>
      <c r="AC361" s="245"/>
    </row>
    <row r="362" spans="15:29">
      <c r="O362" s="252">
        <f>基础资料!K362</f>
        <v>0</v>
      </c>
      <c r="U362" s="231" t="str">
        <f t="shared" si="15"/>
        <v>0</v>
      </c>
      <c r="W362" s="206" t="str">
        <f t="shared" si="16"/>
        <v/>
      </c>
      <c r="X362" s="206"/>
      <c r="Y362" s="206"/>
      <c r="Z362" s="206"/>
      <c r="AA362" s="206"/>
      <c r="AB362" s="206"/>
      <c r="AC362" s="245"/>
    </row>
    <row r="363" spans="15:29">
      <c r="O363" s="252">
        <f>基础资料!K363</f>
        <v>0</v>
      </c>
      <c r="U363" s="231" t="str">
        <f t="shared" si="15"/>
        <v>0</v>
      </c>
      <c r="W363" s="206" t="str">
        <f t="shared" si="16"/>
        <v/>
      </c>
      <c r="X363" s="206"/>
      <c r="Y363" s="206"/>
      <c r="Z363" s="206"/>
      <c r="AA363" s="206"/>
      <c r="AB363" s="206"/>
      <c r="AC363" s="245"/>
    </row>
    <row r="364" spans="15:29">
      <c r="O364" s="252">
        <f>基础资料!K364</f>
        <v>0</v>
      </c>
      <c r="U364" s="231" t="str">
        <f t="shared" si="15"/>
        <v>0</v>
      </c>
      <c r="W364" s="206" t="str">
        <f t="shared" si="16"/>
        <v/>
      </c>
      <c r="X364" s="206"/>
      <c r="Y364" s="206"/>
      <c r="Z364" s="206"/>
      <c r="AA364" s="206"/>
      <c r="AB364" s="206"/>
      <c r="AC364" s="245"/>
    </row>
    <row r="365" spans="15:29">
      <c r="O365" s="252">
        <f>基础资料!K365</f>
        <v>0</v>
      </c>
      <c r="U365" s="231" t="str">
        <f t="shared" si="15"/>
        <v>0</v>
      </c>
      <c r="W365" s="206" t="str">
        <f t="shared" si="16"/>
        <v/>
      </c>
      <c r="X365" s="206"/>
      <c r="Y365" s="206"/>
      <c r="Z365" s="206"/>
      <c r="AA365" s="206"/>
      <c r="AB365" s="206"/>
      <c r="AC365" s="245"/>
    </row>
    <row r="366" spans="15:29">
      <c r="O366" s="252">
        <f>基础资料!K366</f>
        <v>0</v>
      </c>
      <c r="U366" s="231" t="str">
        <f t="shared" si="15"/>
        <v>0</v>
      </c>
      <c r="W366" s="206" t="str">
        <f t="shared" si="16"/>
        <v/>
      </c>
      <c r="X366" s="206"/>
      <c r="Y366" s="206"/>
      <c r="Z366" s="206"/>
      <c r="AA366" s="206"/>
      <c r="AB366" s="206"/>
      <c r="AC366" s="245"/>
    </row>
    <row r="367" spans="15:29">
      <c r="O367" s="252">
        <f>基础资料!K367</f>
        <v>0</v>
      </c>
      <c r="U367" s="231" t="str">
        <f t="shared" si="15"/>
        <v>0</v>
      </c>
      <c r="W367" s="206" t="str">
        <f t="shared" si="16"/>
        <v/>
      </c>
      <c r="X367" s="206"/>
      <c r="Y367" s="206"/>
      <c r="Z367" s="206"/>
      <c r="AA367" s="206"/>
      <c r="AB367" s="206"/>
      <c r="AC367" s="245"/>
    </row>
    <row r="368" spans="15:29">
      <c r="O368" s="252">
        <f>基础资料!K368</f>
        <v>0</v>
      </c>
      <c r="U368" s="231" t="str">
        <f t="shared" si="15"/>
        <v>0</v>
      </c>
      <c r="W368" s="206" t="str">
        <f t="shared" si="16"/>
        <v/>
      </c>
      <c r="X368" s="206"/>
      <c r="Y368" s="206"/>
      <c r="Z368" s="206"/>
      <c r="AA368" s="206"/>
      <c r="AB368" s="206"/>
      <c r="AC368" s="245"/>
    </row>
    <row r="369" spans="15:29">
      <c r="O369" s="252">
        <f>基础资料!K369</f>
        <v>0</v>
      </c>
      <c r="U369" s="231" t="str">
        <f t="shared" si="15"/>
        <v>0</v>
      </c>
      <c r="W369" s="206" t="str">
        <f t="shared" si="16"/>
        <v/>
      </c>
      <c r="X369" s="206"/>
      <c r="Y369" s="206"/>
      <c r="Z369" s="206"/>
      <c r="AA369" s="206"/>
      <c r="AB369" s="206"/>
      <c r="AC369" s="245"/>
    </row>
    <row r="370" spans="15:29">
      <c r="O370" s="252">
        <f>基础资料!K370</f>
        <v>0</v>
      </c>
      <c r="U370" s="231" t="str">
        <f t="shared" si="15"/>
        <v>0</v>
      </c>
      <c r="W370" s="206" t="str">
        <f t="shared" si="16"/>
        <v/>
      </c>
      <c r="X370" s="206"/>
      <c r="Y370" s="206"/>
      <c r="Z370" s="206"/>
      <c r="AA370" s="206"/>
      <c r="AB370" s="206"/>
      <c r="AC370" s="245"/>
    </row>
    <row r="371" spans="15:29">
      <c r="O371" s="252">
        <f>基础资料!K371</f>
        <v>0</v>
      </c>
      <c r="U371" s="231" t="str">
        <f t="shared" si="15"/>
        <v>0</v>
      </c>
      <c r="W371" s="206" t="str">
        <f t="shared" si="16"/>
        <v/>
      </c>
      <c r="X371" s="206"/>
      <c r="Y371" s="206"/>
      <c r="Z371" s="206"/>
      <c r="AA371" s="206"/>
      <c r="AB371" s="206"/>
      <c r="AC371" s="245"/>
    </row>
    <row r="372" spans="15:29">
      <c r="O372" s="252">
        <f>基础资料!K372</f>
        <v>0</v>
      </c>
      <c r="U372" s="231" t="str">
        <f t="shared" si="15"/>
        <v>0</v>
      </c>
      <c r="W372" s="206" t="str">
        <f t="shared" si="16"/>
        <v/>
      </c>
      <c r="X372" s="206"/>
      <c r="Y372" s="206"/>
      <c r="Z372" s="206"/>
      <c r="AA372" s="206"/>
      <c r="AB372" s="206"/>
      <c r="AC372" s="245"/>
    </row>
    <row r="373" spans="15:29">
      <c r="O373" s="252">
        <f>基础资料!K373</f>
        <v>0</v>
      </c>
      <c r="U373" s="231" t="str">
        <f t="shared" si="15"/>
        <v>0</v>
      </c>
      <c r="W373" s="206" t="str">
        <f t="shared" si="16"/>
        <v/>
      </c>
      <c r="X373" s="206"/>
      <c r="Y373" s="206"/>
      <c r="Z373" s="206"/>
      <c r="AA373" s="206"/>
      <c r="AB373" s="206"/>
      <c r="AC373" s="245"/>
    </row>
    <row r="374" spans="15:29">
      <c r="O374" s="252">
        <f>基础资料!K374</f>
        <v>0</v>
      </c>
      <c r="U374" s="231" t="str">
        <f t="shared" si="15"/>
        <v>0</v>
      </c>
      <c r="W374" s="206" t="str">
        <f t="shared" si="16"/>
        <v/>
      </c>
      <c r="X374" s="206"/>
      <c r="Y374" s="206"/>
      <c r="Z374" s="206"/>
      <c r="AA374" s="206"/>
      <c r="AB374" s="206"/>
      <c r="AC374" s="245"/>
    </row>
    <row r="375" spans="15:29">
      <c r="O375" s="252">
        <f>基础资料!K375</f>
        <v>0</v>
      </c>
      <c r="U375" s="231" t="str">
        <f t="shared" si="15"/>
        <v>0</v>
      </c>
      <c r="W375" s="206" t="str">
        <f t="shared" si="16"/>
        <v/>
      </c>
      <c r="X375" s="206"/>
      <c r="Y375" s="206"/>
      <c r="Z375" s="206"/>
      <c r="AA375" s="206"/>
      <c r="AB375" s="206"/>
      <c r="AC375" s="245"/>
    </row>
    <row r="376" spans="15:29">
      <c r="O376" s="252">
        <f>基础资料!K376</f>
        <v>0</v>
      </c>
      <c r="U376" s="231" t="str">
        <f t="shared" si="15"/>
        <v>0</v>
      </c>
      <c r="W376" s="206" t="str">
        <f t="shared" si="16"/>
        <v/>
      </c>
      <c r="X376" s="206"/>
      <c r="Y376" s="206"/>
      <c r="Z376" s="206"/>
      <c r="AA376" s="206"/>
      <c r="AB376" s="206"/>
      <c r="AC376" s="245"/>
    </row>
    <row r="377" spans="15:29">
      <c r="O377" s="252">
        <f>基础资料!K377</f>
        <v>0</v>
      </c>
      <c r="U377" s="231" t="str">
        <f t="shared" si="15"/>
        <v>0</v>
      </c>
      <c r="W377" s="206" t="str">
        <f t="shared" si="16"/>
        <v/>
      </c>
      <c r="X377" s="206"/>
      <c r="Y377" s="206"/>
      <c r="Z377" s="206"/>
      <c r="AA377" s="206"/>
      <c r="AB377" s="206"/>
      <c r="AC377" s="245"/>
    </row>
    <row r="378" spans="15:29">
      <c r="O378" s="252">
        <f>基础资料!K378</f>
        <v>0</v>
      </c>
      <c r="U378" s="231" t="str">
        <f t="shared" si="15"/>
        <v>0</v>
      </c>
      <c r="W378" s="206" t="str">
        <f t="shared" si="16"/>
        <v/>
      </c>
      <c r="X378" s="206"/>
      <c r="Y378" s="206"/>
      <c r="Z378" s="206"/>
      <c r="AA378" s="206"/>
      <c r="AB378" s="206"/>
      <c r="AC378" s="245"/>
    </row>
    <row r="379" spans="15:29">
      <c r="O379" s="252">
        <f>基础资料!K379</f>
        <v>0</v>
      </c>
      <c r="U379" s="231" t="str">
        <f t="shared" si="15"/>
        <v>0</v>
      </c>
      <c r="W379" s="206" t="str">
        <f t="shared" si="16"/>
        <v/>
      </c>
      <c r="X379" s="206"/>
      <c r="Y379" s="206"/>
      <c r="Z379" s="206"/>
      <c r="AA379" s="206"/>
      <c r="AB379" s="206"/>
      <c r="AC379" s="245"/>
    </row>
    <row r="380" spans="15:29">
      <c r="O380" s="252">
        <f>基础资料!K380</f>
        <v>0</v>
      </c>
      <c r="U380" s="231" t="str">
        <f t="shared" si="15"/>
        <v>0</v>
      </c>
      <c r="W380" s="206" t="str">
        <f t="shared" si="16"/>
        <v/>
      </c>
      <c r="X380" s="206"/>
      <c r="Y380" s="206"/>
      <c r="Z380" s="206"/>
      <c r="AA380" s="206"/>
      <c r="AB380" s="206"/>
      <c r="AC380" s="245"/>
    </row>
    <row r="381" spans="15:29">
      <c r="O381" s="252">
        <f>基础资料!K381</f>
        <v>0</v>
      </c>
      <c r="U381" s="231" t="str">
        <f t="shared" si="15"/>
        <v>0</v>
      </c>
      <c r="W381" s="206" t="str">
        <f t="shared" si="16"/>
        <v/>
      </c>
      <c r="X381" s="206"/>
      <c r="Y381" s="206"/>
      <c r="Z381" s="206"/>
      <c r="AA381" s="206"/>
      <c r="AB381" s="206"/>
      <c r="AC381" s="245"/>
    </row>
    <row r="382" spans="15:29">
      <c r="O382" s="252">
        <f>基础资料!K382</f>
        <v>0</v>
      </c>
      <c r="U382" s="231" t="str">
        <f t="shared" si="15"/>
        <v>0</v>
      </c>
      <c r="W382" s="206" t="str">
        <f t="shared" si="16"/>
        <v/>
      </c>
      <c r="X382" s="206"/>
      <c r="Y382" s="206"/>
      <c r="Z382" s="206"/>
      <c r="AA382" s="206"/>
      <c r="AB382" s="206"/>
      <c r="AC382" s="245"/>
    </row>
    <row r="383" spans="15:29">
      <c r="O383" s="252">
        <f>基础资料!K383</f>
        <v>0</v>
      </c>
      <c r="U383" s="231" t="str">
        <f t="shared" si="15"/>
        <v>0</v>
      </c>
      <c r="W383" s="206" t="str">
        <f t="shared" si="16"/>
        <v/>
      </c>
      <c r="X383" s="206"/>
      <c r="Y383" s="206"/>
      <c r="Z383" s="206"/>
      <c r="AA383" s="206"/>
      <c r="AB383" s="206"/>
      <c r="AC383" s="245"/>
    </row>
    <row r="384" spans="15:29">
      <c r="O384" s="252">
        <f>基础资料!K384</f>
        <v>0</v>
      </c>
      <c r="U384" s="231" t="str">
        <f t="shared" si="15"/>
        <v>0</v>
      </c>
      <c r="W384" s="206" t="str">
        <f t="shared" si="16"/>
        <v/>
      </c>
      <c r="X384" s="206"/>
      <c r="Y384" s="206"/>
      <c r="Z384" s="206"/>
      <c r="AA384" s="206"/>
      <c r="AB384" s="206"/>
      <c r="AC384" s="245"/>
    </row>
    <row r="385" spans="15:29">
      <c r="O385" s="252">
        <f>基础资料!K385</f>
        <v>0</v>
      </c>
      <c r="U385" s="231" t="str">
        <f t="shared" si="15"/>
        <v>0</v>
      </c>
      <c r="W385" s="206" t="str">
        <f t="shared" si="16"/>
        <v/>
      </c>
      <c r="X385" s="206"/>
      <c r="Y385" s="206"/>
      <c r="Z385" s="206"/>
      <c r="AA385" s="206"/>
      <c r="AB385" s="206"/>
      <c r="AC385" s="245"/>
    </row>
    <row r="386" spans="15:29">
      <c r="O386" s="252">
        <f>基础资料!K386</f>
        <v>0</v>
      </c>
      <c r="U386" s="231" t="str">
        <f t="shared" si="15"/>
        <v>0</v>
      </c>
      <c r="W386" s="206" t="str">
        <f t="shared" si="16"/>
        <v/>
      </c>
      <c r="X386" s="206"/>
      <c r="Y386" s="206"/>
      <c r="Z386" s="206"/>
      <c r="AA386" s="206"/>
      <c r="AB386" s="206"/>
      <c r="AC386" s="245"/>
    </row>
    <row r="387" spans="15:29">
      <c r="O387" s="252">
        <f>基础资料!K387</f>
        <v>0</v>
      </c>
      <c r="U387" s="231" t="str">
        <f t="shared" si="15"/>
        <v>0</v>
      </c>
      <c r="W387" s="206" t="str">
        <f t="shared" si="16"/>
        <v/>
      </c>
      <c r="X387" s="206"/>
      <c r="Y387" s="206"/>
      <c r="Z387" s="206"/>
      <c r="AA387" s="206"/>
      <c r="AB387" s="206"/>
      <c r="AC387" s="245"/>
    </row>
    <row r="388" spans="15:29">
      <c r="O388" s="252">
        <f>基础资料!K388</f>
        <v>0</v>
      </c>
      <c r="U388" s="231" t="str">
        <f t="shared" si="15"/>
        <v>0</v>
      </c>
      <c r="W388" s="206" t="str">
        <f t="shared" si="16"/>
        <v/>
      </c>
      <c r="X388" s="206"/>
      <c r="Y388" s="206"/>
      <c r="Z388" s="206"/>
      <c r="AA388" s="206"/>
      <c r="AB388" s="206"/>
      <c r="AC388" s="245"/>
    </row>
    <row r="389" spans="15:29">
      <c r="O389" s="252">
        <f>基础资料!K389</f>
        <v>0</v>
      </c>
      <c r="U389" s="231" t="str">
        <f t="shared" si="15"/>
        <v>0</v>
      </c>
      <c r="W389" s="206" t="str">
        <f t="shared" si="16"/>
        <v/>
      </c>
      <c r="X389" s="206"/>
      <c r="Y389" s="206"/>
      <c r="Z389" s="206"/>
      <c r="AA389" s="206"/>
      <c r="AB389" s="206"/>
      <c r="AC389" s="245"/>
    </row>
    <row r="390" spans="15:29">
      <c r="O390" s="252">
        <f>基础资料!K390</f>
        <v>0</v>
      </c>
      <c r="U390" s="231" t="str">
        <f t="shared" si="15"/>
        <v>0</v>
      </c>
      <c r="W390" s="206" t="str">
        <f t="shared" si="16"/>
        <v/>
      </c>
      <c r="X390" s="206"/>
      <c r="Y390" s="206"/>
      <c r="Z390" s="206"/>
      <c r="AA390" s="206"/>
      <c r="AB390" s="206"/>
      <c r="AC390" s="245"/>
    </row>
    <row r="391" spans="15:29">
      <c r="O391" s="252">
        <f>基础资料!K391</f>
        <v>0</v>
      </c>
      <c r="U391" s="231" t="str">
        <f t="shared" ref="U391:U454" si="17">IF(D391="","0",$E391)</f>
        <v>0</v>
      </c>
      <c r="W391" s="206" t="str">
        <f t="shared" ref="W391:W454" si="18">IF(E391="","",$F391)</f>
        <v/>
      </c>
      <c r="X391" s="206"/>
      <c r="Y391" s="206"/>
      <c r="Z391" s="206"/>
      <c r="AA391" s="206"/>
      <c r="AB391" s="206"/>
      <c r="AC391" s="245"/>
    </row>
    <row r="392" spans="15:29">
      <c r="O392" s="252">
        <f>基础资料!K392</f>
        <v>0</v>
      </c>
      <c r="U392" s="231" t="str">
        <f t="shared" si="17"/>
        <v>0</v>
      </c>
      <c r="W392" s="206" t="str">
        <f t="shared" si="18"/>
        <v/>
      </c>
      <c r="X392" s="206"/>
      <c r="Y392" s="206"/>
      <c r="Z392" s="206"/>
      <c r="AA392" s="206"/>
      <c r="AB392" s="206"/>
      <c r="AC392" s="245"/>
    </row>
    <row r="393" spans="15:29">
      <c r="O393" s="252">
        <f>基础资料!K393</f>
        <v>0</v>
      </c>
      <c r="U393" s="231" t="str">
        <f t="shared" si="17"/>
        <v>0</v>
      </c>
      <c r="W393" s="206" t="str">
        <f t="shared" si="18"/>
        <v/>
      </c>
      <c r="X393" s="206"/>
      <c r="Y393" s="206"/>
      <c r="Z393" s="206"/>
      <c r="AA393" s="206"/>
      <c r="AB393" s="206"/>
      <c r="AC393" s="245"/>
    </row>
    <row r="394" spans="15:29">
      <c r="O394" s="252">
        <f>基础资料!K394</f>
        <v>0</v>
      </c>
      <c r="U394" s="231" t="str">
        <f t="shared" si="17"/>
        <v>0</v>
      </c>
      <c r="W394" s="206" t="str">
        <f t="shared" si="18"/>
        <v/>
      </c>
      <c r="X394" s="206"/>
      <c r="Y394" s="206"/>
      <c r="Z394" s="206"/>
      <c r="AA394" s="206"/>
      <c r="AB394" s="206"/>
      <c r="AC394" s="245"/>
    </row>
    <row r="395" spans="15:29">
      <c r="O395" s="252">
        <f>基础资料!K395</f>
        <v>0</v>
      </c>
      <c r="U395" s="231" t="str">
        <f t="shared" si="17"/>
        <v>0</v>
      </c>
      <c r="W395" s="206" t="str">
        <f t="shared" si="18"/>
        <v/>
      </c>
      <c r="X395" s="206"/>
      <c r="Y395" s="206"/>
      <c r="Z395" s="206"/>
      <c r="AA395" s="206"/>
      <c r="AB395" s="206"/>
      <c r="AC395" s="245"/>
    </row>
    <row r="396" spans="15:29">
      <c r="O396" s="252">
        <f>基础资料!K396</f>
        <v>0</v>
      </c>
      <c r="U396" s="231" t="str">
        <f t="shared" si="17"/>
        <v>0</v>
      </c>
      <c r="W396" s="206" t="str">
        <f t="shared" si="18"/>
        <v/>
      </c>
      <c r="X396" s="206"/>
      <c r="Y396" s="206"/>
      <c r="Z396" s="206"/>
      <c r="AA396" s="206"/>
      <c r="AB396" s="206"/>
      <c r="AC396" s="245"/>
    </row>
    <row r="397" spans="15:29">
      <c r="O397" s="252">
        <f>基础资料!K397</f>
        <v>0</v>
      </c>
      <c r="U397" s="231" t="str">
        <f t="shared" si="17"/>
        <v>0</v>
      </c>
      <c r="W397" s="206" t="str">
        <f t="shared" si="18"/>
        <v/>
      </c>
      <c r="X397" s="206"/>
      <c r="Y397" s="206"/>
      <c r="Z397" s="206"/>
      <c r="AA397" s="206"/>
      <c r="AB397" s="206"/>
      <c r="AC397" s="245"/>
    </row>
    <row r="398" spans="15:29">
      <c r="O398" s="252">
        <f>基础资料!K398</f>
        <v>0</v>
      </c>
      <c r="U398" s="231" t="str">
        <f t="shared" si="17"/>
        <v>0</v>
      </c>
      <c r="W398" s="206" t="str">
        <f t="shared" si="18"/>
        <v/>
      </c>
      <c r="X398" s="206"/>
      <c r="Y398" s="206"/>
      <c r="Z398" s="206"/>
      <c r="AA398" s="206"/>
      <c r="AB398" s="206"/>
      <c r="AC398" s="245"/>
    </row>
    <row r="399" spans="15:29">
      <c r="O399" s="252">
        <f>基础资料!K399</f>
        <v>0</v>
      </c>
      <c r="U399" s="231" t="str">
        <f t="shared" si="17"/>
        <v>0</v>
      </c>
      <c r="W399" s="206" t="str">
        <f t="shared" si="18"/>
        <v/>
      </c>
      <c r="X399" s="206"/>
      <c r="Y399" s="206"/>
      <c r="Z399" s="206"/>
      <c r="AA399" s="206"/>
      <c r="AB399" s="206"/>
      <c r="AC399" s="245"/>
    </row>
    <row r="400" spans="15:29">
      <c r="O400" s="252">
        <f>基础资料!K400</f>
        <v>0</v>
      </c>
      <c r="U400" s="231" t="str">
        <f t="shared" si="17"/>
        <v>0</v>
      </c>
      <c r="W400" s="206" t="str">
        <f t="shared" si="18"/>
        <v/>
      </c>
      <c r="X400" s="206"/>
      <c r="Y400" s="206"/>
      <c r="Z400" s="206"/>
      <c r="AA400" s="206"/>
      <c r="AB400" s="206"/>
      <c r="AC400" s="245"/>
    </row>
    <row r="401" spans="15:29">
      <c r="O401" s="252">
        <f>基础资料!K401</f>
        <v>0</v>
      </c>
      <c r="U401" s="231" t="str">
        <f t="shared" si="17"/>
        <v>0</v>
      </c>
      <c r="W401" s="206" t="str">
        <f t="shared" si="18"/>
        <v/>
      </c>
      <c r="X401" s="206"/>
      <c r="Y401" s="206"/>
      <c r="Z401" s="206"/>
      <c r="AA401" s="206"/>
      <c r="AB401" s="206"/>
      <c r="AC401" s="245"/>
    </row>
    <row r="402" spans="15:29">
      <c r="O402" s="252">
        <f>基础资料!K402</f>
        <v>0</v>
      </c>
      <c r="U402" s="231" t="str">
        <f t="shared" si="17"/>
        <v>0</v>
      </c>
      <c r="W402" s="206" t="str">
        <f t="shared" si="18"/>
        <v/>
      </c>
      <c r="X402" s="206"/>
      <c r="Y402" s="206"/>
      <c r="Z402" s="206"/>
      <c r="AA402" s="206"/>
      <c r="AB402" s="206"/>
      <c r="AC402" s="245"/>
    </row>
    <row r="403" spans="15:29">
      <c r="O403" s="252">
        <f>基础资料!K403</f>
        <v>0</v>
      </c>
      <c r="U403" s="231" t="str">
        <f t="shared" si="17"/>
        <v>0</v>
      </c>
      <c r="W403" s="206" t="str">
        <f t="shared" si="18"/>
        <v/>
      </c>
      <c r="X403" s="206"/>
      <c r="Y403" s="206"/>
      <c r="Z403" s="206"/>
      <c r="AA403" s="206"/>
      <c r="AB403" s="206"/>
      <c r="AC403" s="245"/>
    </row>
    <row r="404" spans="15:29">
      <c r="O404" s="252">
        <f>基础资料!K404</f>
        <v>0</v>
      </c>
      <c r="U404" s="231" t="str">
        <f t="shared" si="17"/>
        <v>0</v>
      </c>
      <c r="W404" s="206" t="str">
        <f t="shared" si="18"/>
        <v/>
      </c>
      <c r="X404" s="206"/>
      <c r="Y404" s="206"/>
      <c r="Z404" s="206"/>
      <c r="AA404" s="206"/>
      <c r="AB404" s="206"/>
      <c r="AC404" s="245"/>
    </row>
    <row r="405" spans="15:29">
      <c r="O405" s="252">
        <f>基础资料!K405</f>
        <v>0</v>
      </c>
      <c r="U405" s="231" t="str">
        <f t="shared" si="17"/>
        <v>0</v>
      </c>
      <c r="W405" s="206" t="str">
        <f t="shared" si="18"/>
        <v/>
      </c>
      <c r="X405" s="206"/>
      <c r="Y405" s="206"/>
      <c r="Z405" s="206"/>
      <c r="AA405" s="206"/>
      <c r="AB405" s="206"/>
      <c r="AC405" s="245"/>
    </row>
    <row r="406" spans="15:29">
      <c r="O406" s="252">
        <f>基础资料!K406</f>
        <v>0</v>
      </c>
      <c r="U406" s="231" t="str">
        <f t="shared" si="17"/>
        <v>0</v>
      </c>
      <c r="W406" s="206" t="str">
        <f t="shared" si="18"/>
        <v/>
      </c>
      <c r="X406" s="206"/>
      <c r="Y406" s="206"/>
      <c r="Z406" s="206"/>
      <c r="AA406" s="206"/>
      <c r="AB406" s="206"/>
      <c r="AC406" s="245"/>
    </row>
    <row r="407" spans="15:29">
      <c r="O407" s="252">
        <f>基础资料!K407</f>
        <v>0</v>
      </c>
      <c r="U407" s="231" t="str">
        <f t="shared" si="17"/>
        <v>0</v>
      </c>
      <c r="W407" s="206" t="str">
        <f t="shared" si="18"/>
        <v/>
      </c>
      <c r="X407" s="206"/>
      <c r="Y407" s="206"/>
      <c r="Z407" s="206"/>
      <c r="AA407" s="206"/>
      <c r="AB407" s="206"/>
      <c r="AC407" s="245"/>
    </row>
    <row r="408" spans="15:29">
      <c r="O408" s="252">
        <f>基础资料!K408</f>
        <v>0</v>
      </c>
      <c r="U408" s="231" t="str">
        <f t="shared" si="17"/>
        <v>0</v>
      </c>
      <c r="W408" s="206" t="str">
        <f t="shared" si="18"/>
        <v/>
      </c>
      <c r="X408" s="206"/>
      <c r="Y408" s="206"/>
      <c r="Z408" s="206"/>
      <c r="AA408" s="206"/>
      <c r="AB408" s="206"/>
      <c r="AC408" s="245"/>
    </row>
    <row r="409" spans="15:29">
      <c r="O409" s="252">
        <f>基础资料!K409</f>
        <v>0</v>
      </c>
      <c r="U409" s="231" t="str">
        <f t="shared" si="17"/>
        <v>0</v>
      </c>
      <c r="W409" s="206" t="str">
        <f t="shared" si="18"/>
        <v/>
      </c>
      <c r="X409" s="206"/>
      <c r="Y409" s="206"/>
      <c r="Z409" s="206"/>
      <c r="AA409" s="206"/>
      <c r="AB409" s="206"/>
      <c r="AC409" s="245"/>
    </row>
    <row r="410" spans="15:29">
      <c r="O410" s="252">
        <f>基础资料!K410</f>
        <v>0</v>
      </c>
      <c r="U410" s="231" t="str">
        <f t="shared" si="17"/>
        <v>0</v>
      </c>
      <c r="W410" s="206" t="str">
        <f t="shared" si="18"/>
        <v/>
      </c>
      <c r="X410" s="206"/>
      <c r="Y410" s="206"/>
      <c r="Z410" s="206"/>
      <c r="AA410" s="206"/>
      <c r="AB410" s="206"/>
      <c r="AC410" s="245"/>
    </row>
    <row r="411" spans="15:29">
      <c r="O411" s="252">
        <f>基础资料!K411</f>
        <v>0</v>
      </c>
      <c r="U411" s="231" t="str">
        <f t="shared" si="17"/>
        <v>0</v>
      </c>
      <c r="W411" s="206" t="str">
        <f t="shared" si="18"/>
        <v/>
      </c>
      <c r="X411" s="206"/>
      <c r="Y411" s="206"/>
      <c r="Z411" s="206"/>
      <c r="AA411" s="206"/>
      <c r="AB411" s="206"/>
      <c r="AC411" s="245"/>
    </row>
    <row r="412" spans="15:29">
      <c r="O412" s="252">
        <f>基础资料!K412</f>
        <v>0</v>
      </c>
      <c r="U412" s="231" t="str">
        <f t="shared" si="17"/>
        <v>0</v>
      </c>
      <c r="W412" s="206" t="str">
        <f t="shared" si="18"/>
        <v/>
      </c>
      <c r="X412" s="206"/>
      <c r="Y412" s="206"/>
      <c r="Z412" s="206"/>
      <c r="AA412" s="206"/>
      <c r="AB412" s="206"/>
      <c r="AC412" s="245"/>
    </row>
    <row r="413" spans="15:29">
      <c r="O413" s="252">
        <f>基础资料!K413</f>
        <v>0</v>
      </c>
      <c r="U413" s="231" t="str">
        <f t="shared" si="17"/>
        <v>0</v>
      </c>
      <c r="W413" s="206" t="str">
        <f t="shared" si="18"/>
        <v/>
      </c>
      <c r="X413" s="206"/>
      <c r="Y413" s="206"/>
      <c r="Z413" s="206"/>
      <c r="AA413" s="206"/>
      <c r="AB413" s="206"/>
      <c r="AC413" s="245"/>
    </row>
    <row r="414" spans="15:29">
      <c r="O414" s="252">
        <f>基础资料!K414</f>
        <v>0</v>
      </c>
      <c r="U414" s="231" t="str">
        <f t="shared" si="17"/>
        <v>0</v>
      </c>
      <c r="W414" s="206" t="str">
        <f t="shared" si="18"/>
        <v/>
      </c>
      <c r="X414" s="206"/>
      <c r="Y414" s="206"/>
      <c r="Z414" s="206"/>
      <c r="AA414" s="206"/>
      <c r="AB414" s="206"/>
      <c r="AC414" s="245"/>
    </row>
    <row r="415" spans="15:29">
      <c r="O415" s="252">
        <f>基础资料!K415</f>
        <v>0</v>
      </c>
      <c r="U415" s="231" t="str">
        <f t="shared" si="17"/>
        <v>0</v>
      </c>
      <c r="W415" s="206" t="str">
        <f t="shared" si="18"/>
        <v/>
      </c>
      <c r="X415" s="206"/>
      <c r="Y415" s="206"/>
      <c r="Z415" s="206"/>
      <c r="AA415" s="206"/>
      <c r="AB415" s="206"/>
      <c r="AC415" s="245"/>
    </row>
    <row r="416" spans="15:29">
      <c r="O416" s="252">
        <f>基础资料!K416</f>
        <v>0</v>
      </c>
      <c r="U416" s="231" t="str">
        <f t="shared" si="17"/>
        <v>0</v>
      </c>
      <c r="W416" s="206" t="str">
        <f t="shared" si="18"/>
        <v/>
      </c>
      <c r="X416" s="206"/>
      <c r="Y416" s="206"/>
      <c r="Z416" s="206"/>
      <c r="AA416" s="206"/>
      <c r="AB416" s="206"/>
      <c r="AC416" s="245"/>
    </row>
    <row r="417" spans="15:29">
      <c r="O417" s="252">
        <f>基础资料!K417</f>
        <v>0</v>
      </c>
      <c r="U417" s="231" t="str">
        <f t="shared" si="17"/>
        <v>0</v>
      </c>
      <c r="W417" s="206" t="str">
        <f t="shared" si="18"/>
        <v/>
      </c>
      <c r="X417" s="206"/>
      <c r="Y417" s="206"/>
      <c r="Z417" s="206"/>
      <c r="AA417" s="206"/>
      <c r="AB417" s="206"/>
      <c r="AC417" s="245"/>
    </row>
    <row r="418" spans="15:29">
      <c r="O418" s="252">
        <f>基础资料!K418</f>
        <v>0</v>
      </c>
      <c r="U418" s="231" t="str">
        <f t="shared" si="17"/>
        <v>0</v>
      </c>
      <c r="W418" s="206" t="str">
        <f t="shared" si="18"/>
        <v/>
      </c>
      <c r="X418" s="206"/>
      <c r="Y418" s="206"/>
      <c r="Z418" s="206"/>
      <c r="AA418" s="206"/>
      <c r="AB418" s="206"/>
      <c r="AC418" s="245"/>
    </row>
    <row r="419" spans="15:29">
      <c r="O419" s="252">
        <f>基础资料!K419</f>
        <v>0</v>
      </c>
      <c r="U419" s="231" t="str">
        <f t="shared" si="17"/>
        <v>0</v>
      </c>
      <c r="W419" s="206" t="str">
        <f t="shared" si="18"/>
        <v/>
      </c>
      <c r="X419" s="206"/>
      <c r="Y419" s="206"/>
      <c r="Z419" s="206"/>
      <c r="AA419" s="206"/>
      <c r="AB419" s="206"/>
      <c r="AC419" s="245"/>
    </row>
    <row r="420" spans="15:29">
      <c r="O420" s="252">
        <f>基础资料!K420</f>
        <v>0</v>
      </c>
      <c r="U420" s="231" t="str">
        <f t="shared" si="17"/>
        <v>0</v>
      </c>
      <c r="W420" s="206" t="str">
        <f t="shared" si="18"/>
        <v/>
      </c>
      <c r="X420" s="206"/>
      <c r="Y420" s="206"/>
      <c r="Z420" s="206"/>
      <c r="AA420" s="206"/>
      <c r="AB420" s="206"/>
      <c r="AC420" s="245"/>
    </row>
    <row r="421" spans="15:29">
      <c r="O421" s="252">
        <f>基础资料!K421</f>
        <v>0</v>
      </c>
      <c r="U421" s="231" t="str">
        <f t="shared" si="17"/>
        <v>0</v>
      </c>
      <c r="W421" s="206" t="str">
        <f t="shared" si="18"/>
        <v/>
      </c>
      <c r="X421" s="206"/>
      <c r="Y421" s="206"/>
      <c r="Z421" s="206"/>
      <c r="AA421" s="206"/>
      <c r="AB421" s="206"/>
      <c r="AC421" s="245"/>
    </row>
    <row r="422" spans="15:29">
      <c r="O422" s="252">
        <f>基础资料!K422</f>
        <v>0</v>
      </c>
      <c r="U422" s="231" t="str">
        <f t="shared" si="17"/>
        <v>0</v>
      </c>
      <c r="W422" s="206" t="str">
        <f t="shared" si="18"/>
        <v/>
      </c>
      <c r="X422" s="206"/>
      <c r="Y422" s="206"/>
      <c r="Z422" s="206"/>
      <c r="AA422" s="206"/>
      <c r="AB422" s="206"/>
      <c r="AC422" s="245"/>
    </row>
    <row r="423" spans="15:29">
      <c r="O423" s="252">
        <f>基础资料!K423</f>
        <v>0</v>
      </c>
      <c r="U423" s="231" t="str">
        <f t="shared" si="17"/>
        <v>0</v>
      </c>
      <c r="W423" s="206" t="str">
        <f t="shared" si="18"/>
        <v/>
      </c>
      <c r="X423" s="206"/>
      <c r="Y423" s="206"/>
      <c r="Z423" s="206"/>
      <c r="AA423" s="206"/>
      <c r="AB423" s="206"/>
      <c r="AC423" s="245"/>
    </row>
    <row r="424" spans="15:29">
      <c r="O424" s="252">
        <f>基础资料!K424</f>
        <v>0</v>
      </c>
      <c r="U424" s="231" t="str">
        <f t="shared" si="17"/>
        <v>0</v>
      </c>
      <c r="W424" s="206" t="str">
        <f t="shared" si="18"/>
        <v/>
      </c>
      <c r="X424" s="206"/>
      <c r="Y424" s="206"/>
      <c r="Z424" s="206"/>
      <c r="AA424" s="206"/>
      <c r="AB424" s="206"/>
      <c r="AC424" s="245"/>
    </row>
    <row r="425" spans="15:29">
      <c r="O425" s="252">
        <f>基础资料!K425</f>
        <v>0</v>
      </c>
      <c r="U425" s="231" t="str">
        <f t="shared" si="17"/>
        <v>0</v>
      </c>
      <c r="W425" s="206" t="str">
        <f t="shared" si="18"/>
        <v/>
      </c>
      <c r="X425" s="206"/>
      <c r="Y425" s="206"/>
      <c r="Z425" s="206"/>
      <c r="AA425" s="206"/>
      <c r="AB425" s="206"/>
      <c r="AC425" s="245"/>
    </row>
    <row r="426" spans="15:29">
      <c r="O426" s="252">
        <f>基础资料!K426</f>
        <v>0</v>
      </c>
      <c r="U426" s="231" t="str">
        <f t="shared" si="17"/>
        <v>0</v>
      </c>
      <c r="W426" s="206" t="str">
        <f t="shared" si="18"/>
        <v/>
      </c>
      <c r="X426" s="206"/>
      <c r="Y426" s="206"/>
      <c r="Z426" s="206"/>
      <c r="AA426" s="206"/>
      <c r="AB426" s="206"/>
      <c r="AC426" s="245"/>
    </row>
    <row r="427" spans="15:29">
      <c r="O427" s="252">
        <f>基础资料!K427</f>
        <v>0</v>
      </c>
      <c r="U427" s="231" t="str">
        <f t="shared" si="17"/>
        <v>0</v>
      </c>
      <c r="W427" s="206" t="str">
        <f t="shared" si="18"/>
        <v/>
      </c>
      <c r="X427" s="206"/>
      <c r="Y427" s="206"/>
      <c r="Z427" s="206"/>
      <c r="AA427" s="206"/>
      <c r="AB427" s="206"/>
      <c r="AC427" s="245"/>
    </row>
    <row r="428" spans="15:29">
      <c r="O428" s="252">
        <f>基础资料!K428</f>
        <v>0</v>
      </c>
      <c r="U428" s="231" t="str">
        <f t="shared" si="17"/>
        <v>0</v>
      </c>
      <c r="W428" s="206" t="str">
        <f t="shared" si="18"/>
        <v/>
      </c>
      <c r="X428" s="206"/>
      <c r="Y428" s="206"/>
      <c r="Z428" s="206"/>
      <c r="AA428" s="206"/>
      <c r="AB428" s="206"/>
      <c r="AC428" s="245"/>
    </row>
    <row r="429" spans="15:29">
      <c r="O429" s="252">
        <f>基础资料!K429</f>
        <v>0</v>
      </c>
      <c r="U429" s="231" t="str">
        <f t="shared" si="17"/>
        <v>0</v>
      </c>
      <c r="W429" s="206" t="str">
        <f t="shared" si="18"/>
        <v/>
      </c>
      <c r="X429" s="206"/>
      <c r="Y429" s="206"/>
      <c r="Z429" s="206"/>
      <c r="AA429" s="206"/>
      <c r="AB429" s="206"/>
      <c r="AC429" s="245"/>
    </row>
    <row r="430" spans="15:29">
      <c r="O430" s="252">
        <f>基础资料!K430</f>
        <v>0</v>
      </c>
      <c r="U430" s="231" t="str">
        <f t="shared" si="17"/>
        <v>0</v>
      </c>
      <c r="W430" s="206" t="str">
        <f t="shared" si="18"/>
        <v/>
      </c>
      <c r="X430" s="206"/>
      <c r="Y430" s="206"/>
      <c r="Z430" s="206"/>
      <c r="AA430" s="206"/>
      <c r="AB430" s="206"/>
      <c r="AC430" s="245"/>
    </row>
    <row r="431" spans="15:29">
      <c r="O431" s="252">
        <f>基础资料!K431</f>
        <v>0</v>
      </c>
      <c r="U431" s="231" t="str">
        <f t="shared" si="17"/>
        <v>0</v>
      </c>
      <c r="W431" s="206" t="str">
        <f t="shared" si="18"/>
        <v/>
      </c>
      <c r="X431" s="206"/>
      <c r="Y431" s="206"/>
      <c r="Z431" s="206"/>
      <c r="AA431" s="206"/>
      <c r="AB431" s="206"/>
      <c r="AC431" s="245"/>
    </row>
    <row r="432" spans="15:29">
      <c r="O432" s="252">
        <f>基础资料!K432</f>
        <v>0</v>
      </c>
      <c r="U432" s="231" t="str">
        <f t="shared" si="17"/>
        <v>0</v>
      </c>
      <c r="W432" s="206" t="str">
        <f t="shared" si="18"/>
        <v/>
      </c>
      <c r="X432" s="206"/>
      <c r="Y432" s="206"/>
      <c r="Z432" s="206"/>
      <c r="AA432" s="206"/>
      <c r="AB432" s="206"/>
      <c r="AC432" s="245"/>
    </row>
    <row r="433" spans="15:29">
      <c r="O433" s="252">
        <f>基础资料!K433</f>
        <v>0</v>
      </c>
      <c r="U433" s="231" t="str">
        <f t="shared" si="17"/>
        <v>0</v>
      </c>
      <c r="W433" s="206" t="str">
        <f t="shared" si="18"/>
        <v/>
      </c>
      <c r="X433" s="206"/>
      <c r="Y433" s="206"/>
      <c r="Z433" s="206"/>
      <c r="AA433" s="206"/>
      <c r="AB433" s="206"/>
      <c r="AC433" s="245"/>
    </row>
    <row r="434" spans="15:29">
      <c r="O434" s="252">
        <f>基础资料!K434</f>
        <v>0</v>
      </c>
      <c r="U434" s="231" t="str">
        <f t="shared" si="17"/>
        <v>0</v>
      </c>
      <c r="W434" s="206" t="str">
        <f t="shared" si="18"/>
        <v/>
      </c>
      <c r="X434" s="206"/>
      <c r="Y434" s="206"/>
      <c r="Z434" s="206"/>
      <c r="AA434" s="206"/>
      <c r="AB434" s="206"/>
      <c r="AC434" s="245"/>
    </row>
    <row r="435" spans="15:29">
      <c r="O435" s="252">
        <f>基础资料!K435</f>
        <v>0</v>
      </c>
      <c r="U435" s="231" t="str">
        <f t="shared" si="17"/>
        <v>0</v>
      </c>
      <c r="W435" s="206" t="str">
        <f t="shared" si="18"/>
        <v/>
      </c>
      <c r="X435" s="206"/>
      <c r="Y435" s="206"/>
      <c r="Z435" s="206"/>
      <c r="AA435" s="206"/>
      <c r="AB435" s="206"/>
      <c r="AC435" s="245"/>
    </row>
    <row r="436" spans="15:29">
      <c r="O436" s="252">
        <f>基础资料!K436</f>
        <v>0</v>
      </c>
      <c r="U436" s="231" t="str">
        <f t="shared" si="17"/>
        <v>0</v>
      </c>
      <c r="W436" s="206" t="str">
        <f t="shared" si="18"/>
        <v/>
      </c>
      <c r="X436" s="206"/>
      <c r="Y436" s="206"/>
      <c r="Z436" s="206"/>
      <c r="AA436" s="206"/>
      <c r="AB436" s="206"/>
      <c r="AC436" s="245"/>
    </row>
    <row r="437" spans="15:29">
      <c r="O437" s="252">
        <f>基础资料!K437</f>
        <v>0</v>
      </c>
      <c r="U437" s="231" t="str">
        <f t="shared" si="17"/>
        <v>0</v>
      </c>
      <c r="W437" s="206" t="str">
        <f t="shared" si="18"/>
        <v/>
      </c>
      <c r="X437" s="206"/>
      <c r="Y437" s="206"/>
      <c r="Z437" s="206"/>
      <c r="AA437" s="206"/>
      <c r="AB437" s="206"/>
      <c r="AC437" s="245"/>
    </row>
    <row r="438" spans="15:29">
      <c r="O438" s="252">
        <f>基础资料!K438</f>
        <v>0</v>
      </c>
      <c r="U438" s="231" t="str">
        <f t="shared" si="17"/>
        <v>0</v>
      </c>
      <c r="W438" s="206" t="str">
        <f t="shared" si="18"/>
        <v/>
      </c>
      <c r="X438" s="206"/>
      <c r="Y438" s="206"/>
      <c r="Z438" s="206"/>
      <c r="AA438" s="206"/>
      <c r="AB438" s="206"/>
      <c r="AC438" s="245"/>
    </row>
    <row r="439" spans="15:29">
      <c r="O439" s="252">
        <f>基础资料!K439</f>
        <v>0</v>
      </c>
      <c r="U439" s="231" t="str">
        <f t="shared" si="17"/>
        <v>0</v>
      </c>
      <c r="W439" s="206" t="str">
        <f t="shared" si="18"/>
        <v/>
      </c>
      <c r="X439" s="206"/>
      <c r="Y439" s="206"/>
      <c r="Z439" s="206"/>
      <c r="AA439" s="206"/>
      <c r="AB439" s="206"/>
      <c r="AC439" s="245"/>
    </row>
    <row r="440" spans="15:29">
      <c r="O440" s="252">
        <f>基础资料!K440</f>
        <v>0</v>
      </c>
      <c r="U440" s="231" t="str">
        <f t="shared" si="17"/>
        <v>0</v>
      </c>
      <c r="W440" s="206" t="str">
        <f t="shared" si="18"/>
        <v/>
      </c>
      <c r="X440" s="206"/>
      <c r="Y440" s="206"/>
      <c r="Z440" s="206"/>
      <c r="AA440" s="206"/>
      <c r="AB440" s="206"/>
      <c r="AC440" s="245"/>
    </row>
    <row r="441" spans="15:29">
      <c r="O441" s="252">
        <f>基础资料!K441</f>
        <v>0</v>
      </c>
      <c r="U441" s="231" t="str">
        <f t="shared" si="17"/>
        <v>0</v>
      </c>
      <c r="W441" s="206" t="str">
        <f t="shared" si="18"/>
        <v/>
      </c>
      <c r="X441" s="206"/>
      <c r="Y441" s="206"/>
      <c r="Z441" s="206"/>
      <c r="AA441" s="206"/>
      <c r="AB441" s="206"/>
      <c r="AC441" s="245"/>
    </row>
    <row r="442" spans="15:29">
      <c r="O442" s="252">
        <f>基础资料!K442</f>
        <v>0</v>
      </c>
      <c r="U442" s="231" t="str">
        <f t="shared" si="17"/>
        <v>0</v>
      </c>
      <c r="W442" s="206" t="str">
        <f t="shared" si="18"/>
        <v/>
      </c>
      <c r="X442" s="206"/>
      <c r="Y442" s="206"/>
      <c r="Z442" s="206"/>
      <c r="AA442" s="206"/>
      <c r="AB442" s="206"/>
      <c r="AC442" s="245"/>
    </row>
    <row r="443" spans="15:29">
      <c r="O443" s="252">
        <f>基础资料!K443</f>
        <v>0</v>
      </c>
      <c r="U443" s="231" t="str">
        <f t="shared" si="17"/>
        <v>0</v>
      </c>
      <c r="W443" s="206" t="str">
        <f t="shared" si="18"/>
        <v/>
      </c>
      <c r="X443" s="206"/>
      <c r="Y443" s="206"/>
      <c r="Z443" s="206"/>
      <c r="AA443" s="206"/>
      <c r="AB443" s="206"/>
      <c r="AC443" s="245"/>
    </row>
    <row r="444" spans="15:29">
      <c r="O444" s="252">
        <f>基础资料!K444</f>
        <v>0</v>
      </c>
      <c r="U444" s="231" t="str">
        <f t="shared" si="17"/>
        <v>0</v>
      </c>
      <c r="W444" s="206" t="str">
        <f t="shared" si="18"/>
        <v/>
      </c>
      <c r="X444" s="206"/>
      <c r="Y444" s="206"/>
      <c r="Z444" s="206"/>
      <c r="AA444" s="206"/>
      <c r="AB444" s="206"/>
      <c r="AC444" s="245"/>
    </row>
    <row r="445" spans="15:29">
      <c r="O445" s="252">
        <f>基础资料!K445</f>
        <v>0</v>
      </c>
      <c r="U445" s="231" t="str">
        <f t="shared" si="17"/>
        <v>0</v>
      </c>
      <c r="W445" s="206" t="str">
        <f t="shared" si="18"/>
        <v/>
      </c>
      <c r="X445" s="206"/>
      <c r="Y445" s="206"/>
      <c r="Z445" s="206"/>
      <c r="AA445" s="206"/>
      <c r="AB445" s="206"/>
      <c r="AC445" s="245"/>
    </row>
    <row r="446" spans="15:29">
      <c r="O446" s="252">
        <f>基础资料!K446</f>
        <v>0</v>
      </c>
      <c r="U446" s="231" t="str">
        <f t="shared" si="17"/>
        <v>0</v>
      </c>
      <c r="W446" s="206" t="str">
        <f t="shared" si="18"/>
        <v/>
      </c>
      <c r="X446" s="206"/>
      <c r="Y446" s="206"/>
      <c r="Z446" s="206"/>
      <c r="AA446" s="206"/>
      <c r="AB446" s="206"/>
      <c r="AC446" s="245"/>
    </row>
    <row r="447" spans="15:29">
      <c r="O447" s="252">
        <f>基础资料!K447</f>
        <v>0</v>
      </c>
      <c r="U447" s="231" t="str">
        <f t="shared" si="17"/>
        <v>0</v>
      </c>
      <c r="W447" s="206" t="str">
        <f t="shared" si="18"/>
        <v/>
      </c>
      <c r="X447" s="206"/>
      <c r="Y447" s="206"/>
      <c r="Z447" s="206"/>
      <c r="AA447" s="206"/>
      <c r="AB447" s="206"/>
      <c r="AC447" s="245"/>
    </row>
    <row r="448" spans="15:29">
      <c r="O448" s="252">
        <f>基础资料!K448</f>
        <v>0</v>
      </c>
      <c r="U448" s="231" t="str">
        <f t="shared" si="17"/>
        <v>0</v>
      </c>
      <c r="W448" s="206" t="str">
        <f t="shared" si="18"/>
        <v/>
      </c>
      <c r="X448" s="206"/>
      <c r="Y448" s="206"/>
      <c r="Z448" s="206"/>
      <c r="AA448" s="206"/>
      <c r="AB448" s="206"/>
      <c r="AC448" s="245"/>
    </row>
    <row r="449" spans="15:29">
      <c r="O449" s="252">
        <f>基础资料!K449</f>
        <v>0</v>
      </c>
      <c r="U449" s="231" t="str">
        <f t="shared" si="17"/>
        <v>0</v>
      </c>
      <c r="W449" s="206" t="str">
        <f t="shared" si="18"/>
        <v/>
      </c>
      <c r="X449" s="206"/>
      <c r="Y449" s="206"/>
      <c r="Z449" s="206"/>
      <c r="AA449" s="206"/>
      <c r="AB449" s="206"/>
      <c r="AC449" s="245"/>
    </row>
    <row r="450" spans="15:29">
      <c r="O450" s="252">
        <f>基础资料!K450</f>
        <v>0</v>
      </c>
      <c r="U450" s="231" t="str">
        <f t="shared" si="17"/>
        <v>0</v>
      </c>
      <c r="W450" s="206" t="str">
        <f t="shared" si="18"/>
        <v/>
      </c>
      <c r="X450" s="206"/>
      <c r="Y450" s="206"/>
      <c r="Z450" s="206"/>
      <c r="AA450" s="206"/>
      <c r="AB450" s="206"/>
      <c r="AC450" s="245"/>
    </row>
    <row r="451" spans="15:29">
      <c r="O451" s="252">
        <f>基础资料!K451</f>
        <v>0</v>
      </c>
      <c r="U451" s="231" t="str">
        <f t="shared" si="17"/>
        <v>0</v>
      </c>
      <c r="W451" s="206" t="str">
        <f t="shared" si="18"/>
        <v/>
      </c>
      <c r="X451" s="206"/>
      <c r="Y451" s="206"/>
      <c r="Z451" s="206"/>
      <c r="AA451" s="206"/>
      <c r="AB451" s="206"/>
      <c r="AC451" s="245"/>
    </row>
    <row r="452" spans="15:29">
      <c r="O452" s="252">
        <f>基础资料!K452</f>
        <v>0</v>
      </c>
      <c r="U452" s="231" t="str">
        <f t="shared" si="17"/>
        <v>0</v>
      </c>
      <c r="W452" s="206" t="str">
        <f t="shared" si="18"/>
        <v/>
      </c>
      <c r="X452" s="206"/>
      <c r="Y452" s="206"/>
      <c r="Z452" s="206"/>
      <c r="AA452" s="206"/>
      <c r="AB452" s="206"/>
      <c r="AC452" s="245"/>
    </row>
    <row r="453" spans="15:29">
      <c r="O453" s="252">
        <f>基础资料!K453</f>
        <v>0</v>
      </c>
      <c r="U453" s="231" t="str">
        <f t="shared" si="17"/>
        <v>0</v>
      </c>
      <c r="W453" s="206" t="str">
        <f t="shared" si="18"/>
        <v/>
      </c>
      <c r="X453" s="206"/>
      <c r="Y453" s="206"/>
      <c r="Z453" s="206"/>
      <c r="AA453" s="206"/>
      <c r="AB453" s="206"/>
      <c r="AC453" s="245"/>
    </row>
    <row r="454" spans="15:29">
      <c r="O454" s="252">
        <f>基础资料!K454</f>
        <v>0</v>
      </c>
      <c r="U454" s="231" t="str">
        <f t="shared" si="17"/>
        <v>0</v>
      </c>
      <c r="W454" s="206" t="str">
        <f t="shared" si="18"/>
        <v/>
      </c>
      <c r="X454" s="206"/>
      <c r="Y454" s="206"/>
      <c r="Z454" s="206"/>
      <c r="AA454" s="206"/>
      <c r="AB454" s="206"/>
      <c r="AC454" s="245"/>
    </row>
    <row r="455" spans="15:29">
      <c r="O455" s="252">
        <f>基础资料!K455</f>
        <v>0</v>
      </c>
      <c r="U455" s="231" t="str">
        <f t="shared" ref="U455:U518" si="19">IF(D455="","0",$E455)</f>
        <v>0</v>
      </c>
      <c r="W455" s="206" t="str">
        <f t="shared" ref="W455:W518" si="20">IF(E455="","",$F455)</f>
        <v/>
      </c>
      <c r="X455" s="206"/>
      <c r="Y455" s="206"/>
      <c r="Z455" s="206"/>
      <c r="AA455" s="206"/>
      <c r="AB455" s="206"/>
      <c r="AC455" s="245"/>
    </row>
    <row r="456" spans="15:29">
      <c r="O456" s="252">
        <f>基础资料!K456</f>
        <v>0</v>
      </c>
      <c r="U456" s="231" t="str">
        <f t="shared" si="19"/>
        <v>0</v>
      </c>
      <c r="W456" s="206" t="str">
        <f t="shared" si="20"/>
        <v/>
      </c>
      <c r="X456" s="206"/>
      <c r="Y456" s="206"/>
      <c r="Z456" s="206"/>
      <c r="AA456" s="206"/>
      <c r="AB456" s="206"/>
      <c r="AC456" s="245"/>
    </row>
    <row r="457" spans="15:29">
      <c r="O457" s="252">
        <f>基础资料!K457</f>
        <v>0</v>
      </c>
      <c r="U457" s="231" t="str">
        <f t="shared" si="19"/>
        <v>0</v>
      </c>
      <c r="W457" s="206" t="str">
        <f t="shared" si="20"/>
        <v/>
      </c>
      <c r="X457" s="206"/>
      <c r="Y457" s="206"/>
      <c r="Z457" s="206"/>
      <c r="AA457" s="206"/>
      <c r="AB457" s="206"/>
      <c r="AC457" s="245"/>
    </row>
    <row r="458" spans="15:29">
      <c r="O458" s="252">
        <f>基础资料!K458</f>
        <v>0</v>
      </c>
      <c r="U458" s="231" t="str">
        <f t="shared" si="19"/>
        <v>0</v>
      </c>
      <c r="W458" s="206" t="str">
        <f t="shared" si="20"/>
        <v/>
      </c>
      <c r="X458" s="206"/>
      <c r="Y458" s="206"/>
      <c r="Z458" s="206"/>
      <c r="AA458" s="206"/>
      <c r="AB458" s="206"/>
      <c r="AC458" s="245"/>
    </row>
    <row r="459" spans="15:29">
      <c r="O459" s="252">
        <f>基础资料!K459</f>
        <v>0</v>
      </c>
      <c r="U459" s="231" t="str">
        <f t="shared" si="19"/>
        <v>0</v>
      </c>
      <c r="W459" s="206" t="str">
        <f t="shared" si="20"/>
        <v/>
      </c>
      <c r="X459" s="206"/>
      <c r="Y459" s="206"/>
      <c r="Z459" s="206"/>
      <c r="AA459" s="206"/>
      <c r="AB459" s="206"/>
      <c r="AC459" s="245"/>
    </row>
    <row r="460" spans="15:29">
      <c r="O460" s="252">
        <f>基础资料!K460</f>
        <v>0</v>
      </c>
      <c r="U460" s="231" t="str">
        <f t="shared" si="19"/>
        <v>0</v>
      </c>
      <c r="W460" s="206" t="str">
        <f t="shared" si="20"/>
        <v/>
      </c>
      <c r="X460" s="206"/>
      <c r="Y460" s="206"/>
      <c r="Z460" s="206"/>
      <c r="AA460" s="206"/>
      <c r="AB460" s="206"/>
      <c r="AC460" s="245"/>
    </row>
    <row r="461" spans="15:29">
      <c r="O461" s="252">
        <f>基础资料!K461</f>
        <v>0</v>
      </c>
      <c r="U461" s="231" t="str">
        <f t="shared" si="19"/>
        <v>0</v>
      </c>
      <c r="W461" s="206" t="str">
        <f t="shared" si="20"/>
        <v/>
      </c>
      <c r="X461" s="206"/>
      <c r="Y461" s="206"/>
      <c r="Z461" s="206"/>
      <c r="AA461" s="206"/>
      <c r="AB461" s="206"/>
      <c r="AC461" s="245"/>
    </row>
    <row r="462" spans="15:29">
      <c r="O462" s="252">
        <f>基础资料!K462</f>
        <v>0</v>
      </c>
      <c r="U462" s="231" t="str">
        <f t="shared" si="19"/>
        <v>0</v>
      </c>
      <c r="W462" s="206" t="str">
        <f t="shared" si="20"/>
        <v/>
      </c>
      <c r="X462" s="206"/>
      <c r="Y462" s="206"/>
      <c r="Z462" s="206"/>
      <c r="AA462" s="206"/>
      <c r="AB462" s="206"/>
      <c r="AC462" s="245"/>
    </row>
    <row r="463" spans="15:29">
      <c r="O463" s="252">
        <f>基础资料!K463</f>
        <v>0</v>
      </c>
      <c r="U463" s="231" t="str">
        <f t="shared" si="19"/>
        <v>0</v>
      </c>
      <c r="W463" s="206" t="str">
        <f t="shared" si="20"/>
        <v/>
      </c>
      <c r="X463" s="206"/>
      <c r="Y463" s="206"/>
      <c r="Z463" s="206"/>
      <c r="AA463" s="206"/>
      <c r="AB463" s="206"/>
      <c r="AC463" s="245"/>
    </row>
    <row r="464" spans="15:29">
      <c r="O464" s="252">
        <f>基础资料!K464</f>
        <v>0</v>
      </c>
      <c r="U464" s="231" t="str">
        <f t="shared" si="19"/>
        <v>0</v>
      </c>
      <c r="W464" s="206" t="str">
        <f t="shared" si="20"/>
        <v/>
      </c>
      <c r="X464" s="206"/>
      <c r="Y464" s="206"/>
      <c r="Z464" s="206"/>
      <c r="AA464" s="206"/>
      <c r="AB464" s="206"/>
      <c r="AC464" s="245"/>
    </row>
    <row r="465" spans="15:29">
      <c r="O465" s="252">
        <f>基础资料!K465</f>
        <v>0</v>
      </c>
      <c r="U465" s="231" t="str">
        <f t="shared" si="19"/>
        <v>0</v>
      </c>
      <c r="W465" s="206" t="str">
        <f t="shared" si="20"/>
        <v/>
      </c>
      <c r="X465" s="206"/>
      <c r="Y465" s="206"/>
      <c r="Z465" s="206"/>
      <c r="AA465" s="206"/>
      <c r="AB465" s="206"/>
      <c r="AC465" s="245"/>
    </row>
    <row r="466" spans="15:29">
      <c r="O466" s="252">
        <f>基础资料!K466</f>
        <v>0</v>
      </c>
      <c r="U466" s="231" t="str">
        <f t="shared" si="19"/>
        <v>0</v>
      </c>
      <c r="W466" s="206" t="str">
        <f t="shared" si="20"/>
        <v/>
      </c>
      <c r="X466" s="206"/>
      <c r="Y466" s="206"/>
      <c r="Z466" s="206"/>
      <c r="AA466" s="206"/>
      <c r="AB466" s="206"/>
      <c r="AC466" s="245"/>
    </row>
    <row r="467" spans="15:29">
      <c r="O467" s="252">
        <f>基础资料!K467</f>
        <v>0</v>
      </c>
      <c r="U467" s="231" t="str">
        <f t="shared" si="19"/>
        <v>0</v>
      </c>
      <c r="W467" s="206" t="str">
        <f t="shared" si="20"/>
        <v/>
      </c>
      <c r="X467" s="206"/>
      <c r="Y467" s="206"/>
      <c r="Z467" s="206"/>
      <c r="AA467" s="206"/>
      <c r="AB467" s="206"/>
      <c r="AC467" s="245"/>
    </row>
    <row r="468" spans="15:29">
      <c r="O468" s="252">
        <f>基础资料!K468</f>
        <v>0</v>
      </c>
      <c r="U468" s="231" t="str">
        <f t="shared" si="19"/>
        <v>0</v>
      </c>
      <c r="W468" s="206" t="str">
        <f t="shared" si="20"/>
        <v/>
      </c>
      <c r="X468" s="206"/>
      <c r="Y468" s="206"/>
      <c r="Z468" s="206"/>
      <c r="AA468" s="206"/>
      <c r="AB468" s="206"/>
      <c r="AC468" s="245"/>
    </row>
    <row r="469" spans="15:29">
      <c r="O469" s="252">
        <f>基础资料!K469</f>
        <v>0</v>
      </c>
      <c r="U469" s="231" t="str">
        <f t="shared" si="19"/>
        <v>0</v>
      </c>
      <c r="W469" s="206" t="str">
        <f t="shared" si="20"/>
        <v/>
      </c>
      <c r="X469" s="206"/>
      <c r="Y469" s="206"/>
      <c r="Z469" s="206"/>
      <c r="AA469" s="206"/>
      <c r="AB469" s="206"/>
      <c r="AC469" s="245"/>
    </row>
    <row r="470" spans="15:29">
      <c r="O470" s="252">
        <f>基础资料!K470</f>
        <v>0</v>
      </c>
      <c r="U470" s="231" t="str">
        <f t="shared" si="19"/>
        <v>0</v>
      </c>
      <c r="W470" s="206" t="str">
        <f t="shared" si="20"/>
        <v/>
      </c>
      <c r="X470" s="206"/>
      <c r="Y470" s="206"/>
      <c r="Z470" s="206"/>
      <c r="AA470" s="206"/>
      <c r="AB470" s="206"/>
      <c r="AC470" s="245"/>
    </row>
    <row r="471" spans="15:29">
      <c r="O471" s="252">
        <f>基础资料!K471</f>
        <v>0</v>
      </c>
      <c r="U471" s="231" t="str">
        <f t="shared" si="19"/>
        <v>0</v>
      </c>
      <c r="W471" s="206" t="str">
        <f t="shared" si="20"/>
        <v/>
      </c>
      <c r="X471" s="206"/>
      <c r="Y471" s="206"/>
      <c r="Z471" s="206"/>
      <c r="AA471" s="206"/>
      <c r="AB471" s="206"/>
      <c r="AC471" s="245"/>
    </row>
    <row r="472" spans="15:29">
      <c r="O472" s="252">
        <f>基础资料!K472</f>
        <v>0</v>
      </c>
      <c r="U472" s="231" t="str">
        <f t="shared" si="19"/>
        <v>0</v>
      </c>
      <c r="W472" s="206" t="str">
        <f t="shared" si="20"/>
        <v/>
      </c>
      <c r="X472" s="206"/>
      <c r="Y472" s="206"/>
      <c r="Z472" s="206"/>
      <c r="AA472" s="206"/>
      <c r="AB472" s="206"/>
      <c r="AC472" s="245"/>
    </row>
    <row r="473" spans="15:29">
      <c r="O473" s="252">
        <f>基础资料!K473</f>
        <v>0</v>
      </c>
      <c r="U473" s="231" t="str">
        <f t="shared" si="19"/>
        <v>0</v>
      </c>
      <c r="W473" s="206" t="str">
        <f t="shared" si="20"/>
        <v/>
      </c>
      <c r="X473" s="206"/>
      <c r="Y473" s="206"/>
      <c r="Z473" s="206"/>
      <c r="AA473" s="206"/>
      <c r="AB473" s="206"/>
      <c r="AC473" s="245"/>
    </row>
    <row r="474" spans="15:29">
      <c r="O474" s="252">
        <f>基础资料!K474</f>
        <v>0</v>
      </c>
      <c r="U474" s="231" t="str">
        <f t="shared" si="19"/>
        <v>0</v>
      </c>
      <c r="W474" s="206" t="str">
        <f t="shared" si="20"/>
        <v/>
      </c>
      <c r="X474" s="206"/>
      <c r="Y474" s="206"/>
      <c r="Z474" s="206"/>
      <c r="AA474" s="206"/>
      <c r="AB474" s="206"/>
      <c r="AC474" s="245"/>
    </row>
    <row r="475" spans="15:29">
      <c r="O475" s="252">
        <f>基础资料!K475</f>
        <v>0</v>
      </c>
      <c r="U475" s="231" t="str">
        <f t="shared" si="19"/>
        <v>0</v>
      </c>
      <c r="W475" s="206" t="str">
        <f t="shared" si="20"/>
        <v/>
      </c>
      <c r="X475" s="206"/>
      <c r="Y475" s="206"/>
      <c r="Z475" s="206"/>
      <c r="AA475" s="206"/>
      <c r="AB475" s="206"/>
      <c r="AC475" s="245"/>
    </row>
    <row r="476" spans="15:29">
      <c r="O476" s="252">
        <f>基础资料!K476</f>
        <v>0</v>
      </c>
      <c r="U476" s="231" t="str">
        <f t="shared" si="19"/>
        <v>0</v>
      </c>
      <c r="W476" s="206" t="str">
        <f t="shared" si="20"/>
        <v/>
      </c>
      <c r="X476" s="206"/>
      <c r="Y476" s="206"/>
      <c r="Z476" s="206"/>
      <c r="AA476" s="206"/>
      <c r="AB476" s="206"/>
      <c r="AC476" s="245"/>
    </row>
    <row r="477" spans="15:29">
      <c r="O477" s="252">
        <f>基础资料!K477</f>
        <v>0</v>
      </c>
      <c r="U477" s="231" t="str">
        <f t="shared" si="19"/>
        <v>0</v>
      </c>
      <c r="W477" s="206" t="str">
        <f t="shared" si="20"/>
        <v/>
      </c>
      <c r="X477" s="206"/>
      <c r="Y477" s="206"/>
      <c r="Z477" s="206"/>
      <c r="AA477" s="206"/>
      <c r="AB477" s="206"/>
      <c r="AC477" s="245"/>
    </row>
    <row r="478" spans="15:29">
      <c r="O478" s="252">
        <f>基础资料!K478</f>
        <v>0</v>
      </c>
      <c r="U478" s="231" t="str">
        <f t="shared" si="19"/>
        <v>0</v>
      </c>
      <c r="W478" s="206" t="str">
        <f t="shared" si="20"/>
        <v/>
      </c>
      <c r="X478" s="206"/>
      <c r="Y478" s="206"/>
      <c r="Z478" s="206"/>
      <c r="AA478" s="206"/>
      <c r="AB478" s="206"/>
      <c r="AC478" s="245"/>
    </row>
    <row r="479" spans="15:29">
      <c r="O479" s="252">
        <f>基础资料!K479</f>
        <v>0</v>
      </c>
      <c r="U479" s="231" t="str">
        <f t="shared" si="19"/>
        <v>0</v>
      </c>
      <c r="W479" s="206" t="str">
        <f t="shared" si="20"/>
        <v/>
      </c>
      <c r="X479" s="206"/>
      <c r="Y479" s="206"/>
      <c r="Z479" s="206"/>
      <c r="AA479" s="206"/>
      <c r="AB479" s="206"/>
      <c r="AC479" s="245"/>
    </row>
    <row r="480" spans="15:29">
      <c r="O480" s="252">
        <f>基础资料!K480</f>
        <v>0</v>
      </c>
      <c r="U480" s="231" t="str">
        <f t="shared" si="19"/>
        <v>0</v>
      </c>
      <c r="W480" s="206" t="str">
        <f t="shared" si="20"/>
        <v/>
      </c>
      <c r="X480" s="206"/>
      <c r="Y480" s="206"/>
      <c r="Z480" s="206"/>
      <c r="AA480" s="206"/>
      <c r="AB480" s="206"/>
      <c r="AC480" s="245"/>
    </row>
    <row r="481" spans="15:29">
      <c r="O481" s="252">
        <f>基础资料!K481</f>
        <v>0</v>
      </c>
      <c r="U481" s="231" t="str">
        <f t="shared" si="19"/>
        <v>0</v>
      </c>
      <c r="W481" s="206" t="str">
        <f t="shared" si="20"/>
        <v/>
      </c>
      <c r="X481" s="206"/>
      <c r="Y481" s="206"/>
      <c r="Z481" s="206"/>
      <c r="AA481" s="206"/>
      <c r="AB481" s="206"/>
      <c r="AC481" s="245"/>
    </row>
    <row r="482" spans="15:29">
      <c r="O482" s="252">
        <f>基础资料!K482</f>
        <v>0</v>
      </c>
      <c r="U482" s="231" t="str">
        <f t="shared" si="19"/>
        <v>0</v>
      </c>
      <c r="W482" s="206" t="str">
        <f t="shared" si="20"/>
        <v/>
      </c>
      <c r="X482" s="206"/>
      <c r="Y482" s="206"/>
      <c r="Z482" s="206"/>
      <c r="AA482" s="206"/>
      <c r="AB482" s="206"/>
      <c r="AC482" s="245"/>
    </row>
    <row r="483" spans="15:29">
      <c r="O483" s="252">
        <f>基础资料!K483</f>
        <v>0</v>
      </c>
      <c r="U483" s="231" t="str">
        <f t="shared" si="19"/>
        <v>0</v>
      </c>
      <c r="W483" s="206" t="str">
        <f t="shared" si="20"/>
        <v/>
      </c>
      <c r="X483" s="206"/>
      <c r="Y483" s="206"/>
      <c r="Z483" s="206"/>
      <c r="AA483" s="206"/>
      <c r="AB483" s="206"/>
      <c r="AC483" s="245"/>
    </row>
    <row r="484" spans="15:29">
      <c r="O484" s="252">
        <f>基础资料!K484</f>
        <v>0</v>
      </c>
      <c r="U484" s="231" t="str">
        <f t="shared" si="19"/>
        <v>0</v>
      </c>
      <c r="W484" s="206" t="str">
        <f t="shared" si="20"/>
        <v/>
      </c>
      <c r="X484" s="206"/>
      <c r="Y484" s="206"/>
      <c r="Z484" s="206"/>
      <c r="AA484" s="206"/>
      <c r="AB484" s="206"/>
      <c r="AC484" s="245"/>
    </row>
    <row r="485" spans="15:29">
      <c r="O485" s="252">
        <f>基础资料!K485</f>
        <v>0</v>
      </c>
      <c r="U485" s="231" t="str">
        <f t="shared" si="19"/>
        <v>0</v>
      </c>
      <c r="W485" s="206" t="str">
        <f t="shared" si="20"/>
        <v/>
      </c>
      <c r="X485" s="206"/>
      <c r="Y485" s="206"/>
      <c r="Z485" s="206"/>
      <c r="AA485" s="206"/>
      <c r="AB485" s="206"/>
      <c r="AC485" s="245"/>
    </row>
    <row r="486" spans="15:29">
      <c r="O486" s="252">
        <f>基础资料!K486</f>
        <v>0</v>
      </c>
      <c r="U486" s="231" t="str">
        <f t="shared" si="19"/>
        <v>0</v>
      </c>
      <c r="W486" s="206" t="str">
        <f t="shared" si="20"/>
        <v/>
      </c>
      <c r="X486" s="206"/>
      <c r="Y486" s="206"/>
      <c r="Z486" s="206"/>
      <c r="AA486" s="206"/>
      <c r="AB486" s="206"/>
      <c r="AC486" s="245"/>
    </row>
    <row r="487" spans="15:29">
      <c r="O487" s="252">
        <f>基础资料!K487</f>
        <v>0</v>
      </c>
      <c r="U487" s="231" t="str">
        <f t="shared" si="19"/>
        <v>0</v>
      </c>
      <c r="W487" s="206" t="str">
        <f t="shared" si="20"/>
        <v/>
      </c>
      <c r="X487" s="206"/>
      <c r="Y487" s="206"/>
      <c r="Z487" s="206"/>
      <c r="AA487" s="206"/>
      <c r="AB487" s="206"/>
      <c r="AC487" s="245"/>
    </row>
    <row r="488" spans="15:29">
      <c r="O488" s="252">
        <f>基础资料!K488</f>
        <v>0</v>
      </c>
      <c r="U488" s="231" t="str">
        <f t="shared" si="19"/>
        <v>0</v>
      </c>
      <c r="W488" s="206" t="str">
        <f t="shared" si="20"/>
        <v/>
      </c>
      <c r="X488" s="206"/>
      <c r="Y488" s="206"/>
      <c r="Z488" s="206"/>
      <c r="AA488" s="206"/>
      <c r="AB488" s="206"/>
      <c r="AC488" s="245"/>
    </row>
    <row r="489" spans="15:29">
      <c r="O489" s="252">
        <f>基础资料!K489</f>
        <v>0</v>
      </c>
      <c r="U489" s="231" t="str">
        <f t="shared" si="19"/>
        <v>0</v>
      </c>
      <c r="W489" s="206" t="str">
        <f t="shared" si="20"/>
        <v/>
      </c>
      <c r="X489" s="206"/>
      <c r="Y489" s="206"/>
      <c r="Z489" s="206"/>
      <c r="AA489" s="206"/>
      <c r="AB489" s="206"/>
      <c r="AC489" s="245"/>
    </row>
    <row r="490" spans="15:29">
      <c r="O490" s="252">
        <f>基础资料!K490</f>
        <v>0</v>
      </c>
      <c r="U490" s="231" t="str">
        <f t="shared" si="19"/>
        <v>0</v>
      </c>
      <c r="W490" s="206" t="str">
        <f t="shared" si="20"/>
        <v/>
      </c>
      <c r="X490" s="206"/>
      <c r="Y490" s="206"/>
      <c r="Z490" s="206"/>
      <c r="AA490" s="206"/>
      <c r="AB490" s="206"/>
      <c r="AC490" s="245"/>
    </row>
    <row r="491" spans="15:29">
      <c r="O491" s="252">
        <f>基础资料!K491</f>
        <v>0</v>
      </c>
      <c r="U491" s="231" t="str">
        <f t="shared" si="19"/>
        <v>0</v>
      </c>
      <c r="W491" s="206" t="str">
        <f t="shared" si="20"/>
        <v/>
      </c>
      <c r="X491" s="206"/>
      <c r="Y491" s="206"/>
      <c r="Z491" s="206"/>
      <c r="AA491" s="206"/>
      <c r="AB491" s="206"/>
      <c r="AC491" s="245"/>
    </row>
    <row r="492" spans="15:29">
      <c r="O492" s="252">
        <f>基础资料!K492</f>
        <v>0</v>
      </c>
      <c r="U492" s="231" t="str">
        <f t="shared" si="19"/>
        <v>0</v>
      </c>
      <c r="W492" s="206" t="str">
        <f t="shared" si="20"/>
        <v/>
      </c>
      <c r="X492" s="206"/>
      <c r="Y492" s="206"/>
      <c r="Z492" s="206"/>
      <c r="AA492" s="206"/>
      <c r="AB492" s="206"/>
      <c r="AC492" s="245"/>
    </row>
    <row r="493" spans="15:29">
      <c r="O493" s="252">
        <f>基础资料!K493</f>
        <v>0</v>
      </c>
      <c r="U493" s="231" t="str">
        <f t="shared" si="19"/>
        <v>0</v>
      </c>
      <c r="W493" s="206" t="str">
        <f t="shared" si="20"/>
        <v/>
      </c>
      <c r="X493" s="206"/>
      <c r="Y493" s="206"/>
      <c r="Z493" s="206"/>
      <c r="AA493" s="206"/>
      <c r="AB493" s="206"/>
      <c r="AC493" s="245"/>
    </row>
    <row r="494" spans="15:29">
      <c r="O494" s="252">
        <f>基础资料!K494</f>
        <v>0</v>
      </c>
      <c r="U494" s="231" t="str">
        <f t="shared" si="19"/>
        <v>0</v>
      </c>
      <c r="W494" s="206" t="str">
        <f t="shared" si="20"/>
        <v/>
      </c>
      <c r="X494" s="206"/>
      <c r="Y494" s="206"/>
      <c r="Z494" s="206"/>
      <c r="AA494" s="206"/>
      <c r="AB494" s="206"/>
      <c r="AC494" s="245"/>
    </row>
    <row r="495" spans="15:29">
      <c r="O495" s="252">
        <f>基础资料!K495</f>
        <v>0</v>
      </c>
      <c r="U495" s="231" t="str">
        <f t="shared" si="19"/>
        <v>0</v>
      </c>
      <c r="W495" s="206" t="str">
        <f t="shared" si="20"/>
        <v/>
      </c>
      <c r="X495" s="206"/>
      <c r="Y495" s="206"/>
      <c r="Z495" s="206"/>
      <c r="AA495" s="206"/>
      <c r="AB495" s="206"/>
      <c r="AC495" s="245"/>
    </row>
    <row r="496" spans="15:29">
      <c r="O496" s="252">
        <f>基础资料!K496</f>
        <v>0</v>
      </c>
      <c r="U496" s="231" t="str">
        <f t="shared" si="19"/>
        <v>0</v>
      </c>
      <c r="W496" s="206" t="str">
        <f t="shared" si="20"/>
        <v/>
      </c>
      <c r="X496" s="206"/>
      <c r="Y496" s="206"/>
      <c r="Z496" s="206"/>
      <c r="AA496" s="206"/>
      <c r="AB496" s="206"/>
      <c r="AC496" s="245"/>
    </row>
    <row r="497" spans="15:29">
      <c r="O497" s="252">
        <f>基础资料!K497</f>
        <v>0</v>
      </c>
      <c r="U497" s="231" t="str">
        <f t="shared" si="19"/>
        <v>0</v>
      </c>
      <c r="W497" s="206" t="str">
        <f t="shared" si="20"/>
        <v/>
      </c>
      <c r="X497" s="206"/>
      <c r="Y497" s="206"/>
      <c r="Z497" s="206"/>
      <c r="AA497" s="206"/>
      <c r="AB497" s="206"/>
      <c r="AC497" s="245"/>
    </row>
    <row r="498" spans="15:29">
      <c r="O498" s="252">
        <f>基础资料!K498</f>
        <v>0</v>
      </c>
      <c r="U498" s="231" t="str">
        <f t="shared" si="19"/>
        <v>0</v>
      </c>
      <c r="W498" s="206" t="str">
        <f t="shared" si="20"/>
        <v/>
      </c>
      <c r="X498" s="206"/>
      <c r="Y498" s="206"/>
      <c r="Z498" s="206"/>
      <c r="AA498" s="206"/>
      <c r="AB498" s="206"/>
      <c r="AC498" s="245"/>
    </row>
    <row r="499" spans="15:29">
      <c r="O499" s="252">
        <f>基础资料!K499</f>
        <v>0</v>
      </c>
      <c r="U499" s="231" t="str">
        <f t="shared" si="19"/>
        <v>0</v>
      </c>
      <c r="W499" s="206" t="str">
        <f t="shared" si="20"/>
        <v/>
      </c>
      <c r="X499" s="206"/>
      <c r="Y499" s="206"/>
      <c r="Z499" s="206"/>
      <c r="AA499" s="206"/>
      <c r="AB499" s="206"/>
      <c r="AC499" s="245"/>
    </row>
    <row r="500" spans="15:29">
      <c r="O500" s="252">
        <f>基础资料!K500</f>
        <v>0</v>
      </c>
      <c r="U500" s="231" t="str">
        <f t="shared" si="19"/>
        <v>0</v>
      </c>
      <c r="W500" s="206" t="str">
        <f t="shared" si="20"/>
        <v/>
      </c>
      <c r="X500" s="206"/>
      <c r="Y500" s="206"/>
      <c r="Z500" s="206"/>
      <c r="AA500" s="206"/>
      <c r="AB500" s="206"/>
      <c r="AC500" s="245"/>
    </row>
    <row r="501" spans="15:29">
      <c r="O501" s="252">
        <f>基础资料!K501</f>
        <v>0</v>
      </c>
      <c r="U501" s="231" t="str">
        <f t="shared" si="19"/>
        <v>0</v>
      </c>
      <c r="W501" s="206" t="str">
        <f t="shared" si="20"/>
        <v/>
      </c>
      <c r="X501" s="206"/>
      <c r="Y501" s="206"/>
      <c r="Z501" s="206"/>
      <c r="AA501" s="206"/>
      <c r="AB501" s="206"/>
      <c r="AC501" s="245"/>
    </row>
    <row r="502" spans="15:29">
      <c r="O502" s="252">
        <f>基础资料!K502</f>
        <v>0</v>
      </c>
      <c r="U502" s="231" t="str">
        <f t="shared" si="19"/>
        <v>0</v>
      </c>
      <c r="W502" s="206" t="str">
        <f t="shared" si="20"/>
        <v/>
      </c>
      <c r="X502" s="206"/>
      <c r="Y502" s="206"/>
      <c r="Z502" s="206"/>
      <c r="AA502" s="206"/>
      <c r="AB502" s="206"/>
      <c r="AC502" s="245"/>
    </row>
    <row r="503" spans="15:29">
      <c r="O503" s="252">
        <f>基础资料!K503</f>
        <v>0</v>
      </c>
      <c r="U503" s="231" t="str">
        <f t="shared" si="19"/>
        <v>0</v>
      </c>
      <c r="W503" s="206" t="str">
        <f t="shared" si="20"/>
        <v/>
      </c>
      <c r="X503" s="206"/>
      <c r="Y503" s="206"/>
      <c r="Z503" s="206"/>
      <c r="AA503" s="206"/>
      <c r="AB503" s="206"/>
      <c r="AC503" s="245"/>
    </row>
    <row r="504" spans="15:29">
      <c r="O504" s="252">
        <f>基础资料!K504</f>
        <v>0</v>
      </c>
      <c r="U504" s="231" t="str">
        <f t="shared" si="19"/>
        <v>0</v>
      </c>
      <c r="W504" s="206" t="str">
        <f t="shared" si="20"/>
        <v/>
      </c>
      <c r="X504" s="206"/>
      <c r="Y504" s="206"/>
      <c r="Z504" s="206"/>
      <c r="AA504" s="206"/>
      <c r="AB504" s="206"/>
      <c r="AC504" s="245"/>
    </row>
    <row r="505" spans="15:29">
      <c r="O505" s="252">
        <f>基础资料!K505</f>
        <v>0</v>
      </c>
      <c r="U505" s="231" t="str">
        <f t="shared" si="19"/>
        <v>0</v>
      </c>
      <c r="W505" s="206" t="str">
        <f t="shared" si="20"/>
        <v/>
      </c>
      <c r="X505" s="206"/>
      <c r="Y505" s="206"/>
      <c r="Z505" s="206"/>
      <c r="AA505" s="206"/>
      <c r="AB505" s="206"/>
      <c r="AC505" s="245"/>
    </row>
    <row r="506" spans="15:29">
      <c r="O506" s="252">
        <f>基础资料!K506</f>
        <v>0</v>
      </c>
      <c r="U506" s="231" t="str">
        <f t="shared" si="19"/>
        <v>0</v>
      </c>
      <c r="W506" s="206" t="str">
        <f t="shared" si="20"/>
        <v/>
      </c>
      <c r="X506" s="206"/>
      <c r="Y506" s="206"/>
      <c r="Z506" s="206"/>
      <c r="AA506" s="206"/>
      <c r="AB506" s="206"/>
      <c r="AC506" s="245"/>
    </row>
    <row r="507" spans="15:29">
      <c r="O507" s="252">
        <f>基础资料!K507</f>
        <v>0</v>
      </c>
      <c r="U507" s="231" t="str">
        <f t="shared" si="19"/>
        <v>0</v>
      </c>
      <c r="W507" s="206" t="str">
        <f t="shared" si="20"/>
        <v/>
      </c>
      <c r="X507" s="206"/>
      <c r="Y507" s="206"/>
      <c r="Z507" s="206"/>
      <c r="AA507" s="206"/>
      <c r="AB507" s="206"/>
      <c r="AC507" s="245"/>
    </row>
    <row r="508" spans="15:29">
      <c r="O508" s="252">
        <f>基础资料!K508</f>
        <v>0</v>
      </c>
      <c r="U508" s="231" t="str">
        <f t="shared" si="19"/>
        <v>0</v>
      </c>
      <c r="W508" s="206" t="str">
        <f t="shared" si="20"/>
        <v/>
      </c>
      <c r="X508" s="206"/>
      <c r="Y508" s="206"/>
      <c r="Z508" s="206"/>
      <c r="AA508" s="206"/>
      <c r="AB508" s="206"/>
      <c r="AC508" s="245"/>
    </row>
    <row r="509" spans="15:29">
      <c r="O509" s="252">
        <f>基础资料!K509</f>
        <v>0</v>
      </c>
      <c r="U509" s="231" t="str">
        <f t="shared" si="19"/>
        <v>0</v>
      </c>
      <c r="W509" s="206" t="str">
        <f t="shared" si="20"/>
        <v/>
      </c>
      <c r="X509" s="206"/>
      <c r="Y509" s="206"/>
      <c r="Z509" s="206"/>
      <c r="AA509" s="206"/>
      <c r="AB509" s="206"/>
      <c r="AC509" s="245"/>
    </row>
    <row r="510" spans="15:29">
      <c r="O510" s="252">
        <f>基础资料!K510</f>
        <v>0</v>
      </c>
      <c r="U510" s="231" t="str">
        <f t="shared" si="19"/>
        <v>0</v>
      </c>
      <c r="W510" s="206" t="str">
        <f t="shared" si="20"/>
        <v/>
      </c>
      <c r="X510" s="206"/>
      <c r="Y510" s="206"/>
      <c r="Z510" s="206"/>
      <c r="AA510" s="206"/>
      <c r="AB510" s="206"/>
      <c r="AC510" s="245"/>
    </row>
    <row r="511" spans="15:29">
      <c r="O511" s="252">
        <f>基础资料!K511</f>
        <v>0</v>
      </c>
      <c r="U511" s="231" t="str">
        <f t="shared" si="19"/>
        <v>0</v>
      </c>
      <c r="W511" s="206" t="str">
        <f t="shared" si="20"/>
        <v/>
      </c>
      <c r="X511" s="206"/>
      <c r="Y511" s="206"/>
      <c r="Z511" s="206"/>
      <c r="AA511" s="206"/>
      <c r="AB511" s="206"/>
      <c r="AC511" s="245"/>
    </row>
    <row r="512" spans="15:29">
      <c r="O512" s="252">
        <f>基础资料!K512</f>
        <v>0</v>
      </c>
      <c r="U512" s="231" t="str">
        <f t="shared" si="19"/>
        <v>0</v>
      </c>
      <c r="W512" s="206" t="str">
        <f t="shared" si="20"/>
        <v/>
      </c>
      <c r="X512" s="206"/>
      <c r="Y512" s="206"/>
      <c r="Z512" s="206"/>
      <c r="AA512" s="206"/>
      <c r="AB512" s="206"/>
      <c r="AC512" s="245"/>
    </row>
    <row r="513" spans="15:29">
      <c r="O513" s="252">
        <f>基础资料!K513</f>
        <v>0</v>
      </c>
      <c r="U513" s="231" t="str">
        <f t="shared" si="19"/>
        <v>0</v>
      </c>
      <c r="W513" s="206" t="str">
        <f t="shared" si="20"/>
        <v/>
      </c>
      <c r="X513" s="206"/>
      <c r="Y513" s="206"/>
      <c r="Z513" s="206"/>
      <c r="AA513" s="206"/>
      <c r="AB513" s="206"/>
      <c r="AC513" s="245"/>
    </row>
    <row r="514" spans="15:29">
      <c r="O514" s="252">
        <f>基础资料!K514</f>
        <v>0</v>
      </c>
      <c r="U514" s="231" t="str">
        <f t="shared" si="19"/>
        <v>0</v>
      </c>
      <c r="W514" s="206" t="str">
        <f t="shared" si="20"/>
        <v/>
      </c>
      <c r="X514" s="206"/>
      <c r="Y514" s="206"/>
      <c r="Z514" s="206"/>
      <c r="AA514" s="206"/>
      <c r="AB514" s="206"/>
      <c r="AC514" s="245"/>
    </row>
    <row r="515" spans="15:29">
      <c r="O515" s="252">
        <f>基础资料!K515</f>
        <v>0</v>
      </c>
      <c r="U515" s="231" t="str">
        <f t="shared" si="19"/>
        <v>0</v>
      </c>
      <c r="W515" s="206" t="str">
        <f t="shared" si="20"/>
        <v/>
      </c>
      <c r="X515" s="206"/>
      <c r="Y515" s="206"/>
      <c r="Z515" s="206"/>
      <c r="AA515" s="206"/>
      <c r="AB515" s="206"/>
      <c r="AC515" s="245"/>
    </row>
    <row r="516" spans="15:29">
      <c r="O516" s="252">
        <f>基础资料!K516</f>
        <v>0</v>
      </c>
      <c r="U516" s="231" t="str">
        <f t="shared" si="19"/>
        <v>0</v>
      </c>
      <c r="W516" s="206" t="str">
        <f t="shared" si="20"/>
        <v/>
      </c>
      <c r="X516" s="206"/>
      <c r="Y516" s="206"/>
      <c r="Z516" s="206"/>
      <c r="AA516" s="206"/>
      <c r="AB516" s="206"/>
      <c r="AC516" s="245"/>
    </row>
    <row r="517" spans="15:29">
      <c r="O517" s="252">
        <f>基础资料!K517</f>
        <v>0</v>
      </c>
      <c r="U517" s="231" t="str">
        <f t="shared" si="19"/>
        <v>0</v>
      </c>
      <c r="W517" s="206" t="str">
        <f t="shared" si="20"/>
        <v/>
      </c>
      <c r="X517" s="206"/>
      <c r="Y517" s="206"/>
      <c r="Z517" s="206"/>
      <c r="AA517" s="206"/>
      <c r="AB517" s="206"/>
      <c r="AC517" s="245"/>
    </row>
    <row r="518" spans="15:29">
      <c r="O518" s="252">
        <f>基础资料!K518</f>
        <v>0</v>
      </c>
      <c r="U518" s="231" t="str">
        <f t="shared" si="19"/>
        <v>0</v>
      </c>
      <c r="W518" s="206" t="str">
        <f t="shared" si="20"/>
        <v/>
      </c>
      <c r="X518" s="206"/>
      <c r="Y518" s="206"/>
      <c r="Z518" s="206"/>
      <c r="AA518" s="206"/>
      <c r="AB518" s="206"/>
      <c r="AC518" s="245"/>
    </row>
    <row r="519" spans="15:29">
      <c r="O519" s="252">
        <f>基础资料!K519</f>
        <v>0</v>
      </c>
      <c r="U519" s="231" t="str">
        <f t="shared" ref="U519:U582" si="21">IF(D519="","0",$E519)</f>
        <v>0</v>
      </c>
      <c r="W519" s="206" t="str">
        <f t="shared" ref="W519:W582" si="22">IF(E519="","",$F519)</f>
        <v/>
      </c>
      <c r="X519" s="206"/>
      <c r="Y519" s="206"/>
      <c r="Z519" s="206"/>
      <c r="AA519" s="206"/>
      <c r="AB519" s="206"/>
      <c r="AC519" s="245"/>
    </row>
    <row r="520" spans="15:29">
      <c r="O520" s="252">
        <f>基础资料!K520</f>
        <v>0</v>
      </c>
      <c r="U520" s="231" t="str">
        <f t="shared" si="21"/>
        <v>0</v>
      </c>
      <c r="W520" s="206" t="str">
        <f t="shared" si="22"/>
        <v/>
      </c>
      <c r="X520" s="206"/>
      <c r="Y520" s="206"/>
      <c r="Z520" s="206"/>
      <c r="AA520" s="206"/>
      <c r="AB520" s="206"/>
      <c r="AC520" s="245"/>
    </row>
    <row r="521" spans="15:29">
      <c r="O521" s="252">
        <f>基础资料!K521</f>
        <v>0</v>
      </c>
      <c r="U521" s="231" t="str">
        <f t="shared" si="21"/>
        <v>0</v>
      </c>
      <c r="W521" s="206" t="str">
        <f t="shared" si="22"/>
        <v/>
      </c>
      <c r="X521" s="206"/>
      <c r="Y521" s="206"/>
      <c r="Z521" s="206"/>
      <c r="AA521" s="206"/>
      <c r="AB521" s="206"/>
      <c r="AC521" s="245"/>
    </row>
    <row r="522" spans="15:29">
      <c r="O522" s="252">
        <f>基础资料!K522</f>
        <v>0</v>
      </c>
      <c r="U522" s="231" t="str">
        <f t="shared" si="21"/>
        <v>0</v>
      </c>
      <c r="W522" s="206" t="str">
        <f t="shared" si="22"/>
        <v/>
      </c>
      <c r="X522" s="206"/>
      <c r="Y522" s="206"/>
      <c r="Z522" s="206"/>
      <c r="AA522" s="206"/>
      <c r="AB522" s="206"/>
      <c r="AC522" s="245"/>
    </row>
    <row r="523" spans="15:29">
      <c r="O523" s="252">
        <f>基础资料!K523</f>
        <v>0</v>
      </c>
      <c r="U523" s="231" t="str">
        <f t="shared" si="21"/>
        <v>0</v>
      </c>
      <c r="W523" s="206" t="str">
        <f t="shared" si="22"/>
        <v/>
      </c>
      <c r="X523" s="206"/>
      <c r="Y523" s="206"/>
      <c r="Z523" s="206"/>
      <c r="AA523" s="206"/>
      <c r="AB523" s="206"/>
      <c r="AC523" s="245"/>
    </row>
    <row r="524" spans="15:29">
      <c r="O524" s="252">
        <f>基础资料!K524</f>
        <v>0</v>
      </c>
      <c r="U524" s="231" t="str">
        <f t="shared" si="21"/>
        <v>0</v>
      </c>
      <c r="W524" s="206" t="str">
        <f t="shared" si="22"/>
        <v/>
      </c>
      <c r="X524" s="206"/>
      <c r="Y524" s="206"/>
      <c r="Z524" s="206"/>
      <c r="AA524" s="206"/>
      <c r="AB524" s="206"/>
      <c r="AC524" s="245"/>
    </row>
    <row r="525" spans="15:29">
      <c r="O525" s="252">
        <f>基础资料!K525</f>
        <v>0</v>
      </c>
      <c r="U525" s="231" t="str">
        <f t="shared" si="21"/>
        <v>0</v>
      </c>
      <c r="W525" s="206" t="str">
        <f t="shared" si="22"/>
        <v/>
      </c>
      <c r="X525" s="206"/>
      <c r="Y525" s="206"/>
      <c r="Z525" s="206"/>
      <c r="AA525" s="206"/>
      <c r="AB525" s="206"/>
      <c r="AC525" s="245"/>
    </row>
    <row r="526" spans="15:29">
      <c r="O526" s="252">
        <f>基础资料!K526</f>
        <v>0</v>
      </c>
      <c r="U526" s="231" t="str">
        <f t="shared" si="21"/>
        <v>0</v>
      </c>
      <c r="W526" s="206" t="str">
        <f t="shared" si="22"/>
        <v/>
      </c>
      <c r="X526" s="206"/>
      <c r="Y526" s="206"/>
      <c r="Z526" s="206"/>
      <c r="AA526" s="206"/>
      <c r="AB526" s="206"/>
      <c r="AC526" s="245"/>
    </row>
    <row r="527" spans="15:29">
      <c r="O527" s="252">
        <f>基础资料!K527</f>
        <v>0</v>
      </c>
      <c r="U527" s="231" t="str">
        <f t="shared" si="21"/>
        <v>0</v>
      </c>
      <c r="W527" s="206" t="str">
        <f t="shared" si="22"/>
        <v/>
      </c>
      <c r="X527" s="206"/>
      <c r="Y527" s="206"/>
      <c r="Z527" s="206"/>
      <c r="AA527" s="206"/>
      <c r="AB527" s="206"/>
      <c r="AC527" s="245"/>
    </row>
    <row r="528" spans="15:29">
      <c r="O528" s="252">
        <f>基础资料!K528</f>
        <v>0</v>
      </c>
      <c r="U528" s="231" t="str">
        <f t="shared" si="21"/>
        <v>0</v>
      </c>
      <c r="W528" s="206" t="str">
        <f t="shared" si="22"/>
        <v/>
      </c>
      <c r="X528" s="206"/>
      <c r="Y528" s="206"/>
      <c r="Z528" s="206"/>
      <c r="AA528" s="206"/>
      <c r="AB528" s="206"/>
      <c r="AC528" s="245"/>
    </row>
    <row r="529" spans="15:29">
      <c r="O529" s="252">
        <f>基础资料!K529</f>
        <v>0</v>
      </c>
      <c r="U529" s="231" t="str">
        <f t="shared" si="21"/>
        <v>0</v>
      </c>
      <c r="W529" s="206" t="str">
        <f t="shared" si="22"/>
        <v/>
      </c>
      <c r="X529" s="206"/>
      <c r="Y529" s="206"/>
      <c r="Z529" s="206"/>
      <c r="AA529" s="206"/>
      <c r="AB529" s="206"/>
      <c r="AC529" s="245"/>
    </row>
    <row r="530" spans="15:29">
      <c r="O530" s="252">
        <f>基础资料!K530</f>
        <v>0</v>
      </c>
      <c r="U530" s="231" t="str">
        <f t="shared" si="21"/>
        <v>0</v>
      </c>
      <c r="W530" s="206" t="str">
        <f t="shared" si="22"/>
        <v/>
      </c>
      <c r="X530" s="206"/>
      <c r="Y530" s="206"/>
      <c r="Z530" s="206"/>
      <c r="AA530" s="206"/>
      <c r="AB530" s="206"/>
      <c r="AC530" s="245"/>
    </row>
    <row r="531" spans="15:29">
      <c r="O531" s="252">
        <f>基础资料!K531</f>
        <v>0</v>
      </c>
      <c r="U531" s="231" t="str">
        <f t="shared" si="21"/>
        <v>0</v>
      </c>
      <c r="W531" s="206" t="str">
        <f t="shared" si="22"/>
        <v/>
      </c>
      <c r="X531" s="206"/>
      <c r="Y531" s="206"/>
      <c r="Z531" s="206"/>
      <c r="AA531" s="206"/>
      <c r="AB531" s="206"/>
      <c r="AC531" s="245"/>
    </row>
    <row r="532" spans="15:29">
      <c r="O532" s="252">
        <f>基础资料!K532</f>
        <v>0</v>
      </c>
      <c r="U532" s="231" t="str">
        <f t="shared" si="21"/>
        <v>0</v>
      </c>
      <c r="W532" s="206" t="str">
        <f t="shared" si="22"/>
        <v/>
      </c>
      <c r="X532" s="206"/>
      <c r="Y532" s="206"/>
      <c r="Z532" s="206"/>
      <c r="AA532" s="206"/>
      <c r="AB532" s="206"/>
      <c r="AC532" s="245"/>
    </row>
    <row r="533" spans="15:29">
      <c r="O533" s="252">
        <f>基础资料!K533</f>
        <v>0</v>
      </c>
      <c r="U533" s="231" t="str">
        <f t="shared" si="21"/>
        <v>0</v>
      </c>
      <c r="W533" s="206" t="str">
        <f t="shared" si="22"/>
        <v/>
      </c>
      <c r="X533" s="206"/>
      <c r="Y533" s="206"/>
      <c r="Z533" s="206"/>
      <c r="AA533" s="206"/>
      <c r="AB533" s="206"/>
      <c r="AC533" s="245"/>
    </row>
    <row r="534" spans="15:29">
      <c r="O534" s="252">
        <f>基础资料!K534</f>
        <v>0</v>
      </c>
      <c r="U534" s="231" t="str">
        <f t="shared" si="21"/>
        <v>0</v>
      </c>
      <c r="W534" s="206" t="str">
        <f t="shared" si="22"/>
        <v/>
      </c>
      <c r="X534" s="206"/>
      <c r="Y534" s="206"/>
      <c r="Z534" s="206"/>
      <c r="AA534" s="206"/>
      <c r="AB534" s="206"/>
      <c r="AC534" s="245"/>
    </row>
    <row r="535" spans="15:29">
      <c r="O535" s="252">
        <f>基础资料!K535</f>
        <v>0</v>
      </c>
      <c r="U535" s="231" t="str">
        <f t="shared" si="21"/>
        <v>0</v>
      </c>
      <c r="W535" s="206" t="str">
        <f t="shared" si="22"/>
        <v/>
      </c>
      <c r="X535" s="206"/>
      <c r="Y535" s="206"/>
      <c r="Z535" s="206"/>
      <c r="AA535" s="206"/>
      <c r="AB535" s="206"/>
      <c r="AC535" s="245"/>
    </row>
    <row r="536" spans="15:29">
      <c r="O536" s="252">
        <f>基础资料!K536</f>
        <v>0</v>
      </c>
      <c r="U536" s="231" t="str">
        <f t="shared" si="21"/>
        <v>0</v>
      </c>
      <c r="W536" s="206" t="str">
        <f t="shared" si="22"/>
        <v/>
      </c>
      <c r="X536" s="206"/>
      <c r="Y536" s="206"/>
      <c r="Z536" s="206"/>
      <c r="AA536" s="206"/>
      <c r="AB536" s="206"/>
      <c r="AC536" s="245"/>
    </row>
    <row r="537" spans="15:29">
      <c r="O537" s="252">
        <f>基础资料!K537</f>
        <v>0</v>
      </c>
      <c r="U537" s="231" t="str">
        <f t="shared" si="21"/>
        <v>0</v>
      </c>
      <c r="W537" s="206" t="str">
        <f t="shared" si="22"/>
        <v/>
      </c>
      <c r="X537" s="206"/>
      <c r="Y537" s="206"/>
      <c r="Z537" s="206"/>
      <c r="AA537" s="206"/>
      <c r="AB537" s="206"/>
      <c r="AC537" s="245"/>
    </row>
    <row r="538" spans="15:29">
      <c r="O538" s="252">
        <f>基础资料!K538</f>
        <v>0</v>
      </c>
      <c r="U538" s="231" t="str">
        <f t="shared" si="21"/>
        <v>0</v>
      </c>
      <c r="W538" s="206" t="str">
        <f t="shared" si="22"/>
        <v/>
      </c>
      <c r="X538" s="206"/>
      <c r="Y538" s="206"/>
      <c r="Z538" s="206"/>
      <c r="AA538" s="206"/>
      <c r="AB538" s="206"/>
      <c r="AC538" s="245"/>
    </row>
    <row r="539" spans="15:29">
      <c r="O539" s="252">
        <f>基础资料!K539</f>
        <v>0</v>
      </c>
      <c r="U539" s="231" t="str">
        <f t="shared" si="21"/>
        <v>0</v>
      </c>
      <c r="W539" s="206" t="str">
        <f t="shared" si="22"/>
        <v/>
      </c>
      <c r="X539" s="206"/>
      <c r="Y539" s="206"/>
      <c r="Z539" s="206"/>
      <c r="AA539" s="206"/>
      <c r="AB539" s="206"/>
      <c r="AC539" s="245"/>
    </row>
    <row r="540" spans="15:29">
      <c r="O540" s="252">
        <f>基础资料!K540</f>
        <v>0</v>
      </c>
      <c r="U540" s="231" t="str">
        <f t="shared" si="21"/>
        <v>0</v>
      </c>
      <c r="W540" s="206" t="str">
        <f t="shared" si="22"/>
        <v/>
      </c>
      <c r="X540" s="206"/>
      <c r="Y540" s="206"/>
      <c r="Z540" s="206"/>
      <c r="AA540" s="206"/>
      <c r="AB540" s="206"/>
      <c r="AC540" s="245"/>
    </row>
    <row r="541" spans="15:29">
      <c r="O541" s="252">
        <f>基础资料!K541</f>
        <v>0</v>
      </c>
      <c r="U541" s="231" t="str">
        <f t="shared" si="21"/>
        <v>0</v>
      </c>
      <c r="W541" s="206" t="str">
        <f t="shared" si="22"/>
        <v/>
      </c>
      <c r="X541" s="206"/>
      <c r="Y541" s="206"/>
      <c r="Z541" s="206"/>
      <c r="AA541" s="206"/>
      <c r="AB541" s="206"/>
      <c r="AC541" s="245"/>
    </row>
    <row r="542" spans="15:29">
      <c r="O542" s="252">
        <f>基础资料!K542</f>
        <v>0</v>
      </c>
      <c r="U542" s="231" t="str">
        <f t="shared" si="21"/>
        <v>0</v>
      </c>
      <c r="W542" s="206" t="str">
        <f t="shared" si="22"/>
        <v/>
      </c>
      <c r="X542" s="206"/>
      <c r="Y542" s="206"/>
      <c r="Z542" s="206"/>
      <c r="AA542" s="206"/>
      <c r="AB542" s="206"/>
      <c r="AC542" s="245"/>
    </row>
    <row r="543" spans="15:29">
      <c r="O543" s="252">
        <f>基础资料!K543</f>
        <v>0</v>
      </c>
      <c r="U543" s="231" t="str">
        <f t="shared" si="21"/>
        <v>0</v>
      </c>
      <c r="W543" s="206" t="str">
        <f t="shared" si="22"/>
        <v/>
      </c>
      <c r="X543" s="206"/>
      <c r="Y543" s="206"/>
      <c r="Z543" s="206"/>
      <c r="AA543" s="206"/>
      <c r="AB543" s="206"/>
      <c r="AC543" s="245"/>
    </row>
    <row r="544" spans="15:29">
      <c r="O544" s="252">
        <f>基础资料!K544</f>
        <v>0</v>
      </c>
      <c r="U544" s="231" t="str">
        <f t="shared" si="21"/>
        <v>0</v>
      </c>
      <c r="W544" s="206" t="str">
        <f t="shared" si="22"/>
        <v/>
      </c>
      <c r="X544" s="206"/>
      <c r="Y544" s="206"/>
      <c r="Z544" s="206"/>
      <c r="AA544" s="206"/>
      <c r="AB544" s="206"/>
      <c r="AC544" s="245"/>
    </row>
    <row r="545" spans="15:29">
      <c r="O545" s="252">
        <f>基础资料!K545</f>
        <v>0</v>
      </c>
      <c r="U545" s="231" t="str">
        <f t="shared" si="21"/>
        <v>0</v>
      </c>
      <c r="W545" s="206" t="str">
        <f t="shared" si="22"/>
        <v/>
      </c>
      <c r="X545" s="206"/>
      <c r="Y545" s="206"/>
      <c r="Z545" s="206"/>
      <c r="AA545" s="206"/>
      <c r="AB545" s="206"/>
      <c r="AC545" s="245"/>
    </row>
    <row r="546" spans="15:29">
      <c r="O546" s="252">
        <f>基础资料!K546</f>
        <v>0</v>
      </c>
      <c r="U546" s="231" t="str">
        <f t="shared" si="21"/>
        <v>0</v>
      </c>
      <c r="W546" s="206" t="str">
        <f t="shared" si="22"/>
        <v/>
      </c>
      <c r="X546" s="206"/>
      <c r="Y546" s="206"/>
      <c r="Z546" s="206"/>
      <c r="AA546" s="206"/>
      <c r="AB546" s="206"/>
      <c r="AC546" s="245"/>
    </row>
    <row r="547" spans="15:29">
      <c r="O547" s="252">
        <f>基础资料!K547</f>
        <v>0</v>
      </c>
      <c r="U547" s="231" t="str">
        <f t="shared" si="21"/>
        <v>0</v>
      </c>
      <c r="W547" s="206" t="str">
        <f t="shared" si="22"/>
        <v/>
      </c>
      <c r="X547" s="206"/>
      <c r="Y547" s="206"/>
      <c r="Z547" s="206"/>
      <c r="AA547" s="206"/>
      <c r="AB547" s="206"/>
      <c r="AC547" s="245"/>
    </row>
    <row r="548" spans="15:29">
      <c r="O548" s="252">
        <f>基础资料!K548</f>
        <v>0</v>
      </c>
      <c r="U548" s="231" t="str">
        <f t="shared" si="21"/>
        <v>0</v>
      </c>
      <c r="W548" s="206" t="str">
        <f t="shared" si="22"/>
        <v/>
      </c>
      <c r="X548" s="206"/>
      <c r="Y548" s="206"/>
      <c r="Z548" s="206"/>
      <c r="AA548" s="206"/>
      <c r="AB548" s="206"/>
      <c r="AC548" s="245"/>
    </row>
    <row r="549" spans="15:29">
      <c r="O549" s="252">
        <f>基础资料!K549</f>
        <v>0</v>
      </c>
      <c r="U549" s="231" t="str">
        <f t="shared" si="21"/>
        <v>0</v>
      </c>
      <c r="W549" s="206" t="str">
        <f t="shared" si="22"/>
        <v/>
      </c>
      <c r="X549" s="206"/>
      <c r="Y549" s="206"/>
      <c r="Z549" s="206"/>
      <c r="AA549" s="206"/>
      <c r="AB549" s="206"/>
      <c r="AC549" s="245"/>
    </row>
    <row r="550" spans="15:29">
      <c r="O550" s="252">
        <f>基础资料!K550</f>
        <v>0</v>
      </c>
      <c r="U550" s="231" t="str">
        <f t="shared" si="21"/>
        <v>0</v>
      </c>
      <c r="W550" s="206" t="str">
        <f t="shared" si="22"/>
        <v/>
      </c>
      <c r="X550" s="206"/>
      <c r="Y550" s="206"/>
      <c r="Z550" s="206"/>
      <c r="AA550" s="206"/>
      <c r="AB550" s="206"/>
      <c r="AC550" s="245"/>
    </row>
    <row r="551" spans="15:29">
      <c r="O551" s="252">
        <f>基础资料!K551</f>
        <v>0</v>
      </c>
      <c r="U551" s="231" t="str">
        <f t="shared" si="21"/>
        <v>0</v>
      </c>
      <c r="W551" s="206" t="str">
        <f t="shared" si="22"/>
        <v/>
      </c>
      <c r="X551" s="206"/>
      <c r="Y551" s="206"/>
      <c r="Z551" s="206"/>
      <c r="AA551" s="206"/>
      <c r="AB551" s="206"/>
      <c r="AC551" s="245"/>
    </row>
    <row r="552" spans="15:29">
      <c r="O552" s="252">
        <f>基础资料!K552</f>
        <v>0</v>
      </c>
      <c r="U552" s="231" t="str">
        <f t="shared" si="21"/>
        <v>0</v>
      </c>
      <c r="W552" s="206" t="str">
        <f t="shared" si="22"/>
        <v/>
      </c>
      <c r="X552" s="206"/>
      <c r="Y552" s="206"/>
      <c r="Z552" s="206"/>
      <c r="AA552" s="206"/>
      <c r="AB552" s="206"/>
      <c r="AC552" s="245"/>
    </row>
    <row r="553" spans="15:29">
      <c r="O553" s="252">
        <f>基础资料!K553</f>
        <v>0</v>
      </c>
      <c r="U553" s="231" t="str">
        <f t="shared" si="21"/>
        <v>0</v>
      </c>
      <c r="W553" s="206" t="str">
        <f t="shared" si="22"/>
        <v/>
      </c>
      <c r="X553" s="206"/>
      <c r="Y553" s="206"/>
      <c r="Z553" s="206"/>
      <c r="AA553" s="206"/>
      <c r="AB553" s="206"/>
      <c r="AC553" s="245"/>
    </row>
    <row r="554" spans="15:29">
      <c r="O554" s="252">
        <f>基础资料!K554</f>
        <v>0</v>
      </c>
      <c r="U554" s="231" t="str">
        <f t="shared" si="21"/>
        <v>0</v>
      </c>
      <c r="W554" s="206" t="str">
        <f t="shared" si="22"/>
        <v/>
      </c>
      <c r="X554" s="206"/>
      <c r="Y554" s="206"/>
      <c r="Z554" s="206"/>
      <c r="AA554" s="206"/>
      <c r="AB554" s="206"/>
      <c r="AC554" s="245"/>
    </row>
    <row r="555" spans="15:29">
      <c r="O555" s="252">
        <f>基础资料!K555</f>
        <v>0</v>
      </c>
      <c r="U555" s="231" t="str">
        <f t="shared" si="21"/>
        <v>0</v>
      </c>
      <c r="W555" s="206" t="str">
        <f t="shared" si="22"/>
        <v/>
      </c>
      <c r="X555" s="206"/>
      <c r="Y555" s="206"/>
      <c r="Z555" s="206"/>
      <c r="AA555" s="206"/>
      <c r="AB555" s="206"/>
      <c r="AC555" s="245"/>
    </row>
    <row r="556" spans="15:29">
      <c r="O556" s="252">
        <f>基础资料!K556</f>
        <v>0</v>
      </c>
      <c r="U556" s="231" t="str">
        <f t="shared" si="21"/>
        <v>0</v>
      </c>
      <c r="W556" s="206" t="str">
        <f t="shared" si="22"/>
        <v/>
      </c>
      <c r="X556" s="206"/>
      <c r="Y556" s="206"/>
      <c r="Z556" s="206"/>
      <c r="AA556" s="206"/>
      <c r="AB556" s="206"/>
      <c r="AC556" s="245"/>
    </row>
    <row r="557" spans="15:29">
      <c r="O557" s="252">
        <f>基础资料!K557</f>
        <v>0</v>
      </c>
      <c r="U557" s="231" t="str">
        <f t="shared" si="21"/>
        <v>0</v>
      </c>
      <c r="W557" s="206" t="str">
        <f t="shared" si="22"/>
        <v/>
      </c>
      <c r="X557" s="206"/>
      <c r="Y557" s="206"/>
      <c r="Z557" s="206"/>
      <c r="AA557" s="206"/>
      <c r="AB557" s="206"/>
      <c r="AC557" s="245"/>
    </row>
    <row r="558" spans="15:29">
      <c r="O558" s="252">
        <f>基础资料!K558</f>
        <v>0</v>
      </c>
      <c r="U558" s="231" t="str">
        <f t="shared" si="21"/>
        <v>0</v>
      </c>
      <c r="W558" s="206" t="str">
        <f t="shared" si="22"/>
        <v/>
      </c>
      <c r="X558" s="206"/>
      <c r="Y558" s="206"/>
      <c r="Z558" s="206"/>
      <c r="AA558" s="206"/>
      <c r="AB558" s="206"/>
      <c r="AC558" s="245"/>
    </row>
    <row r="559" spans="15:29">
      <c r="O559" s="252">
        <f>基础资料!K559</f>
        <v>0</v>
      </c>
      <c r="U559" s="231" t="str">
        <f t="shared" si="21"/>
        <v>0</v>
      </c>
      <c r="W559" s="206" t="str">
        <f t="shared" si="22"/>
        <v/>
      </c>
      <c r="X559" s="206"/>
      <c r="Y559" s="206"/>
      <c r="Z559" s="206"/>
      <c r="AA559" s="206"/>
      <c r="AB559" s="206"/>
      <c r="AC559" s="245"/>
    </row>
    <row r="560" spans="15:29">
      <c r="O560" s="252">
        <f>基础资料!K560</f>
        <v>0</v>
      </c>
      <c r="U560" s="231" t="str">
        <f t="shared" si="21"/>
        <v>0</v>
      </c>
      <c r="W560" s="206" t="str">
        <f t="shared" si="22"/>
        <v/>
      </c>
      <c r="X560" s="206"/>
      <c r="Y560" s="206"/>
      <c r="Z560" s="206"/>
      <c r="AA560" s="206"/>
      <c r="AB560" s="206"/>
      <c r="AC560" s="245"/>
    </row>
    <row r="561" spans="15:29">
      <c r="O561" s="252">
        <f>基础资料!K561</f>
        <v>0</v>
      </c>
      <c r="U561" s="231" t="str">
        <f t="shared" si="21"/>
        <v>0</v>
      </c>
      <c r="W561" s="206" t="str">
        <f t="shared" si="22"/>
        <v/>
      </c>
      <c r="X561" s="206"/>
      <c r="Y561" s="206"/>
      <c r="Z561" s="206"/>
      <c r="AA561" s="206"/>
      <c r="AB561" s="206"/>
      <c r="AC561" s="245"/>
    </row>
    <row r="562" spans="15:29">
      <c r="O562" s="252">
        <f>基础资料!K562</f>
        <v>0</v>
      </c>
      <c r="U562" s="231" t="str">
        <f t="shared" si="21"/>
        <v>0</v>
      </c>
      <c r="W562" s="206" t="str">
        <f t="shared" si="22"/>
        <v/>
      </c>
      <c r="X562" s="206"/>
      <c r="Y562" s="206"/>
      <c r="Z562" s="206"/>
      <c r="AA562" s="206"/>
      <c r="AB562" s="206"/>
      <c r="AC562" s="245"/>
    </row>
    <row r="563" spans="15:29">
      <c r="O563" s="252">
        <f>基础资料!K563</f>
        <v>0</v>
      </c>
      <c r="U563" s="231" t="str">
        <f t="shared" si="21"/>
        <v>0</v>
      </c>
      <c r="W563" s="206" t="str">
        <f t="shared" si="22"/>
        <v/>
      </c>
      <c r="X563" s="206"/>
      <c r="Y563" s="206"/>
      <c r="Z563" s="206"/>
      <c r="AA563" s="206"/>
      <c r="AB563" s="206"/>
      <c r="AC563" s="245"/>
    </row>
    <row r="564" spans="15:29">
      <c r="O564" s="252">
        <f>基础资料!K564</f>
        <v>0</v>
      </c>
      <c r="U564" s="231" t="str">
        <f t="shared" si="21"/>
        <v>0</v>
      </c>
      <c r="W564" s="206" t="str">
        <f t="shared" si="22"/>
        <v/>
      </c>
      <c r="X564" s="206"/>
      <c r="Y564" s="206"/>
      <c r="Z564" s="206"/>
      <c r="AA564" s="206"/>
      <c r="AB564" s="206"/>
      <c r="AC564" s="245"/>
    </row>
    <row r="565" spans="15:29">
      <c r="O565" s="252">
        <f>基础资料!K565</f>
        <v>0</v>
      </c>
      <c r="U565" s="231" t="str">
        <f t="shared" si="21"/>
        <v>0</v>
      </c>
      <c r="W565" s="206" t="str">
        <f t="shared" si="22"/>
        <v/>
      </c>
      <c r="X565" s="206"/>
      <c r="Y565" s="206"/>
      <c r="Z565" s="206"/>
      <c r="AA565" s="206"/>
      <c r="AB565" s="206"/>
      <c r="AC565" s="245"/>
    </row>
    <row r="566" spans="15:29">
      <c r="O566" s="252">
        <f>基础资料!K566</f>
        <v>0</v>
      </c>
      <c r="U566" s="231" t="str">
        <f t="shared" si="21"/>
        <v>0</v>
      </c>
      <c r="W566" s="206" t="str">
        <f t="shared" si="22"/>
        <v/>
      </c>
      <c r="X566" s="206"/>
      <c r="Y566" s="206"/>
      <c r="Z566" s="206"/>
      <c r="AA566" s="206"/>
      <c r="AB566" s="206"/>
      <c r="AC566" s="245"/>
    </row>
    <row r="567" spans="15:29">
      <c r="O567" s="252">
        <f>基础资料!K567</f>
        <v>0</v>
      </c>
      <c r="U567" s="231" t="str">
        <f t="shared" si="21"/>
        <v>0</v>
      </c>
      <c r="W567" s="206" t="str">
        <f t="shared" si="22"/>
        <v/>
      </c>
      <c r="X567" s="206"/>
      <c r="Y567" s="206"/>
      <c r="Z567" s="206"/>
      <c r="AA567" s="206"/>
      <c r="AB567" s="206"/>
      <c r="AC567" s="245"/>
    </row>
    <row r="568" spans="15:29">
      <c r="O568" s="252">
        <f>基础资料!K568</f>
        <v>0</v>
      </c>
      <c r="U568" s="231" t="str">
        <f t="shared" si="21"/>
        <v>0</v>
      </c>
      <c r="W568" s="206" t="str">
        <f t="shared" si="22"/>
        <v/>
      </c>
      <c r="X568" s="206"/>
      <c r="Y568" s="206"/>
      <c r="Z568" s="206"/>
      <c r="AA568" s="206"/>
      <c r="AB568" s="206"/>
      <c r="AC568" s="245"/>
    </row>
    <row r="569" spans="15:29">
      <c r="O569" s="252">
        <f>基础资料!K569</f>
        <v>0</v>
      </c>
      <c r="U569" s="231" t="str">
        <f t="shared" si="21"/>
        <v>0</v>
      </c>
      <c r="W569" s="206" t="str">
        <f t="shared" si="22"/>
        <v/>
      </c>
      <c r="X569" s="206"/>
      <c r="Y569" s="206"/>
      <c r="Z569" s="206"/>
      <c r="AA569" s="206"/>
      <c r="AB569" s="206"/>
      <c r="AC569" s="245"/>
    </row>
    <row r="570" spans="15:29">
      <c r="O570" s="252">
        <f>基础资料!K570</f>
        <v>0</v>
      </c>
      <c r="U570" s="231" t="str">
        <f t="shared" si="21"/>
        <v>0</v>
      </c>
      <c r="W570" s="206" t="str">
        <f t="shared" si="22"/>
        <v/>
      </c>
      <c r="X570" s="206"/>
      <c r="Y570" s="206"/>
      <c r="Z570" s="206"/>
      <c r="AA570" s="206"/>
      <c r="AB570" s="206"/>
      <c r="AC570" s="245"/>
    </row>
    <row r="571" spans="15:29">
      <c r="O571" s="252">
        <f>基础资料!K571</f>
        <v>0</v>
      </c>
      <c r="U571" s="231" t="str">
        <f t="shared" si="21"/>
        <v>0</v>
      </c>
      <c r="W571" s="206" t="str">
        <f t="shared" si="22"/>
        <v/>
      </c>
      <c r="X571" s="206"/>
      <c r="Y571" s="206"/>
      <c r="Z571" s="206"/>
      <c r="AA571" s="206"/>
      <c r="AB571" s="206"/>
      <c r="AC571" s="245"/>
    </row>
    <row r="572" spans="15:29">
      <c r="O572" s="252">
        <f>基础资料!K572</f>
        <v>0</v>
      </c>
      <c r="U572" s="231" t="str">
        <f t="shared" si="21"/>
        <v>0</v>
      </c>
      <c r="W572" s="206" t="str">
        <f t="shared" si="22"/>
        <v/>
      </c>
      <c r="X572" s="206"/>
      <c r="Y572" s="206"/>
      <c r="Z572" s="206"/>
      <c r="AA572" s="206"/>
      <c r="AB572" s="206"/>
      <c r="AC572" s="245"/>
    </row>
    <row r="573" spans="15:29">
      <c r="O573" s="252">
        <f>基础资料!K573</f>
        <v>0</v>
      </c>
      <c r="U573" s="231" t="str">
        <f t="shared" si="21"/>
        <v>0</v>
      </c>
      <c r="W573" s="206" t="str">
        <f t="shared" si="22"/>
        <v/>
      </c>
      <c r="X573" s="206"/>
      <c r="Y573" s="206"/>
      <c r="Z573" s="206"/>
      <c r="AA573" s="206"/>
      <c r="AB573" s="206"/>
      <c r="AC573" s="245"/>
    </row>
    <row r="574" spans="15:29">
      <c r="O574" s="252">
        <f>基础资料!K574</f>
        <v>0</v>
      </c>
      <c r="U574" s="231" t="str">
        <f t="shared" si="21"/>
        <v>0</v>
      </c>
      <c r="W574" s="206" t="str">
        <f t="shared" si="22"/>
        <v/>
      </c>
      <c r="X574" s="206"/>
      <c r="Y574" s="206"/>
      <c r="Z574" s="206"/>
      <c r="AA574" s="206"/>
      <c r="AB574" s="206"/>
      <c r="AC574" s="245"/>
    </row>
    <row r="575" spans="15:29">
      <c r="O575" s="252">
        <f>基础资料!K575</f>
        <v>0</v>
      </c>
      <c r="U575" s="231" t="str">
        <f t="shared" si="21"/>
        <v>0</v>
      </c>
      <c r="W575" s="206" t="str">
        <f t="shared" si="22"/>
        <v/>
      </c>
      <c r="X575" s="206"/>
      <c r="Y575" s="206"/>
      <c r="Z575" s="206"/>
      <c r="AA575" s="206"/>
      <c r="AB575" s="206"/>
      <c r="AC575" s="245"/>
    </row>
    <row r="576" spans="15:29">
      <c r="O576" s="252">
        <f>基础资料!K576</f>
        <v>0</v>
      </c>
      <c r="U576" s="231" t="str">
        <f t="shared" si="21"/>
        <v>0</v>
      </c>
      <c r="W576" s="206" t="str">
        <f t="shared" si="22"/>
        <v/>
      </c>
      <c r="X576" s="206"/>
      <c r="Y576" s="206"/>
      <c r="Z576" s="206"/>
      <c r="AA576" s="206"/>
      <c r="AB576" s="206"/>
      <c r="AC576" s="245"/>
    </row>
    <row r="577" spans="15:29">
      <c r="O577" s="252">
        <f>基础资料!K577</f>
        <v>0</v>
      </c>
      <c r="U577" s="231" t="str">
        <f t="shared" si="21"/>
        <v>0</v>
      </c>
      <c r="W577" s="206" t="str">
        <f t="shared" si="22"/>
        <v/>
      </c>
      <c r="X577" s="206"/>
      <c r="Y577" s="206"/>
      <c r="Z577" s="206"/>
      <c r="AA577" s="206"/>
      <c r="AB577" s="206"/>
      <c r="AC577" s="245"/>
    </row>
    <row r="578" spans="15:29">
      <c r="O578" s="252">
        <f>基础资料!K578</f>
        <v>0</v>
      </c>
      <c r="U578" s="231" t="str">
        <f t="shared" si="21"/>
        <v>0</v>
      </c>
      <c r="W578" s="206" t="str">
        <f t="shared" si="22"/>
        <v/>
      </c>
      <c r="X578" s="206"/>
      <c r="Y578" s="206"/>
      <c r="Z578" s="206"/>
      <c r="AA578" s="206"/>
      <c r="AB578" s="206"/>
      <c r="AC578" s="245"/>
    </row>
    <row r="579" spans="15:29">
      <c r="O579" s="252">
        <f>基础资料!K579</f>
        <v>0</v>
      </c>
      <c r="U579" s="231" t="str">
        <f t="shared" si="21"/>
        <v>0</v>
      </c>
      <c r="W579" s="206" t="str">
        <f t="shared" si="22"/>
        <v/>
      </c>
      <c r="X579" s="206"/>
      <c r="Y579" s="206"/>
      <c r="Z579" s="206"/>
      <c r="AA579" s="206"/>
      <c r="AB579" s="206"/>
      <c r="AC579" s="245"/>
    </row>
    <row r="580" spans="15:29">
      <c r="O580" s="252">
        <f>基础资料!K580</f>
        <v>0</v>
      </c>
      <c r="U580" s="231" t="str">
        <f t="shared" si="21"/>
        <v>0</v>
      </c>
      <c r="W580" s="206" t="str">
        <f t="shared" si="22"/>
        <v/>
      </c>
      <c r="X580" s="206"/>
      <c r="Y580" s="206"/>
      <c r="Z580" s="206"/>
      <c r="AA580" s="206"/>
      <c r="AB580" s="206"/>
      <c r="AC580" s="245"/>
    </row>
    <row r="581" spans="15:29">
      <c r="O581" s="252">
        <f>基础资料!K581</f>
        <v>0</v>
      </c>
      <c r="U581" s="231" t="str">
        <f t="shared" si="21"/>
        <v>0</v>
      </c>
      <c r="W581" s="206" t="str">
        <f t="shared" si="22"/>
        <v/>
      </c>
      <c r="X581" s="206"/>
      <c r="Y581" s="206"/>
      <c r="Z581" s="206"/>
      <c r="AA581" s="206"/>
      <c r="AB581" s="206"/>
      <c r="AC581" s="245"/>
    </row>
    <row r="582" spans="15:29">
      <c r="O582" s="252">
        <f>基础资料!K582</f>
        <v>0</v>
      </c>
      <c r="U582" s="231" t="str">
        <f t="shared" si="21"/>
        <v>0</v>
      </c>
      <c r="W582" s="206" t="str">
        <f t="shared" si="22"/>
        <v/>
      </c>
      <c r="X582" s="206"/>
      <c r="Y582" s="206"/>
      <c r="Z582" s="206"/>
      <c r="AA582" s="206"/>
      <c r="AB582" s="206"/>
      <c r="AC582" s="245"/>
    </row>
    <row r="583" spans="15:29">
      <c r="O583" s="252">
        <f>基础资料!K583</f>
        <v>0</v>
      </c>
      <c r="U583" s="231" t="str">
        <f t="shared" ref="U583:U646" si="23">IF(D583="","0",$E583)</f>
        <v>0</v>
      </c>
      <c r="W583" s="206" t="str">
        <f t="shared" ref="W583:W646" si="24">IF(E583="","",$F583)</f>
        <v/>
      </c>
      <c r="X583" s="206"/>
      <c r="Y583" s="206"/>
      <c r="Z583" s="206"/>
      <c r="AA583" s="206"/>
      <c r="AB583" s="206"/>
      <c r="AC583" s="245"/>
    </row>
    <row r="584" spans="15:29">
      <c r="O584" s="252">
        <f>基础资料!K584</f>
        <v>0</v>
      </c>
      <c r="U584" s="231" t="str">
        <f t="shared" si="23"/>
        <v>0</v>
      </c>
      <c r="W584" s="206" t="str">
        <f t="shared" si="24"/>
        <v/>
      </c>
      <c r="X584" s="206"/>
      <c r="Y584" s="206"/>
      <c r="Z584" s="206"/>
      <c r="AA584" s="206"/>
      <c r="AB584" s="206"/>
      <c r="AC584" s="245"/>
    </row>
    <row r="585" spans="15:29">
      <c r="O585" s="252">
        <f>基础资料!K585</f>
        <v>0</v>
      </c>
      <c r="U585" s="231" t="str">
        <f t="shared" si="23"/>
        <v>0</v>
      </c>
      <c r="W585" s="206" t="str">
        <f t="shared" si="24"/>
        <v/>
      </c>
      <c r="X585" s="206"/>
      <c r="Y585" s="206"/>
      <c r="Z585" s="206"/>
      <c r="AA585" s="206"/>
      <c r="AB585" s="206"/>
      <c r="AC585" s="245"/>
    </row>
    <row r="586" spans="15:29">
      <c r="O586" s="252">
        <f>基础资料!K586</f>
        <v>0</v>
      </c>
      <c r="U586" s="231" t="str">
        <f t="shared" si="23"/>
        <v>0</v>
      </c>
      <c r="W586" s="206" t="str">
        <f t="shared" si="24"/>
        <v/>
      </c>
      <c r="X586" s="206"/>
      <c r="Y586" s="206"/>
      <c r="Z586" s="206"/>
      <c r="AA586" s="206"/>
      <c r="AB586" s="206"/>
      <c r="AC586" s="245"/>
    </row>
    <row r="587" spans="15:29">
      <c r="O587" s="252">
        <f>基础资料!K587</f>
        <v>0</v>
      </c>
      <c r="U587" s="231" t="str">
        <f t="shared" si="23"/>
        <v>0</v>
      </c>
      <c r="W587" s="206" t="str">
        <f t="shared" si="24"/>
        <v/>
      </c>
      <c r="X587" s="206"/>
      <c r="Y587" s="206"/>
      <c r="Z587" s="206"/>
      <c r="AA587" s="206"/>
      <c r="AB587" s="206"/>
      <c r="AC587" s="245"/>
    </row>
    <row r="588" spans="15:29">
      <c r="O588" s="252">
        <f>基础资料!K588</f>
        <v>0</v>
      </c>
      <c r="U588" s="231" t="str">
        <f t="shared" si="23"/>
        <v>0</v>
      </c>
      <c r="W588" s="206" t="str">
        <f t="shared" si="24"/>
        <v/>
      </c>
      <c r="X588" s="206"/>
      <c r="Y588" s="206"/>
      <c r="Z588" s="206"/>
      <c r="AA588" s="206"/>
      <c r="AB588" s="206"/>
      <c r="AC588" s="245"/>
    </row>
    <row r="589" spans="15:29">
      <c r="O589" s="252">
        <f>基础资料!K589</f>
        <v>0</v>
      </c>
      <c r="U589" s="231" t="str">
        <f t="shared" si="23"/>
        <v>0</v>
      </c>
      <c r="W589" s="206" t="str">
        <f t="shared" si="24"/>
        <v/>
      </c>
      <c r="X589" s="206"/>
      <c r="Y589" s="206"/>
      <c r="Z589" s="206"/>
      <c r="AA589" s="206"/>
      <c r="AB589" s="206"/>
      <c r="AC589" s="245"/>
    </row>
    <row r="590" spans="15:29">
      <c r="O590" s="252">
        <f>基础资料!K590</f>
        <v>0</v>
      </c>
      <c r="U590" s="231" t="str">
        <f t="shared" si="23"/>
        <v>0</v>
      </c>
      <c r="W590" s="206" t="str">
        <f t="shared" si="24"/>
        <v/>
      </c>
      <c r="X590" s="206"/>
      <c r="Y590" s="206"/>
      <c r="Z590" s="206"/>
      <c r="AA590" s="206"/>
      <c r="AB590" s="206"/>
      <c r="AC590" s="245"/>
    </row>
    <row r="591" spans="15:29">
      <c r="O591" s="252">
        <f>基础资料!K591</f>
        <v>0</v>
      </c>
      <c r="U591" s="231" t="str">
        <f t="shared" si="23"/>
        <v>0</v>
      </c>
      <c r="W591" s="206" t="str">
        <f t="shared" si="24"/>
        <v/>
      </c>
      <c r="X591" s="206"/>
      <c r="Y591" s="206"/>
      <c r="Z591" s="206"/>
      <c r="AA591" s="206"/>
      <c r="AB591" s="206"/>
      <c r="AC591" s="245"/>
    </row>
    <row r="592" spans="15:29">
      <c r="O592" s="252">
        <f>基础资料!K592</f>
        <v>0</v>
      </c>
      <c r="U592" s="231" t="str">
        <f t="shared" si="23"/>
        <v>0</v>
      </c>
      <c r="W592" s="206" t="str">
        <f t="shared" si="24"/>
        <v/>
      </c>
      <c r="X592" s="206"/>
      <c r="Y592" s="206"/>
      <c r="Z592" s="206"/>
      <c r="AA592" s="206"/>
      <c r="AB592" s="206"/>
      <c r="AC592" s="245"/>
    </row>
    <row r="593" spans="15:29">
      <c r="O593" s="252">
        <f>基础资料!K593</f>
        <v>0</v>
      </c>
      <c r="U593" s="231" t="str">
        <f t="shared" si="23"/>
        <v>0</v>
      </c>
      <c r="W593" s="206" t="str">
        <f t="shared" si="24"/>
        <v/>
      </c>
      <c r="X593" s="206"/>
      <c r="Y593" s="206"/>
      <c r="Z593" s="206"/>
      <c r="AA593" s="206"/>
      <c r="AB593" s="206"/>
      <c r="AC593" s="245"/>
    </row>
    <row r="594" spans="15:29">
      <c r="O594" s="252">
        <f>基础资料!K594</f>
        <v>0</v>
      </c>
      <c r="U594" s="231" t="str">
        <f t="shared" si="23"/>
        <v>0</v>
      </c>
      <c r="W594" s="206" t="str">
        <f t="shared" si="24"/>
        <v/>
      </c>
      <c r="X594" s="206"/>
      <c r="Y594" s="206"/>
      <c r="Z594" s="206"/>
      <c r="AA594" s="206"/>
      <c r="AB594" s="206"/>
      <c r="AC594" s="245"/>
    </row>
    <row r="595" spans="15:29">
      <c r="O595" s="252">
        <f>基础资料!K595</f>
        <v>0</v>
      </c>
      <c r="U595" s="231" t="str">
        <f t="shared" si="23"/>
        <v>0</v>
      </c>
      <c r="W595" s="206" t="str">
        <f t="shared" si="24"/>
        <v/>
      </c>
      <c r="X595" s="206"/>
      <c r="Y595" s="206"/>
      <c r="Z595" s="206"/>
      <c r="AA595" s="206"/>
      <c r="AB595" s="206"/>
      <c r="AC595" s="245"/>
    </row>
    <row r="596" spans="15:29">
      <c r="O596" s="252">
        <f>基础资料!K596</f>
        <v>0</v>
      </c>
      <c r="U596" s="231" t="str">
        <f t="shared" si="23"/>
        <v>0</v>
      </c>
      <c r="W596" s="206" t="str">
        <f t="shared" si="24"/>
        <v/>
      </c>
      <c r="X596" s="206"/>
      <c r="Y596" s="206"/>
      <c r="Z596" s="206"/>
      <c r="AA596" s="206"/>
      <c r="AB596" s="206"/>
      <c r="AC596" s="245"/>
    </row>
    <row r="597" spans="15:29">
      <c r="O597" s="252">
        <f>基础资料!K597</f>
        <v>0</v>
      </c>
      <c r="U597" s="231" t="str">
        <f t="shared" si="23"/>
        <v>0</v>
      </c>
      <c r="W597" s="206" t="str">
        <f t="shared" si="24"/>
        <v/>
      </c>
      <c r="X597" s="206"/>
      <c r="Y597" s="206"/>
      <c r="Z597" s="206"/>
      <c r="AA597" s="206"/>
      <c r="AB597" s="206"/>
      <c r="AC597" s="245"/>
    </row>
    <row r="598" spans="15:29">
      <c r="O598" s="252">
        <f>基础资料!K598</f>
        <v>0</v>
      </c>
      <c r="U598" s="231" t="str">
        <f t="shared" si="23"/>
        <v>0</v>
      </c>
      <c r="W598" s="206" t="str">
        <f t="shared" si="24"/>
        <v/>
      </c>
      <c r="X598" s="206"/>
      <c r="Y598" s="206"/>
      <c r="Z598" s="206"/>
      <c r="AA598" s="206"/>
      <c r="AB598" s="206"/>
      <c r="AC598" s="245"/>
    </row>
    <row r="599" spans="15:29">
      <c r="O599" s="252">
        <f>基础资料!K599</f>
        <v>0</v>
      </c>
      <c r="U599" s="231" t="str">
        <f t="shared" si="23"/>
        <v>0</v>
      </c>
      <c r="W599" s="206" t="str">
        <f t="shared" si="24"/>
        <v/>
      </c>
      <c r="X599" s="206"/>
      <c r="Y599" s="206"/>
      <c r="Z599" s="206"/>
      <c r="AA599" s="206"/>
      <c r="AB599" s="206"/>
      <c r="AC599" s="245"/>
    </row>
    <row r="600" spans="15:29">
      <c r="O600" s="252">
        <f>基础资料!K600</f>
        <v>0</v>
      </c>
      <c r="U600" s="231" t="str">
        <f t="shared" si="23"/>
        <v>0</v>
      </c>
      <c r="W600" s="206" t="str">
        <f t="shared" si="24"/>
        <v/>
      </c>
      <c r="X600" s="206"/>
      <c r="Y600" s="206"/>
      <c r="Z600" s="206"/>
      <c r="AA600" s="206"/>
      <c r="AB600" s="206"/>
      <c r="AC600" s="245"/>
    </row>
    <row r="601" spans="15:29">
      <c r="O601" s="252">
        <f>基础资料!K601</f>
        <v>0</v>
      </c>
      <c r="U601" s="231" t="str">
        <f t="shared" si="23"/>
        <v>0</v>
      </c>
      <c r="W601" s="206" t="str">
        <f t="shared" si="24"/>
        <v/>
      </c>
      <c r="X601" s="206"/>
      <c r="Y601" s="206"/>
      <c r="Z601" s="206"/>
      <c r="AA601" s="206"/>
      <c r="AB601" s="206"/>
      <c r="AC601" s="245"/>
    </row>
    <row r="602" spans="15:29">
      <c r="O602" s="252">
        <f>基础资料!K602</f>
        <v>0</v>
      </c>
      <c r="U602" s="231" t="str">
        <f t="shared" si="23"/>
        <v>0</v>
      </c>
      <c r="W602" s="206" t="str">
        <f t="shared" si="24"/>
        <v/>
      </c>
      <c r="X602" s="206"/>
      <c r="Y602" s="206"/>
      <c r="Z602" s="206"/>
      <c r="AA602" s="206"/>
      <c r="AB602" s="206"/>
      <c r="AC602" s="245"/>
    </row>
    <row r="603" spans="15:29">
      <c r="O603" s="252">
        <f>基础资料!K603</f>
        <v>0</v>
      </c>
      <c r="U603" s="231" t="str">
        <f t="shared" si="23"/>
        <v>0</v>
      </c>
      <c r="W603" s="206" t="str">
        <f t="shared" si="24"/>
        <v/>
      </c>
      <c r="X603" s="206"/>
      <c r="Y603" s="206"/>
      <c r="Z603" s="206"/>
      <c r="AA603" s="206"/>
      <c r="AB603" s="206"/>
      <c r="AC603" s="245"/>
    </row>
    <row r="604" spans="15:29">
      <c r="O604" s="252">
        <f>基础资料!K604</f>
        <v>0</v>
      </c>
      <c r="U604" s="231" t="str">
        <f t="shared" si="23"/>
        <v>0</v>
      </c>
      <c r="W604" s="206" t="str">
        <f t="shared" si="24"/>
        <v/>
      </c>
      <c r="X604" s="206"/>
      <c r="Y604" s="206"/>
      <c r="Z604" s="206"/>
      <c r="AA604" s="206"/>
      <c r="AB604" s="206"/>
      <c r="AC604" s="245"/>
    </row>
    <row r="605" spans="15:29">
      <c r="O605" s="252">
        <f>基础资料!K605</f>
        <v>0</v>
      </c>
      <c r="U605" s="231" t="str">
        <f t="shared" si="23"/>
        <v>0</v>
      </c>
      <c r="W605" s="206" t="str">
        <f t="shared" si="24"/>
        <v/>
      </c>
      <c r="X605" s="206"/>
      <c r="Y605" s="206"/>
      <c r="Z605" s="206"/>
      <c r="AA605" s="206"/>
      <c r="AB605" s="206"/>
      <c r="AC605" s="245"/>
    </row>
    <row r="606" spans="15:29">
      <c r="O606" s="252">
        <f>基础资料!K606</f>
        <v>0</v>
      </c>
      <c r="U606" s="231" t="str">
        <f t="shared" si="23"/>
        <v>0</v>
      </c>
      <c r="W606" s="206" t="str">
        <f t="shared" si="24"/>
        <v/>
      </c>
      <c r="X606" s="206"/>
      <c r="Y606" s="206"/>
      <c r="Z606" s="206"/>
      <c r="AA606" s="206"/>
      <c r="AB606" s="206"/>
      <c r="AC606" s="245"/>
    </row>
    <row r="607" spans="15:29">
      <c r="O607" s="252">
        <f>基础资料!K607</f>
        <v>0</v>
      </c>
      <c r="U607" s="231" t="str">
        <f t="shared" si="23"/>
        <v>0</v>
      </c>
      <c r="W607" s="206" t="str">
        <f t="shared" si="24"/>
        <v/>
      </c>
      <c r="X607" s="206"/>
      <c r="Y607" s="206"/>
      <c r="Z607" s="206"/>
      <c r="AA607" s="206"/>
      <c r="AB607" s="206"/>
      <c r="AC607" s="245"/>
    </row>
    <row r="608" spans="15:29">
      <c r="O608" s="252">
        <f>基础资料!K608</f>
        <v>0</v>
      </c>
      <c r="U608" s="231" t="str">
        <f t="shared" si="23"/>
        <v>0</v>
      </c>
      <c r="W608" s="206" t="str">
        <f t="shared" si="24"/>
        <v/>
      </c>
      <c r="X608" s="206"/>
      <c r="Y608" s="206"/>
      <c r="Z608" s="206"/>
      <c r="AA608" s="206"/>
      <c r="AB608" s="206"/>
      <c r="AC608" s="245"/>
    </row>
    <row r="609" spans="15:29">
      <c r="O609" s="252">
        <f>基础资料!K609</f>
        <v>0</v>
      </c>
      <c r="U609" s="231" t="str">
        <f t="shared" si="23"/>
        <v>0</v>
      </c>
      <c r="W609" s="206" t="str">
        <f t="shared" si="24"/>
        <v/>
      </c>
      <c r="X609" s="206"/>
      <c r="Y609" s="206"/>
      <c r="Z609" s="206"/>
      <c r="AA609" s="206"/>
      <c r="AB609" s="206"/>
      <c r="AC609" s="245"/>
    </row>
    <row r="610" spans="15:29">
      <c r="O610" s="252">
        <f>基础资料!K610</f>
        <v>0</v>
      </c>
      <c r="U610" s="231" t="str">
        <f t="shared" si="23"/>
        <v>0</v>
      </c>
      <c r="W610" s="206" t="str">
        <f t="shared" si="24"/>
        <v/>
      </c>
      <c r="X610" s="206"/>
      <c r="Y610" s="206"/>
      <c r="Z610" s="206"/>
      <c r="AA610" s="206"/>
      <c r="AB610" s="206"/>
      <c r="AC610" s="245"/>
    </row>
    <row r="611" spans="15:29">
      <c r="O611" s="252">
        <f>基础资料!K611</f>
        <v>0</v>
      </c>
      <c r="U611" s="231" t="str">
        <f t="shared" si="23"/>
        <v>0</v>
      </c>
      <c r="W611" s="206" t="str">
        <f t="shared" si="24"/>
        <v/>
      </c>
      <c r="X611" s="206"/>
      <c r="Y611" s="206"/>
      <c r="Z611" s="206"/>
      <c r="AA611" s="206"/>
      <c r="AB611" s="206"/>
      <c r="AC611" s="245"/>
    </row>
    <row r="612" spans="15:29">
      <c r="O612" s="252">
        <f>基础资料!K612</f>
        <v>0</v>
      </c>
      <c r="U612" s="231" t="str">
        <f t="shared" si="23"/>
        <v>0</v>
      </c>
      <c r="W612" s="206" t="str">
        <f t="shared" si="24"/>
        <v/>
      </c>
      <c r="X612" s="206"/>
      <c r="Y612" s="206"/>
      <c r="Z612" s="206"/>
      <c r="AA612" s="206"/>
      <c r="AB612" s="206"/>
      <c r="AC612" s="245"/>
    </row>
    <row r="613" spans="15:29">
      <c r="O613" s="252">
        <f>基础资料!K613</f>
        <v>0</v>
      </c>
      <c r="U613" s="231" t="str">
        <f t="shared" si="23"/>
        <v>0</v>
      </c>
      <c r="W613" s="206" t="str">
        <f t="shared" si="24"/>
        <v/>
      </c>
      <c r="X613" s="206"/>
      <c r="Y613" s="206"/>
      <c r="Z613" s="206"/>
      <c r="AA613" s="206"/>
      <c r="AB613" s="206"/>
      <c r="AC613" s="245"/>
    </row>
    <row r="614" spans="15:29">
      <c r="O614" s="252">
        <f>基础资料!K614</f>
        <v>0</v>
      </c>
      <c r="U614" s="231" t="str">
        <f t="shared" si="23"/>
        <v>0</v>
      </c>
      <c r="W614" s="206" t="str">
        <f t="shared" si="24"/>
        <v/>
      </c>
      <c r="X614" s="206"/>
      <c r="Y614" s="206"/>
      <c r="Z614" s="206"/>
      <c r="AA614" s="206"/>
      <c r="AB614" s="206"/>
      <c r="AC614" s="245"/>
    </row>
    <row r="615" spans="15:29">
      <c r="O615" s="252">
        <f>基础资料!K615</f>
        <v>0</v>
      </c>
      <c r="U615" s="231" t="str">
        <f t="shared" si="23"/>
        <v>0</v>
      </c>
      <c r="W615" s="206" t="str">
        <f t="shared" si="24"/>
        <v/>
      </c>
      <c r="X615" s="206"/>
      <c r="Y615" s="206"/>
      <c r="Z615" s="206"/>
      <c r="AA615" s="206"/>
      <c r="AB615" s="206"/>
      <c r="AC615" s="245"/>
    </row>
    <row r="616" spans="15:29">
      <c r="O616" s="252">
        <f>基础资料!K616</f>
        <v>0</v>
      </c>
      <c r="U616" s="231" t="str">
        <f t="shared" si="23"/>
        <v>0</v>
      </c>
      <c r="W616" s="206" t="str">
        <f t="shared" si="24"/>
        <v/>
      </c>
      <c r="X616" s="206"/>
      <c r="Y616" s="206"/>
      <c r="Z616" s="206"/>
      <c r="AA616" s="206"/>
      <c r="AB616" s="206"/>
      <c r="AC616" s="245"/>
    </row>
    <row r="617" spans="15:29">
      <c r="O617" s="252">
        <f>基础资料!K617</f>
        <v>0</v>
      </c>
      <c r="U617" s="231" t="str">
        <f t="shared" si="23"/>
        <v>0</v>
      </c>
      <c r="W617" s="206" t="str">
        <f t="shared" si="24"/>
        <v/>
      </c>
      <c r="X617" s="206"/>
      <c r="Y617" s="206"/>
      <c r="Z617" s="206"/>
      <c r="AA617" s="206"/>
      <c r="AB617" s="206"/>
      <c r="AC617" s="245"/>
    </row>
    <row r="618" spans="15:29">
      <c r="O618" s="252">
        <f>基础资料!K618</f>
        <v>0</v>
      </c>
      <c r="U618" s="231" t="str">
        <f t="shared" si="23"/>
        <v>0</v>
      </c>
      <c r="W618" s="206" t="str">
        <f t="shared" si="24"/>
        <v/>
      </c>
      <c r="X618" s="206"/>
      <c r="Y618" s="206"/>
      <c r="Z618" s="206"/>
      <c r="AA618" s="206"/>
      <c r="AB618" s="206"/>
      <c r="AC618" s="245"/>
    </row>
    <row r="619" spans="15:29">
      <c r="O619" s="252">
        <f>基础资料!K619</f>
        <v>0</v>
      </c>
      <c r="U619" s="231" t="str">
        <f t="shared" si="23"/>
        <v>0</v>
      </c>
      <c r="W619" s="206" t="str">
        <f t="shared" si="24"/>
        <v/>
      </c>
      <c r="X619" s="206"/>
      <c r="Y619" s="206"/>
      <c r="Z619" s="206"/>
      <c r="AA619" s="206"/>
      <c r="AB619" s="206"/>
      <c r="AC619" s="245"/>
    </row>
    <row r="620" spans="15:29">
      <c r="O620" s="252">
        <f>基础资料!K620</f>
        <v>0</v>
      </c>
      <c r="U620" s="231" t="str">
        <f t="shared" si="23"/>
        <v>0</v>
      </c>
      <c r="W620" s="206" t="str">
        <f t="shared" si="24"/>
        <v/>
      </c>
      <c r="X620" s="206"/>
      <c r="Y620" s="206"/>
      <c r="Z620" s="206"/>
      <c r="AA620" s="206"/>
      <c r="AB620" s="206"/>
      <c r="AC620" s="245"/>
    </row>
    <row r="621" spans="15:29">
      <c r="O621" s="252">
        <f>基础资料!K621</f>
        <v>0</v>
      </c>
      <c r="U621" s="231" t="str">
        <f t="shared" si="23"/>
        <v>0</v>
      </c>
      <c r="W621" s="206" t="str">
        <f t="shared" si="24"/>
        <v/>
      </c>
      <c r="X621" s="206"/>
      <c r="Y621" s="206"/>
      <c r="Z621" s="206"/>
      <c r="AA621" s="206"/>
      <c r="AB621" s="206"/>
      <c r="AC621" s="245"/>
    </row>
    <row r="622" spans="15:29">
      <c r="O622" s="252">
        <f>基础资料!K622</f>
        <v>0</v>
      </c>
      <c r="U622" s="231" t="str">
        <f t="shared" si="23"/>
        <v>0</v>
      </c>
      <c r="W622" s="206" t="str">
        <f t="shared" si="24"/>
        <v/>
      </c>
      <c r="X622" s="206"/>
      <c r="Y622" s="206"/>
      <c r="Z622" s="206"/>
      <c r="AA622" s="206"/>
      <c r="AB622" s="206"/>
      <c r="AC622" s="245"/>
    </row>
    <row r="623" spans="15:29">
      <c r="O623" s="252">
        <f>基础资料!K623</f>
        <v>0</v>
      </c>
      <c r="U623" s="231" t="str">
        <f t="shared" si="23"/>
        <v>0</v>
      </c>
      <c r="W623" s="206" t="str">
        <f t="shared" si="24"/>
        <v/>
      </c>
      <c r="X623" s="206"/>
      <c r="Y623" s="206"/>
      <c r="Z623" s="206"/>
      <c r="AA623" s="206"/>
      <c r="AB623" s="206"/>
      <c r="AC623" s="245"/>
    </row>
    <row r="624" spans="15:29">
      <c r="O624" s="252">
        <f>基础资料!K624</f>
        <v>0</v>
      </c>
      <c r="U624" s="231" t="str">
        <f t="shared" si="23"/>
        <v>0</v>
      </c>
      <c r="W624" s="206" t="str">
        <f t="shared" si="24"/>
        <v/>
      </c>
      <c r="X624" s="206"/>
      <c r="Y624" s="206"/>
      <c r="Z624" s="206"/>
      <c r="AA624" s="206"/>
      <c r="AB624" s="206"/>
      <c r="AC624" s="245"/>
    </row>
    <row r="625" spans="15:29">
      <c r="O625" s="252">
        <f>基础资料!K625</f>
        <v>0</v>
      </c>
      <c r="U625" s="231" t="str">
        <f t="shared" si="23"/>
        <v>0</v>
      </c>
      <c r="W625" s="206" t="str">
        <f t="shared" si="24"/>
        <v/>
      </c>
      <c r="X625" s="206"/>
      <c r="Y625" s="206"/>
      <c r="Z625" s="206"/>
      <c r="AA625" s="206"/>
      <c r="AB625" s="206"/>
      <c r="AC625" s="245"/>
    </row>
    <row r="626" spans="15:29">
      <c r="O626" s="252">
        <f>基础资料!K626</f>
        <v>0</v>
      </c>
      <c r="U626" s="231" t="str">
        <f t="shared" si="23"/>
        <v>0</v>
      </c>
      <c r="W626" s="206" t="str">
        <f t="shared" si="24"/>
        <v/>
      </c>
      <c r="X626" s="206"/>
      <c r="Y626" s="206"/>
      <c r="Z626" s="206"/>
      <c r="AA626" s="206"/>
      <c r="AB626" s="206"/>
      <c r="AC626" s="245"/>
    </row>
    <row r="627" spans="15:29">
      <c r="O627" s="252">
        <f>基础资料!K627</f>
        <v>0</v>
      </c>
      <c r="U627" s="231" t="str">
        <f t="shared" si="23"/>
        <v>0</v>
      </c>
      <c r="W627" s="206" t="str">
        <f t="shared" si="24"/>
        <v/>
      </c>
      <c r="X627" s="206"/>
      <c r="Y627" s="206"/>
      <c r="Z627" s="206"/>
      <c r="AA627" s="206"/>
      <c r="AB627" s="206"/>
      <c r="AC627" s="245"/>
    </row>
    <row r="628" spans="15:29">
      <c r="O628" s="252">
        <f>基础资料!K628</f>
        <v>0</v>
      </c>
      <c r="U628" s="231" t="str">
        <f t="shared" si="23"/>
        <v>0</v>
      </c>
      <c r="W628" s="206" t="str">
        <f t="shared" si="24"/>
        <v/>
      </c>
      <c r="X628" s="206"/>
      <c r="Y628" s="206"/>
      <c r="Z628" s="206"/>
      <c r="AA628" s="206"/>
      <c r="AB628" s="206"/>
      <c r="AC628" s="245"/>
    </row>
    <row r="629" spans="15:29">
      <c r="O629" s="252">
        <f>基础资料!K629</f>
        <v>0</v>
      </c>
      <c r="U629" s="231" t="str">
        <f t="shared" si="23"/>
        <v>0</v>
      </c>
      <c r="W629" s="206" t="str">
        <f t="shared" si="24"/>
        <v/>
      </c>
      <c r="X629" s="206"/>
      <c r="Y629" s="206"/>
      <c r="Z629" s="206"/>
      <c r="AA629" s="206"/>
      <c r="AB629" s="206"/>
      <c r="AC629" s="245"/>
    </row>
    <row r="630" spans="15:29">
      <c r="O630" s="252">
        <f>基础资料!K630</f>
        <v>0</v>
      </c>
      <c r="U630" s="231" t="str">
        <f t="shared" si="23"/>
        <v>0</v>
      </c>
      <c r="W630" s="206" t="str">
        <f t="shared" si="24"/>
        <v/>
      </c>
      <c r="X630" s="206"/>
      <c r="Y630" s="206"/>
      <c r="Z630" s="206"/>
      <c r="AA630" s="206"/>
      <c r="AB630" s="206"/>
      <c r="AC630" s="245"/>
    </row>
    <row r="631" spans="15:29">
      <c r="O631" s="252">
        <f>基础资料!K631</f>
        <v>0</v>
      </c>
      <c r="U631" s="231" t="str">
        <f t="shared" si="23"/>
        <v>0</v>
      </c>
      <c r="W631" s="206" t="str">
        <f t="shared" si="24"/>
        <v/>
      </c>
      <c r="X631" s="206"/>
      <c r="Y631" s="206"/>
      <c r="Z631" s="206"/>
      <c r="AA631" s="206"/>
      <c r="AB631" s="206"/>
      <c r="AC631" s="245"/>
    </row>
    <row r="632" spans="15:29">
      <c r="O632" s="252">
        <f>基础资料!K632</f>
        <v>0</v>
      </c>
      <c r="U632" s="231" t="str">
        <f t="shared" si="23"/>
        <v>0</v>
      </c>
      <c r="W632" s="206" t="str">
        <f t="shared" si="24"/>
        <v/>
      </c>
      <c r="X632" s="206"/>
      <c r="Y632" s="206"/>
      <c r="Z632" s="206"/>
      <c r="AA632" s="206"/>
      <c r="AB632" s="206"/>
      <c r="AC632" s="245"/>
    </row>
    <row r="633" spans="15:29">
      <c r="O633" s="252">
        <f>基础资料!K633</f>
        <v>0</v>
      </c>
      <c r="U633" s="231" t="str">
        <f t="shared" si="23"/>
        <v>0</v>
      </c>
      <c r="W633" s="206" t="str">
        <f t="shared" si="24"/>
        <v/>
      </c>
      <c r="X633" s="206"/>
      <c r="Y633" s="206"/>
      <c r="Z633" s="206"/>
      <c r="AA633" s="206"/>
      <c r="AB633" s="206"/>
      <c r="AC633" s="245"/>
    </row>
    <row r="634" spans="15:29">
      <c r="O634" s="252">
        <f>基础资料!K634</f>
        <v>0</v>
      </c>
      <c r="U634" s="231" t="str">
        <f t="shared" si="23"/>
        <v>0</v>
      </c>
      <c r="W634" s="206" t="str">
        <f t="shared" si="24"/>
        <v/>
      </c>
      <c r="X634" s="206"/>
      <c r="Y634" s="206"/>
      <c r="Z634" s="206"/>
      <c r="AA634" s="206"/>
      <c r="AB634" s="206"/>
      <c r="AC634" s="245"/>
    </row>
    <row r="635" spans="15:29">
      <c r="O635" s="252">
        <f>基础资料!K635</f>
        <v>0</v>
      </c>
      <c r="U635" s="231" t="str">
        <f t="shared" si="23"/>
        <v>0</v>
      </c>
      <c r="W635" s="206" t="str">
        <f t="shared" si="24"/>
        <v/>
      </c>
      <c r="X635" s="206"/>
      <c r="Y635" s="206"/>
      <c r="Z635" s="206"/>
      <c r="AA635" s="206"/>
      <c r="AB635" s="206"/>
      <c r="AC635" s="245"/>
    </row>
    <row r="636" spans="15:29">
      <c r="O636" s="252">
        <f>基础资料!K636</f>
        <v>0</v>
      </c>
      <c r="U636" s="231" t="str">
        <f t="shared" si="23"/>
        <v>0</v>
      </c>
      <c r="W636" s="206" t="str">
        <f t="shared" si="24"/>
        <v/>
      </c>
      <c r="X636" s="206"/>
      <c r="Y636" s="206"/>
      <c r="Z636" s="206"/>
      <c r="AA636" s="206"/>
      <c r="AB636" s="206"/>
      <c r="AC636" s="245"/>
    </row>
    <row r="637" spans="15:29">
      <c r="O637" s="252">
        <f>基础资料!K637</f>
        <v>0</v>
      </c>
      <c r="U637" s="231" t="str">
        <f t="shared" si="23"/>
        <v>0</v>
      </c>
      <c r="W637" s="206" t="str">
        <f t="shared" si="24"/>
        <v/>
      </c>
      <c r="X637" s="206"/>
      <c r="Y637" s="206"/>
      <c r="Z637" s="206"/>
      <c r="AA637" s="206"/>
      <c r="AB637" s="206"/>
      <c r="AC637" s="245"/>
    </row>
    <row r="638" spans="15:29">
      <c r="O638" s="252">
        <f>基础资料!K638</f>
        <v>0</v>
      </c>
      <c r="U638" s="231" t="str">
        <f t="shared" si="23"/>
        <v>0</v>
      </c>
      <c r="W638" s="206" t="str">
        <f t="shared" si="24"/>
        <v/>
      </c>
      <c r="X638" s="206"/>
      <c r="Y638" s="206"/>
      <c r="Z638" s="206"/>
      <c r="AA638" s="206"/>
      <c r="AB638" s="206"/>
      <c r="AC638" s="245"/>
    </row>
    <row r="639" spans="15:29">
      <c r="O639" s="252">
        <f>基础资料!K639</f>
        <v>0</v>
      </c>
      <c r="U639" s="231" t="str">
        <f t="shared" si="23"/>
        <v>0</v>
      </c>
      <c r="W639" s="206" t="str">
        <f t="shared" si="24"/>
        <v/>
      </c>
      <c r="X639" s="206"/>
      <c r="Y639" s="206"/>
      <c r="Z639" s="206"/>
      <c r="AA639" s="206"/>
      <c r="AB639" s="206"/>
      <c r="AC639" s="245"/>
    </row>
    <row r="640" spans="15:29">
      <c r="O640" s="252">
        <f>基础资料!K640</f>
        <v>0</v>
      </c>
      <c r="U640" s="231" t="str">
        <f t="shared" si="23"/>
        <v>0</v>
      </c>
      <c r="W640" s="206" t="str">
        <f t="shared" si="24"/>
        <v/>
      </c>
      <c r="X640" s="206"/>
      <c r="Y640" s="206"/>
      <c r="Z640" s="206"/>
      <c r="AA640" s="206"/>
      <c r="AB640" s="206"/>
      <c r="AC640" s="245"/>
    </row>
    <row r="641" spans="15:29">
      <c r="O641" s="252">
        <f>基础资料!K641</f>
        <v>0</v>
      </c>
      <c r="U641" s="231" t="str">
        <f t="shared" si="23"/>
        <v>0</v>
      </c>
      <c r="W641" s="206" t="str">
        <f t="shared" si="24"/>
        <v/>
      </c>
      <c r="X641" s="206"/>
      <c r="Y641" s="206"/>
      <c r="Z641" s="206"/>
      <c r="AA641" s="206"/>
      <c r="AB641" s="206"/>
      <c r="AC641" s="245"/>
    </row>
    <row r="642" spans="15:29">
      <c r="O642" s="252">
        <f>基础资料!K642</f>
        <v>0</v>
      </c>
      <c r="U642" s="231" t="str">
        <f t="shared" si="23"/>
        <v>0</v>
      </c>
      <c r="W642" s="206" t="str">
        <f t="shared" si="24"/>
        <v/>
      </c>
      <c r="X642" s="206"/>
      <c r="Y642" s="206"/>
      <c r="Z642" s="206"/>
      <c r="AA642" s="206"/>
      <c r="AB642" s="206"/>
      <c r="AC642" s="245"/>
    </row>
    <row r="643" spans="15:29">
      <c r="O643" s="252">
        <f>基础资料!K643</f>
        <v>0</v>
      </c>
      <c r="U643" s="231" t="str">
        <f t="shared" si="23"/>
        <v>0</v>
      </c>
      <c r="W643" s="206" t="str">
        <f t="shared" si="24"/>
        <v/>
      </c>
      <c r="X643" s="206"/>
      <c r="Y643" s="206"/>
      <c r="Z643" s="206"/>
      <c r="AA643" s="206"/>
      <c r="AB643" s="206"/>
      <c r="AC643" s="245"/>
    </row>
    <row r="644" spans="15:29">
      <c r="O644" s="252">
        <f>基础资料!K644</f>
        <v>0</v>
      </c>
      <c r="U644" s="231" t="str">
        <f t="shared" si="23"/>
        <v>0</v>
      </c>
      <c r="W644" s="206" t="str">
        <f t="shared" si="24"/>
        <v/>
      </c>
      <c r="X644" s="206"/>
      <c r="Y644" s="206"/>
      <c r="Z644" s="206"/>
      <c r="AA644" s="206"/>
      <c r="AB644" s="206"/>
      <c r="AC644" s="245"/>
    </row>
    <row r="645" spans="15:29">
      <c r="O645" s="252">
        <f>基础资料!K645</f>
        <v>0</v>
      </c>
      <c r="U645" s="231" t="str">
        <f t="shared" si="23"/>
        <v>0</v>
      </c>
      <c r="W645" s="206" t="str">
        <f t="shared" si="24"/>
        <v/>
      </c>
      <c r="X645" s="206"/>
      <c r="Y645" s="206"/>
      <c r="Z645" s="206"/>
      <c r="AA645" s="206"/>
      <c r="AB645" s="206"/>
      <c r="AC645" s="245"/>
    </row>
    <row r="646" spans="15:29">
      <c r="O646" s="252">
        <f>基础资料!K646</f>
        <v>0</v>
      </c>
      <c r="U646" s="231" t="str">
        <f t="shared" si="23"/>
        <v>0</v>
      </c>
      <c r="W646" s="206" t="str">
        <f t="shared" si="24"/>
        <v/>
      </c>
      <c r="X646" s="206"/>
      <c r="Y646" s="206"/>
      <c r="Z646" s="206"/>
      <c r="AA646" s="206"/>
      <c r="AB646" s="206"/>
      <c r="AC646" s="245"/>
    </row>
    <row r="647" spans="15:29">
      <c r="O647" s="252">
        <f>基础资料!K647</f>
        <v>0</v>
      </c>
      <c r="U647" s="231" t="str">
        <f t="shared" ref="U647:U710" si="25">IF(D647="","0",$E647)</f>
        <v>0</v>
      </c>
      <c r="W647" s="206" t="str">
        <f t="shared" ref="W647:W710" si="26">IF(E647="","",$F647)</f>
        <v/>
      </c>
      <c r="X647" s="206"/>
      <c r="Y647" s="206"/>
      <c r="Z647" s="206"/>
      <c r="AA647" s="206"/>
      <c r="AB647" s="206"/>
      <c r="AC647" s="245"/>
    </row>
    <row r="648" spans="15:29">
      <c r="O648" s="252">
        <f>基础资料!K648</f>
        <v>0</v>
      </c>
      <c r="U648" s="231" t="str">
        <f t="shared" si="25"/>
        <v>0</v>
      </c>
      <c r="W648" s="206" t="str">
        <f t="shared" si="26"/>
        <v/>
      </c>
      <c r="X648" s="206"/>
      <c r="Y648" s="206"/>
      <c r="Z648" s="206"/>
      <c r="AA648" s="206"/>
      <c r="AB648" s="206"/>
      <c r="AC648" s="245"/>
    </row>
    <row r="649" spans="15:29">
      <c r="O649" s="252">
        <f>基础资料!K649</f>
        <v>0</v>
      </c>
      <c r="U649" s="231" t="str">
        <f t="shared" si="25"/>
        <v>0</v>
      </c>
      <c r="W649" s="206" t="str">
        <f t="shared" si="26"/>
        <v/>
      </c>
      <c r="X649" s="206"/>
      <c r="Y649" s="206"/>
      <c r="Z649" s="206"/>
      <c r="AA649" s="206"/>
      <c r="AB649" s="206"/>
      <c r="AC649" s="245"/>
    </row>
    <row r="650" spans="15:29">
      <c r="O650" s="252">
        <f>基础资料!K650</f>
        <v>0</v>
      </c>
      <c r="U650" s="231" t="str">
        <f t="shared" si="25"/>
        <v>0</v>
      </c>
      <c r="W650" s="206" t="str">
        <f t="shared" si="26"/>
        <v/>
      </c>
      <c r="X650" s="206"/>
      <c r="Y650" s="206"/>
      <c r="Z650" s="206"/>
      <c r="AA650" s="206"/>
      <c r="AB650" s="206"/>
      <c r="AC650" s="245"/>
    </row>
    <row r="651" spans="15:29">
      <c r="O651" s="252">
        <f>基础资料!K651</f>
        <v>0</v>
      </c>
      <c r="U651" s="231" t="str">
        <f t="shared" si="25"/>
        <v>0</v>
      </c>
      <c r="W651" s="206" t="str">
        <f t="shared" si="26"/>
        <v/>
      </c>
      <c r="X651" s="206"/>
      <c r="Y651" s="206"/>
      <c r="Z651" s="206"/>
      <c r="AA651" s="206"/>
      <c r="AB651" s="206"/>
      <c r="AC651" s="245"/>
    </row>
    <row r="652" spans="15:29">
      <c r="O652" s="252">
        <f>基础资料!K652</f>
        <v>0</v>
      </c>
      <c r="U652" s="231" t="str">
        <f t="shared" si="25"/>
        <v>0</v>
      </c>
      <c r="W652" s="206" t="str">
        <f t="shared" si="26"/>
        <v/>
      </c>
      <c r="X652" s="206"/>
      <c r="Y652" s="206"/>
      <c r="Z652" s="206"/>
      <c r="AA652" s="206"/>
      <c r="AB652" s="206"/>
      <c r="AC652" s="245"/>
    </row>
    <row r="653" spans="15:29">
      <c r="O653" s="252">
        <f>基础资料!K653</f>
        <v>0</v>
      </c>
      <c r="U653" s="231" t="str">
        <f t="shared" si="25"/>
        <v>0</v>
      </c>
      <c r="W653" s="206" t="str">
        <f t="shared" si="26"/>
        <v/>
      </c>
      <c r="X653" s="206"/>
      <c r="Y653" s="206"/>
      <c r="Z653" s="206"/>
      <c r="AA653" s="206"/>
      <c r="AB653" s="206"/>
      <c r="AC653" s="245"/>
    </row>
    <row r="654" spans="15:29">
      <c r="O654" s="252">
        <f>基础资料!K654</f>
        <v>0</v>
      </c>
      <c r="U654" s="231" t="str">
        <f t="shared" si="25"/>
        <v>0</v>
      </c>
      <c r="W654" s="206" t="str">
        <f t="shared" si="26"/>
        <v/>
      </c>
      <c r="X654" s="206"/>
      <c r="Y654" s="206"/>
      <c r="Z654" s="206"/>
      <c r="AA654" s="206"/>
      <c r="AB654" s="206"/>
      <c r="AC654" s="245"/>
    </row>
    <row r="655" spans="15:29">
      <c r="O655" s="252">
        <f>基础资料!K655</f>
        <v>0</v>
      </c>
      <c r="U655" s="231" t="str">
        <f t="shared" si="25"/>
        <v>0</v>
      </c>
      <c r="W655" s="206" t="str">
        <f t="shared" si="26"/>
        <v/>
      </c>
      <c r="X655" s="206"/>
      <c r="Y655" s="206"/>
      <c r="Z655" s="206"/>
      <c r="AA655" s="206"/>
      <c r="AB655" s="206"/>
      <c r="AC655" s="245"/>
    </row>
    <row r="656" spans="15:29">
      <c r="O656" s="252">
        <f>基础资料!K656</f>
        <v>0</v>
      </c>
      <c r="U656" s="231" t="str">
        <f t="shared" si="25"/>
        <v>0</v>
      </c>
      <c r="W656" s="206" t="str">
        <f t="shared" si="26"/>
        <v/>
      </c>
      <c r="X656" s="206"/>
      <c r="Y656" s="206"/>
      <c r="Z656" s="206"/>
      <c r="AA656" s="206"/>
      <c r="AB656" s="206"/>
      <c r="AC656" s="245"/>
    </row>
    <row r="657" spans="15:29">
      <c r="O657" s="252">
        <f>基础资料!K657</f>
        <v>0</v>
      </c>
      <c r="U657" s="231" t="str">
        <f t="shared" si="25"/>
        <v>0</v>
      </c>
      <c r="W657" s="206" t="str">
        <f t="shared" si="26"/>
        <v/>
      </c>
      <c r="X657" s="206"/>
      <c r="Y657" s="206"/>
      <c r="Z657" s="206"/>
      <c r="AA657" s="206"/>
      <c r="AB657" s="206"/>
      <c r="AC657" s="245"/>
    </row>
    <row r="658" spans="15:29">
      <c r="O658" s="252">
        <f>基础资料!K658</f>
        <v>0</v>
      </c>
      <c r="U658" s="231" t="str">
        <f t="shared" si="25"/>
        <v>0</v>
      </c>
      <c r="W658" s="206" t="str">
        <f t="shared" si="26"/>
        <v/>
      </c>
      <c r="X658" s="206"/>
      <c r="Y658" s="206"/>
      <c r="Z658" s="206"/>
      <c r="AA658" s="206"/>
      <c r="AB658" s="206"/>
      <c r="AC658" s="245"/>
    </row>
    <row r="659" spans="15:29">
      <c r="O659" s="252">
        <f>基础资料!K659</f>
        <v>0</v>
      </c>
      <c r="U659" s="231" t="str">
        <f t="shared" si="25"/>
        <v>0</v>
      </c>
      <c r="W659" s="206" t="str">
        <f t="shared" si="26"/>
        <v/>
      </c>
      <c r="X659" s="206"/>
      <c r="Y659" s="206"/>
      <c r="Z659" s="206"/>
      <c r="AA659" s="206"/>
      <c r="AB659" s="206"/>
      <c r="AC659" s="245"/>
    </row>
    <row r="660" spans="15:29">
      <c r="O660" s="252">
        <f>基础资料!K660</f>
        <v>0</v>
      </c>
      <c r="U660" s="231" t="str">
        <f t="shared" si="25"/>
        <v>0</v>
      </c>
      <c r="W660" s="206" t="str">
        <f t="shared" si="26"/>
        <v/>
      </c>
      <c r="X660" s="206"/>
      <c r="Y660" s="206"/>
      <c r="Z660" s="206"/>
      <c r="AA660" s="206"/>
      <c r="AB660" s="206"/>
      <c r="AC660" s="245"/>
    </row>
    <row r="661" spans="15:29">
      <c r="O661" s="252">
        <f>基础资料!K661</f>
        <v>0</v>
      </c>
      <c r="U661" s="231" t="str">
        <f t="shared" si="25"/>
        <v>0</v>
      </c>
      <c r="W661" s="206" t="str">
        <f t="shared" si="26"/>
        <v/>
      </c>
      <c r="X661" s="206"/>
      <c r="Y661" s="206"/>
      <c r="Z661" s="206"/>
      <c r="AA661" s="206"/>
      <c r="AB661" s="206"/>
      <c r="AC661" s="245"/>
    </row>
    <row r="662" spans="15:29">
      <c r="O662" s="252">
        <f>基础资料!K662</f>
        <v>0</v>
      </c>
      <c r="U662" s="231" t="str">
        <f t="shared" si="25"/>
        <v>0</v>
      </c>
      <c r="W662" s="206" t="str">
        <f t="shared" si="26"/>
        <v/>
      </c>
      <c r="X662" s="206"/>
      <c r="Y662" s="206"/>
      <c r="Z662" s="206"/>
      <c r="AA662" s="206"/>
      <c r="AB662" s="206"/>
      <c r="AC662" s="245"/>
    </row>
    <row r="663" spans="15:29">
      <c r="O663" s="252">
        <f>基础资料!K663</f>
        <v>0</v>
      </c>
      <c r="U663" s="231" t="str">
        <f t="shared" si="25"/>
        <v>0</v>
      </c>
      <c r="W663" s="206" t="str">
        <f t="shared" si="26"/>
        <v/>
      </c>
      <c r="X663" s="206"/>
      <c r="Y663" s="206"/>
      <c r="Z663" s="206"/>
      <c r="AA663" s="206"/>
      <c r="AB663" s="206"/>
      <c r="AC663" s="245"/>
    </row>
    <row r="664" spans="15:29">
      <c r="O664" s="252">
        <f>基础资料!K664</f>
        <v>0</v>
      </c>
      <c r="U664" s="231" t="str">
        <f t="shared" si="25"/>
        <v>0</v>
      </c>
      <c r="W664" s="206" t="str">
        <f t="shared" si="26"/>
        <v/>
      </c>
      <c r="X664" s="206"/>
      <c r="Y664" s="206"/>
      <c r="Z664" s="206"/>
      <c r="AA664" s="206"/>
      <c r="AB664" s="206"/>
      <c r="AC664" s="245"/>
    </row>
    <row r="665" spans="15:29">
      <c r="O665" s="252">
        <f>基础资料!K665</f>
        <v>0</v>
      </c>
      <c r="U665" s="231" t="str">
        <f t="shared" si="25"/>
        <v>0</v>
      </c>
      <c r="W665" s="206" t="str">
        <f t="shared" si="26"/>
        <v/>
      </c>
      <c r="X665" s="206"/>
      <c r="Y665" s="206"/>
      <c r="Z665" s="206"/>
      <c r="AA665" s="206"/>
      <c r="AB665" s="206"/>
      <c r="AC665" s="245"/>
    </row>
    <row r="666" spans="15:29">
      <c r="O666" s="252">
        <f>基础资料!K666</f>
        <v>0</v>
      </c>
      <c r="U666" s="231" t="str">
        <f t="shared" si="25"/>
        <v>0</v>
      </c>
      <c r="W666" s="206" t="str">
        <f t="shared" si="26"/>
        <v/>
      </c>
      <c r="X666" s="206"/>
      <c r="Y666" s="206"/>
      <c r="Z666" s="206"/>
      <c r="AA666" s="206"/>
      <c r="AB666" s="206"/>
      <c r="AC666" s="245"/>
    </row>
    <row r="667" spans="15:29">
      <c r="O667" s="252">
        <f>基础资料!K667</f>
        <v>0</v>
      </c>
      <c r="U667" s="231" t="str">
        <f t="shared" si="25"/>
        <v>0</v>
      </c>
      <c r="W667" s="206" t="str">
        <f t="shared" si="26"/>
        <v/>
      </c>
      <c r="X667" s="206"/>
      <c r="Y667" s="206"/>
      <c r="Z667" s="206"/>
      <c r="AA667" s="206"/>
      <c r="AB667" s="206"/>
      <c r="AC667" s="245"/>
    </row>
    <row r="668" spans="15:29">
      <c r="O668" s="252">
        <f>基础资料!K668</f>
        <v>0</v>
      </c>
      <c r="U668" s="231" t="str">
        <f t="shared" si="25"/>
        <v>0</v>
      </c>
      <c r="W668" s="206" t="str">
        <f t="shared" si="26"/>
        <v/>
      </c>
      <c r="X668" s="206"/>
      <c r="Y668" s="206"/>
      <c r="Z668" s="206"/>
      <c r="AA668" s="206"/>
      <c r="AB668" s="206"/>
      <c r="AC668" s="245"/>
    </row>
    <row r="669" spans="15:29">
      <c r="O669" s="252">
        <f>基础资料!K669</f>
        <v>0</v>
      </c>
      <c r="U669" s="231" t="str">
        <f t="shared" si="25"/>
        <v>0</v>
      </c>
      <c r="W669" s="206" t="str">
        <f t="shared" si="26"/>
        <v/>
      </c>
      <c r="X669" s="206"/>
      <c r="Y669" s="206"/>
      <c r="Z669" s="206"/>
      <c r="AA669" s="206"/>
      <c r="AB669" s="206"/>
      <c r="AC669" s="245"/>
    </row>
    <row r="670" spans="15:29">
      <c r="O670" s="252">
        <f>基础资料!K670</f>
        <v>0</v>
      </c>
      <c r="U670" s="231" t="str">
        <f t="shared" si="25"/>
        <v>0</v>
      </c>
      <c r="W670" s="206" t="str">
        <f t="shared" si="26"/>
        <v/>
      </c>
      <c r="X670" s="206"/>
      <c r="Y670" s="206"/>
      <c r="Z670" s="206"/>
      <c r="AA670" s="206"/>
      <c r="AB670" s="206"/>
      <c r="AC670" s="245"/>
    </row>
    <row r="671" spans="15:29">
      <c r="O671" s="252">
        <f>基础资料!K671</f>
        <v>0</v>
      </c>
      <c r="U671" s="231" t="str">
        <f t="shared" si="25"/>
        <v>0</v>
      </c>
      <c r="W671" s="206" t="str">
        <f t="shared" si="26"/>
        <v/>
      </c>
      <c r="X671" s="206"/>
      <c r="Y671" s="206"/>
      <c r="Z671" s="206"/>
      <c r="AA671" s="206"/>
      <c r="AB671" s="206"/>
      <c r="AC671" s="245"/>
    </row>
    <row r="672" spans="15:29">
      <c r="O672" s="252">
        <f>基础资料!K672</f>
        <v>0</v>
      </c>
      <c r="U672" s="231" t="str">
        <f t="shared" si="25"/>
        <v>0</v>
      </c>
      <c r="W672" s="206" t="str">
        <f t="shared" si="26"/>
        <v/>
      </c>
      <c r="X672" s="206"/>
      <c r="Y672" s="206"/>
      <c r="Z672" s="206"/>
      <c r="AA672" s="206"/>
      <c r="AB672" s="206"/>
      <c r="AC672" s="245"/>
    </row>
    <row r="673" spans="15:29">
      <c r="O673" s="252">
        <f>基础资料!K673</f>
        <v>0</v>
      </c>
      <c r="U673" s="231" t="str">
        <f t="shared" si="25"/>
        <v>0</v>
      </c>
      <c r="W673" s="206" t="str">
        <f t="shared" si="26"/>
        <v/>
      </c>
      <c r="X673" s="206"/>
      <c r="Y673" s="206"/>
      <c r="Z673" s="206"/>
      <c r="AA673" s="206"/>
      <c r="AB673" s="206"/>
      <c r="AC673" s="245"/>
    </row>
    <row r="674" spans="15:29">
      <c r="O674" s="252">
        <f>基础资料!K674</f>
        <v>0</v>
      </c>
      <c r="U674" s="231" t="str">
        <f t="shared" si="25"/>
        <v>0</v>
      </c>
      <c r="W674" s="206" t="str">
        <f t="shared" si="26"/>
        <v/>
      </c>
      <c r="X674" s="206"/>
      <c r="Y674" s="206"/>
      <c r="Z674" s="206"/>
      <c r="AA674" s="206"/>
      <c r="AB674" s="206"/>
      <c r="AC674" s="245"/>
    </row>
    <row r="675" spans="15:29">
      <c r="O675" s="252">
        <f>基础资料!K675</f>
        <v>0</v>
      </c>
      <c r="U675" s="231" t="str">
        <f t="shared" si="25"/>
        <v>0</v>
      </c>
      <c r="W675" s="206" t="str">
        <f t="shared" si="26"/>
        <v/>
      </c>
      <c r="X675" s="206"/>
      <c r="Y675" s="206"/>
      <c r="Z675" s="206"/>
      <c r="AA675" s="206"/>
      <c r="AB675" s="206"/>
      <c r="AC675" s="245"/>
    </row>
    <row r="676" spans="15:29">
      <c r="O676" s="252">
        <f>基础资料!K676</f>
        <v>0</v>
      </c>
      <c r="U676" s="231" t="str">
        <f t="shared" si="25"/>
        <v>0</v>
      </c>
      <c r="W676" s="206" t="str">
        <f t="shared" si="26"/>
        <v/>
      </c>
      <c r="X676" s="206"/>
      <c r="Y676" s="206"/>
      <c r="Z676" s="206"/>
      <c r="AA676" s="206"/>
      <c r="AB676" s="206"/>
      <c r="AC676" s="245"/>
    </row>
    <row r="677" spans="15:29">
      <c r="O677" s="252">
        <f>基础资料!K677</f>
        <v>0</v>
      </c>
      <c r="U677" s="231" t="str">
        <f t="shared" si="25"/>
        <v>0</v>
      </c>
      <c r="W677" s="206" t="str">
        <f t="shared" si="26"/>
        <v/>
      </c>
      <c r="X677" s="206"/>
      <c r="Y677" s="206"/>
      <c r="Z677" s="206"/>
      <c r="AA677" s="206"/>
      <c r="AB677" s="206"/>
      <c r="AC677" s="245"/>
    </row>
    <row r="678" spans="15:29">
      <c r="O678" s="252">
        <f>基础资料!K678</f>
        <v>0</v>
      </c>
      <c r="U678" s="231" t="str">
        <f t="shared" si="25"/>
        <v>0</v>
      </c>
      <c r="W678" s="206" t="str">
        <f t="shared" si="26"/>
        <v/>
      </c>
      <c r="X678" s="206"/>
      <c r="Y678" s="206"/>
      <c r="Z678" s="206"/>
      <c r="AA678" s="206"/>
      <c r="AB678" s="206"/>
      <c r="AC678" s="245"/>
    </row>
    <row r="679" spans="15:29">
      <c r="O679" s="252">
        <f>基础资料!K679</f>
        <v>0</v>
      </c>
      <c r="U679" s="231" t="str">
        <f t="shared" si="25"/>
        <v>0</v>
      </c>
      <c r="W679" s="206" t="str">
        <f t="shared" si="26"/>
        <v/>
      </c>
      <c r="X679" s="206"/>
      <c r="Y679" s="206"/>
      <c r="Z679" s="206"/>
      <c r="AA679" s="206"/>
      <c r="AB679" s="206"/>
      <c r="AC679" s="245"/>
    </row>
    <row r="680" spans="15:29">
      <c r="O680" s="252">
        <f>基础资料!K680</f>
        <v>0</v>
      </c>
      <c r="U680" s="231" t="str">
        <f t="shared" si="25"/>
        <v>0</v>
      </c>
      <c r="W680" s="206" t="str">
        <f t="shared" si="26"/>
        <v/>
      </c>
      <c r="X680" s="206"/>
      <c r="Y680" s="206"/>
      <c r="Z680" s="206"/>
      <c r="AA680" s="206"/>
      <c r="AB680" s="206"/>
      <c r="AC680" s="245"/>
    </row>
    <row r="681" spans="15:29">
      <c r="O681" s="252">
        <f>基础资料!K681</f>
        <v>0</v>
      </c>
      <c r="U681" s="231" t="str">
        <f t="shared" si="25"/>
        <v>0</v>
      </c>
      <c r="W681" s="206" t="str">
        <f t="shared" si="26"/>
        <v/>
      </c>
      <c r="X681" s="206"/>
      <c r="Y681" s="206"/>
      <c r="Z681" s="206"/>
      <c r="AA681" s="206"/>
      <c r="AB681" s="206"/>
      <c r="AC681" s="245"/>
    </row>
    <row r="682" spans="15:29">
      <c r="O682" s="252">
        <f>基础资料!K682</f>
        <v>0</v>
      </c>
      <c r="U682" s="231" t="str">
        <f t="shared" si="25"/>
        <v>0</v>
      </c>
      <c r="W682" s="206" t="str">
        <f t="shared" si="26"/>
        <v/>
      </c>
      <c r="X682" s="206"/>
      <c r="Y682" s="206"/>
      <c r="Z682" s="206"/>
      <c r="AA682" s="206"/>
      <c r="AB682" s="206"/>
      <c r="AC682" s="245"/>
    </row>
    <row r="683" spans="15:29">
      <c r="O683" s="252">
        <f>基础资料!K683</f>
        <v>0</v>
      </c>
      <c r="U683" s="231" t="str">
        <f t="shared" si="25"/>
        <v>0</v>
      </c>
      <c r="W683" s="206" t="str">
        <f t="shared" si="26"/>
        <v/>
      </c>
      <c r="X683" s="206"/>
      <c r="Y683" s="206"/>
      <c r="Z683" s="206"/>
      <c r="AA683" s="206"/>
      <c r="AB683" s="206"/>
      <c r="AC683" s="245"/>
    </row>
    <row r="684" spans="15:29">
      <c r="O684" s="252">
        <f>基础资料!K684</f>
        <v>0</v>
      </c>
      <c r="U684" s="231" t="str">
        <f t="shared" si="25"/>
        <v>0</v>
      </c>
      <c r="W684" s="206" t="str">
        <f t="shared" si="26"/>
        <v/>
      </c>
      <c r="X684" s="206"/>
      <c r="Y684" s="206"/>
      <c r="Z684" s="206"/>
      <c r="AA684" s="206"/>
      <c r="AB684" s="206"/>
      <c r="AC684" s="245"/>
    </row>
    <row r="685" spans="15:29">
      <c r="O685" s="252">
        <f>基础资料!K685</f>
        <v>0</v>
      </c>
      <c r="U685" s="231" t="str">
        <f t="shared" si="25"/>
        <v>0</v>
      </c>
      <c r="W685" s="206" t="str">
        <f t="shared" si="26"/>
        <v/>
      </c>
      <c r="X685" s="206"/>
      <c r="Y685" s="206"/>
      <c r="Z685" s="206"/>
      <c r="AA685" s="206"/>
      <c r="AB685" s="206"/>
      <c r="AC685" s="245"/>
    </row>
    <row r="686" spans="15:29">
      <c r="O686" s="252">
        <f>基础资料!K686</f>
        <v>0</v>
      </c>
      <c r="U686" s="231" t="str">
        <f t="shared" si="25"/>
        <v>0</v>
      </c>
      <c r="W686" s="206" t="str">
        <f t="shared" si="26"/>
        <v/>
      </c>
      <c r="X686" s="206"/>
      <c r="Y686" s="206"/>
      <c r="Z686" s="206"/>
      <c r="AA686" s="206"/>
      <c r="AB686" s="206"/>
      <c r="AC686" s="245"/>
    </row>
    <row r="687" spans="15:29">
      <c r="O687" s="252">
        <f>基础资料!K687</f>
        <v>0</v>
      </c>
      <c r="U687" s="231" t="str">
        <f t="shared" si="25"/>
        <v>0</v>
      </c>
      <c r="W687" s="206" t="str">
        <f t="shared" si="26"/>
        <v/>
      </c>
      <c r="X687" s="206"/>
      <c r="Y687" s="206"/>
      <c r="Z687" s="206"/>
      <c r="AA687" s="206"/>
      <c r="AB687" s="206"/>
      <c r="AC687" s="245"/>
    </row>
    <row r="688" spans="15:29">
      <c r="O688" s="252">
        <f>基础资料!K688</f>
        <v>0</v>
      </c>
      <c r="U688" s="231" t="str">
        <f t="shared" si="25"/>
        <v>0</v>
      </c>
      <c r="W688" s="206" t="str">
        <f t="shared" si="26"/>
        <v/>
      </c>
      <c r="X688" s="206"/>
      <c r="Y688" s="206"/>
      <c r="Z688" s="206"/>
      <c r="AA688" s="206"/>
      <c r="AB688" s="206"/>
      <c r="AC688" s="245"/>
    </row>
    <row r="689" spans="15:29">
      <c r="O689" s="252">
        <f>基础资料!K689</f>
        <v>0</v>
      </c>
      <c r="U689" s="231" t="str">
        <f t="shared" si="25"/>
        <v>0</v>
      </c>
      <c r="W689" s="206" t="str">
        <f t="shared" si="26"/>
        <v/>
      </c>
      <c r="X689" s="206"/>
      <c r="Y689" s="206"/>
      <c r="Z689" s="206"/>
      <c r="AA689" s="206"/>
      <c r="AB689" s="206"/>
      <c r="AC689" s="245"/>
    </row>
    <row r="690" spans="15:29">
      <c r="O690" s="252">
        <f>基础资料!K690</f>
        <v>0</v>
      </c>
      <c r="U690" s="231" t="str">
        <f t="shared" si="25"/>
        <v>0</v>
      </c>
      <c r="W690" s="206" t="str">
        <f t="shared" si="26"/>
        <v/>
      </c>
      <c r="X690" s="206"/>
      <c r="Y690" s="206"/>
      <c r="Z690" s="206"/>
      <c r="AA690" s="206"/>
      <c r="AB690" s="206"/>
      <c r="AC690" s="245"/>
    </row>
    <row r="691" spans="15:29">
      <c r="O691" s="252">
        <f>基础资料!K691</f>
        <v>0</v>
      </c>
      <c r="U691" s="231" t="str">
        <f t="shared" si="25"/>
        <v>0</v>
      </c>
      <c r="W691" s="206" t="str">
        <f t="shared" si="26"/>
        <v/>
      </c>
      <c r="X691" s="206"/>
      <c r="Y691" s="206"/>
      <c r="Z691" s="206"/>
      <c r="AA691" s="206"/>
      <c r="AB691" s="206"/>
      <c r="AC691" s="245"/>
    </row>
    <row r="692" spans="15:29">
      <c r="O692" s="252">
        <f>基础资料!K692</f>
        <v>0</v>
      </c>
      <c r="U692" s="231" t="str">
        <f t="shared" si="25"/>
        <v>0</v>
      </c>
      <c r="W692" s="206" t="str">
        <f t="shared" si="26"/>
        <v/>
      </c>
      <c r="X692" s="206"/>
      <c r="Y692" s="206"/>
      <c r="Z692" s="206"/>
      <c r="AA692" s="206"/>
      <c r="AB692" s="206"/>
      <c r="AC692" s="245"/>
    </row>
    <row r="693" spans="15:29">
      <c r="O693" s="252">
        <f>基础资料!K693</f>
        <v>0</v>
      </c>
      <c r="U693" s="231" t="str">
        <f t="shared" si="25"/>
        <v>0</v>
      </c>
      <c r="W693" s="206" t="str">
        <f t="shared" si="26"/>
        <v/>
      </c>
      <c r="X693" s="206"/>
      <c r="Y693" s="206"/>
      <c r="Z693" s="206"/>
      <c r="AA693" s="206"/>
      <c r="AB693" s="206"/>
      <c r="AC693" s="245"/>
    </row>
    <row r="694" spans="15:29">
      <c r="O694" s="252">
        <f>基础资料!K694</f>
        <v>0</v>
      </c>
      <c r="U694" s="231" t="str">
        <f t="shared" si="25"/>
        <v>0</v>
      </c>
      <c r="W694" s="206" t="str">
        <f t="shared" si="26"/>
        <v/>
      </c>
      <c r="X694" s="206"/>
      <c r="Y694" s="206"/>
      <c r="Z694" s="206"/>
      <c r="AA694" s="206"/>
      <c r="AB694" s="206"/>
      <c r="AC694" s="245"/>
    </row>
    <row r="695" spans="15:29">
      <c r="O695" s="252">
        <f>基础资料!K695</f>
        <v>0</v>
      </c>
      <c r="U695" s="231" t="str">
        <f t="shared" si="25"/>
        <v>0</v>
      </c>
      <c r="W695" s="206" t="str">
        <f t="shared" si="26"/>
        <v/>
      </c>
      <c r="X695" s="206"/>
      <c r="Y695" s="206"/>
      <c r="Z695" s="206"/>
      <c r="AA695" s="206"/>
      <c r="AB695" s="206"/>
      <c r="AC695" s="245"/>
    </row>
    <row r="696" spans="15:29">
      <c r="O696" s="252">
        <f>基础资料!K696</f>
        <v>0</v>
      </c>
      <c r="U696" s="231" t="str">
        <f t="shared" si="25"/>
        <v>0</v>
      </c>
      <c r="W696" s="206" t="str">
        <f t="shared" si="26"/>
        <v/>
      </c>
      <c r="X696" s="206"/>
      <c r="Y696" s="206"/>
      <c r="Z696" s="206"/>
      <c r="AA696" s="206"/>
      <c r="AB696" s="206"/>
      <c r="AC696" s="245"/>
    </row>
    <row r="697" spans="15:29">
      <c r="O697" s="252">
        <f>基础资料!K697</f>
        <v>0</v>
      </c>
      <c r="U697" s="231" t="str">
        <f t="shared" si="25"/>
        <v>0</v>
      </c>
      <c r="W697" s="206" t="str">
        <f t="shared" si="26"/>
        <v/>
      </c>
      <c r="X697" s="206"/>
      <c r="Y697" s="206"/>
      <c r="Z697" s="206"/>
      <c r="AA697" s="206"/>
      <c r="AB697" s="206"/>
      <c r="AC697" s="245"/>
    </row>
    <row r="698" spans="15:29">
      <c r="O698" s="252">
        <f>基础资料!K698</f>
        <v>0</v>
      </c>
      <c r="U698" s="231" t="str">
        <f t="shared" si="25"/>
        <v>0</v>
      </c>
      <c r="W698" s="206" t="str">
        <f t="shared" si="26"/>
        <v/>
      </c>
      <c r="X698" s="206"/>
      <c r="Y698" s="206"/>
      <c r="Z698" s="206"/>
      <c r="AA698" s="206"/>
      <c r="AB698" s="206"/>
      <c r="AC698" s="245"/>
    </row>
    <row r="699" spans="15:29">
      <c r="O699" s="252">
        <f>基础资料!K699</f>
        <v>0</v>
      </c>
      <c r="U699" s="231" t="str">
        <f t="shared" si="25"/>
        <v>0</v>
      </c>
      <c r="W699" s="206" t="str">
        <f t="shared" si="26"/>
        <v/>
      </c>
      <c r="X699" s="206"/>
      <c r="Y699" s="206"/>
      <c r="Z699" s="206"/>
      <c r="AA699" s="206"/>
      <c r="AB699" s="206"/>
      <c r="AC699" s="245"/>
    </row>
    <row r="700" spans="15:29">
      <c r="O700" s="252">
        <f>基础资料!K700</f>
        <v>0</v>
      </c>
      <c r="U700" s="231" t="str">
        <f t="shared" si="25"/>
        <v>0</v>
      </c>
      <c r="W700" s="206" t="str">
        <f t="shared" si="26"/>
        <v/>
      </c>
      <c r="X700" s="206"/>
      <c r="Y700" s="206"/>
      <c r="Z700" s="206"/>
      <c r="AA700" s="206"/>
      <c r="AB700" s="206"/>
      <c r="AC700" s="245"/>
    </row>
    <row r="701" spans="15:29">
      <c r="O701" s="252">
        <f>基础资料!K701</f>
        <v>0</v>
      </c>
      <c r="U701" s="231" t="str">
        <f t="shared" si="25"/>
        <v>0</v>
      </c>
      <c r="W701" s="206" t="str">
        <f t="shared" si="26"/>
        <v/>
      </c>
      <c r="X701" s="206"/>
      <c r="Y701" s="206"/>
      <c r="Z701" s="206"/>
      <c r="AA701" s="206"/>
      <c r="AB701" s="206"/>
      <c r="AC701" s="245"/>
    </row>
    <row r="702" spans="15:29">
      <c r="O702" s="252">
        <f>基础资料!K702</f>
        <v>0</v>
      </c>
      <c r="U702" s="231" t="str">
        <f t="shared" si="25"/>
        <v>0</v>
      </c>
      <c r="W702" s="206" t="str">
        <f t="shared" si="26"/>
        <v/>
      </c>
      <c r="X702" s="206"/>
      <c r="Y702" s="206"/>
      <c r="Z702" s="206"/>
      <c r="AA702" s="206"/>
      <c r="AB702" s="206"/>
      <c r="AC702" s="245"/>
    </row>
    <row r="703" spans="15:29">
      <c r="O703" s="252">
        <f>基础资料!K703</f>
        <v>0</v>
      </c>
      <c r="U703" s="231" t="str">
        <f t="shared" si="25"/>
        <v>0</v>
      </c>
      <c r="W703" s="206" t="str">
        <f t="shared" si="26"/>
        <v/>
      </c>
      <c r="X703" s="206"/>
      <c r="Y703" s="206"/>
      <c r="Z703" s="206"/>
      <c r="AA703" s="206"/>
      <c r="AB703" s="206"/>
      <c r="AC703" s="245"/>
    </row>
    <row r="704" spans="15:29">
      <c r="O704" s="252">
        <f>基础资料!K704</f>
        <v>0</v>
      </c>
      <c r="U704" s="231" t="str">
        <f t="shared" si="25"/>
        <v>0</v>
      </c>
      <c r="W704" s="206" t="str">
        <f t="shared" si="26"/>
        <v/>
      </c>
      <c r="X704" s="206"/>
      <c r="Y704" s="206"/>
      <c r="Z704" s="206"/>
      <c r="AA704" s="206"/>
      <c r="AB704" s="206"/>
      <c r="AC704" s="245"/>
    </row>
    <row r="705" spans="15:29">
      <c r="O705" s="252">
        <f>基础资料!K705</f>
        <v>0</v>
      </c>
      <c r="U705" s="231" t="str">
        <f t="shared" si="25"/>
        <v>0</v>
      </c>
      <c r="W705" s="206" t="str">
        <f t="shared" si="26"/>
        <v/>
      </c>
      <c r="X705" s="206"/>
      <c r="Y705" s="206"/>
      <c r="Z705" s="206"/>
      <c r="AA705" s="206"/>
      <c r="AB705" s="206"/>
      <c r="AC705" s="245"/>
    </row>
    <row r="706" spans="15:29">
      <c r="O706" s="252">
        <f>基础资料!K706</f>
        <v>0</v>
      </c>
      <c r="U706" s="231" t="str">
        <f t="shared" si="25"/>
        <v>0</v>
      </c>
      <c r="W706" s="206" t="str">
        <f t="shared" si="26"/>
        <v/>
      </c>
      <c r="X706" s="206"/>
      <c r="Y706" s="206"/>
      <c r="Z706" s="206"/>
      <c r="AA706" s="206"/>
      <c r="AB706" s="206"/>
      <c r="AC706" s="245"/>
    </row>
    <row r="707" spans="15:29">
      <c r="O707" s="252">
        <f>基础资料!K707</f>
        <v>0</v>
      </c>
      <c r="U707" s="231" t="str">
        <f t="shared" si="25"/>
        <v>0</v>
      </c>
      <c r="W707" s="206" t="str">
        <f t="shared" si="26"/>
        <v/>
      </c>
      <c r="X707" s="206"/>
      <c r="Y707" s="206"/>
      <c r="Z707" s="206"/>
      <c r="AA707" s="206"/>
      <c r="AB707" s="206"/>
      <c r="AC707" s="245"/>
    </row>
    <row r="708" spans="15:29">
      <c r="O708" s="252">
        <f>基础资料!K708</f>
        <v>0</v>
      </c>
      <c r="U708" s="231" t="str">
        <f t="shared" si="25"/>
        <v>0</v>
      </c>
      <c r="W708" s="206" t="str">
        <f t="shared" si="26"/>
        <v/>
      </c>
      <c r="X708" s="206"/>
      <c r="Y708" s="206"/>
      <c r="Z708" s="206"/>
      <c r="AA708" s="206"/>
      <c r="AB708" s="206"/>
      <c r="AC708" s="245"/>
    </row>
    <row r="709" spans="15:29">
      <c r="O709" s="252">
        <f>基础资料!K709</f>
        <v>0</v>
      </c>
      <c r="U709" s="231" t="str">
        <f t="shared" si="25"/>
        <v>0</v>
      </c>
      <c r="W709" s="206" t="str">
        <f t="shared" si="26"/>
        <v/>
      </c>
      <c r="X709" s="206"/>
      <c r="Y709" s="206"/>
      <c r="Z709" s="206"/>
      <c r="AA709" s="206"/>
      <c r="AB709" s="206"/>
      <c r="AC709" s="245"/>
    </row>
    <row r="710" spans="15:29">
      <c r="O710" s="252">
        <f>基础资料!K710</f>
        <v>0</v>
      </c>
      <c r="U710" s="231" t="str">
        <f t="shared" si="25"/>
        <v>0</v>
      </c>
      <c r="W710" s="206" t="str">
        <f t="shared" si="26"/>
        <v/>
      </c>
      <c r="X710" s="206"/>
      <c r="Y710" s="206"/>
      <c r="Z710" s="206"/>
      <c r="AA710" s="206"/>
      <c r="AB710" s="206"/>
      <c r="AC710" s="245"/>
    </row>
    <row r="711" spans="15:29">
      <c r="O711" s="252">
        <f>基础资料!K711</f>
        <v>0</v>
      </c>
      <c r="U711" s="231" t="str">
        <f t="shared" ref="U711:U774" si="27">IF(D711="","0",$E711)</f>
        <v>0</v>
      </c>
      <c r="W711" s="206" t="str">
        <f t="shared" ref="W711:W774" si="28">IF(E711="","",$F711)</f>
        <v/>
      </c>
      <c r="X711" s="206"/>
      <c r="Y711" s="206"/>
      <c r="Z711" s="206"/>
      <c r="AA711" s="206"/>
      <c r="AB711" s="206"/>
      <c r="AC711" s="245"/>
    </row>
    <row r="712" spans="15:29">
      <c r="O712" s="252">
        <f>基础资料!K712</f>
        <v>0</v>
      </c>
      <c r="U712" s="231" t="str">
        <f t="shared" si="27"/>
        <v>0</v>
      </c>
      <c r="W712" s="206" t="str">
        <f t="shared" si="28"/>
        <v/>
      </c>
      <c r="X712" s="206"/>
      <c r="Y712" s="206"/>
      <c r="Z712" s="206"/>
      <c r="AA712" s="206"/>
      <c r="AB712" s="206"/>
      <c r="AC712" s="245"/>
    </row>
    <row r="713" spans="15:29">
      <c r="O713" s="252">
        <f>基础资料!K713</f>
        <v>0</v>
      </c>
      <c r="U713" s="231" t="str">
        <f t="shared" si="27"/>
        <v>0</v>
      </c>
      <c r="W713" s="206" t="str">
        <f t="shared" si="28"/>
        <v/>
      </c>
      <c r="X713" s="206"/>
      <c r="Y713" s="206"/>
      <c r="Z713" s="206"/>
      <c r="AA713" s="206"/>
      <c r="AB713" s="206"/>
      <c r="AC713" s="245"/>
    </row>
    <row r="714" spans="15:29">
      <c r="O714" s="252">
        <f>基础资料!K714</f>
        <v>0</v>
      </c>
      <c r="U714" s="231" t="str">
        <f t="shared" si="27"/>
        <v>0</v>
      </c>
      <c r="W714" s="206" t="str">
        <f t="shared" si="28"/>
        <v/>
      </c>
      <c r="X714" s="206"/>
      <c r="Y714" s="206"/>
      <c r="Z714" s="206"/>
      <c r="AA714" s="206"/>
      <c r="AB714" s="206"/>
      <c r="AC714" s="245"/>
    </row>
    <row r="715" spans="15:29">
      <c r="O715" s="252">
        <f>基础资料!K715</f>
        <v>0</v>
      </c>
      <c r="U715" s="231" t="str">
        <f t="shared" si="27"/>
        <v>0</v>
      </c>
      <c r="W715" s="206" t="str">
        <f t="shared" si="28"/>
        <v/>
      </c>
      <c r="X715" s="206"/>
      <c r="Y715" s="206"/>
      <c r="Z715" s="206"/>
      <c r="AA715" s="206"/>
      <c r="AB715" s="206"/>
      <c r="AC715" s="245"/>
    </row>
    <row r="716" spans="15:29">
      <c r="O716" s="252">
        <f>基础资料!K716</f>
        <v>0</v>
      </c>
      <c r="U716" s="231" t="str">
        <f t="shared" si="27"/>
        <v>0</v>
      </c>
      <c r="W716" s="206" t="str">
        <f t="shared" si="28"/>
        <v/>
      </c>
      <c r="X716" s="206"/>
      <c r="Y716" s="206"/>
      <c r="Z716" s="206"/>
      <c r="AA716" s="206"/>
      <c r="AB716" s="206"/>
      <c r="AC716" s="245"/>
    </row>
    <row r="717" spans="15:29">
      <c r="O717" s="252">
        <f>基础资料!K717</f>
        <v>0</v>
      </c>
      <c r="U717" s="231" t="str">
        <f t="shared" si="27"/>
        <v>0</v>
      </c>
      <c r="W717" s="206" t="str">
        <f t="shared" si="28"/>
        <v/>
      </c>
      <c r="X717" s="206"/>
      <c r="Y717" s="206"/>
      <c r="Z717" s="206"/>
      <c r="AA717" s="206"/>
      <c r="AB717" s="206"/>
      <c r="AC717" s="245"/>
    </row>
    <row r="718" spans="15:29">
      <c r="O718" s="252">
        <f>基础资料!K718</f>
        <v>0</v>
      </c>
      <c r="U718" s="231" t="str">
        <f t="shared" si="27"/>
        <v>0</v>
      </c>
      <c r="W718" s="206" t="str">
        <f t="shared" si="28"/>
        <v/>
      </c>
      <c r="X718" s="206"/>
      <c r="Y718" s="206"/>
      <c r="Z718" s="206"/>
      <c r="AA718" s="206"/>
      <c r="AB718" s="206"/>
      <c r="AC718" s="245"/>
    </row>
    <row r="719" spans="15:29">
      <c r="O719" s="252">
        <f>基础资料!K719</f>
        <v>0</v>
      </c>
      <c r="U719" s="231" t="str">
        <f t="shared" si="27"/>
        <v>0</v>
      </c>
      <c r="W719" s="206" t="str">
        <f t="shared" si="28"/>
        <v/>
      </c>
      <c r="X719" s="206"/>
      <c r="Y719" s="206"/>
      <c r="Z719" s="206"/>
      <c r="AA719" s="206"/>
      <c r="AB719" s="206"/>
      <c r="AC719" s="245"/>
    </row>
    <row r="720" spans="15:29">
      <c r="O720" s="252">
        <f>基础资料!K720</f>
        <v>0</v>
      </c>
      <c r="U720" s="231" t="str">
        <f t="shared" si="27"/>
        <v>0</v>
      </c>
      <c r="W720" s="206" t="str">
        <f t="shared" si="28"/>
        <v/>
      </c>
      <c r="X720" s="206"/>
      <c r="Y720" s="206"/>
      <c r="Z720" s="206"/>
      <c r="AA720" s="206"/>
      <c r="AB720" s="206"/>
      <c r="AC720" s="245"/>
    </row>
    <row r="721" spans="15:29">
      <c r="O721" s="252">
        <f>基础资料!K721</f>
        <v>0</v>
      </c>
      <c r="U721" s="231" t="str">
        <f t="shared" si="27"/>
        <v>0</v>
      </c>
      <c r="W721" s="206" t="str">
        <f t="shared" si="28"/>
        <v/>
      </c>
      <c r="X721" s="206"/>
      <c r="Y721" s="206"/>
      <c r="Z721" s="206"/>
      <c r="AA721" s="206"/>
      <c r="AB721" s="206"/>
      <c r="AC721" s="245"/>
    </row>
    <row r="722" spans="15:29">
      <c r="O722" s="252">
        <f>基础资料!K722</f>
        <v>0</v>
      </c>
      <c r="U722" s="231" t="str">
        <f t="shared" si="27"/>
        <v>0</v>
      </c>
      <c r="W722" s="206" t="str">
        <f t="shared" si="28"/>
        <v/>
      </c>
      <c r="X722" s="206"/>
      <c r="Y722" s="206"/>
      <c r="Z722" s="206"/>
      <c r="AA722" s="206"/>
      <c r="AB722" s="206"/>
      <c r="AC722" s="245"/>
    </row>
    <row r="723" spans="15:29">
      <c r="O723" s="252">
        <f>基础资料!K723</f>
        <v>0</v>
      </c>
      <c r="U723" s="231" t="str">
        <f t="shared" si="27"/>
        <v>0</v>
      </c>
      <c r="W723" s="206" t="str">
        <f t="shared" si="28"/>
        <v/>
      </c>
      <c r="X723" s="206"/>
      <c r="Y723" s="206"/>
      <c r="Z723" s="206"/>
      <c r="AA723" s="206"/>
      <c r="AB723" s="206"/>
      <c r="AC723" s="245"/>
    </row>
    <row r="724" spans="15:29">
      <c r="O724" s="252">
        <f>基础资料!K724</f>
        <v>0</v>
      </c>
      <c r="U724" s="231" t="str">
        <f t="shared" si="27"/>
        <v>0</v>
      </c>
      <c r="W724" s="206" t="str">
        <f t="shared" si="28"/>
        <v/>
      </c>
      <c r="X724" s="206"/>
      <c r="Y724" s="206"/>
      <c r="Z724" s="206"/>
      <c r="AA724" s="206"/>
      <c r="AB724" s="206"/>
      <c r="AC724" s="245"/>
    </row>
    <row r="725" spans="15:29">
      <c r="O725" s="252">
        <f>基础资料!K725</f>
        <v>0</v>
      </c>
      <c r="U725" s="231" t="str">
        <f t="shared" si="27"/>
        <v>0</v>
      </c>
      <c r="W725" s="206" t="str">
        <f t="shared" si="28"/>
        <v/>
      </c>
      <c r="X725" s="206"/>
      <c r="Y725" s="206"/>
      <c r="Z725" s="206"/>
      <c r="AA725" s="206"/>
      <c r="AB725" s="206"/>
      <c r="AC725" s="245"/>
    </row>
    <row r="726" spans="15:29">
      <c r="O726" s="252">
        <f>基础资料!K726</f>
        <v>0</v>
      </c>
      <c r="U726" s="231" t="str">
        <f t="shared" si="27"/>
        <v>0</v>
      </c>
      <c r="W726" s="206" t="str">
        <f t="shared" si="28"/>
        <v/>
      </c>
      <c r="X726" s="206"/>
      <c r="Y726" s="206"/>
      <c r="Z726" s="206"/>
      <c r="AA726" s="206"/>
      <c r="AB726" s="206"/>
      <c r="AC726" s="245"/>
    </row>
    <row r="727" spans="15:29">
      <c r="O727" s="252">
        <f>基础资料!K727</f>
        <v>0</v>
      </c>
      <c r="U727" s="231" t="str">
        <f t="shared" si="27"/>
        <v>0</v>
      </c>
      <c r="W727" s="206" t="str">
        <f t="shared" si="28"/>
        <v/>
      </c>
      <c r="X727" s="206"/>
      <c r="Y727" s="206"/>
      <c r="Z727" s="206"/>
      <c r="AA727" s="206"/>
      <c r="AB727" s="206"/>
      <c r="AC727" s="245"/>
    </row>
    <row r="728" spans="15:29">
      <c r="O728" s="252">
        <f>基础资料!K728</f>
        <v>0</v>
      </c>
      <c r="U728" s="231" t="str">
        <f t="shared" si="27"/>
        <v>0</v>
      </c>
      <c r="W728" s="206" t="str">
        <f t="shared" si="28"/>
        <v/>
      </c>
      <c r="X728" s="206"/>
      <c r="Y728" s="206"/>
      <c r="Z728" s="206"/>
      <c r="AA728" s="206"/>
      <c r="AB728" s="206"/>
      <c r="AC728" s="245"/>
    </row>
    <row r="729" spans="15:29">
      <c r="O729" s="252">
        <f>基础资料!K729</f>
        <v>0</v>
      </c>
      <c r="U729" s="231" t="str">
        <f t="shared" si="27"/>
        <v>0</v>
      </c>
      <c r="W729" s="206" t="str">
        <f t="shared" si="28"/>
        <v/>
      </c>
      <c r="X729" s="206"/>
      <c r="Y729" s="206"/>
      <c r="Z729" s="206"/>
      <c r="AA729" s="206"/>
      <c r="AB729" s="206"/>
      <c r="AC729" s="245"/>
    </row>
    <row r="730" spans="15:29">
      <c r="O730" s="252">
        <f>基础资料!K730</f>
        <v>0</v>
      </c>
      <c r="U730" s="231" t="str">
        <f t="shared" si="27"/>
        <v>0</v>
      </c>
      <c r="W730" s="206" t="str">
        <f t="shared" si="28"/>
        <v/>
      </c>
      <c r="X730" s="206"/>
      <c r="Y730" s="206"/>
      <c r="Z730" s="206"/>
      <c r="AA730" s="206"/>
      <c r="AB730" s="206"/>
      <c r="AC730" s="245"/>
    </row>
    <row r="731" spans="15:29">
      <c r="O731" s="252">
        <f>基础资料!K731</f>
        <v>0</v>
      </c>
      <c r="U731" s="231" t="str">
        <f t="shared" si="27"/>
        <v>0</v>
      </c>
      <c r="W731" s="206" t="str">
        <f t="shared" si="28"/>
        <v/>
      </c>
      <c r="X731" s="206"/>
      <c r="Y731" s="206"/>
      <c r="Z731" s="206"/>
      <c r="AA731" s="206"/>
      <c r="AB731" s="206"/>
      <c r="AC731" s="245"/>
    </row>
    <row r="732" spans="15:29">
      <c r="O732" s="252">
        <f>基础资料!K732</f>
        <v>0</v>
      </c>
      <c r="U732" s="231" t="str">
        <f t="shared" si="27"/>
        <v>0</v>
      </c>
      <c r="W732" s="206" t="str">
        <f t="shared" si="28"/>
        <v/>
      </c>
      <c r="X732" s="206"/>
      <c r="Y732" s="206"/>
      <c r="Z732" s="206"/>
      <c r="AA732" s="206"/>
      <c r="AB732" s="206"/>
      <c r="AC732" s="245"/>
    </row>
    <row r="733" spans="15:29">
      <c r="O733" s="252">
        <f>基础资料!K733</f>
        <v>0</v>
      </c>
      <c r="U733" s="231" t="str">
        <f t="shared" si="27"/>
        <v>0</v>
      </c>
      <c r="W733" s="206" t="str">
        <f t="shared" si="28"/>
        <v/>
      </c>
      <c r="X733" s="206"/>
      <c r="Y733" s="206"/>
      <c r="Z733" s="206"/>
      <c r="AA733" s="206"/>
      <c r="AB733" s="206"/>
      <c r="AC733" s="245"/>
    </row>
    <row r="734" spans="15:29">
      <c r="O734" s="252">
        <f>基础资料!K734</f>
        <v>0</v>
      </c>
      <c r="U734" s="231" t="str">
        <f t="shared" si="27"/>
        <v>0</v>
      </c>
      <c r="W734" s="206" t="str">
        <f t="shared" si="28"/>
        <v/>
      </c>
      <c r="X734" s="206"/>
      <c r="Y734" s="206"/>
      <c r="Z734" s="206"/>
      <c r="AA734" s="206"/>
      <c r="AB734" s="206"/>
      <c r="AC734" s="245"/>
    </row>
    <row r="735" spans="15:29">
      <c r="O735" s="252">
        <f>基础资料!K735</f>
        <v>0</v>
      </c>
      <c r="U735" s="231" t="str">
        <f t="shared" si="27"/>
        <v>0</v>
      </c>
      <c r="W735" s="206" t="str">
        <f t="shared" si="28"/>
        <v/>
      </c>
      <c r="X735" s="206"/>
      <c r="Y735" s="206"/>
      <c r="Z735" s="206"/>
      <c r="AA735" s="206"/>
      <c r="AB735" s="206"/>
      <c r="AC735" s="245"/>
    </row>
    <row r="736" spans="15:29">
      <c r="O736" s="252">
        <f>基础资料!K736</f>
        <v>0</v>
      </c>
      <c r="U736" s="231" t="str">
        <f t="shared" si="27"/>
        <v>0</v>
      </c>
      <c r="W736" s="206" t="str">
        <f t="shared" si="28"/>
        <v/>
      </c>
      <c r="X736" s="206"/>
      <c r="Y736" s="206"/>
      <c r="Z736" s="206"/>
      <c r="AA736" s="206"/>
      <c r="AB736" s="206"/>
      <c r="AC736" s="245"/>
    </row>
    <row r="737" spans="15:29">
      <c r="O737" s="252">
        <f>基础资料!K737</f>
        <v>0</v>
      </c>
      <c r="U737" s="231" t="str">
        <f t="shared" si="27"/>
        <v>0</v>
      </c>
      <c r="W737" s="206" t="str">
        <f t="shared" si="28"/>
        <v/>
      </c>
      <c r="X737" s="206"/>
      <c r="Y737" s="206"/>
      <c r="Z737" s="206"/>
      <c r="AA737" s="206"/>
      <c r="AB737" s="206"/>
      <c r="AC737" s="245"/>
    </row>
    <row r="738" spans="15:29">
      <c r="O738" s="252">
        <f>基础资料!K738</f>
        <v>0</v>
      </c>
      <c r="U738" s="231" t="str">
        <f t="shared" si="27"/>
        <v>0</v>
      </c>
      <c r="W738" s="206" t="str">
        <f t="shared" si="28"/>
        <v/>
      </c>
      <c r="X738" s="206"/>
      <c r="Y738" s="206"/>
      <c r="Z738" s="206"/>
      <c r="AA738" s="206"/>
      <c r="AB738" s="206"/>
      <c r="AC738" s="245"/>
    </row>
    <row r="739" spans="15:29">
      <c r="O739" s="252">
        <f>基础资料!K739</f>
        <v>0</v>
      </c>
      <c r="U739" s="231" t="str">
        <f t="shared" si="27"/>
        <v>0</v>
      </c>
      <c r="W739" s="206" t="str">
        <f t="shared" si="28"/>
        <v/>
      </c>
      <c r="X739" s="206"/>
      <c r="Y739" s="206"/>
      <c r="Z739" s="206"/>
      <c r="AA739" s="206"/>
      <c r="AB739" s="206"/>
      <c r="AC739" s="245"/>
    </row>
    <row r="740" spans="15:29">
      <c r="O740" s="252">
        <f>基础资料!K740</f>
        <v>0</v>
      </c>
      <c r="U740" s="231" t="str">
        <f t="shared" si="27"/>
        <v>0</v>
      </c>
      <c r="W740" s="206" t="str">
        <f t="shared" si="28"/>
        <v/>
      </c>
      <c r="X740" s="206"/>
      <c r="Y740" s="206"/>
      <c r="Z740" s="206"/>
      <c r="AA740" s="206"/>
      <c r="AB740" s="206"/>
      <c r="AC740" s="245"/>
    </row>
    <row r="741" spans="15:29">
      <c r="O741" s="252">
        <f>基础资料!K741</f>
        <v>0</v>
      </c>
      <c r="U741" s="231" t="str">
        <f t="shared" si="27"/>
        <v>0</v>
      </c>
      <c r="W741" s="206" t="str">
        <f t="shared" si="28"/>
        <v/>
      </c>
      <c r="X741" s="206"/>
      <c r="Y741" s="206"/>
      <c r="Z741" s="206"/>
      <c r="AA741" s="206"/>
      <c r="AB741" s="206"/>
      <c r="AC741" s="245"/>
    </row>
    <row r="742" spans="15:29">
      <c r="O742" s="252">
        <f>基础资料!K742</f>
        <v>0</v>
      </c>
      <c r="U742" s="231" t="str">
        <f t="shared" si="27"/>
        <v>0</v>
      </c>
      <c r="W742" s="206" t="str">
        <f t="shared" si="28"/>
        <v/>
      </c>
      <c r="X742" s="206"/>
      <c r="Y742" s="206"/>
      <c r="Z742" s="206"/>
      <c r="AA742" s="206"/>
      <c r="AB742" s="206"/>
      <c r="AC742" s="245"/>
    </row>
    <row r="743" spans="15:29">
      <c r="O743" s="252">
        <f>基础资料!K743</f>
        <v>0</v>
      </c>
      <c r="U743" s="231" t="str">
        <f t="shared" si="27"/>
        <v>0</v>
      </c>
      <c r="W743" s="206" t="str">
        <f t="shared" si="28"/>
        <v/>
      </c>
      <c r="X743" s="206"/>
      <c r="Y743" s="206"/>
      <c r="Z743" s="206"/>
      <c r="AA743" s="206"/>
      <c r="AB743" s="206"/>
      <c r="AC743" s="245"/>
    </row>
    <row r="744" spans="15:29">
      <c r="O744" s="252">
        <f>基础资料!K744</f>
        <v>0</v>
      </c>
      <c r="U744" s="231" t="str">
        <f t="shared" si="27"/>
        <v>0</v>
      </c>
      <c r="W744" s="206" t="str">
        <f t="shared" si="28"/>
        <v/>
      </c>
      <c r="X744" s="206"/>
      <c r="Y744" s="206"/>
      <c r="Z744" s="206"/>
      <c r="AA744" s="206"/>
      <c r="AB744" s="206"/>
      <c r="AC744" s="245"/>
    </row>
    <row r="745" spans="15:29">
      <c r="O745" s="252">
        <f>基础资料!K745</f>
        <v>0</v>
      </c>
      <c r="U745" s="231" t="str">
        <f t="shared" si="27"/>
        <v>0</v>
      </c>
      <c r="W745" s="206" t="str">
        <f t="shared" si="28"/>
        <v/>
      </c>
      <c r="X745" s="206"/>
      <c r="Y745" s="206"/>
      <c r="Z745" s="206"/>
      <c r="AA745" s="206"/>
      <c r="AB745" s="206"/>
      <c r="AC745" s="245"/>
    </row>
    <row r="746" spans="15:29">
      <c r="O746" s="252">
        <f>基础资料!K746</f>
        <v>0</v>
      </c>
      <c r="U746" s="231" t="str">
        <f t="shared" si="27"/>
        <v>0</v>
      </c>
      <c r="W746" s="206" t="str">
        <f t="shared" si="28"/>
        <v/>
      </c>
      <c r="X746" s="206"/>
      <c r="Y746" s="206"/>
      <c r="Z746" s="206"/>
      <c r="AA746" s="206"/>
      <c r="AB746" s="206"/>
      <c r="AC746" s="245"/>
    </row>
    <row r="747" spans="15:29">
      <c r="O747" s="252">
        <f>基础资料!K747</f>
        <v>0</v>
      </c>
      <c r="U747" s="231" t="str">
        <f t="shared" si="27"/>
        <v>0</v>
      </c>
      <c r="W747" s="206" t="str">
        <f t="shared" si="28"/>
        <v/>
      </c>
      <c r="X747" s="206"/>
      <c r="Y747" s="206"/>
      <c r="Z747" s="206"/>
      <c r="AA747" s="206"/>
      <c r="AB747" s="206"/>
      <c r="AC747" s="245"/>
    </row>
    <row r="748" spans="15:29">
      <c r="O748" s="252">
        <f>基础资料!K748</f>
        <v>0</v>
      </c>
      <c r="U748" s="231" t="str">
        <f t="shared" si="27"/>
        <v>0</v>
      </c>
      <c r="W748" s="206" t="str">
        <f t="shared" si="28"/>
        <v/>
      </c>
      <c r="X748" s="206"/>
      <c r="Y748" s="206"/>
      <c r="Z748" s="206"/>
      <c r="AA748" s="206"/>
      <c r="AB748" s="206"/>
      <c r="AC748" s="245"/>
    </row>
    <row r="749" spans="15:29">
      <c r="O749" s="252">
        <f>基础资料!K749</f>
        <v>0</v>
      </c>
      <c r="U749" s="231" t="str">
        <f t="shared" si="27"/>
        <v>0</v>
      </c>
      <c r="W749" s="206" t="str">
        <f t="shared" si="28"/>
        <v/>
      </c>
      <c r="X749" s="206"/>
      <c r="Y749" s="206"/>
      <c r="Z749" s="206"/>
      <c r="AA749" s="206"/>
      <c r="AB749" s="206"/>
      <c r="AC749" s="245"/>
    </row>
    <row r="750" spans="15:29">
      <c r="O750" s="252">
        <f>基础资料!K750</f>
        <v>0</v>
      </c>
      <c r="U750" s="231" t="str">
        <f t="shared" si="27"/>
        <v>0</v>
      </c>
      <c r="W750" s="206" t="str">
        <f t="shared" si="28"/>
        <v/>
      </c>
      <c r="X750" s="206"/>
      <c r="Y750" s="206"/>
      <c r="Z750" s="206"/>
      <c r="AA750" s="206"/>
      <c r="AB750" s="206"/>
      <c r="AC750" s="245"/>
    </row>
    <row r="751" spans="15:29">
      <c r="O751" s="252">
        <f>基础资料!K751</f>
        <v>0</v>
      </c>
      <c r="U751" s="231" t="str">
        <f t="shared" si="27"/>
        <v>0</v>
      </c>
      <c r="W751" s="206" t="str">
        <f t="shared" si="28"/>
        <v/>
      </c>
      <c r="X751" s="206"/>
      <c r="Y751" s="206"/>
      <c r="Z751" s="206"/>
      <c r="AA751" s="206"/>
      <c r="AB751" s="206"/>
      <c r="AC751" s="245"/>
    </row>
    <row r="752" spans="15:29">
      <c r="O752" s="252">
        <f>基础资料!K752</f>
        <v>0</v>
      </c>
      <c r="U752" s="231" t="str">
        <f t="shared" si="27"/>
        <v>0</v>
      </c>
      <c r="W752" s="206" t="str">
        <f t="shared" si="28"/>
        <v/>
      </c>
      <c r="X752" s="206"/>
      <c r="Y752" s="206"/>
      <c r="Z752" s="206"/>
      <c r="AA752" s="206"/>
      <c r="AB752" s="206"/>
      <c r="AC752" s="245"/>
    </row>
    <row r="753" spans="15:29">
      <c r="O753" s="252">
        <f>基础资料!K753</f>
        <v>0</v>
      </c>
      <c r="U753" s="231" t="str">
        <f t="shared" si="27"/>
        <v>0</v>
      </c>
      <c r="W753" s="206" t="str">
        <f t="shared" si="28"/>
        <v/>
      </c>
      <c r="X753" s="206"/>
      <c r="Y753" s="206"/>
      <c r="Z753" s="206"/>
      <c r="AA753" s="206"/>
      <c r="AB753" s="206"/>
      <c r="AC753" s="245"/>
    </row>
    <row r="754" spans="15:29">
      <c r="O754" s="252">
        <f>基础资料!K754</f>
        <v>0</v>
      </c>
      <c r="U754" s="231" t="str">
        <f t="shared" si="27"/>
        <v>0</v>
      </c>
      <c r="W754" s="206" t="str">
        <f t="shared" si="28"/>
        <v/>
      </c>
      <c r="X754" s="206"/>
      <c r="Y754" s="206"/>
      <c r="Z754" s="206"/>
      <c r="AA754" s="206"/>
      <c r="AB754" s="206"/>
      <c r="AC754" s="245"/>
    </row>
    <row r="755" spans="15:29">
      <c r="O755" s="252">
        <f>基础资料!K755</f>
        <v>0</v>
      </c>
      <c r="U755" s="231" t="str">
        <f t="shared" si="27"/>
        <v>0</v>
      </c>
      <c r="W755" s="206" t="str">
        <f t="shared" si="28"/>
        <v/>
      </c>
      <c r="X755" s="206"/>
      <c r="Y755" s="206"/>
      <c r="Z755" s="206"/>
      <c r="AA755" s="206"/>
      <c r="AB755" s="206"/>
      <c r="AC755" s="245"/>
    </row>
    <row r="756" spans="15:29">
      <c r="O756" s="252">
        <f>基础资料!K756</f>
        <v>0</v>
      </c>
      <c r="U756" s="231" t="str">
        <f t="shared" si="27"/>
        <v>0</v>
      </c>
      <c r="W756" s="206" t="str">
        <f t="shared" si="28"/>
        <v/>
      </c>
      <c r="X756" s="206"/>
      <c r="Y756" s="206"/>
      <c r="Z756" s="206"/>
      <c r="AA756" s="206"/>
      <c r="AB756" s="206"/>
      <c r="AC756" s="245"/>
    </row>
    <row r="757" spans="15:29">
      <c r="O757" s="252">
        <f>基础资料!K757</f>
        <v>0</v>
      </c>
      <c r="U757" s="231" t="str">
        <f t="shared" si="27"/>
        <v>0</v>
      </c>
      <c r="W757" s="206" t="str">
        <f t="shared" si="28"/>
        <v/>
      </c>
      <c r="X757" s="206"/>
      <c r="Y757" s="206"/>
      <c r="Z757" s="206"/>
      <c r="AA757" s="206"/>
      <c r="AB757" s="206"/>
      <c r="AC757" s="245"/>
    </row>
    <row r="758" spans="15:29">
      <c r="O758" s="252">
        <f>基础资料!K758</f>
        <v>0</v>
      </c>
      <c r="U758" s="231" t="str">
        <f t="shared" si="27"/>
        <v>0</v>
      </c>
      <c r="W758" s="206" t="str">
        <f t="shared" si="28"/>
        <v/>
      </c>
      <c r="X758" s="206"/>
      <c r="Y758" s="206"/>
      <c r="Z758" s="206"/>
      <c r="AA758" s="206"/>
      <c r="AB758" s="206"/>
      <c r="AC758" s="245"/>
    </row>
    <row r="759" spans="15:29">
      <c r="O759" s="252">
        <f>基础资料!K759</f>
        <v>0</v>
      </c>
      <c r="U759" s="231" t="str">
        <f t="shared" si="27"/>
        <v>0</v>
      </c>
      <c r="W759" s="206" t="str">
        <f t="shared" si="28"/>
        <v/>
      </c>
      <c r="X759" s="206"/>
      <c r="Y759" s="206"/>
      <c r="Z759" s="206"/>
      <c r="AA759" s="206"/>
      <c r="AB759" s="206"/>
      <c r="AC759" s="245"/>
    </row>
    <row r="760" spans="15:29">
      <c r="O760" s="252">
        <f>基础资料!K760</f>
        <v>0</v>
      </c>
      <c r="U760" s="231" t="str">
        <f t="shared" si="27"/>
        <v>0</v>
      </c>
      <c r="W760" s="206" t="str">
        <f t="shared" si="28"/>
        <v/>
      </c>
      <c r="X760" s="206"/>
      <c r="Y760" s="206"/>
      <c r="Z760" s="206"/>
      <c r="AA760" s="206"/>
      <c r="AB760" s="206"/>
      <c r="AC760" s="245"/>
    </row>
    <row r="761" spans="15:29">
      <c r="O761" s="252">
        <f>基础资料!K761</f>
        <v>0</v>
      </c>
      <c r="U761" s="231" t="str">
        <f t="shared" si="27"/>
        <v>0</v>
      </c>
      <c r="W761" s="206" t="str">
        <f t="shared" si="28"/>
        <v/>
      </c>
      <c r="X761" s="206"/>
      <c r="Y761" s="206"/>
      <c r="Z761" s="206"/>
      <c r="AA761" s="206"/>
      <c r="AB761" s="206"/>
      <c r="AC761" s="245"/>
    </row>
    <row r="762" spans="15:29">
      <c r="O762" s="252">
        <f>基础资料!K762</f>
        <v>0</v>
      </c>
      <c r="U762" s="231" t="str">
        <f t="shared" si="27"/>
        <v>0</v>
      </c>
      <c r="W762" s="206" t="str">
        <f t="shared" si="28"/>
        <v/>
      </c>
      <c r="X762" s="206"/>
      <c r="Y762" s="206"/>
      <c r="Z762" s="206"/>
      <c r="AA762" s="206"/>
      <c r="AB762" s="206"/>
      <c r="AC762" s="245"/>
    </row>
    <row r="763" spans="15:29">
      <c r="O763" s="252">
        <f>基础资料!K763</f>
        <v>0</v>
      </c>
      <c r="U763" s="231" t="str">
        <f t="shared" si="27"/>
        <v>0</v>
      </c>
      <c r="W763" s="206" t="str">
        <f t="shared" si="28"/>
        <v/>
      </c>
      <c r="X763" s="206"/>
      <c r="Y763" s="206"/>
      <c r="Z763" s="206"/>
      <c r="AA763" s="206"/>
      <c r="AB763" s="206"/>
      <c r="AC763" s="245"/>
    </row>
    <row r="764" spans="15:29">
      <c r="O764" s="252">
        <f>基础资料!K764</f>
        <v>0</v>
      </c>
      <c r="U764" s="231" t="str">
        <f t="shared" si="27"/>
        <v>0</v>
      </c>
      <c r="W764" s="206" t="str">
        <f t="shared" si="28"/>
        <v/>
      </c>
      <c r="X764" s="206"/>
      <c r="Y764" s="206"/>
      <c r="Z764" s="206"/>
      <c r="AA764" s="206"/>
      <c r="AB764" s="206"/>
      <c r="AC764" s="245"/>
    </row>
    <row r="765" spans="15:29">
      <c r="O765" s="252">
        <f>基础资料!K765</f>
        <v>0</v>
      </c>
      <c r="U765" s="231" t="str">
        <f t="shared" si="27"/>
        <v>0</v>
      </c>
      <c r="W765" s="206" t="str">
        <f t="shared" si="28"/>
        <v/>
      </c>
      <c r="X765" s="206"/>
      <c r="Y765" s="206"/>
      <c r="Z765" s="206"/>
      <c r="AA765" s="206"/>
      <c r="AB765" s="206"/>
      <c r="AC765" s="245"/>
    </row>
    <row r="766" spans="15:29">
      <c r="O766" s="252">
        <f>基础资料!K766</f>
        <v>0</v>
      </c>
      <c r="U766" s="231" t="str">
        <f t="shared" si="27"/>
        <v>0</v>
      </c>
      <c r="W766" s="206" t="str">
        <f t="shared" si="28"/>
        <v/>
      </c>
      <c r="X766" s="206"/>
      <c r="Y766" s="206"/>
      <c r="Z766" s="206"/>
      <c r="AA766" s="206"/>
      <c r="AB766" s="206"/>
      <c r="AC766" s="245"/>
    </row>
    <row r="767" spans="15:29">
      <c r="O767" s="252">
        <f>基础资料!K767</f>
        <v>0</v>
      </c>
      <c r="U767" s="231" t="str">
        <f t="shared" si="27"/>
        <v>0</v>
      </c>
      <c r="W767" s="206" t="str">
        <f t="shared" si="28"/>
        <v/>
      </c>
      <c r="X767" s="206"/>
      <c r="Y767" s="206"/>
      <c r="Z767" s="206"/>
      <c r="AA767" s="206"/>
      <c r="AB767" s="206"/>
      <c r="AC767" s="245"/>
    </row>
    <row r="768" spans="15:29">
      <c r="O768" s="252">
        <f>基础资料!K768</f>
        <v>0</v>
      </c>
      <c r="U768" s="231" t="str">
        <f t="shared" si="27"/>
        <v>0</v>
      </c>
      <c r="W768" s="206" t="str">
        <f t="shared" si="28"/>
        <v/>
      </c>
      <c r="X768" s="206"/>
      <c r="Y768" s="206"/>
      <c r="Z768" s="206"/>
      <c r="AA768" s="206"/>
      <c r="AB768" s="206"/>
      <c r="AC768" s="245"/>
    </row>
    <row r="769" spans="15:29">
      <c r="O769" s="252">
        <f>基础资料!K769</f>
        <v>0</v>
      </c>
      <c r="U769" s="231" t="str">
        <f t="shared" si="27"/>
        <v>0</v>
      </c>
      <c r="W769" s="206" t="str">
        <f t="shared" si="28"/>
        <v/>
      </c>
      <c r="X769" s="206"/>
      <c r="Y769" s="206"/>
      <c r="Z769" s="206"/>
      <c r="AA769" s="206"/>
      <c r="AB769" s="206"/>
      <c r="AC769" s="245"/>
    </row>
    <row r="770" spans="15:29">
      <c r="O770" s="252">
        <f>基础资料!K770</f>
        <v>0</v>
      </c>
      <c r="U770" s="231" t="str">
        <f t="shared" si="27"/>
        <v>0</v>
      </c>
      <c r="W770" s="206" t="str">
        <f t="shared" si="28"/>
        <v/>
      </c>
      <c r="X770" s="206"/>
      <c r="Y770" s="206"/>
      <c r="Z770" s="206"/>
      <c r="AA770" s="206"/>
      <c r="AB770" s="206"/>
      <c r="AC770" s="245"/>
    </row>
    <row r="771" spans="15:29">
      <c r="O771" s="252">
        <f>基础资料!K771</f>
        <v>0</v>
      </c>
      <c r="U771" s="231" t="str">
        <f t="shared" si="27"/>
        <v>0</v>
      </c>
      <c r="W771" s="206" t="str">
        <f t="shared" si="28"/>
        <v/>
      </c>
      <c r="X771" s="206"/>
      <c r="Y771" s="206"/>
      <c r="Z771" s="206"/>
      <c r="AA771" s="206"/>
      <c r="AB771" s="206"/>
      <c r="AC771" s="245"/>
    </row>
    <row r="772" spans="15:29">
      <c r="O772" s="252">
        <f>基础资料!K772</f>
        <v>0</v>
      </c>
      <c r="U772" s="231" t="str">
        <f t="shared" si="27"/>
        <v>0</v>
      </c>
      <c r="W772" s="206" t="str">
        <f t="shared" si="28"/>
        <v/>
      </c>
      <c r="X772" s="206"/>
      <c r="Y772" s="206"/>
      <c r="Z772" s="206"/>
      <c r="AA772" s="206"/>
      <c r="AB772" s="206"/>
      <c r="AC772" s="245"/>
    </row>
    <row r="773" spans="15:29">
      <c r="O773" s="252">
        <f>基础资料!K773</f>
        <v>0</v>
      </c>
      <c r="U773" s="231" t="str">
        <f t="shared" si="27"/>
        <v>0</v>
      </c>
      <c r="W773" s="206" t="str">
        <f t="shared" si="28"/>
        <v/>
      </c>
      <c r="X773" s="206"/>
      <c r="Y773" s="206"/>
      <c r="Z773" s="206"/>
      <c r="AA773" s="206"/>
      <c r="AB773" s="206"/>
      <c r="AC773" s="245"/>
    </row>
    <row r="774" spans="15:29">
      <c r="O774" s="252">
        <f>基础资料!K774</f>
        <v>0</v>
      </c>
      <c r="U774" s="231" t="str">
        <f t="shared" si="27"/>
        <v>0</v>
      </c>
      <c r="W774" s="206" t="str">
        <f t="shared" si="28"/>
        <v/>
      </c>
      <c r="X774" s="206"/>
      <c r="Y774" s="206"/>
      <c r="Z774" s="206"/>
      <c r="AA774" s="206"/>
      <c r="AB774" s="206"/>
      <c r="AC774" s="245"/>
    </row>
    <row r="775" spans="15:29">
      <c r="O775" s="252">
        <f>基础资料!K775</f>
        <v>0</v>
      </c>
      <c r="U775" s="231" t="str">
        <f t="shared" ref="U775:U838" si="29">IF(D775="","0",$E775)</f>
        <v>0</v>
      </c>
      <c r="W775" s="206" t="str">
        <f t="shared" ref="W775:W838" si="30">IF(E775="","",$F775)</f>
        <v/>
      </c>
      <c r="X775" s="206"/>
      <c r="Y775" s="206"/>
      <c r="Z775" s="206"/>
      <c r="AA775" s="206"/>
      <c r="AB775" s="206"/>
      <c r="AC775" s="245"/>
    </row>
    <row r="776" spans="15:29">
      <c r="O776" s="252">
        <f>基础资料!K776</f>
        <v>0</v>
      </c>
      <c r="U776" s="231" t="str">
        <f t="shared" si="29"/>
        <v>0</v>
      </c>
      <c r="W776" s="206" t="str">
        <f t="shared" si="30"/>
        <v/>
      </c>
      <c r="X776" s="206"/>
      <c r="Y776" s="206"/>
      <c r="Z776" s="206"/>
      <c r="AA776" s="206"/>
      <c r="AB776" s="206"/>
      <c r="AC776" s="245"/>
    </row>
    <row r="777" spans="15:29">
      <c r="O777" s="252">
        <f>基础资料!K777</f>
        <v>0</v>
      </c>
      <c r="U777" s="231" t="str">
        <f t="shared" si="29"/>
        <v>0</v>
      </c>
      <c r="W777" s="206" t="str">
        <f t="shared" si="30"/>
        <v/>
      </c>
      <c r="X777" s="206"/>
      <c r="Y777" s="206"/>
      <c r="Z777" s="206"/>
      <c r="AA777" s="206"/>
      <c r="AB777" s="206"/>
      <c r="AC777" s="245"/>
    </row>
    <row r="778" spans="15:29">
      <c r="O778" s="252">
        <f>基础资料!K778</f>
        <v>0</v>
      </c>
      <c r="U778" s="231" t="str">
        <f t="shared" si="29"/>
        <v>0</v>
      </c>
      <c r="W778" s="206" t="str">
        <f t="shared" si="30"/>
        <v/>
      </c>
      <c r="X778" s="206"/>
      <c r="Y778" s="206"/>
      <c r="Z778" s="206"/>
      <c r="AA778" s="206"/>
      <c r="AB778" s="206"/>
      <c r="AC778" s="245"/>
    </row>
    <row r="779" spans="15:29">
      <c r="O779" s="252">
        <f>基础资料!K779</f>
        <v>0</v>
      </c>
      <c r="U779" s="231" t="str">
        <f t="shared" si="29"/>
        <v>0</v>
      </c>
      <c r="W779" s="206" t="str">
        <f t="shared" si="30"/>
        <v/>
      </c>
      <c r="X779" s="206"/>
      <c r="Y779" s="206"/>
      <c r="Z779" s="206"/>
      <c r="AA779" s="206"/>
      <c r="AB779" s="206"/>
      <c r="AC779" s="245"/>
    </row>
    <row r="780" spans="15:29">
      <c r="O780" s="252">
        <f>基础资料!K780</f>
        <v>0</v>
      </c>
      <c r="U780" s="231" t="str">
        <f t="shared" si="29"/>
        <v>0</v>
      </c>
      <c r="W780" s="206" t="str">
        <f t="shared" si="30"/>
        <v/>
      </c>
      <c r="X780" s="206"/>
      <c r="Y780" s="206"/>
      <c r="Z780" s="206"/>
      <c r="AA780" s="206"/>
      <c r="AB780" s="206"/>
      <c r="AC780" s="245"/>
    </row>
    <row r="781" spans="15:29">
      <c r="O781" s="252">
        <f>基础资料!K781</f>
        <v>0</v>
      </c>
      <c r="U781" s="231" t="str">
        <f t="shared" si="29"/>
        <v>0</v>
      </c>
      <c r="W781" s="206" t="str">
        <f t="shared" si="30"/>
        <v/>
      </c>
      <c r="X781" s="206"/>
      <c r="Y781" s="206"/>
      <c r="Z781" s="206"/>
      <c r="AA781" s="206"/>
      <c r="AB781" s="206"/>
      <c r="AC781" s="245"/>
    </row>
    <row r="782" spans="15:29">
      <c r="O782" s="252">
        <f>基础资料!K782</f>
        <v>0</v>
      </c>
      <c r="U782" s="231" t="str">
        <f t="shared" si="29"/>
        <v>0</v>
      </c>
      <c r="W782" s="206" t="str">
        <f t="shared" si="30"/>
        <v/>
      </c>
      <c r="X782" s="206"/>
      <c r="Y782" s="206"/>
      <c r="Z782" s="206"/>
      <c r="AA782" s="206"/>
      <c r="AB782" s="206"/>
      <c r="AC782" s="245"/>
    </row>
    <row r="783" spans="15:29">
      <c r="O783" s="252">
        <f>基础资料!K783</f>
        <v>0</v>
      </c>
      <c r="U783" s="231" t="str">
        <f t="shared" si="29"/>
        <v>0</v>
      </c>
      <c r="W783" s="206" t="str">
        <f t="shared" si="30"/>
        <v/>
      </c>
      <c r="X783" s="206"/>
      <c r="Y783" s="206"/>
      <c r="Z783" s="206"/>
      <c r="AA783" s="206"/>
      <c r="AB783" s="206"/>
      <c r="AC783" s="245"/>
    </row>
    <row r="784" spans="15:29">
      <c r="O784" s="252">
        <f>基础资料!K784</f>
        <v>0</v>
      </c>
      <c r="U784" s="231" t="str">
        <f t="shared" si="29"/>
        <v>0</v>
      </c>
      <c r="W784" s="206" t="str">
        <f t="shared" si="30"/>
        <v/>
      </c>
      <c r="X784" s="206"/>
      <c r="Y784" s="206"/>
      <c r="Z784" s="206"/>
      <c r="AA784" s="206"/>
      <c r="AB784" s="206"/>
      <c r="AC784" s="245"/>
    </row>
    <row r="785" spans="15:29">
      <c r="O785" s="252">
        <f>基础资料!K785</f>
        <v>0</v>
      </c>
      <c r="U785" s="231" t="str">
        <f t="shared" si="29"/>
        <v>0</v>
      </c>
      <c r="W785" s="206" t="str">
        <f t="shared" si="30"/>
        <v/>
      </c>
      <c r="X785" s="206"/>
      <c r="Y785" s="206"/>
      <c r="Z785" s="206"/>
      <c r="AA785" s="206"/>
      <c r="AB785" s="206"/>
      <c r="AC785" s="245"/>
    </row>
    <row r="786" spans="15:29">
      <c r="O786" s="252">
        <f>基础资料!K786</f>
        <v>0</v>
      </c>
      <c r="U786" s="231" t="str">
        <f t="shared" si="29"/>
        <v>0</v>
      </c>
      <c r="W786" s="206" t="str">
        <f t="shared" si="30"/>
        <v/>
      </c>
      <c r="X786" s="206"/>
      <c r="Y786" s="206"/>
      <c r="Z786" s="206"/>
      <c r="AA786" s="206"/>
      <c r="AB786" s="206"/>
      <c r="AC786" s="245"/>
    </row>
    <row r="787" spans="15:29">
      <c r="O787" s="252">
        <f>基础资料!K787</f>
        <v>0</v>
      </c>
      <c r="U787" s="231" t="str">
        <f t="shared" si="29"/>
        <v>0</v>
      </c>
      <c r="W787" s="206" t="str">
        <f t="shared" si="30"/>
        <v/>
      </c>
      <c r="X787" s="206"/>
      <c r="Y787" s="206"/>
      <c r="Z787" s="206"/>
      <c r="AA787" s="206"/>
      <c r="AB787" s="206"/>
      <c r="AC787" s="245"/>
    </row>
    <row r="788" spans="15:29">
      <c r="O788" s="252">
        <f>基础资料!K788</f>
        <v>0</v>
      </c>
      <c r="U788" s="231" t="str">
        <f t="shared" si="29"/>
        <v>0</v>
      </c>
      <c r="W788" s="206" t="str">
        <f t="shared" si="30"/>
        <v/>
      </c>
      <c r="X788" s="206"/>
      <c r="Y788" s="206"/>
      <c r="Z788" s="206"/>
      <c r="AA788" s="206"/>
      <c r="AB788" s="206"/>
      <c r="AC788" s="245"/>
    </row>
    <row r="789" spans="15:29">
      <c r="O789" s="252">
        <f>基础资料!K789</f>
        <v>0</v>
      </c>
      <c r="U789" s="231" t="str">
        <f t="shared" si="29"/>
        <v>0</v>
      </c>
      <c r="W789" s="206" t="str">
        <f t="shared" si="30"/>
        <v/>
      </c>
      <c r="X789" s="206"/>
      <c r="Y789" s="206"/>
      <c r="Z789" s="206"/>
      <c r="AA789" s="206"/>
      <c r="AB789" s="206"/>
      <c r="AC789" s="245"/>
    </row>
    <row r="790" spans="15:29">
      <c r="O790" s="252">
        <f>基础资料!K790</f>
        <v>0</v>
      </c>
      <c r="U790" s="231" t="str">
        <f t="shared" si="29"/>
        <v>0</v>
      </c>
      <c r="W790" s="206" t="str">
        <f t="shared" si="30"/>
        <v/>
      </c>
      <c r="X790" s="206"/>
      <c r="Y790" s="206"/>
      <c r="Z790" s="206"/>
      <c r="AA790" s="206"/>
      <c r="AB790" s="206"/>
      <c r="AC790" s="245"/>
    </row>
    <row r="791" spans="15:29">
      <c r="O791" s="252">
        <f>基础资料!K791</f>
        <v>0</v>
      </c>
      <c r="U791" s="231" t="str">
        <f t="shared" si="29"/>
        <v>0</v>
      </c>
      <c r="W791" s="206" t="str">
        <f t="shared" si="30"/>
        <v/>
      </c>
      <c r="X791" s="206"/>
      <c r="Y791" s="206"/>
      <c r="Z791" s="206"/>
      <c r="AA791" s="206"/>
      <c r="AB791" s="206"/>
      <c r="AC791" s="245"/>
    </row>
    <row r="792" spans="15:29">
      <c r="O792" s="252">
        <f>基础资料!K792</f>
        <v>0</v>
      </c>
      <c r="U792" s="231" t="str">
        <f t="shared" si="29"/>
        <v>0</v>
      </c>
      <c r="W792" s="206" t="str">
        <f t="shared" si="30"/>
        <v/>
      </c>
      <c r="X792" s="206"/>
      <c r="Y792" s="206"/>
      <c r="Z792" s="206"/>
      <c r="AA792" s="206"/>
      <c r="AB792" s="206"/>
      <c r="AC792" s="245"/>
    </row>
    <row r="793" spans="15:29">
      <c r="O793" s="252">
        <f>基础资料!K793</f>
        <v>0</v>
      </c>
      <c r="U793" s="231" t="str">
        <f t="shared" si="29"/>
        <v>0</v>
      </c>
      <c r="W793" s="206" t="str">
        <f t="shared" si="30"/>
        <v/>
      </c>
      <c r="X793" s="206"/>
      <c r="Y793" s="206"/>
      <c r="Z793" s="206"/>
      <c r="AA793" s="206"/>
      <c r="AB793" s="206"/>
      <c r="AC793" s="245"/>
    </row>
    <row r="794" spans="15:29">
      <c r="O794" s="252">
        <f>基础资料!K794</f>
        <v>0</v>
      </c>
      <c r="U794" s="231" t="str">
        <f t="shared" si="29"/>
        <v>0</v>
      </c>
      <c r="W794" s="206" t="str">
        <f t="shared" si="30"/>
        <v/>
      </c>
      <c r="X794" s="206"/>
      <c r="Y794" s="206"/>
      <c r="Z794" s="206"/>
      <c r="AA794" s="206"/>
      <c r="AB794" s="206"/>
      <c r="AC794" s="245"/>
    </row>
    <row r="795" spans="15:29">
      <c r="O795" s="252">
        <f>基础资料!K795</f>
        <v>0</v>
      </c>
      <c r="U795" s="231" t="str">
        <f t="shared" si="29"/>
        <v>0</v>
      </c>
      <c r="W795" s="206" t="str">
        <f t="shared" si="30"/>
        <v/>
      </c>
      <c r="X795" s="206"/>
      <c r="Y795" s="206"/>
      <c r="Z795" s="206"/>
      <c r="AA795" s="206"/>
      <c r="AB795" s="206"/>
      <c r="AC795" s="245"/>
    </row>
    <row r="796" spans="15:29">
      <c r="O796" s="252">
        <f>基础资料!K796</f>
        <v>0</v>
      </c>
      <c r="U796" s="231" t="str">
        <f t="shared" si="29"/>
        <v>0</v>
      </c>
      <c r="W796" s="206" t="str">
        <f t="shared" si="30"/>
        <v/>
      </c>
      <c r="X796" s="206"/>
      <c r="Y796" s="206"/>
      <c r="Z796" s="206"/>
      <c r="AA796" s="206"/>
      <c r="AB796" s="206"/>
      <c r="AC796" s="245"/>
    </row>
    <row r="797" spans="15:29">
      <c r="O797" s="252">
        <f>基础资料!K797</f>
        <v>0</v>
      </c>
      <c r="U797" s="231" t="str">
        <f t="shared" si="29"/>
        <v>0</v>
      </c>
      <c r="W797" s="206" t="str">
        <f t="shared" si="30"/>
        <v/>
      </c>
      <c r="X797" s="206"/>
      <c r="Y797" s="206"/>
      <c r="Z797" s="206"/>
      <c r="AA797" s="206"/>
      <c r="AB797" s="206"/>
      <c r="AC797" s="245"/>
    </row>
    <row r="798" spans="15:29">
      <c r="O798" s="252">
        <f>基础资料!K798</f>
        <v>0</v>
      </c>
      <c r="U798" s="231" t="str">
        <f t="shared" si="29"/>
        <v>0</v>
      </c>
      <c r="W798" s="206" t="str">
        <f t="shared" si="30"/>
        <v/>
      </c>
      <c r="X798" s="206"/>
      <c r="Y798" s="206"/>
      <c r="Z798" s="206"/>
      <c r="AA798" s="206"/>
      <c r="AB798" s="206"/>
      <c r="AC798" s="245"/>
    </row>
    <row r="799" spans="15:29">
      <c r="O799" s="252">
        <f>基础资料!K799</f>
        <v>0</v>
      </c>
      <c r="U799" s="231" t="str">
        <f t="shared" si="29"/>
        <v>0</v>
      </c>
      <c r="W799" s="206" t="str">
        <f t="shared" si="30"/>
        <v/>
      </c>
      <c r="X799" s="206"/>
      <c r="Y799" s="206"/>
      <c r="Z799" s="206"/>
      <c r="AA799" s="206"/>
      <c r="AB799" s="206"/>
      <c r="AC799" s="245"/>
    </row>
    <row r="800" spans="15:29">
      <c r="O800" s="252">
        <f>基础资料!K800</f>
        <v>0</v>
      </c>
      <c r="U800" s="231" t="str">
        <f t="shared" si="29"/>
        <v>0</v>
      </c>
      <c r="W800" s="206" t="str">
        <f t="shared" si="30"/>
        <v/>
      </c>
      <c r="X800" s="206"/>
      <c r="Y800" s="206"/>
      <c r="Z800" s="206"/>
      <c r="AA800" s="206"/>
      <c r="AB800" s="206"/>
      <c r="AC800" s="245"/>
    </row>
    <row r="801" spans="15:29">
      <c r="O801" s="252">
        <f>基础资料!K801</f>
        <v>0</v>
      </c>
      <c r="U801" s="231" t="str">
        <f t="shared" si="29"/>
        <v>0</v>
      </c>
      <c r="W801" s="206" t="str">
        <f t="shared" si="30"/>
        <v/>
      </c>
      <c r="X801" s="206"/>
      <c r="Y801" s="206"/>
      <c r="Z801" s="206"/>
      <c r="AA801" s="206"/>
      <c r="AB801" s="206"/>
      <c r="AC801" s="245"/>
    </row>
    <row r="802" spans="15:29">
      <c r="O802" s="252">
        <f>基础资料!K802</f>
        <v>0</v>
      </c>
      <c r="U802" s="231" t="str">
        <f t="shared" si="29"/>
        <v>0</v>
      </c>
      <c r="W802" s="206" t="str">
        <f t="shared" si="30"/>
        <v/>
      </c>
      <c r="X802" s="206"/>
      <c r="Y802" s="206"/>
      <c r="Z802" s="206"/>
      <c r="AA802" s="206"/>
      <c r="AB802" s="206"/>
      <c r="AC802" s="245"/>
    </row>
    <row r="803" spans="15:29">
      <c r="O803" s="252">
        <f>基础资料!K803</f>
        <v>0</v>
      </c>
      <c r="U803" s="231" t="str">
        <f t="shared" si="29"/>
        <v>0</v>
      </c>
      <c r="W803" s="206" t="str">
        <f t="shared" si="30"/>
        <v/>
      </c>
      <c r="X803" s="206"/>
      <c r="Y803" s="206"/>
      <c r="Z803" s="206"/>
      <c r="AA803" s="206"/>
      <c r="AB803" s="206"/>
      <c r="AC803" s="245"/>
    </row>
    <row r="804" spans="15:29">
      <c r="O804" s="252">
        <f>基础资料!K804</f>
        <v>0</v>
      </c>
      <c r="U804" s="231" t="str">
        <f t="shared" si="29"/>
        <v>0</v>
      </c>
      <c r="W804" s="206" t="str">
        <f t="shared" si="30"/>
        <v/>
      </c>
      <c r="X804" s="206"/>
      <c r="Y804" s="206"/>
      <c r="Z804" s="206"/>
      <c r="AA804" s="206"/>
      <c r="AB804" s="206"/>
      <c r="AC804" s="245"/>
    </row>
    <row r="805" spans="15:29">
      <c r="O805" s="252">
        <f>基础资料!K805</f>
        <v>0</v>
      </c>
      <c r="U805" s="231" t="str">
        <f t="shared" si="29"/>
        <v>0</v>
      </c>
      <c r="W805" s="206" t="str">
        <f t="shared" si="30"/>
        <v/>
      </c>
      <c r="X805" s="206"/>
      <c r="Y805" s="206"/>
      <c r="Z805" s="206"/>
      <c r="AA805" s="206"/>
      <c r="AB805" s="206"/>
      <c r="AC805" s="245"/>
    </row>
    <row r="806" spans="15:29">
      <c r="O806" s="252">
        <f>基础资料!K806</f>
        <v>0</v>
      </c>
      <c r="U806" s="231" t="str">
        <f t="shared" si="29"/>
        <v>0</v>
      </c>
      <c r="W806" s="206" t="str">
        <f t="shared" si="30"/>
        <v/>
      </c>
      <c r="X806" s="206"/>
      <c r="Y806" s="206"/>
      <c r="Z806" s="206"/>
      <c r="AA806" s="206"/>
      <c r="AB806" s="206"/>
      <c r="AC806" s="245"/>
    </row>
    <row r="807" spans="15:29">
      <c r="O807" s="252">
        <f>基础资料!K807</f>
        <v>0</v>
      </c>
      <c r="U807" s="231" t="str">
        <f t="shared" si="29"/>
        <v>0</v>
      </c>
      <c r="W807" s="206" t="str">
        <f t="shared" si="30"/>
        <v/>
      </c>
      <c r="X807" s="206"/>
      <c r="Y807" s="206"/>
      <c r="Z807" s="206"/>
      <c r="AA807" s="206"/>
      <c r="AB807" s="206"/>
      <c r="AC807" s="245"/>
    </row>
    <row r="808" spans="15:29">
      <c r="O808" s="252">
        <f>基础资料!K808</f>
        <v>0</v>
      </c>
      <c r="U808" s="231" t="str">
        <f t="shared" si="29"/>
        <v>0</v>
      </c>
      <c r="W808" s="206" t="str">
        <f t="shared" si="30"/>
        <v/>
      </c>
      <c r="X808" s="206"/>
      <c r="Y808" s="206"/>
      <c r="Z808" s="206"/>
      <c r="AA808" s="206"/>
      <c r="AB808" s="206"/>
      <c r="AC808" s="245"/>
    </row>
    <row r="809" spans="15:29">
      <c r="O809" s="252">
        <f>基础资料!K809</f>
        <v>0</v>
      </c>
      <c r="U809" s="231" t="str">
        <f t="shared" si="29"/>
        <v>0</v>
      </c>
      <c r="W809" s="206" t="str">
        <f t="shared" si="30"/>
        <v/>
      </c>
      <c r="X809" s="206"/>
      <c r="Y809" s="206"/>
      <c r="Z809" s="206"/>
      <c r="AA809" s="206"/>
      <c r="AB809" s="206"/>
      <c r="AC809" s="245"/>
    </row>
    <row r="810" spans="15:29">
      <c r="O810" s="252">
        <f>基础资料!K810</f>
        <v>0</v>
      </c>
      <c r="U810" s="231" t="str">
        <f t="shared" si="29"/>
        <v>0</v>
      </c>
      <c r="W810" s="206" t="str">
        <f t="shared" si="30"/>
        <v/>
      </c>
      <c r="X810" s="206"/>
      <c r="Y810" s="206"/>
      <c r="Z810" s="206"/>
      <c r="AA810" s="206"/>
      <c r="AB810" s="206"/>
      <c r="AC810" s="245"/>
    </row>
    <row r="811" spans="15:29">
      <c r="O811" s="252">
        <f>基础资料!K811</f>
        <v>0</v>
      </c>
      <c r="U811" s="231" t="str">
        <f t="shared" si="29"/>
        <v>0</v>
      </c>
      <c r="W811" s="206" t="str">
        <f t="shared" si="30"/>
        <v/>
      </c>
      <c r="X811" s="206"/>
      <c r="Y811" s="206"/>
      <c r="Z811" s="206"/>
      <c r="AA811" s="206"/>
      <c r="AB811" s="206"/>
      <c r="AC811" s="245"/>
    </row>
    <row r="812" spans="15:29">
      <c r="O812" s="252">
        <f>基础资料!K812</f>
        <v>0</v>
      </c>
      <c r="U812" s="231" t="str">
        <f t="shared" si="29"/>
        <v>0</v>
      </c>
      <c r="W812" s="206" t="str">
        <f t="shared" si="30"/>
        <v/>
      </c>
      <c r="X812" s="206"/>
      <c r="Y812" s="206"/>
      <c r="Z812" s="206"/>
      <c r="AA812" s="206"/>
      <c r="AB812" s="206"/>
      <c r="AC812" s="245"/>
    </row>
    <row r="813" spans="15:29">
      <c r="O813" s="252">
        <f>基础资料!K813</f>
        <v>0</v>
      </c>
      <c r="U813" s="231" t="str">
        <f t="shared" si="29"/>
        <v>0</v>
      </c>
      <c r="W813" s="206" t="str">
        <f t="shared" si="30"/>
        <v/>
      </c>
      <c r="X813" s="206"/>
      <c r="Y813" s="206"/>
      <c r="Z813" s="206"/>
      <c r="AA813" s="206"/>
      <c r="AB813" s="206"/>
      <c r="AC813" s="245"/>
    </row>
    <row r="814" spans="15:29">
      <c r="O814" s="252">
        <f>基础资料!K814</f>
        <v>0</v>
      </c>
      <c r="U814" s="231" t="str">
        <f t="shared" si="29"/>
        <v>0</v>
      </c>
      <c r="W814" s="206" t="str">
        <f t="shared" si="30"/>
        <v/>
      </c>
      <c r="X814" s="206"/>
      <c r="Y814" s="206"/>
      <c r="Z814" s="206"/>
      <c r="AA814" s="206"/>
      <c r="AB814" s="206"/>
      <c r="AC814" s="245"/>
    </row>
    <row r="815" spans="15:29">
      <c r="O815" s="252">
        <f>基础资料!K815</f>
        <v>0</v>
      </c>
      <c r="U815" s="231" t="str">
        <f t="shared" si="29"/>
        <v>0</v>
      </c>
      <c r="W815" s="206" t="str">
        <f t="shared" si="30"/>
        <v/>
      </c>
      <c r="X815" s="206"/>
      <c r="Y815" s="206"/>
      <c r="Z815" s="206"/>
      <c r="AA815" s="206"/>
      <c r="AB815" s="206"/>
      <c r="AC815" s="245"/>
    </row>
    <row r="816" spans="15:29">
      <c r="O816" s="252">
        <f>基础资料!K816</f>
        <v>0</v>
      </c>
      <c r="U816" s="231" t="str">
        <f t="shared" si="29"/>
        <v>0</v>
      </c>
      <c r="W816" s="206" t="str">
        <f t="shared" si="30"/>
        <v/>
      </c>
      <c r="X816" s="206"/>
      <c r="Y816" s="206"/>
      <c r="Z816" s="206"/>
      <c r="AA816" s="206"/>
      <c r="AB816" s="206"/>
      <c r="AC816" s="245"/>
    </row>
    <row r="817" spans="15:29">
      <c r="O817" s="252">
        <f>基础资料!K817</f>
        <v>0</v>
      </c>
      <c r="U817" s="231" t="str">
        <f t="shared" si="29"/>
        <v>0</v>
      </c>
      <c r="W817" s="206" t="str">
        <f t="shared" si="30"/>
        <v/>
      </c>
      <c r="X817" s="206"/>
      <c r="Y817" s="206"/>
      <c r="Z817" s="206"/>
      <c r="AA817" s="206"/>
      <c r="AB817" s="206"/>
      <c r="AC817" s="245"/>
    </row>
    <row r="818" spans="15:29">
      <c r="O818" s="252">
        <f>基础资料!K818</f>
        <v>0</v>
      </c>
      <c r="U818" s="231" t="str">
        <f t="shared" si="29"/>
        <v>0</v>
      </c>
      <c r="W818" s="206" t="str">
        <f t="shared" si="30"/>
        <v/>
      </c>
      <c r="X818" s="206"/>
      <c r="Y818" s="206"/>
      <c r="Z818" s="206"/>
      <c r="AA818" s="206"/>
      <c r="AB818" s="206"/>
      <c r="AC818" s="245"/>
    </row>
    <row r="819" spans="15:29">
      <c r="O819" s="252">
        <f>基础资料!K819</f>
        <v>0</v>
      </c>
      <c r="U819" s="231" t="str">
        <f t="shared" si="29"/>
        <v>0</v>
      </c>
      <c r="W819" s="206" t="str">
        <f t="shared" si="30"/>
        <v/>
      </c>
      <c r="X819" s="206"/>
      <c r="Y819" s="206"/>
      <c r="Z819" s="206"/>
      <c r="AA819" s="206"/>
      <c r="AB819" s="206"/>
      <c r="AC819" s="245"/>
    </row>
    <row r="820" spans="15:29">
      <c r="O820" s="252">
        <f>基础资料!K820</f>
        <v>0</v>
      </c>
      <c r="U820" s="231" t="str">
        <f t="shared" si="29"/>
        <v>0</v>
      </c>
      <c r="W820" s="206" t="str">
        <f t="shared" si="30"/>
        <v/>
      </c>
      <c r="X820" s="206"/>
      <c r="Y820" s="206"/>
      <c r="Z820" s="206"/>
      <c r="AA820" s="206"/>
      <c r="AB820" s="206"/>
      <c r="AC820" s="245"/>
    </row>
    <row r="821" spans="15:29">
      <c r="O821" s="252">
        <f>基础资料!K821</f>
        <v>0</v>
      </c>
      <c r="U821" s="231" t="str">
        <f t="shared" si="29"/>
        <v>0</v>
      </c>
      <c r="W821" s="206" t="str">
        <f t="shared" si="30"/>
        <v/>
      </c>
      <c r="X821" s="206"/>
      <c r="Y821" s="206"/>
      <c r="Z821" s="206"/>
      <c r="AA821" s="206"/>
      <c r="AB821" s="206"/>
      <c r="AC821" s="245"/>
    </row>
    <row r="822" spans="15:29">
      <c r="O822" s="252">
        <f>基础资料!K822</f>
        <v>0</v>
      </c>
      <c r="U822" s="231" t="str">
        <f t="shared" si="29"/>
        <v>0</v>
      </c>
      <c r="W822" s="206" t="str">
        <f t="shared" si="30"/>
        <v/>
      </c>
      <c r="X822" s="206"/>
      <c r="Y822" s="206"/>
      <c r="Z822" s="206"/>
      <c r="AA822" s="206"/>
      <c r="AB822" s="206"/>
      <c r="AC822" s="245"/>
    </row>
    <row r="823" spans="15:29">
      <c r="O823" s="252">
        <f>基础资料!K823</f>
        <v>0</v>
      </c>
      <c r="U823" s="231" t="str">
        <f t="shared" si="29"/>
        <v>0</v>
      </c>
      <c r="W823" s="206" t="str">
        <f t="shared" si="30"/>
        <v/>
      </c>
      <c r="X823" s="206"/>
      <c r="Y823" s="206"/>
      <c r="Z823" s="206"/>
      <c r="AA823" s="206"/>
      <c r="AB823" s="206"/>
      <c r="AC823" s="245"/>
    </row>
    <row r="824" spans="15:29">
      <c r="O824" s="252">
        <f>基础资料!K824</f>
        <v>0</v>
      </c>
      <c r="U824" s="231" t="str">
        <f t="shared" si="29"/>
        <v>0</v>
      </c>
      <c r="W824" s="206" t="str">
        <f t="shared" si="30"/>
        <v/>
      </c>
      <c r="X824" s="206"/>
      <c r="Y824" s="206"/>
      <c r="Z824" s="206"/>
      <c r="AA824" s="206"/>
      <c r="AB824" s="206"/>
      <c r="AC824" s="245"/>
    </row>
    <row r="825" spans="15:29">
      <c r="O825" s="252">
        <f>基础资料!K825</f>
        <v>0</v>
      </c>
      <c r="U825" s="231" t="str">
        <f t="shared" si="29"/>
        <v>0</v>
      </c>
      <c r="W825" s="206" t="str">
        <f t="shared" si="30"/>
        <v/>
      </c>
      <c r="X825" s="206"/>
      <c r="Y825" s="206"/>
      <c r="Z825" s="206"/>
      <c r="AA825" s="206"/>
      <c r="AB825" s="206"/>
      <c r="AC825" s="245"/>
    </row>
    <row r="826" spans="15:29">
      <c r="O826" s="252">
        <f>基础资料!K826</f>
        <v>0</v>
      </c>
      <c r="U826" s="231" t="str">
        <f t="shared" si="29"/>
        <v>0</v>
      </c>
      <c r="W826" s="206" t="str">
        <f t="shared" si="30"/>
        <v/>
      </c>
      <c r="X826" s="206"/>
      <c r="Y826" s="206"/>
      <c r="Z826" s="206"/>
      <c r="AA826" s="206"/>
      <c r="AB826" s="206"/>
      <c r="AC826" s="245"/>
    </row>
    <row r="827" spans="15:29">
      <c r="O827" s="252">
        <f>基础资料!K827</f>
        <v>0</v>
      </c>
      <c r="U827" s="231" t="str">
        <f t="shared" si="29"/>
        <v>0</v>
      </c>
      <c r="W827" s="206" t="str">
        <f t="shared" si="30"/>
        <v/>
      </c>
      <c r="X827" s="206"/>
      <c r="Y827" s="206"/>
      <c r="Z827" s="206"/>
      <c r="AA827" s="206"/>
      <c r="AB827" s="206"/>
      <c r="AC827" s="245"/>
    </row>
    <row r="828" spans="15:29">
      <c r="O828" s="252">
        <f>基础资料!K828</f>
        <v>0</v>
      </c>
      <c r="U828" s="231" t="str">
        <f t="shared" si="29"/>
        <v>0</v>
      </c>
      <c r="W828" s="206" t="str">
        <f t="shared" si="30"/>
        <v/>
      </c>
      <c r="X828" s="206"/>
      <c r="Y828" s="206"/>
      <c r="Z828" s="206"/>
      <c r="AA828" s="206"/>
      <c r="AB828" s="206"/>
      <c r="AC828" s="245"/>
    </row>
    <row r="829" spans="15:29">
      <c r="O829" s="252">
        <f>基础资料!K829</f>
        <v>0</v>
      </c>
      <c r="U829" s="231" t="str">
        <f t="shared" si="29"/>
        <v>0</v>
      </c>
      <c r="W829" s="206" t="str">
        <f t="shared" si="30"/>
        <v/>
      </c>
      <c r="X829" s="206"/>
      <c r="Y829" s="206"/>
      <c r="Z829" s="206"/>
      <c r="AA829" s="206"/>
      <c r="AB829" s="206"/>
      <c r="AC829" s="245"/>
    </row>
    <row r="830" spans="15:29">
      <c r="O830" s="252">
        <f>基础资料!K830</f>
        <v>0</v>
      </c>
      <c r="U830" s="231" t="str">
        <f t="shared" si="29"/>
        <v>0</v>
      </c>
      <c r="W830" s="206" t="str">
        <f t="shared" si="30"/>
        <v/>
      </c>
      <c r="X830" s="206"/>
      <c r="Y830" s="206"/>
      <c r="Z830" s="206"/>
      <c r="AA830" s="206"/>
      <c r="AB830" s="206"/>
      <c r="AC830" s="245"/>
    </row>
    <row r="831" spans="15:29">
      <c r="O831" s="252">
        <f>基础资料!K831</f>
        <v>0</v>
      </c>
      <c r="U831" s="231" t="str">
        <f t="shared" si="29"/>
        <v>0</v>
      </c>
      <c r="W831" s="206" t="str">
        <f t="shared" si="30"/>
        <v/>
      </c>
      <c r="X831" s="206"/>
      <c r="Y831" s="206"/>
      <c r="Z831" s="206"/>
      <c r="AA831" s="206"/>
      <c r="AB831" s="206"/>
      <c r="AC831" s="245"/>
    </row>
    <row r="832" spans="15:29">
      <c r="O832" s="252">
        <f>基础资料!K832</f>
        <v>0</v>
      </c>
      <c r="U832" s="231" t="str">
        <f t="shared" si="29"/>
        <v>0</v>
      </c>
      <c r="W832" s="206" t="str">
        <f t="shared" si="30"/>
        <v/>
      </c>
      <c r="X832" s="206"/>
      <c r="Y832" s="206"/>
      <c r="Z832" s="206"/>
      <c r="AA832" s="206"/>
      <c r="AB832" s="206"/>
      <c r="AC832" s="245"/>
    </row>
    <row r="833" spans="15:29">
      <c r="O833" s="252">
        <f>基础资料!K833</f>
        <v>0</v>
      </c>
      <c r="U833" s="231" t="str">
        <f t="shared" si="29"/>
        <v>0</v>
      </c>
      <c r="W833" s="206" t="str">
        <f t="shared" si="30"/>
        <v/>
      </c>
      <c r="X833" s="206"/>
      <c r="Y833" s="206"/>
      <c r="Z833" s="206"/>
      <c r="AA833" s="206"/>
      <c r="AB833" s="206"/>
      <c r="AC833" s="245"/>
    </row>
    <row r="834" spans="15:29">
      <c r="O834" s="252">
        <f>基础资料!K834</f>
        <v>0</v>
      </c>
      <c r="U834" s="231" t="str">
        <f t="shared" si="29"/>
        <v>0</v>
      </c>
      <c r="W834" s="206" t="str">
        <f t="shared" si="30"/>
        <v/>
      </c>
      <c r="X834" s="206"/>
      <c r="Y834" s="206"/>
      <c r="Z834" s="206"/>
      <c r="AA834" s="206"/>
      <c r="AB834" s="206"/>
      <c r="AC834" s="245"/>
    </row>
    <row r="835" spans="15:29">
      <c r="O835" s="252">
        <f>基础资料!K835</f>
        <v>0</v>
      </c>
      <c r="U835" s="231" t="str">
        <f t="shared" si="29"/>
        <v>0</v>
      </c>
      <c r="W835" s="206" t="str">
        <f t="shared" si="30"/>
        <v/>
      </c>
      <c r="X835" s="206"/>
      <c r="Y835" s="206"/>
      <c r="Z835" s="206"/>
      <c r="AA835" s="206"/>
      <c r="AB835" s="206"/>
      <c r="AC835" s="245"/>
    </row>
    <row r="836" spans="15:29">
      <c r="O836" s="252">
        <f>基础资料!K836</f>
        <v>0</v>
      </c>
      <c r="U836" s="231" t="str">
        <f t="shared" si="29"/>
        <v>0</v>
      </c>
      <c r="W836" s="206" t="str">
        <f t="shared" si="30"/>
        <v/>
      </c>
      <c r="X836" s="206"/>
      <c r="Y836" s="206"/>
      <c r="Z836" s="206"/>
      <c r="AA836" s="206"/>
      <c r="AB836" s="206"/>
      <c r="AC836" s="245"/>
    </row>
    <row r="837" spans="15:29">
      <c r="O837" s="252">
        <f>基础资料!K837</f>
        <v>0</v>
      </c>
      <c r="U837" s="231" t="str">
        <f t="shared" si="29"/>
        <v>0</v>
      </c>
      <c r="W837" s="206" t="str">
        <f t="shared" si="30"/>
        <v/>
      </c>
      <c r="X837" s="206"/>
      <c r="Y837" s="206"/>
      <c r="Z837" s="206"/>
      <c r="AA837" s="206"/>
      <c r="AB837" s="206"/>
      <c r="AC837" s="245"/>
    </row>
    <row r="838" spans="15:29">
      <c r="O838" s="252">
        <f>基础资料!K838</f>
        <v>0</v>
      </c>
      <c r="U838" s="231" t="str">
        <f t="shared" si="29"/>
        <v>0</v>
      </c>
      <c r="W838" s="206" t="str">
        <f t="shared" si="30"/>
        <v/>
      </c>
      <c r="X838" s="206"/>
      <c r="Y838" s="206"/>
      <c r="Z838" s="206"/>
      <c r="AA838" s="206"/>
      <c r="AB838" s="206"/>
      <c r="AC838" s="245"/>
    </row>
    <row r="839" spans="15:29">
      <c r="O839" s="252">
        <f>基础资料!K839</f>
        <v>0</v>
      </c>
      <c r="U839" s="231" t="str">
        <f t="shared" ref="U839:U902" si="31">IF(D839="","0",$E839)</f>
        <v>0</v>
      </c>
      <c r="W839" s="206" t="str">
        <f t="shared" ref="W839:W902" si="32">IF(E839="","",$F839)</f>
        <v/>
      </c>
      <c r="X839" s="206"/>
      <c r="Y839" s="206"/>
      <c r="Z839" s="206"/>
      <c r="AA839" s="206"/>
      <c r="AB839" s="206"/>
      <c r="AC839" s="245"/>
    </row>
    <row r="840" spans="15:29">
      <c r="O840" s="252">
        <f>基础资料!K840</f>
        <v>0</v>
      </c>
      <c r="U840" s="231" t="str">
        <f t="shared" si="31"/>
        <v>0</v>
      </c>
      <c r="W840" s="206" t="str">
        <f t="shared" si="32"/>
        <v/>
      </c>
      <c r="X840" s="206"/>
      <c r="Y840" s="206"/>
      <c r="Z840" s="206"/>
      <c r="AA840" s="206"/>
      <c r="AB840" s="206"/>
      <c r="AC840" s="245"/>
    </row>
    <row r="841" spans="15:29">
      <c r="O841" s="252">
        <f>基础资料!K841</f>
        <v>0</v>
      </c>
      <c r="U841" s="231" t="str">
        <f t="shared" si="31"/>
        <v>0</v>
      </c>
      <c r="W841" s="206" t="str">
        <f t="shared" si="32"/>
        <v/>
      </c>
      <c r="X841" s="206"/>
      <c r="Y841" s="206"/>
      <c r="Z841" s="206"/>
      <c r="AA841" s="206"/>
      <c r="AB841" s="206"/>
      <c r="AC841" s="245"/>
    </row>
    <row r="842" spans="15:29">
      <c r="O842" s="252">
        <f>基础资料!K842</f>
        <v>0</v>
      </c>
      <c r="U842" s="231" t="str">
        <f t="shared" si="31"/>
        <v>0</v>
      </c>
      <c r="W842" s="206" t="str">
        <f t="shared" si="32"/>
        <v/>
      </c>
      <c r="X842" s="206"/>
      <c r="Y842" s="206"/>
      <c r="Z842" s="206"/>
      <c r="AA842" s="206"/>
      <c r="AB842" s="206"/>
      <c r="AC842" s="245"/>
    </row>
    <row r="843" spans="15:29">
      <c r="O843" s="252">
        <f>基础资料!K843</f>
        <v>0</v>
      </c>
      <c r="U843" s="231" t="str">
        <f t="shared" si="31"/>
        <v>0</v>
      </c>
      <c r="W843" s="206" t="str">
        <f t="shared" si="32"/>
        <v/>
      </c>
      <c r="X843" s="206"/>
      <c r="Y843" s="206"/>
      <c r="Z843" s="206"/>
      <c r="AA843" s="206"/>
      <c r="AB843" s="206"/>
      <c r="AC843" s="245"/>
    </row>
    <row r="844" spans="15:29">
      <c r="O844" s="252">
        <f>基础资料!K844</f>
        <v>0</v>
      </c>
      <c r="U844" s="231" t="str">
        <f t="shared" si="31"/>
        <v>0</v>
      </c>
      <c r="W844" s="206" t="str">
        <f t="shared" si="32"/>
        <v/>
      </c>
      <c r="X844" s="206"/>
      <c r="Y844" s="206"/>
      <c r="Z844" s="206"/>
      <c r="AA844" s="206"/>
      <c r="AB844" s="206"/>
      <c r="AC844" s="245"/>
    </row>
    <row r="845" spans="15:29">
      <c r="O845" s="252">
        <f>基础资料!K845</f>
        <v>0</v>
      </c>
      <c r="U845" s="231" t="str">
        <f t="shared" si="31"/>
        <v>0</v>
      </c>
      <c r="W845" s="206" t="str">
        <f t="shared" si="32"/>
        <v/>
      </c>
      <c r="X845" s="206"/>
      <c r="Y845" s="206"/>
      <c r="Z845" s="206"/>
      <c r="AA845" s="206"/>
      <c r="AB845" s="206"/>
      <c r="AC845" s="245"/>
    </row>
    <row r="846" spans="15:29">
      <c r="O846" s="252">
        <f>基础资料!K846</f>
        <v>0</v>
      </c>
      <c r="U846" s="231" t="str">
        <f t="shared" si="31"/>
        <v>0</v>
      </c>
      <c r="W846" s="206" t="str">
        <f t="shared" si="32"/>
        <v/>
      </c>
      <c r="X846" s="206"/>
      <c r="Y846" s="206"/>
      <c r="Z846" s="206"/>
      <c r="AA846" s="206"/>
      <c r="AB846" s="206"/>
      <c r="AC846" s="245"/>
    </row>
    <row r="847" spans="15:29">
      <c r="O847" s="252">
        <f>基础资料!K847</f>
        <v>0</v>
      </c>
      <c r="U847" s="231" t="str">
        <f t="shared" si="31"/>
        <v>0</v>
      </c>
      <c r="W847" s="206" t="str">
        <f t="shared" si="32"/>
        <v/>
      </c>
      <c r="X847" s="206"/>
      <c r="Y847" s="206"/>
      <c r="Z847" s="206"/>
      <c r="AA847" s="206"/>
      <c r="AB847" s="206"/>
      <c r="AC847" s="245"/>
    </row>
    <row r="848" spans="15:29">
      <c r="O848" s="252">
        <f>基础资料!K848</f>
        <v>0</v>
      </c>
      <c r="U848" s="231" t="str">
        <f t="shared" si="31"/>
        <v>0</v>
      </c>
      <c r="W848" s="206" t="str">
        <f t="shared" si="32"/>
        <v/>
      </c>
      <c r="X848" s="206"/>
      <c r="Y848" s="206"/>
      <c r="Z848" s="206"/>
      <c r="AA848" s="206"/>
      <c r="AB848" s="206"/>
      <c r="AC848" s="245"/>
    </row>
    <row r="849" spans="15:29">
      <c r="O849" s="252">
        <f>基础资料!K849</f>
        <v>0</v>
      </c>
      <c r="U849" s="231" t="str">
        <f t="shared" si="31"/>
        <v>0</v>
      </c>
      <c r="W849" s="206" t="str">
        <f t="shared" si="32"/>
        <v/>
      </c>
      <c r="X849" s="206"/>
      <c r="Y849" s="206"/>
      <c r="Z849" s="206"/>
      <c r="AA849" s="206"/>
      <c r="AB849" s="206"/>
      <c r="AC849" s="245"/>
    </row>
    <row r="850" spans="15:29">
      <c r="O850" s="252">
        <f>基础资料!K850</f>
        <v>0</v>
      </c>
      <c r="U850" s="231" t="str">
        <f t="shared" si="31"/>
        <v>0</v>
      </c>
      <c r="W850" s="206" t="str">
        <f t="shared" si="32"/>
        <v/>
      </c>
      <c r="X850" s="206"/>
      <c r="Y850" s="206"/>
      <c r="Z850" s="206"/>
      <c r="AA850" s="206"/>
      <c r="AB850" s="206"/>
      <c r="AC850" s="245"/>
    </row>
    <row r="851" spans="15:29">
      <c r="O851" s="252">
        <f>基础资料!K851</f>
        <v>0</v>
      </c>
      <c r="U851" s="231" t="str">
        <f t="shared" si="31"/>
        <v>0</v>
      </c>
      <c r="W851" s="206" t="str">
        <f t="shared" si="32"/>
        <v/>
      </c>
      <c r="X851" s="206"/>
      <c r="Y851" s="206"/>
      <c r="Z851" s="206"/>
      <c r="AA851" s="206"/>
      <c r="AB851" s="206"/>
      <c r="AC851" s="245"/>
    </row>
    <row r="852" spans="15:29">
      <c r="O852" s="252">
        <f>基础资料!K852</f>
        <v>0</v>
      </c>
      <c r="U852" s="231" t="str">
        <f t="shared" si="31"/>
        <v>0</v>
      </c>
      <c r="W852" s="206" t="str">
        <f t="shared" si="32"/>
        <v/>
      </c>
      <c r="X852" s="206"/>
      <c r="Y852" s="206"/>
      <c r="Z852" s="206"/>
      <c r="AA852" s="206"/>
      <c r="AB852" s="206"/>
      <c r="AC852" s="245"/>
    </row>
    <row r="853" spans="15:29">
      <c r="O853" s="252">
        <f>基础资料!K853</f>
        <v>0</v>
      </c>
      <c r="U853" s="231" t="str">
        <f t="shared" si="31"/>
        <v>0</v>
      </c>
      <c r="W853" s="206" t="str">
        <f t="shared" si="32"/>
        <v/>
      </c>
      <c r="X853" s="206"/>
      <c r="Y853" s="206"/>
      <c r="Z853" s="206"/>
      <c r="AA853" s="206"/>
      <c r="AB853" s="206"/>
      <c r="AC853" s="245"/>
    </row>
    <row r="854" spans="15:29">
      <c r="O854" s="252">
        <f>基础资料!K854</f>
        <v>0</v>
      </c>
      <c r="U854" s="231" t="str">
        <f t="shared" si="31"/>
        <v>0</v>
      </c>
      <c r="W854" s="206" t="str">
        <f t="shared" si="32"/>
        <v/>
      </c>
      <c r="X854" s="206"/>
      <c r="Y854" s="206"/>
      <c r="Z854" s="206"/>
      <c r="AA854" s="206"/>
      <c r="AB854" s="206"/>
      <c r="AC854" s="245"/>
    </row>
    <row r="855" spans="15:29">
      <c r="O855" s="252">
        <f>基础资料!K855</f>
        <v>0</v>
      </c>
      <c r="U855" s="231" t="str">
        <f t="shared" si="31"/>
        <v>0</v>
      </c>
      <c r="W855" s="206" t="str">
        <f t="shared" si="32"/>
        <v/>
      </c>
      <c r="X855" s="206"/>
      <c r="Y855" s="206"/>
      <c r="Z855" s="206"/>
      <c r="AA855" s="206"/>
      <c r="AB855" s="206"/>
      <c r="AC855" s="245"/>
    </row>
    <row r="856" spans="15:29">
      <c r="O856" s="252">
        <f>基础资料!K856</f>
        <v>0</v>
      </c>
      <c r="U856" s="231" t="str">
        <f t="shared" si="31"/>
        <v>0</v>
      </c>
      <c r="W856" s="206" t="str">
        <f t="shared" si="32"/>
        <v/>
      </c>
      <c r="X856" s="206"/>
      <c r="Y856" s="206"/>
      <c r="Z856" s="206"/>
      <c r="AA856" s="206"/>
      <c r="AB856" s="206"/>
      <c r="AC856" s="245"/>
    </row>
    <row r="857" spans="15:29">
      <c r="O857" s="252">
        <f>基础资料!K857</f>
        <v>0</v>
      </c>
      <c r="U857" s="231" t="str">
        <f t="shared" si="31"/>
        <v>0</v>
      </c>
      <c r="W857" s="206" t="str">
        <f t="shared" si="32"/>
        <v/>
      </c>
      <c r="X857" s="206"/>
      <c r="Y857" s="206"/>
      <c r="Z857" s="206"/>
      <c r="AA857" s="206"/>
      <c r="AB857" s="206"/>
      <c r="AC857" s="245"/>
    </row>
    <row r="858" spans="15:29">
      <c r="O858" s="252">
        <f>基础资料!K858</f>
        <v>0</v>
      </c>
      <c r="U858" s="231" t="str">
        <f t="shared" si="31"/>
        <v>0</v>
      </c>
      <c r="W858" s="206" t="str">
        <f t="shared" si="32"/>
        <v/>
      </c>
      <c r="X858" s="206"/>
      <c r="Y858" s="206"/>
      <c r="Z858" s="206"/>
      <c r="AA858" s="206"/>
      <c r="AB858" s="206"/>
      <c r="AC858" s="245"/>
    </row>
    <row r="859" spans="15:29">
      <c r="O859" s="252">
        <f>基础资料!K859</f>
        <v>0</v>
      </c>
      <c r="U859" s="231" t="str">
        <f t="shared" si="31"/>
        <v>0</v>
      </c>
      <c r="W859" s="206" t="str">
        <f t="shared" si="32"/>
        <v/>
      </c>
      <c r="X859" s="206"/>
      <c r="Y859" s="206"/>
      <c r="Z859" s="206"/>
      <c r="AA859" s="206"/>
      <c r="AB859" s="206"/>
      <c r="AC859" s="245"/>
    </row>
    <row r="860" spans="15:29">
      <c r="O860" s="252">
        <f>基础资料!K860</f>
        <v>0</v>
      </c>
      <c r="U860" s="231" t="str">
        <f t="shared" si="31"/>
        <v>0</v>
      </c>
      <c r="W860" s="206" t="str">
        <f t="shared" si="32"/>
        <v/>
      </c>
      <c r="X860" s="206"/>
      <c r="Y860" s="206"/>
      <c r="Z860" s="206"/>
      <c r="AA860" s="206"/>
      <c r="AB860" s="206"/>
      <c r="AC860" s="245"/>
    </row>
    <row r="861" spans="15:29">
      <c r="O861" s="252">
        <f>基础资料!K861</f>
        <v>0</v>
      </c>
      <c r="U861" s="231" t="str">
        <f t="shared" si="31"/>
        <v>0</v>
      </c>
      <c r="W861" s="206" t="str">
        <f t="shared" si="32"/>
        <v/>
      </c>
      <c r="X861" s="206"/>
      <c r="Y861" s="206"/>
      <c r="Z861" s="206"/>
      <c r="AA861" s="206"/>
      <c r="AB861" s="206"/>
      <c r="AC861" s="245"/>
    </row>
    <row r="862" spans="15:29">
      <c r="O862" s="252">
        <f>基础资料!K862</f>
        <v>0</v>
      </c>
      <c r="U862" s="231" t="str">
        <f t="shared" si="31"/>
        <v>0</v>
      </c>
      <c r="W862" s="206" t="str">
        <f t="shared" si="32"/>
        <v/>
      </c>
      <c r="X862" s="206"/>
      <c r="Y862" s="206"/>
      <c r="Z862" s="206"/>
      <c r="AA862" s="206"/>
      <c r="AB862" s="206"/>
      <c r="AC862" s="245"/>
    </row>
    <row r="863" spans="15:29">
      <c r="O863" s="252">
        <f>基础资料!K863</f>
        <v>0</v>
      </c>
      <c r="U863" s="231" t="str">
        <f t="shared" si="31"/>
        <v>0</v>
      </c>
      <c r="W863" s="206" t="str">
        <f t="shared" si="32"/>
        <v/>
      </c>
      <c r="X863" s="206"/>
      <c r="Y863" s="206"/>
      <c r="Z863" s="206"/>
      <c r="AA863" s="206"/>
      <c r="AB863" s="206"/>
      <c r="AC863" s="245"/>
    </row>
    <row r="864" spans="15:29">
      <c r="O864" s="252">
        <f>基础资料!K864</f>
        <v>0</v>
      </c>
      <c r="U864" s="231" t="str">
        <f t="shared" si="31"/>
        <v>0</v>
      </c>
      <c r="W864" s="206" t="str">
        <f t="shared" si="32"/>
        <v/>
      </c>
      <c r="X864" s="206"/>
      <c r="Y864" s="206"/>
      <c r="Z864" s="206"/>
      <c r="AA864" s="206"/>
      <c r="AB864" s="206"/>
      <c r="AC864" s="245"/>
    </row>
    <row r="865" spans="15:29">
      <c r="O865" s="252">
        <f>基础资料!K865</f>
        <v>0</v>
      </c>
      <c r="U865" s="231" t="str">
        <f t="shared" si="31"/>
        <v>0</v>
      </c>
      <c r="W865" s="206" t="str">
        <f t="shared" si="32"/>
        <v/>
      </c>
      <c r="X865" s="206"/>
      <c r="Y865" s="206"/>
      <c r="Z865" s="206"/>
      <c r="AA865" s="206"/>
      <c r="AB865" s="206"/>
      <c r="AC865" s="245"/>
    </row>
    <row r="866" spans="15:29">
      <c r="O866" s="252">
        <f>基础资料!K866</f>
        <v>0</v>
      </c>
      <c r="U866" s="231" t="str">
        <f t="shared" si="31"/>
        <v>0</v>
      </c>
      <c r="W866" s="206" t="str">
        <f t="shared" si="32"/>
        <v/>
      </c>
      <c r="X866" s="206"/>
      <c r="Y866" s="206"/>
      <c r="Z866" s="206"/>
      <c r="AA866" s="206"/>
      <c r="AB866" s="206"/>
      <c r="AC866" s="245"/>
    </row>
    <row r="867" spans="15:29">
      <c r="O867" s="252">
        <f>基础资料!K867</f>
        <v>0</v>
      </c>
      <c r="U867" s="231" t="str">
        <f t="shared" si="31"/>
        <v>0</v>
      </c>
      <c r="W867" s="206" t="str">
        <f t="shared" si="32"/>
        <v/>
      </c>
      <c r="X867" s="206"/>
      <c r="Y867" s="206"/>
      <c r="Z867" s="206"/>
      <c r="AA867" s="206"/>
      <c r="AB867" s="206"/>
      <c r="AC867" s="245"/>
    </row>
    <row r="868" spans="15:29">
      <c r="O868" s="252">
        <f>基础资料!K868</f>
        <v>0</v>
      </c>
      <c r="U868" s="231" t="str">
        <f t="shared" si="31"/>
        <v>0</v>
      </c>
      <c r="W868" s="206" t="str">
        <f t="shared" si="32"/>
        <v/>
      </c>
      <c r="X868" s="206"/>
      <c r="Y868" s="206"/>
      <c r="Z868" s="206"/>
      <c r="AA868" s="206"/>
      <c r="AB868" s="206"/>
      <c r="AC868" s="245"/>
    </row>
    <row r="869" spans="15:29">
      <c r="O869" s="252">
        <f>基础资料!K869</f>
        <v>0</v>
      </c>
      <c r="U869" s="231" t="str">
        <f t="shared" si="31"/>
        <v>0</v>
      </c>
      <c r="W869" s="206" t="str">
        <f t="shared" si="32"/>
        <v/>
      </c>
      <c r="X869" s="206"/>
      <c r="Y869" s="206"/>
      <c r="Z869" s="206"/>
      <c r="AA869" s="206"/>
      <c r="AB869" s="206"/>
      <c r="AC869" s="245"/>
    </row>
    <row r="870" spans="15:29">
      <c r="O870" s="252">
        <f>基础资料!K870</f>
        <v>0</v>
      </c>
      <c r="U870" s="231" t="str">
        <f t="shared" si="31"/>
        <v>0</v>
      </c>
      <c r="W870" s="206" t="str">
        <f t="shared" si="32"/>
        <v/>
      </c>
      <c r="X870" s="206"/>
      <c r="Y870" s="206"/>
      <c r="Z870" s="206"/>
      <c r="AA870" s="206"/>
      <c r="AB870" s="206"/>
      <c r="AC870" s="245"/>
    </row>
    <row r="871" spans="15:29">
      <c r="O871" s="252">
        <f>基础资料!K871</f>
        <v>0</v>
      </c>
      <c r="U871" s="231" t="str">
        <f t="shared" si="31"/>
        <v>0</v>
      </c>
      <c r="W871" s="206" t="str">
        <f t="shared" si="32"/>
        <v/>
      </c>
      <c r="X871" s="206"/>
      <c r="Y871" s="206"/>
      <c r="Z871" s="206"/>
      <c r="AA871" s="206"/>
      <c r="AB871" s="206"/>
      <c r="AC871" s="245"/>
    </row>
    <row r="872" spans="15:29">
      <c r="O872" s="252">
        <f>基础资料!K872</f>
        <v>0</v>
      </c>
      <c r="U872" s="231" t="str">
        <f t="shared" si="31"/>
        <v>0</v>
      </c>
      <c r="W872" s="206" t="str">
        <f t="shared" si="32"/>
        <v/>
      </c>
      <c r="X872" s="206"/>
      <c r="Y872" s="206"/>
      <c r="Z872" s="206"/>
      <c r="AA872" s="206"/>
      <c r="AB872" s="206"/>
      <c r="AC872" s="245"/>
    </row>
    <row r="873" spans="15:29">
      <c r="O873" s="252">
        <f>基础资料!K873</f>
        <v>0</v>
      </c>
      <c r="U873" s="231" t="str">
        <f t="shared" si="31"/>
        <v>0</v>
      </c>
      <c r="W873" s="206" t="str">
        <f t="shared" si="32"/>
        <v/>
      </c>
      <c r="X873" s="206"/>
      <c r="Y873" s="206"/>
      <c r="Z873" s="206"/>
      <c r="AA873" s="206"/>
      <c r="AB873" s="206"/>
      <c r="AC873" s="245"/>
    </row>
    <row r="874" spans="15:29">
      <c r="O874" s="252">
        <f>基础资料!K874</f>
        <v>0</v>
      </c>
      <c r="U874" s="231" t="str">
        <f t="shared" si="31"/>
        <v>0</v>
      </c>
      <c r="W874" s="206" t="str">
        <f t="shared" si="32"/>
        <v/>
      </c>
      <c r="X874" s="206"/>
      <c r="Y874" s="206"/>
      <c r="Z874" s="206"/>
      <c r="AA874" s="206"/>
      <c r="AB874" s="206"/>
      <c r="AC874" s="245"/>
    </row>
    <row r="875" spans="15:29">
      <c r="O875" s="252">
        <f>基础资料!K875</f>
        <v>0</v>
      </c>
      <c r="U875" s="231" t="str">
        <f t="shared" si="31"/>
        <v>0</v>
      </c>
      <c r="W875" s="206" t="str">
        <f t="shared" si="32"/>
        <v/>
      </c>
      <c r="X875" s="206"/>
      <c r="Y875" s="206"/>
      <c r="Z875" s="206"/>
      <c r="AA875" s="206"/>
      <c r="AB875" s="206"/>
      <c r="AC875" s="245"/>
    </row>
    <row r="876" spans="15:29">
      <c r="O876" s="252">
        <f>基础资料!K876</f>
        <v>0</v>
      </c>
      <c r="U876" s="231" t="str">
        <f t="shared" si="31"/>
        <v>0</v>
      </c>
      <c r="W876" s="206" t="str">
        <f t="shared" si="32"/>
        <v/>
      </c>
      <c r="X876" s="206"/>
      <c r="Y876" s="206"/>
      <c r="Z876" s="206"/>
      <c r="AA876" s="206"/>
      <c r="AB876" s="206"/>
      <c r="AC876" s="245"/>
    </row>
    <row r="877" spans="15:29">
      <c r="O877" s="252">
        <f>基础资料!K877</f>
        <v>0</v>
      </c>
      <c r="U877" s="231" t="str">
        <f t="shared" si="31"/>
        <v>0</v>
      </c>
      <c r="W877" s="206" t="str">
        <f t="shared" si="32"/>
        <v/>
      </c>
      <c r="X877" s="206"/>
      <c r="Y877" s="206"/>
      <c r="Z877" s="206"/>
      <c r="AA877" s="206"/>
      <c r="AB877" s="206"/>
      <c r="AC877" s="245"/>
    </row>
    <row r="878" spans="15:29">
      <c r="O878" s="252">
        <f>基础资料!K878</f>
        <v>0</v>
      </c>
      <c r="U878" s="231" t="str">
        <f t="shared" si="31"/>
        <v>0</v>
      </c>
      <c r="W878" s="206" t="str">
        <f t="shared" si="32"/>
        <v/>
      </c>
      <c r="X878" s="206"/>
      <c r="Y878" s="206"/>
      <c r="Z878" s="206"/>
      <c r="AA878" s="206"/>
      <c r="AB878" s="206"/>
      <c r="AC878" s="245"/>
    </row>
    <row r="879" spans="15:29">
      <c r="O879" s="252">
        <f>基础资料!K879</f>
        <v>0</v>
      </c>
      <c r="U879" s="231" t="str">
        <f t="shared" si="31"/>
        <v>0</v>
      </c>
      <c r="W879" s="206" t="str">
        <f t="shared" si="32"/>
        <v/>
      </c>
      <c r="X879" s="206"/>
      <c r="Y879" s="206"/>
      <c r="Z879" s="206"/>
      <c r="AA879" s="206"/>
      <c r="AB879" s="206"/>
      <c r="AC879" s="245"/>
    </row>
    <row r="880" spans="15:29">
      <c r="O880" s="252">
        <f>基础资料!K880</f>
        <v>0</v>
      </c>
      <c r="U880" s="231" t="str">
        <f t="shared" si="31"/>
        <v>0</v>
      </c>
      <c r="W880" s="206" t="str">
        <f t="shared" si="32"/>
        <v/>
      </c>
      <c r="X880" s="206"/>
      <c r="Y880" s="206"/>
      <c r="Z880" s="206"/>
      <c r="AA880" s="206"/>
      <c r="AB880" s="206"/>
      <c r="AC880" s="245"/>
    </row>
    <row r="881" spans="15:29">
      <c r="O881" s="252">
        <f>基础资料!K881</f>
        <v>0</v>
      </c>
      <c r="U881" s="231" t="str">
        <f t="shared" si="31"/>
        <v>0</v>
      </c>
      <c r="W881" s="206" t="str">
        <f t="shared" si="32"/>
        <v/>
      </c>
      <c r="X881" s="206"/>
      <c r="Y881" s="206"/>
      <c r="Z881" s="206"/>
      <c r="AA881" s="206"/>
      <c r="AB881" s="206"/>
      <c r="AC881" s="245"/>
    </row>
    <row r="882" spans="15:29">
      <c r="O882" s="252">
        <f>基础资料!K882</f>
        <v>0</v>
      </c>
      <c r="U882" s="231" t="str">
        <f t="shared" si="31"/>
        <v>0</v>
      </c>
      <c r="W882" s="206" t="str">
        <f t="shared" si="32"/>
        <v/>
      </c>
      <c r="X882" s="206"/>
      <c r="Y882" s="206"/>
      <c r="Z882" s="206"/>
      <c r="AA882" s="206"/>
      <c r="AB882" s="206"/>
      <c r="AC882" s="245"/>
    </row>
    <row r="883" spans="15:29">
      <c r="O883" s="252">
        <f>基础资料!K883</f>
        <v>0</v>
      </c>
      <c r="U883" s="231" t="str">
        <f t="shared" si="31"/>
        <v>0</v>
      </c>
      <c r="W883" s="206" t="str">
        <f t="shared" si="32"/>
        <v/>
      </c>
      <c r="X883" s="206"/>
      <c r="Y883" s="206"/>
      <c r="Z883" s="206"/>
      <c r="AA883" s="206"/>
      <c r="AB883" s="206"/>
      <c r="AC883" s="245"/>
    </row>
    <row r="884" spans="15:29">
      <c r="O884" s="252">
        <f>基础资料!K884</f>
        <v>0</v>
      </c>
      <c r="U884" s="231" t="str">
        <f t="shared" si="31"/>
        <v>0</v>
      </c>
      <c r="W884" s="206" t="str">
        <f t="shared" si="32"/>
        <v/>
      </c>
      <c r="X884" s="206"/>
      <c r="Y884" s="206"/>
      <c r="Z884" s="206"/>
      <c r="AA884" s="206"/>
      <c r="AB884" s="206"/>
      <c r="AC884" s="245"/>
    </row>
    <row r="885" spans="15:29">
      <c r="O885" s="252">
        <f>基础资料!K885</f>
        <v>0</v>
      </c>
      <c r="U885" s="231" t="str">
        <f t="shared" si="31"/>
        <v>0</v>
      </c>
      <c r="W885" s="206" t="str">
        <f t="shared" si="32"/>
        <v/>
      </c>
      <c r="X885" s="206"/>
      <c r="Y885" s="206"/>
      <c r="Z885" s="206"/>
      <c r="AA885" s="206"/>
      <c r="AB885" s="206"/>
      <c r="AC885" s="245"/>
    </row>
    <row r="886" spans="15:29">
      <c r="O886" s="252">
        <f>基础资料!K886</f>
        <v>0</v>
      </c>
      <c r="U886" s="231" t="str">
        <f t="shared" si="31"/>
        <v>0</v>
      </c>
      <c r="W886" s="206" t="str">
        <f t="shared" si="32"/>
        <v/>
      </c>
      <c r="X886" s="206"/>
      <c r="Y886" s="206"/>
      <c r="Z886" s="206"/>
      <c r="AA886" s="206"/>
      <c r="AB886" s="206"/>
      <c r="AC886" s="245"/>
    </row>
    <row r="887" spans="15:29">
      <c r="O887" s="252">
        <f>基础资料!K887</f>
        <v>0</v>
      </c>
      <c r="U887" s="231" t="str">
        <f t="shared" si="31"/>
        <v>0</v>
      </c>
      <c r="W887" s="206" t="str">
        <f t="shared" si="32"/>
        <v/>
      </c>
      <c r="X887" s="206"/>
      <c r="Y887" s="206"/>
      <c r="Z887" s="206"/>
      <c r="AA887" s="206"/>
      <c r="AB887" s="206"/>
      <c r="AC887" s="245"/>
    </row>
    <row r="888" spans="15:29">
      <c r="O888" s="252">
        <f>基础资料!K888</f>
        <v>0</v>
      </c>
      <c r="U888" s="231" t="str">
        <f t="shared" si="31"/>
        <v>0</v>
      </c>
      <c r="W888" s="206" t="str">
        <f t="shared" si="32"/>
        <v/>
      </c>
      <c r="X888" s="206"/>
      <c r="Y888" s="206"/>
      <c r="Z888" s="206"/>
      <c r="AA888" s="206"/>
      <c r="AB888" s="206"/>
      <c r="AC888" s="245"/>
    </row>
    <row r="889" spans="15:29">
      <c r="O889" s="252">
        <f>基础资料!K889</f>
        <v>0</v>
      </c>
      <c r="U889" s="231" t="str">
        <f t="shared" si="31"/>
        <v>0</v>
      </c>
      <c r="W889" s="206" t="str">
        <f t="shared" si="32"/>
        <v/>
      </c>
      <c r="X889" s="206"/>
      <c r="Y889" s="206"/>
      <c r="Z889" s="206"/>
      <c r="AA889" s="206"/>
      <c r="AB889" s="206"/>
      <c r="AC889" s="245"/>
    </row>
    <row r="890" spans="15:29">
      <c r="O890" s="252">
        <f>基础资料!K890</f>
        <v>0</v>
      </c>
      <c r="U890" s="231" t="str">
        <f t="shared" si="31"/>
        <v>0</v>
      </c>
      <c r="W890" s="206" t="str">
        <f t="shared" si="32"/>
        <v/>
      </c>
      <c r="X890" s="206"/>
      <c r="Y890" s="206"/>
      <c r="Z890" s="206"/>
      <c r="AA890" s="206"/>
      <c r="AB890" s="206"/>
      <c r="AC890" s="245"/>
    </row>
    <row r="891" spans="15:29">
      <c r="O891" s="252">
        <f>基础资料!K891</f>
        <v>0</v>
      </c>
      <c r="U891" s="231" t="str">
        <f t="shared" si="31"/>
        <v>0</v>
      </c>
      <c r="W891" s="206" t="str">
        <f t="shared" si="32"/>
        <v/>
      </c>
      <c r="X891" s="206"/>
      <c r="Y891" s="206"/>
      <c r="Z891" s="206"/>
      <c r="AA891" s="206"/>
      <c r="AB891" s="206"/>
      <c r="AC891" s="245"/>
    </row>
    <row r="892" spans="15:29">
      <c r="O892" s="252">
        <f>基础资料!K892</f>
        <v>0</v>
      </c>
      <c r="U892" s="231" t="str">
        <f t="shared" si="31"/>
        <v>0</v>
      </c>
      <c r="W892" s="206" t="str">
        <f t="shared" si="32"/>
        <v/>
      </c>
      <c r="X892" s="206"/>
      <c r="Y892" s="206"/>
      <c r="Z892" s="206"/>
      <c r="AA892" s="206"/>
      <c r="AB892" s="206"/>
      <c r="AC892" s="245"/>
    </row>
    <row r="893" spans="15:29">
      <c r="O893" s="252">
        <f>基础资料!K893</f>
        <v>0</v>
      </c>
      <c r="U893" s="231" t="str">
        <f t="shared" si="31"/>
        <v>0</v>
      </c>
      <c r="W893" s="206" t="str">
        <f t="shared" si="32"/>
        <v/>
      </c>
      <c r="X893" s="206"/>
      <c r="Y893" s="206"/>
      <c r="Z893" s="206"/>
      <c r="AA893" s="206"/>
      <c r="AB893" s="206"/>
      <c r="AC893" s="245"/>
    </row>
    <row r="894" spans="15:29">
      <c r="O894" s="252">
        <f>基础资料!K894</f>
        <v>0</v>
      </c>
      <c r="U894" s="231" t="str">
        <f t="shared" si="31"/>
        <v>0</v>
      </c>
      <c r="W894" s="206" t="str">
        <f t="shared" si="32"/>
        <v/>
      </c>
      <c r="X894" s="206"/>
      <c r="Y894" s="206"/>
      <c r="Z894" s="206"/>
      <c r="AA894" s="206"/>
      <c r="AB894" s="206"/>
      <c r="AC894" s="245"/>
    </row>
    <row r="895" spans="15:29">
      <c r="O895" s="252">
        <f>基础资料!K895</f>
        <v>0</v>
      </c>
      <c r="U895" s="231" t="str">
        <f t="shared" si="31"/>
        <v>0</v>
      </c>
      <c r="W895" s="206" t="str">
        <f t="shared" si="32"/>
        <v/>
      </c>
      <c r="X895" s="206"/>
      <c r="Y895" s="206"/>
      <c r="Z895" s="206"/>
      <c r="AA895" s="206"/>
      <c r="AB895" s="206"/>
      <c r="AC895" s="245"/>
    </row>
    <row r="896" spans="15:29">
      <c r="O896" s="252">
        <f>基础资料!K896</f>
        <v>0</v>
      </c>
      <c r="U896" s="231" t="str">
        <f t="shared" si="31"/>
        <v>0</v>
      </c>
      <c r="W896" s="206" t="str">
        <f t="shared" si="32"/>
        <v/>
      </c>
      <c r="X896" s="206"/>
      <c r="Y896" s="206"/>
      <c r="Z896" s="206"/>
      <c r="AA896" s="206"/>
      <c r="AB896" s="206"/>
      <c r="AC896" s="245"/>
    </row>
    <row r="897" spans="15:29">
      <c r="O897" s="252">
        <f>基础资料!K897</f>
        <v>0</v>
      </c>
      <c r="U897" s="231" t="str">
        <f t="shared" si="31"/>
        <v>0</v>
      </c>
      <c r="W897" s="206" t="str">
        <f t="shared" si="32"/>
        <v/>
      </c>
      <c r="X897" s="206"/>
      <c r="Y897" s="206"/>
      <c r="Z897" s="206"/>
      <c r="AA897" s="206"/>
      <c r="AB897" s="206"/>
      <c r="AC897" s="245"/>
    </row>
    <row r="898" spans="15:29">
      <c r="O898" s="252">
        <f>基础资料!K898</f>
        <v>0</v>
      </c>
      <c r="U898" s="231" t="str">
        <f t="shared" si="31"/>
        <v>0</v>
      </c>
      <c r="W898" s="206" t="str">
        <f t="shared" si="32"/>
        <v/>
      </c>
      <c r="X898" s="206"/>
      <c r="Y898" s="206"/>
      <c r="Z898" s="206"/>
      <c r="AA898" s="206"/>
      <c r="AB898" s="206"/>
      <c r="AC898" s="245"/>
    </row>
    <row r="899" spans="15:29">
      <c r="O899" s="252">
        <f>基础资料!K899</f>
        <v>0</v>
      </c>
      <c r="U899" s="231" t="str">
        <f t="shared" si="31"/>
        <v>0</v>
      </c>
      <c r="W899" s="206" t="str">
        <f t="shared" si="32"/>
        <v/>
      </c>
      <c r="X899" s="206"/>
      <c r="Y899" s="206"/>
      <c r="Z899" s="206"/>
      <c r="AA899" s="206"/>
      <c r="AB899" s="206"/>
      <c r="AC899" s="245"/>
    </row>
    <row r="900" spans="15:29">
      <c r="O900" s="252">
        <f>基础资料!K900</f>
        <v>0</v>
      </c>
      <c r="U900" s="231" t="str">
        <f t="shared" si="31"/>
        <v>0</v>
      </c>
      <c r="W900" s="206" t="str">
        <f t="shared" si="32"/>
        <v/>
      </c>
      <c r="X900" s="206"/>
      <c r="Y900" s="206"/>
      <c r="Z900" s="206"/>
      <c r="AA900" s="206"/>
      <c r="AB900" s="206"/>
      <c r="AC900" s="245"/>
    </row>
    <row r="901" spans="15:29">
      <c r="O901" s="252">
        <f>基础资料!K901</f>
        <v>0</v>
      </c>
      <c r="U901" s="231" t="str">
        <f t="shared" si="31"/>
        <v>0</v>
      </c>
      <c r="W901" s="206" t="str">
        <f t="shared" si="32"/>
        <v/>
      </c>
      <c r="X901" s="206"/>
      <c r="Y901" s="206"/>
      <c r="Z901" s="206"/>
      <c r="AA901" s="206"/>
      <c r="AB901" s="206"/>
      <c r="AC901" s="245"/>
    </row>
    <row r="902" spans="15:29">
      <c r="O902" s="252">
        <f>基础资料!K902</f>
        <v>0</v>
      </c>
      <c r="U902" s="231" t="str">
        <f t="shared" si="31"/>
        <v>0</v>
      </c>
      <c r="W902" s="206" t="str">
        <f t="shared" si="32"/>
        <v/>
      </c>
      <c r="X902" s="206"/>
      <c r="Y902" s="206"/>
      <c r="Z902" s="206"/>
      <c r="AA902" s="206"/>
      <c r="AB902" s="206"/>
      <c r="AC902" s="245"/>
    </row>
    <row r="903" spans="15:29">
      <c r="O903" s="252">
        <f>基础资料!K903</f>
        <v>0</v>
      </c>
      <c r="U903" s="231" t="str">
        <f t="shared" ref="U903:U966" si="33">IF(D903="","0",$E903)</f>
        <v>0</v>
      </c>
      <c r="W903" s="206" t="str">
        <f t="shared" ref="W903:W966" si="34">IF(E903="","",$F903)</f>
        <v/>
      </c>
      <c r="X903" s="206"/>
      <c r="Y903" s="206"/>
      <c r="Z903" s="206"/>
      <c r="AA903" s="206"/>
      <c r="AB903" s="206"/>
      <c r="AC903" s="245"/>
    </row>
    <row r="904" spans="15:29">
      <c r="O904" s="252">
        <f>基础资料!K904</f>
        <v>0</v>
      </c>
      <c r="U904" s="231" t="str">
        <f t="shared" si="33"/>
        <v>0</v>
      </c>
      <c r="W904" s="206" t="str">
        <f t="shared" si="34"/>
        <v/>
      </c>
      <c r="X904" s="206"/>
      <c r="Y904" s="206"/>
      <c r="Z904" s="206"/>
      <c r="AA904" s="206"/>
      <c r="AB904" s="206"/>
      <c r="AC904" s="245"/>
    </row>
    <row r="905" spans="15:29">
      <c r="O905" s="252">
        <f>基础资料!K905</f>
        <v>0</v>
      </c>
      <c r="U905" s="231" t="str">
        <f t="shared" si="33"/>
        <v>0</v>
      </c>
      <c r="W905" s="206" t="str">
        <f t="shared" si="34"/>
        <v/>
      </c>
      <c r="X905" s="206"/>
      <c r="Y905" s="206"/>
      <c r="Z905" s="206"/>
      <c r="AA905" s="206"/>
      <c r="AB905" s="206"/>
      <c r="AC905" s="245"/>
    </row>
    <row r="906" spans="15:29">
      <c r="O906" s="252">
        <f>基础资料!K906</f>
        <v>0</v>
      </c>
      <c r="U906" s="231" t="str">
        <f t="shared" si="33"/>
        <v>0</v>
      </c>
      <c r="W906" s="206" t="str">
        <f t="shared" si="34"/>
        <v/>
      </c>
      <c r="X906" s="206"/>
      <c r="Y906" s="206"/>
      <c r="Z906" s="206"/>
      <c r="AA906" s="206"/>
      <c r="AB906" s="206"/>
      <c r="AC906" s="245"/>
    </row>
    <row r="907" spans="15:29">
      <c r="O907" s="252">
        <f>基础资料!K907</f>
        <v>0</v>
      </c>
      <c r="U907" s="231" t="str">
        <f t="shared" si="33"/>
        <v>0</v>
      </c>
      <c r="W907" s="206" t="str">
        <f t="shared" si="34"/>
        <v/>
      </c>
      <c r="X907" s="206"/>
      <c r="Y907" s="206"/>
      <c r="Z907" s="206"/>
      <c r="AA907" s="206"/>
      <c r="AB907" s="206"/>
      <c r="AC907" s="245"/>
    </row>
    <row r="908" spans="15:29">
      <c r="O908" s="252">
        <f>基础资料!K908</f>
        <v>0</v>
      </c>
      <c r="U908" s="231" t="str">
        <f t="shared" si="33"/>
        <v>0</v>
      </c>
      <c r="W908" s="206" t="str">
        <f t="shared" si="34"/>
        <v/>
      </c>
      <c r="X908" s="206"/>
      <c r="Y908" s="206"/>
      <c r="Z908" s="206"/>
      <c r="AA908" s="206"/>
      <c r="AB908" s="206"/>
      <c r="AC908" s="245"/>
    </row>
    <row r="909" spans="15:29">
      <c r="O909" s="252">
        <f>基础资料!K909</f>
        <v>0</v>
      </c>
      <c r="U909" s="231" t="str">
        <f t="shared" si="33"/>
        <v>0</v>
      </c>
      <c r="W909" s="206" t="str">
        <f t="shared" si="34"/>
        <v/>
      </c>
      <c r="X909" s="206"/>
      <c r="Y909" s="206"/>
      <c r="Z909" s="206"/>
      <c r="AA909" s="206"/>
      <c r="AB909" s="206"/>
      <c r="AC909" s="245"/>
    </row>
    <row r="910" spans="15:29">
      <c r="O910" s="252">
        <f>基础资料!K910</f>
        <v>0</v>
      </c>
      <c r="U910" s="231" t="str">
        <f t="shared" si="33"/>
        <v>0</v>
      </c>
      <c r="W910" s="206" t="str">
        <f t="shared" si="34"/>
        <v/>
      </c>
      <c r="X910" s="206"/>
      <c r="Y910" s="206"/>
      <c r="Z910" s="206"/>
      <c r="AA910" s="206"/>
      <c r="AB910" s="206"/>
      <c r="AC910" s="245"/>
    </row>
    <row r="911" spans="15:29">
      <c r="O911" s="252">
        <f>基础资料!K911</f>
        <v>0</v>
      </c>
      <c r="U911" s="231" t="str">
        <f t="shared" si="33"/>
        <v>0</v>
      </c>
      <c r="W911" s="206" t="str">
        <f t="shared" si="34"/>
        <v/>
      </c>
      <c r="X911" s="206"/>
      <c r="Y911" s="206"/>
      <c r="Z911" s="206"/>
      <c r="AA911" s="206"/>
      <c r="AB911" s="206"/>
      <c r="AC911" s="245"/>
    </row>
    <row r="912" spans="15:29">
      <c r="O912" s="252">
        <f>基础资料!K912</f>
        <v>0</v>
      </c>
      <c r="U912" s="231" t="str">
        <f t="shared" si="33"/>
        <v>0</v>
      </c>
      <c r="W912" s="206" t="str">
        <f t="shared" si="34"/>
        <v/>
      </c>
      <c r="X912" s="206"/>
      <c r="Y912" s="206"/>
      <c r="Z912" s="206"/>
      <c r="AA912" s="206"/>
      <c r="AB912" s="206"/>
      <c r="AC912" s="245"/>
    </row>
    <row r="913" spans="15:29">
      <c r="O913" s="252">
        <f>基础资料!K913</f>
        <v>0</v>
      </c>
      <c r="U913" s="231" t="str">
        <f t="shared" si="33"/>
        <v>0</v>
      </c>
      <c r="W913" s="206" t="str">
        <f t="shared" si="34"/>
        <v/>
      </c>
      <c r="X913" s="206"/>
      <c r="Y913" s="206"/>
      <c r="Z913" s="206"/>
      <c r="AA913" s="206"/>
      <c r="AB913" s="206"/>
      <c r="AC913" s="245"/>
    </row>
    <row r="914" spans="15:29">
      <c r="O914" s="252">
        <f>基础资料!K914</f>
        <v>0</v>
      </c>
      <c r="U914" s="231" t="str">
        <f t="shared" si="33"/>
        <v>0</v>
      </c>
      <c r="W914" s="206" t="str">
        <f t="shared" si="34"/>
        <v/>
      </c>
      <c r="X914" s="206"/>
      <c r="Y914" s="206"/>
      <c r="Z914" s="206"/>
      <c r="AA914" s="206"/>
      <c r="AB914" s="206"/>
      <c r="AC914" s="245"/>
    </row>
    <row r="915" spans="15:29">
      <c r="O915" s="252">
        <f>基础资料!K915</f>
        <v>0</v>
      </c>
      <c r="U915" s="231" t="str">
        <f t="shared" si="33"/>
        <v>0</v>
      </c>
      <c r="W915" s="206" t="str">
        <f t="shared" si="34"/>
        <v/>
      </c>
      <c r="X915" s="206"/>
      <c r="Y915" s="206"/>
      <c r="Z915" s="206"/>
      <c r="AA915" s="206"/>
      <c r="AB915" s="206"/>
      <c r="AC915" s="245"/>
    </row>
    <row r="916" spans="15:29">
      <c r="O916" s="252">
        <f>基础资料!K916</f>
        <v>0</v>
      </c>
      <c r="U916" s="231" t="str">
        <f t="shared" si="33"/>
        <v>0</v>
      </c>
      <c r="W916" s="206" t="str">
        <f t="shared" si="34"/>
        <v/>
      </c>
      <c r="X916" s="206"/>
      <c r="Y916" s="206"/>
      <c r="Z916" s="206"/>
      <c r="AA916" s="206"/>
      <c r="AB916" s="206"/>
      <c r="AC916" s="245"/>
    </row>
    <row r="917" spans="15:29">
      <c r="O917" s="252">
        <f>基础资料!K917</f>
        <v>0</v>
      </c>
      <c r="U917" s="231" t="str">
        <f t="shared" si="33"/>
        <v>0</v>
      </c>
      <c r="W917" s="206" t="str">
        <f t="shared" si="34"/>
        <v/>
      </c>
      <c r="X917" s="206"/>
      <c r="Y917" s="206"/>
      <c r="Z917" s="206"/>
      <c r="AA917" s="206"/>
      <c r="AB917" s="206"/>
      <c r="AC917" s="245"/>
    </row>
    <row r="918" spans="15:29">
      <c r="O918" s="252">
        <f>基础资料!K918</f>
        <v>0</v>
      </c>
      <c r="U918" s="231" t="str">
        <f t="shared" si="33"/>
        <v>0</v>
      </c>
      <c r="W918" s="206" t="str">
        <f t="shared" si="34"/>
        <v/>
      </c>
      <c r="X918" s="206"/>
      <c r="Y918" s="206"/>
      <c r="Z918" s="206"/>
      <c r="AA918" s="206"/>
      <c r="AB918" s="206"/>
      <c r="AC918" s="245"/>
    </row>
    <row r="919" spans="15:29">
      <c r="O919" s="252">
        <f>基础资料!K919</f>
        <v>0</v>
      </c>
      <c r="U919" s="231" t="str">
        <f t="shared" si="33"/>
        <v>0</v>
      </c>
      <c r="W919" s="206" t="str">
        <f t="shared" si="34"/>
        <v/>
      </c>
      <c r="X919" s="206"/>
      <c r="Y919" s="206"/>
      <c r="Z919" s="206"/>
      <c r="AA919" s="206"/>
      <c r="AB919" s="206"/>
      <c r="AC919" s="245"/>
    </row>
    <row r="920" spans="15:29">
      <c r="O920" s="252">
        <f>基础资料!K920</f>
        <v>0</v>
      </c>
      <c r="U920" s="231" t="str">
        <f t="shared" si="33"/>
        <v>0</v>
      </c>
      <c r="W920" s="206" t="str">
        <f t="shared" si="34"/>
        <v/>
      </c>
      <c r="X920" s="206"/>
      <c r="Y920" s="206"/>
      <c r="Z920" s="206"/>
      <c r="AA920" s="206"/>
      <c r="AB920" s="206"/>
      <c r="AC920" s="245"/>
    </row>
    <row r="921" spans="15:29">
      <c r="O921" s="252">
        <f>基础资料!K921</f>
        <v>0</v>
      </c>
      <c r="U921" s="231" t="str">
        <f t="shared" si="33"/>
        <v>0</v>
      </c>
      <c r="W921" s="206" t="str">
        <f t="shared" si="34"/>
        <v/>
      </c>
      <c r="X921" s="206"/>
      <c r="Y921" s="206"/>
      <c r="Z921" s="206"/>
      <c r="AA921" s="206"/>
      <c r="AB921" s="206"/>
      <c r="AC921" s="245"/>
    </row>
    <row r="922" spans="15:29">
      <c r="O922" s="252">
        <f>基础资料!K922</f>
        <v>0</v>
      </c>
      <c r="U922" s="231" t="str">
        <f t="shared" si="33"/>
        <v>0</v>
      </c>
      <c r="W922" s="206" t="str">
        <f t="shared" si="34"/>
        <v/>
      </c>
      <c r="X922" s="206"/>
      <c r="Y922" s="206"/>
      <c r="Z922" s="206"/>
      <c r="AA922" s="206"/>
      <c r="AB922" s="206"/>
      <c r="AC922" s="245"/>
    </row>
    <row r="923" spans="15:29">
      <c r="O923" s="252">
        <f>基础资料!K923</f>
        <v>0</v>
      </c>
      <c r="U923" s="231" t="str">
        <f t="shared" si="33"/>
        <v>0</v>
      </c>
      <c r="W923" s="206" t="str">
        <f t="shared" si="34"/>
        <v/>
      </c>
      <c r="X923" s="206"/>
      <c r="Y923" s="206"/>
      <c r="Z923" s="206"/>
      <c r="AA923" s="206"/>
      <c r="AB923" s="206"/>
      <c r="AC923" s="245"/>
    </row>
    <row r="924" spans="15:29">
      <c r="O924" s="252">
        <f>基础资料!K924</f>
        <v>0</v>
      </c>
      <c r="U924" s="231" t="str">
        <f t="shared" si="33"/>
        <v>0</v>
      </c>
      <c r="W924" s="206" t="str">
        <f t="shared" si="34"/>
        <v/>
      </c>
      <c r="X924" s="206"/>
      <c r="Y924" s="206"/>
      <c r="Z924" s="206"/>
      <c r="AA924" s="206"/>
      <c r="AB924" s="206"/>
      <c r="AC924" s="245"/>
    </row>
    <row r="925" spans="15:29">
      <c r="O925" s="252">
        <f>基础资料!K925</f>
        <v>0</v>
      </c>
      <c r="U925" s="231" t="str">
        <f t="shared" si="33"/>
        <v>0</v>
      </c>
      <c r="W925" s="206" t="str">
        <f t="shared" si="34"/>
        <v/>
      </c>
      <c r="X925" s="206"/>
      <c r="Y925" s="206"/>
      <c r="Z925" s="206"/>
      <c r="AA925" s="206"/>
      <c r="AB925" s="206"/>
      <c r="AC925" s="245"/>
    </row>
    <row r="926" spans="15:29">
      <c r="O926" s="252">
        <f>基础资料!K926</f>
        <v>0</v>
      </c>
      <c r="U926" s="231" t="str">
        <f t="shared" si="33"/>
        <v>0</v>
      </c>
      <c r="W926" s="206" t="str">
        <f t="shared" si="34"/>
        <v/>
      </c>
      <c r="X926" s="206"/>
      <c r="Y926" s="206"/>
      <c r="Z926" s="206"/>
      <c r="AA926" s="206"/>
      <c r="AB926" s="206"/>
      <c r="AC926" s="245"/>
    </row>
    <row r="927" spans="15:29">
      <c r="O927" s="252">
        <f>基础资料!K927</f>
        <v>0</v>
      </c>
      <c r="U927" s="231" t="str">
        <f t="shared" si="33"/>
        <v>0</v>
      </c>
      <c r="W927" s="206" t="str">
        <f t="shared" si="34"/>
        <v/>
      </c>
      <c r="X927" s="206"/>
      <c r="Y927" s="206"/>
      <c r="Z927" s="206"/>
      <c r="AA927" s="206"/>
      <c r="AB927" s="206"/>
      <c r="AC927" s="245"/>
    </row>
    <row r="928" spans="15:29">
      <c r="O928" s="252">
        <f>基础资料!K928</f>
        <v>0</v>
      </c>
      <c r="U928" s="231" t="str">
        <f t="shared" si="33"/>
        <v>0</v>
      </c>
      <c r="W928" s="206" t="str">
        <f t="shared" si="34"/>
        <v/>
      </c>
      <c r="X928" s="206"/>
      <c r="Y928" s="206"/>
      <c r="Z928" s="206"/>
      <c r="AA928" s="206"/>
      <c r="AB928" s="206"/>
      <c r="AC928" s="245"/>
    </row>
    <row r="929" spans="15:29">
      <c r="O929" s="252">
        <f>基础资料!K929</f>
        <v>0</v>
      </c>
      <c r="U929" s="231" t="str">
        <f t="shared" si="33"/>
        <v>0</v>
      </c>
      <c r="W929" s="206" t="str">
        <f t="shared" si="34"/>
        <v/>
      </c>
      <c r="X929" s="206"/>
      <c r="Y929" s="206"/>
      <c r="Z929" s="206"/>
      <c r="AA929" s="206"/>
      <c r="AB929" s="206"/>
      <c r="AC929" s="245"/>
    </row>
    <row r="930" spans="15:29">
      <c r="O930" s="252">
        <f>基础资料!K930</f>
        <v>0</v>
      </c>
      <c r="U930" s="231" t="str">
        <f t="shared" si="33"/>
        <v>0</v>
      </c>
      <c r="W930" s="206" t="str">
        <f t="shared" si="34"/>
        <v/>
      </c>
      <c r="X930" s="206"/>
      <c r="Y930" s="206"/>
      <c r="Z930" s="206"/>
      <c r="AA930" s="206"/>
      <c r="AB930" s="206"/>
      <c r="AC930" s="245"/>
    </row>
    <row r="931" spans="15:29">
      <c r="O931" s="252">
        <f>基础资料!K931</f>
        <v>0</v>
      </c>
      <c r="U931" s="231" t="str">
        <f t="shared" si="33"/>
        <v>0</v>
      </c>
      <c r="W931" s="206" t="str">
        <f t="shared" si="34"/>
        <v/>
      </c>
      <c r="X931" s="206"/>
      <c r="Y931" s="206"/>
      <c r="Z931" s="206"/>
      <c r="AA931" s="206"/>
      <c r="AB931" s="206"/>
      <c r="AC931" s="245"/>
    </row>
    <row r="932" spans="15:29">
      <c r="O932" s="252">
        <f>基础资料!K932</f>
        <v>0</v>
      </c>
      <c r="U932" s="231" t="str">
        <f t="shared" si="33"/>
        <v>0</v>
      </c>
      <c r="W932" s="206" t="str">
        <f t="shared" si="34"/>
        <v/>
      </c>
      <c r="X932" s="206"/>
      <c r="Y932" s="206"/>
      <c r="Z932" s="206"/>
      <c r="AA932" s="206"/>
      <c r="AB932" s="206"/>
      <c r="AC932" s="245"/>
    </row>
    <row r="933" spans="15:29">
      <c r="O933" s="252">
        <f>基础资料!K933</f>
        <v>0</v>
      </c>
      <c r="U933" s="231" t="str">
        <f t="shared" si="33"/>
        <v>0</v>
      </c>
      <c r="W933" s="206" t="str">
        <f t="shared" si="34"/>
        <v/>
      </c>
      <c r="X933" s="206"/>
      <c r="Y933" s="206"/>
      <c r="Z933" s="206"/>
      <c r="AA933" s="206"/>
      <c r="AB933" s="206"/>
      <c r="AC933" s="245"/>
    </row>
    <row r="934" spans="15:29">
      <c r="O934" s="252">
        <f>基础资料!K934</f>
        <v>0</v>
      </c>
      <c r="U934" s="231" t="str">
        <f t="shared" si="33"/>
        <v>0</v>
      </c>
      <c r="W934" s="206" t="str">
        <f t="shared" si="34"/>
        <v/>
      </c>
      <c r="X934" s="206"/>
      <c r="Y934" s="206"/>
      <c r="Z934" s="206"/>
      <c r="AA934" s="206"/>
      <c r="AB934" s="206"/>
      <c r="AC934" s="245"/>
    </row>
    <row r="935" spans="15:29">
      <c r="O935" s="252">
        <f>基础资料!K935</f>
        <v>0</v>
      </c>
      <c r="U935" s="231" t="str">
        <f t="shared" si="33"/>
        <v>0</v>
      </c>
      <c r="W935" s="206" t="str">
        <f t="shared" si="34"/>
        <v/>
      </c>
      <c r="X935" s="206"/>
      <c r="Y935" s="206"/>
      <c r="Z935" s="206"/>
      <c r="AA935" s="206"/>
      <c r="AB935" s="206"/>
      <c r="AC935" s="245"/>
    </row>
    <row r="936" spans="15:29">
      <c r="O936" s="252">
        <f>基础资料!K936</f>
        <v>0</v>
      </c>
      <c r="U936" s="231" t="str">
        <f t="shared" si="33"/>
        <v>0</v>
      </c>
      <c r="W936" s="206" t="str">
        <f t="shared" si="34"/>
        <v/>
      </c>
      <c r="X936" s="206"/>
      <c r="Y936" s="206"/>
      <c r="Z936" s="206"/>
      <c r="AA936" s="206"/>
      <c r="AB936" s="206"/>
      <c r="AC936" s="245"/>
    </row>
    <row r="937" spans="15:29">
      <c r="O937" s="252">
        <f>基础资料!K937</f>
        <v>0</v>
      </c>
      <c r="U937" s="231" t="str">
        <f t="shared" si="33"/>
        <v>0</v>
      </c>
      <c r="W937" s="206" t="str">
        <f t="shared" si="34"/>
        <v/>
      </c>
      <c r="X937" s="206"/>
      <c r="Y937" s="206"/>
      <c r="Z937" s="206"/>
      <c r="AA937" s="206"/>
      <c r="AB937" s="206"/>
      <c r="AC937" s="245"/>
    </row>
    <row r="938" spans="15:29">
      <c r="O938" s="252">
        <f>基础资料!K938</f>
        <v>0</v>
      </c>
      <c r="U938" s="231" t="str">
        <f t="shared" si="33"/>
        <v>0</v>
      </c>
      <c r="W938" s="206" t="str">
        <f t="shared" si="34"/>
        <v/>
      </c>
      <c r="X938" s="206"/>
      <c r="Y938" s="206"/>
      <c r="Z938" s="206"/>
      <c r="AA938" s="206"/>
      <c r="AB938" s="206"/>
      <c r="AC938" s="245"/>
    </row>
    <row r="939" spans="15:29">
      <c r="O939" s="252">
        <f>基础资料!K939</f>
        <v>0</v>
      </c>
      <c r="U939" s="231" t="str">
        <f t="shared" si="33"/>
        <v>0</v>
      </c>
      <c r="W939" s="206" t="str">
        <f t="shared" si="34"/>
        <v/>
      </c>
      <c r="X939" s="206"/>
      <c r="Y939" s="206"/>
      <c r="Z939" s="206"/>
      <c r="AA939" s="206"/>
      <c r="AB939" s="206"/>
      <c r="AC939" s="245"/>
    </row>
    <row r="940" spans="15:29">
      <c r="O940" s="252">
        <f>基础资料!K940</f>
        <v>0</v>
      </c>
      <c r="U940" s="231" t="str">
        <f t="shared" si="33"/>
        <v>0</v>
      </c>
      <c r="W940" s="206" t="str">
        <f t="shared" si="34"/>
        <v/>
      </c>
      <c r="X940" s="206"/>
      <c r="Y940" s="206"/>
      <c r="Z940" s="206"/>
      <c r="AA940" s="206"/>
      <c r="AB940" s="206"/>
      <c r="AC940" s="245"/>
    </row>
    <row r="941" spans="15:29">
      <c r="O941" s="252">
        <f>基础资料!K941</f>
        <v>0</v>
      </c>
      <c r="U941" s="231" t="str">
        <f t="shared" si="33"/>
        <v>0</v>
      </c>
      <c r="W941" s="206" t="str">
        <f t="shared" si="34"/>
        <v/>
      </c>
      <c r="X941" s="206"/>
      <c r="Y941" s="206"/>
      <c r="Z941" s="206"/>
      <c r="AA941" s="206"/>
      <c r="AB941" s="206"/>
      <c r="AC941" s="245"/>
    </row>
    <row r="942" spans="15:29">
      <c r="O942" s="252">
        <f>基础资料!K942</f>
        <v>0</v>
      </c>
      <c r="U942" s="231" t="str">
        <f t="shared" si="33"/>
        <v>0</v>
      </c>
      <c r="W942" s="206" t="str">
        <f t="shared" si="34"/>
        <v/>
      </c>
      <c r="X942" s="206"/>
      <c r="Y942" s="206"/>
      <c r="Z942" s="206"/>
      <c r="AA942" s="206"/>
      <c r="AB942" s="206"/>
      <c r="AC942" s="245"/>
    </row>
    <row r="943" spans="15:29">
      <c r="O943" s="252">
        <f>基础资料!K943</f>
        <v>0</v>
      </c>
      <c r="U943" s="231" t="str">
        <f t="shared" si="33"/>
        <v>0</v>
      </c>
      <c r="W943" s="206" t="str">
        <f t="shared" si="34"/>
        <v/>
      </c>
      <c r="X943" s="206"/>
      <c r="Y943" s="206"/>
      <c r="Z943" s="206"/>
      <c r="AA943" s="206"/>
      <c r="AB943" s="206"/>
      <c r="AC943" s="245"/>
    </row>
    <row r="944" spans="15:29">
      <c r="O944" s="252">
        <f>基础资料!K944</f>
        <v>0</v>
      </c>
      <c r="U944" s="231" t="str">
        <f t="shared" si="33"/>
        <v>0</v>
      </c>
      <c r="W944" s="206" t="str">
        <f t="shared" si="34"/>
        <v/>
      </c>
      <c r="X944" s="206"/>
      <c r="Y944" s="206"/>
      <c r="Z944" s="206"/>
      <c r="AA944" s="206"/>
      <c r="AB944" s="206"/>
      <c r="AC944" s="245"/>
    </row>
    <row r="945" spans="15:29">
      <c r="O945" s="252">
        <f>基础资料!K945</f>
        <v>0</v>
      </c>
      <c r="U945" s="231" t="str">
        <f t="shared" si="33"/>
        <v>0</v>
      </c>
      <c r="W945" s="206" t="str">
        <f t="shared" si="34"/>
        <v/>
      </c>
      <c r="X945" s="206"/>
      <c r="Y945" s="206"/>
      <c r="Z945" s="206"/>
      <c r="AA945" s="206"/>
      <c r="AB945" s="206"/>
      <c r="AC945" s="245"/>
    </row>
    <row r="946" spans="15:29">
      <c r="O946" s="252">
        <f>基础资料!K946</f>
        <v>0</v>
      </c>
      <c r="U946" s="231" t="str">
        <f t="shared" si="33"/>
        <v>0</v>
      </c>
      <c r="W946" s="206" t="str">
        <f t="shared" si="34"/>
        <v/>
      </c>
      <c r="X946" s="206"/>
      <c r="Y946" s="206"/>
      <c r="Z946" s="206"/>
      <c r="AA946" s="206"/>
      <c r="AB946" s="206"/>
      <c r="AC946" s="245"/>
    </row>
    <row r="947" spans="15:29">
      <c r="O947" s="252">
        <f>基础资料!K947</f>
        <v>0</v>
      </c>
      <c r="U947" s="231" t="str">
        <f t="shared" si="33"/>
        <v>0</v>
      </c>
      <c r="W947" s="206" t="str">
        <f t="shared" si="34"/>
        <v/>
      </c>
      <c r="X947" s="206"/>
      <c r="Y947" s="206"/>
      <c r="Z947" s="206"/>
      <c r="AA947" s="206"/>
      <c r="AB947" s="206"/>
      <c r="AC947" s="245"/>
    </row>
    <row r="948" spans="15:29">
      <c r="O948" s="252">
        <f>基础资料!K948</f>
        <v>0</v>
      </c>
      <c r="U948" s="231" t="str">
        <f t="shared" si="33"/>
        <v>0</v>
      </c>
      <c r="W948" s="206" t="str">
        <f t="shared" si="34"/>
        <v/>
      </c>
      <c r="X948" s="206"/>
      <c r="Y948" s="206"/>
      <c r="Z948" s="206"/>
      <c r="AA948" s="206"/>
      <c r="AB948" s="206"/>
      <c r="AC948" s="245"/>
    </row>
    <row r="949" spans="15:29">
      <c r="O949" s="252">
        <f>基础资料!K949</f>
        <v>0</v>
      </c>
      <c r="U949" s="231" t="str">
        <f t="shared" si="33"/>
        <v>0</v>
      </c>
      <c r="W949" s="206" t="str">
        <f t="shared" si="34"/>
        <v/>
      </c>
      <c r="X949" s="206"/>
      <c r="Y949" s="206"/>
      <c r="Z949" s="206"/>
      <c r="AA949" s="206"/>
      <c r="AB949" s="206"/>
      <c r="AC949" s="245"/>
    </row>
    <row r="950" spans="15:29">
      <c r="O950" s="252">
        <f>基础资料!K950</f>
        <v>0</v>
      </c>
      <c r="U950" s="231" t="str">
        <f t="shared" si="33"/>
        <v>0</v>
      </c>
      <c r="W950" s="206" t="str">
        <f t="shared" si="34"/>
        <v/>
      </c>
      <c r="X950" s="206"/>
      <c r="Y950" s="206"/>
      <c r="Z950" s="206"/>
      <c r="AA950" s="206"/>
      <c r="AB950" s="206"/>
      <c r="AC950" s="245"/>
    </row>
    <row r="951" spans="15:29">
      <c r="O951" s="252">
        <f>基础资料!K951</f>
        <v>0</v>
      </c>
      <c r="U951" s="231" t="str">
        <f t="shared" si="33"/>
        <v>0</v>
      </c>
      <c r="W951" s="206" t="str">
        <f t="shared" si="34"/>
        <v/>
      </c>
      <c r="X951" s="206"/>
      <c r="Y951" s="206"/>
      <c r="Z951" s="206"/>
      <c r="AA951" s="206"/>
      <c r="AB951" s="206"/>
      <c r="AC951" s="245"/>
    </row>
    <row r="952" spans="15:29">
      <c r="O952" s="252">
        <f>基础资料!K952</f>
        <v>0</v>
      </c>
      <c r="U952" s="231" t="str">
        <f t="shared" si="33"/>
        <v>0</v>
      </c>
      <c r="W952" s="206" t="str">
        <f t="shared" si="34"/>
        <v/>
      </c>
      <c r="X952" s="206"/>
      <c r="Y952" s="206"/>
      <c r="Z952" s="206"/>
      <c r="AA952" s="206"/>
      <c r="AB952" s="206"/>
      <c r="AC952" s="245"/>
    </row>
    <row r="953" spans="15:29">
      <c r="O953" s="252">
        <f>基础资料!K953</f>
        <v>0</v>
      </c>
      <c r="U953" s="231" t="str">
        <f t="shared" si="33"/>
        <v>0</v>
      </c>
      <c r="W953" s="206" t="str">
        <f t="shared" si="34"/>
        <v/>
      </c>
      <c r="X953" s="206"/>
      <c r="Y953" s="206"/>
      <c r="Z953" s="206"/>
      <c r="AA953" s="206"/>
      <c r="AB953" s="206"/>
      <c r="AC953" s="245"/>
    </row>
    <row r="954" spans="15:29">
      <c r="O954" s="252">
        <f>基础资料!K954</f>
        <v>0</v>
      </c>
      <c r="U954" s="231" t="str">
        <f t="shared" si="33"/>
        <v>0</v>
      </c>
      <c r="W954" s="206" t="str">
        <f t="shared" si="34"/>
        <v/>
      </c>
      <c r="X954" s="206"/>
      <c r="Y954" s="206"/>
      <c r="Z954" s="206"/>
      <c r="AA954" s="206"/>
      <c r="AB954" s="206"/>
      <c r="AC954" s="245"/>
    </row>
    <row r="955" spans="15:29">
      <c r="O955" s="252">
        <f>基础资料!K955</f>
        <v>0</v>
      </c>
      <c r="U955" s="231" t="str">
        <f t="shared" si="33"/>
        <v>0</v>
      </c>
      <c r="W955" s="206" t="str">
        <f t="shared" si="34"/>
        <v/>
      </c>
      <c r="X955" s="206"/>
      <c r="Y955" s="206"/>
      <c r="Z955" s="206"/>
      <c r="AA955" s="206"/>
      <c r="AB955" s="206"/>
      <c r="AC955" s="245"/>
    </row>
    <row r="956" spans="15:29">
      <c r="O956" s="252">
        <f>基础资料!K956</f>
        <v>0</v>
      </c>
      <c r="U956" s="231" t="str">
        <f t="shared" si="33"/>
        <v>0</v>
      </c>
      <c r="W956" s="206" t="str">
        <f t="shared" si="34"/>
        <v/>
      </c>
      <c r="X956" s="206"/>
      <c r="Y956" s="206"/>
      <c r="Z956" s="206"/>
      <c r="AA956" s="206"/>
      <c r="AB956" s="206"/>
      <c r="AC956" s="245"/>
    </row>
    <row r="957" spans="15:29">
      <c r="O957" s="252">
        <f>基础资料!K957</f>
        <v>0</v>
      </c>
      <c r="U957" s="231" t="str">
        <f t="shared" si="33"/>
        <v>0</v>
      </c>
      <c r="W957" s="206" t="str">
        <f t="shared" si="34"/>
        <v/>
      </c>
      <c r="X957" s="206"/>
      <c r="Y957" s="206"/>
      <c r="Z957" s="206"/>
      <c r="AA957" s="206"/>
      <c r="AB957" s="206"/>
      <c r="AC957" s="245"/>
    </row>
    <row r="958" spans="15:29">
      <c r="O958" s="252">
        <f>基础资料!K958</f>
        <v>0</v>
      </c>
      <c r="U958" s="231" t="str">
        <f t="shared" si="33"/>
        <v>0</v>
      </c>
      <c r="W958" s="206" t="str">
        <f t="shared" si="34"/>
        <v/>
      </c>
      <c r="X958" s="206"/>
      <c r="Y958" s="206"/>
      <c r="Z958" s="206"/>
      <c r="AA958" s="206"/>
      <c r="AB958" s="206"/>
      <c r="AC958" s="245"/>
    </row>
    <row r="959" spans="15:29">
      <c r="O959" s="252">
        <f>基础资料!K959</f>
        <v>0</v>
      </c>
      <c r="U959" s="231" t="str">
        <f t="shared" si="33"/>
        <v>0</v>
      </c>
      <c r="W959" s="206" t="str">
        <f t="shared" si="34"/>
        <v/>
      </c>
      <c r="X959" s="206"/>
      <c r="Y959" s="206"/>
      <c r="Z959" s="206"/>
      <c r="AA959" s="206"/>
      <c r="AB959" s="206"/>
      <c r="AC959" s="245"/>
    </row>
    <row r="960" spans="15:29">
      <c r="O960" s="252">
        <f>基础资料!K960</f>
        <v>0</v>
      </c>
      <c r="U960" s="231" t="str">
        <f t="shared" si="33"/>
        <v>0</v>
      </c>
      <c r="W960" s="206" t="str">
        <f t="shared" si="34"/>
        <v/>
      </c>
      <c r="X960" s="206"/>
      <c r="Y960" s="206"/>
      <c r="Z960" s="206"/>
      <c r="AA960" s="206"/>
      <c r="AB960" s="206"/>
      <c r="AC960" s="245"/>
    </row>
    <row r="961" spans="15:29">
      <c r="O961" s="252">
        <f>基础资料!K961</f>
        <v>0</v>
      </c>
      <c r="U961" s="231" t="str">
        <f t="shared" si="33"/>
        <v>0</v>
      </c>
      <c r="W961" s="206" t="str">
        <f t="shared" si="34"/>
        <v/>
      </c>
      <c r="X961" s="206"/>
      <c r="Y961" s="206"/>
      <c r="Z961" s="206"/>
      <c r="AA961" s="206"/>
      <c r="AB961" s="206"/>
      <c r="AC961" s="245"/>
    </row>
    <row r="962" spans="15:29">
      <c r="O962" s="252">
        <f>基础资料!K962</f>
        <v>0</v>
      </c>
      <c r="U962" s="231" t="str">
        <f t="shared" si="33"/>
        <v>0</v>
      </c>
      <c r="W962" s="206" t="str">
        <f t="shared" si="34"/>
        <v/>
      </c>
      <c r="X962" s="206"/>
      <c r="Y962" s="206"/>
      <c r="Z962" s="206"/>
      <c r="AA962" s="206"/>
      <c r="AB962" s="206"/>
      <c r="AC962" s="245"/>
    </row>
    <row r="963" spans="15:29">
      <c r="O963" s="252">
        <f>基础资料!K963</f>
        <v>0</v>
      </c>
      <c r="U963" s="231" t="str">
        <f t="shared" si="33"/>
        <v>0</v>
      </c>
      <c r="W963" s="206" t="str">
        <f t="shared" si="34"/>
        <v/>
      </c>
      <c r="X963" s="206"/>
      <c r="Y963" s="206"/>
      <c r="Z963" s="206"/>
      <c r="AA963" s="206"/>
      <c r="AB963" s="206"/>
      <c r="AC963" s="245"/>
    </row>
    <row r="964" spans="15:29">
      <c r="O964" s="252">
        <f>基础资料!K964</f>
        <v>0</v>
      </c>
      <c r="U964" s="231" t="str">
        <f t="shared" si="33"/>
        <v>0</v>
      </c>
      <c r="W964" s="206" t="str">
        <f t="shared" si="34"/>
        <v/>
      </c>
      <c r="X964" s="206"/>
      <c r="Y964" s="206"/>
      <c r="Z964" s="206"/>
      <c r="AA964" s="206"/>
      <c r="AB964" s="206"/>
      <c r="AC964" s="245"/>
    </row>
    <row r="965" spans="15:29">
      <c r="O965" s="252">
        <f>基础资料!K965</f>
        <v>0</v>
      </c>
      <c r="U965" s="231" t="str">
        <f t="shared" si="33"/>
        <v>0</v>
      </c>
      <c r="W965" s="206" t="str">
        <f t="shared" si="34"/>
        <v/>
      </c>
      <c r="X965" s="206"/>
      <c r="Y965" s="206"/>
      <c r="Z965" s="206"/>
      <c r="AA965" s="206"/>
      <c r="AB965" s="206"/>
      <c r="AC965" s="245"/>
    </row>
    <row r="966" spans="15:29">
      <c r="O966" s="252">
        <f>基础资料!K966</f>
        <v>0</v>
      </c>
      <c r="U966" s="231" t="str">
        <f t="shared" si="33"/>
        <v>0</v>
      </c>
      <c r="W966" s="206" t="str">
        <f t="shared" si="34"/>
        <v/>
      </c>
      <c r="X966" s="206"/>
      <c r="Y966" s="206"/>
      <c r="Z966" s="206"/>
      <c r="AA966" s="206"/>
      <c r="AB966" s="206"/>
      <c r="AC966" s="245"/>
    </row>
    <row r="967" spans="15:29">
      <c r="O967" s="252">
        <f>基础资料!K967</f>
        <v>0</v>
      </c>
      <c r="U967" s="231" t="str">
        <f t="shared" ref="U967:U1030" si="35">IF(D967="","0",$E967)</f>
        <v>0</v>
      </c>
      <c r="W967" s="206" t="str">
        <f t="shared" ref="W967:W1030" si="36">IF(E967="","",$F967)</f>
        <v/>
      </c>
      <c r="X967" s="206"/>
      <c r="Y967" s="206"/>
      <c r="Z967" s="206"/>
      <c r="AA967" s="206"/>
      <c r="AB967" s="206"/>
      <c r="AC967" s="245"/>
    </row>
    <row r="968" spans="15:29">
      <c r="O968" s="252">
        <f>基础资料!K968</f>
        <v>0</v>
      </c>
      <c r="U968" s="231" t="str">
        <f t="shared" si="35"/>
        <v>0</v>
      </c>
      <c r="W968" s="206" t="str">
        <f t="shared" si="36"/>
        <v/>
      </c>
      <c r="X968" s="206"/>
      <c r="Y968" s="206"/>
      <c r="Z968" s="206"/>
      <c r="AA968" s="206"/>
      <c r="AB968" s="206"/>
      <c r="AC968" s="245"/>
    </row>
    <row r="969" spans="15:29">
      <c r="O969" s="252">
        <f>基础资料!K969</f>
        <v>0</v>
      </c>
      <c r="U969" s="231" t="str">
        <f t="shared" si="35"/>
        <v>0</v>
      </c>
      <c r="W969" s="206" t="str">
        <f t="shared" si="36"/>
        <v/>
      </c>
      <c r="X969" s="206"/>
      <c r="Y969" s="206"/>
      <c r="Z969" s="206"/>
      <c r="AA969" s="206"/>
      <c r="AB969" s="206"/>
      <c r="AC969" s="245"/>
    </row>
    <row r="970" spans="15:29">
      <c r="O970" s="252">
        <f>基础资料!K970</f>
        <v>0</v>
      </c>
      <c r="U970" s="231" t="str">
        <f t="shared" si="35"/>
        <v>0</v>
      </c>
      <c r="W970" s="206" t="str">
        <f t="shared" si="36"/>
        <v/>
      </c>
      <c r="X970" s="206"/>
      <c r="Y970" s="206"/>
      <c r="Z970" s="206"/>
      <c r="AA970" s="206"/>
      <c r="AB970" s="206"/>
      <c r="AC970" s="245"/>
    </row>
    <row r="971" spans="15:29">
      <c r="O971" s="252">
        <f>基础资料!K971</f>
        <v>0</v>
      </c>
      <c r="U971" s="231" t="str">
        <f t="shared" si="35"/>
        <v>0</v>
      </c>
      <c r="W971" s="206" t="str">
        <f t="shared" si="36"/>
        <v/>
      </c>
      <c r="X971" s="206"/>
      <c r="Y971" s="206"/>
      <c r="Z971" s="206"/>
      <c r="AA971" s="206"/>
      <c r="AB971" s="206"/>
      <c r="AC971" s="245"/>
    </row>
    <row r="972" spans="15:29">
      <c r="O972" s="252">
        <f>基础资料!K972</f>
        <v>0</v>
      </c>
      <c r="U972" s="231" t="str">
        <f t="shared" si="35"/>
        <v>0</v>
      </c>
      <c r="W972" s="206" t="str">
        <f t="shared" si="36"/>
        <v/>
      </c>
      <c r="X972" s="206"/>
      <c r="Y972" s="206"/>
      <c r="Z972" s="206"/>
      <c r="AA972" s="206"/>
      <c r="AB972" s="206"/>
      <c r="AC972" s="245"/>
    </row>
    <row r="973" spans="15:29">
      <c r="O973" s="252">
        <f>基础资料!K973</f>
        <v>0</v>
      </c>
      <c r="U973" s="231" t="str">
        <f t="shared" si="35"/>
        <v>0</v>
      </c>
      <c r="W973" s="206" t="str">
        <f t="shared" si="36"/>
        <v/>
      </c>
      <c r="X973" s="206"/>
      <c r="Y973" s="206"/>
      <c r="Z973" s="206"/>
      <c r="AA973" s="206"/>
      <c r="AB973" s="206"/>
      <c r="AC973" s="245"/>
    </row>
    <row r="974" spans="15:29">
      <c r="O974" s="252">
        <f>基础资料!K974</f>
        <v>0</v>
      </c>
      <c r="U974" s="231" t="str">
        <f t="shared" si="35"/>
        <v>0</v>
      </c>
      <c r="W974" s="206" t="str">
        <f t="shared" si="36"/>
        <v/>
      </c>
      <c r="X974" s="206"/>
      <c r="Y974" s="206"/>
      <c r="Z974" s="206"/>
      <c r="AA974" s="206"/>
      <c r="AB974" s="206"/>
      <c r="AC974" s="245"/>
    </row>
    <row r="975" spans="15:29">
      <c r="O975" s="252">
        <f>基础资料!K975</f>
        <v>0</v>
      </c>
      <c r="U975" s="231" t="str">
        <f t="shared" si="35"/>
        <v>0</v>
      </c>
      <c r="W975" s="206" t="str">
        <f t="shared" si="36"/>
        <v/>
      </c>
      <c r="X975" s="206"/>
      <c r="Y975" s="206"/>
      <c r="Z975" s="206"/>
      <c r="AA975" s="206"/>
      <c r="AB975" s="206"/>
      <c r="AC975" s="245"/>
    </row>
    <row r="976" spans="15:29">
      <c r="O976" s="252">
        <f>基础资料!K976</f>
        <v>0</v>
      </c>
      <c r="U976" s="231" t="str">
        <f t="shared" si="35"/>
        <v>0</v>
      </c>
      <c r="W976" s="206" t="str">
        <f t="shared" si="36"/>
        <v/>
      </c>
      <c r="X976" s="206"/>
      <c r="Y976" s="206"/>
      <c r="Z976" s="206"/>
      <c r="AA976" s="206"/>
      <c r="AB976" s="206"/>
      <c r="AC976" s="245"/>
    </row>
    <row r="977" spans="15:29">
      <c r="O977" s="252">
        <f>基础资料!K977</f>
        <v>0</v>
      </c>
      <c r="U977" s="231" t="str">
        <f t="shared" si="35"/>
        <v>0</v>
      </c>
      <c r="W977" s="206" t="str">
        <f t="shared" si="36"/>
        <v/>
      </c>
      <c r="X977" s="206"/>
      <c r="Y977" s="206"/>
      <c r="Z977" s="206"/>
      <c r="AA977" s="206"/>
      <c r="AB977" s="206"/>
      <c r="AC977" s="245"/>
    </row>
    <row r="978" spans="15:29">
      <c r="O978" s="252">
        <f>基础资料!K978</f>
        <v>0</v>
      </c>
      <c r="U978" s="231" t="str">
        <f t="shared" si="35"/>
        <v>0</v>
      </c>
      <c r="W978" s="206" t="str">
        <f t="shared" si="36"/>
        <v/>
      </c>
      <c r="X978" s="206"/>
      <c r="Y978" s="206"/>
      <c r="Z978" s="206"/>
      <c r="AA978" s="206"/>
      <c r="AB978" s="206"/>
      <c r="AC978" s="245"/>
    </row>
    <row r="979" spans="15:29">
      <c r="O979" s="252">
        <f>基础资料!K979</f>
        <v>0</v>
      </c>
      <c r="U979" s="231" t="str">
        <f t="shared" si="35"/>
        <v>0</v>
      </c>
      <c r="W979" s="206" t="str">
        <f t="shared" si="36"/>
        <v/>
      </c>
      <c r="X979" s="206"/>
      <c r="Y979" s="206"/>
      <c r="Z979" s="206"/>
      <c r="AA979" s="206"/>
      <c r="AB979" s="206"/>
      <c r="AC979" s="245"/>
    </row>
    <row r="980" spans="15:29">
      <c r="O980" s="252">
        <f>基础资料!K980</f>
        <v>0</v>
      </c>
      <c r="U980" s="231" t="str">
        <f t="shared" si="35"/>
        <v>0</v>
      </c>
      <c r="W980" s="206" t="str">
        <f t="shared" si="36"/>
        <v/>
      </c>
      <c r="X980" s="206"/>
      <c r="Y980" s="206"/>
      <c r="Z980" s="206"/>
      <c r="AA980" s="206"/>
      <c r="AB980" s="206"/>
      <c r="AC980" s="245"/>
    </row>
    <row r="981" spans="15:29">
      <c r="O981" s="252">
        <f>基础资料!K981</f>
        <v>0</v>
      </c>
      <c r="U981" s="231" t="str">
        <f t="shared" si="35"/>
        <v>0</v>
      </c>
      <c r="W981" s="206" t="str">
        <f t="shared" si="36"/>
        <v/>
      </c>
      <c r="X981" s="206"/>
      <c r="Y981" s="206"/>
      <c r="Z981" s="206"/>
      <c r="AA981" s="206"/>
      <c r="AB981" s="206"/>
      <c r="AC981" s="245"/>
    </row>
    <row r="982" spans="15:29">
      <c r="O982" s="252">
        <f>基础资料!K982</f>
        <v>0</v>
      </c>
      <c r="U982" s="231" t="str">
        <f t="shared" si="35"/>
        <v>0</v>
      </c>
      <c r="W982" s="206" t="str">
        <f t="shared" si="36"/>
        <v/>
      </c>
      <c r="X982" s="206"/>
      <c r="Y982" s="206"/>
      <c r="Z982" s="206"/>
      <c r="AA982" s="206"/>
      <c r="AB982" s="206"/>
      <c r="AC982" s="245"/>
    </row>
    <row r="983" spans="15:29">
      <c r="O983" s="252">
        <f>基础资料!K983</f>
        <v>0</v>
      </c>
      <c r="U983" s="231" t="str">
        <f t="shared" si="35"/>
        <v>0</v>
      </c>
      <c r="W983" s="206" t="str">
        <f t="shared" si="36"/>
        <v/>
      </c>
      <c r="X983" s="206"/>
      <c r="Y983" s="206"/>
      <c r="Z983" s="206"/>
      <c r="AA983" s="206"/>
      <c r="AB983" s="206"/>
      <c r="AC983" s="245"/>
    </row>
    <row r="984" spans="15:29">
      <c r="O984" s="252">
        <f>基础资料!K984</f>
        <v>0</v>
      </c>
      <c r="U984" s="231" t="str">
        <f t="shared" si="35"/>
        <v>0</v>
      </c>
      <c r="W984" s="206" t="str">
        <f t="shared" si="36"/>
        <v/>
      </c>
      <c r="X984" s="206"/>
      <c r="Y984" s="206"/>
      <c r="Z984" s="206"/>
      <c r="AA984" s="206"/>
      <c r="AB984" s="206"/>
      <c r="AC984" s="245"/>
    </row>
    <row r="985" spans="15:29">
      <c r="O985" s="252">
        <f>基础资料!K985</f>
        <v>0</v>
      </c>
      <c r="U985" s="231" t="str">
        <f t="shared" si="35"/>
        <v>0</v>
      </c>
      <c r="W985" s="206" t="str">
        <f t="shared" si="36"/>
        <v/>
      </c>
      <c r="X985" s="206"/>
      <c r="Y985" s="206"/>
      <c r="Z985" s="206"/>
      <c r="AA985" s="206"/>
      <c r="AB985" s="206"/>
      <c r="AC985" s="245"/>
    </row>
    <row r="986" spans="15:29">
      <c r="O986" s="252">
        <f>基础资料!K986</f>
        <v>0</v>
      </c>
      <c r="U986" s="231" t="str">
        <f t="shared" si="35"/>
        <v>0</v>
      </c>
      <c r="W986" s="206" t="str">
        <f t="shared" si="36"/>
        <v/>
      </c>
      <c r="X986" s="206"/>
      <c r="Y986" s="206"/>
      <c r="Z986" s="206"/>
      <c r="AA986" s="206"/>
      <c r="AB986" s="206"/>
      <c r="AC986" s="245"/>
    </row>
    <row r="987" spans="15:29">
      <c r="O987" s="252">
        <f>基础资料!K987</f>
        <v>0</v>
      </c>
      <c r="U987" s="231" t="str">
        <f t="shared" si="35"/>
        <v>0</v>
      </c>
      <c r="W987" s="206" t="str">
        <f t="shared" si="36"/>
        <v/>
      </c>
      <c r="X987" s="206"/>
      <c r="Y987" s="206"/>
      <c r="Z987" s="206"/>
      <c r="AA987" s="206"/>
      <c r="AB987" s="206"/>
      <c r="AC987" s="245"/>
    </row>
    <row r="988" spans="15:29">
      <c r="O988" s="252">
        <f>基础资料!K988</f>
        <v>0</v>
      </c>
      <c r="U988" s="231" t="str">
        <f t="shared" si="35"/>
        <v>0</v>
      </c>
      <c r="W988" s="206" t="str">
        <f t="shared" si="36"/>
        <v/>
      </c>
      <c r="X988" s="206"/>
      <c r="Y988" s="206"/>
      <c r="Z988" s="206"/>
      <c r="AA988" s="206"/>
      <c r="AB988" s="206"/>
      <c r="AC988" s="245"/>
    </row>
    <row r="989" spans="15:29">
      <c r="O989" s="252">
        <f>基础资料!K989</f>
        <v>0</v>
      </c>
      <c r="U989" s="231" t="str">
        <f t="shared" si="35"/>
        <v>0</v>
      </c>
      <c r="W989" s="206" t="str">
        <f t="shared" si="36"/>
        <v/>
      </c>
      <c r="X989" s="206"/>
      <c r="Y989" s="206"/>
      <c r="Z989" s="206"/>
      <c r="AA989" s="206"/>
      <c r="AB989" s="206"/>
      <c r="AC989" s="245"/>
    </row>
    <row r="990" spans="15:29">
      <c r="O990" s="252">
        <f>基础资料!K990</f>
        <v>0</v>
      </c>
      <c r="U990" s="231" t="str">
        <f t="shared" si="35"/>
        <v>0</v>
      </c>
      <c r="W990" s="206" t="str">
        <f t="shared" si="36"/>
        <v/>
      </c>
      <c r="X990" s="206"/>
      <c r="Y990" s="206"/>
      <c r="Z990" s="206"/>
      <c r="AA990" s="206"/>
      <c r="AB990" s="206"/>
      <c r="AC990" s="245"/>
    </row>
    <row r="991" spans="15:29">
      <c r="O991" s="252">
        <f>基础资料!K991</f>
        <v>0</v>
      </c>
      <c r="U991" s="231" t="str">
        <f t="shared" si="35"/>
        <v>0</v>
      </c>
      <c r="W991" s="206" t="str">
        <f t="shared" si="36"/>
        <v/>
      </c>
      <c r="X991" s="206"/>
      <c r="Y991" s="206"/>
      <c r="Z991" s="206"/>
      <c r="AA991" s="206"/>
      <c r="AB991" s="206"/>
      <c r="AC991" s="245"/>
    </row>
    <row r="992" spans="15:29">
      <c r="O992" s="252">
        <f>基础资料!K992</f>
        <v>0</v>
      </c>
      <c r="U992" s="231" t="str">
        <f t="shared" si="35"/>
        <v>0</v>
      </c>
      <c r="W992" s="206" t="str">
        <f t="shared" si="36"/>
        <v/>
      </c>
      <c r="X992" s="206"/>
      <c r="Y992" s="206"/>
      <c r="Z992" s="206"/>
      <c r="AA992" s="206"/>
      <c r="AB992" s="206"/>
      <c r="AC992" s="245"/>
    </row>
    <row r="993" spans="15:29">
      <c r="O993" s="252">
        <f>基础资料!K993</f>
        <v>0</v>
      </c>
      <c r="U993" s="231" t="str">
        <f t="shared" si="35"/>
        <v>0</v>
      </c>
      <c r="W993" s="206" t="str">
        <f t="shared" si="36"/>
        <v/>
      </c>
      <c r="X993" s="206"/>
      <c r="Y993" s="206"/>
      <c r="Z993" s="206"/>
      <c r="AA993" s="206"/>
      <c r="AB993" s="206"/>
      <c r="AC993" s="245"/>
    </row>
    <row r="994" spans="15:29">
      <c r="O994" s="252">
        <f>基础资料!K994</f>
        <v>0</v>
      </c>
      <c r="U994" s="231" t="str">
        <f t="shared" si="35"/>
        <v>0</v>
      </c>
      <c r="W994" s="206" t="str">
        <f t="shared" si="36"/>
        <v/>
      </c>
      <c r="X994" s="206"/>
      <c r="Y994" s="206"/>
      <c r="Z994" s="206"/>
      <c r="AA994" s="206"/>
      <c r="AB994" s="206"/>
      <c r="AC994" s="245"/>
    </row>
    <row r="995" spans="15:29">
      <c r="O995" s="252">
        <f>基础资料!K995</f>
        <v>0</v>
      </c>
      <c r="U995" s="231" t="str">
        <f t="shared" si="35"/>
        <v>0</v>
      </c>
      <c r="W995" s="206" t="str">
        <f t="shared" si="36"/>
        <v/>
      </c>
      <c r="X995" s="206"/>
      <c r="Y995" s="206"/>
      <c r="Z995" s="206"/>
      <c r="AA995" s="206"/>
      <c r="AB995" s="206"/>
      <c r="AC995" s="245"/>
    </row>
    <row r="996" spans="15:29">
      <c r="O996" s="252">
        <f>基础资料!K996</f>
        <v>0</v>
      </c>
      <c r="U996" s="231" t="str">
        <f t="shared" si="35"/>
        <v>0</v>
      </c>
      <c r="W996" s="206" t="str">
        <f t="shared" si="36"/>
        <v/>
      </c>
      <c r="X996" s="206"/>
      <c r="Y996" s="206"/>
      <c r="Z996" s="206"/>
      <c r="AA996" s="206"/>
      <c r="AB996" s="206"/>
      <c r="AC996" s="245"/>
    </row>
    <row r="997" spans="15:29">
      <c r="O997" s="252">
        <f>基础资料!K997</f>
        <v>0</v>
      </c>
      <c r="U997" s="231" t="str">
        <f t="shared" si="35"/>
        <v>0</v>
      </c>
      <c r="W997" s="206" t="str">
        <f t="shared" si="36"/>
        <v/>
      </c>
      <c r="X997" s="206"/>
      <c r="Y997" s="206"/>
      <c r="Z997" s="206"/>
      <c r="AA997" s="206"/>
      <c r="AB997" s="206"/>
      <c r="AC997" s="245"/>
    </row>
    <row r="998" spans="15:29">
      <c r="O998" s="252">
        <f>基础资料!K998</f>
        <v>0</v>
      </c>
      <c r="U998" s="231" t="str">
        <f t="shared" si="35"/>
        <v>0</v>
      </c>
      <c r="W998" s="206" t="str">
        <f t="shared" si="36"/>
        <v/>
      </c>
      <c r="X998" s="206"/>
      <c r="Y998" s="206"/>
      <c r="Z998" s="206"/>
      <c r="AA998" s="206"/>
      <c r="AB998" s="206"/>
      <c r="AC998" s="245"/>
    </row>
    <row r="999" spans="15:29">
      <c r="O999" s="252">
        <f>基础资料!K999</f>
        <v>0</v>
      </c>
      <c r="U999" s="231" t="str">
        <f t="shared" si="35"/>
        <v>0</v>
      </c>
      <c r="W999" s="206" t="str">
        <f t="shared" si="36"/>
        <v/>
      </c>
      <c r="X999" s="206"/>
      <c r="Y999" s="206"/>
      <c r="Z999" s="206"/>
      <c r="AA999" s="206"/>
      <c r="AB999" s="206"/>
      <c r="AC999" s="245"/>
    </row>
    <row r="1000" spans="15:29">
      <c r="O1000" s="252">
        <f>基础资料!K1000</f>
        <v>0</v>
      </c>
      <c r="U1000" s="231" t="str">
        <f t="shared" si="35"/>
        <v>0</v>
      </c>
      <c r="W1000" s="206" t="str">
        <f t="shared" si="36"/>
        <v/>
      </c>
      <c r="X1000" s="206"/>
      <c r="Y1000" s="206"/>
      <c r="Z1000" s="206"/>
      <c r="AA1000" s="206"/>
      <c r="AB1000" s="206"/>
      <c r="AC1000" s="245"/>
    </row>
    <row r="1001" spans="15:29">
      <c r="O1001" s="252">
        <f>基础资料!K1001</f>
        <v>0</v>
      </c>
      <c r="U1001" s="231" t="str">
        <f t="shared" si="35"/>
        <v>0</v>
      </c>
      <c r="W1001" s="206" t="str">
        <f t="shared" si="36"/>
        <v/>
      </c>
      <c r="X1001" s="206"/>
      <c r="Y1001" s="206"/>
      <c r="Z1001" s="206"/>
      <c r="AA1001" s="206"/>
      <c r="AB1001" s="206"/>
      <c r="AC1001" s="245"/>
    </row>
    <row r="1002" spans="15:29">
      <c r="O1002" s="252">
        <f>基础资料!K1002</f>
        <v>0</v>
      </c>
      <c r="U1002" s="231" t="str">
        <f t="shared" si="35"/>
        <v>0</v>
      </c>
      <c r="W1002" s="206" t="str">
        <f t="shared" si="36"/>
        <v/>
      </c>
      <c r="X1002" s="206"/>
      <c r="Y1002" s="206"/>
      <c r="Z1002" s="206"/>
      <c r="AA1002" s="206"/>
      <c r="AB1002" s="206"/>
      <c r="AC1002" s="245"/>
    </row>
    <row r="1003" spans="15:29">
      <c r="O1003" s="252">
        <f>基础资料!K1003</f>
        <v>0</v>
      </c>
      <c r="U1003" s="231" t="str">
        <f t="shared" si="35"/>
        <v>0</v>
      </c>
      <c r="W1003" s="206" t="str">
        <f t="shared" si="36"/>
        <v/>
      </c>
      <c r="X1003" s="206"/>
      <c r="Y1003" s="206"/>
      <c r="Z1003" s="206"/>
      <c r="AA1003" s="206"/>
      <c r="AB1003" s="206"/>
      <c r="AC1003" s="245"/>
    </row>
    <row r="1004" spans="15:29">
      <c r="O1004" s="252">
        <f>基础资料!K1004</f>
        <v>0</v>
      </c>
      <c r="U1004" s="231" t="str">
        <f t="shared" si="35"/>
        <v>0</v>
      </c>
      <c r="W1004" s="206" t="str">
        <f t="shared" si="36"/>
        <v/>
      </c>
      <c r="X1004" s="206"/>
      <c r="Y1004" s="206"/>
      <c r="Z1004" s="206"/>
      <c r="AA1004" s="206"/>
      <c r="AB1004" s="206"/>
      <c r="AC1004" s="245"/>
    </row>
    <row r="1005" spans="15:29">
      <c r="O1005" s="252">
        <f>基础资料!K1005</f>
        <v>0</v>
      </c>
      <c r="U1005" s="231" t="str">
        <f t="shared" si="35"/>
        <v>0</v>
      </c>
      <c r="W1005" s="206" t="str">
        <f t="shared" si="36"/>
        <v/>
      </c>
      <c r="X1005" s="206"/>
      <c r="Y1005" s="206"/>
      <c r="Z1005" s="206"/>
      <c r="AA1005" s="206"/>
      <c r="AB1005" s="206"/>
      <c r="AC1005" s="245"/>
    </row>
    <row r="1006" spans="15:29">
      <c r="O1006" s="252">
        <f>基础资料!K1006</f>
        <v>0</v>
      </c>
      <c r="U1006" s="231" t="str">
        <f t="shared" si="35"/>
        <v>0</v>
      </c>
      <c r="W1006" s="206" t="str">
        <f t="shared" si="36"/>
        <v/>
      </c>
      <c r="X1006" s="206"/>
      <c r="Y1006" s="206"/>
      <c r="Z1006" s="206"/>
      <c r="AA1006" s="206"/>
      <c r="AB1006" s="206"/>
      <c r="AC1006" s="245"/>
    </row>
    <row r="1007" spans="15:29">
      <c r="O1007" s="252">
        <f>基础资料!K1007</f>
        <v>0</v>
      </c>
      <c r="U1007" s="231" t="str">
        <f t="shared" si="35"/>
        <v>0</v>
      </c>
      <c r="W1007" s="206" t="str">
        <f t="shared" si="36"/>
        <v/>
      </c>
      <c r="X1007" s="206"/>
      <c r="Y1007" s="206"/>
      <c r="Z1007" s="206"/>
      <c r="AA1007" s="206"/>
      <c r="AB1007" s="206"/>
      <c r="AC1007" s="245"/>
    </row>
    <row r="1008" spans="15:29">
      <c r="O1008" s="252">
        <f>基础资料!K1008</f>
        <v>0</v>
      </c>
      <c r="U1008" s="231" t="str">
        <f t="shared" si="35"/>
        <v>0</v>
      </c>
      <c r="W1008" s="206" t="str">
        <f t="shared" si="36"/>
        <v/>
      </c>
      <c r="X1008" s="206"/>
      <c r="Y1008" s="206"/>
      <c r="Z1008" s="206"/>
      <c r="AA1008" s="206"/>
      <c r="AB1008" s="206"/>
      <c r="AC1008" s="245"/>
    </row>
    <row r="1009" spans="15:29">
      <c r="O1009" s="252">
        <f>基础资料!K1009</f>
        <v>0</v>
      </c>
      <c r="U1009" s="231" t="str">
        <f t="shared" si="35"/>
        <v>0</v>
      </c>
      <c r="W1009" s="206" t="str">
        <f t="shared" si="36"/>
        <v/>
      </c>
      <c r="X1009" s="206"/>
      <c r="Y1009" s="206"/>
      <c r="Z1009" s="206"/>
      <c r="AA1009" s="206"/>
      <c r="AB1009" s="206"/>
      <c r="AC1009" s="245"/>
    </row>
    <row r="1010" spans="15:29">
      <c r="O1010" s="252">
        <f>基础资料!K1010</f>
        <v>0</v>
      </c>
      <c r="U1010" s="231" t="str">
        <f t="shared" si="35"/>
        <v>0</v>
      </c>
      <c r="W1010" s="206" t="str">
        <f t="shared" si="36"/>
        <v/>
      </c>
      <c r="X1010" s="206"/>
      <c r="Y1010" s="206"/>
      <c r="Z1010" s="206"/>
      <c r="AA1010" s="206"/>
      <c r="AB1010" s="206"/>
      <c r="AC1010" s="245"/>
    </row>
    <row r="1011" spans="15:29">
      <c r="O1011" s="252">
        <f>基础资料!K1011</f>
        <v>0</v>
      </c>
      <c r="U1011" s="231" t="str">
        <f t="shared" si="35"/>
        <v>0</v>
      </c>
      <c r="W1011" s="206" t="str">
        <f t="shared" si="36"/>
        <v/>
      </c>
      <c r="X1011" s="206"/>
      <c r="Y1011" s="206"/>
      <c r="Z1011" s="206"/>
      <c r="AA1011" s="206"/>
      <c r="AB1011" s="206"/>
      <c r="AC1011" s="245"/>
    </row>
    <row r="1012" spans="15:29">
      <c r="O1012" s="252">
        <f>基础资料!K1012</f>
        <v>0</v>
      </c>
      <c r="U1012" s="231" t="str">
        <f t="shared" si="35"/>
        <v>0</v>
      </c>
      <c r="W1012" s="206" t="str">
        <f t="shared" si="36"/>
        <v/>
      </c>
      <c r="X1012" s="206"/>
      <c r="Y1012" s="206"/>
      <c r="Z1012" s="206"/>
      <c r="AA1012" s="206"/>
      <c r="AB1012" s="206"/>
      <c r="AC1012" s="245"/>
    </row>
    <row r="1013" spans="15:29">
      <c r="O1013" s="252">
        <f>基础资料!K1013</f>
        <v>0</v>
      </c>
      <c r="U1013" s="231" t="str">
        <f t="shared" si="35"/>
        <v>0</v>
      </c>
      <c r="W1013" s="206" t="str">
        <f t="shared" si="36"/>
        <v/>
      </c>
      <c r="X1013" s="206"/>
      <c r="Y1013" s="206"/>
      <c r="Z1013" s="206"/>
      <c r="AA1013" s="206"/>
      <c r="AB1013" s="206"/>
      <c r="AC1013" s="245"/>
    </row>
    <row r="1014" spans="15:29">
      <c r="O1014" s="252">
        <f>基础资料!K1014</f>
        <v>0</v>
      </c>
      <c r="U1014" s="231" t="str">
        <f t="shared" si="35"/>
        <v>0</v>
      </c>
      <c r="W1014" s="206" t="str">
        <f t="shared" si="36"/>
        <v/>
      </c>
      <c r="X1014" s="206"/>
      <c r="Y1014" s="206"/>
      <c r="Z1014" s="206"/>
      <c r="AA1014" s="206"/>
      <c r="AB1014" s="206"/>
      <c r="AC1014" s="245"/>
    </row>
    <row r="1015" spans="15:29">
      <c r="O1015" s="252">
        <f>基础资料!K1015</f>
        <v>0</v>
      </c>
      <c r="U1015" s="231" t="str">
        <f t="shared" si="35"/>
        <v>0</v>
      </c>
      <c r="W1015" s="206" t="str">
        <f t="shared" si="36"/>
        <v/>
      </c>
      <c r="X1015" s="206"/>
      <c r="Y1015" s="206"/>
      <c r="Z1015" s="206"/>
      <c r="AA1015" s="206"/>
      <c r="AB1015" s="206"/>
      <c r="AC1015" s="245"/>
    </row>
    <row r="1016" spans="15:29">
      <c r="O1016" s="252">
        <f>基础资料!K1016</f>
        <v>0</v>
      </c>
      <c r="U1016" s="231" t="str">
        <f t="shared" si="35"/>
        <v>0</v>
      </c>
      <c r="W1016" s="206" t="str">
        <f t="shared" si="36"/>
        <v/>
      </c>
      <c r="X1016" s="206"/>
      <c r="Y1016" s="206"/>
      <c r="Z1016" s="206"/>
      <c r="AA1016" s="206"/>
      <c r="AB1016" s="206"/>
      <c r="AC1016" s="245"/>
    </row>
    <row r="1017" spans="15:29">
      <c r="O1017" s="252">
        <f>基础资料!K1017</f>
        <v>0</v>
      </c>
      <c r="U1017" s="231" t="str">
        <f t="shared" si="35"/>
        <v>0</v>
      </c>
      <c r="W1017" s="206" t="str">
        <f t="shared" si="36"/>
        <v/>
      </c>
      <c r="X1017" s="206"/>
      <c r="Y1017" s="206"/>
      <c r="Z1017" s="206"/>
      <c r="AA1017" s="206"/>
      <c r="AB1017" s="206"/>
      <c r="AC1017" s="245"/>
    </row>
    <row r="1018" spans="15:29">
      <c r="O1018" s="252">
        <f>基础资料!K1018</f>
        <v>0</v>
      </c>
      <c r="U1018" s="231" t="str">
        <f t="shared" si="35"/>
        <v>0</v>
      </c>
      <c r="W1018" s="206" t="str">
        <f t="shared" si="36"/>
        <v/>
      </c>
      <c r="X1018" s="206"/>
      <c r="Y1018" s="206"/>
      <c r="Z1018" s="206"/>
      <c r="AA1018" s="206"/>
      <c r="AB1018" s="206"/>
      <c r="AC1018" s="245"/>
    </row>
    <row r="1019" spans="15:29">
      <c r="O1019" s="252">
        <f>基础资料!K1019</f>
        <v>0</v>
      </c>
      <c r="U1019" s="231" t="str">
        <f t="shared" si="35"/>
        <v>0</v>
      </c>
      <c r="W1019" s="206" t="str">
        <f t="shared" si="36"/>
        <v/>
      </c>
      <c r="X1019" s="206"/>
      <c r="Y1019" s="206"/>
      <c r="Z1019" s="206"/>
      <c r="AA1019" s="206"/>
      <c r="AB1019" s="206"/>
      <c r="AC1019" s="245"/>
    </row>
    <row r="1020" spans="15:29">
      <c r="O1020" s="252">
        <f>基础资料!K1020</f>
        <v>0</v>
      </c>
      <c r="U1020" s="231" t="str">
        <f t="shared" si="35"/>
        <v>0</v>
      </c>
      <c r="W1020" s="206" t="str">
        <f t="shared" si="36"/>
        <v/>
      </c>
      <c r="X1020" s="206"/>
      <c r="Y1020" s="206"/>
      <c r="Z1020" s="206"/>
      <c r="AA1020" s="206"/>
      <c r="AB1020" s="206"/>
      <c r="AC1020" s="245"/>
    </row>
    <row r="1021" spans="15:29">
      <c r="O1021" s="252">
        <f>基础资料!K1021</f>
        <v>0</v>
      </c>
      <c r="U1021" s="231" t="str">
        <f t="shared" si="35"/>
        <v>0</v>
      </c>
      <c r="W1021" s="206" t="str">
        <f t="shared" si="36"/>
        <v/>
      </c>
      <c r="X1021" s="206"/>
      <c r="Y1021" s="206"/>
      <c r="Z1021" s="206"/>
      <c r="AA1021" s="206"/>
      <c r="AB1021" s="206"/>
      <c r="AC1021" s="245"/>
    </row>
    <row r="1022" spans="15:29">
      <c r="O1022" s="252">
        <f>基础资料!K1022</f>
        <v>0</v>
      </c>
      <c r="U1022" s="231" t="str">
        <f t="shared" si="35"/>
        <v>0</v>
      </c>
      <c r="W1022" s="206" t="str">
        <f t="shared" si="36"/>
        <v/>
      </c>
      <c r="X1022" s="206"/>
      <c r="Y1022" s="206"/>
      <c r="Z1022" s="206"/>
      <c r="AA1022" s="206"/>
      <c r="AB1022" s="206"/>
      <c r="AC1022" s="245"/>
    </row>
    <row r="1023" spans="15:29">
      <c r="O1023" s="252">
        <f>基础资料!K1023</f>
        <v>0</v>
      </c>
      <c r="U1023" s="231" t="str">
        <f t="shared" si="35"/>
        <v>0</v>
      </c>
      <c r="W1023" s="206" t="str">
        <f t="shared" si="36"/>
        <v/>
      </c>
      <c r="X1023" s="206"/>
      <c r="Y1023" s="206"/>
      <c r="Z1023" s="206"/>
      <c r="AA1023" s="206"/>
      <c r="AB1023" s="206"/>
      <c r="AC1023" s="245"/>
    </row>
    <row r="1024" spans="15:29">
      <c r="O1024" s="252">
        <f>基础资料!K1024</f>
        <v>0</v>
      </c>
      <c r="U1024" s="231" t="str">
        <f t="shared" si="35"/>
        <v>0</v>
      </c>
      <c r="W1024" s="206" t="str">
        <f t="shared" si="36"/>
        <v/>
      </c>
      <c r="X1024" s="206"/>
      <c r="Y1024" s="206"/>
      <c r="Z1024" s="206"/>
      <c r="AA1024" s="206"/>
      <c r="AB1024" s="206"/>
      <c r="AC1024" s="245"/>
    </row>
    <row r="1025" spans="15:29">
      <c r="O1025" s="252">
        <f>基础资料!K1025</f>
        <v>0</v>
      </c>
      <c r="U1025" s="231" t="str">
        <f t="shared" si="35"/>
        <v>0</v>
      </c>
      <c r="W1025" s="206" t="str">
        <f t="shared" si="36"/>
        <v/>
      </c>
      <c r="X1025" s="206"/>
      <c r="Y1025" s="206"/>
      <c r="Z1025" s="206"/>
      <c r="AA1025" s="206"/>
      <c r="AB1025" s="206"/>
      <c r="AC1025" s="245"/>
    </row>
    <row r="1026" spans="15:29">
      <c r="O1026" s="252">
        <f>基础资料!K1026</f>
        <v>0</v>
      </c>
      <c r="U1026" s="231" t="str">
        <f t="shared" si="35"/>
        <v>0</v>
      </c>
      <c r="W1026" s="206" t="str">
        <f t="shared" si="36"/>
        <v/>
      </c>
      <c r="X1026" s="206"/>
      <c r="Y1026" s="206"/>
      <c r="Z1026" s="206"/>
      <c r="AA1026" s="206"/>
      <c r="AB1026" s="206"/>
      <c r="AC1026" s="245"/>
    </row>
    <row r="1027" spans="15:29">
      <c r="O1027" s="252">
        <f>基础资料!K1027</f>
        <v>0</v>
      </c>
      <c r="U1027" s="231" t="str">
        <f t="shared" si="35"/>
        <v>0</v>
      </c>
      <c r="W1027" s="206" t="str">
        <f t="shared" si="36"/>
        <v/>
      </c>
      <c r="X1027" s="206"/>
      <c r="Y1027" s="206"/>
      <c r="Z1027" s="206"/>
      <c r="AA1027" s="206"/>
      <c r="AB1027" s="206"/>
      <c r="AC1027" s="245"/>
    </row>
    <row r="1028" spans="15:29">
      <c r="O1028" s="252">
        <f>基础资料!K1028</f>
        <v>0</v>
      </c>
      <c r="U1028" s="231" t="str">
        <f t="shared" si="35"/>
        <v>0</v>
      </c>
      <c r="W1028" s="206" t="str">
        <f t="shared" si="36"/>
        <v/>
      </c>
      <c r="X1028" s="206"/>
      <c r="Y1028" s="206"/>
      <c r="Z1028" s="206"/>
      <c r="AA1028" s="206"/>
      <c r="AB1028" s="206"/>
      <c r="AC1028" s="245"/>
    </row>
    <row r="1029" spans="15:29">
      <c r="O1029" s="252">
        <f>基础资料!K1029</f>
        <v>0</v>
      </c>
      <c r="U1029" s="231" t="str">
        <f t="shared" si="35"/>
        <v>0</v>
      </c>
      <c r="W1029" s="206" t="str">
        <f t="shared" si="36"/>
        <v/>
      </c>
      <c r="X1029" s="206"/>
      <c r="Y1029" s="206"/>
      <c r="Z1029" s="206"/>
      <c r="AA1029" s="206"/>
      <c r="AB1029" s="206"/>
      <c r="AC1029" s="245"/>
    </row>
    <row r="1030" spans="15:29">
      <c r="O1030" s="252">
        <f>基础资料!K1030</f>
        <v>0</v>
      </c>
      <c r="U1030" s="231" t="str">
        <f t="shared" si="35"/>
        <v>0</v>
      </c>
      <c r="W1030" s="206" t="str">
        <f t="shared" si="36"/>
        <v/>
      </c>
      <c r="X1030" s="206"/>
      <c r="Y1030" s="206"/>
      <c r="Z1030" s="206"/>
      <c r="AA1030" s="206"/>
      <c r="AB1030" s="206"/>
      <c r="AC1030" s="245"/>
    </row>
    <row r="1031" spans="15:29">
      <c r="O1031" s="252">
        <f>基础资料!K1031</f>
        <v>0</v>
      </c>
      <c r="U1031" s="231" t="str">
        <f t="shared" ref="U1031:U1049" si="37">IF(D1031="","0",$E1031)</f>
        <v>0</v>
      </c>
      <c r="W1031" s="206" t="str">
        <f t="shared" ref="W1031:W1049" si="38">IF(E1031="","",$F1031)</f>
        <v/>
      </c>
      <c r="X1031" s="206"/>
      <c r="Y1031" s="206"/>
      <c r="Z1031" s="206"/>
      <c r="AA1031" s="206"/>
      <c r="AB1031" s="206"/>
      <c r="AC1031" s="245"/>
    </row>
    <row r="1032" spans="15:29">
      <c r="O1032" s="252">
        <f>基础资料!K1032</f>
        <v>0</v>
      </c>
      <c r="U1032" s="231" t="str">
        <f t="shared" si="37"/>
        <v>0</v>
      </c>
      <c r="W1032" s="206" t="str">
        <f t="shared" si="38"/>
        <v/>
      </c>
      <c r="X1032" s="206"/>
      <c r="Y1032" s="206"/>
      <c r="Z1032" s="206"/>
      <c r="AA1032" s="206"/>
      <c r="AB1032" s="206"/>
      <c r="AC1032" s="245"/>
    </row>
    <row r="1033" spans="15:29">
      <c r="O1033" s="252">
        <f>基础资料!K1033</f>
        <v>0</v>
      </c>
      <c r="U1033" s="231" t="str">
        <f t="shared" si="37"/>
        <v>0</v>
      </c>
      <c r="W1033" s="206" t="str">
        <f t="shared" si="38"/>
        <v/>
      </c>
      <c r="X1033" s="206"/>
      <c r="Y1033" s="206"/>
      <c r="Z1033" s="206"/>
      <c r="AA1033" s="206"/>
      <c r="AB1033" s="206"/>
      <c r="AC1033" s="245"/>
    </row>
    <row r="1034" spans="15:29">
      <c r="O1034" s="252">
        <f>基础资料!K1034</f>
        <v>0</v>
      </c>
      <c r="U1034" s="231" t="str">
        <f t="shared" si="37"/>
        <v>0</v>
      </c>
      <c r="W1034" s="206" t="str">
        <f t="shared" si="38"/>
        <v/>
      </c>
      <c r="X1034" s="206"/>
      <c r="Y1034" s="206"/>
      <c r="Z1034" s="206"/>
      <c r="AA1034" s="206"/>
      <c r="AB1034" s="206"/>
      <c r="AC1034" s="245"/>
    </row>
    <row r="1035" spans="15:29">
      <c r="O1035" s="252">
        <f>基础资料!K1035</f>
        <v>0</v>
      </c>
      <c r="U1035" s="231" t="str">
        <f t="shared" si="37"/>
        <v>0</v>
      </c>
      <c r="W1035" s="206" t="str">
        <f t="shared" si="38"/>
        <v/>
      </c>
      <c r="X1035" s="206"/>
      <c r="Y1035" s="206"/>
      <c r="Z1035" s="206"/>
      <c r="AA1035" s="206"/>
      <c r="AB1035" s="206"/>
      <c r="AC1035" s="245"/>
    </row>
    <row r="1036" spans="15:29">
      <c r="O1036" s="252">
        <f>基础资料!K1036</f>
        <v>0</v>
      </c>
      <c r="U1036" s="231" t="str">
        <f t="shared" si="37"/>
        <v>0</v>
      </c>
      <c r="W1036" s="206" t="str">
        <f t="shared" si="38"/>
        <v/>
      </c>
      <c r="X1036" s="206"/>
      <c r="Y1036" s="206"/>
      <c r="Z1036" s="206"/>
      <c r="AA1036" s="206"/>
      <c r="AB1036" s="206"/>
      <c r="AC1036" s="245"/>
    </row>
    <row r="1037" spans="15:29">
      <c r="O1037" s="252">
        <f>基础资料!K1037</f>
        <v>0</v>
      </c>
      <c r="U1037" s="231" t="str">
        <f t="shared" si="37"/>
        <v>0</v>
      </c>
      <c r="W1037" s="206" t="str">
        <f t="shared" si="38"/>
        <v/>
      </c>
      <c r="X1037" s="206"/>
      <c r="Y1037" s="206"/>
      <c r="Z1037" s="206"/>
      <c r="AA1037" s="206"/>
      <c r="AB1037" s="206"/>
      <c r="AC1037" s="245"/>
    </row>
    <row r="1038" spans="15:29">
      <c r="O1038" s="252">
        <f>基础资料!K1038</f>
        <v>0</v>
      </c>
      <c r="U1038" s="231" t="str">
        <f t="shared" si="37"/>
        <v>0</v>
      </c>
      <c r="W1038" s="206" t="str">
        <f t="shared" si="38"/>
        <v/>
      </c>
      <c r="X1038" s="206"/>
      <c r="Y1038" s="206"/>
      <c r="Z1038" s="206"/>
      <c r="AA1038" s="206"/>
      <c r="AB1038" s="206"/>
      <c r="AC1038" s="245"/>
    </row>
    <row r="1039" spans="15:29">
      <c r="O1039" s="252">
        <f>基础资料!K1039</f>
        <v>0</v>
      </c>
      <c r="U1039" s="231" t="str">
        <f t="shared" si="37"/>
        <v>0</v>
      </c>
      <c r="W1039" s="206" t="str">
        <f t="shared" si="38"/>
        <v/>
      </c>
      <c r="X1039" s="206"/>
      <c r="Y1039" s="206"/>
      <c r="Z1039" s="206"/>
      <c r="AA1039" s="206"/>
      <c r="AB1039" s="206"/>
      <c r="AC1039" s="245"/>
    </row>
    <row r="1040" spans="15:29">
      <c r="O1040" s="252">
        <f>基础资料!K1040</f>
        <v>0</v>
      </c>
      <c r="U1040" s="231" t="str">
        <f t="shared" si="37"/>
        <v>0</v>
      </c>
      <c r="W1040" s="206" t="str">
        <f t="shared" si="38"/>
        <v/>
      </c>
      <c r="X1040" s="206"/>
      <c r="Y1040" s="206"/>
      <c r="Z1040" s="206"/>
      <c r="AA1040" s="206"/>
      <c r="AB1040" s="206"/>
      <c r="AC1040" s="245"/>
    </row>
    <row r="1041" spans="15:29">
      <c r="O1041" s="252">
        <f>基础资料!K1041</f>
        <v>0</v>
      </c>
      <c r="U1041" s="231" t="str">
        <f t="shared" si="37"/>
        <v>0</v>
      </c>
      <c r="W1041" s="206" t="str">
        <f t="shared" si="38"/>
        <v/>
      </c>
      <c r="X1041" s="206"/>
      <c r="Y1041" s="206"/>
      <c r="Z1041" s="206"/>
      <c r="AA1041" s="206"/>
      <c r="AB1041" s="206"/>
      <c r="AC1041" s="245"/>
    </row>
    <row r="1042" spans="15:29">
      <c r="O1042" s="252">
        <f>基础资料!K1042</f>
        <v>0</v>
      </c>
      <c r="U1042" s="231" t="str">
        <f t="shared" si="37"/>
        <v>0</v>
      </c>
      <c r="W1042" s="206" t="str">
        <f t="shared" si="38"/>
        <v/>
      </c>
      <c r="X1042" s="206"/>
      <c r="Y1042" s="206"/>
      <c r="Z1042" s="206"/>
      <c r="AA1042" s="206"/>
      <c r="AB1042" s="206"/>
      <c r="AC1042" s="245"/>
    </row>
    <row r="1043" spans="15:29">
      <c r="O1043" s="252">
        <f>基础资料!K1043</f>
        <v>0</v>
      </c>
      <c r="U1043" s="231" t="str">
        <f t="shared" si="37"/>
        <v>0</v>
      </c>
      <c r="W1043" s="206" t="str">
        <f t="shared" si="38"/>
        <v/>
      </c>
      <c r="X1043" s="206"/>
      <c r="Y1043" s="206"/>
      <c r="Z1043" s="206"/>
      <c r="AA1043" s="206"/>
      <c r="AB1043" s="206"/>
      <c r="AC1043" s="245"/>
    </row>
    <row r="1044" spans="15:29">
      <c r="O1044" s="252">
        <f>基础资料!K1044</f>
        <v>0</v>
      </c>
      <c r="U1044" s="231" t="str">
        <f t="shared" si="37"/>
        <v>0</v>
      </c>
      <c r="W1044" s="206" t="str">
        <f t="shared" si="38"/>
        <v/>
      </c>
      <c r="X1044" s="206"/>
      <c r="Y1044" s="206"/>
      <c r="Z1044" s="206"/>
      <c r="AA1044" s="206"/>
      <c r="AB1044" s="206"/>
      <c r="AC1044" s="245"/>
    </row>
    <row r="1045" spans="15:29">
      <c r="O1045" s="252">
        <f>基础资料!K1045</f>
        <v>0</v>
      </c>
      <c r="U1045" s="231" t="str">
        <f t="shared" si="37"/>
        <v>0</v>
      </c>
      <c r="W1045" s="206" t="str">
        <f t="shared" si="38"/>
        <v/>
      </c>
      <c r="X1045" s="206"/>
      <c r="Y1045" s="206"/>
      <c r="Z1045" s="206"/>
      <c r="AA1045" s="206"/>
      <c r="AB1045" s="206"/>
      <c r="AC1045" s="245"/>
    </row>
    <row r="1046" spans="15:29">
      <c r="O1046" s="252">
        <f>基础资料!K1046</f>
        <v>0</v>
      </c>
      <c r="U1046" s="231" t="str">
        <f t="shared" si="37"/>
        <v>0</v>
      </c>
      <c r="W1046" s="206" t="str">
        <f t="shared" si="38"/>
        <v/>
      </c>
      <c r="X1046" s="206"/>
      <c r="Y1046" s="206"/>
      <c r="Z1046" s="206"/>
      <c r="AA1046" s="206"/>
      <c r="AB1046" s="206"/>
      <c r="AC1046" s="245"/>
    </row>
    <row r="1047" spans="15:29">
      <c r="O1047" s="252">
        <f>基础资料!K1047</f>
        <v>0</v>
      </c>
      <c r="U1047" s="231" t="str">
        <f t="shared" si="37"/>
        <v>0</v>
      </c>
      <c r="W1047" s="206" t="str">
        <f t="shared" si="38"/>
        <v/>
      </c>
      <c r="X1047" s="206"/>
      <c r="Y1047" s="206"/>
      <c r="Z1047" s="206"/>
      <c r="AA1047" s="206"/>
      <c r="AB1047" s="206"/>
      <c r="AC1047" s="245"/>
    </row>
    <row r="1048" spans="15:29">
      <c r="O1048" s="252">
        <f>基础资料!K1048</f>
        <v>0</v>
      </c>
      <c r="U1048" s="231" t="str">
        <f t="shared" si="37"/>
        <v>0</v>
      </c>
      <c r="W1048" s="206" t="str">
        <f t="shared" si="38"/>
        <v/>
      </c>
      <c r="X1048" s="206"/>
      <c r="Y1048" s="206"/>
      <c r="Z1048" s="206"/>
      <c r="AA1048" s="206"/>
      <c r="AB1048" s="206"/>
      <c r="AC1048" s="245"/>
    </row>
    <row r="1049" spans="15:29">
      <c r="O1049" s="252">
        <f>基础资料!K1049</f>
        <v>0</v>
      </c>
      <c r="U1049" s="231" t="str">
        <f t="shared" si="37"/>
        <v>0</v>
      </c>
      <c r="W1049" s="206" t="str">
        <f t="shared" si="38"/>
        <v/>
      </c>
      <c r="X1049" s="206"/>
      <c r="Y1049" s="206"/>
      <c r="Z1049" s="206"/>
      <c r="AA1049" s="206"/>
      <c r="AB1049" s="206"/>
      <c r="AC1049" s="245"/>
    </row>
  </sheetData>
  <sheetProtection formatCells="0"/>
  <customSheetViews>
    <customSheetView guid="{A37D8FF2-64FE-4D03-A072-5C55028CA0E5}" showPageBreaks="1" printArea="1" hiddenColumns="1">
      <selection activeCell="D4" sqref="D4"/>
      <pageMargins left="0.39" right="0.28999999999999998" top="0.4" bottom="1" header="0.26" footer="0.5"/>
      <pageSetup paperSize="9" orientation="portrait" blackAndWhite="1" horizontalDpi="180" verticalDpi="180" r:id="rId1"/>
      <headerFooter alignWithMargins="0"/>
    </customSheetView>
    <customSheetView guid="{49F94A0E-0D24-42DC-9B9A-8AB8B2DEA003}" hiddenColumns="1">
      <selection activeCell="B15" sqref="B15"/>
      <pageMargins left="0.39" right="0.28999999999999998" top="0.4" bottom="1" header="0.26" footer="0.5"/>
      <pageSetup paperSize="9" orientation="portrait" blackAndWhite="1" horizontalDpi="180" verticalDpi="180"/>
      <headerFooter alignWithMargins="0"/>
    </customSheetView>
  </customSheetViews>
  <mergeCells count="1">
    <mergeCell ref="A1:F1"/>
  </mergeCells>
  <phoneticPr fontId="25" type="noConversion"/>
  <dataValidations count="1">
    <dataValidation type="list" allowBlank="1" showInputMessage="1" showErrorMessage="1" sqref="B4">
      <formula1>$O$4:$O$105</formula1>
    </dataValidation>
  </dataValidations>
  <pageMargins left="0.39" right="0.28999999999999998" top="0.4" bottom="1" header="0.26" footer="0.5"/>
  <pageSetup paperSize="9" orientation="portrait" blackAndWhite="1" horizontalDpi="180" verticalDpi="180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29725" r:id="rId5" name="ListBox1">
          <controlPr defaultSize="0" altText="" r:id="rId6">
            <anchor moveWithCells="1">
              <from>
                <xdr:col>2</xdr:col>
                <xdr:colOff>9525</xdr:colOff>
                <xdr:row>5</xdr:row>
                <xdr:rowOff>228600</xdr:rowOff>
              </from>
              <to>
                <xdr:col>4</xdr:col>
                <xdr:colOff>952500</xdr:colOff>
                <xdr:row>15</xdr:row>
                <xdr:rowOff>47625</xdr:rowOff>
              </to>
            </anchor>
          </controlPr>
        </control>
      </mc:Choice>
      <mc:Fallback>
        <control shapeId="29725" r:id="rId5" name="ListBox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AN105"/>
  <sheetViews>
    <sheetView zoomScale="90" workbookViewId="0">
      <selection activeCell="C13" sqref="C13"/>
    </sheetView>
  </sheetViews>
  <sheetFormatPr defaultColWidth="15.5" defaultRowHeight="14.25"/>
  <cols>
    <col min="1" max="3" width="15.5" style="209" customWidth="1"/>
    <col min="4" max="4" width="27.625" style="209" customWidth="1"/>
    <col min="5" max="13" width="15.5" style="209" customWidth="1"/>
    <col min="14" max="14" width="15.5" style="209" hidden="1" customWidth="1"/>
    <col min="15" max="15" width="15.5" style="210" hidden="1" customWidth="1"/>
    <col min="16" max="16" width="15.5" style="211" hidden="1" customWidth="1"/>
    <col min="17" max="40" width="15.5" style="209" hidden="1" customWidth="1"/>
    <col min="41" max="16384" width="15.5" style="209"/>
  </cols>
  <sheetData>
    <row r="1" spans="1:39" ht="27">
      <c r="A1" s="259" t="s">
        <v>10</v>
      </c>
      <c r="B1" s="259"/>
      <c r="C1" s="259"/>
      <c r="D1" s="259"/>
      <c r="E1" s="259"/>
      <c r="F1" s="259"/>
      <c r="G1" s="259"/>
      <c r="H1" s="259"/>
      <c r="T1" s="227">
        <f>COUNT(Q6:Q20)+5</f>
        <v>5</v>
      </c>
      <c r="AC1" s="227">
        <f t="array" ref="AC1">COUNT(AC6:AC20)+5</f>
        <v>5</v>
      </c>
    </row>
    <row r="2" spans="1:39" ht="19.5" customHeight="1"/>
    <row r="3" spans="1:39" s="206" customFormat="1" ht="24.75" customHeight="1">
      <c r="A3" s="213" t="s">
        <v>11</v>
      </c>
      <c r="B3" s="260">
        <f t="array" aca="1" ref="B3" ca="1">TODAY()</f>
        <v>43591</v>
      </c>
      <c r="C3" s="260"/>
      <c r="O3" s="223"/>
      <c r="P3" s="211"/>
    </row>
    <row r="4" spans="1:39" s="206" customFormat="1" ht="26.25" customHeight="1">
      <c r="A4" s="213" t="s">
        <v>12</v>
      </c>
      <c r="B4" s="261" t="s">
        <v>13</v>
      </c>
      <c r="C4" s="261"/>
      <c r="I4" s="238"/>
      <c r="J4" s="238"/>
      <c r="O4" s="223"/>
      <c r="P4" s="224" t="str">
        <f t="array" ref="P4">基础资料!J4</f>
        <v>成品库1</v>
      </c>
    </row>
    <row r="5" spans="1:39" s="206" customFormat="1" ht="26.25" customHeight="1">
      <c r="A5" s="218" t="s">
        <v>4</v>
      </c>
      <c r="B5" s="218" t="s">
        <v>5</v>
      </c>
      <c r="C5" s="218" t="s">
        <v>6</v>
      </c>
      <c r="D5" s="218" t="s">
        <v>14</v>
      </c>
      <c r="E5" s="218" t="s">
        <v>15</v>
      </c>
      <c r="F5" s="218" t="s">
        <v>8</v>
      </c>
      <c r="G5" s="218" t="s">
        <v>7</v>
      </c>
      <c r="H5" s="218" t="s">
        <v>16</v>
      </c>
      <c r="O5" s="223"/>
      <c r="P5" s="224" t="str">
        <f t="array" ref="P5">基础资料!J5</f>
        <v>成品库2</v>
      </c>
    </row>
    <row r="6" spans="1:39" s="206" customFormat="1" ht="20.25" customHeight="1">
      <c r="A6" s="241" t="str">
        <f t="array" ref="A6">IF($D$6="","",IF(ISERROR(INDEX(用料标准设定!B:B,SMALL(IF(用料标准设定!A$2:A$148=$D$6,ROW($2:$1000)),ROW($Q1)))),"",INDEX(用料标准设定!B:B,SMALL(IF(用料标准设定!A$2:A$148=$D$6,ROW($2:$1000)),ROW($Q1)))))</f>
        <v/>
      </c>
      <c r="B6" s="241" t="str">
        <f t="array" ref="B6">IF(A6="","",VLOOKUP($A6,基础资料!$A$2:$D$915,2,FALSE))</f>
        <v/>
      </c>
      <c r="C6" s="241" t="str">
        <f t="array" ref="C6">IF(A6="","",VLOOKUP($A6,基础资料!$A$2:$D$915,3,FALSE))</f>
        <v/>
      </c>
      <c r="D6" s="242" t="s">
        <v>17</v>
      </c>
      <c r="E6" s="10"/>
      <c r="F6" s="243" t="str">
        <f t="array" ref="F6">IF(ISERROR(VLOOKUP($D$6&amp;A6,IF({1,0},用料标准设定!I$2:I$148,用料标准设定!D$2:D$148),2,FALSE)*E$6),"",VLOOKUP($D$6&amp;A6,IF({1,0},用料标准设定!I$2:I$148,用料标准设定!D$2:D$148),2,FALSE)*E$6)</f>
        <v/>
      </c>
      <c r="G6" s="244" t="str">
        <f t="array" ref="G6">IF(A6="","",VLOOKUP(A6,基础资料!A:D,4,0))</f>
        <v/>
      </c>
      <c r="H6" s="241" t="str">
        <f t="array" ref="H6">IF(A6="","-",F6*G6)</f>
        <v>-</v>
      </c>
      <c r="I6" s="209"/>
      <c r="J6" s="209"/>
      <c r="O6" s="225" t="s">
        <v>18</v>
      </c>
      <c r="P6" s="224" t="str">
        <f t="array" ref="P6">基础资料!J6</f>
        <v>成品库3</v>
      </c>
      <c r="Q6" s="226" t="str">
        <f t="shared" ref="Q6:Q20" si="0">IF(A6="","",B$3)</f>
        <v/>
      </c>
      <c r="R6" s="232" t="str">
        <f t="shared" ref="R6:R20" si="1">IF(A6="","",$B$4)</f>
        <v/>
      </c>
      <c r="S6" s="229" t="str">
        <f t="shared" ref="S6:S11" si="2">IF(A6="","",$A6)</f>
        <v/>
      </c>
      <c r="T6" s="229" t="str">
        <f t="shared" ref="T6:T11" si="3">IF(B6="","",$B6)</f>
        <v/>
      </c>
      <c r="U6" s="230" t="str">
        <f t="shared" ref="U6:U11" si="4">IF(C6="","",$C6)</f>
        <v/>
      </c>
      <c r="V6" s="232"/>
      <c r="W6" s="232"/>
      <c r="X6" s="232"/>
      <c r="Y6" s="231" t="str">
        <f t="shared" ref="Y6:Y11" si="5">IF(F6="","",$F6)</f>
        <v/>
      </c>
      <c r="Z6" s="231" t="str">
        <f t="shared" ref="Z6:Z11" si="6">IF(G6="","",$G6)</f>
        <v/>
      </c>
      <c r="AA6" s="231" t="str">
        <f t="shared" ref="AA6:AA11" si="7">IF(H6="","",$H6)</f>
        <v>-</v>
      </c>
      <c r="AC6" s="226" t="str">
        <f>IF(A6="","",B$3)</f>
        <v/>
      </c>
      <c r="AD6" s="232" t="s">
        <v>19</v>
      </c>
      <c r="AE6" s="229" t="str">
        <f t="array" ref="AE6">IF(A6="","",INDEX(基础资料!E:E,MATCH(AF6,基础资料!F:F)))</f>
        <v/>
      </c>
      <c r="AF6" s="229" t="str">
        <f t="array" ref="AF6">IF(A6="","",$D6)</f>
        <v/>
      </c>
      <c r="AG6" s="230" t="str">
        <f t="array" ref="AG6">IF(A6="","",VLOOKUP(AF6,基础资料!F:H,2,0))</f>
        <v/>
      </c>
      <c r="AH6" s="230" t="str">
        <f t="array" ref="AH6">IF(A6="","",E6)</f>
        <v/>
      </c>
      <c r="AI6" s="230" t="str">
        <f t="array" ref="AI6">IF(A6="","",VLOOKUP(AF6,基础资料!F:H,3,0))</f>
        <v/>
      </c>
      <c r="AJ6" s="230" t="str">
        <f t="array" ref="AJ6">IF(A6="","",AI6*AH6)</f>
        <v/>
      </c>
      <c r="AK6" s="231"/>
      <c r="AL6" s="231"/>
      <c r="AM6" s="231"/>
    </row>
    <row r="7" spans="1:39" s="206" customFormat="1" ht="20.25" customHeight="1">
      <c r="A7" s="241" t="str">
        <f t="array" ref="A7">IF($D$6="","",IF(ISERROR(INDEX(用料标准设定!B:B,SMALL(IF(用料标准设定!A$2:A$148=$D$6,ROW($2:$1000)),ROW($Q2)))),"",INDEX(用料标准设定!B:B,SMALL(IF(用料标准设定!A$2:A$148=$D$6,ROW($2:$1000)),ROW($Q2)))))</f>
        <v/>
      </c>
      <c r="B7" s="241" t="str">
        <f t="array" ref="B7">IF(A7="","",VLOOKUP($A7,基础资料!$A$2:$D$915,2,FALSE))</f>
        <v/>
      </c>
      <c r="C7" s="241" t="str">
        <f t="array" ref="C7">IF(A7="","",VLOOKUP($A7,基础资料!$A$2:$D$915,3,FALSE))</f>
        <v/>
      </c>
      <c r="D7" s="213"/>
      <c r="E7" s="213"/>
      <c r="F7" s="243" t="str">
        <f t="array" ref="F7">IF(ISERROR(VLOOKUP($D$6&amp;A7,IF({1,0},用料标准设定!I$2:I$148,用料标准设定!D$2:D$148),2,FALSE)*E$6),"",VLOOKUP($D$6&amp;A7,IF({1,0},用料标准设定!I$2:I$148,用料标准设定!D$2:D$148),2,FALSE)*E$6)</f>
        <v/>
      </c>
      <c r="G7" s="244" t="str">
        <f t="array" ref="G7">IF(A7="","",VLOOKUP(A7,基础资料!A:D,4,0))</f>
        <v/>
      </c>
      <c r="H7" s="241" t="str">
        <f t="array" ref="H7">IF(A7="","-",F7*G7)</f>
        <v>-</v>
      </c>
      <c r="O7" s="225" t="s">
        <v>20</v>
      </c>
      <c r="P7" s="224" t="str">
        <f t="array" ref="P7">基础资料!J7</f>
        <v>成品库4</v>
      </c>
      <c r="Q7" s="226" t="str">
        <f t="shared" si="0"/>
        <v/>
      </c>
      <c r="R7" s="232" t="str">
        <f t="shared" si="1"/>
        <v/>
      </c>
      <c r="S7" s="229" t="str">
        <f t="shared" si="2"/>
        <v/>
      </c>
      <c r="T7" s="229" t="str">
        <f t="shared" si="3"/>
        <v/>
      </c>
      <c r="U7" s="230" t="str">
        <f t="shared" si="4"/>
        <v/>
      </c>
      <c r="V7" s="232"/>
      <c r="W7" s="232"/>
      <c r="X7" s="232"/>
      <c r="Y7" s="231" t="str">
        <f t="shared" si="5"/>
        <v/>
      </c>
      <c r="Z7" s="231" t="str">
        <f t="shared" si="6"/>
        <v/>
      </c>
      <c r="AA7" s="231" t="str">
        <f t="shared" si="7"/>
        <v>-</v>
      </c>
      <c r="AC7" s="226"/>
      <c r="AD7" s="232"/>
      <c r="AE7" s="229"/>
      <c r="AF7" s="229"/>
      <c r="AG7" s="230"/>
      <c r="AH7" s="232"/>
      <c r="AI7" s="232"/>
      <c r="AJ7" s="232"/>
      <c r="AK7" s="231"/>
      <c r="AL7" s="231"/>
      <c r="AM7" s="231"/>
    </row>
    <row r="8" spans="1:39" s="206" customFormat="1" ht="20.25" customHeight="1">
      <c r="A8" s="241" t="str">
        <f t="array" ref="A8">IF($D$6="","",IF(ISERROR(INDEX(用料标准设定!B:B,SMALL(IF(用料标准设定!A$2:A$148=$D$6,ROW($2:$1000)),ROW($Q3)))),"",INDEX(用料标准设定!B:B,SMALL(IF(用料标准设定!A$2:A$148=$D$6,ROW($2:$1000)),ROW($Q3)))))</f>
        <v/>
      </c>
      <c r="B8" s="241" t="str">
        <f t="array" ref="B8">IF(A8="","",VLOOKUP($A8,基础资料!$A$2:$D$915,2,FALSE))</f>
        <v/>
      </c>
      <c r="C8" s="241" t="str">
        <f t="array" ref="C8">IF(A8="","",VLOOKUP($A8,基础资料!$A$2:$D$915,3,FALSE))</f>
        <v/>
      </c>
      <c r="D8" s="213"/>
      <c r="E8" s="213"/>
      <c r="F8" s="243" t="str">
        <f t="array" ref="F8">IF(ISERROR(VLOOKUP($D$6&amp;A8,IF({1,0},用料标准设定!I$2:I$148,用料标准设定!D$2:D$148),2,FALSE)*E$6),"",VLOOKUP($D$6&amp;A8,IF({1,0},用料标准设定!I$2:I$148,用料标准设定!D$2:D$148),2,FALSE)*E$6)</f>
        <v/>
      </c>
      <c r="G8" s="244" t="str">
        <f t="array" ref="G8">IF(A8="","",VLOOKUP(A8,基础资料!A:D,4,0))</f>
        <v/>
      </c>
      <c r="H8" s="241" t="str">
        <f t="array" ref="H8">IF(A8="","-",F8*G8)</f>
        <v>-</v>
      </c>
      <c r="I8" s="238"/>
      <c r="J8" s="238"/>
      <c r="O8" s="225" t="s">
        <v>21</v>
      </c>
      <c r="P8" s="224" t="str">
        <f t="array" ref="P8">基础资料!J8</f>
        <v>成品库5</v>
      </c>
      <c r="Q8" s="226" t="str">
        <f t="shared" si="0"/>
        <v/>
      </c>
      <c r="R8" s="232" t="str">
        <f t="shared" si="1"/>
        <v/>
      </c>
      <c r="S8" s="229" t="str">
        <f t="shared" si="2"/>
        <v/>
      </c>
      <c r="T8" s="229" t="str">
        <f t="shared" si="3"/>
        <v/>
      </c>
      <c r="U8" s="230" t="str">
        <f t="shared" si="4"/>
        <v/>
      </c>
      <c r="V8" s="232"/>
      <c r="W8" s="232"/>
      <c r="X8" s="232"/>
      <c r="Y8" s="231" t="str">
        <f t="shared" si="5"/>
        <v/>
      </c>
      <c r="Z8" s="231" t="str">
        <f t="shared" si="6"/>
        <v/>
      </c>
      <c r="AA8" s="231" t="str">
        <f t="shared" si="7"/>
        <v>-</v>
      </c>
      <c r="AC8" s="226"/>
      <c r="AD8" s="232"/>
      <c r="AE8" s="229"/>
      <c r="AF8" s="229"/>
      <c r="AG8" s="230"/>
      <c r="AH8" s="232"/>
      <c r="AI8" s="232"/>
      <c r="AJ8" s="232"/>
      <c r="AK8" s="231"/>
      <c r="AL8" s="231"/>
      <c r="AM8" s="231"/>
    </row>
    <row r="9" spans="1:39" s="206" customFormat="1" ht="20.25" customHeight="1">
      <c r="A9" s="241" t="str">
        <f t="array" ref="A9">IF($D$6="","",IF(ISERROR(INDEX(用料标准设定!B:B,SMALL(IF(用料标准设定!A$2:A$148=$D$6,ROW($2:$1000)),ROW($Q4)))),"",INDEX(用料标准设定!B:B,SMALL(IF(用料标准设定!A$2:A$148=$D$6,ROW($2:$1000)),ROW($Q4)))))</f>
        <v/>
      </c>
      <c r="B9" s="241" t="str">
        <f t="array" ref="B9">IF(A9="","",VLOOKUP($A9,基础资料!$A$2:$D$915,2,FALSE))</f>
        <v/>
      </c>
      <c r="C9" s="241" t="str">
        <f t="array" ref="C9">IF(A9="","",VLOOKUP($A9,基础资料!$A$2:$D$915,3,FALSE))</f>
        <v/>
      </c>
      <c r="D9" s="213"/>
      <c r="E9" s="213"/>
      <c r="F9" s="243" t="str">
        <f t="array" ref="F9">IF(ISERROR(VLOOKUP($D$6&amp;A9,IF({1,0},用料标准设定!I$2:I$148,用料标准设定!D$2:D$148),2,FALSE)*E$6),"",VLOOKUP($D$6&amp;A9,IF({1,0},用料标准设定!I$2:I$148,用料标准设定!D$2:D$148),2,FALSE)*E$6)</f>
        <v/>
      </c>
      <c r="G9" s="244" t="str">
        <f t="array" ref="G9">IF(A9="","",VLOOKUP(A9,基础资料!A:D,4,0))</f>
        <v/>
      </c>
      <c r="H9" s="241" t="str">
        <f t="array" ref="H9">IF(A9="","-",F9*G9)</f>
        <v>-</v>
      </c>
      <c r="O9" s="225" t="s">
        <v>22</v>
      </c>
      <c r="P9" s="224" t="str">
        <f t="array" ref="P9">基础资料!J9</f>
        <v>成品库6</v>
      </c>
      <c r="Q9" s="226" t="str">
        <f t="shared" si="0"/>
        <v/>
      </c>
      <c r="R9" s="232" t="str">
        <f t="shared" si="1"/>
        <v/>
      </c>
      <c r="S9" s="229" t="str">
        <f t="shared" si="2"/>
        <v/>
      </c>
      <c r="T9" s="229" t="str">
        <f t="shared" si="3"/>
        <v/>
      </c>
      <c r="U9" s="230" t="str">
        <f t="shared" si="4"/>
        <v/>
      </c>
      <c r="V9" s="232"/>
      <c r="W9" s="232"/>
      <c r="X9" s="232"/>
      <c r="Y9" s="231" t="str">
        <f t="shared" si="5"/>
        <v/>
      </c>
      <c r="Z9" s="231" t="str">
        <f t="shared" si="6"/>
        <v/>
      </c>
      <c r="AA9" s="231" t="str">
        <f t="shared" si="7"/>
        <v>-</v>
      </c>
      <c r="AC9" s="226"/>
      <c r="AD9" s="232"/>
      <c r="AE9" s="229"/>
      <c r="AF9" s="229"/>
      <c r="AG9" s="230"/>
      <c r="AH9" s="232"/>
      <c r="AI9" s="232"/>
      <c r="AJ9" s="232"/>
      <c r="AK9" s="231"/>
      <c r="AL9" s="231"/>
      <c r="AM9" s="231"/>
    </row>
    <row r="10" spans="1:39" s="206" customFormat="1" ht="20.25" customHeight="1">
      <c r="A10" s="241" t="str">
        <f t="array" ref="A10">IF($D$6="","",IF(ISERROR(INDEX(用料标准设定!B:B,SMALL(IF(用料标准设定!A$2:A$148=$D$6,ROW($2:$1000)),ROW($Q5)))),"",INDEX(用料标准设定!B:B,SMALL(IF(用料标准设定!A$2:A$148=$D$6,ROW($2:$1000)),ROW($Q5)))))</f>
        <v/>
      </c>
      <c r="B10" s="241" t="str">
        <f t="array" ref="B10">IF(A10="","",VLOOKUP($A10,基础资料!$A$2:$D$915,2,FALSE))</f>
        <v/>
      </c>
      <c r="C10" s="241" t="str">
        <f t="array" ref="C10">IF(A10="","",VLOOKUP($A10,基础资料!$A$2:$D$915,3,FALSE))</f>
        <v/>
      </c>
      <c r="D10" s="213"/>
      <c r="E10" s="213"/>
      <c r="F10" s="243" t="str">
        <f t="array" ref="F10">IF(ISERROR(VLOOKUP($D$6&amp;A10,IF({1,0},用料标准设定!I$2:I$148,用料标准设定!D$2:D$148),2,FALSE)*E$6),"",VLOOKUP($D$6&amp;A10,IF({1,0},用料标准设定!I$2:I$148,用料标准设定!D$2:D$148),2,FALSE)*E$6)</f>
        <v/>
      </c>
      <c r="G10" s="244" t="str">
        <f t="array" ref="G10">IF(A10="","",VLOOKUP(A10,基础资料!A:D,4,0))</f>
        <v/>
      </c>
      <c r="H10" s="241" t="str">
        <f t="array" ref="H10">IF(A10="","-",F10*G10)</f>
        <v>-</v>
      </c>
      <c r="O10" s="225" t="s">
        <v>23</v>
      </c>
      <c r="P10" s="224" t="str">
        <f t="array" ref="P10">基础资料!J10</f>
        <v>成品库7</v>
      </c>
      <c r="Q10" s="226" t="str">
        <f t="shared" si="0"/>
        <v/>
      </c>
      <c r="R10" s="232" t="str">
        <f t="shared" si="1"/>
        <v/>
      </c>
      <c r="S10" s="229" t="str">
        <f t="shared" si="2"/>
        <v/>
      </c>
      <c r="T10" s="229" t="str">
        <f t="shared" si="3"/>
        <v/>
      </c>
      <c r="U10" s="230" t="str">
        <f t="shared" si="4"/>
        <v/>
      </c>
      <c r="V10" s="232"/>
      <c r="W10" s="232"/>
      <c r="X10" s="232"/>
      <c r="Y10" s="231" t="str">
        <f t="shared" si="5"/>
        <v/>
      </c>
      <c r="Z10" s="231" t="str">
        <f t="shared" si="6"/>
        <v/>
      </c>
      <c r="AA10" s="231" t="str">
        <f t="shared" si="7"/>
        <v>-</v>
      </c>
      <c r="AC10" s="226"/>
      <c r="AD10" s="232"/>
      <c r="AE10" s="229"/>
      <c r="AF10" s="229"/>
      <c r="AG10" s="230"/>
      <c r="AH10" s="232"/>
      <c r="AI10" s="232"/>
      <c r="AJ10" s="232"/>
      <c r="AK10" s="231"/>
      <c r="AL10" s="231"/>
      <c r="AM10" s="231"/>
    </row>
    <row r="11" spans="1:39" s="206" customFormat="1" ht="20.25" customHeight="1">
      <c r="A11" s="241" t="str">
        <f t="array" ref="A11">IF($D$6="","",IF(ISERROR(INDEX(用料标准设定!B:B,SMALL(IF(用料标准设定!A$2:A$148=$D$6,ROW($2:$1000)),ROW($Q6)))),"",INDEX(用料标准设定!B:B,SMALL(IF(用料标准设定!A$2:A$148=$D$6,ROW($2:$1000)),ROW($Q6)))))</f>
        <v/>
      </c>
      <c r="B11" s="241" t="str">
        <f t="array" ref="B11">IF(A11="","",VLOOKUP($A11,基础资料!$A$2:$D$915,2,FALSE))</f>
        <v/>
      </c>
      <c r="C11" s="241" t="str">
        <f t="array" ref="C11">IF(A11="","",VLOOKUP($A11,基础资料!$A$2:$D$915,3,FALSE))</f>
        <v/>
      </c>
      <c r="D11" s="213"/>
      <c r="E11" s="213"/>
      <c r="F11" s="243" t="str">
        <f t="array" ref="F11">IF(ISERROR(VLOOKUP($D$6&amp;A11,IF({1,0},用料标准设定!I$2:I$148,用料标准设定!D$2:D$148),2,FALSE)*E$6),"",VLOOKUP($D$6&amp;A11,IF({1,0},用料标准设定!I$2:I$148,用料标准设定!D$2:D$148),2,FALSE)*E$6)</f>
        <v/>
      </c>
      <c r="G11" s="244" t="str">
        <f t="array" ref="G11">IF(A11="","",VLOOKUP(A11,基础资料!A:D,4,0))</f>
        <v/>
      </c>
      <c r="H11" s="241" t="str">
        <f t="array" ref="H11">IF(A11="","-",F11*G11)</f>
        <v>-</v>
      </c>
      <c r="O11" s="225" t="s">
        <v>24</v>
      </c>
      <c r="P11" s="224" t="str">
        <f t="array" ref="P11">基础资料!J11</f>
        <v>成品库8</v>
      </c>
      <c r="Q11" s="226" t="str">
        <f t="shared" si="0"/>
        <v/>
      </c>
      <c r="R11" s="232" t="str">
        <f t="shared" si="1"/>
        <v/>
      </c>
      <c r="S11" s="229" t="str">
        <f t="shared" si="2"/>
        <v/>
      </c>
      <c r="T11" s="229" t="str">
        <f t="shared" si="3"/>
        <v/>
      </c>
      <c r="U11" s="230" t="str">
        <f t="shared" si="4"/>
        <v/>
      </c>
      <c r="V11" s="232"/>
      <c r="W11" s="232"/>
      <c r="X11" s="232"/>
      <c r="Y11" s="231" t="str">
        <f t="shared" si="5"/>
        <v/>
      </c>
      <c r="Z11" s="231" t="str">
        <f t="shared" si="6"/>
        <v/>
      </c>
      <c r="AA11" s="231" t="str">
        <f t="shared" si="7"/>
        <v>-</v>
      </c>
      <c r="AC11" s="226"/>
      <c r="AD11" s="232"/>
      <c r="AE11" s="229"/>
      <c r="AF11" s="229"/>
      <c r="AG11" s="230"/>
      <c r="AH11" s="232"/>
      <c r="AI11" s="232"/>
      <c r="AJ11" s="232"/>
      <c r="AK11" s="231"/>
      <c r="AL11" s="231"/>
      <c r="AM11" s="231"/>
    </row>
    <row r="12" spans="1:39" s="206" customFormat="1" ht="20.25" customHeight="1">
      <c r="A12" s="241" t="str">
        <f t="array" ref="A12">IF($D$6="","",IF(ISERROR(INDEX(用料标准设定!B:B,SMALL(IF(用料标准设定!A$2:A$148=$D$6,ROW($2:$1000)),ROW($Q7)))),"",INDEX(用料标准设定!B:B,SMALL(IF(用料标准设定!A$2:A$148=$D$6,ROW($2:$1000)),ROW($Q7)))))</f>
        <v/>
      </c>
      <c r="B12" s="241" t="str">
        <f t="array" ref="B12">IF(A12="","",VLOOKUP($A12,基础资料!$A$2:$D$915,2,FALSE))</f>
        <v/>
      </c>
      <c r="C12" s="241" t="str">
        <f t="array" ref="C12">IF(A12="","",VLOOKUP($A12,基础资料!$A$2:$D$915,3,FALSE))</f>
        <v/>
      </c>
      <c r="D12" s="213"/>
      <c r="E12" s="213"/>
      <c r="F12" s="243" t="str">
        <f t="array" ref="F12">IF(ISERROR(VLOOKUP($D$6&amp;A12,IF({1,0},用料标准设定!I$2:I$148,用料标准设定!D$2:D$148),2,FALSE)*E$6),"",VLOOKUP($D$6&amp;A12,IF({1,0},用料标准设定!I$2:I$148,用料标准设定!D$2:D$148),2,FALSE)*E$6)</f>
        <v/>
      </c>
      <c r="G12" s="244" t="str">
        <f t="array" ref="G12">IF(A12="","",VLOOKUP(A12,基础资料!A:D,4,0))</f>
        <v/>
      </c>
      <c r="H12" s="241" t="str">
        <f t="array" ref="H12">IF(A12="","-",F12*G12)</f>
        <v>-</v>
      </c>
      <c r="O12" s="225" t="s">
        <v>25</v>
      </c>
      <c r="P12" s="224" t="str">
        <f t="array" ref="P12">基础资料!J12</f>
        <v>成品库9</v>
      </c>
      <c r="Q12" s="226" t="str">
        <f t="shared" si="0"/>
        <v/>
      </c>
      <c r="R12" s="232" t="str">
        <f t="shared" si="1"/>
        <v/>
      </c>
      <c r="S12" s="229" t="str">
        <f t="shared" ref="S12:S20" si="8">IF(A12="","",$A12)</f>
        <v/>
      </c>
      <c r="T12" s="229" t="str">
        <f t="shared" ref="T12:T20" si="9">IF(B12="","",$B12)</f>
        <v/>
      </c>
      <c r="U12" s="230" t="str">
        <f t="shared" ref="U12:U20" si="10">IF(C12="","",$C12)</f>
        <v/>
      </c>
      <c r="V12" s="232"/>
      <c r="W12" s="232"/>
      <c r="X12" s="232"/>
      <c r="Y12" s="231" t="str">
        <f t="shared" ref="Y12:Y20" si="11">IF(F12="","",$F12)</f>
        <v/>
      </c>
      <c r="Z12" s="231" t="str">
        <f t="shared" ref="Z12:Z20" si="12">IF(G12="","",$G12)</f>
        <v/>
      </c>
      <c r="AA12" s="231" t="str">
        <f t="shared" ref="AA12:AA20" si="13">IF(H12="","",$H12)</f>
        <v>-</v>
      </c>
      <c r="AC12" s="226"/>
      <c r="AD12" s="232"/>
      <c r="AE12" s="229"/>
      <c r="AF12" s="229"/>
      <c r="AG12" s="230"/>
      <c r="AH12" s="232"/>
      <c r="AI12" s="232"/>
      <c r="AJ12" s="232"/>
      <c r="AK12" s="231"/>
      <c r="AL12" s="231"/>
      <c r="AM12" s="231"/>
    </row>
    <row r="13" spans="1:39" s="206" customFormat="1" ht="20.25" customHeight="1">
      <c r="A13" s="241" t="str">
        <f t="array" ref="A13">IF($D$6="","",IF(ISERROR(INDEX(用料标准设定!B:B,SMALL(IF(用料标准设定!A$2:A$148=$D$6,ROW($2:$1000)),ROW($Q8)))),"",INDEX(用料标准设定!B:B,SMALL(IF(用料标准设定!A$2:A$148=$D$6,ROW($2:$1000)),ROW($Q8)))))</f>
        <v/>
      </c>
      <c r="B13" s="241" t="str">
        <f t="array" ref="B13">IF(A13="","",VLOOKUP($A13,基础资料!$A$2:$D$915,2,FALSE))</f>
        <v/>
      </c>
      <c r="C13" s="241"/>
      <c r="D13" s="213"/>
      <c r="E13" s="213"/>
      <c r="F13" s="243" t="str">
        <f t="array" ref="F13">IF(ISERROR(VLOOKUP($D$6&amp;A13,IF({1,0},用料标准设定!I$2:I$148,用料标准设定!D$2:D$148),2,FALSE)*E$6),"",VLOOKUP($D$6&amp;A13,IF({1,0},用料标准设定!I$2:I$148,用料标准设定!D$2:D$148),2,FALSE)*E$6)</f>
        <v/>
      </c>
      <c r="G13" s="244" t="str">
        <f t="array" ref="G13">IF(A13="","",VLOOKUP(A13,基础资料!A:D,4,0))</f>
        <v/>
      </c>
      <c r="H13" s="241" t="str">
        <f t="array" ref="H13">IF(A13="","-",F13*G13)</f>
        <v>-</v>
      </c>
      <c r="O13" s="223" t="s">
        <v>26</v>
      </c>
      <c r="P13" s="224" t="str">
        <f t="array" ref="P13">基础资料!J13</f>
        <v>成品库10</v>
      </c>
      <c r="Q13" s="226" t="str">
        <f t="shared" si="0"/>
        <v/>
      </c>
      <c r="R13" s="232" t="str">
        <f t="shared" si="1"/>
        <v/>
      </c>
      <c r="S13" s="229" t="str">
        <f t="shared" si="8"/>
        <v/>
      </c>
      <c r="T13" s="229" t="str">
        <f t="shared" si="9"/>
        <v/>
      </c>
      <c r="U13" s="230" t="str">
        <f t="shared" si="10"/>
        <v/>
      </c>
      <c r="V13" s="232"/>
      <c r="W13" s="232"/>
      <c r="X13" s="232"/>
      <c r="Y13" s="231" t="str">
        <f t="shared" si="11"/>
        <v/>
      </c>
      <c r="Z13" s="231" t="str">
        <f t="shared" si="12"/>
        <v/>
      </c>
      <c r="AA13" s="231" t="str">
        <f t="shared" si="13"/>
        <v>-</v>
      </c>
      <c r="AC13" s="226"/>
      <c r="AD13" s="232"/>
      <c r="AE13" s="229"/>
      <c r="AF13" s="229"/>
      <c r="AG13" s="230"/>
      <c r="AH13" s="232"/>
      <c r="AI13" s="232"/>
      <c r="AJ13" s="232"/>
      <c r="AK13" s="231"/>
      <c r="AL13" s="231"/>
      <c r="AM13" s="231"/>
    </row>
    <row r="14" spans="1:39" s="206" customFormat="1" ht="20.25" customHeight="1">
      <c r="A14" s="241" t="str">
        <f t="array" ref="A14">IF($D$6="","",IF(ISERROR(INDEX(用料标准设定!B:B,SMALL(IF(用料标准设定!A$2:A$148=$D$6,ROW($2:$1000)),ROW($Q9)))),"",INDEX(用料标准设定!B:B,SMALL(IF(用料标准设定!A$2:A$148=$D$6,ROW($2:$1000)),ROW($Q9)))))</f>
        <v/>
      </c>
      <c r="B14" s="241" t="str">
        <f t="array" ref="B14">IF(A14="","",VLOOKUP($A14,基础资料!$A$2:$D$915,2,FALSE))</f>
        <v/>
      </c>
      <c r="C14" s="241" t="str">
        <f t="array" ref="C14">IF(A14="","",VLOOKUP($A14,基础资料!$A$2:$D$915,3,FALSE))</f>
        <v/>
      </c>
      <c r="D14" s="213"/>
      <c r="E14" s="213"/>
      <c r="F14" s="243" t="str">
        <f t="array" ref="F14">IF(ISERROR(VLOOKUP($D$6&amp;A14,IF({1,0},用料标准设定!I$2:I$148,用料标准设定!D$2:D$148),2,FALSE)*E$6),"",VLOOKUP($D$6&amp;A14,IF({1,0},用料标准设定!I$2:I$148,用料标准设定!D$2:D$148),2,FALSE)*E$6)</f>
        <v/>
      </c>
      <c r="G14" s="244" t="str">
        <f t="array" ref="G14">IF(A14="","",VLOOKUP(A14,基础资料!A:D,4,0))</f>
        <v/>
      </c>
      <c r="H14" s="241" t="str">
        <f t="array" ref="H14">IF(A14="","-",F14*G14)</f>
        <v>-</v>
      </c>
      <c r="O14" s="223" t="s">
        <v>27</v>
      </c>
      <c r="P14" s="224" t="str">
        <f t="array" ref="P14">基础资料!J14</f>
        <v>成品库11</v>
      </c>
      <c r="Q14" s="226" t="str">
        <f t="shared" si="0"/>
        <v/>
      </c>
      <c r="R14" s="232" t="str">
        <f t="shared" si="1"/>
        <v/>
      </c>
      <c r="S14" s="229" t="str">
        <f t="shared" si="8"/>
        <v/>
      </c>
      <c r="T14" s="229" t="str">
        <f t="shared" si="9"/>
        <v/>
      </c>
      <c r="U14" s="230" t="str">
        <f t="shared" si="10"/>
        <v/>
      </c>
      <c r="V14" s="232"/>
      <c r="W14" s="232"/>
      <c r="X14" s="232"/>
      <c r="Y14" s="231" t="str">
        <f t="shared" si="11"/>
        <v/>
      </c>
      <c r="Z14" s="231" t="str">
        <f t="shared" si="12"/>
        <v/>
      </c>
      <c r="AA14" s="231" t="str">
        <f t="shared" si="13"/>
        <v>-</v>
      </c>
      <c r="AC14" s="226"/>
      <c r="AD14" s="232"/>
      <c r="AE14" s="229"/>
      <c r="AF14" s="229"/>
      <c r="AG14" s="230"/>
      <c r="AH14" s="232"/>
      <c r="AI14" s="232"/>
      <c r="AJ14" s="232"/>
      <c r="AK14" s="231"/>
      <c r="AL14" s="231"/>
      <c r="AM14" s="231"/>
    </row>
    <row r="15" spans="1:39" s="206" customFormat="1" ht="20.25" customHeight="1">
      <c r="A15" s="241" t="str">
        <f t="array" ref="A15">IF($D$6="","",IF(ISERROR(INDEX(用料标准设定!B:B,SMALL(IF(用料标准设定!A$2:A$148=$D$6,ROW($2:$1000)),ROW($Q10)))),"",INDEX(用料标准设定!B:B,SMALL(IF(用料标准设定!A$2:A$148=$D$6,ROW($2:$1000)),ROW($Q10)))))</f>
        <v/>
      </c>
      <c r="B15" s="241" t="str">
        <f t="array" ref="B15">IF(A15="","",VLOOKUP($A15,基础资料!$A$2:$D$915,2,FALSE))</f>
        <v/>
      </c>
      <c r="C15" s="241" t="str">
        <f t="array" ref="C15">IF(A15="","",VLOOKUP($A15,基础资料!$A$2:$D$915,3,FALSE))</f>
        <v/>
      </c>
      <c r="D15" s="213"/>
      <c r="E15" s="213"/>
      <c r="F15" s="243" t="str">
        <f t="array" ref="F15">IF(ISERROR(VLOOKUP($D$6&amp;A15,IF({1,0},用料标准设定!I$2:I$148,用料标准设定!D$2:D$148),2,FALSE)*E$6),"",VLOOKUP($D$6&amp;A15,IF({1,0},用料标准设定!I$2:I$148,用料标准设定!D$2:D$148),2,FALSE)*E$6)</f>
        <v/>
      </c>
      <c r="G15" s="244" t="str">
        <f t="array" ref="G15">IF(A15="","",VLOOKUP(A15,基础资料!A:D,4,0))</f>
        <v/>
      </c>
      <c r="H15" s="241" t="str">
        <f t="array" ref="H15">IF(A15="","-",F15*G15)</f>
        <v>-</v>
      </c>
      <c r="O15" s="223" t="s">
        <v>28</v>
      </c>
      <c r="P15" s="224" t="str">
        <f t="array" ref="P15">基础资料!J15</f>
        <v>成品库12</v>
      </c>
      <c r="Q15" s="226" t="str">
        <f t="shared" si="0"/>
        <v/>
      </c>
      <c r="R15" s="232" t="str">
        <f t="shared" si="1"/>
        <v/>
      </c>
      <c r="S15" s="229" t="str">
        <f t="shared" si="8"/>
        <v/>
      </c>
      <c r="T15" s="229" t="str">
        <f t="shared" si="9"/>
        <v/>
      </c>
      <c r="U15" s="230" t="str">
        <f t="shared" si="10"/>
        <v/>
      </c>
      <c r="V15" s="232" t="str">
        <f t="shared" ref="V15:V20" si="14">IF(C15="","",$C15)</f>
        <v/>
      </c>
      <c r="W15" s="232"/>
      <c r="X15" s="232"/>
      <c r="Y15" s="231" t="str">
        <f t="shared" si="11"/>
        <v/>
      </c>
      <c r="Z15" s="231" t="str">
        <f t="shared" si="12"/>
        <v/>
      </c>
      <c r="AA15" s="231" t="str">
        <f t="shared" si="13"/>
        <v>-</v>
      </c>
      <c r="AC15" s="226" t="str">
        <f t="shared" ref="AC15:AC20" si="15">IF(A15="","",B$3)</f>
        <v/>
      </c>
      <c r="AD15" s="232" t="str">
        <f t="shared" ref="AD15:AD20" si="16">IF(A15="","",$B$4)</f>
        <v/>
      </c>
      <c r="AE15" s="229" t="str">
        <f t="shared" ref="AE15:AE20" si="17">IF(A15="","",$A15)</f>
        <v/>
      </c>
      <c r="AF15" s="229" t="str">
        <f t="shared" ref="AF15:AF20" si="18">IF(A15="","",$B15)</f>
        <v/>
      </c>
      <c r="AG15" s="230" t="str">
        <f t="shared" ref="AG15:AG20" si="19">IF(A15="","",$C15)</f>
        <v/>
      </c>
      <c r="AH15" s="232"/>
      <c r="AI15" s="232"/>
      <c r="AJ15" s="232"/>
      <c r="AK15" s="231" t="str">
        <f t="shared" ref="AK15:AK20" si="20">IF(Q15="","",Q15)</f>
        <v/>
      </c>
      <c r="AL15" s="231" t="str">
        <f t="shared" ref="AL15:AL20" si="21">IF(R15="","",$F15)</f>
        <v/>
      </c>
      <c r="AM15" s="231" t="str">
        <f t="shared" ref="AM15:AM20" si="22">IF(S15="","",$G15)</f>
        <v/>
      </c>
    </row>
    <row r="16" spans="1:39" s="206" customFormat="1" ht="20.25" customHeight="1">
      <c r="A16" s="241" t="str">
        <f t="array" ref="A16">IF($D$6="","",IF(ISERROR(INDEX(用料标准设定!B:B,SMALL(IF(用料标准设定!A$2:A$148=$D$6,ROW($2:$1000)),ROW($Q11)))),"",INDEX(用料标准设定!B:B,SMALL(IF(用料标准设定!A$2:A$148=$D$6,ROW($2:$1000)),ROW($Q11)))))</f>
        <v/>
      </c>
      <c r="B16" s="241" t="str">
        <f t="array" ref="B16">IF(A16="","",VLOOKUP($A16,基础资料!$A$2:$D$915,2,FALSE))</f>
        <v/>
      </c>
      <c r="C16" s="241" t="str">
        <f t="array" ref="C16">IF(A16="","",VLOOKUP($A16,基础资料!$A$2:$D$915,3,FALSE))</f>
        <v/>
      </c>
      <c r="D16" s="213"/>
      <c r="E16" s="213"/>
      <c r="F16" s="243" t="str">
        <f t="array" ref="F16">IF(ISERROR(VLOOKUP($D$6&amp;A16,IF({1,0},用料标准设定!I$2:I$148,用料标准设定!D$2:D$148),2,FALSE)*E$6),"",VLOOKUP($D$6&amp;A16,IF({1,0},用料标准设定!I$2:I$148,用料标准设定!D$2:D$148),2,FALSE)*E$6)</f>
        <v/>
      </c>
      <c r="G16" s="244" t="str">
        <f t="array" ref="G16">IF(A16="","",VLOOKUP(A16,基础资料!A:D,4,0))</f>
        <v/>
      </c>
      <c r="H16" s="241" t="str">
        <f t="array" ref="H16">IF(A16="","-",F16*G16)</f>
        <v>-</v>
      </c>
      <c r="O16" s="223" t="s">
        <v>17</v>
      </c>
      <c r="P16" s="224" t="str">
        <f t="array" ref="P16">基础资料!J16</f>
        <v>成品库13</v>
      </c>
      <c r="Q16" s="226" t="str">
        <f t="shared" si="0"/>
        <v/>
      </c>
      <c r="R16" s="232" t="str">
        <f t="shared" si="1"/>
        <v/>
      </c>
      <c r="S16" s="229" t="str">
        <f t="shared" si="8"/>
        <v/>
      </c>
      <c r="T16" s="229" t="str">
        <f t="shared" si="9"/>
        <v/>
      </c>
      <c r="U16" s="230" t="str">
        <f t="shared" si="10"/>
        <v/>
      </c>
      <c r="V16" s="232" t="str">
        <f t="shared" si="14"/>
        <v/>
      </c>
      <c r="W16" s="232"/>
      <c r="X16" s="232"/>
      <c r="Y16" s="231" t="str">
        <f t="shared" si="11"/>
        <v/>
      </c>
      <c r="Z16" s="231" t="str">
        <f t="shared" si="12"/>
        <v/>
      </c>
      <c r="AA16" s="231" t="str">
        <f t="shared" si="13"/>
        <v>-</v>
      </c>
      <c r="AC16" s="226" t="str">
        <f t="shared" si="15"/>
        <v/>
      </c>
      <c r="AD16" s="232" t="str">
        <f t="shared" si="16"/>
        <v/>
      </c>
      <c r="AE16" s="229" t="str">
        <f t="shared" si="17"/>
        <v/>
      </c>
      <c r="AF16" s="229" t="str">
        <f t="shared" si="18"/>
        <v/>
      </c>
      <c r="AG16" s="230" t="str">
        <f t="shared" si="19"/>
        <v/>
      </c>
      <c r="AH16" s="232" t="str">
        <f>IF(O16="","",$C16)</f>
        <v/>
      </c>
      <c r="AI16" s="232"/>
      <c r="AJ16" s="232"/>
      <c r="AK16" s="231" t="str">
        <f t="shared" si="20"/>
        <v/>
      </c>
      <c r="AL16" s="231" t="str">
        <f t="shared" si="21"/>
        <v/>
      </c>
      <c r="AM16" s="231" t="str">
        <f t="shared" si="22"/>
        <v/>
      </c>
    </row>
    <row r="17" spans="1:39" s="206" customFormat="1" ht="20.25" customHeight="1">
      <c r="A17" s="241" t="str">
        <f t="array" ref="A17">IF($D$6="","",IF(ISERROR(INDEX(用料标准设定!B:B,SMALL(IF(用料标准设定!A$2:A$148=$D$6,ROW($2:$1000)),ROW($Q12)))),"",INDEX(用料标准设定!B:B,SMALL(IF(用料标准设定!A$2:A$148=$D$6,ROW($2:$1000)),ROW($Q12)))))</f>
        <v/>
      </c>
      <c r="B17" s="241" t="str">
        <f t="array" ref="B17">IF(A17="","",VLOOKUP($A17,基础资料!$A$2:$D$915,2,FALSE))</f>
        <v/>
      </c>
      <c r="C17" s="241" t="str">
        <f t="array" ref="C17">IF(A17="","",VLOOKUP($A17,基础资料!$A$2:$D$915,3,FALSE))</f>
        <v/>
      </c>
      <c r="D17" s="213"/>
      <c r="E17" s="213"/>
      <c r="F17" s="243" t="str">
        <f t="array" ref="F17">IF(ISERROR(VLOOKUP($D$6&amp;A17,IF({1,0},用料标准设定!I$2:I$148,用料标准设定!D$2:D$148),2,FALSE)*E$6),"",VLOOKUP($D$6&amp;A17,IF({1,0},用料标准设定!I$2:I$148,用料标准设定!D$2:D$148),2,FALSE)*E$6)</f>
        <v/>
      </c>
      <c r="G17" s="244" t="str">
        <f t="array" ref="G17">IF(A17="","",VLOOKUP(A17,基础资料!A:D,4,0))</f>
        <v/>
      </c>
      <c r="H17" s="241" t="str">
        <f t="array" ref="H17">IF(A17="","-",F17*G17)</f>
        <v>-</v>
      </c>
      <c r="O17" s="223" t="s">
        <v>29</v>
      </c>
      <c r="P17" s="224" t="str">
        <f t="array" ref="P17">基础资料!J17</f>
        <v>成品库14</v>
      </c>
      <c r="Q17" s="226" t="str">
        <f t="shared" si="0"/>
        <v/>
      </c>
      <c r="R17" s="232" t="str">
        <f t="shared" si="1"/>
        <v/>
      </c>
      <c r="S17" s="229" t="str">
        <f t="shared" si="8"/>
        <v/>
      </c>
      <c r="T17" s="229" t="str">
        <f t="shared" si="9"/>
        <v/>
      </c>
      <c r="U17" s="230" t="str">
        <f t="shared" si="10"/>
        <v/>
      </c>
      <c r="V17" s="232" t="str">
        <f t="shared" si="14"/>
        <v/>
      </c>
      <c r="W17" s="232"/>
      <c r="X17" s="232"/>
      <c r="Y17" s="231" t="str">
        <f t="shared" si="11"/>
        <v/>
      </c>
      <c r="Z17" s="231" t="str">
        <f t="shared" si="12"/>
        <v/>
      </c>
      <c r="AA17" s="231" t="str">
        <f t="shared" si="13"/>
        <v>-</v>
      </c>
      <c r="AC17" s="226" t="str">
        <f t="shared" si="15"/>
        <v/>
      </c>
      <c r="AD17" s="232" t="str">
        <f t="shared" si="16"/>
        <v/>
      </c>
      <c r="AE17" s="229" t="str">
        <f t="shared" si="17"/>
        <v/>
      </c>
      <c r="AF17" s="229" t="str">
        <f t="shared" si="18"/>
        <v/>
      </c>
      <c r="AG17" s="230" t="str">
        <f t="shared" si="19"/>
        <v/>
      </c>
      <c r="AH17" s="232" t="str">
        <f>IF(O17="","",$C17)</f>
        <v/>
      </c>
      <c r="AI17" s="232"/>
      <c r="AJ17" s="232"/>
      <c r="AK17" s="231" t="str">
        <f t="shared" si="20"/>
        <v/>
      </c>
      <c r="AL17" s="231" t="str">
        <f t="shared" si="21"/>
        <v/>
      </c>
      <c r="AM17" s="231" t="str">
        <f t="shared" si="22"/>
        <v/>
      </c>
    </row>
    <row r="18" spans="1:39" s="206" customFormat="1" ht="20.25" customHeight="1">
      <c r="A18" s="241" t="str">
        <f t="array" ref="A18">IF($D$6="","",IF(ISERROR(INDEX(用料标准设定!B:B,SMALL(IF(用料标准设定!A$2:A$148=$D$6,ROW($2:$1000)),ROW($Q13)))),"",INDEX(用料标准设定!B:B,SMALL(IF(用料标准设定!A$2:A$148=$D$6,ROW($2:$1000)),ROW($Q13)))))</f>
        <v/>
      </c>
      <c r="B18" s="241" t="str">
        <f t="array" ref="B18">IF(A18="","",VLOOKUP($A18,基础资料!$A$2:$D$915,2,FALSE))</f>
        <v/>
      </c>
      <c r="C18" s="241" t="str">
        <f t="array" ref="C18">IF(A18="","",VLOOKUP($A18,基础资料!$A$2:$D$915,3,FALSE))</f>
        <v/>
      </c>
      <c r="D18" s="213"/>
      <c r="E18" s="213"/>
      <c r="F18" s="243" t="str">
        <f t="array" ref="F18">IF(ISERROR(VLOOKUP($D$6&amp;A18,IF({1,0},用料标准设定!I$2:I$148,用料标准设定!D$2:D$148),2,FALSE)*E$6),"",VLOOKUP($D$6&amp;A18,IF({1,0},用料标准设定!I$2:I$148,用料标准设定!D$2:D$148),2,FALSE)*E$6)</f>
        <v/>
      </c>
      <c r="G18" s="244" t="str">
        <f t="array" ref="G18">IF(A18="","",VLOOKUP(A18,基础资料!A:D,4,0))</f>
        <v/>
      </c>
      <c r="H18" s="241" t="str">
        <f t="array" ref="H18">IF(A18="","-",F18*G18)</f>
        <v>-</v>
      </c>
      <c r="O18" s="223" t="s">
        <v>30</v>
      </c>
      <c r="P18" s="224" t="str">
        <f t="array" ref="P18">基础资料!J18</f>
        <v>成品库15</v>
      </c>
      <c r="Q18" s="226" t="str">
        <f t="shared" si="0"/>
        <v/>
      </c>
      <c r="R18" s="232" t="str">
        <f t="shared" si="1"/>
        <v/>
      </c>
      <c r="S18" s="229" t="str">
        <f t="shared" si="8"/>
        <v/>
      </c>
      <c r="T18" s="229" t="str">
        <f t="shared" si="9"/>
        <v/>
      </c>
      <c r="U18" s="230" t="str">
        <f t="shared" si="10"/>
        <v/>
      </c>
      <c r="V18" s="232" t="str">
        <f t="shared" si="14"/>
        <v/>
      </c>
      <c r="W18" s="232"/>
      <c r="X18" s="232"/>
      <c r="Y18" s="231" t="str">
        <f t="shared" si="11"/>
        <v/>
      </c>
      <c r="Z18" s="231" t="str">
        <f t="shared" si="12"/>
        <v/>
      </c>
      <c r="AA18" s="231" t="str">
        <f t="shared" si="13"/>
        <v>-</v>
      </c>
      <c r="AC18" s="226" t="str">
        <f t="shared" si="15"/>
        <v/>
      </c>
      <c r="AD18" s="232" t="str">
        <f t="shared" si="16"/>
        <v/>
      </c>
      <c r="AE18" s="229" t="str">
        <f t="shared" si="17"/>
        <v/>
      </c>
      <c r="AF18" s="229" t="str">
        <f t="shared" si="18"/>
        <v/>
      </c>
      <c r="AG18" s="230" t="str">
        <f t="shared" si="19"/>
        <v/>
      </c>
      <c r="AH18" s="232" t="str">
        <f>IF(O18="","",$C18)</f>
        <v/>
      </c>
      <c r="AI18" s="232"/>
      <c r="AJ18" s="232"/>
      <c r="AK18" s="231" t="str">
        <f t="shared" si="20"/>
        <v/>
      </c>
      <c r="AL18" s="231" t="str">
        <f t="shared" si="21"/>
        <v/>
      </c>
      <c r="AM18" s="231" t="str">
        <f t="shared" si="22"/>
        <v/>
      </c>
    </row>
    <row r="19" spans="1:39" s="206" customFormat="1" ht="20.25" customHeight="1">
      <c r="A19" s="241" t="str">
        <f t="array" ref="A19">IF($D$6="","",IF(ISERROR(INDEX(用料标准设定!B:B,SMALL(IF(用料标准设定!A$2:A$148=$D$6,ROW($2:$1000)),ROW($Q14)))),"",INDEX(用料标准设定!B:B,SMALL(IF(用料标准设定!A$2:A$148=$D$6,ROW($2:$1000)),ROW($Q14)))))</f>
        <v/>
      </c>
      <c r="B19" s="241" t="str">
        <f t="array" ref="B19">IF(A19="","",VLOOKUP($A19,基础资料!$A$2:$D$915,2,FALSE))</f>
        <v/>
      </c>
      <c r="C19" s="241" t="str">
        <f t="array" ref="C19">IF(A19="","",VLOOKUP($A19,基础资料!$A$2:$D$915,3,FALSE))</f>
        <v/>
      </c>
      <c r="D19" s="213"/>
      <c r="E19" s="213"/>
      <c r="F19" s="243" t="str">
        <f t="array" ref="F19">IF(ISERROR(VLOOKUP($D$6&amp;A19,IF({1,0},用料标准设定!I$2:I$148,用料标准设定!D$2:D$148),2,FALSE)*E$6),"",VLOOKUP($D$6&amp;A19,IF({1,0},用料标准设定!I$2:I$148,用料标准设定!D$2:D$148),2,FALSE)*E$6)</f>
        <v/>
      </c>
      <c r="G19" s="244" t="str">
        <f t="array" ref="G19">IF(A19="","",VLOOKUP(A19,基础资料!A:D,4,0))</f>
        <v/>
      </c>
      <c r="H19" s="241" t="str">
        <f t="array" ref="H19">IF(A19="","-",F19*G19)</f>
        <v>-</v>
      </c>
      <c r="O19" s="223" t="s">
        <v>31</v>
      </c>
      <c r="P19" s="224" t="str">
        <f t="array" ref="P19">基础资料!J19</f>
        <v>成品库16</v>
      </c>
      <c r="Q19" s="226" t="str">
        <f t="shared" si="0"/>
        <v/>
      </c>
      <c r="R19" s="232" t="str">
        <f t="shared" si="1"/>
        <v/>
      </c>
      <c r="S19" s="229" t="str">
        <f t="shared" si="8"/>
        <v/>
      </c>
      <c r="T19" s="229" t="str">
        <f t="shared" si="9"/>
        <v/>
      </c>
      <c r="U19" s="230" t="str">
        <f t="shared" si="10"/>
        <v/>
      </c>
      <c r="V19" s="232" t="str">
        <f t="shared" si="14"/>
        <v/>
      </c>
      <c r="W19" s="232"/>
      <c r="X19" s="232"/>
      <c r="Y19" s="231" t="str">
        <f t="shared" si="11"/>
        <v/>
      </c>
      <c r="Z19" s="231" t="str">
        <f t="shared" si="12"/>
        <v/>
      </c>
      <c r="AA19" s="231" t="str">
        <f t="shared" si="13"/>
        <v>-</v>
      </c>
      <c r="AC19" s="226" t="str">
        <f t="shared" si="15"/>
        <v/>
      </c>
      <c r="AD19" s="232" t="str">
        <f t="shared" si="16"/>
        <v/>
      </c>
      <c r="AE19" s="229" t="str">
        <f t="shared" si="17"/>
        <v/>
      </c>
      <c r="AF19" s="229" t="str">
        <f t="shared" si="18"/>
        <v/>
      </c>
      <c r="AG19" s="230" t="str">
        <f t="shared" si="19"/>
        <v/>
      </c>
      <c r="AH19" s="232" t="str">
        <f>IF(O19="","",$C19)</f>
        <v/>
      </c>
      <c r="AI19" s="232"/>
      <c r="AJ19" s="232"/>
      <c r="AK19" s="231" t="str">
        <f t="shared" si="20"/>
        <v/>
      </c>
      <c r="AL19" s="231" t="str">
        <f t="shared" si="21"/>
        <v/>
      </c>
      <c r="AM19" s="231" t="str">
        <f t="shared" si="22"/>
        <v/>
      </c>
    </row>
    <row r="20" spans="1:39" s="206" customFormat="1" ht="20.25" customHeight="1">
      <c r="A20" s="241" t="str">
        <f t="array" ref="A20">IF($D$6="","",IF(ISERROR(INDEX(用料标准设定!B:B,SMALL(IF(用料标准设定!A$2:A$148=$D$6,ROW($2:$1000)),ROW($Q15)))),"",INDEX(用料标准设定!B:B,SMALL(IF(用料标准设定!A$2:A$148=$D$6,ROW($2:$1000)),ROW($Q15)))))</f>
        <v/>
      </c>
      <c r="B20" s="241" t="str">
        <f t="array" ref="B20">IF(A20="","",VLOOKUP($A20,基础资料!$A$2:$D$915,2,FALSE))</f>
        <v/>
      </c>
      <c r="C20" s="241" t="str">
        <f t="array" ref="C20">IF(A20="","",VLOOKUP($A20,基础资料!$A$2:$D$915,3,FALSE))</f>
        <v/>
      </c>
      <c r="D20" s="213"/>
      <c r="E20" s="213"/>
      <c r="F20" s="243" t="str">
        <f t="array" ref="F20">IF(ISERROR(VLOOKUP($D$6&amp;A20,IF({1,0},用料标准设定!I$2:I$148,用料标准设定!D$2:D$148),2,FALSE)*E$6),"",VLOOKUP($D$6&amp;A20,IF({1,0},用料标准设定!I$2:I$148,用料标准设定!D$2:D$148),2,FALSE)*E$6)</f>
        <v/>
      </c>
      <c r="G20" s="244" t="str">
        <f t="array" ref="G20">IF(A20="","",VLOOKUP(A20,基础资料!A:D,4,0))</f>
        <v/>
      </c>
      <c r="H20" s="241" t="str">
        <f t="array" ref="H20">IF(A20="","-",F20*G20)</f>
        <v>-</v>
      </c>
      <c r="O20" s="223" t="s">
        <v>32</v>
      </c>
      <c r="P20" s="224" t="str">
        <f t="array" ref="P20">基础资料!J20</f>
        <v>成品库17</v>
      </c>
      <c r="Q20" s="226" t="str">
        <f t="shared" si="0"/>
        <v/>
      </c>
      <c r="R20" s="232" t="str">
        <f t="shared" si="1"/>
        <v/>
      </c>
      <c r="S20" s="229" t="str">
        <f t="shared" si="8"/>
        <v/>
      </c>
      <c r="T20" s="229" t="str">
        <f t="shared" si="9"/>
        <v/>
      </c>
      <c r="U20" s="230" t="str">
        <f t="shared" si="10"/>
        <v/>
      </c>
      <c r="V20" s="232" t="str">
        <f t="shared" si="14"/>
        <v/>
      </c>
      <c r="W20" s="232"/>
      <c r="X20" s="232"/>
      <c r="Y20" s="231" t="str">
        <f t="shared" si="11"/>
        <v/>
      </c>
      <c r="Z20" s="231" t="str">
        <f t="shared" si="12"/>
        <v/>
      </c>
      <c r="AA20" s="231" t="str">
        <f t="shared" si="13"/>
        <v>-</v>
      </c>
      <c r="AC20" s="226" t="str">
        <f t="shared" si="15"/>
        <v/>
      </c>
      <c r="AD20" s="232" t="str">
        <f t="shared" si="16"/>
        <v/>
      </c>
      <c r="AE20" s="229" t="str">
        <f t="shared" si="17"/>
        <v/>
      </c>
      <c r="AF20" s="229" t="str">
        <f t="shared" si="18"/>
        <v/>
      </c>
      <c r="AG20" s="230" t="str">
        <f t="shared" si="19"/>
        <v/>
      </c>
      <c r="AH20" s="232" t="str">
        <f>IF(O20="","",$C20)</f>
        <v/>
      </c>
      <c r="AI20" s="232"/>
      <c r="AJ20" s="232"/>
      <c r="AK20" s="231" t="str">
        <f t="shared" si="20"/>
        <v/>
      </c>
      <c r="AL20" s="231" t="str">
        <f t="shared" si="21"/>
        <v/>
      </c>
      <c r="AM20" s="231" t="str">
        <f t="shared" si="22"/>
        <v/>
      </c>
    </row>
    <row r="21" spans="1:39" s="206" customFormat="1" ht="33" customHeight="1">
      <c r="A21" s="241" t="str">
        <f t="array" ref="A21">IF($D$6="","",IF(ISERROR(INDEX(用料标准设定!B:B,SMALL(IF(用料标准设定!A$2:A$148=$D$6,ROW($2:$1000)),ROW($Q16)))),"",INDEX(用料标准设定!B:B,SMALL(IF(用料标准设定!A$2:A$148=$D$6,ROW($2:$1000)),ROW($Q16)))))</f>
        <v/>
      </c>
      <c r="B21" s="241" t="str">
        <f t="array" ref="B21">IF(A21="","",VLOOKUP($A21,基础资料!$A$2:$D$915,2,FALSE))</f>
        <v/>
      </c>
      <c r="C21" s="241" t="str">
        <f t="array" ref="C21">IF(A21="","",VLOOKUP($A21,基础资料!$A$2:$D$915,3,FALSE))</f>
        <v/>
      </c>
      <c r="D21" s="213"/>
      <c r="E21" s="213"/>
      <c r="F21" s="243" t="str">
        <f t="array" ref="F21">IF(ISERROR(VLOOKUP($D$6&amp;A21,IF({1,0},用料标准设定!I$2:I$148,用料标准设定!D$2:D$148),2,FALSE)*E$6),"",VLOOKUP($D$6&amp;A21,IF({1,0},用料标准设定!I$2:I$148,用料标准设定!D$2:D$148),2,FALSE)*E$6)</f>
        <v/>
      </c>
      <c r="G21" s="244" t="str">
        <f t="array" ref="G21">IF(A21="","",VLOOKUP(A21,基础资料!A:D,4,0))</f>
        <v/>
      </c>
      <c r="H21" s="241" t="str">
        <f t="array" ref="H21">IF(A21="","-",F21*G21)</f>
        <v>-</v>
      </c>
      <c r="O21" s="223" t="s">
        <v>33</v>
      </c>
      <c r="P21" s="224" t="str">
        <f t="array" ref="P21">基础资料!J21</f>
        <v>成品库18</v>
      </c>
    </row>
    <row r="22" spans="1:39" s="206" customFormat="1" ht="21.75" customHeight="1">
      <c r="A22" s="209"/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23" t="s">
        <v>34</v>
      </c>
      <c r="P22" s="224" t="str">
        <f t="array" ref="P22">基础资料!J22</f>
        <v>成品库19</v>
      </c>
    </row>
    <row r="23" spans="1:39" s="206" customFormat="1" ht="21.75" customHeight="1">
      <c r="A23" s="209"/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23" t="s">
        <v>35</v>
      </c>
      <c r="P23" s="224" t="str">
        <f t="array" ref="P23">基础资料!J23</f>
        <v>成品库20</v>
      </c>
    </row>
    <row r="24" spans="1:39">
      <c r="P24" s="224" t="str">
        <f t="array" ref="P24">基础资料!J24</f>
        <v>成品库21</v>
      </c>
    </row>
    <row r="25" spans="1:39">
      <c r="P25" s="224" t="str">
        <f t="array" ref="P25">基础资料!J25</f>
        <v>成品库22</v>
      </c>
    </row>
    <row r="26" spans="1:39">
      <c r="P26" s="224" t="str">
        <f t="array" ref="P26">基础资料!J26</f>
        <v>成品库23</v>
      </c>
    </row>
    <row r="27" spans="1:39">
      <c r="P27" s="224" t="str">
        <f t="array" ref="P27">基础资料!J27</f>
        <v>成品库24</v>
      </c>
    </row>
    <row r="28" spans="1:39">
      <c r="P28" s="224" t="str">
        <f t="array" ref="P28">基础资料!J28</f>
        <v>成品库25</v>
      </c>
    </row>
    <row r="29" spans="1:39">
      <c r="P29" s="224" t="str">
        <f t="array" ref="P29">基础资料!J29</f>
        <v>成品库26</v>
      </c>
    </row>
    <row r="30" spans="1:39">
      <c r="P30" s="224" t="str">
        <f t="array" ref="P30">基础资料!J30</f>
        <v>成品库27</v>
      </c>
    </row>
    <row r="31" spans="1:39">
      <c r="P31" s="224">
        <f t="array" ref="P31">基础资料!J31</f>
        <v>0</v>
      </c>
    </row>
    <row r="32" spans="1:39">
      <c r="P32" s="224">
        <f t="array" ref="P32">基础资料!J32</f>
        <v>0</v>
      </c>
    </row>
    <row r="33" spans="16:16">
      <c r="P33" s="224">
        <f t="array" ref="P33">基础资料!J33</f>
        <v>0</v>
      </c>
    </row>
    <row r="34" spans="16:16">
      <c r="P34" s="224">
        <f t="array" ref="P34">基础资料!J34</f>
        <v>0</v>
      </c>
    </row>
    <row r="35" spans="16:16">
      <c r="P35" s="224">
        <f t="array" ref="P35">基础资料!J35</f>
        <v>0</v>
      </c>
    </row>
    <row r="36" spans="16:16">
      <c r="P36" s="224">
        <f t="array" ref="P36">基础资料!J36</f>
        <v>0</v>
      </c>
    </row>
    <row r="37" spans="16:16">
      <c r="P37" s="224">
        <f t="array" ref="P37">基础资料!J37</f>
        <v>0</v>
      </c>
    </row>
    <row r="38" spans="16:16">
      <c r="P38" s="224">
        <f t="array" ref="P38">基础资料!J38</f>
        <v>0</v>
      </c>
    </row>
    <row r="39" spans="16:16">
      <c r="P39" s="224">
        <f t="array" ref="P39">基础资料!J39</f>
        <v>0</v>
      </c>
    </row>
    <row r="40" spans="16:16">
      <c r="P40" s="224">
        <f t="array" ref="P40">基础资料!J40</f>
        <v>0</v>
      </c>
    </row>
    <row r="41" spans="16:16">
      <c r="P41" s="224">
        <f t="array" ref="P41">基础资料!J41</f>
        <v>0</v>
      </c>
    </row>
    <row r="42" spans="16:16">
      <c r="P42" s="224">
        <f t="array" ref="P42">基础资料!J42</f>
        <v>0</v>
      </c>
    </row>
    <row r="43" spans="16:16">
      <c r="P43" s="224">
        <f t="array" ref="P43">基础资料!J43</f>
        <v>0</v>
      </c>
    </row>
    <row r="44" spans="16:16">
      <c r="P44" s="224">
        <f t="array" ref="P44">基础资料!J44</f>
        <v>0</v>
      </c>
    </row>
    <row r="45" spans="16:16">
      <c r="P45" s="224">
        <f t="array" ref="P45">基础资料!J45</f>
        <v>0</v>
      </c>
    </row>
    <row r="46" spans="16:16">
      <c r="P46" s="224">
        <f t="array" ref="P46">基础资料!J46</f>
        <v>0</v>
      </c>
    </row>
    <row r="47" spans="16:16">
      <c r="P47" s="224">
        <f t="array" ref="P47">基础资料!J47</f>
        <v>0</v>
      </c>
    </row>
    <row r="48" spans="16:16">
      <c r="P48" s="224">
        <f t="array" ref="P48">基础资料!J48</f>
        <v>0</v>
      </c>
    </row>
    <row r="49" spans="16:16">
      <c r="P49" s="224">
        <f t="array" ref="P49">基础资料!J49</f>
        <v>0</v>
      </c>
    </row>
    <row r="50" spans="16:16">
      <c r="P50" s="224">
        <f t="array" ref="P50">基础资料!J50</f>
        <v>0</v>
      </c>
    </row>
    <row r="51" spans="16:16">
      <c r="P51" s="224">
        <f t="array" ref="P51">基础资料!J51</f>
        <v>0</v>
      </c>
    </row>
    <row r="52" spans="16:16">
      <c r="P52" s="224">
        <f t="array" ref="P52">基础资料!J52</f>
        <v>0</v>
      </c>
    </row>
    <row r="53" spans="16:16">
      <c r="P53" s="224">
        <f t="array" ref="P53">基础资料!J53</f>
        <v>0</v>
      </c>
    </row>
    <row r="54" spans="16:16">
      <c r="P54" s="224">
        <f t="array" ref="P54">基础资料!J54</f>
        <v>0</v>
      </c>
    </row>
    <row r="55" spans="16:16">
      <c r="P55" s="224">
        <f t="array" ref="P55">基础资料!J55</f>
        <v>0</v>
      </c>
    </row>
    <row r="56" spans="16:16">
      <c r="P56" s="224">
        <f t="array" ref="P56">基础资料!J56</f>
        <v>0</v>
      </c>
    </row>
    <row r="57" spans="16:16">
      <c r="P57" s="224">
        <f t="array" ref="P57">基础资料!J57</f>
        <v>0</v>
      </c>
    </row>
    <row r="58" spans="16:16">
      <c r="P58" s="224">
        <f t="array" ref="P58">基础资料!J58</f>
        <v>0</v>
      </c>
    </row>
    <row r="59" spans="16:16">
      <c r="P59" s="224">
        <f t="array" ref="P59">基础资料!J59</f>
        <v>0</v>
      </c>
    </row>
    <row r="60" spans="16:16">
      <c r="P60" s="224">
        <f t="array" ref="P60">基础资料!J60</f>
        <v>0</v>
      </c>
    </row>
    <row r="61" spans="16:16">
      <c r="P61" s="224">
        <f t="array" ref="P61">基础资料!J61</f>
        <v>0</v>
      </c>
    </row>
    <row r="62" spans="16:16">
      <c r="P62" s="224">
        <f t="array" ref="P62">基础资料!J62</f>
        <v>0</v>
      </c>
    </row>
    <row r="63" spans="16:16">
      <c r="P63" s="224">
        <f t="array" ref="P63">基础资料!J63</f>
        <v>0</v>
      </c>
    </row>
    <row r="64" spans="16:16">
      <c r="P64" s="224">
        <f t="array" ref="P64">基础资料!J64</f>
        <v>0</v>
      </c>
    </row>
    <row r="65" spans="16:16">
      <c r="P65" s="224">
        <f t="array" ref="P65">基础资料!J65</f>
        <v>0</v>
      </c>
    </row>
    <row r="66" spans="16:16">
      <c r="P66" s="224">
        <f t="array" ref="P66">基础资料!J66</f>
        <v>0</v>
      </c>
    </row>
    <row r="67" spans="16:16">
      <c r="P67" s="224">
        <f t="array" ref="P67">基础资料!J67</f>
        <v>0</v>
      </c>
    </row>
    <row r="68" spans="16:16">
      <c r="P68" s="224">
        <f t="array" ref="P68">基础资料!J68</f>
        <v>0</v>
      </c>
    </row>
    <row r="69" spans="16:16">
      <c r="P69" s="224">
        <f t="array" ref="P69">基础资料!J69</f>
        <v>0</v>
      </c>
    </row>
    <row r="70" spans="16:16">
      <c r="P70" s="224">
        <f t="array" ref="P70">基础资料!J70</f>
        <v>0</v>
      </c>
    </row>
    <row r="71" spans="16:16">
      <c r="P71" s="224">
        <f t="array" ref="P71">基础资料!J71</f>
        <v>0</v>
      </c>
    </row>
    <row r="72" spans="16:16">
      <c r="P72" s="224">
        <f t="array" ref="P72">基础资料!J72</f>
        <v>0</v>
      </c>
    </row>
    <row r="73" spans="16:16">
      <c r="P73" s="224">
        <f t="array" ref="P73">基础资料!J73</f>
        <v>0</v>
      </c>
    </row>
    <row r="74" spans="16:16">
      <c r="P74" s="224">
        <f t="array" ref="P74">基础资料!J74</f>
        <v>0</v>
      </c>
    </row>
    <row r="75" spans="16:16">
      <c r="P75" s="224">
        <f t="array" ref="P75">基础资料!J75</f>
        <v>0</v>
      </c>
    </row>
    <row r="76" spans="16:16">
      <c r="P76" s="224">
        <f t="array" ref="P76">基础资料!J76</f>
        <v>0</v>
      </c>
    </row>
    <row r="77" spans="16:16">
      <c r="P77" s="224">
        <f t="array" ref="P77">基础资料!J77</f>
        <v>0</v>
      </c>
    </row>
    <row r="78" spans="16:16">
      <c r="P78" s="224">
        <f t="array" ref="P78">基础资料!J78</f>
        <v>0</v>
      </c>
    </row>
    <row r="79" spans="16:16">
      <c r="P79" s="224">
        <f t="array" ref="P79">基础资料!J79</f>
        <v>0</v>
      </c>
    </row>
    <row r="80" spans="16:16">
      <c r="P80" s="224">
        <f t="array" ref="P80">基础资料!J80</f>
        <v>0</v>
      </c>
    </row>
    <row r="81" spans="16:16">
      <c r="P81" s="224">
        <f t="array" ref="P81">基础资料!J81</f>
        <v>0</v>
      </c>
    </row>
    <row r="82" spans="16:16">
      <c r="P82" s="224">
        <f t="array" ref="P82">基础资料!J82</f>
        <v>0</v>
      </c>
    </row>
    <row r="83" spans="16:16">
      <c r="P83" s="224">
        <f t="array" ref="P83">基础资料!J83</f>
        <v>0</v>
      </c>
    </row>
    <row r="84" spans="16:16">
      <c r="P84" s="224">
        <f t="array" ref="P84">基础资料!J84</f>
        <v>0</v>
      </c>
    </row>
    <row r="85" spans="16:16">
      <c r="P85" s="224">
        <f t="array" ref="P85">基础资料!J85</f>
        <v>0</v>
      </c>
    </row>
    <row r="86" spans="16:16">
      <c r="P86" s="224">
        <f t="array" ref="P86">基础资料!J86</f>
        <v>0</v>
      </c>
    </row>
    <row r="87" spans="16:16">
      <c r="P87" s="224">
        <f t="array" ref="P87">基础资料!J87</f>
        <v>0</v>
      </c>
    </row>
    <row r="88" spans="16:16">
      <c r="P88" s="224">
        <f t="array" ref="P88">基础资料!J88</f>
        <v>0</v>
      </c>
    </row>
    <row r="89" spans="16:16">
      <c r="P89" s="224">
        <f t="array" ref="P89">基础资料!J89</f>
        <v>0</v>
      </c>
    </row>
    <row r="90" spans="16:16">
      <c r="P90" s="224">
        <f t="array" ref="P90">基础资料!J90</f>
        <v>0</v>
      </c>
    </row>
    <row r="91" spans="16:16">
      <c r="P91" s="224">
        <f t="array" ref="P91">基础资料!J91</f>
        <v>0</v>
      </c>
    </row>
    <row r="92" spans="16:16">
      <c r="P92" s="224">
        <f t="array" ref="P92">基础资料!J92</f>
        <v>0</v>
      </c>
    </row>
    <row r="93" spans="16:16">
      <c r="P93" s="224">
        <f t="array" ref="P93">基础资料!J93</f>
        <v>0</v>
      </c>
    </row>
    <row r="94" spans="16:16">
      <c r="P94" s="224">
        <f t="array" ref="P94">基础资料!J94</f>
        <v>0</v>
      </c>
    </row>
    <row r="95" spans="16:16">
      <c r="P95" s="224">
        <f t="array" ref="P95">基础资料!J95</f>
        <v>0</v>
      </c>
    </row>
    <row r="96" spans="16:16">
      <c r="P96" s="224">
        <f t="array" ref="P96">基础资料!J96</f>
        <v>0</v>
      </c>
    </row>
    <row r="97" spans="16:16">
      <c r="P97" s="224">
        <f t="array" ref="P97">基础资料!J97</f>
        <v>0</v>
      </c>
    </row>
    <row r="98" spans="16:16">
      <c r="P98" s="224">
        <f t="array" ref="P98">基础资料!J98</f>
        <v>0</v>
      </c>
    </row>
    <row r="99" spans="16:16">
      <c r="P99" s="224">
        <f t="array" ref="P99">基础资料!J99</f>
        <v>0</v>
      </c>
    </row>
    <row r="100" spans="16:16">
      <c r="P100" s="224">
        <f t="array" ref="P100">基础资料!J100</f>
        <v>0</v>
      </c>
    </row>
    <row r="101" spans="16:16">
      <c r="P101" s="224">
        <f t="array" ref="P101">基础资料!J101</f>
        <v>0</v>
      </c>
    </row>
    <row r="102" spans="16:16">
      <c r="P102" s="224">
        <f t="array" ref="P102">基础资料!J102</f>
        <v>0</v>
      </c>
    </row>
    <row r="103" spans="16:16">
      <c r="P103" s="224">
        <f t="array" ref="P103">基础资料!J103</f>
        <v>0</v>
      </c>
    </row>
    <row r="104" spans="16:16">
      <c r="P104" s="224">
        <f t="array" ref="P104">基础资料!J104</f>
        <v>0</v>
      </c>
    </row>
    <row r="105" spans="16:16">
      <c r="P105" s="224">
        <f t="array" ref="P105">基础资料!J105</f>
        <v>0</v>
      </c>
    </row>
  </sheetData>
  <sheetProtection insertHyperlinks="0" pivotTables="0"/>
  <customSheetViews>
    <customSheetView guid="{A37D8FF2-64FE-4D03-A072-5C55028CA0E5}" scale="90" showPageBreaks="1" printArea="1" hiddenColumns="1">
      <selection activeCell="C13" sqref="C13"/>
      <pageMargins left="0.39" right="0.28999999999999998" top="0.4" bottom="1" header="0.26" footer="0.5"/>
      <pageSetup paperSize="9" orientation="portrait" blackAndWhite="1" horizontalDpi="180" verticalDpi="180" r:id="rId1"/>
      <headerFooter alignWithMargins="0"/>
    </customSheetView>
    <customSheetView guid="{49F94A0E-0D24-42DC-9B9A-8AB8B2DEA003}" scale="90" hiddenColumns="1">
      <selection activeCell="D6" sqref="D6"/>
      <pageMargins left="0.39" right="0.28999999999999998" top="0.4" bottom="1" header="0.26" footer="0.5"/>
      <pageSetup paperSize="9" orientation="portrait" blackAndWhite="1" horizontalDpi="180" verticalDpi="180"/>
      <headerFooter alignWithMargins="0"/>
    </customSheetView>
  </customSheetViews>
  <mergeCells count="3">
    <mergeCell ref="A1:H1"/>
    <mergeCell ref="B3:C3"/>
    <mergeCell ref="B4:C4"/>
  </mergeCells>
  <phoneticPr fontId="25" type="noConversion"/>
  <dataValidations count="2">
    <dataValidation type="list" allowBlank="1" showInputMessage="1" showErrorMessage="1" sqref="B4">
      <formula1>$P$4:$P$105</formula1>
    </dataValidation>
    <dataValidation type="list" allowBlank="1" showInputMessage="1" showErrorMessage="1" sqref="D6">
      <formula1>$O$6:$O$100</formula1>
    </dataValidation>
  </dataValidations>
  <pageMargins left="0.39" right="0.28999999999999998" top="0.4" bottom="1" header="0.26" footer="0.5"/>
  <pageSetup paperSize="9" orientation="portrait" blackAndWhite="1" horizontalDpi="180" verticalDpi="18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FF00"/>
  </sheetPr>
  <dimension ref="A1:AC106"/>
  <sheetViews>
    <sheetView workbookViewId="0">
      <selection activeCell="B8" sqref="B8"/>
    </sheetView>
  </sheetViews>
  <sheetFormatPr defaultRowHeight="14.25"/>
  <cols>
    <col min="1" max="1" width="13.625" style="207" customWidth="1"/>
    <col min="2" max="2" width="26" style="207" customWidth="1"/>
    <col min="3" max="3" width="14.125" style="207" customWidth="1"/>
    <col min="4" max="4" width="15" style="208" customWidth="1"/>
    <col min="5" max="5" width="10.375" style="207" customWidth="1"/>
    <col min="6" max="6" width="16" style="207" customWidth="1"/>
    <col min="7" max="7" width="9.75" style="209" customWidth="1"/>
    <col min="8" max="12" width="7.75" style="209" customWidth="1"/>
    <col min="13" max="13" width="9" style="209"/>
    <col min="14" max="14" width="8.375" style="210" hidden="1" customWidth="1"/>
    <col min="15" max="15" width="12.375" style="211" hidden="1" customWidth="1"/>
    <col min="16" max="16" width="11.875" style="209" hidden="1" customWidth="1"/>
    <col min="17" max="17" width="11.125" style="209" hidden="1" customWidth="1"/>
    <col min="18" max="18" width="11.875" style="209" hidden="1" customWidth="1"/>
    <col min="19" max="19" width="12.625" style="209" hidden="1" customWidth="1"/>
    <col min="20" max="20" width="18" style="209" hidden="1" customWidth="1"/>
    <col min="21" max="21" width="11.875" style="209" hidden="1" customWidth="1"/>
    <col min="22" max="29" width="9" style="209" hidden="1" customWidth="1"/>
    <col min="30" max="30" width="9" style="209" customWidth="1"/>
    <col min="31" max="31" width="12.125" style="209" customWidth="1"/>
    <col min="32" max="16384" width="9" style="209"/>
  </cols>
  <sheetData>
    <row r="1" spans="1:29" ht="27">
      <c r="A1" s="259" t="s">
        <v>36</v>
      </c>
      <c r="B1" s="259"/>
      <c r="C1" s="259"/>
      <c r="D1" s="259"/>
      <c r="E1" s="259"/>
      <c r="F1" s="259"/>
      <c r="S1" s="227">
        <f>COUNT(P6:P20)+5</f>
        <v>5</v>
      </c>
    </row>
    <row r="2" spans="1:29" ht="19.5" customHeight="1">
      <c r="A2" s="209"/>
      <c r="B2" s="209"/>
      <c r="C2" s="209"/>
      <c r="D2" s="212"/>
      <c r="E2" s="209"/>
      <c r="F2" s="209"/>
    </row>
    <row r="3" spans="1:29" s="206" customFormat="1" ht="24.75" customHeight="1">
      <c r="A3" s="213" t="s">
        <v>11</v>
      </c>
      <c r="B3" s="214">
        <f ca="1">TODAY()</f>
        <v>43591</v>
      </c>
      <c r="D3" s="215"/>
      <c r="N3" s="223"/>
      <c r="O3" s="211"/>
    </row>
    <row r="4" spans="1:29" s="206" customFormat="1" ht="26.25" customHeight="1">
      <c r="A4" s="213" t="s">
        <v>37</v>
      </c>
      <c r="B4" s="216" t="s">
        <v>3</v>
      </c>
      <c r="D4" s="215"/>
      <c r="N4" s="223"/>
      <c r="O4" s="224" t="s">
        <v>38</v>
      </c>
    </row>
    <row r="5" spans="1:29" s="206" customFormat="1" ht="26.25" customHeight="1">
      <c r="A5" s="217" t="s">
        <v>4</v>
      </c>
      <c r="B5" s="217" t="s">
        <v>5</v>
      </c>
      <c r="C5" s="217" t="s">
        <v>6</v>
      </c>
      <c r="D5" s="217" t="s">
        <v>7</v>
      </c>
      <c r="E5" s="217" t="s">
        <v>8</v>
      </c>
      <c r="F5" s="218" t="s">
        <v>16</v>
      </c>
      <c r="N5" s="223"/>
      <c r="O5" s="224" t="s">
        <v>39</v>
      </c>
    </row>
    <row r="6" spans="1:29" s="206" customFormat="1" ht="20.25" customHeight="1">
      <c r="A6" s="219"/>
      <c r="B6" s="219"/>
      <c r="C6" s="219"/>
      <c r="D6" s="220"/>
      <c r="E6" s="221"/>
      <c r="F6" s="222" t="str">
        <f t="array" ref="F6">IF(A6="","-",E6*D6)</f>
        <v>-</v>
      </c>
      <c r="N6" s="225"/>
      <c r="O6" s="224" t="s">
        <v>40</v>
      </c>
      <c r="P6" s="226" t="str">
        <f t="array" ref="P6">IF(A6="","",B$3)</f>
        <v/>
      </c>
      <c r="Q6" s="228" t="str">
        <f t="array" ref="Q6">IF(B6="","",B$4)</f>
        <v/>
      </c>
      <c r="R6" s="229" t="str">
        <f t="shared" ref="R6:R20" si="0">IF(B6="","",$A6)</f>
        <v/>
      </c>
      <c r="S6" s="230" t="str">
        <f t="array" ref="S6">IF(C6="","",B6)</f>
        <v/>
      </c>
      <c r="T6" s="230" t="str">
        <f t="shared" ref="T6:T20" si="1">IF(D6="","",$C6)</f>
        <v/>
      </c>
      <c r="U6" s="231"/>
      <c r="V6" s="232"/>
      <c r="W6" s="232"/>
      <c r="X6" s="232"/>
      <c r="Y6" s="232"/>
      <c r="Z6" s="232"/>
      <c r="AA6" s="231" t="str">
        <f t="array" ref="AA6">IF(E6="","0",$D6)</f>
        <v>0</v>
      </c>
      <c r="AB6" s="231" t="str">
        <f t="array" ref="AB6">IF(E6="","0",$E6)</f>
        <v>0</v>
      </c>
      <c r="AC6" s="231" t="str">
        <f t="array" ref="AC6">IF(E6="","0",$F6)</f>
        <v>0</v>
      </c>
    </row>
    <row r="7" spans="1:29" s="206" customFormat="1" ht="20.25" customHeight="1">
      <c r="A7" s="219"/>
      <c r="B7" s="219"/>
      <c r="C7" s="219"/>
      <c r="D7" s="220"/>
      <c r="E7" s="221"/>
      <c r="F7" s="222" t="str">
        <f t="array" ref="F7">IF(A7="","-",E7*D7)</f>
        <v>-</v>
      </c>
      <c r="N7" s="225"/>
      <c r="O7" s="224" t="s">
        <v>41</v>
      </c>
      <c r="P7" s="226" t="str">
        <f t="array" ref="P7">IF(A7="","",B$3)</f>
        <v/>
      </c>
      <c r="Q7" s="228" t="str">
        <f t="array" ref="Q7">IF(B7="","",B$4)</f>
        <v/>
      </c>
      <c r="R7" s="229" t="str">
        <f t="shared" si="0"/>
        <v/>
      </c>
      <c r="S7" s="230" t="str">
        <f t="array" ref="S7">IF(C7="","",B7)</f>
        <v/>
      </c>
      <c r="T7" s="230" t="str">
        <f t="shared" si="1"/>
        <v/>
      </c>
      <c r="U7" s="231"/>
      <c r="V7" s="232"/>
      <c r="W7" s="232"/>
      <c r="X7" s="232"/>
      <c r="Y7" s="232"/>
      <c r="Z7" s="232"/>
      <c r="AA7" s="231" t="str">
        <f t="array" ref="AA7">IF(E7="","0",$D7)</f>
        <v>0</v>
      </c>
      <c r="AB7" s="231" t="str">
        <f t="array" ref="AB7">IF(E7="","0",$E7)</f>
        <v>0</v>
      </c>
      <c r="AC7" s="231" t="str">
        <f t="array" ref="AC7">IF(E7="","0",$F7)</f>
        <v>0</v>
      </c>
    </row>
    <row r="8" spans="1:29" s="206" customFormat="1" ht="20.25" customHeight="1">
      <c r="A8" s="219"/>
      <c r="B8" s="219"/>
      <c r="C8" s="219"/>
      <c r="D8" s="220"/>
      <c r="E8" s="221"/>
      <c r="F8" s="222" t="str">
        <f t="array" ref="F8">IF(A8="","-",E8*D8)</f>
        <v>-</v>
      </c>
      <c r="N8" s="225"/>
      <c r="O8" s="224" t="s">
        <v>42</v>
      </c>
      <c r="P8" s="226" t="str">
        <f t="array" ref="P8">IF(A8="","",B$3)</f>
        <v/>
      </c>
      <c r="Q8" s="228" t="str">
        <f t="array" ref="Q8">IF(B8="","",B$4)</f>
        <v/>
      </c>
      <c r="R8" s="229" t="str">
        <f t="shared" si="0"/>
        <v/>
      </c>
      <c r="S8" s="230" t="str">
        <f t="array" ref="S8">IF(C8="","",B8)</f>
        <v/>
      </c>
      <c r="T8" s="230" t="str">
        <f t="shared" si="1"/>
        <v/>
      </c>
      <c r="U8" s="231"/>
      <c r="V8" s="232"/>
      <c r="W8" s="232"/>
      <c r="X8" s="232"/>
      <c r="Y8" s="232"/>
      <c r="Z8" s="232"/>
      <c r="AA8" s="231" t="str">
        <f t="array" ref="AA8">IF(E8="","0",$D8)</f>
        <v>0</v>
      </c>
      <c r="AB8" s="231" t="str">
        <f t="array" ref="AB8">IF(E8="","0",$E8)</f>
        <v>0</v>
      </c>
      <c r="AC8" s="231" t="str">
        <f t="array" ref="AC8">IF(E8="","0",$F8)</f>
        <v>0</v>
      </c>
    </row>
    <row r="9" spans="1:29" s="206" customFormat="1" ht="20.25" customHeight="1">
      <c r="A9" s="219"/>
      <c r="B9" s="219"/>
      <c r="C9" s="219"/>
      <c r="D9" s="220"/>
      <c r="E9" s="221"/>
      <c r="F9" s="222" t="str">
        <f t="array" ref="F9">IF(A9="","-",E9*D9)</f>
        <v>-</v>
      </c>
      <c r="N9" s="225"/>
      <c r="O9" s="224" t="s">
        <v>43</v>
      </c>
      <c r="P9" s="226" t="str">
        <f t="array" ref="P9">IF(A9="","",B$3)</f>
        <v/>
      </c>
      <c r="Q9" s="228" t="str">
        <f t="array" ref="Q9">IF(B9="","",B$4)</f>
        <v/>
      </c>
      <c r="R9" s="229" t="str">
        <f t="shared" si="0"/>
        <v/>
      </c>
      <c r="S9" s="230" t="str">
        <f t="array" ref="S9">IF(C9="","",B9)</f>
        <v/>
      </c>
      <c r="T9" s="230" t="str">
        <f t="shared" si="1"/>
        <v/>
      </c>
      <c r="U9" s="231"/>
      <c r="V9" s="232"/>
      <c r="W9" s="232"/>
      <c r="X9" s="232"/>
      <c r="Y9" s="232"/>
      <c r="Z9" s="232"/>
      <c r="AA9" s="231" t="str">
        <f t="array" ref="AA9">IF(E9="","0",$D9)</f>
        <v>0</v>
      </c>
      <c r="AB9" s="231" t="str">
        <f t="array" ref="AB9">IF(E9="","0",$E9)</f>
        <v>0</v>
      </c>
      <c r="AC9" s="231" t="str">
        <f t="array" ref="AC9">IF(E9="","0",$F9)</f>
        <v>0</v>
      </c>
    </row>
    <row r="10" spans="1:29" s="206" customFormat="1" ht="20.25" customHeight="1">
      <c r="A10" s="219"/>
      <c r="B10" s="219"/>
      <c r="C10" s="219"/>
      <c r="D10" s="220"/>
      <c r="E10" s="221"/>
      <c r="F10" s="222" t="str">
        <f t="array" ref="F10">IF(A10="","-",E10*D10)</f>
        <v>-</v>
      </c>
      <c r="N10" s="225"/>
      <c r="O10" s="224" t="s">
        <v>44</v>
      </c>
      <c r="P10" s="226" t="str">
        <f t="array" ref="P10">IF(A10="","",B$3)</f>
        <v/>
      </c>
      <c r="Q10" s="228" t="str">
        <f t="array" ref="Q10">IF(B10="","",B$4)</f>
        <v/>
      </c>
      <c r="R10" s="229" t="str">
        <f t="shared" si="0"/>
        <v/>
      </c>
      <c r="S10" s="230" t="str">
        <f t="array" ref="S10">IF(C10="","",B10)</f>
        <v/>
      </c>
      <c r="T10" s="230" t="str">
        <f t="shared" si="1"/>
        <v/>
      </c>
      <c r="U10" s="231"/>
      <c r="V10" s="232"/>
      <c r="W10" s="232"/>
      <c r="X10" s="232"/>
      <c r="Y10" s="232"/>
      <c r="Z10" s="232"/>
      <c r="AA10" s="231" t="str">
        <f t="array" ref="AA10">IF(E10="","0",$D10)</f>
        <v>0</v>
      </c>
      <c r="AB10" s="231" t="str">
        <f t="array" ref="AB10">IF(E10="","0",$E10)</f>
        <v>0</v>
      </c>
      <c r="AC10" s="231" t="str">
        <f t="array" ref="AC10">IF(E10="","0",$F10)</f>
        <v>0</v>
      </c>
    </row>
    <row r="11" spans="1:29" s="206" customFormat="1" ht="20.25" customHeight="1">
      <c r="A11" s="219"/>
      <c r="B11" s="219"/>
      <c r="C11" s="219"/>
      <c r="D11" s="220"/>
      <c r="E11" s="221"/>
      <c r="F11" s="222" t="str">
        <f t="array" ref="F11">IF(A11="","-",E11*D11)</f>
        <v>-</v>
      </c>
      <c r="N11" s="225" t="s">
        <v>45</v>
      </c>
      <c r="O11" s="224" t="s">
        <v>46</v>
      </c>
      <c r="P11" s="226" t="str">
        <f t="array" ref="P11">IF(A11="","",B$3)</f>
        <v/>
      </c>
      <c r="Q11" s="228" t="str">
        <f t="array" ref="Q11">IF(B11="","",B$4)</f>
        <v/>
      </c>
      <c r="R11" s="229" t="str">
        <f t="shared" si="0"/>
        <v/>
      </c>
      <c r="S11" s="230" t="str">
        <f t="array" ref="S11">IF(C11="","",B11)</f>
        <v/>
      </c>
      <c r="T11" s="230" t="str">
        <f t="shared" si="1"/>
        <v/>
      </c>
      <c r="U11" s="231"/>
      <c r="V11" s="232"/>
      <c r="W11" s="232"/>
      <c r="X11" s="232"/>
      <c r="Y11" s="232"/>
      <c r="Z11" s="232"/>
      <c r="AA11" s="231" t="str">
        <f t="array" ref="AA11">IF(E11="","0",$D11)</f>
        <v>0</v>
      </c>
      <c r="AB11" s="231" t="str">
        <f t="array" ref="AB11">IF(E11="","0",$E11)</f>
        <v>0</v>
      </c>
      <c r="AC11" s="231" t="str">
        <f t="array" ref="AC11">IF(E11="","0",$F11)</f>
        <v>0</v>
      </c>
    </row>
    <row r="12" spans="1:29" s="206" customFormat="1" ht="20.25" customHeight="1">
      <c r="A12" s="219"/>
      <c r="B12" s="219"/>
      <c r="C12" s="219"/>
      <c r="D12" s="220"/>
      <c r="E12" s="221"/>
      <c r="F12" s="222" t="str">
        <f t="array" ref="F12">IF(A12="","-",E12*D12)</f>
        <v>-</v>
      </c>
      <c r="N12" s="225" t="s">
        <v>45</v>
      </c>
      <c r="O12" s="224" t="s">
        <v>47</v>
      </c>
      <c r="P12" s="226" t="str">
        <f t="array" ref="P12">IF(A12="","",B$3)</f>
        <v/>
      </c>
      <c r="Q12" s="228" t="str">
        <f t="array" ref="Q12">IF(B12="","",B$4)</f>
        <v/>
      </c>
      <c r="R12" s="229" t="str">
        <f t="shared" si="0"/>
        <v/>
      </c>
      <c r="S12" s="230" t="str">
        <f t="array" ref="S12">IF(C12="","",B12)</f>
        <v/>
      </c>
      <c r="T12" s="230" t="str">
        <f t="shared" si="1"/>
        <v/>
      </c>
      <c r="U12" s="231"/>
      <c r="V12" s="232"/>
      <c r="W12" s="232"/>
      <c r="X12" s="232"/>
      <c r="Y12" s="232"/>
      <c r="Z12" s="232"/>
      <c r="AA12" s="231" t="str">
        <f t="array" ref="AA12">IF(E12="","0",$D12)</f>
        <v>0</v>
      </c>
      <c r="AB12" s="231" t="str">
        <f t="array" ref="AB12">IF(E12="","0",$E12)</f>
        <v>0</v>
      </c>
      <c r="AC12" s="231" t="str">
        <f t="array" ref="AC12">IF(E12="","0",$F12)</f>
        <v>0</v>
      </c>
    </row>
    <row r="13" spans="1:29" s="206" customFormat="1" ht="20.25" customHeight="1">
      <c r="A13" s="219"/>
      <c r="B13" s="219"/>
      <c r="C13" s="219"/>
      <c r="D13" s="220"/>
      <c r="E13" s="221"/>
      <c r="F13" s="222" t="str">
        <f t="array" ref="F13">IF(A13="","-",E13*D13)</f>
        <v>-</v>
      </c>
      <c r="N13" s="223"/>
      <c r="O13" s="224" t="s">
        <v>48</v>
      </c>
      <c r="P13" s="226" t="str">
        <f t="array" ref="P13">IF(A13="","",B$3)</f>
        <v/>
      </c>
      <c r="Q13" s="228" t="str">
        <f t="array" ref="Q13">IF(B13="","",B$4)</f>
        <v/>
      </c>
      <c r="R13" s="229" t="str">
        <f t="shared" si="0"/>
        <v/>
      </c>
      <c r="S13" s="230" t="str">
        <f t="array" ref="S13">IF(C13="","",B13)</f>
        <v/>
      </c>
      <c r="T13" s="230" t="str">
        <f t="shared" si="1"/>
        <v/>
      </c>
      <c r="U13" s="231"/>
      <c r="V13" s="232"/>
      <c r="W13" s="232"/>
      <c r="X13" s="232"/>
      <c r="Y13" s="232"/>
      <c r="Z13" s="232"/>
      <c r="AA13" s="231" t="str">
        <f t="array" ref="AA13">IF(E13="","0",$D13)</f>
        <v>0</v>
      </c>
      <c r="AB13" s="231" t="str">
        <f t="array" ref="AB13">IF(E13="","0",$E13)</f>
        <v>0</v>
      </c>
      <c r="AC13" s="231" t="str">
        <f t="array" ref="AC13">IF(E13="","0",$F13)</f>
        <v>0</v>
      </c>
    </row>
    <row r="14" spans="1:29" s="206" customFormat="1" ht="20.25" customHeight="1">
      <c r="A14" s="219"/>
      <c r="B14" s="219"/>
      <c r="C14" s="219"/>
      <c r="D14" s="220"/>
      <c r="E14" s="221"/>
      <c r="F14" s="222" t="str">
        <f t="array" ref="F14">IF(A14="","-",E14*D14)</f>
        <v>-</v>
      </c>
      <c r="N14" s="223"/>
      <c r="O14" s="224" t="s">
        <v>49</v>
      </c>
      <c r="P14" s="226" t="str">
        <f t="array" ref="P14">IF(A14="","",B$3)</f>
        <v/>
      </c>
      <c r="Q14" s="228" t="str">
        <f t="array" ref="Q14">IF(B14="","",B$4)</f>
        <v/>
      </c>
      <c r="R14" s="229" t="str">
        <f t="shared" si="0"/>
        <v/>
      </c>
      <c r="S14" s="230" t="str">
        <f t="array" ref="S14">IF(C14="","",B14)</f>
        <v/>
      </c>
      <c r="T14" s="230" t="str">
        <f t="shared" si="1"/>
        <v/>
      </c>
      <c r="U14" s="231"/>
      <c r="V14" s="232"/>
      <c r="W14" s="232"/>
      <c r="X14" s="232"/>
      <c r="Y14" s="232"/>
      <c r="Z14" s="232"/>
      <c r="AA14" s="231" t="str">
        <f t="array" ref="AA14">IF(E14="","0",$D14)</f>
        <v>0</v>
      </c>
      <c r="AB14" s="231" t="str">
        <f t="array" ref="AB14">IF(E14="","0",$E14)</f>
        <v>0</v>
      </c>
      <c r="AC14" s="231" t="str">
        <f t="array" ref="AC14">IF(E14="","0",$F14)</f>
        <v>0</v>
      </c>
    </row>
    <row r="15" spans="1:29" s="206" customFormat="1" ht="20.25" customHeight="1">
      <c r="A15" s="219"/>
      <c r="B15" s="219"/>
      <c r="C15" s="219"/>
      <c r="D15" s="220"/>
      <c r="E15" s="221"/>
      <c r="F15" s="222" t="str">
        <f t="array" ref="F15">IF(A15="","-",E15*D15)</f>
        <v>-</v>
      </c>
      <c r="N15" s="223"/>
      <c r="O15" s="224" t="s">
        <v>50</v>
      </c>
      <c r="P15" s="226" t="str">
        <f t="array" ref="P15">IF(A15="","",B$3)</f>
        <v/>
      </c>
      <c r="Q15" s="228" t="str">
        <f t="array" ref="Q15">IF(B15="","",B$4)</f>
        <v/>
      </c>
      <c r="R15" s="229" t="str">
        <f t="shared" si="0"/>
        <v/>
      </c>
      <c r="S15" s="230" t="str">
        <f t="array" ref="S15">IF(C15="","",B15)</f>
        <v/>
      </c>
      <c r="T15" s="230" t="str">
        <f t="shared" si="1"/>
        <v/>
      </c>
      <c r="U15" s="231"/>
      <c r="V15" s="232"/>
      <c r="W15" s="232"/>
      <c r="X15" s="232"/>
      <c r="Y15" s="232"/>
      <c r="Z15" s="232"/>
      <c r="AA15" s="231" t="str">
        <f t="array" ref="AA15">IF(E15="","0",$D15)</f>
        <v>0</v>
      </c>
      <c r="AB15" s="231" t="str">
        <f t="array" ref="AB15">IF(E15="","0",$E15)</f>
        <v>0</v>
      </c>
      <c r="AC15" s="231" t="str">
        <f t="array" ref="AC15">IF(E15="","0",$F15)</f>
        <v>0</v>
      </c>
    </row>
    <row r="16" spans="1:29" s="206" customFormat="1" ht="20.25" customHeight="1">
      <c r="A16" s="219"/>
      <c r="B16" s="219"/>
      <c r="C16" s="219"/>
      <c r="D16" s="220"/>
      <c r="E16" s="221"/>
      <c r="F16" s="222" t="str">
        <f t="array" ref="F16">IF(A16="","-",E16*D16)</f>
        <v>-</v>
      </c>
      <c r="N16" s="223"/>
      <c r="O16" s="224" t="s">
        <v>51</v>
      </c>
      <c r="P16" s="226" t="str">
        <f t="array" ref="P16">IF(A16="","",B$3)</f>
        <v/>
      </c>
      <c r="Q16" s="228" t="str">
        <f t="array" ref="Q16">IF(B16="","",B$4)</f>
        <v/>
      </c>
      <c r="R16" s="229" t="str">
        <f t="shared" si="0"/>
        <v/>
      </c>
      <c r="S16" s="230" t="str">
        <f t="array" ref="S16">IF(C16="","",B16)</f>
        <v/>
      </c>
      <c r="T16" s="230" t="str">
        <f t="shared" si="1"/>
        <v/>
      </c>
      <c r="U16" s="231"/>
      <c r="V16" s="232"/>
      <c r="W16" s="232"/>
      <c r="X16" s="232"/>
      <c r="Y16" s="232"/>
      <c r="Z16" s="232"/>
      <c r="AA16" s="231" t="str">
        <f t="array" ref="AA16">IF(E16="","0",$D16)</f>
        <v>0</v>
      </c>
      <c r="AB16" s="231" t="str">
        <f t="array" ref="AB16">IF(E16="","0",$E16)</f>
        <v>0</v>
      </c>
      <c r="AC16" s="231" t="str">
        <f t="array" ref="AC16">IF(E16="","0",$F16)</f>
        <v>0</v>
      </c>
    </row>
    <row r="17" spans="1:29" s="206" customFormat="1" ht="20.25" customHeight="1">
      <c r="A17" s="219"/>
      <c r="B17" s="219"/>
      <c r="C17" s="219"/>
      <c r="D17" s="220"/>
      <c r="E17" s="221"/>
      <c r="F17" s="222" t="str">
        <f t="array" ref="F17">IF(A17="","-",E17*D17)</f>
        <v>-</v>
      </c>
      <c r="N17" s="223"/>
      <c r="O17" s="224" t="s">
        <v>52</v>
      </c>
      <c r="P17" s="226" t="str">
        <f t="array" ref="P17">IF(A17="","",B$3)</f>
        <v/>
      </c>
      <c r="Q17" s="228" t="str">
        <f t="array" ref="Q17">IF(B17="","",B$4)</f>
        <v/>
      </c>
      <c r="R17" s="229" t="str">
        <f t="shared" si="0"/>
        <v/>
      </c>
      <c r="S17" s="230" t="str">
        <f t="array" ref="S17">IF(C17="","",B17)</f>
        <v/>
      </c>
      <c r="T17" s="230" t="str">
        <f t="shared" si="1"/>
        <v/>
      </c>
      <c r="U17" s="231"/>
      <c r="V17" s="232"/>
      <c r="W17" s="232"/>
      <c r="X17" s="232"/>
      <c r="Y17" s="232"/>
      <c r="Z17" s="232"/>
      <c r="AA17" s="231" t="str">
        <f t="array" ref="AA17">IF(E17="","0",$D17)</f>
        <v>0</v>
      </c>
      <c r="AB17" s="231" t="str">
        <f t="array" ref="AB17">IF(E17="","0",$E17)</f>
        <v>0</v>
      </c>
      <c r="AC17" s="231" t="str">
        <f t="array" ref="AC17">IF(E17="","0",$F17)</f>
        <v>0</v>
      </c>
    </row>
    <row r="18" spans="1:29" s="206" customFormat="1" ht="20.25" customHeight="1">
      <c r="A18" s="219"/>
      <c r="B18" s="219"/>
      <c r="C18" s="219"/>
      <c r="D18" s="220"/>
      <c r="E18" s="221"/>
      <c r="F18" s="222" t="str">
        <f t="array" ref="F18">IF(A18="","-",E18*D18)</f>
        <v>-</v>
      </c>
      <c r="N18" s="223"/>
      <c r="O18" s="224" t="s">
        <v>53</v>
      </c>
      <c r="P18" s="226" t="str">
        <f t="array" ref="P18">IF(A18="","",B$3)</f>
        <v/>
      </c>
      <c r="Q18" s="228" t="str">
        <f t="array" ref="Q18">IF(B18="","",B$4)</f>
        <v/>
      </c>
      <c r="R18" s="229" t="str">
        <f t="shared" si="0"/>
        <v/>
      </c>
      <c r="S18" s="230" t="str">
        <f t="array" ref="S18">IF(C18="","",B18)</f>
        <v/>
      </c>
      <c r="T18" s="230" t="str">
        <f t="shared" si="1"/>
        <v/>
      </c>
      <c r="U18" s="231"/>
      <c r="V18" s="232"/>
      <c r="W18" s="232"/>
      <c r="X18" s="232"/>
      <c r="Y18" s="232"/>
      <c r="Z18" s="232"/>
      <c r="AA18" s="231" t="str">
        <f t="array" ref="AA18">IF(E18="","0",$D18)</f>
        <v>0</v>
      </c>
      <c r="AB18" s="231" t="str">
        <f t="array" ref="AB18">IF(E18="","0",$E18)</f>
        <v>0</v>
      </c>
      <c r="AC18" s="231" t="str">
        <f t="array" ref="AC18">IF(E18="","0",$F18)</f>
        <v>0</v>
      </c>
    </row>
    <row r="19" spans="1:29" s="206" customFormat="1" ht="20.25" customHeight="1">
      <c r="A19" s="219"/>
      <c r="B19" s="219"/>
      <c r="C19" s="219"/>
      <c r="D19" s="220"/>
      <c r="E19" s="221"/>
      <c r="F19" s="222" t="str">
        <f t="array" ref="F19">IF(A19="","-",E19*D19)</f>
        <v>-</v>
      </c>
      <c r="N19" s="223"/>
      <c r="O19" s="224" t="s">
        <v>54</v>
      </c>
      <c r="P19" s="226" t="str">
        <f t="array" ref="P19">IF(A19="","",B$3)</f>
        <v/>
      </c>
      <c r="Q19" s="228" t="str">
        <f t="array" ref="Q19">IF(B19="","",B$4)</f>
        <v/>
      </c>
      <c r="R19" s="229" t="str">
        <f t="shared" si="0"/>
        <v/>
      </c>
      <c r="S19" s="230" t="str">
        <f t="array" ref="S19">IF(C19="","",B19)</f>
        <v/>
      </c>
      <c r="T19" s="230" t="str">
        <f t="shared" si="1"/>
        <v/>
      </c>
      <c r="U19" s="231"/>
      <c r="V19" s="232"/>
      <c r="W19" s="232"/>
      <c r="X19" s="232"/>
      <c r="Y19" s="232"/>
      <c r="Z19" s="232"/>
      <c r="AA19" s="231" t="str">
        <f t="array" ref="AA19">IF(E19="","0",$D19)</f>
        <v>0</v>
      </c>
      <c r="AB19" s="231" t="str">
        <f t="array" ref="AB19">IF(E19="","0",$E19)</f>
        <v>0</v>
      </c>
      <c r="AC19" s="231" t="str">
        <f t="array" ref="AC19">IF(E19="","0",$F19)</f>
        <v>0</v>
      </c>
    </row>
    <row r="20" spans="1:29" s="206" customFormat="1" ht="20.25" customHeight="1">
      <c r="A20" s="219"/>
      <c r="B20" s="219"/>
      <c r="C20" s="219"/>
      <c r="D20" s="220"/>
      <c r="E20" s="221"/>
      <c r="F20" s="222" t="str">
        <f t="array" ref="F20">IF(A20="","-",E20*D20)</f>
        <v>-</v>
      </c>
      <c r="N20" s="223"/>
      <c r="O20" s="224" t="s">
        <v>55</v>
      </c>
      <c r="P20" s="226" t="str">
        <f t="array" ref="P20">IF(A20="","",B$3)</f>
        <v/>
      </c>
      <c r="Q20" s="228" t="str">
        <f t="array" ref="Q20">IF(B20="","",B$4)</f>
        <v/>
      </c>
      <c r="R20" s="229" t="str">
        <f t="shared" si="0"/>
        <v/>
      </c>
      <c r="S20" s="230" t="str">
        <f t="array" ref="S20">IF(C20="","",B20)</f>
        <v/>
      </c>
      <c r="T20" s="230" t="str">
        <f t="shared" si="1"/>
        <v/>
      </c>
      <c r="U20" s="231"/>
      <c r="V20" s="232"/>
      <c r="W20" s="232"/>
      <c r="X20" s="232"/>
      <c r="Y20" s="232"/>
      <c r="Z20" s="232"/>
      <c r="AA20" s="231" t="str">
        <f t="array" ref="AA20">IF(E20="","0",$D20)</f>
        <v>0</v>
      </c>
      <c r="AB20" s="231" t="str">
        <f t="array" ref="AB20">IF(E20="","0",$E20)</f>
        <v>0</v>
      </c>
      <c r="AC20" s="231" t="str">
        <f t="array" ref="AC20">IF(E20="","0",$F20)</f>
        <v>0</v>
      </c>
    </row>
    <row r="21" spans="1:29" s="206" customFormat="1" ht="33" customHeight="1">
      <c r="A21" s="219"/>
      <c r="B21" s="219"/>
      <c r="C21" s="219"/>
      <c r="D21" s="220"/>
      <c r="E21" s="221"/>
      <c r="F21" s="222" t="str">
        <f t="array" ref="F21">IF(A21="","-",E21*D21)</f>
        <v>-</v>
      </c>
      <c r="N21" s="223"/>
      <c r="O21" s="224" t="s">
        <v>56</v>
      </c>
      <c r="Q21" s="228" t="str">
        <f t="array" ref="Q21">IF(B21="","",B$4)</f>
        <v/>
      </c>
      <c r="R21" s="215"/>
      <c r="S21" s="215"/>
      <c r="T21" s="215"/>
      <c r="V21" s="231"/>
    </row>
    <row r="22" spans="1:29" s="206" customFormat="1" ht="21.75" customHeight="1">
      <c r="A22" s="219"/>
      <c r="B22" s="219"/>
      <c r="C22" s="219"/>
      <c r="D22" s="220"/>
      <c r="E22" s="221"/>
      <c r="F22" s="222" t="str">
        <f t="array" ref="F22">IF(A22="","-",E22*D22)</f>
        <v>-</v>
      </c>
      <c r="N22" s="223"/>
      <c r="O22" s="224" t="s">
        <v>57</v>
      </c>
      <c r="Q22" s="228" t="str">
        <f t="array" ref="Q22">IF(B22="","",B$4)</f>
        <v/>
      </c>
      <c r="R22" s="215"/>
      <c r="S22" s="215"/>
      <c r="T22" s="215"/>
      <c r="V22" s="231"/>
    </row>
    <row r="23" spans="1:29" s="206" customFormat="1" ht="35.25" customHeight="1">
      <c r="A23" s="219"/>
      <c r="B23" s="219"/>
      <c r="C23" s="219"/>
      <c r="D23" s="220"/>
      <c r="E23" s="221"/>
      <c r="F23" s="222" t="str">
        <f t="array" ref="F23">IF(A23="","-",E23*D23)</f>
        <v>-</v>
      </c>
      <c r="N23" s="223"/>
      <c r="O23" s="224" t="s">
        <v>58</v>
      </c>
      <c r="Q23" s="228" t="str">
        <f t="array" ref="Q23">IF(B23="","",B$4)</f>
        <v/>
      </c>
      <c r="R23" s="215"/>
      <c r="S23" s="215"/>
      <c r="T23" s="215"/>
      <c r="V23" s="231"/>
    </row>
    <row r="24" spans="1:29" s="206" customFormat="1" ht="35.25" customHeight="1">
      <c r="A24" s="219"/>
      <c r="B24" s="219"/>
      <c r="C24" s="219"/>
      <c r="D24" s="220"/>
      <c r="E24" s="221"/>
      <c r="F24" s="222" t="str">
        <f t="array" ref="F24">IF(A24="","-",E24*D24)</f>
        <v>-</v>
      </c>
      <c r="N24" s="223"/>
      <c r="O24" s="224" t="s">
        <v>59</v>
      </c>
      <c r="Q24" s="228" t="str">
        <f t="array" ref="Q24">IF(B24="","",B$4)</f>
        <v/>
      </c>
      <c r="R24" s="215"/>
      <c r="S24" s="215"/>
      <c r="T24" s="215"/>
      <c r="V24" s="231"/>
    </row>
    <row r="25" spans="1:29">
      <c r="O25" s="224" t="s">
        <v>60</v>
      </c>
      <c r="Q25" s="228" t="str">
        <f t="array" ref="Q25">IF(B25="","",B$4)</f>
        <v/>
      </c>
      <c r="R25" s="212"/>
      <c r="S25" s="212"/>
      <c r="T25" s="212"/>
      <c r="V25" s="231"/>
    </row>
    <row r="26" spans="1:29">
      <c r="O26" s="224" t="s">
        <v>61</v>
      </c>
      <c r="Q26" s="228" t="str">
        <f t="array" ref="Q26">IF(B26="","",B$4)</f>
        <v/>
      </c>
      <c r="R26" s="212"/>
      <c r="S26" s="212"/>
      <c r="T26" s="212"/>
      <c r="V26" s="231"/>
    </row>
    <row r="27" spans="1:29">
      <c r="O27" s="224" t="s">
        <v>62</v>
      </c>
      <c r="Q27" s="228" t="str">
        <f t="array" ref="Q27">IF(B27="","",B$4)</f>
        <v/>
      </c>
      <c r="R27" s="212"/>
      <c r="S27" s="212"/>
      <c r="T27" s="212"/>
      <c r="V27" s="231"/>
    </row>
    <row r="28" spans="1:29">
      <c r="O28" s="224" t="s">
        <v>63</v>
      </c>
      <c r="Q28" s="228" t="str">
        <f t="array" ref="Q28">IF(B28="","",B$4)</f>
        <v/>
      </c>
      <c r="R28" s="212"/>
      <c r="S28" s="212"/>
      <c r="T28" s="212"/>
      <c r="V28" s="231"/>
    </row>
    <row r="29" spans="1:29">
      <c r="O29" s="224" t="s">
        <v>64</v>
      </c>
      <c r="Q29" s="228" t="str">
        <f t="array" ref="Q29">IF(B29="","",B$4)</f>
        <v/>
      </c>
      <c r="R29" s="212"/>
      <c r="S29" s="212"/>
      <c r="T29" s="212"/>
      <c r="V29" s="231"/>
    </row>
    <row r="30" spans="1:29">
      <c r="O30" s="224" t="s">
        <v>65</v>
      </c>
      <c r="Q30" s="228" t="str">
        <f t="array" ref="Q30">IF(B30="","",B$4)</f>
        <v/>
      </c>
      <c r="R30" s="212"/>
      <c r="S30" s="212"/>
      <c r="T30" s="212"/>
      <c r="V30" s="231"/>
    </row>
    <row r="31" spans="1:29">
      <c r="O31" s="224" t="s">
        <v>66</v>
      </c>
      <c r="Q31" s="228" t="str">
        <f t="array" ref="Q31">IF(B31="","",B$4)</f>
        <v/>
      </c>
      <c r="R31" s="212"/>
      <c r="S31" s="212"/>
      <c r="T31" s="212"/>
      <c r="V31" s="231"/>
    </row>
    <row r="32" spans="1:29">
      <c r="O32" s="224">
        <v>0</v>
      </c>
      <c r="Q32" s="228" t="str">
        <f t="array" ref="Q32">IF(B32="","",B$4)</f>
        <v/>
      </c>
      <c r="R32" s="212"/>
      <c r="S32" s="212"/>
      <c r="T32" s="212"/>
      <c r="V32" s="231"/>
    </row>
    <row r="33" spans="15:22">
      <c r="O33" s="224">
        <v>0</v>
      </c>
      <c r="Q33" s="228" t="str">
        <f t="array" ref="Q33">IF(B33="","",B$4)</f>
        <v/>
      </c>
      <c r="R33" s="212"/>
      <c r="S33" s="212"/>
      <c r="T33" s="212"/>
      <c r="V33" s="231"/>
    </row>
    <row r="34" spans="15:22">
      <c r="O34" s="224">
        <v>0</v>
      </c>
      <c r="Q34" s="228" t="str">
        <f t="array" ref="Q34">IF(B34="","",B$4)</f>
        <v/>
      </c>
      <c r="R34" s="212"/>
      <c r="S34" s="212"/>
      <c r="T34" s="212"/>
      <c r="V34" s="231"/>
    </row>
    <row r="35" spans="15:22">
      <c r="O35" s="224">
        <v>0</v>
      </c>
      <c r="Q35" s="228" t="str">
        <f t="array" ref="Q35">IF(B35="","",B$4)</f>
        <v/>
      </c>
      <c r="R35" s="212"/>
      <c r="S35" s="212"/>
      <c r="T35" s="212"/>
      <c r="V35" s="231"/>
    </row>
    <row r="36" spans="15:22">
      <c r="O36" s="224">
        <v>0</v>
      </c>
      <c r="Q36" s="228" t="str">
        <f t="array" ref="Q36">IF(B36="","",B$4)</f>
        <v/>
      </c>
      <c r="R36" s="212"/>
      <c r="S36" s="212"/>
      <c r="T36" s="212"/>
      <c r="V36" s="231"/>
    </row>
    <row r="37" spans="15:22">
      <c r="O37" s="224">
        <v>0</v>
      </c>
      <c r="Q37" s="228" t="str">
        <f t="array" ref="Q37">IF(B37="","",B$4)</f>
        <v/>
      </c>
      <c r="R37" s="212"/>
      <c r="S37" s="212"/>
      <c r="T37" s="212"/>
      <c r="V37" s="231"/>
    </row>
    <row r="38" spans="15:22">
      <c r="O38" s="224">
        <v>0</v>
      </c>
      <c r="Q38" s="228" t="str">
        <f t="array" ref="Q38">IF(B38="","",B$4)</f>
        <v/>
      </c>
      <c r="R38" s="212"/>
      <c r="S38" s="212"/>
      <c r="T38" s="212"/>
      <c r="V38" s="231"/>
    </row>
    <row r="39" spans="15:22">
      <c r="O39" s="224">
        <v>0</v>
      </c>
      <c r="Q39" s="228" t="str">
        <f t="array" ref="Q39">IF(B39="","",B$4)</f>
        <v/>
      </c>
      <c r="R39" s="212"/>
      <c r="S39" s="212"/>
      <c r="T39" s="212"/>
      <c r="V39" s="231"/>
    </row>
    <row r="40" spans="15:22">
      <c r="O40" s="224">
        <v>0</v>
      </c>
      <c r="Q40" s="228" t="str">
        <f t="array" ref="Q40">IF(B40="","",B$4)</f>
        <v/>
      </c>
      <c r="R40" s="212"/>
      <c r="S40" s="212"/>
      <c r="T40" s="212"/>
      <c r="V40" s="231"/>
    </row>
    <row r="41" spans="15:22">
      <c r="O41" s="224">
        <v>0</v>
      </c>
      <c r="Q41" s="228" t="str">
        <f t="array" ref="Q41">IF(B41="","",B$4)</f>
        <v/>
      </c>
      <c r="R41" s="212"/>
      <c r="S41" s="212"/>
      <c r="T41" s="212"/>
      <c r="V41" s="231"/>
    </row>
    <row r="42" spans="15:22">
      <c r="O42" s="224">
        <v>0</v>
      </c>
      <c r="Q42" s="228" t="str">
        <f t="array" ref="Q42">IF(B42="","",B$4)</f>
        <v/>
      </c>
      <c r="R42" s="212"/>
      <c r="S42" s="212"/>
      <c r="T42" s="212"/>
      <c r="V42" s="231"/>
    </row>
    <row r="43" spans="15:22">
      <c r="O43" s="224">
        <v>0</v>
      </c>
      <c r="Q43" s="228" t="str">
        <f t="array" ref="Q43">IF(B43="","",B$4)</f>
        <v/>
      </c>
      <c r="R43" s="212"/>
      <c r="S43" s="212"/>
      <c r="T43" s="212"/>
      <c r="V43" s="231"/>
    </row>
    <row r="44" spans="15:22">
      <c r="O44" s="224">
        <v>0</v>
      </c>
      <c r="Q44" s="228" t="str">
        <f t="array" ref="Q44">IF(B44="","",B$4)</f>
        <v/>
      </c>
      <c r="R44" s="212"/>
      <c r="S44" s="212"/>
      <c r="T44" s="212"/>
      <c r="V44" s="231"/>
    </row>
    <row r="45" spans="15:22">
      <c r="O45" s="224">
        <v>0</v>
      </c>
      <c r="Q45" s="228" t="str">
        <f t="array" ref="Q45">IF(B45="","",B$4)</f>
        <v/>
      </c>
      <c r="R45" s="212"/>
      <c r="S45" s="212"/>
      <c r="T45" s="212"/>
      <c r="V45" s="231"/>
    </row>
    <row r="46" spans="15:22">
      <c r="O46" s="224">
        <v>0</v>
      </c>
      <c r="Q46" s="228" t="str">
        <f t="array" ref="Q46">IF(B46="","",B$4)</f>
        <v/>
      </c>
      <c r="R46" s="212"/>
      <c r="S46" s="212"/>
      <c r="T46" s="212"/>
      <c r="V46" s="231"/>
    </row>
    <row r="47" spans="15:22">
      <c r="O47" s="224">
        <v>0</v>
      </c>
      <c r="Q47" s="228" t="str">
        <f t="array" ref="Q47">IF(B47="","",B$4)</f>
        <v/>
      </c>
      <c r="R47" s="212"/>
      <c r="S47" s="212"/>
      <c r="T47" s="212"/>
      <c r="V47" s="231"/>
    </row>
    <row r="48" spans="15:22">
      <c r="O48" s="224">
        <v>0</v>
      </c>
      <c r="Q48" s="228" t="str">
        <f t="array" ref="Q48">IF(B48="","",B$4)</f>
        <v/>
      </c>
      <c r="R48" s="212"/>
      <c r="S48" s="212"/>
      <c r="T48" s="212"/>
      <c r="V48" s="231"/>
    </row>
    <row r="49" spans="15:22">
      <c r="O49" s="224">
        <v>0</v>
      </c>
      <c r="Q49" s="228" t="str">
        <f t="array" ref="Q49">IF(B49="","",B$4)</f>
        <v/>
      </c>
      <c r="R49" s="212"/>
      <c r="S49" s="212"/>
      <c r="T49" s="212"/>
      <c r="V49" s="231"/>
    </row>
    <row r="50" spans="15:22">
      <c r="O50" s="224">
        <v>0</v>
      </c>
      <c r="Q50" s="228" t="str">
        <f t="array" ref="Q50">IF(B50="","",B$4)</f>
        <v/>
      </c>
      <c r="R50" s="212"/>
      <c r="S50" s="212"/>
      <c r="T50" s="212"/>
      <c r="V50" s="231"/>
    </row>
    <row r="51" spans="15:22">
      <c r="O51" s="224">
        <v>0</v>
      </c>
      <c r="Q51" s="228" t="str">
        <f t="array" ref="Q51">IF(B51="","",B$4)</f>
        <v/>
      </c>
      <c r="R51" s="212"/>
      <c r="S51" s="212"/>
      <c r="T51" s="212"/>
      <c r="V51" s="231"/>
    </row>
    <row r="52" spans="15:22">
      <c r="O52" s="224">
        <v>0</v>
      </c>
      <c r="Q52" s="228" t="str">
        <f t="array" ref="Q52">IF(B52="","",B$4)</f>
        <v/>
      </c>
      <c r="R52" s="212"/>
      <c r="S52" s="212"/>
      <c r="T52" s="212"/>
      <c r="V52" s="231"/>
    </row>
    <row r="53" spans="15:22">
      <c r="O53" s="224">
        <v>0</v>
      </c>
      <c r="Q53" s="228" t="str">
        <f t="array" ref="Q53">IF(B53="","",B$4)</f>
        <v/>
      </c>
      <c r="R53" s="212"/>
      <c r="S53" s="212"/>
      <c r="T53" s="212"/>
      <c r="V53" s="231"/>
    </row>
    <row r="54" spans="15:22">
      <c r="O54" s="224">
        <v>0</v>
      </c>
      <c r="Q54" s="228" t="str">
        <f t="array" ref="Q54">IF(B54="","",B$4)</f>
        <v/>
      </c>
      <c r="R54" s="212"/>
      <c r="S54" s="212"/>
      <c r="T54" s="212"/>
      <c r="V54" s="231"/>
    </row>
    <row r="55" spans="15:22">
      <c r="O55" s="224">
        <v>0</v>
      </c>
      <c r="Q55" s="228" t="str">
        <f t="array" ref="Q55">IF(B55="","",B$4)</f>
        <v/>
      </c>
      <c r="R55" s="212"/>
      <c r="S55" s="212"/>
      <c r="T55" s="212"/>
      <c r="V55" s="231"/>
    </row>
    <row r="56" spans="15:22">
      <c r="O56" s="224">
        <v>0</v>
      </c>
      <c r="Q56" s="228" t="str">
        <f t="array" ref="Q56">IF(B56="","",B$4)</f>
        <v/>
      </c>
      <c r="R56" s="212"/>
      <c r="S56" s="212"/>
      <c r="T56" s="212"/>
      <c r="V56" s="231"/>
    </row>
    <row r="57" spans="15:22">
      <c r="O57" s="224">
        <v>0</v>
      </c>
      <c r="Q57" s="228" t="str">
        <f t="array" ref="Q57">IF(B57="","",B$4)</f>
        <v/>
      </c>
      <c r="R57" s="212"/>
      <c r="S57" s="212"/>
      <c r="T57" s="212"/>
      <c r="V57" s="231"/>
    </row>
    <row r="58" spans="15:22">
      <c r="O58" s="224">
        <v>0</v>
      </c>
      <c r="Q58" s="228" t="str">
        <f t="array" ref="Q58">IF(B58="","",B$4)</f>
        <v/>
      </c>
      <c r="R58" s="212"/>
      <c r="S58" s="212"/>
      <c r="T58" s="212"/>
      <c r="V58" s="231"/>
    </row>
    <row r="59" spans="15:22">
      <c r="O59" s="224">
        <v>0</v>
      </c>
      <c r="Q59" s="228" t="str">
        <f t="array" ref="Q59">IF(B59="","",B$4)</f>
        <v/>
      </c>
      <c r="R59" s="212"/>
      <c r="S59" s="212"/>
      <c r="T59" s="212"/>
      <c r="V59" s="231"/>
    </row>
    <row r="60" spans="15:22">
      <c r="O60" s="224">
        <v>0</v>
      </c>
      <c r="Q60" s="228" t="str">
        <f t="array" ref="Q60">IF(B60="","",B$4)</f>
        <v/>
      </c>
      <c r="R60" s="212"/>
      <c r="S60" s="212"/>
      <c r="T60" s="212"/>
      <c r="V60" s="231"/>
    </row>
    <row r="61" spans="15:22">
      <c r="O61" s="224">
        <v>0</v>
      </c>
      <c r="Q61" s="228" t="str">
        <f t="array" ref="Q61">IF(B61="","",B$4)</f>
        <v/>
      </c>
      <c r="R61" s="212"/>
      <c r="S61" s="212"/>
      <c r="T61" s="212"/>
      <c r="V61" s="231"/>
    </row>
    <row r="62" spans="15:22">
      <c r="O62" s="224">
        <v>0</v>
      </c>
      <c r="Q62" s="228" t="str">
        <f t="array" ref="Q62">IF(B62="","",B$4)</f>
        <v/>
      </c>
      <c r="R62" s="212"/>
      <c r="S62" s="212"/>
      <c r="T62" s="212"/>
      <c r="V62" s="231"/>
    </row>
    <row r="63" spans="15:22">
      <c r="O63" s="224">
        <v>0</v>
      </c>
      <c r="Q63" s="228" t="str">
        <f t="array" ref="Q63">IF(B63="","",B$4)</f>
        <v/>
      </c>
      <c r="R63" s="212"/>
      <c r="S63" s="212"/>
      <c r="T63" s="212"/>
      <c r="V63" s="231"/>
    </row>
    <row r="64" spans="15:22">
      <c r="O64" s="224">
        <v>0</v>
      </c>
      <c r="Q64" s="228" t="str">
        <f t="array" ref="Q64">IF(B64="","",B$4)</f>
        <v/>
      </c>
      <c r="R64" s="212"/>
      <c r="S64" s="212"/>
      <c r="T64" s="212"/>
      <c r="V64" s="231"/>
    </row>
    <row r="65" spans="15:22">
      <c r="O65" s="224">
        <v>0</v>
      </c>
      <c r="Q65" s="228" t="str">
        <f t="array" ref="Q65">IF(B65="","",B$4)</f>
        <v/>
      </c>
      <c r="R65" s="212"/>
      <c r="S65" s="212"/>
      <c r="T65" s="212"/>
      <c r="V65" s="231"/>
    </row>
    <row r="66" spans="15:22">
      <c r="O66" s="224">
        <v>0</v>
      </c>
      <c r="Q66" s="228" t="str">
        <f t="array" ref="Q66">IF(B66="","",B$4)</f>
        <v/>
      </c>
      <c r="R66" s="212"/>
      <c r="S66" s="212"/>
      <c r="T66" s="212"/>
      <c r="V66" s="231"/>
    </row>
    <row r="67" spans="15:22">
      <c r="O67" s="224">
        <v>0</v>
      </c>
      <c r="Q67" s="228" t="str">
        <f t="array" ref="Q67">IF(B67="","",B$4)</f>
        <v/>
      </c>
      <c r="R67" s="212"/>
      <c r="S67" s="212"/>
      <c r="T67" s="212"/>
      <c r="V67" s="231"/>
    </row>
    <row r="68" spans="15:22">
      <c r="O68" s="224">
        <v>0</v>
      </c>
      <c r="Q68" s="228" t="str">
        <f t="array" ref="Q68">IF(B68="","",B$4)</f>
        <v/>
      </c>
      <c r="R68" s="212"/>
      <c r="S68" s="212"/>
      <c r="T68" s="212"/>
      <c r="V68" s="231"/>
    </row>
    <row r="69" spans="15:22">
      <c r="O69" s="224">
        <v>0</v>
      </c>
      <c r="Q69" s="228" t="str">
        <f t="array" ref="Q69">IF(B69="","",B$4)</f>
        <v/>
      </c>
      <c r="R69" s="212"/>
      <c r="S69" s="212"/>
      <c r="T69" s="212"/>
      <c r="V69" s="231"/>
    </row>
    <row r="70" spans="15:22">
      <c r="O70" s="224">
        <v>0</v>
      </c>
      <c r="Q70" s="228" t="str">
        <f t="array" ref="Q70">IF(B70="","",B$4)</f>
        <v/>
      </c>
      <c r="R70" s="212"/>
      <c r="S70" s="212"/>
      <c r="T70" s="212"/>
      <c r="V70" s="231"/>
    </row>
    <row r="71" spans="15:22">
      <c r="O71" s="224">
        <v>0</v>
      </c>
      <c r="Q71" s="228" t="str">
        <f t="array" ref="Q71">IF(B71="","",B$4)</f>
        <v/>
      </c>
      <c r="R71" s="212"/>
      <c r="S71" s="212"/>
      <c r="T71" s="212"/>
      <c r="V71" s="231"/>
    </row>
    <row r="72" spans="15:22">
      <c r="O72" s="224">
        <v>0</v>
      </c>
      <c r="Q72" s="228" t="str">
        <f t="array" ref="Q72">IF(B72="","",B$4)</f>
        <v/>
      </c>
      <c r="R72" s="212"/>
      <c r="S72" s="212"/>
      <c r="T72" s="212"/>
      <c r="V72" s="231"/>
    </row>
    <row r="73" spans="15:22">
      <c r="O73" s="224">
        <v>0</v>
      </c>
      <c r="Q73" s="228" t="str">
        <f t="array" ref="Q73">IF(B73="","",B$4)</f>
        <v/>
      </c>
      <c r="R73" s="212"/>
      <c r="S73" s="212"/>
      <c r="T73" s="212"/>
      <c r="V73" s="231"/>
    </row>
    <row r="74" spans="15:22">
      <c r="O74" s="224">
        <v>0</v>
      </c>
      <c r="Q74" s="228" t="str">
        <f t="array" ref="Q74">IF(B74="","",B$4)</f>
        <v/>
      </c>
      <c r="R74" s="212"/>
      <c r="S74" s="212"/>
      <c r="T74" s="212"/>
      <c r="V74" s="231"/>
    </row>
    <row r="75" spans="15:22">
      <c r="O75" s="224">
        <v>0</v>
      </c>
      <c r="Q75" s="228" t="str">
        <f t="array" ref="Q75">IF(B75="","",B$4)</f>
        <v/>
      </c>
      <c r="R75" s="212"/>
      <c r="S75" s="212"/>
      <c r="T75" s="212"/>
      <c r="V75" s="231"/>
    </row>
    <row r="76" spans="15:22">
      <c r="O76" s="224">
        <v>0</v>
      </c>
      <c r="Q76" s="228" t="str">
        <f t="array" ref="Q76">IF(B76="","",B$4)</f>
        <v/>
      </c>
      <c r="R76" s="212"/>
      <c r="S76" s="212"/>
      <c r="T76" s="212"/>
      <c r="V76" s="231"/>
    </row>
    <row r="77" spans="15:22">
      <c r="O77" s="224">
        <v>0</v>
      </c>
      <c r="Q77" s="228" t="str">
        <f t="array" ref="Q77">IF(B77="","",B$4)</f>
        <v/>
      </c>
      <c r="R77" s="212"/>
      <c r="S77" s="212"/>
      <c r="T77" s="212"/>
      <c r="V77" s="231"/>
    </row>
    <row r="78" spans="15:22">
      <c r="O78" s="224">
        <v>0</v>
      </c>
      <c r="Q78" s="228" t="str">
        <f t="array" ref="Q78">IF(B78="","",B$4)</f>
        <v/>
      </c>
      <c r="R78" s="212"/>
      <c r="S78" s="212"/>
      <c r="T78" s="212"/>
      <c r="V78" s="231"/>
    </row>
    <row r="79" spans="15:22">
      <c r="O79" s="224">
        <v>0</v>
      </c>
      <c r="Q79" s="228" t="str">
        <f t="array" ref="Q79">IF(B79="","",B$4)</f>
        <v/>
      </c>
      <c r="R79" s="212"/>
      <c r="S79" s="212"/>
      <c r="T79" s="212"/>
      <c r="V79" s="231"/>
    </row>
    <row r="80" spans="15:22">
      <c r="O80" s="224">
        <v>0</v>
      </c>
      <c r="Q80" s="228" t="str">
        <f t="array" ref="Q80">IF(B80="","",B$4)</f>
        <v/>
      </c>
      <c r="R80" s="212"/>
      <c r="S80" s="212"/>
      <c r="T80" s="212"/>
      <c r="V80" s="231"/>
    </row>
    <row r="81" spans="15:22">
      <c r="O81" s="224">
        <v>0</v>
      </c>
      <c r="Q81" s="228" t="str">
        <f t="array" ref="Q81">IF(B81="","",B$4)</f>
        <v/>
      </c>
      <c r="R81" s="212"/>
      <c r="S81" s="212"/>
      <c r="T81" s="212"/>
      <c r="V81" s="231"/>
    </row>
    <row r="82" spans="15:22">
      <c r="O82" s="224">
        <v>0</v>
      </c>
      <c r="Q82" s="228" t="str">
        <f t="array" ref="Q82">IF(B82="","",B$4)</f>
        <v/>
      </c>
      <c r="R82" s="212"/>
      <c r="S82" s="212"/>
      <c r="T82" s="212"/>
      <c r="V82" s="231"/>
    </row>
    <row r="83" spans="15:22">
      <c r="O83" s="224">
        <v>0</v>
      </c>
      <c r="Q83" s="228" t="str">
        <f t="array" ref="Q83">IF(B83="","",B$4)</f>
        <v/>
      </c>
      <c r="R83" s="212"/>
      <c r="S83" s="212"/>
      <c r="T83" s="212"/>
      <c r="V83" s="231"/>
    </row>
    <row r="84" spans="15:22">
      <c r="O84" s="224">
        <v>0</v>
      </c>
      <c r="Q84" s="228" t="str">
        <f t="array" ref="Q84">IF(B84="","",B$4)</f>
        <v/>
      </c>
      <c r="R84" s="212"/>
      <c r="S84" s="212"/>
      <c r="T84" s="212"/>
      <c r="V84" s="231"/>
    </row>
    <row r="85" spans="15:22">
      <c r="O85" s="224">
        <v>0</v>
      </c>
      <c r="Q85" s="228" t="str">
        <f t="array" ref="Q85">IF(B85="","",B$4)</f>
        <v/>
      </c>
      <c r="R85" s="212"/>
      <c r="S85" s="212"/>
      <c r="T85" s="212"/>
      <c r="V85" s="231"/>
    </row>
    <row r="86" spans="15:22">
      <c r="O86" s="224">
        <v>0</v>
      </c>
      <c r="Q86" s="228" t="str">
        <f t="array" ref="Q86">IF(B86="","",B$4)</f>
        <v/>
      </c>
      <c r="R86" s="212"/>
      <c r="S86" s="212"/>
      <c r="T86" s="212"/>
      <c r="V86" s="231"/>
    </row>
    <row r="87" spans="15:22">
      <c r="O87" s="224">
        <v>0</v>
      </c>
      <c r="Q87" s="228" t="str">
        <f t="array" ref="Q87">IF(B87="","",B$4)</f>
        <v/>
      </c>
      <c r="R87" s="212"/>
      <c r="S87" s="212"/>
      <c r="T87" s="212"/>
      <c r="V87" s="231"/>
    </row>
    <row r="88" spans="15:22">
      <c r="O88" s="224">
        <v>0</v>
      </c>
      <c r="Q88" s="228" t="str">
        <f t="array" ref="Q88">IF(B88="","",B$4)</f>
        <v/>
      </c>
      <c r="R88" s="212"/>
      <c r="S88" s="212"/>
      <c r="T88" s="212"/>
      <c r="V88" s="231"/>
    </row>
    <row r="89" spans="15:22">
      <c r="O89" s="224">
        <v>0</v>
      </c>
      <c r="Q89" s="228" t="str">
        <f t="array" ref="Q89">IF(B89="","",B$4)</f>
        <v/>
      </c>
      <c r="R89" s="212"/>
      <c r="S89" s="212"/>
      <c r="T89" s="212"/>
      <c r="V89" s="231"/>
    </row>
    <row r="90" spans="15:22">
      <c r="O90" s="224">
        <v>0</v>
      </c>
      <c r="Q90" s="228" t="str">
        <f t="array" ref="Q90">IF(B90="","",B$4)</f>
        <v/>
      </c>
      <c r="R90" s="212"/>
      <c r="S90" s="212"/>
      <c r="T90" s="212"/>
      <c r="V90" s="231"/>
    </row>
    <row r="91" spans="15:22">
      <c r="O91" s="224">
        <v>0</v>
      </c>
      <c r="Q91" s="228" t="str">
        <f t="array" ref="Q91">IF(B91="","",B$4)</f>
        <v/>
      </c>
      <c r="R91" s="212"/>
      <c r="S91" s="212"/>
      <c r="T91" s="212"/>
      <c r="V91" s="231"/>
    </row>
    <row r="92" spans="15:22">
      <c r="O92" s="224">
        <v>0</v>
      </c>
      <c r="Q92" s="228" t="str">
        <f t="array" ref="Q92">IF(B92="","",B$4)</f>
        <v/>
      </c>
      <c r="R92" s="212"/>
      <c r="S92" s="212"/>
      <c r="T92" s="212"/>
      <c r="V92" s="231"/>
    </row>
    <row r="93" spans="15:22">
      <c r="O93" s="224">
        <v>0</v>
      </c>
      <c r="Q93" s="228" t="str">
        <f t="array" ref="Q93">IF(B93="","",B$4)</f>
        <v/>
      </c>
      <c r="R93" s="212"/>
      <c r="S93" s="212"/>
      <c r="T93" s="212"/>
      <c r="V93" s="231"/>
    </row>
    <row r="94" spans="15:22">
      <c r="O94" s="224">
        <v>0</v>
      </c>
      <c r="Q94" s="228" t="str">
        <f t="array" ref="Q94">IF(B94="","",B$4)</f>
        <v/>
      </c>
      <c r="R94" s="212"/>
      <c r="S94" s="212"/>
      <c r="T94" s="212"/>
      <c r="V94" s="231"/>
    </row>
    <row r="95" spans="15:22">
      <c r="O95" s="224">
        <v>0</v>
      </c>
      <c r="Q95" s="228" t="str">
        <f t="array" ref="Q95">IF(B95="","",B$4)</f>
        <v/>
      </c>
      <c r="R95" s="212"/>
      <c r="S95" s="212"/>
      <c r="T95" s="212"/>
      <c r="V95" s="231"/>
    </row>
    <row r="96" spans="15:22">
      <c r="O96" s="224">
        <v>0</v>
      </c>
      <c r="Q96" s="228" t="str">
        <f t="array" ref="Q96">IF(B96="","",B$4)</f>
        <v/>
      </c>
      <c r="R96" s="212"/>
      <c r="S96" s="212"/>
      <c r="T96" s="212"/>
      <c r="V96" s="231"/>
    </row>
    <row r="97" spans="15:22">
      <c r="O97" s="224">
        <v>0</v>
      </c>
      <c r="Q97" s="228" t="str">
        <f t="array" ref="Q97">IF(B97="","",B$4)</f>
        <v/>
      </c>
      <c r="R97" s="212"/>
      <c r="S97" s="212"/>
      <c r="T97" s="212"/>
      <c r="V97" s="231"/>
    </row>
    <row r="98" spans="15:22">
      <c r="O98" s="224">
        <v>0</v>
      </c>
      <c r="Q98" s="228" t="str">
        <f t="array" ref="Q98">IF(B98="","",B$4)</f>
        <v/>
      </c>
      <c r="R98" s="212"/>
      <c r="S98" s="212"/>
      <c r="T98" s="212"/>
      <c r="V98" s="231"/>
    </row>
    <row r="99" spans="15:22">
      <c r="O99" s="224">
        <v>0</v>
      </c>
      <c r="Q99" s="228" t="str">
        <f t="array" ref="Q99">IF(B99="","",B$4)</f>
        <v/>
      </c>
      <c r="R99" s="212"/>
      <c r="S99" s="212"/>
      <c r="T99" s="212"/>
      <c r="V99" s="231"/>
    </row>
    <row r="100" spans="15:22">
      <c r="O100" s="224">
        <v>0</v>
      </c>
      <c r="Q100" s="228" t="str">
        <f t="array" ref="Q100">IF(B100="","",B$4)</f>
        <v/>
      </c>
      <c r="R100" s="212"/>
      <c r="S100" s="212"/>
      <c r="T100" s="212"/>
      <c r="V100" s="231"/>
    </row>
    <row r="101" spans="15:22">
      <c r="O101" s="224">
        <v>0</v>
      </c>
      <c r="Q101" s="228" t="str">
        <f t="array" ref="Q101">IF(B101="","",B$4)</f>
        <v/>
      </c>
      <c r="R101" s="212"/>
      <c r="S101" s="212"/>
      <c r="T101" s="212"/>
      <c r="V101" s="231"/>
    </row>
    <row r="102" spans="15:22">
      <c r="O102" s="224">
        <v>0</v>
      </c>
      <c r="Q102" s="228" t="str">
        <f t="array" ref="Q102">IF(B102="","",B$4)</f>
        <v/>
      </c>
      <c r="R102" s="212"/>
      <c r="S102" s="212"/>
      <c r="T102" s="212"/>
      <c r="V102" s="231"/>
    </row>
    <row r="103" spans="15:22">
      <c r="O103" s="224">
        <v>0</v>
      </c>
      <c r="Q103" s="228" t="str">
        <f t="array" ref="Q103">IF(B103="","",B$4)</f>
        <v/>
      </c>
      <c r="R103" s="212"/>
      <c r="S103" s="212"/>
      <c r="T103" s="212"/>
      <c r="V103" s="231"/>
    </row>
    <row r="104" spans="15:22">
      <c r="O104" s="224">
        <v>0</v>
      </c>
      <c r="Q104" s="228" t="str">
        <f t="array" ref="Q104">IF(B104="","",B$4)</f>
        <v/>
      </c>
      <c r="R104" s="212"/>
      <c r="S104" s="212"/>
      <c r="T104" s="212"/>
      <c r="V104" s="231"/>
    </row>
    <row r="105" spans="15:22">
      <c r="O105" s="224">
        <v>0</v>
      </c>
      <c r="Q105" s="228" t="str">
        <f t="array" ref="Q105">IF(B105="","",B$4)</f>
        <v/>
      </c>
      <c r="R105" s="212"/>
      <c r="S105" s="212"/>
      <c r="T105" s="212"/>
      <c r="V105" s="231"/>
    </row>
    <row r="106" spans="15:22">
      <c r="O106" s="224">
        <v>0</v>
      </c>
      <c r="Q106" s="228" t="str">
        <f t="array" ref="Q106">IF(B106="","",B$4)</f>
        <v/>
      </c>
      <c r="R106" s="212"/>
      <c r="S106" s="212"/>
      <c r="T106" s="212"/>
      <c r="V106" s="231"/>
    </row>
  </sheetData>
  <customSheetViews>
    <customSheetView guid="{A37D8FF2-64FE-4D03-A072-5C55028CA0E5}" hiddenColumns="1">
      <selection activeCell="B8" sqref="B8"/>
      <pageMargins left="0.7" right="0.7" top="0.75" bottom="0.75" header="0.3" footer="0.3"/>
      <pageSetup paperSize="9" orientation="portrait"/>
    </customSheetView>
    <customSheetView guid="{49F94A0E-0D24-42DC-9B9A-8AB8B2DEA003}" hiddenColumns="1" topLeftCell="A2">
      <selection activeCell="B6" sqref="B6"/>
      <pageMargins left="0.7" right="0.7" top="0.75" bottom="0.75" header="0.3" footer="0.3"/>
      <pageSetup paperSize="9" orientation="portrait"/>
    </customSheetView>
  </customSheetViews>
  <mergeCells count="1">
    <mergeCell ref="A1:F1"/>
  </mergeCells>
  <phoneticPr fontId="25" type="noConversion"/>
  <pageMargins left="0.7" right="0.7" top="0.75" bottom="0.75" header="0.3" footer="0.3"/>
  <pageSetup paperSize="9" orientation="portrait"/>
  <drawing r:id="rId1"/>
  <legacyDrawing r:id="rId2"/>
  <controls>
    <mc:AlternateContent xmlns:mc="http://schemas.openxmlformats.org/markup-compatibility/2006">
      <mc:Choice Requires="x14">
        <control shapeId="36867" r:id="rId3" name="ListBox1">
          <controlPr defaultSize="0" altText="" r:id="rId4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5</xdr:col>
                <xdr:colOff>161925</xdr:colOff>
                <xdr:row>14</xdr:row>
                <xdr:rowOff>28575</xdr:rowOff>
              </to>
            </anchor>
          </controlPr>
        </control>
      </mc:Choice>
      <mc:Fallback>
        <control shapeId="36867" r:id="rId3" name="ListBox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B105"/>
  <sheetViews>
    <sheetView workbookViewId="0">
      <selection activeCell="B11" sqref="B11"/>
    </sheetView>
  </sheetViews>
  <sheetFormatPr defaultColWidth="15.5" defaultRowHeight="14.25"/>
  <cols>
    <col min="1" max="1" width="15.5" style="209" customWidth="1"/>
    <col min="2" max="2" width="24" style="209" customWidth="1"/>
    <col min="3" max="3" width="15.5" style="209" customWidth="1"/>
    <col min="4" max="4" width="16.25" style="209" customWidth="1"/>
    <col min="5" max="13" width="15.5" style="209" customWidth="1"/>
    <col min="14" max="14" width="15.5" style="209" hidden="1" customWidth="1"/>
    <col min="15" max="15" width="15.5" style="210" hidden="1" customWidth="1"/>
    <col min="16" max="16" width="15.5" style="211" hidden="1" customWidth="1"/>
    <col min="17" max="28" width="15.5" style="209" hidden="1" customWidth="1"/>
    <col min="29" max="16384" width="15.5" style="209"/>
  </cols>
  <sheetData>
    <row r="1" spans="1:27" ht="27">
      <c r="A1" s="259" t="s">
        <v>67</v>
      </c>
      <c r="B1" s="259"/>
      <c r="C1" s="259"/>
      <c r="D1" s="259"/>
      <c r="E1" s="259"/>
      <c r="F1" s="259"/>
      <c r="T1" s="227">
        <f>COUNT(Q6:Q20)+5</f>
        <v>5</v>
      </c>
    </row>
    <row r="2" spans="1:27" ht="19.5" customHeight="1">
      <c r="G2" s="206"/>
      <c r="H2" s="206"/>
    </row>
    <row r="3" spans="1:27" s="206" customFormat="1" ht="24.75" customHeight="1">
      <c r="A3" s="233" t="s">
        <v>11</v>
      </c>
      <c r="B3" s="214">
        <f t="array" aca="1" ref="B3" ca="1">TODAY()</f>
        <v>43591</v>
      </c>
      <c r="O3" s="223"/>
      <c r="P3" s="211"/>
    </row>
    <row r="4" spans="1:27" s="206" customFormat="1" ht="26.25" customHeight="1">
      <c r="A4" s="233" t="s">
        <v>68</v>
      </c>
      <c r="B4" s="234" t="s">
        <v>38</v>
      </c>
      <c r="C4" s="235"/>
      <c r="I4" s="238"/>
      <c r="J4" s="238"/>
      <c r="O4" s="223"/>
      <c r="P4" s="224" t="str">
        <f t="array" ref="P4">基础资料!I4</f>
        <v>客户公司1</v>
      </c>
    </row>
    <row r="5" spans="1:27" s="206" customFormat="1" ht="26.25" customHeight="1">
      <c r="A5" s="218" t="s">
        <v>69</v>
      </c>
      <c r="B5" s="218" t="s">
        <v>14</v>
      </c>
      <c r="C5" s="218" t="s">
        <v>6</v>
      </c>
      <c r="D5" s="218" t="s">
        <v>7</v>
      </c>
      <c r="E5" s="218" t="s">
        <v>8</v>
      </c>
      <c r="F5" s="218" t="s">
        <v>70</v>
      </c>
      <c r="O5" s="223"/>
      <c r="P5" s="224" t="str">
        <f t="array" ref="P5">基础资料!I5</f>
        <v>客户公司2</v>
      </c>
    </row>
    <row r="6" spans="1:27" s="206" customFormat="1" ht="20.25" customHeight="1">
      <c r="A6" s="236"/>
      <c r="B6" s="10"/>
      <c r="C6" s="10"/>
      <c r="D6" s="10"/>
      <c r="E6" s="10"/>
      <c r="F6" s="237" t="str">
        <f t="array" ref="F6">IF(A6="","-",E6*D6)</f>
        <v>-</v>
      </c>
      <c r="G6" s="209"/>
      <c r="H6" s="209"/>
      <c r="I6" s="209"/>
      <c r="J6" s="209"/>
      <c r="O6" s="225" t="s">
        <v>18</v>
      </c>
      <c r="P6" s="224" t="str">
        <f t="array" ref="P6">基础资料!I6</f>
        <v>客户公司3</v>
      </c>
      <c r="Q6" s="239" t="str">
        <f t="shared" ref="Q6:Q20" si="0">IF(A6="","",B$3)</f>
        <v/>
      </c>
      <c r="R6" s="229" t="str">
        <f t="shared" ref="R6:R20" si="1">IF(A6="","",$B$4)</f>
        <v/>
      </c>
      <c r="S6" s="229" t="str">
        <f t="shared" ref="S6:S20" si="2">IF(A6="","",$A6)</f>
        <v/>
      </c>
      <c r="T6" s="229" t="str">
        <f t="shared" ref="T6:T20" si="3">IF(B6="","",$B6)</f>
        <v/>
      </c>
      <c r="U6" s="240" t="str">
        <f>IF(C6="","",$C6)</f>
        <v/>
      </c>
      <c r="V6" s="232"/>
      <c r="W6" s="232"/>
      <c r="X6" s="232"/>
      <c r="Y6" s="231" t="str">
        <f>IF(A6="","",E6)</f>
        <v/>
      </c>
      <c r="Z6" s="231" t="str">
        <f t="array" ref="Z6">IF(A6="","",D6)</f>
        <v/>
      </c>
      <c r="AA6" s="231" t="str">
        <f t="array" ref="AA6">IF(A6="","",F6)</f>
        <v/>
      </c>
    </row>
    <row r="7" spans="1:27" s="206" customFormat="1" ht="20.25" customHeight="1">
      <c r="A7" s="236"/>
      <c r="B7" s="10"/>
      <c r="C7" s="10"/>
      <c r="D7" s="10"/>
      <c r="E7" s="10"/>
      <c r="F7" s="237" t="str">
        <f t="array" ref="F7">IF(A7="","-",E7*D7)</f>
        <v>-</v>
      </c>
      <c r="O7" s="225" t="s">
        <v>20</v>
      </c>
      <c r="P7" s="224" t="str">
        <f t="array" ref="P7">基础资料!I7</f>
        <v>客户公司4</v>
      </c>
      <c r="Q7" s="239" t="str">
        <f t="shared" si="0"/>
        <v/>
      </c>
      <c r="R7" s="229" t="str">
        <f t="shared" si="1"/>
        <v/>
      </c>
      <c r="S7" s="229" t="str">
        <f t="shared" si="2"/>
        <v/>
      </c>
      <c r="T7" s="229" t="str">
        <f t="shared" si="3"/>
        <v/>
      </c>
      <c r="U7" s="240" t="str">
        <f>IF(C7="","",$C7)</f>
        <v/>
      </c>
      <c r="V7" s="232"/>
      <c r="W7" s="232"/>
      <c r="X7" s="232"/>
      <c r="Y7" s="231" t="str">
        <f t="shared" ref="Y7:Y20" si="4">IF(A7="","",E7)</f>
        <v/>
      </c>
      <c r="Z7" s="231" t="str">
        <f t="array" ref="Z7">IF(A7="","",D7)</f>
        <v/>
      </c>
      <c r="AA7" s="231" t="str">
        <f t="array" ref="AA7">IF(A7="","",F7)</f>
        <v/>
      </c>
    </row>
    <row r="8" spans="1:27" s="206" customFormat="1" ht="20.25" customHeight="1">
      <c r="A8" s="236"/>
      <c r="B8" s="10"/>
      <c r="C8" s="10"/>
      <c r="D8" s="10"/>
      <c r="E8" s="10"/>
      <c r="F8" s="237" t="str">
        <f t="array" ref="F8">IF(A8="","-",E8*D8)</f>
        <v>-</v>
      </c>
      <c r="G8" s="238"/>
      <c r="H8" s="238"/>
      <c r="I8" s="238"/>
      <c r="J8" s="238"/>
      <c r="O8" s="225" t="s">
        <v>21</v>
      </c>
      <c r="P8" s="224" t="str">
        <f t="array" ref="P8">基础资料!I8</f>
        <v>客户公司5</v>
      </c>
      <c r="Q8" s="239" t="str">
        <f t="shared" si="0"/>
        <v/>
      </c>
      <c r="R8" s="229" t="str">
        <f t="shared" si="1"/>
        <v/>
      </c>
      <c r="S8" s="229" t="str">
        <f t="shared" si="2"/>
        <v/>
      </c>
      <c r="T8" s="229" t="str">
        <f t="shared" si="3"/>
        <v/>
      </c>
      <c r="U8" s="240" t="str">
        <f>IF(C8="","",$C8)</f>
        <v/>
      </c>
      <c r="V8" s="232"/>
      <c r="W8" s="232"/>
      <c r="X8" s="232"/>
      <c r="Y8" s="231" t="str">
        <f t="shared" si="4"/>
        <v/>
      </c>
      <c r="Z8" s="231" t="str">
        <f t="array" ref="Z8">IF(A8="","",D8)</f>
        <v/>
      </c>
      <c r="AA8" s="231" t="str">
        <f t="array" ref="AA8">IF(A8="","",F8)</f>
        <v/>
      </c>
    </row>
    <row r="9" spans="1:27" s="206" customFormat="1" ht="20.25" customHeight="1">
      <c r="A9" s="236"/>
      <c r="B9" s="10"/>
      <c r="C9" s="10"/>
      <c r="D9" s="10"/>
      <c r="E9" s="10"/>
      <c r="F9" s="237" t="str">
        <f t="array" ref="F9">IF(A9="","-",E9*D9)</f>
        <v>-</v>
      </c>
      <c r="O9" s="225" t="s">
        <v>22</v>
      </c>
      <c r="P9" s="224" t="str">
        <f t="array" ref="P9">基础资料!I9</f>
        <v>客户公司6</v>
      </c>
      <c r="Q9" s="239" t="str">
        <f t="shared" si="0"/>
        <v/>
      </c>
      <c r="R9" s="229" t="str">
        <f t="shared" si="1"/>
        <v/>
      </c>
      <c r="S9" s="229" t="str">
        <f t="shared" si="2"/>
        <v/>
      </c>
      <c r="T9" s="229" t="str">
        <f t="shared" si="3"/>
        <v/>
      </c>
      <c r="U9" s="240" t="str">
        <f>IF(C9="","",$C9)</f>
        <v/>
      </c>
      <c r="V9" s="232"/>
      <c r="W9" s="232"/>
      <c r="X9" s="232"/>
      <c r="Y9" s="231" t="str">
        <f t="shared" si="4"/>
        <v/>
      </c>
      <c r="Z9" s="231" t="str">
        <f t="array" ref="Z9">IF(A9="","",D9)</f>
        <v/>
      </c>
      <c r="AA9" s="231" t="str">
        <f t="array" ref="AA9">IF(A9="","",F9)</f>
        <v/>
      </c>
    </row>
    <row r="10" spans="1:27" s="206" customFormat="1" ht="20.25" customHeight="1">
      <c r="A10" s="236"/>
      <c r="B10" s="10"/>
      <c r="C10" s="10"/>
      <c r="D10" s="10"/>
      <c r="E10" s="10"/>
      <c r="F10" s="237" t="str">
        <f t="array" ref="F10">IF(A10="","-",E10*D10)</f>
        <v>-</v>
      </c>
      <c r="O10" s="225" t="s">
        <v>23</v>
      </c>
      <c r="P10" s="224" t="str">
        <f t="array" ref="P10">基础资料!I10</f>
        <v>客户公司7</v>
      </c>
      <c r="Q10" s="239" t="str">
        <f t="shared" si="0"/>
        <v/>
      </c>
      <c r="R10" s="229" t="str">
        <f t="shared" si="1"/>
        <v/>
      </c>
      <c r="S10" s="229" t="str">
        <f t="shared" si="2"/>
        <v/>
      </c>
      <c r="T10" s="229" t="str">
        <f t="shared" si="3"/>
        <v/>
      </c>
      <c r="U10" s="240" t="str">
        <f t="shared" ref="U10:U20" si="5">IF(C10="","",$C10)</f>
        <v/>
      </c>
      <c r="V10" s="232"/>
      <c r="W10" s="232"/>
      <c r="X10" s="232"/>
      <c r="Y10" s="231" t="str">
        <f t="shared" si="4"/>
        <v/>
      </c>
      <c r="Z10" s="231" t="str">
        <f t="array" ref="Z10">IF(A10="","",D10)</f>
        <v/>
      </c>
      <c r="AA10" s="231" t="str">
        <f t="array" ref="AA10">IF(A10="","",F10)</f>
        <v/>
      </c>
    </row>
    <row r="11" spans="1:27" s="206" customFormat="1" ht="20.25" customHeight="1">
      <c r="A11" s="236"/>
      <c r="B11" s="10"/>
      <c r="C11" s="10"/>
      <c r="D11" s="10"/>
      <c r="E11" s="10"/>
      <c r="F11" s="237" t="str">
        <f t="array" ref="F11">IF(A11="","-",E11*D11)</f>
        <v>-</v>
      </c>
      <c r="O11" s="225" t="s">
        <v>24</v>
      </c>
      <c r="P11" s="224" t="str">
        <f t="array" ref="P11">基础资料!I11</f>
        <v>客户公司8</v>
      </c>
      <c r="Q11" s="239" t="str">
        <f t="shared" si="0"/>
        <v/>
      </c>
      <c r="R11" s="229" t="str">
        <f t="shared" si="1"/>
        <v/>
      </c>
      <c r="S11" s="229" t="str">
        <f t="shared" si="2"/>
        <v/>
      </c>
      <c r="T11" s="229" t="str">
        <f t="shared" si="3"/>
        <v/>
      </c>
      <c r="U11" s="240" t="str">
        <f t="shared" si="5"/>
        <v/>
      </c>
      <c r="V11" s="232"/>
      <c r="W11" s="232"/>
      <c r="X11" s="232"/>
      <c r="Y11" s="231" t="str">
        <f t="shared" si="4"/>
        <v/>
      </c>
      <c r="Z11" s="231" t="str">
        <f t="array" ref="Z11">IF(A11="","",D11)</f>
        <v/>
      </c>
      <c r="AA11" s="231" t="str">
        <f t="array" ref="AA11">IF(A11="","",F11)</f>
        <v/>
      </c>
    </row>
    <row r="12" spans="1:27" s="206" customFormat="1" ht="20.25" customHeight="1">
      <c r="A12" s="236"/>
      <c r="B12" s="10"/>
      <c r="C12" s="10"/>
      <c r="D12" s="10"/>
      <c r="E12" s="10"/>
      <c r="F12" s="237" t="str">
        <f t="array" ref="F12">IF(A12="","-",E12*D12)</f>
        <v>-</v>
      </c>
      <c r="O12" s="225" t="s">
        <v>25</v>
      </c>
      <c r="P12" s="224" t="str">
        <f t="array" ref="P12">基础资料!I12</f>
        <v>客户公司9</v>
      </c>
      <c r="Q12" s="239" t="str">
        <f t="shared" si="0"/>
        <v/>
      </c>
      <c r="R12" s="229" t="str">
        <f t="shared" si="1"/>
        <v/>
      </c>
      <c r="S12" s="229" t="str">
        <f t="shared" si="2"/>
        <v/>
      </c>
      <c r="T12" s="229" t="str">
        <f t="shared" si="3"/>
        <v/>
      </c>
      <c r="U12" s="240" t="str">
        <f t="shared" si="5"/>
        <v/>
      </c>
      <c r="V12" s="232"/>
      <c r="W12" s="232"/>
      <c r="X12" s="232"/>
      <c r="Y12" s="231" t="str">
        <f t="shared" si="4"/>
        <v/>
      </c>
      <c r="Z12" s="231" t="str">
        <f t="array" ref="Z12">IF(A12="","",D12)</f>
        <v/>
      </c>
      <c r="AA12" s="231" t="str">
        <f t="array" ref="AA12">IF(A12="","",F12)</f>
        <v/>
      </c>
    </row>
    <row r="13" spans="1:27" s="206" customFormat="1" ht="20.25" customHeight="1">
      <c r="A13" s="236"/>
      <c r="B13" s="10"/>
      <c r="C13" s="10"/>
      <c r="D13" s="10"/>
      <c r="E13" s="10"/>
      <c r="F13" s="237" t="str">
        <f t="array" ref="F13">IF(A13="","-",E13*D13)</f>
        <v>-</v>
      </c>
      <c r="O13" s="223" t="s">
        <v>26</v>
      </c>
      <c r="P13" s="224" t="str">
        <f t="array" ref="P13">基础资料!I13</f>
        <v>客户公司10</v>
      </c>
      <c r="Q13" s="239" t="str">
        <f t="shared" si="0"/>
        <v/>
      </c>
      <c r="R13" s="229" t="str">
        <f t="shared" si="1"/>
        <v/>
      </c>
      <c r="S13" s="229" t="str">
        <f t="shared" si="2"/>
        <v/>
      </c>
      <c r="T13" s="229" t="str">
        <f t="shared" si="3"/>
        <v/>
      </c>
      <c r="U13" s="240" t="str">
        <f t="shared" si="5"/>
        <v/>
      </c>
      <c r="V13" s="232"/>
      <c r="W13" s="232"/>
      <c r="X13" s="232"/>
      <c r="Y13" s="231" t="str">
        <f t="shared" si="4"/>
        <v/>
      </c>
      <c r="Z13" s="231" t="str">
        <f t="array" ref="Z13">IF(A13="","",D13)</f>
        <v/>
      </c>
      <c r="AA13" s="231" t="str">
        <f t="array" ref="AA13">IF(A13="","",F13)</f>
        <v/>
      </c>
    </row>
    <row r="14" spans="1:27" s="206" customFormat="1" ht="20.25" customHeight="1">
      <c r="A14" s="236"/>
      <c r="B14" s="10"/>
      <c r="C14" s="10"/>
      <c r="D14" s="10"/>
      <c r="E14" s="10"/>
      <c r="F14" s="237" t="str">
        <f t="array" ref="F14">IF(A14="","-",E14*D14)</f>
        <v>-</v>
      </c>
      <c r="O14" s="223" t="s">
        <v>27</v>
      </c>
      <c r="P14" s="224" t="str">
        <f t="array" ref="P14">基础资料!I14</f>
        <v>客户公司11</v>
      </c>
      <c r="Q14" s="239" t="str">
        <f t="shared" si="0"/>
        <v/>
      </c>
      <c r="R14" s="229" t="str">
        <f t="shared" si="1"/>
        <v/>
      </c>
      <c r="S14" s="229" t="str">
        <f t="shared" si="2"/>
        <v/>
      </c>
      <c r="T14" s="229" t="str">
        <f t="shared" si="3"/>
        <v/>
      </c>
      <c r="U14" s="240" t="str">
        <f t="shared" si="5"/>
        <v/>
      </c>
      <c r="V14" s="232"/>
      <c r="W14" s="232"/>
      <c r="X14" s="232"/>
      <c r="Y14" s="231" t="str">
        <f t="shared" si="4"/>
        <v/>
      </c>
      <c r="Z14" s="231" t="str">
        <f t="array" ref="Z14">IF(A14="","",D14)</f>
        <v/>
      </c>
      <c r="AA14" s="231" t="str">
        <f t="array" ref="AA14">IF(A14="","",F14)</f>
        <v/>
      </c>
    </row>
    <row r="15" spans="1:27" s="206" customFormat="1" ht="20.25" customHeight="1">
      <c r="A15" s="236"/>
      <c r="B15" s="10"/>
      <c r="C15" s="10"/>
      <c r="D15" s="10"/>
      <c r="E15" s="10"/>
      <c r="F15" s="237" t="str">
        <f t="array" ref="F15">IF(A15="","-",E15*D15)</f>
        <v>-</v>
      </c>
      <c r="O15" s="223" t="s">
        <v>28</v>
      </c>
      <c r="P15" s="224" t="str">
        <f t="array" ref="P15">基础资料!I15</f>
        <v>客户公司12</v>
      </c>
      <c r="Q15" s="239" t="str">
        <f t="shared" si="0"/>
        <v/>
      </c>
      <c r="R15" s="229" t="str">
        <f t="shared" si="1"/>
        <v/>
      </c>
      <c r="S15" s="229" t="str">
        <f t="shared" si="2"/>
        <v/>
      </c>
      <c r="T15" s="229" t="str">
        <f t="shared" si="3"/>
        <v/>
      </c>
      <c r="U15" s="240" t="str">
        <f t="shared" si="5"/>
        <v/>
      </c>
      <c r="V15" s="232"/>
      <c r="W15" s="232"/>
      <c r="X15" s="232"/>
      <c r="Y15" s="231" t="str">
        <f t="shared" si="4"/>
        <v/>
      </c>
      <c r="Z15" s="231" t="str">
        <f t="array" ref="Z15">IF(A15="","",D15)</f>
        <v/>
      </c>
      <c r="AA15" s="231" t="str">
        <f t="array" ref="AA15">IF(A15="","",F15)</f>
        <v/>
      </c>
    </row>
    <row r="16" spans="1:27" s="206" customFormat="1" ht="20.25" customHeight="1">
      <c r="A16" s="236"/>
      <c r="B16" s="10"/>
      <c r="C16" s="10"/>
      <c r="D16" s="10"/>
      <c r="E16" s="10"/>
      <c r="F16" s="237" t="str">
        <f t="array" ref="F16">IF(A16="","-",E16*D16)</f>
        <v>-</v>
      </c>
      <c r="O16" s="223" t="s">
        <v>17</v>
      </c>
      <c r="P16" s="224" t="str">
        <f t="array" ref="P16">基础资料!I16</f>
        <v>客户公司13</v>
      </c>
      <c r="Q16" s="239" t="str">
        <f t="shared" si="0"/>
        <v/>
      </c>
      <c r="R16" s="229" t="str">
        <f t="shared" si="1"/>
        <v/>
      </c>
      <c r="S16" s="229" t="str">
        <f t="shared" si="2"/>
        <v/>
      </c>
      <c r="T16" s="229" t="str">
        <f t="shared" si="3"/>
        <v/>
      </c>
      <c r="U16" s="240" t="str">
        <f t="shared" si="5"/>
        <v/>
      </c>
      <c r="V16" s="232"/>
      <c r="W16" s="232"/>
      <c r="X16" s="232"/>
      <c r="Y16" s="231" t="str">
        <f t="shared" si="4"/>
        <v/>
      </c>
      <c r="Z16" s="231" t="str">
        <f t="array" ref="Z16">IF(A16="","",D16)</f>
        <v/>
      </c>
      <c r="AA16" s="231" t="str">
        <f t="array" ref="AA16">IF(A16="","",F16)</f>
        <v/>
      </c>
    </row>
    <row r="17" spans="1:27" s="206" customFormat="1" ht="20.25" customHeight="1">
      <c r="A17" s="236"/>
      <c r="B17" s="10"/>
      <c r="C17" s="10"/>
      <c r="D17" s="10"/>
      <c r="E17" s="10"/>
      <c r="F17" s="237" t="str">
        <f t="array" ref="F17">IF(A17="","-",E17*D17)</f>
        <v>-</v>
      </c>
      <c r="O17" s="223" t="s">
        <v>29</v>
      </c>
      <c r="P17" s="224" t="str">
        <f t="array" ref="P17">基础资料!I17</f>
        <v>客户公司14</v>
      </c>
      <c r="Q17" s="239" t="str">
        <f t="shared" si="0"/>
        <v/>
      </c>
      <c r="R17" s="229" t="str">
        <f t="shared" si="1"/>
        <v/>
      </c>
      <c r="S17" s="229" t="str">
        <f t="shared" si="2"/>
        <v/>
      </c>
      <c r="T17" s="229" t="str">
        <f t="shared" si="3"/>
        <v/>
      </c>
      <c r="U17" s="240" t="str">
        <f t="shared" si="5"/>
        <v/>
      </c>
      <c r="V17" s="232"/>
      <c r="W17" s="232"/>
      <c r="X17" s="232"/>
      <c r="Y17" s="231" t="str">
        <f t="shared" si="4"/>
        <v/>
      </c>
      <c r="Z17" s="231" t="str">
        <f t="array" ref="Z17">IF(A17="","",D17)</f>
        <v/>
      </c>
      <c r="AA17" s="231" t="str">
        <f t="array" ref="AA17">IF(A17="","",F17)</f>
        <v/>
      </c>
    </row>
    <row r="18" spans="1:27" s="206" customFormat="1" ht="20.25" customHeight="1">
      <c r="A18" s="236"/>
      <c r="B18" s="10"/>
      <c r="C18" s="10"/>
      <c r="D18" s="10"/>
      <c r="E18" s="10"/>
      <c r="F18" s="237" t="str">
        <f t="array" ref="F18">IF(A18="","-",E18*D18)</f>
        <v>-</v>
      </c>
      <c r="O18" s="223" t="s">
        <v>30</v>
      </c>
      <c r="P18" s="224" t="str">
        <f t="array" ref="P18">基础资料!I18</f>
        <v>客户公司15</v>
      </c>
      <c r="Q18" s="239" t="str">
        <f t="shared" si="0"/>
        <v/>
      </c>
      <c r="R18" s="229" t="str">
        <f t="shared" si="1"/>
        <v/>
      </c>
      <c r="S18" s="229" t="str">
        <f t="shared" si="2"/>
        <v/>
      </c>
      <c r="T18" s="229" t="str">
        <f t="shared" si="3"/>
        <v/>
      </c>
      <c r="U18" s="240" t="str">
        <f t="shared" si="5"/>
        <v/>
      </c>
      <c r="V18" s="232"/>
      <c r="W18" s="232"/>
      <c r="X18" s="232"/>
      <c r="Y18" s="231" t="str">
        <f t="shared" si="4"/>
        <v/>
      </c>
      <c r="Z18" s="231" t="str">
        <f t="array" ref="Z18">IF(A18="","",D18)</f>
        <v/>
      </c>
      <c r="AA18" s="231" t="str">
        <f t="array" ref="AA18">IF(A18="","",F18)</f>
        <v/>
      </c>
    </row>
    <row r="19" spans="1:27" s="206" customFormat="1" ht="20.25" customHeight="1">
      <c r="A19" s="236"/>
      <c r="B19" s="10"/>
      <c r="C19" s="10"/>
      <c r="D19" s="10"/>
      <c r="E19" s="10"/>
      <c r="F19" s="237" t="str">
        <f t="array" ref="F19">IF(A19="","-",E19*D19)</f>
        <v>-</v>
      </c>
      <c r="O19" s="223" t="s">
        <v>31</v>
      </c>
      <c r="P19" s="224" t="str">
        <f t="array" ref="P19">基础资料!I19</f>
        <v>客户公司16</v>
      </c>
      <c r="Q19" s="239" t="str">
        <f t="shared" si="0"/>
        <v/>
      </c>
      <c r="R19" s="229" t="str">
        <f t="shared" si="1"/>
        <v/>
      </c>
      <c r="S19" s="229" t="str">
        <f t="shared" si="2"/>
        <v/>
      </c>
      <c r="T19" s="229" t="str">
        <f t="shared" si="3"/>
        <v/>
      </c>
      <c r="U19" s="240" t="str">
        <f t="shared" si="5"/>
        <v/>
      </c>
      <c r="V19" s="232"/>
      <c r="W19" s="232"/>
      <c r="X19" s="232"/>
      <c r="Y19" s="231" t="str">
        <f t="shared" si="4"/>
        <v/>
      </c>
      <c r="Z19" s="231" t="str">
        <f t="array" ref="Z19">IF(A19="","",D19)</f>
        <v/>
      </c>
      <c r="AA19" s="231" t="str">
        <f t="array" ref="AA19">IF(A19="","",F19)</f>
        <v/>
      </c>
    </row>
    <row r="20" spans="1:27" s="206" customFormat="1" ht="20.25" customHeight="1">
      <c r="A20" s="236"/>
      <c r="B20" s="10"/>
      <c r="C20" s="10"/>
      <c r="D20" s="10"/>
      <c r="E20" s="10"/>
      <c r="F20" s="237" t="str">
        <f t="array" ref="F20">IF(A20="","-",E20*D20)</f>
        <v>-</v>
      </c>
      <c r="O20" s="223" t="s">
        <v>32</v>
      </c>
      <c r="P20" s="224" t="str">
        <f t="array" ref="P20">基础资料!I20</f>
        <v>客户公司17</v>
      </c>
      <c r="Q20" s="239" t="str">
        <f t="shared" si="0"/>
        <v/>
      </c>
      <c r="R20" s="229" t="str">
        <f t="shared" si="1"/>
        <v/>
      </c>
      <c r="S20" s="229" t="str">
        <f t="shared" si="2"/>
        <v/>
      </c>
      <c r="T20" s="229" t="str">
        <f t="shared" si="3"/>
        <v/>
      </c>
      <c r="U20" s="240" t="str">
        <f t="shared" si="5"/>
        <v/>
      </c>
      <c r="V20" s="232"/>
      <c r="W20" s="232"/>
      <c r="X20" s="232"/>
      <c r="Y20" s="231" t="str">
        <f t="shared" si="4"/>
        <v/>
      </c>
      <c r="Z20" s="231" t="str">
        <f t="array" ref="Z20">IF(A20="","",D20)</f>
        <v/>
      </c>
      <c r="AA20" s="231" t="str">
        <f t="array" ref="AA20">IF(A20="","",F20)</f>
        <v/>
      </c>
    </row>
    <row r="21" spans="1:27" s="206" customFormat="1" ht="16.5" customHeight="1">
      <c r="A21" s="209"/>
      <c r="B21" s="209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O21" s="223" t="s">
        <v>33</v>
      </c>
      <c r="P21" s="224" t="str">
        <f t="array" ref="P21">基础资料!I21</f>
        <v>客户公司18</v>
      </c>
    </row>
    <row r="22" spans="1:27" s="206" customFormat="1" ht="21.75" customHeight="1">
      <c r="A22" s="209"/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O22" s="223" t="s">
        <v>34</v>
      </c>
      <c r="P22" s="224" t="str">
        <f t="array" ref="P22">基础资料!I22</f>
        <v>客户公司19</v>
      </c>
    </row>
    <row r="23" spans="1:27" s="206" customFormat="1" ht="16.5" customHeight="1">
      <c r="A23" s="209"/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O23" s="223" t="s">
        <v>35</v>
      </c>
      <c r="P23" s="224" t="str">
        <f t="array" ref="P23">基础资料!I23</f>
        <v>客户公司20</v>
      </c>
    </row>
    <row r="24" spans="1:27">
      <c r="P24" s="224" t="str">
        <f t="array" ref="P24">基础资料!I24</f>
        <v>客户公司21</v>
      </c>
    </row>
    <row r="25" spans="1:27">
      <c r="P25" s="224" t="str">
        <f t="array" ref="P25">基础资料!I25</f>
        <v>客户公司22</v>
      </c>
    </row>
    <row r="26" spans="1:27">
      <c r="P26" s="224" t="str">
        <f t="array" ref="P26">基础资料!I26</f>
        <v>客户公司23</v>
      </c>
    </row>
    <row r="27" spans="1:27">
      <c r="P27" s="224" t="str">
        <f t="array" ref="P27">基础资料!I27</f>
        <v>客户公司24</v>
      </c>
    </row>
    <row r="28" spans="1:27">
      <c r="P28" s="224" t="str">
        <f t="array" ref="P28">基础资料!I28</f>
        <v>客户公司25</v>
      </c>
    </row>
    <row r="29" spans="1:27">
      <c r="P29" s="224" t="str">
        <f t="array" ref="P29">基础资料!I29</f>
        <v>客户公司26</v>
      </c>
    </row>
    <row r="30" spans="1:27">
      <c r="P30" s="224" t="str">
        <f t="array" ref="P30">基础资料!I30</f>
        <v>客户公司27</v>
      </c>
    </row>
    <row r="31" spans="1:27">
      <c r="P31" s="224">
        <f t="array" ref="P31">基础资料!I31</f>
        <v>0</v>
      </c>
    </row>
    <row r="32" spans="1:27">
      <c r="P32" s="224">
        <f t="array" ref="P32">基础资料!I32</f>
        <v>0</v>
      </c>
    </row>
    <row r="33" spans="16:16">
      <c r="P33" s="224">
        <f t="array" ref="P33">基础资料!I33</f>
        <v>0</v>
      </c>
    </row>
    <row r="34" spans="16:16">
      <c r="P34" s="224">
        <f t="array" ref="P34">基础资料!I34</f>
        <v>0</v>
      </c>
    </row>
    <row r="35" spans="16:16">
      <c r="P35" s="224">
        <f t="array" ref="P35">基础资料!I35</f>
        <v>0</v>
      </c>
    </row>
    <row r="36" spans="16:16">
      <c r="P36" s="224">
        <f t="array" ref="P36">基础资料!I36</f>
        <v>0</v>
      </c>
    </row>
    <row r="37" spans="16:16">
      <c r="P37" s="224">
        <f t="array" ref="P37">基础资料!I37</f>
        <v>0</v>
      </c>
    </row>
    <row r="38" spans="16:16">
      <c r="P38" s="224">
        <f t="array" ref="P38">基础资料!I38</f>
        <v>0</v>
      </c>
    </row>
    <row r="39" spans="16:16">
      <c r="P39" s="224">
        <f t="array" ref="P39">基础资料!I39</f>
        <v>0</v>
      </c>
    </row>
    <row r="40" spans="16:16">
      <c r="P40" s="224">
        <f t="array" ref="P40">基础资料!I40</f>
        <v>0</v>
      </c>
    </row>
    <row r="41" spans="16:16">
      <c r="P41" s="224">
        <f t="array" ref="P41">基础资料!I41</f>
        <v>0</v>
      </c>
    </row>
    <row r="42" spans="16:16">
      <c r="P42" s="224">
        <f t="array" ref="P42">基础资料!I42</f>
        <v>0</v>
      </c>
    </row>
    <row r="43" spans="16:16">
      <c r="P43" s="224">
        <f t="array" ref="P43">基础资料!I43</f>
        <v>0</v>
      </c>
    </row>
    <row r="44" spans="16:16">
      <c r="P44" s="224">
        <f t="array" ref="P44">基础资料!I44</f>
        <v>0</v>
      </c>
    </row>
    <row r="45" spans="16:16">
      <c r="P45" s="224">
        <f t="array" ref="P45">基础资料!I45</f>
        <v>0</v>
      </c>
    </row>
    <row r="46" spans="16:16">
      <c r="P46" s="224">
        <f t="array" ref="P46">基础资料!I46</f>
        <v>0</v>
      </c>
    </row>
    <row r="47" spans="16:16">
      <c r="P47" s="224">
        <f t="array" ref="P47">基础资料!I47</f>
        <v>0</v>
      </c>
    </row>
    <row r="48" spans="16:16">
      <c r="P48" s="224">
        <f t="array" ref="P48">基础资料!I48</f>
        <v>0</v>
      </c>
    </row>
    <row r="49" spans="16:16">
      <c r="P49" s="224">
        <f t="array" ref="P49">基础资料!I49</f>
        <v>0</v>
      </c>
    </row>
    <row r="50" spans="16:16">
      <c r="P50" s="224">
        <f t="array" ref="P50">基础资料!I50</f>
        <v>0</v>
      </c>
    </row>
    <row r="51" spans="16:16">
      <c r="P51" s="224">
        <f t="array" ref="P51">基础资料!I51</f>
        <v>0</v>
      </c>
    </row>
    <row r="52" spans="16:16">
      <c r="P52" s="224">
        <f t="array" ref="P52">基础资料!I52</f>
        <v>0</v>
      </c>
    </row>
    <row r="53" spans="16:16">
      <c r="P53" s="224">
        <f t="array" ref="P53">基础资料!I53</f>
        <v>0</v>
      </c>
    </row>
    <row r="54" spans="16:16">
      <c r="P54" s="224">
        <f t="array" ref="P54">基础资料!I54</f>
        <v>0</v>
      </c>
    </row>
    <row r="55" spans="16:16">
      <c r="P55" s="224">
        <f t="array" ref="P55">基础资料!I55</f>
        <v>0</v>
      </c>
    </row>
    <row r="56" spans="16:16">
      <c r="P56" s="224">
        <f t="array" ref="P56">基础资料!I56</f>
        <v>0</v>
      </c>
    </row>
    <row r="57" spans="16:16">
      <c r="P57" s="224">
        <f t="array" ref="P57">基础资料!I57</f>
        <v>0</v>
      </c>
    </row>
    <row r="58" spans="16:16">
      <c r="P58" s="224">
        <f t="array" ref="P58">基础资料!I58</f>
        <v>0</v>
      </c>
    </row>
    <row r="59" spans="16:16">
      <c r="P59" s="224">
        <f t="array" ref="P59">基础资料!I59</f>
        <v>0</v>
      </c>
    </row>
    <row r="60" spans="16:16">
      <c r="P60" s="224">
        <f t="array" ref="P60">基础资料!I60</f>
        <v>0</v>
      </c>
    </row>
    <row r="61" spans="16:16">
      <c r="P61" s="224">
        <f t="array" ref="P61">基础资料!I61</f>
        <v>0</v>
      </c>
    </row>
    <row r="62" spans="16:16">
      <c r="P62" s="224">
        <f t="array" ref="P62">基础资料!I62</f>
        <v>0</v>
      </c>
    </row>
    <row r="63" spans="16:16">
      <c r="P63" s="224">
        <f t="array" ref="P63">基础资料!I63</f>
        <v>0</v>
      </c>
    </row>
    <row r="64" spans="16:16">
      <c r="P64" s="224">
        <f t="array" ref="P64">基础资料!I64</f>
        <v>0</v>
      </c>
    </row>
    <row r="65" spans="16:16">
      <c r="P65" s="224">
        <f t="array" ref="P65">基础资料!I65</f>
        <v>0</v>
      </c>
    </row>
    <row r="66" spans="16:16">
      <c r="P66" s="224">
        <f t="array" ref="P66">基础资料!I66</f>
        <v>0</v>
      </c>
    </row>
    <row r="67" spans="16:16">
      <c r="P67" s="224">
        <f t="array" ref="P67">基础资料!I67</f>
        <v>0</v>
      </c>
    </row>
    <row r="68" spans="16:16">
      <c r="P68" s="224">
        <f t="array" ref="P68">基础资料!I68</f>
        <v>0</v>
      </c>
    </row>
    <row r="69" spans="16:16">
      <c r="P69" s="224">
        <f t="array" ref="P69">基础资料!I69</f>
        <v>0</v>
      </c>
    </row>
    <row r="70" spans="16:16">
      <c r="P70" s="224">
        <f t="array" ref="P70">基础资料!I70</f>
        <v>0</v>
      </c>
    </row>
    <row r="71" spans="16:16">
      <c r="P71" s="224">
        <f t="array" ref="P71">基础资料!I71</f>
        <v>0</v>
      </c>
    </row>
    <row r="72" spans="16:16">
      <c r="P72" s="224">
        <f t="array" ref="P72">基础资料!I72</f>
        <v>0</v>
      </c>
    </row>
    <row r="73" spans="16:16">
      <c r="P73" s="224">
        <f t="array" ref="P73">基础资料!I73</f>
        <v>0</v>
      </c>
    </row>
    <row r="74" spans="16:16">
      <c r="P74" s="224">
        <f t="array" ref="P74">基础资料!I74</f>
        <v>0</v>
      </c>
    </row>
    <row r="75" spans="16:16">
      <c r="P75" s="224">
        <f t="array" ref="P75">基础资料!I75</f>
        <v>0</v>
      </c>
    </row>
    <row r="76" spans="16:16">
      <c r="P76" s="224">
        <f t="array" ref="P76">基础资料!I76</f>
        <v>0</v>
      </c>
    </row>
    <row r="77" spans="16:16">
      <c r="P77" s="224">
        <f t="array" ref="P77">基础资料!I77</f>
        <v>0</v>
      </c>
    </row>
    <row r="78" spans="16:16">
      <c r="P78" s="224">
        <f t="array" ref="P78">基础资料!I78</f>
        <v>0</v>
      </c>
    </row>
    <row r="79" spans="16:16">
      <c r="P79" s="224">
        <f t="array" ref="P79">基础资料!I79</f>
        <v>0</v>
      </c>
    </row>
    <row r="80" spans="16:16">
      <c r="P80" s="224">
        <f t="array" ref="P80">基础资料!I80</f>
        <v>0</v>
      </c>
    </row>
    <row r="81" spans="16:16">
      <c r="P81" s="224">
        <f t="array" ref="P81">基础资料!I81</f>
        <v>0</v>
      </c>
    </row>
    <row r="82" spans="16:16">
      <c r="P82" s="224">
        <f t="array" ref="P82">基础资料!I82</f>
        <v>0</v>
      </c>
    </row>
    <row r="83" spans="16:16">
      <c r="P83" s="224">
        <f t="array" ref="P83">基础资料!I83</f>
        <v>0</v>
      </c>
    </row>
    <row r="84" spans="16:16">
      <c r="P84" s="224">
        <f t="array" ref="P84">基础资料!I84</f>
        <v>0</v>
      </c>
    </row>
    <row r="85" spans="16:16">
      <c r="P85" s="224">
        <f t="array" ref="P85">基础资料!I85</f>
        <v>0</v>
      </c>
    </row>
    <row r="86" spans="16:16">
      <c r="P86" s="224">
        <f t="array" ref="P86">基础资料!I86</f>
        <v>0</v>
      </c>
    </row>
    <row r="87" spans="16:16">
      <c r="P87" s="224">
        <f t="array" ref="P87">基础资料!I87</f>
        <v>0</v>
      </c>
    </row>
    <row r="88" spans="16:16">
      <c r="P88" s="224">
        <f t="array" ref="P88">基础资料!I88</f>
        <v>0</v>
      </c>
    </row>
    <row r="89" spans="16:16">
      <c r="P89" s="224">
        <f t="array" ref="P89">基础资料!I89</f>
        <v>0</v>
      </c>
    </row>
    <row r="90" spans="16:16">
      <c r="P90" s="224">
        <f t="array" ref="P90">基础资料!I90</f>
        <v>0</v>
      </c>
    </row>
    <row r="91" spans="16:16">
      <c r="P91" s="224">
        <f t="array" ref="P91">基础资料!I91</f>
        <v>0</v>
      </c>
    </row>
    <row r="92" spans="16:16">
      <c r="P92" s="224">
        <f t="array" ref="P92">基础资料!I92</f>
        <v>0</v>
      </c>
    </row>
    <row r="93" spans="16:16">
      <c r="P93" s="224">
        <f t="array" ref="P93">基础资料!I93</f>
        <v>0</v>
      </c>
    </row>
    <row r="94" spans="16:16">
      <c r="P94" s="224">
        <f t="array" ref="P94">基础资料!I94</f>
        <v>0</v>
      </c>
    </row>
    <row r="95" spans="16:16">
      <c r="P95" s="224">
        <f t="array" ref="P95">基础资料!I95</f>
        <v>0</v>
      </c>
    </row>
    <row r="96" spans="16:16">
      <c r="P96" s="224">
        <f t="array" ref="P96">基础资料!I96</f>
        <v>0</v>
      </c>
    </row>
    <row r="97" spans="16:16">
      <c r="P97" s="224">
        <f t="array" ref="P97">基础资料!I97</f>
        <v>0</v>
      </c>
    </row>
    <row r="98" spans="16:16">
      <c r="P98" s="224">
        <f t="array" ref="P98">基础资料!I98</f>
        <v>0</v>
      </c>
    </row>
    <row r="99" spans="16:16">
      <c r="P99" s="224">
        <f t="array" ref="P99">基础资料!I99</f>
        <v>0</v>
      </c>
    </row>
    <row r="100" spans="16:16">
      <c r="P100" s="224">
        <f t="array" ref="P100">基础资料!I100</f>
        <v>0</v>
      </c>
    </row>
    <row r="101" spans="16:16">
      <c r="P101" s="224">
        <f t="array" ref="P101">基础资料!I101</f>
        <v>0</v>
      </c>
    </row>
    <row r="102" spans="16:16">
      <c r="P102" s="224">
        <f t="array" ref="P102">基础资料!I102</f>
        <v>0</v>
      </c>
    </row>
    <row r="103" spans="16:16">
      <c r="P103" s="224">
        <f t="array" ref="P103">基础资料!I103</f>
        <v>0</v>
      </c>
    </row>
    <row r="104" spans="16:16">
      <c r="P104" s="224">
        <f t="array" ref="P104">基础资料!I104</f>
        <v>0</v>
      </c>
    </row>
    <row r="105" spans="16:16">
      <c r="P105" s="224">
        <f t="array" ref="P105">基础资料!I105</f>
        <v>0</v>
      </c>
    </row>
  </sheetData>
  <customSheetViews>
    <customSheetView guid="{A37D8FF2-64FE-4D03-A072-5C55028CA0E5}" hiddenColumns="1">
      <selection activeCell="B11" sqref="B11"/>
      <pageMargins left="0.7" right="0.7" top="0.75" bottom="0.75" header="0.3" footer="0.3"/>
    </customSheetView>
    <customSheetView guid="{49F94A0E-0D24-42DC-9B9A-8AB8B2DEA003}" hiddenColumns="1" topLeftCell="A5">
      <selection activeCell="B9" sqref="B9"/>
      <pageMargins left="0.7" right="0.7" top="0.75" bottom="0.75" header="0.3" footer="0.3"/>
    </customSheetView>
  </customSheetViews>
  <mergeCells count="1">
    <mergeCell ref="A1:F1"/>
  </mergeCells>
  <phoneticPr fontId="25" type="noConversion"/>
  <dataValidations count="1">
    <dataValidation type="list" allowBlank="1" showInputMessage="1" showErrorMessage="1" sqref="B4">
      <formula1>$P$4:$P$105</formula1>
    </dataValidation>
  </dataValidation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8914" r:id="rId3" name="ListBox1">
          <controlPr defaultSize="0" altText="" r:id="rId4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4</xdr:col>
                <xdr:colOff>123825</xdr:colOff>
                <xdr:row>19</xdr:row>
                <xdr:rowOff>28575</xdr:rowOff>
              </to>
            </anchor>
          </controlPr>
        </control>
      </mc:Choice>
      <mc:Fallback>
        <control shapeId="38914" r:id="rId3" name="ListBox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00B0F0"/>
  </sheetPr>
  <dimension ref="A1:AD106"/>
  <sheetViews>
    <sheetView workbookViewId="0">
      <selection activeCell="E15" sqref="E15"/>
    </sheetView>
  </sheetViews>
  <sheetFormatPr defaultRowHeight="14.25"/>
  <cols>
    <col min="1" max="1" width="12.625" style="207" customWidth="1"/>
    <col min="2" max="2" width="30.625" style="207" customWidth="1"/>
    <col min="3" max="3" width="14.125" style="207" customWidth="1"/>
    <col min="4" max="4" width="15" style="208" customWidth="1"/>
    <col min="5" max="5" width="10.375" style="207" customWidth="1"/>
    <col min="6" max="6" width="16" style="207" customWidth="1"/>
    <col min="7" max="7" width="9.75" style="209" customWidth="1"/>
    <col min="8" max="12" width="7.75" style="209" customWidth="1"/>
    <col min="13" max="13" width="9" style="209" hidden="1" customWidth="1"/>
    <col min="14" max="14" width="8.375" style="210" hidden="1" customWidth="1"/>
    <col min="15" max="15" width="12.375" style="211" hidden="1" customWidth="1"/>
    <col min="16" max="16" width="11.875" style="209" hidden="1" customWidth="1"/>
    <col min="17" max="17" width="11.125" style="209" hidden="1" customWidth="1"/>
    <col min="18" max="18" width="11.875" style="209" hidden="1" customWidth="1"/>
    <col min="19" max="19" width="12.625" style="209" hidden="1" customWidth="1"/>
    <col min="20" max="20" width="18" style="209" hidden="1" customWidth="1"/>
    <col min="21" max="21" width="11.875" style="209" hidden="1" customWidth="1"/>
    <col min="22" max="30" width="9" style="209" hidden="1" customWidth="1"/>
    <col min="31" max="31" width="12.125" style="209" customWidth="1"/>
    <col min="32" max="16384" width="9" style="209"/>
  </cols>
  <sheetData>
    <row r="1" spans="1:29" ht="27">
      <c r="A1" s="259" t="s">
        <v>71</v>
      </c>
      <c r="B1" s="259"/>
      <c r="C1" s="259"/>
      <c r="D1" s="259"/>
      <c r="E1" s="259"/>
      <c r="F1" s="259"/>
      <c r="S1" s="227">
        <f>COUNT(P6:P20)+5</f>
        <v>5</v>
      </c>
    </row>
    <row r="2" spans="1:29" ht="19.5" customHeight="1">
      <c r="A2" s="209"/>
      <c r="B2" s="209"/>
      <c r="C2" s="209"/>
      <c r="D2" s="212"/>
      <c r="E2" s="209"/>
      <c r="F2" s="209"/>
    </row>
    <row r="3" spans="1:29" s="206" customFormat="1" ht="24.75" customHeight="1">
      <c r="A3" s="213" t="s">
        <v>11</v>
      </c>
      <c r="B3" s="214">
        <f ca="1">TODAY()</f>
        <v>43591</v>
      </c>
      <c r="D3" s="215"/>
      <c r="N3" s="223"/>
      <c r="O3" s="211"/>
    </row>
    <row r="4" spans="1:29" s="206" customFormat="1" ht="26.25" customHeight="1">
      <c r="A4" s="213" t="s">
        <v>37</v>
      </c>
      <c r="B4" s="216" t="s">
        <v>38</v>
      </c>
      <c r="D4" s="215"/>
      <c r="N4" s="223"/>
      <c r="O4" s="224" t="s">
        <v>38</v>
      </c>
    </row>
    <row r="5" spans="1:29" s="206" customFormat="1" ht="26.25" customHeight="1">
      <c r="A5" s="217" t="s">
        <v>4</v>
      </c>
      <c r="B5" s="217" t="s">
        <v>5</v>
      </c>
      <c r="C5" s="217" t="s">
        <v>6</v>
      </c>
      <c r="D5" s="217" t="s">
        <v>7</v>
      </c>
      <c r="E5" s="217" t="s">
        <v>8</v>
      </c>
      <c r="F5" s="218" t="s">
        <v>16</v>
      </c>
      <c r="N5" s="223"/>
      <c r="O5" s="224" t="s">
        <v>39</v>
      </c>
    </row>
    <row r="6" spans="1:29" s="206" customFormat="1" ht="20.25" customHeight="1">
      <c r="A6" s="219"/>
      <c r="B6" s="219"/>
      <c r="C6" s="219"/>
      <c r="D6" s="220"/>
      <c r="E6" s="221"/>
      <c r="F6" s="222" t="str">
        <f t="array" ref="F6">IF(A6="","-",E6*D6)</f>
        <v>-</v>
      </c>
      <c r="N6" s="225"/>
      <c r="O6" s="224" t="s">
        <v>40</v>
      </c>
      <c r="P6" s="226" t="str">
        <f t="array" ref="P6">IF(A6="","",B$3)</f>
        <v/>
      </c>
      <c r="Q6" s="228" t="str">
        <f t="array" ref="Q6">IF(B6="","",B$4)</f>
        <v/>
      </c>
      <c r="R6" s="229" t="str">
        <f t="shared" ref="R6:R20" si="0">IF(B6="","",$A6)</f>
        <v/>
      </c>
      <c r="S6" s="230" t="str">
        <f t="array" ref="S6">IF(C6="","",B6)</f>
        <v/>
      </c>
      <c r="T6" s="230" t="str">
        <f t="shared" ref="T6:T20" si="1">IF(D6="","",$C6)</f>
        <v/>
      </c>
      <c r="U6" s="231"/>
      <c r="V6" s="232"/>
      <c r="W6" s="232"/>
      <c r="X6" s="232"/>
      <c r="Y6" s="232"/>
      <c r="Z6" s="232"/>
      <c r="AA6" s="231" t="str">
        <f>IF(E6="","0",$E6)</f>
        <v>0</v>
      </c>
      <c r="AB6" s="231" t="str">
        <f t="array" ref="AB6">IF(E6="","0",$D6)</f>
        <v>0</v>
      </c>
      <c r="AC6" s="231" t="str">
        <f t="array" ref="AC6">IF(E6="","0",$F6)</f>
        <v>0</v>
      </c>
    </row>
    <row r="7" spans="1:29" s="206" customFormat="1" ht="20.25" customHeight="1">
      <c r="A7" s="219"/>
      <c r="B7" s="219"/>
      <c r="C7" s="219"/>
      <c r="D7" s="220"/>
      <c r="E7" s="221"/>
      <c r="F7" s="222" t="str">
        <f t="array" ref="F7">IF(A7="","-",E7*D7)</f>
        <v>-</v>
      </c>
      <c r="N7" s="225"/>
      <c r="O7" s="224" t="s">
        <v>41</v>
      </c>
      <c r="P7" s="226" t="str">
        <f t="array" ref="P7">IF(A7="","",B$3)</f>
        <v/>
      </c>
      <c r="Q7" s="228" t="str">
        <f t="array" ref="Q7">IF(B7="","",B$4)</f>
        <v/>
      </c>
      <c r="R7" s="229" t="str">
        <f t="shared" si="0"/>
        <v/>
      </c>
      <c r="S7" s="230" t="str">
        <f t="array" ref="S7">IF(C7="","",B7)</f>
        <v/>
      </c>
      <c r="T7" s="230" t="str">
        <f t="shared" si="1"/>
        <v/>
      </c>
      <c r="U7" s="231"/>
      <c r="V7" s="232"/>
      <c r="W7" s="232"/>
      <c r="X7" s="232"/>
      <c r="Y7" s="232"/>
      <c r="Z7" s="232"/>
      <c r="AA7" s="231" t="str">
        <f t="shared" ref="AA7:AA20" si="2">IF(E7="","0",$E7)</f>
        <v>0</v>
      </c>
      <c r="AB7" s="231" t="str">
        <f t="array" ref="AB7">IF(E7="","0",$D7)</f>
        <v>0</v>
      </c>
      <c r="AC7" s="231" t="str">
        <f t="array" ref="AC7">IF(E7="","0",$F7)</f>
        <v>0</v>
      </c>
    </row>
    <row r="8" spans="1:29" s="206" customFormat="1" ht="20.25" customHeight="1">
      <c r="A8" s="219"/>
      <c r="B8" s="219"/>
      <c r="C8" s="219"/>
      <c r="D8" s="220"/>
      <c r="E8" s="221"/>
      <c r="F8" s="222" t="str">
        <f t="array" ref="F8">IF(A8="","-",E8*D8)</f>
        <v>-</v>
      </c>
      <c r="N8" s="225"/>
      <c r="O8" s="224" t="s">
        <v>42</v>
      </c>
      <c r="P8" s="226" t="str">
        <f t="array" ref="P8">IF(A8="","",B$3)</f>
        <v/>
      </c>
      <c r="Q8" s="228" t="str">
        <f t="array" ref="Q8">IF(B8="","",B$4)</f>
        <v/>
      </c>
      <c r="R8" s="229" t="str">
        <f t="shared" si="0"/>
        <v/>
      </c>
      <c r="S8" s="230" t="str">
        <f t="array" ref="S8">IF(C8="","",B8)</f>
        <v/>
      </c>
      <c r="T8" s="230" t="str">
        <f t="shared" si="1"/>
        <v/>
      </c>
      <c r="U8" s="231"/>
      <c r="V8" s="232"/>
      <c r="W8" s="232"/>
      <c r="X8" s="232"/>
      <c r="Y8" s="232"/>
      <c r="Z8" s="232"/>
      <c r="AA8" s="231" t="str">
        <f t="shared" si="2"/>
        <v>0</v>
      </c>
      <c r="AB8" s="231" t="str">
        <f t="array" ref="AB8">IF(E8="","0",$D8)</f>
        <v>0</v>
      </c>
      <c r="AC8" s="231" t="str">
        <f t="array" ref="AC8">IF(E8="","0",$F8)</f>
        <v>0</v>
      </c>
    </row>
    <row r="9" spans="1:29" s="206" customFormat="1" ht="20.25" customHeight="1">
      <c r="A9" s="219"/>
      <c r="B9" s="219"/>
      <c r="C9" s="219"/>
      <c r="D9" s="220"/>
      <c r="E9" s="221"/>
      <c r="F9" s="222" t="str">
        <f t="array" ref="F9">IF(A9="","-",E9*D9)</f>
        <v>-</v>
      </c>
      <c r="N9" s="225"/>
      <c r="O9" s="224" t="s">
        <v>43</v>
      </c>
      <c r="P9" s="226" t="str">
        <f t="array" ref="P9">IF(A9="","",B$3)</f>
        <v/>
      </c>
      <c r="Q9" s="228" t="str">
        <f t="array" ref="Q9">IF(B9="","",B$4)</f>
        <v/>
      </c>
      <c r="R9" s="229" t="str">
        <f t="shared" si="0"/>
        <v/>
      </c>
      <c r="S9" s="230" t="str">
        <f t="array" ref="S9">IF(C9="","",B9)</f>
        <v/>
      </c>
      <c r="T9" s="230" t="str">
        <f t="shared" si="1"/>
        <v/>
      </c>
      <c r="U9" s="231"/>
      <c r="V9" s="232"/>
      <c r="W9" s="232"/>
      <c r="X9" s="232"/>
      <c r="Y9" s="232"/>
      <c r="Z9" s="232"/>
      <c r="AA9" s="231" t="str">
        <f t="shared" si="2"/>
        <v>0</v>
      </c>
      <c r="AB9" s="231" t="str">
        <f t="array" ref="AB9">IF(E9="","0",$D9)</f>
        <v>0</v>
      </c>
      <c r="AC9" s="231" t="str">
        <f t="array" ref="AC9">IF(E9="","0",$F9)</f>
        <v>0</v>
      </c>
    </row>
    <row r="10" spans="1:29" s="206" customFormat="1" ht="20.25" customHeight="1">
      <c r="A10" s="219"/>
      <c r="B10" s="219"/>
      <c r="C10" s="219"/>
      <c r="D10" s="220"/>
      <c r="E10" s="221"/>
      <c r="F10" s="222" t="str">
        <f t="array" ref="F10">IF(A10="","-",E10*D10)</f>
        <v>-</v>
      </c>
      <c r="N10" s="225"/>
      <c r="O10" s="224" t="s">
        <v>44</v>
      </c>
      <c r="P10" s="226" t="str">
        <f t="array" ref="P10">IF(A10="","",B$3)</f>
        <v/>
      </c>
      <c r="Q10" s="228" t="str">
        <f t="array" ref="Q10">IF(B10="","",B$4)</f>
        <v/>
      </c>
      <c r="R10" s="229" t="str">
        <f t="shared" si="0"/>
        <v/>
      </c>
      <c r="S10" s="230" t="str">
        <f t="array" ref="S10">IF(C10="","",B10)</f>
        <v/>
      </c>
      <c r="T10" s="230" t="str">
        <f t="shared" si="1"/>
        <v/>
      </c>
      <c r="U10" s="231"/>
      <c r="V10" s="232"/>
      <c r="W10" s="232"/>
      <c r="X10" s="232"/>
      <c r="Y10" s="232"/>
      <c r="Z10" s="232"/>
      <c r="AA10" s="231" t="str">
        <f t="shared" si="2"/>
        <v>0</v>
      </c>
      <c r="AB10" s="231" t="str">
        <f t="array" ref="AB10">IF(E10="","0",$D10)</f>
        <v>0</v>
      </c>
      <c r="AC10" s="231" t="str">
        <f t="array" ref="AC10">IF(E10="","0",$F10)</f>
        <v>0</v>
      </c>
    </row>
    <row r="11" spans="1:29" s="206" customFormat="1" ht="20.25" customHeight="1">
      <c r="A11" s="219"/>
      <c r="B11" s="219"/>
      <c r="C11" s="219"/>
      <c r="D11" s="220"/>
      <c r="E11" s="221"/>
      <c r="F11" s="222" t="str">
        <f t="array" ref="F11">IF(A11="","-",E11*D11)</f>
        <v>-</v>
      </c>
      <c r="N11" s="225" t="s">
        <v>45</v>
      </c>
      <c r="O11" s="224" t="s">
        <v>46</v>
      </c>
      <c r="P11" s="226" t="str">
        <f t="array" ref="P11">IF(A11="","",B$3)</f>
        <v/>
      </c>
      <c r="Q11" s="228" t="str">
        <f t="array" ref="Q11">IF(B11="","",B$4)</f>
        <v/>
      </c>
      <c r="R11" s="229" t="str">
        <f t="shared" si="0"/>
        <v/>
      </c>
      <c r="S11" s="230" t="str">
        <f t="array" ref="S11">IF(C11="","",B11)</f>
        <v/>
      </c>
      <c r="T11" s="230" t="str">
        <f t="shared" si="1"/>
        <v/>
      </c>
      <c r="U11" s="231"/>
      <c r="V11" s="232"/>
      <c r="W11" s="232"/>
      <c r="X11" s="232"/>
      <c r="Y11" s="232"/>
      <c r="Z11" s="232"/>
      <c r="AA11" s="231" t="str">
        <f t="shared" si="2"/>
        <v>0</v>
      </c>
      <c r="AB11" s="231" t="str">
        <f t="array" ref="AB11">IF(E11="","0",$D11)</f>
        <v>0</v>
      </c>
      <c r="AC11" s="231" t="str">
        <f t="array" ref="AC11">IF(E11="","0",$F11)</f>
        <v>0</v>
      </c>
    </row>
    <row r="12" spans="1:29" s="206" customFormat="1" ht="20.25" customHeight="1">
      <c r="A12" s="219"/>
      <c r="B12" s="219"/>
      <c r="C12" s="219"/>
      <c r="D12" s="220"/>
      <c r="E12" s="221"/>
      <c r="F12" s="222" t="str">
        <f t="array" ref="F12">IF(A12="","-",E12*D12)</f>
        <v>-</v>
      </c>
      <c r="N12" s="225" t="s">
        <v>45</v>
      </c>
      <c r="O12" s="224" t="s">
        <v>47</v>
      </c>
      <c r="P12" s="226" t="str">
        <f t="array" ref="P12">IF(A12="","",B$3)</f>
        <v/>
      </c>
      <c r="Q12" s="228" t="str">
        <f t="array" ref="Q12">IF(B12="","",B$4)</f>
        <v/>
      </c>
      <c r="R12" s="229" t="str">
        <f t="shared" si="0"/>
        <v/>
      </c>
      <c r="S12" s="230" t="str">
        <f t="array" ref="S12">IF(C12="","",B12)</f>
        <v/>
      </c>
      <c r="T12" s="230" t="str">
        <f t="shared" si="1"/>
        <v/>
      </c>
      <c r="U12" s="231"/>
      <c r="V12" s="232"/>
      <c r="W12" s="232"/>
      <c r="X12" s="232"/>
      <c r="Y12" s="232"/>
      <c r="Z12" s="232"/>
      <c r="AA12" s="231" t="str">
        <f t="shared" si="2"/>
        <v>0</v>
      </c>
      <c r="AB12" s="231" t="str">
        <f t="array" ref="AB12">IF(E12="","0",$D12)</f>
        <v>0</v>
      </c>
      <c r="AC12" s="231" t="str">
        <f t="array" ref="AC12">IF(E12="","0",$F12)</f>
        <v>0</v>
      </c>
    </row>
    <row r="13" spans="1:29" s="206" customFormat="1" ht="20.25" customHeight="1">
      <c r="A13" s="219"/>
      <c r="B13" s="219"/>
      <c r="C13" s="219"/>
      <c r="D13" s="220"/>
      <c r="E13" s="221"/>
      <c r="F13" s="222" t="str">
        <f t="array" ref="F13">IF(A13="","-",E13*D13)</f>
        <v>-</v>
      </c>
      <c r="N13" s="223"/>
      <c r="O13" s="224" t="s">
        <v>48</v>
      </c>
      <c r="P13" s="226" t="str">
        <f t="array" ref="P13">IF(A13="","",B$3)</f>
        <v/>
      </c>
      <c r="Q13" s="228" t="str">
        <f t="array" ref="Q13">IF(B13="","",B$4)</f>
        <v/>
      </c>
      <c r="R13" s="229" t="str">
        <f t="shared" si="0"/>
        <v/>
      </c>
      <c r="S13" s="230" t="str">
        <f t="array" ref="S13">IF(C13="","",B13)</f>
        <v/>
      </c>
      <c r="T13" s="230" t="str">
        <f t="shared" si="1"/>
        <v/>
      </c>
      <c r="U13" s="231"/>
      <c r="V13" s="232"/>
      <c r="W13" s="232"/>
      <c r="X13" s="232"/>
      <c r="Y13" s="232"/>
      <c r="Z13" s="232"/>
      <c r="AA13" s="231" t="str">
        <f t="shared" si="2"/>
        <v>0</v>
      </c>
      <c r="AB13" s="231" t="str">
        <f t="array" ref="AB13">IF(E13="","0",$D13)</f>
        <v>0</v>
      </c>
      <c r="AC13" s="231" t="str">
        <f t="array" ref="AC13">IF(E13="","0",$F13)</f>
        <v>0</v>
      </c>
    </row>
    <row r="14" spans="1:29" s="206" customFormat="1" ht="20.25" customHeight="1">
      <c r="A14" s="219"/>
      <c r="B14" s="219"/>
      <c r="C14" s="219"/>
      <c r="D14" s="220"/>
      <c r="E14" s="221"/>
      <c r="F14" s="222" t="str">
        <f t="array" ref="F14">IF(A14="","-",E14*D14)</f>
        <v>-</v>
      </c>
      <c r="N14" s="223"/>
      <c r="O14" s="224" t="s">
        <v>49</v>
      </c>
      <c r="P14" s="226" t="str">
        <f t="array" ref="P14">IF(A14="","",B$3)</f>
        <v/>
      </c>
      <c r="Q14" s="228" t="str">
        <f t="array" ref="Q14">IF(B14="","",B$4)</f>
        <v/>
      </c>
      <c r="R14" s="229" t="str">
        <f t="shared" si="0"/>
        <v/>
      </c>
      <c r="S14" s="230" t="str">
        <f t="array" ref="S14">IF(C14="","",B14)</f>
        <v/>
      </c>
      <c r="T14" s="230" t="str">
        <f t="shared" si="1"/>
        <v/>
      </c>
      <c r="U14" s="231"/>
      <c r="V14" s="232"/>
      <c r="W14" s="232"/>
      <c r="X14" s="232"/>
      <c r="Y14" s="232"/>
      <c r="Z14" s="232"/>
      <c r="AA14" s="231" t="str">
        <f t="shared" si="2"/>
        <v>0</v>
      </c>
      <c r="AB14" s="231" t="str">
        <f t="array" ref="AB14">IF(E14="","0",$D14)</f>
        <v>0</v>
      </c>
      <c r="AC14" s="231" t="str">
        <f t="array" ref="AC14">IF(E14="","0",$F14)</f>
        <v>0</v>
      </c>
    </row>
    <row r="15" spans="1:29" s="206" customFormat="1" ht="20.25" customHeight="1">
      <c r="A15" s="219"/>
      <c r="B15" s="219"/>
      <c r="C15" s="219"/>
      <c r="D15" s="220"/>
      <c r="E15" s="221"/>
      <c r="F15" s="222" t="str">
        <f t="array" ref="F15">IF(A15="","-",E15*D15)</f>
        <v>-</v>
      </c>
      <c r="N15" s="223"/>
      <c r="O15" s="224" t="s">
        <v>50</v>
      </c>
      <c r="P15" s="226" t="str">
        <f t="array" ref="P15">IF(A15="","",B$3)</f>
        <v/>
      </c>
      <c r="Q15" s="228" t="str">
        <f t="array" ref="Q15">IF(B15="","",B$4)</f>
        <v/>
      </c>
      <c r="R15" s="229" t="str">
        <f t="shared" si="0"/>
        <v/>
      </c>
      <c r="S15" s="230" t="str">
        <f t="array" ref="S15">IF(C15="","",B15)</f>
        <v/>
      </c>
      <c r="T15" s="230" t="str">
        <f t="shared" si="1"/>
        <v/>
      </c>
      <c r="U15" s="231"/>
      <c r="V15" s="232"/>
      <c r="W15" s="232"/>
      <c r="X15" s="232"/>
      <c r="Y15" s="232"/>
      <c r="Z15" s="232"/>
      <c r="AA15" s="231" t="str">
        <f t="shared" si="2"/>
        <v>0</v>
      </c>
      <c r="AB15" s="231" t="str">
        <f t="array" ref="AB15">IF(E15="","0",$D15)</f>
        <v>0</v>
      </c>
      <c r="AC15" s="231" t="str">
        <f t="array" ref="AC15">IF(E15="","0",$F15)</f>
        <v>0</v>
      </c>
    </row>
    <row r="16" spans="1:29" s="206" customFormat="1" ht="20.25" customHeight="1">
      <c r="A16" s="219"/>
      <c r="B16" s="219"/>
      <c r="C16" s="219"/>
      <c r="D16" s="220"/>
      <c r="E16" s="221"/>
      <c r="F16" s="222" t="str">
        <f t="array" ref="F16">IF(A16="","-",E16*D16)</f>
        <v>-</v>
      </c>
      <c r="N16" s="223"/>
      <c r="O16" s="224" t="s">
        <v>51</v>
      </c>
      <c r="P16" s="226" t="str">
        <f t="array" ref="P16">IF(A16="","",B$3)</f>
        <v/>
      </c>
      <c r="Q16" s="228" t="str">
        <f t="array" ref="Q16">IF(B16="","",B$4)</f>
        <v/>
      </c>
      <c r="R16" s="229" t="str">
        <f t="shared" si="0"/>
        <v/>
      </c>
      <c r="S16" s="230" t="str">
        <f t="array" ref="S16">IF(C16="","",B16)</f>
        <v/>
      </c>
      <c r="T16" s="230" t="str">
        <f t="shared" si="1"/>
        <v/>
      </c>
      <c r="U16" s="231"/>
      <c r="V16" s="232"/>
      <c r="W16" s="232"/>
      <c r="X16" s="232"/>
      <c r="Y16" s="232"/>
      <c r="Z16" s="232"/>
      <c r="AA16" s="231" t="str">
        <f t="shared" si="2"/>
        <v>0</v>
      </c>
      <c r="AB16" s="231" t="str">
        <f t="array" ref="AB16">IF(E16="","0",$D16)</f>
        <v>0</v>
      </c>
      <c r="AC16" s="231" t="str">
        <f t="array" ref="AC16">IF(E16="","0",$F16)</f>
        <v>0</v>
      </c>
    </row>
    <row r="17" spans="1:29" s="206" customFormat="1" ht="20.25" customHeight="1">
      <c r="A17" s="219"/>
      <c r="B17" s="219"/>
      <c r="C17" s="219"/>
      <c r="D17" s="220"/>
      <c r="E17" s="221"/>
      <c r="F17" s="222" t="str">
        <f t="array" ref="F17">IF(A17="","-",E17*D17)</f>
        <v>-</v>
      </c>
      <c r="N17" s="223"/>
      <c r="O17" s="224" t="s">
        <v>52</v>
      </c>
      <c r="P17" s="226" t="str">
        <f t="array" ref="P17">IF(A17="","",B$3)</f>
        <v/>
      </c>
      <c r="Q17" s="228" t="str">
        <f t="array" ref="Q17">IF(B17="","",B$4)</f>
        <v/>
      </c>
      <c r="R17" s="229" t="str">
        <f t="shared" si="0"/>
        <v/>
      </c>
      <c r="S17" s="230" t="str">
        <f t="array" ref="S17">IF(C17="","",B17)</f>
        <v/>
      </c>
      <c r="T17" s="230" t="str">
        <f t="shared" si="1"/>
        <v/>
      </c>
      <c r="U17" s="231"/>
      <c r="V17" s="232"/>
      <c r="W17" s="232"/>
      <c r="X17" s="232"/>
      <c r="Y17" s="232"/>
      <c r="Z17" s="232"/>
      <c r="AA17" s="231" t="str">
        <f t="shared" si="2"/>
        <v>0</v>
      </c>
      <c r="AB17" s="231" t="str">
        <f t="array" ref="AB17">IF(E17="","0",$D17)</f>
        <v>0</v>
      </c>
      <c r="AC17" s="231" t="str">
        <f t="array" ref="AC17">IF(E17="","0",$F17)</f>
        <v>0</v>
      </c>
    </row>
    <row r="18" spans="1:29" s="206" customFormat="1" ht="20.25" customHeight="1">
      <c r="A18" s="219"/>
      <c r="B18" s="219"/>
      <c r="C18" s="219"/>
      <c r="D18" s="220"/>
      <c r="E18" s="221"/>
      <c r="F18" s="222" t="str">
        <f t="array" ref="F18">IF(A18="","-",E18*D18)</f>
        <v>-</v>
      </c>
      <c r="N18" s="223"/>
      <c r="O18" s="224" t="s">
        <v>53</v>
      </c>
      <c r="P18" s="226" t="str">
        <f t="array" ref="P18">IF(A18="","",B$3)</f>
        <v/>
      </c>
      <c r="Q18" s="228" t="str">
        <f t="array" ref="Q18">IF(B18="","",B$4)</f>
        <v/>
      </c>
      <c r="R18" s="229" t="str">
        <f t="shared" si="0"/>
        <v/>
      </c>
      <c r="S18" s="230" t="str">
        <f t="array" ref="S18">IF(C18="","",B18)</f>
        <v/>
      </c>
      <c r="T18" s="230" t="str">
        <f t="shared" si="1"/>
        <v/>
      </c>
      <c r="U18" s="231"/>
      <c r="V18" s="232"/>
      <c r="W18" s="232"/>
      <c r="X18" s="232"/>
      <c r="Y18" s="232"/>
      <c r="Z18" s="232"/>
      <c r="AA18" s="231" t="str">
        <f t="shared" si="2"/>
        <v>0</v>
      </c>
      <c r="AB18" s="231" t="str">
        <f t="array" ref="AB18">IF(E18="","0",$D18)</f>
        <v>0</v>
      </c>
      <c r="AC18" s="231" t="str">
        <f t="array" ref="AC18">IF(E18="","0",$F18)</f>
        <v>0</v>
      </c>
    </row>
    <row r="19" spans="1:29" s="206" customFormat="1" ht="20.25" customHeight="1">
      <c r="A19" s="219"/>
      <c r="B19" s="219"/>
      <c r="C19" s="219"/>
      <c r="D19" s="220"/>
      <c r="E19" s="221"/>
      <c r="F19" s="222" t="str">
        <f t="array" ref="F19">IF(A19="","-",E19*D19)</f>
        <v>-</v>
      </c>
      <c r="N19" s="223"/>
      <c r="O19" s="224" t="s">
        <v>54</v>
      </c>
      <c r="P19" s="226" t="str">
        <f t="array" ref="P19">IF(A19="","",B$3)</f>
        <v/>
      </c>
      <c r="Q19" s="228" t="str">
        <f t="array" ref="Q19">IF(B19="","",B$4)</f>
        <v/>
      </c>
      <c r="R19" s="229" t="str">
        <f t="shared" si="0"/>
        <v/>
      </c>
      <c r="S19" s="230" t="str">
        <f t="array" ref="S19">IF(C19="","",B19)</f>
        <v/>
      </c>
      <c r="T19" s="230" t="str">
        <f t="shared" si="1"/>
        <v/>
      </c>
      <c r="U19" s="231"/>
      <c r="V19" s="232"/>
      <c r="W19" s="232"/>
      <c r="X19" s="232"/>
      <c r="Y19" s="232"/>
      <c r="Z19" s="232"/>
      <c r="AA19" s="231" t="str">
        <f t="shared" si="2"/>
        <v>0</v>
      </c>
      <c r="AB19" s="231" t="str">
        <f t="array" ref="AB19">IF(E19="","0",$D19)</f>
        <v>0</v>
      </c>
      <c r="AC19" s="231" t="str">
        <f t="array" ref="AC19">IF(E19="","0",$F19)</f>
        <v>0</v>
      </c>
    </row>
    <row r="20" spans="1:29" s="206" customFormat="1" ht="20.25" customHeight="1">
      <c r="A20" s="219"/>
      <c r="B20" s="219"/>
      <c r="C20" s="219"/>
      <c r="D20" s="220"/>
      <c r="E20" s="221"/>
      <c r="F20" s="222" t="str">
        <f t="array" ref="F20">IF(A20="","-",E20*D20)</f>
        <v>-</v>
      </c>
      <c r="N20" s="223"/>
      <c r="O20" s="224" t="s">
        <v>55</v>
      </c>
      <c r="P20" s="226" t="str">
        <f t="array" ref="P20">IF(A20="","",B$3)</f>
        <v/>
      </c>
      <c r="Q20" s="228" t="str">
        <f t="array" ref="Q20">IF(B20="","",B$4)</f>
        <v/>
      </c>
      <c r="R20" s="229" t="str">
        <f t="shared" si="0"/>
        <v/>
      </c>
      <c r="S20" s="230" t="str">
        <f t="array" ref="S20">IF(C20="","",B20)</f>
        <v/>
      </c>
      <c r="T20" s="230" t="str">
        <f t="shared" si="1"/>
        <v/>
      </c>
      <c r="U20" s="231"/>
      <c r="V20" s="232"/>
      <c r="W20" s="232"/>
      <c r="X20" s="232"/>
      <c r="Y20" s="232"/>
      <c r="Z20" s="232"/>
      <c r="AA20" s="231" t="str">
        <f t="shared" si="2"/>
        <v>0</v>
      </c>
      <c r="AB20" s="231" t="str">
        <f t="array" ref="AB20">IF(E20="","0",$D20)</f>
        <v>0</v>
      </c>
      <c r="AC20" s="231" t="str">
        <f t="array" ref="AC20">IF(E20="","0",$F20)</f>
        <v>0</v>
      </c>
    </row>
    <row r="21" spans="1:29" s="206" customFormat="1" ht="33" customHeight="1">
      <c r="A21" s="219"/>
      <c r="B21" s="219"/>
      <c r="C21" s="219"/>
      <c r="D21" s="220"/>
      <c r="E21" s="221"/>
      <c r="F21" s="222" t="str">
        <f t="array" ref="F21">IF(A21="","-",E21*D21)</f>
        <v>-</v>
      </c>
      <c r="N21" s="223"/>
      <c r="O21" s="224" t="s">
        <v>56</v>
      </c>
      <c r="Q21" s="228" t="str">
        <f t="array" ref="Q21">IF(B21="","",B$4)</f>
        <v/>
      </c>
      <c r="R21" s="215"/>
      <c r="S21" s="215"/>
      <c r="T21" s="215"/>
      <c r="V21" s="231"/>
    </row>
    <row r="22" spans="1:29" s="206" customFormat="1" ht="21.75" customHeight="1">
      <c r="A22" s="219"/>
      <c r="B22" s="219"/>
      <c r="C22" s="219"/>
      <c r="D22" s="220"/>
      <c r="E22" s="221"/>
      <c r="F22" s="222" t="str">
        <f t="array" ref="F22">IF(A22="","-",E22*D22)</f>
        <v>-</v>
      </c>
      <c r="N22" s="223"/>
      <c r="O22" s="224" t="s">
        <v>57</v>
      </c>
      <c r="Q22" s="228" t="str">
        <f t="array" ref="Q22">IF(B22="","",B$4)</f>
        <v/>
      </c>
      <c r="R22" s="215"/>
      <c r="S22" s="215"/>
      <c r="T22" s="215"/>
      <c r="V22" s="231"/>
    </row>
    <row r="23" spans="1:29" s="206" customFormat="1" ht="35.25" customHeight="1">
      <c r="A23" s="219"/>
      <c r="B23" s="219"/>
      <c r="C23" s="219"/>
      <c r="D23" s="220"/>
      <c r="E23" s="221"/>
      <c r="F23" s="222" t="str">
        <f t="array" ref="F23">IF(A23="","-",E23*D23)</f>
        <v>-</v>
      </c>
      <c r="N23" s="223"/>
      <c r="O23" s="224" t="s">
        <v>58</v>
      </c>
      <c r="Q23" s="228" t="str">
        <f t="array" ref="Q23">IF(B23="","",B$4)</f>
        <v/>
      </c>
      <c r="R23" s="215"/>
      <c r="S23" s="215"/>
      <c r="T23" s="215"/>
      <c r="V23" s="231"/>
    </row>
    <row r="24" spans="1:29" s="206" customFormat="1" ht="35.25" customHeight="1">
      <c r="A24" s="219"/>
      <c r="B24" s="219"/>
      <c r="C24" s="219"/>
      <c r="D24" s="220"/>
      <c r="E24" s="221"/>
      <c r="F24" s="222" t="str">
        <f t="array" ref="F24">IF(A24="","-",E24*D24)</f>
        <v>-</v>
      </c>
      <c r="N24" s="223"/>
      <c r="O24" s="224" t="s">
        <v>59</v>
      </c>
      <c r="Q24" s="228" t="str">
        <f t="array" ref="Q24">IF(B24="","",B$4)</f>
        <v/>
      </c>
      <c r="R24" s="215"/>
      <c r="S24" s="215"/>
      <c r="T24" s="215"/>
      <c r="V24" s="231"/>
    </row>
    <row r="25" spans="1:29">
      <c r="O25" s="224" t="s">
        <v>60</v>
      </c>
      <c r="Q25" s="228" t="str">
        <f t="array" ref="Q25">IF(B25="","",B$4)</f>
        <v/>
      </c>
      <c r="R25" s="212"/>
      <c r="S25" s="212"/>
      <c r="T25" s="212"/>
      <c r="V25" s="231"/>
    </row>
    <row r="26" spans="1:29">
      <c r="O26" s="224" t="s">
        <v>61</v>
      </c>
      <c r="Q26" s="228" t="str">
        <f t="array" ref="Q26">IF(B26="","",B$4)</f>
        <v/>
      </c>
      <c r="R26" s="212"/>
      <c r="S26" s="212"/>
      <c r="T26" s="212"/>
      <c r="V26" s="231"/>
    </row>
    <row r="27" spans="1:29">
      <c r="O27" s="224" t="s">
        <v>62</v>
      </c>
      <c r="Q27" s="228" t="str">
        <f t="array" ref="Q27">IF(B27="","",B$4)</f>
        <v/>
      </c>
      <c r="R27" s="212"/>
      <c r="S27" s="212"/>
      <c r="T27" s="212"/>
      <c r="V27" s="231"/>
    </row>
    <row r="28" spans="1:29">
      <c r="O28" s="224" t="s">
        <v>63</v>
      </c>
      <c r="Q28" s="228" t="str">
        <f t="array" ref="Q28">IF(B28="","",B$4)</f>
        <v/>
      </c>
      <c r="R28" s="212"/>
      <c r="S28" s="212"/>
      <c r="T28" s="212"/>
      <c r="V28" s="231"/>
    </row>
    <row r="29" spans="1:29">
      <c r="O29" s="224" t="s">
        <v>64</v>
      </c>
      <c r="Q29" s="228" t="str">
        <f t="array" ref="Q29">IF(B29="","",B$4)</f>
        <v/>
      </c>
      <c r="R29" s="212"/>
      <c r="S29" s="212"/>
      <c r="T29" s="212"/>
      <c r="V29" s="231"/>
    </row>
    <row r="30" spans="1:29">
      <c r="O30" s="224" t="s">
        <v>65</v>
      </c>
      <c r="Q30" s="228" t="str">
        <f t="array" ref="Q30">IF(B30="","",B$4)</f>
        <v/>
      </c>
      <c r="R30" s="212"/>
      <c r="S30" s="212"/>
      <c r="T30" s="212"/>
      <c r="V30" s="231"/>
    </row>
    <row r="31" spans="1:29">
      <c r="O31" s="224" t="s">
        <v>66</v>
      </c>
      <c r="Q31" s="228" t="str">
        <f t="array" ref="Q31">IF(B31="","",B$4)</f>
        <v/>
      </c>
      <c r="R31" s="212"/>
      <c r="S31" s="212"/>
      <c r="T31" s="212"/>
      <c r="V31" s="231"/>
    </row>
    <row r="32" spans="1:29">
      <c r="O32" s="224">
        <v>0</v>
      </c>
      <c r="Q32" s="228" t="str">
        <f t="array" ref="Q32">IF(B32="","",B$4)</f>
        <v/>
      </c>
      <c r="R32" s="212"/>
      <c r="S32" s="212"/>
      <c r="T32" s="212"/>
      <c r="V32" s="231"/>
    </row>
    <row r="33" spans="15:22">
      <c r="O33" s="224">
        <v>0</v>
      </c>
      <c r="Q33" s="228" t="str">
        <f t="array" ref="Q33">IF(B33="","",B$4)</f>
        <v/>
      </c>
      <c r="R33" s="212"/>
      <c r="S33" s="212"/>
      <c r="T33" s="212"/>
      <c r="V33" s="231"/>
    </row>
    <row r="34" spans="15:22">
      <c r="O34" s="224">
        <v>0</v>
      </c>
      <c r="Q34" s="228" t="str">
        <f t="array" ref="Q34">IF(B34="","",B$4)</f>
        <v/>
      </c>
      <c r="R34" s="212"/>
      <c r="S34" s="212"/>
      <c r="T34" s="212"/>
      <c r="V34" s="231"/>
    </row>
    <row r="35" spans="15:22">
      <c r="O35" s="224">
        <v>0</v>
      </c>
      <c r="Q35" s="228" t="str">
        <f t="array" ref="Q35">IF(B35="","",B$4)</f>
        <v/>
      </c>
      <c r="R35" s="212"/>
      <c r="S35" s="212"/>
      <c r="T35" s="212"/>
      <c r="V35" s="231"/>
    </row>
    <row r="36" spans="15:22">
      <c r="O36" s="224">
        <v>0</v>
      </c>
      <c r="Q36" s="228" t="str">
        <f t="array" ref="Q36">IF(B36="","",B$4)</f>
        <v/>
      </c>
      <c r="R36" s="212"/>
      <c r="S36" s="212"/>
      <c r="T36" s="212"/>
      <c r="V36" s="231"/>
    </row>
    <row r="37" spans="15:22">
      <c r="O37" s="224">
        <v>0</v>
      </c>
      <c r="Q37" s="228" t="str">
        <f t="array" ref="Q37">IF(B37="","",B$4)</f>
        <v/>
      </c>
      <c r="R37" s="212"/>
      <c r="S37" s="212"/>
      <c r="T37" s="212"/>
      <c r="V37" s="231"/>
    </row>
    <row r="38" spans="15:22">
      <c r="O38" s="224">
        <v>0</v>
      </c>
      <c r="Q38" s="228" t="str">
        <f t="array" ref="Q38">IF(B38="","",B$4)</f>
        <v/>
      </c>
      <c r="R38" s="212"/>
      <c r="S38" s="212"/>
      <c r="T38" s="212"/>
      <c r="V38" s="231"/>
    </row>
    <row r="39" spans="15:22">
      <c r="O39" s="224">
        <v>0</v>
      </c>
      <c r="Q39" s="228" t="str">
        <f t="array" ref="Q39">IF(B39="","",B$4)</f>
        <v/>
      </c>
      <c r="R39" s="212"/>
      <c r="S39" s="212"/>
      <c r="T39" s="212"/>
      <c r="V39" s="231"/>
    </row>
    <row r="40" spans="15:22">
      <c r="O40" s="224">
        <v>0</v>
      </c>
      <c r="Q40" s="228" t="str">
        <f t="array" ref="Q40">IF(B40="","",B$4)</f>
        <v/>
      </c>
      <c r="R40" s="212"/>
      <c r="S40" s="212"/>
      <c r="T40" s="212"/>
      <c r="V40" s="231"/>
    </row>
    <row r="41" spans="15:22">
      <c r="O41" s="224">
        <v>0</v>
      </c>
      <c r="Q41" s="228" t="str">
        <f t="array" ref="Q41">IF(B41="","",B$4)</f>
        <v/>
      </c>
      <c r="R41" s="212"/>
      <c r="S41" s="212"/>
      <c r="T41" s="212"/>
      <c r="V41" s="231"/>
    </row>
    <row r="42" spans="15:22">
      <c r="O42" s="224">
        <v>0</v>
      </c>
      <c r="Q42" s="228" t="str">
        <f t="array" ref="Q42">IF(B42="","",B$4)</f>
        <v/>
      </c>
      <c r="R42" s="212"/>
      <c r="S42" s="212"/>
      <c r="T42" s="212"/>
      <c r="V42" s="231"/>
    </row>
    <row r="43" spans="15:22">
      <c r="O43" s="224">
        <v>0</v>
      </c>
      <c r="Q43" s="228" t="str">
        <f t="array" ref="Q43">IF(B43="","",B$4)</f>
        <v/>
      </c>
      <c r="R43" s="212"/>
      <c r="S43" s="212"/>
      <c r="T43" s="212"/>
      <c r="V43" s="231"/>
    </row>
    <row r="44" spans="15:22">
      <c r="O44" s="224">
        <v>0</v>
      </c>
      <c r="Q44" s="228" t="str">
        <f t="array" ref="Q44">IF(B44="","",B$4)</f>
        <v/>
      </c>
      <c r="R44" s="212"/>
      <c r="S44" s="212"/>
      <c r="T44" s="212"/>
      <c r="V44" s="231"/>
    </row>
    <row r="45" spans="15:22">
      <c r="O45" s="224">
        <v>0</v>
      </c>
      <c r="Q45" s="228" t="str">
        <f t="array" ref="Q45">IF(B45="","",B$4)</f>
        <v/>
      </c>
      <c r="R45" s="212"/>
      <c r="S45" s="212"/>
      <c r="T45" s="212"/>
      <c r="V45" s="231"/>
    </row>
    <row r="46" spans="15:22">
      <c r="O46" s="224">
        <v>0</v>
      </c>
      <c r="Q46" s="228" t="str">
        <f t="array" ref="Q46">IF(B46="","",B$4)</f>
        <v/>
      </c>
      <c r="R46" s="212"/>
      <c r="S46" s="212"/>
      <c r="T46" s="212"/>
      <c r="V46" s="231"/>
    </row>
    <row r="47" spans="15:22">
      <c r="O47" s="224">
        <v>0</v>
      </c>
      <c r="Q47" s="228" t="str">
        <f t="array" ref="Q47">IF(B47="","",B$4)</f>
        <v/>
      </c>
      <c r="R47" s="212"/>
      <c r="S47" s="212"/>
      <c r="T47" s="212"/>
      <c r="V47" s="231"/>
    </row>
    <row r="48" spans="15:22">
      <c r="O48" s="224">
        <v>0</v>
      </c>
      <c r="Q48" s="228" t="str">
        <f t="array" ref="Q48">IF(B48="","",B$4)</f>
        <v/>
      </c>
      <c r="R48" s="212"/>
      <c r="S48" s="212"/>
      <c r="T48" s="212"/>
      <c r="V48" s="231"/>
    </row>
    <row r="49" spans="15:22">
      <c r="O49" s="224">
        <v>0</v>
      </c>
      <c r="Q49" s="228" t="str">
        <f t="array" ref="Q49">IF(B49="","",B$4)</f>
        <v/>
      </c>
      <c r="R49" s="212"/>
      <c r="S49" s="212"/>
      <c r="T49" s="212"/>
      <c r="V49" s="231"/>
    </row>
    <row r="50" spans="15:22">
      <c r="O50" s="224">
        <v>0</v>
      </c>
      <c r="Q50" s="228" t="str">
        <f t="array" ref="Q50">IF(B50="","",B$4)</f>
        <v/>
      </c>
      <c r="R50" s="212"/>
      <c r="S50" s="212"/>
      <c r="T50" s="212"/>
      <c r="V50" s="231"/>
    </row>
    <row r="51" spans="15:22">
      <c r="O51" s="224">
        <v>0</v>
      </c>
      <c r="Q51" s="228" t="str">
        <f t="array" ref="Q51">IF(B51="","",B$4)</f>
        <v/>
      </c>
      <c r="R51" s="212"/>
      <c r="S51" s="212"/>
      <c r="T51" s="212"/>
      <c r="V51" s="231"/>
    </row>
    <row r="52" spans="15:22">
      <c r="O52" s="224">
        <v>0</v>
      </c>
      <c r="Q52" s="228" t="str">
        <f t="array" ref="Q52">IF(B52="","",B$4)</f>
        <v/>
      </c>
      <c r="R52" s="212"/>
      <c r="S52" s="212"/>
      <c r="T52" s="212"/>
      <c r="V52" s="231"/>
    </row>
    <row r="53" spans="15:22">
      <c r="O53" s="224">
        <v>0</v>
      </c>
      <c r="Q53" s="228" t="str">
        <f t="array" ref="Q53">IF(B53="","",B$4)</f>
        <v/>
      </c>
      <c r="R53" s="212"/>
      <c r="S53" s="212"/>
      <c r="T53" s="212"/>
      <c r="V53" s="231"/>
    </row>
    <row r="54" spans="15:22">
      <c r="O54" s="224">
        <v>0</v>
      </c>
      <c r="Q54" s="228" t="str">
        <f t="array" ref="Q54">IF(B54="","",B$4)</f>
        <v/>
      </c>
      <c r="R54" s="212"/>
      <c r="S54" s="212"/>
      <c r="T54" s="212"/>
      <c r="V54" s="231"/>
    </row>
    <row r="55" spans="15:22">
      <c r="O55" s="224">
        <v>0</v>
      </c>
      <c r="Q55" s="228" t="str">
        <f t="array" ref="Q55">IF(B55="","",B$4)</f>
        <v/>
      </c>
      <c r="R55" s="212"/>
      <c r="S55" s="212"/>
      <c r="T55" s="212"/>
      <c r="V55" s="231"/>
    </row>
    <row r="56" spans="15:22">
      <c r="O56" s="224">
        <v>0</v>
      </c>
      <c r="Q56" s="228" t="str">
        <f t="array" ref="Q56">IF(B56="","",B$4)</f>
        <v/>
      </c>
      <c r="R56" s="212"/>
      <c r="S56" s="212"/>
      <c r="T56" s="212"/>
      <c r="V56" s="231"/>
    </row>
    <row r="57" spans="15:22">
      <c r="O57" s="224">
        <v>0</v>
      </c>
      <c r="Q57" s="228" t="str">
        <f t="array" ref="Q57">IF(B57="","",B$4)</f>
        <v/>
      </c>
      <c r="R57" s="212"/>
      <c r="S57" s="212"/>
      <c r="T57" s="212"/>
      <c r="V57" s="231"/>
    </row>
    <row r="58" spans="15:22">
      <c r="O58" s="224">
        <v>0</v>
      </c>
      <c r="Q58" s="228" t="str">
        <f t="array" ref="Q58">IF(B58="","",B$4)</f>
        <v/>
      </c>
      <c r="R58" s="212"/>
      <c r="S58" s="212"/>
      <c r="T58" s="212"/>
      <c r="V58" s="231"/>
    </row>
    <row r="59" spans="15:22">
      <c r="O59" s="224">
        <v>0</v>
      </c>
      <c r="Q59" s="228" t="str">
        <f t="array" ref="Q59">IF(B59="","",B$4)</f>
        <v/>
      </c>
      <c r="R59" s="212"/>
      <c r="S59" s="212"/>
      <c r="T59" s="212"/>
      <c r="V59" s="231"/>
    </row>
    <row r="60" spans="15:22">
      <c r="O60" s="224">
        <v>0</v>
      </c>
      <c r="Q60" s="228" t="str">
        <f t="array" ref="Q60">IF(B60="","",B$4)</f>
        <v/>
      </c>
      <c r="R60" s="212"/>
      <c r="S60" s="212"/>
      <c r="T60" s="212"/>
      <c r="V60" s="231"/>
    </row>
    <row r="61" spans="15:22">
      <c r="O61" s="224">
        <v>0</v>
      </c>
      <c r="Q61" s="228" t="str">
        <f t="array" ref="Q61">IF(B61="","",B$4)</f>
        <v/>
      </c>
      <c r="R61" s="212"/>
      <c r="S61" s="212"/>
      <c r="T61" s="212"/>
      <c r="V61" s="231"/>
    </row>
    <row r="62" spans="15:22">
      <c r="O62" s="224">
        <v>0</v>
      </c>
      <c r="Q62" s="228" t="str">
        <f t="array" ref="Q62">IF(B62="","",B$4)</f>
        <v/>
      </c>
      <c r="R62" s="212"/>
      <c r="S62" s="212"/>
      <c r="T62" s="212"/>
      <c r="V62" s="231"/>
    </row>
    <row r="63" spans="15:22">
      <c r="O63" s="224">
        <v>0</v>
      </c>
      <c r="Q63" s="228" t="str">
        <f t="array" ref="Q63">IF(B63="","",B$4)</f>
        <v/>
      </c>
      <c r="R63" s="212"/>
      <c r="S63" s="212"/>
      <c r="T63" s="212"/>
      <c r="V63" s="231"/>
    </row>
    <row r="64" spans="15:22">
      <c r="O64" s="224">
        <v>0</v>
      </c>
      <c r="Q64" s="228" t="str">
        <f t="array" ref="Q64">IF(B64="","",B$4)</f>
        <v/>
      </c>
      <c r="R64" s="212"/>
      <c r="S64" s="212"/>
      <c r="T64" s="212"/>
      <c r="V64" s="231"/>
    </row>
    <row r="65" spans="15:22">
      <c r="O65" s="224">
        <v>0</v>
      </c>
      <c r="Q65" s="228" t="str">
        <f t="array" ref="Q65">IF(B65="","",B$4)</f>
        <v/>
      </c>
      <c r="R65" s="212"/>
      <c r="S65" s="212"/>
      <c r="T65" s="212"/>
      <c r="V65" s="231"/>
    </row>
    <row r="66" spans="15:22">
      <c r="O66" s="224">
        <v>0</v>
      </c>
      <c r="Q66" s="228" t="str">
        <f t="array" ref="Q66">IF(B66="","",B$4)</f>
        <v/>
      </c>
      <c r="R66" s="212"/>
      <c r="S66" s="212"/>
      <c r="T66" s="212"/>
      <c r="V66" s="231"/>
    </row>
    <row r="67" spans="15:22">
      <c r="O67" s="224">
        <v>0</v>
      </c>
      <c r="Q67" s="228" t="str">
        <f t="array" ref="Q67">IF(B67="","",B$4)</f>
        <v/>
      </c>
      <c r="R67" s="212"/>
      <c r="S67" s="212"/>
      <c r="T67" s="212"/>
      <c r="V67" s="231"/>
    </row>
    <row r="68" spans="15:22">
      <c r="O68" s="224">
        <v>0</v>
      </c>
      <c r="Q68" s="228" t="str">
        <f t="array" ref="Q68">IF(B68="","",B$4)</f>
        <v/>
      </c>
      <c r="R68" s="212"/>
      <c r="S68" s="212"/>
      <c r="T68" s="212"/>
      <c r="V68" s="231"/>
    </row>
    <row r="69" spans="15:22">
      <c r="O69" s="224">
        <v>0</v>
      </c>
      <c r="Q69" s="228" t="str">
        <f t="array" ref="Q69">IF(B69="","",B$4)</f>
        <v/>
      </c>
      <c r="R69" s="212"/>
      <c r="S69" s="212"/>
      <c r="T69" s="212"/>
      <c r="V69" s="231"/>
    </row>
    <row r="70" spans="15:22">
      <c r="O70" s="224">
        <v>0</v>
      </c>
      <c r="Q70" s="228" t="str">
        <f t="array" ref="Q70">IF(B70="","",B$4)</f>
        <v/>
      </c>
      <c r="R70" s="212"/>
      <c r="S70" s="212"/>
      <c r="T70" s="212"/>
      <c r="V70" s="231"/>
    </row>
    <row r="71" spans="15:22">
      <c r="O71" s="224">
        <v>0</v>
      </c>
      <c r="Q71" s="228" t="str">
        <f t="array" ref="Q71">IF(B71="","",B$4)</f>
        <v/>
      </c>
      <c r="R71" s="212"/>
      <c r="S71" s="212"/>
      <c r="T71" s="212"/>
      <c r="V71" s="231"/>
    </row>
    <row r="72" spans="15:22">
      <c r="O72" s="224">
        <v>0</v>
      </c>
      <c r="Q72" s="228" t="str">
        <f t="array" ref="Q72">IF(B72="","",B$4)</f>
        <v/>
      </c>
      <c r="R72" s="212"/>
      <c r="S72" s="212"/>
      <c r="T72" s="212"/>
      <c r="V72" s="231"/>
    </row>
    <row r="73" spans="15:22">
      <c r="O73" s="224">
        <v>0</v>
      </c>
      <c r="Q73" s="228" t="str">
        <f t="array" ref="Q73">IF(B73="","",B$4)</f>
        <v/>
      </c>
      <c r="R73" s="212"/>
      <c r="S73" s="212"/>
      <c r="T73" s="212"/>
      <c r="V73" s="231"/>
    </row>
    <row r="74" spans="15:22">
      <c r="O74" s="224">
        <v>0</v>
      </c>
      <c r="Q74" s="228" t="str">
        <f t="array" ref="Q74">IF(B74="","",B$4)</f>
        <v/>
      </c>
      <c r="R74" s="212"/>
      <c r="S74" s="212"/>
      <c r="T74" s="212"/>
      <c r="V74" s="231"/>
    </row>
    <row r="75" spans="15:22">
      <c r="O75" s="224">
        <v>0</v>
      </c>
      <c r="Q75" s="228" t="str">
        <f t="array" ref="Q75">IF(B75="","",B$4)</f>
        <v/>
      </c>
      <c r="R75" s="212"/>
      <c r="S75" s="212"/>
      <c r="T75" s="212"/>
      <c r="V75" s="231"/>
    </row>
    <row r="76" spans="15:22">
      <c r="O76" s="224">
        <v>0</v>
      </c>
      <c r="Q76" s="228" t="str">
        <f t="array" ref="Q76">IF(B76="","",B$4)</f>
        <v/>
      </c>
      <c r="R76" s="212"/>
      <c r="S76" s="212"/>
      <c r="T76" s="212"/>
      <c r="V76" s="231"/>
    </row>
    <row r="77" spans="15:22">
      <c r="O77" s="224">
        <v>0</v>
      </c>
      <c r="Q77" s="228" t="str">
        <f t="array" ref="Q77">IF(B77="","",B$4)</f>
        <v/>
      </c>
      <c r="R77" s="212"/>
      <c r="S77" s="212"/>
      <c r="T77" s="212"/>
      <c r="V77" s="231"/>
    </row>
    <row r="78" spans="15:22">
      <c r="O78" s="224">
        <v>0</v>
      </c>
      <c r="Q78" s="228" t="str">
        <f t="array" ref="Q78">IF(B78="","",B$4)</f>
        <v/>
      </c>
      <c r="R78" s="212"/>
      <c r="S78" s="212"/>
      <c r="T78" s="212"/>
      <c r="V78" s="231"/>
    </row>
    <row r="79" spans="15:22">
      <c r="O79" s="224">
        <v>0</v>
      </c>
      <c r="Q79" s="228" t="str">
        <f t="array" ref="Q79">IF(B79="","",B$4)</f>
        <v/>
      </c>
      <c r="R79" s="212"/>
      <c r="S79" s="212"/>
      <c r="T79" s="212"/>
      <c r="V79" s="231"/>
    </row>
    <row r="80" spans="15:22">
      <c r="O80" s="224">
        <v>0</v>
      </c>
      <c r="Q80" s="228" t="str">
        <f t="array" ref="Q80">IF(B80="","",B$4)</f>
        <v/>
      </c>
      <c r="R80" s="212"/>
      <c r="S80" s="212"/>
      <c r="T80" s="212"/>
      <c r="V80" s="231"/>
    </row>
    <row r="81" spans="15:22">
      <c r="O81" s="224">
        <v>0</v>
      </c>
      <c r="Q81" s="228" t="str">
        <f t="array" ref="Q81">IF(B81="","",B$4)</f>
        <v/>
      </c>
      <c r="R81" s="212"/>
      <c r="S81" s="212"/>
      <c r="T81" s="212"/>
      <c r="V81" s="231"/>
    </row>
    <row r="82" spans="15:22">
      <c r="O82" s="224">
        <v>0</v>
      </c>
      <c r="Q82" s="228" t="str">
        <f t="array" ref="Q82">IF(B82="","",B$4)</f>
        <v/>
      </c>
      <c r="R82" s="212"/>
      <c r="S82" s="212"/>
      <c r="T82" s="212"/>
      <c r="V82" s="231"/>
    </row>
    <row r="83" spans="15:22">
      <c r="O83" s="224">
        <v>0</v>
      </c>
      <c r="Q83" s="228" t="str">
        <f t="array" ref="Q83">IF(B83="","",B$4)</f>
        <v/>
      </c>
      <c r="R83" s="212"/>
      <c r="S83" s="212"/>
      <c r="T83" s="212"/>
      <c r="V83" s="231"/>
    </row>
    <row r="84" spans="15:22">
      <c r="O84" s="224">
        <v>0</v>
      </c>
      <c r="Q84" s="228" t="str">
        <f t="array" ref="Q84">IF(B84="","",B$4)</f>
        <v/>
      </c>
      <c r="R84" s="212"/>
      <c r="S84" s="212"/>
      <c r="T84" s="212"/>
      <c r="V84" s="231"/>
    </row>
    <row r="85" spans="15:22">
      <c r="O85" s="224">
        <v>0</v>
      </c>
      <c r="Q85" s="228" t="str">
        <f t="array" ref="Q85">IF(B85="","",B$4)</f>
        <v/>
      </c>
      <c r="R85" s="212"/>
      <c r="S85" s="212"/>
      <c r="T85" s="212"/>
      <c r="V85" s="231"/>
    </row>
    <row r="86" spans="15:22">
      <c r="O86" s="224">
        <v>0</v>
      </c>
      <c r="Q86" s="228" t="str">
        <f t="array" ref="Q86">IF(B86="","",B$4)</f>
        <v/>
      </c>
      <c r="R86" s="212"/>
      <c r="S86" s="212"/>
      <c r="T86" s="212"/>
      <c r="V86" s="231"/>
    </row>
    <row r="87" spans="15:22">
      <c r="O87" s="224">
        <v>0</v>
      </c>
      <c r="Q87" s="228" t="str">
        <f t="array" ref="Q87">IF(B87="","",B$4)</f>
        <v/>
      </c>
      <c r="R87" s="212"/>
      <c r="S87" s="212"/>
      <c r="T87" s="212"/>
      <c r="V87" s="231"/>
    </row>
    <row r="88" spans="15:22">
      <c r="O88" s="224">
        <v>0</v>
      </c>
      <c r="Q88" s="228" t="str">
        <f t="array" ref="Q88">IF(B88="","",B$4)</f>
        <v/>
      </c>
      <c r="R88" s="212"/>
      <c r="S88" s="212"/>
      <c r="T88" s="212"/>
      <c r="V88" s="231"/>
    </row>
    <row r="89" spans="15:22">
      <c r="O89" s="224">
        <v>0</v>
      </c>
      <c r="Q89" s="228" t="str">
        <f t="array" ref="Q89">IF(B89="","",B$4)</f>
        <v/>
      </c>
      <c r="R89" s="212"/>
      <c r="S89" s="212"/>
      <c r="T89" s="212"/>
      <c r="V89" s="231"/>
    </row>
    <row r="90" spans="15:22">
      <c r="O90" s="224">
        <v>0</v>
      </c>
      <c r="Q90" s="228" t="str">
        <f t="array" ref="Q90">IF(B90="","",B$4)</f>
        <v/>
      </c>
      <c r="R90" s="212"/>
      <c r="S90" s="212"/>
      <c r="T90" s="212"/>
      <c r="V90" s="231"/>
    </row>
    <row r="91" spans="15:22">
      <c r="O91" s="224">
        <v>0</v>
      </c>
      <c r="Q91" s="228" t="str">
        <f t="array" ref="Q91">IF(B91="","",B$4)</f>
        <v/>
      </c>
      <c r="R91" s="212"/>
      <c r="S91" s="212"/>
      <c r="T91" s="212"/>
      <c r="V91" s="231"/>
    </row>
    <row r="92" spans="15:22">
      <c r="O92" s="224">
        <v>0</v>
      </c>
      <c r="Q92" s="228" t="str">
        <f t="array" ref="Q92">IF(B92="","",B$4)</f>
        <v/>
      </c>
      <c r="R92" s="212"/>
      <c r="S92" s="212"/>
      <c r="T92" s="212"/>
      <c r="V92" s="231"/>
    </row>
    <row r="93" spans="15:22">
      <c r="O93" s="224">
        <v>0</v>
      </c>
      <c r="Q93" s="228" t="str">
        <f t="array" ref="Q93">IF(B93="","",B$4)</f>
        <v/>
      </c>
      <c r="R93" s="212"/>
      <c r="S93" s="212"/>
      <c r="T93" s="212"/>
      <c r="V93" s="231"/>
    </row>
    <row r="94" spans="15:22">
      <c r="O94" s="224">
        <v>0</v>
      </c>
      <c r="Q94" s="228" t="str">
        <f t="array" ref="Q94">IF(B94="","",B$4)</f>
        <v/>
      </c>
      <c r="R94" s="212"/>
      <c r="S94" s="212"/>
      <c r="T94" s="212"/>
      <c r="V94" s="231"/>
    </row>
    <row r="95" spans="15:22">
      <c r="O95" s="224">
        <v>0</v>
      </c>
      <c r="Q95" s="228" t="str">
        <f t="array" ref="Q95">IF(B95="","",B$4)</f>
        <v/>
      </c>
      <c r="R95" s="212"/>
      <c r="S95" s="212"/>
      <c r="T95" s="212"/>
      <c r="V95" s="231"/>
    </row>
    <row r="96" spans="15:22">
      <c r="O96" s="224">
        <v>0</v>
      </c>
      <c r="Q96" s="228" t="str">
        <f t="array" ref="Q96">IF(B96="","",B$4)</f>
        <v/>
      </c>
      <c r="R96" s="212"/>
      <c r="S96" s="212"/>
      <c r="T96" s="212"/>
      <c r="V96" s="231"/>
    </row>
    <row r="97" spans="15:22">
      <c r="O97" s="224">
        <v>0</v>
      </c>
      <c r="Q97" s="228" t="str">
        <f t="array" ref="Q97">IF(B97="","",B$4)</f>
        <v/>
      </c>
      <c r="R97" s="212"/>
      <c r="S97" s="212"/>
      <c r="T97" s="212"/>
      <c r="V97" s="231"/>
    </row>
    <row r="98" spans="15:22">
      <c r="O98" s="224">
        <v>0</v>
      </c>
      <c r="Q98" s="228" t="str">
        <f t="array" ref="Q98">IF(B98="","",B$4)</f>
        <v/>
      </c>
      <c r="R98" s="212"/>
      <c r="S98" s="212"/>
      <c r="T98" s="212"/>
      <c r="V98" s="231"/>
    </row>
    <row r="99" spans="15:22">
      <c r="O99" s="224">
        <v>0</v>
      </c>
      <c r="Q99" s="228" t="str">
        <f t="array" ref="Q99">IF(B99="","",B$4)</f>
        <v/>
      </c>
      <c r="R99" s="212"/>
      <c r="S99" s="212"/>
      <c r="T99" s="212"/>
      <c r="V99" s="231"/>
    </row>
    <row r="100" spans="15:22">
      <c r="O100" s="224">
        <v>0</v>
      </c>
      <c r="Q100" s="228" t="str">
        <f t="array" ref="Q100">IF(B100="","",B$4)</f>
        <v/>
      </c>
      <c r="R100" s="212"/>
      <c r="S100" s="212"/>
      <c r="T100" s="212"/>
      <c r="V100" s="231"/>
    </row>
    <row r="101" spans="15:22">
      <c r="O101" s="224">
        <v>0</v>
      </c>
      <c r="Q101" s="228" t="str">
        <f t="array" ref="Q101">IF(B101="","",B$4)</f>
        <v/>
      </c>
      <c r="R101" s="212"/>
      <c r="S101" s="212"/>
      <c r="T101" s="212"/>
      <c r="V101" s="231"/>
    </row>
    <row r="102" spans="15:22">
      <c r="O102" s="224">
        <v>0</v>
      </c>
      <c r="Q102" s="228" t="str">
        <f t="array" ref="Q102">IF(B102="","",B$4)</f>
        <v/>
      </c>
      <c r="R102" s="212"/>
      <c r="S102" s="212"/>
      <c r="T102" s="212"/>
      <c r="V102" s="231"/>
    </row>
    <row r="103" spans="15:22">
      <c r="O103" s="224">
        <v>0</v>
      </c>
      <c r="Q103" s="228" t="str">
        <f t="array" ref="Q103">IF(B103="","",B$4)</f>
        <v/>
      </c>
      <c r="R103" s="212"/>
      <c r="S103" s="212"/>
      <c r="T103" s="212"/>
      <c r="V103" s="231"/>
    </row>
    <row r="104" spans="15:22">
      <c r="O104" s="224">
        <v>0</v>
      </c>
      <c r="Q104" s="228" t="str">
        <f t="array" ref="Q104">IF(B104="","",B$4)</f>
        <v/>
      </c>
      <c r="R104" s="212"/>
      <c r="S104" s="212"/>
      <c r="T104" s="212"/>
      <c r="V104" s="231"/>
    </row>
    <row r="105" spans="15:22">
      <c r="O105" s="224">
        <v>0</v>
      </c>
      <c r="Q105" s="228" t="str">
        <f t="array" ref="Q105">IF(B105="","",B$4)</f>
        <v/>
      </c>
      <c r="R105" s="212"/>
      <c r="S105" s="212"/>
      <c r="T105" s="212"/>
      <c r="V105" s="231"/>
    </row>
    <row r="106" spans="15:22">
      <c r="O106" s="224">
        <v>0</v>
      </c>
      <c r="Q106" s="228" t="str">
        <f t="array" ref="Q106">IF(B106="","",B$4)</f>
        <v/>
      </c>
      <c r="R106" s="212"/>
      <c r="S106" s="212"/>
      <c r="T106" s="212"/>
      <c r="V106" s="231"/>
    </row>
  </sheetData>
  <customSheetViews>
    <customSheetView guid="{A37D8FF2-64FE-4D03-A072-5C55028CA0E5}" hiddenColumns="1">
      <selection activeCell="E15" sqref="E15"/>
      <pageMargins left="0.7" right="0.7" top="0.75" bottom="0.75" header="0.3" footer="0.3"/>
    </customSheetView>
    <customSheetView guid="{49F94A0E-0D24-42DC-9B9A-8AB8B2DEA003}" hiddenColumns="1" topLeftCell="A2">
      <selection activeCell="G6" sqref="G6"/>
      <pageMargins left="0.7" right="0.7" top="0.75" bottom="0.75" header="0.3" footer="0.3"/>
    </customSheetView>
  </customSheetViews>
  <mergeCells count="1">
    <mergeCell ref="A1:F1"/>
  </mergeCells>
  <phoneticPr fontId="25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9937" r:id="rId3" name="ListBox1">
          <controlPr defaultSize="0" altText="" r:id="rId4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4</xdr:col>
                <xdr:colOff>323850</xdr:colOff>
                <xdr:row>17</xdr:row>
                <xdr:rowOff>28575</xdr:rowOff>
              </to>
            </anchor>
          </controlPr>
        </control>
      </mc:Choice>
      <mc:Fallback>
        <control shapeId="39937" r:id="rId3" name="ListBox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N1000"/>
  <sheetViews>
    <sheetView zoomScale="80" workbookViewId="0">
      <pane ySplit="5" topLeftCell="A6" activePane="bottomLeft" state="frozen"/>
      <selection pane="bottomLeft" activeCell="C11" sqref="C11"/>
    </sheetView>
  </sheetViews>
  <sheetFormatPr defaultRowHeight="14.25"/>
  <cols>
    <col min="1" max="1" width="11.625" style="189" customWidth="1"/>
    <col min="2" max="3" width="13.25" style="190" customWidth="1"/>
    <col min="4" max="4" width="19" style="190" customWidth="1"/>
    <col min="5" max="5" width="9.375" style="190" customWidth="1"/>
    <col min="6" max="6" width="10.125" style="191" customWidth="1"/>
    <col min="7" max="7" width="12" style="191" customWidth="1"/>
    <col min="8" max="9" width="14.25" style="192" customWidth="1"/>
    <col min="10" max="10" width="12.125" style="193" customWidth="1"/>
    <col min="11" max="11" width="14" style="194" customWidth="1"/>
    <col min="12" max="12" width="13.5" style="191" customWidth="1"/>
    <col min="13" max="13" width="14.25" style="190" customWidth="1"/>
    <col min="14" max="14" width="16.125" style="190" customWidth="1"/>
    <col min="15" max="16384" width="9" style="189"/>
  </cols>
  <sheetData>
    <row r="1" spans="1:14" s="170" customFormat="1" ht="31.5" customHeight="1">
      <c r="A1" s="262" t="s">
        <v>72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</row>
    <row r="2" spans="1:14" s="143" customFormat="1" ht="21" customHeight="1">
      <c r="A2" s="195"/>
      <c r="B2" s="115"/>
      <c r="C2" s="115"/>
      <c r="D2" s="117"/>
      <c r="E2" s="117"/>
      <c r="F2" s="118"/>
      <c r="G2" s="118"/>
      <c r="H2" s="119"/>
      <c r="I2" s="141"/>
      <c r="J2" s="117"/>
      <c r="K2" s="117"/>
      <c r="L2" s="142"/>
    </row>
    <row r="3" spans="1:14" s="143" customFormat="1" ht="16.5" customHeight="1">
      <c r="A3" s="196"/>
      <c r="B3" s="122"/>
      <c r="C3" s="122"/>
      <c r="D3" s="197"/>
      <c r="E3" s="263"/>
      <c r="F3" s="265" t="s">
        <v>73</v>
      </c>
      <c r="G3" s="266"/>
      <c r="H3" s="267"/>
      <c r="I3" s="265" t="s">
        <v>74</v>
      </c>
      <c r="J3" s="266"/>
      <c r="K3" s="267"/>
      <c r="L3" s="271" t="s">
        <v>75</v>
      </c>
      <c r="M3" s="272"/>
      <c r="N3" s="273"/>
    </row>
    <row r="4" spans="1:14" s="170" customFormat="1" ht="21.75" customHeight="1">
      <c r="A4" s="198"/>
      <c r="B4" s="126"/>
      <c r="C4" s="126"/>
      <c r="D4" s="199"/>
      <c r="E4" s="264"/>
      <c r="F4" s="268"/>
      <c r="G4" s="269"/>
      <c r="H4" s="270"/>
      <c r="I4" s="268"/>
      <c r="J4" s="269"/>
      <c r="K4" s="270"/>
      <c r="L4" s="274"/>
      <c r="M4" s="275"/>
      <c r="N4" s="276"/>
    </row>
    <row r="5" spans="1:14" s="188" customFormat="1" ht="26.25" customHeight="1">
      <c r="A5" s="129" t="s">
        <v>76</v>
      </c>
      <c r="B5" s="129" t="s">
        <v>77</v>
      </c>
      <c r="C5" s="129" t="s">
        <v>4</v>
      </c>
      <c r="D5" s="130" t="s">
        <v>5</v>
      </c>
      <c r="E5" s="129" t="s">
        <v>6</v>
      </c>
      <c r="F5" s="131" t="s">
        <v>8</v>
      </c>
      <c r="G5" s="131" t="s">
        <v>7</v>
      </c>
      <c r="H5" s="132" t="s">
        <v>9</v>
      </c>
      <c r="I5" s="144" t="s">
        <v>8</v>
      </c>
      <c r="J5" s="145" t="s">
        <v>7</v>
      </c>
      <c r="K5" s="146" t="s">
        <v>16</v>
      </c>
      <c r="L5" s="147" t="s">
        <v>8</v>
      </c>
      <c r="M5" s="148" t="s">
        <v>7</v>
      </c>
      <c r="N5" s="149" t="s">
        <v>16</v>
      </c>
    </row>
    <row r="6" spans="1:14" s="170" customFormat="1">
      <c r="A6" s="133">
        <v>43584</v>
      </c>
      <c r="B6" s="134" t="s">
        <v>3</v>
      </c>
      <c r="C6" s="134">
        <v>4</v>
      </c>
      <c r="D6" s="134" t="s">
        <v>78</v>
      </c>
      <c r="E6" s="134" t="s">
        <v>79</v>
      </c>
      <c r="F6" s="200">
        <v>66</v>
      </c>
      <c r="G6" s="200">
        <v>4</v>
      </c>
      <c r="H6" s="200">
        <v>264</v>
      </c>
      <c r="I6" s="202"/>
      <c r="J6" s="200"/>
      <c r="K6" s="200"/>
      <c r="L6" s="202"/>
      <c r="M6" s="200"/>
      <c r="N6" s="200"/>
    </row>
    <row r="7" spans="1:14" s="170" customFormat="1">
      <c r="A7" s="137">
        <v>43584</v>
      </c>
      <c r="B7" s="138" t="s">
        <v>3</v>
      </c>
      <c r="C7" s="138">
        <v>3</v>
      </c>
      <c r="D7" s="138">
        <v>8320</v>
      </c>
      <c r="E7" s="138" t="s">
        <v>79</v>
      </c>
      <c r="F7" s="201">
        <v>99</v>
      </c>
      <c r="G7" s="201">
        <v>3</v>
      </c>
      <c r="H7" s="201">
        <v>297</v>
      </c>
      <c r="I7" s="203"/>
      <c r="J7" s="201"/>
      <c r="K7" s="201"/>
      <c r="L7" s="203"/>
      <c r="M7" s="201"/>
      <c r="N7" s="201"/>
    </row>
    <row r="8" spans="1:14" s="170" customFormat="1">
      <c r="A8" s="133">
        <v>43591</v>
      </c>
      <c r="B8" s="134" t="s">
        <v>3</v>
      </c>
      <c r="C8" s="134">
        <v>1</v>
      </c>
      <c r="D8" s="134" t="s">
        <v>80</v>
      </c>
      <c r="E8" s="134" t="s">
        <v>79</v>
      </c>
      <c r="F8" s="200">
        <v>222</v>
      </c>
      <c r="G8" s="200">
        <v>1</v>
      </c>
      <c r="H8" s="200">
        <v>222</v>
      </c>
      <c r="I8" s="202"/>
      <c r="J8" s="200"/>
      <c r="K8" s="200"/>
      <c r="L8" s="202"/>
      <c r="M8" s="200"/>
      <c r="N8" s="200"/>
    </row>
    <row r="9" spans="1:14" s="170" customFormat="1">
      <c r="A9" s="137">
        <v>43591</v>
      </c>
      <c r="B9" s="138" t="s">
        <v>3</v>
      </c>
      <c r="C9" s="138">
        <v>2</v>
      </c>
      <c r="D9" s="138">
        <v>7042</v>
      </c>
      <c r="E9" s="138" t="s">
        <v>79</v>
      </c>
      <c r="F9" s="201">
        <v>333</v>
      </c>
      <c r="G9" s="201">
        <v>2</v>
      </c>
      <c r="H9" s="201">
        <v>666</v>
      </c>
      <c r="I9" s="203"/>
      <c r="J9" s="201"/>
      <c r="K9" s="201"/>
      <c r="L9" s="203"/>
      <c r="M9" s="201"/>
      <c r="N9" s="201"/>
    </row>
    <row r="10" spans="1:14" s="170" customFormat="1">
      <c r="A10" s="133">
        <v>43591</v>
      </c>
      <c r="B10" s="134" t="s">
        <v>3</v>
      </c>
      <c r="C10" s="134">
        <v>1</v>
      </c>
      <c r="D10" s="134" t="s">
        <v>80</v>
      </c>
      <c r="E10" s="134" t="s">
        <v>79</v>
      </c>
      <c r="F10" s="200">
        <v>5555</v>
      </c>
      <c r="G10" s="200">
        <v>1</v>
      </c>
      <c r="H10" s="200">
        <v>5555</v>
      </c>
      <c r="I10" s="202"/>
      <c r="J10" s="200"/>
      <c r="K10" s="200"/>
      <c r="L10" s="202"/>
      <c r="M10" s="200"/>
      <c r="N10" s="200"/>
    </row>
    <row r="11" spans="1:14" s="170" customFormat="1">
      <c r="A11" s="137"/>
      <c r="B11" s="138"/>
      <c r="C11" s="138"/>
      <c r="D11" s="138"/>
      <c r="E11" s="138"/>
      <c r="F11" s="201"/>
      <c r="G11" s="201"/>
      <c r="H11" s="201"/>
      <c r="I11" s="203"/>
      <c r="J11" s="201"/>
      <c r="K11" s="201"/>
      <c r="L11" s="203"/>
      <c r="M11" s="201"/>
      <c r="N11" s="201"/>
    </row>
    <row r="12" spans="1:14" s="170" customFormat="1">
      <c r="A12" s="133"/>
      <c r="B12" s="134"/>
      <c r="C12" s="134"/>
      <c r="D12" s="134"/>
      <c r="E12" s="134"/>
      <c r="F12" s="200"/>
      <c r="G12" s="200"/>
      <c r="H12" s="200"/>
      <c r="I12" s="202"/>
      <c r="J12" s="200"/>
      <c r="K12" s="200"/>
      <c r="L12" s="202"/>
      <c r="M12" s="200"/>
      <c r="N12" s="200"/>
    </row>
    <row r="13" spans="1:14" s="170" customFormat="1">
      <c r="A13" s="137"/>
      <c r="B13" s="138"/>
      <c r="C13" s="138"/>
      <c r="D13" s="138"/>
      <c r="E13" s="138"/>
      <c r="F13" s="201"/>
      <c r="G13" s="201"/>
      <c r="H13" s="201"/>
      <c r="I13" s="203"/>
      <c r="J13" s="201"/>
      <c r="K13" s="201"/>
      <c r="L13" s="203"/>
      <c r="M13" s="201"/>
      <c r="N13" s="201"/>
    </row>
    <row r="14" spans="1:14" s="170" customFormat="1">
      <c r="A14" s="133"/>
      <c r="B14" s="134"/>
      <c r="C14" s="134"/>
      <c r="D14" s="134"/>
      <c r="E14" s="134"/>
      <c r="F14" s="200"/>
      <c r="G14" s="200"/>
      <c r="H14" s="200"/>
      <c r="I14" s="202"/>
      <c r="J14" s="200"/>
      <c r="K14" s="200"/>
      <c r="L14" s="202"/>
      <c r="M14" s="200"/>
      <c r="N14" s="200"/>
    </row>
    <row r="15" spans="1:14" s="170" customFormat="1">
      <c r="A15" s="137"/>
      <c r="B15" s="138"/>
      <c r="C15" s="138"/>
      <c r="D15" s="138"/>
      <c r="E15" s="138"/>
      <c r="F15" s="201"/>
      <c r="G15" s="201"/>
      <c r="H15" s="201"/>
      <c r="I15" s="203"/>
      <c r="J15" s="201"/>
      <c r="K15" s="201"/>
      <c r="L15" s="203"/>
      <c r="M15" s="201"/>
      <c r="N15" s="201"/>
    </row>
    <row r="16" spans="1:14" s="170" customFormat="1">
      <c r="A16" s="133"/>
      <c r="B16" s="134"/>
      <c r="C16" s="134"/>
      <c r="D16" s="134"/>
      <c r="E16" s="134"/>
      <c r="F16" s="200"/>
      <c r="G16" s="200"/>
      <c r="H16" s="200"/>
      <c r="I16" s="202"/>
      <c r="J16" s="200"/>
      <c r="K16" s="200"/>
      <c r="L16" s="202"/>
      <c r="M16" s="200"/>
      <c r="N16" s="200"/>
    </row>
    <row r="17" spans="1:14" s="170" customFormat="1">
      <c r="A17" s="137"/>
      <c r="B17" s="138"/>
      <c r="C17" s="138"/>
      <c r="D17" s="138"/>
      <c r="E17" s="138"/>
      <c r="F17" s="201"/>
      <c r="G17" s="201"/>
      <c r="H17" s="201"/>
      <c r="I17" s="203"/>
      <c r="J17" s="201"/>
      <c r="K17" s="201"/>
      <c r="L17" s="203"/>
      <c r="M17" s="201"/>
      <c r="N17" s="201"/>
    </row>
    <row r="18" spans="1:14" s="170" customFormat="1">
      <c r="A18" s="133"/>
      <c r="B18" s="134"/>
      <c r="C18" s="134"/>
      <c r="D18" s="134"/>
      <c r="E18" s="134"/>
      <c r="F18" s="200"/>
      <c r="G18" s="200"/>
      <c r="H18" s="200"/>
      <c r="I18" s="202"/>
      <c r="J18" s="200"/>
      <c r="K18" s="200"/>
      <c r="L18" s="202"/>
      <c r="M18" s="200"/>
      <c r="N18" s="200"/>
    </row>
    <row r="19" spans="1:14" s="170" customFormat="1">
      <c r="A19" s="137"/>
      <c r="B19" s="138"/>
      <c r="C19" s="138"/>
      <c r="D19" s="138"/>
      <c r="E19" s="138"/>
      <c r="F19" s="201"/>
      <c r="G19" s="201"/>
      <c r="H19" s="201"/>
      <c r="I19" s="203"/>
      <c r="J19" s="201"/>
      <c r="K19" s="201"/>
      <c r="L19" s="203"/>
      <c r="M19" s="201"/>
      <c r="N19" s="201"/>
    </row>
    <row r="20" spans="1:14" s="170" customFormat="1">
      <c r="A20" s="133"/>
      <c r="B20" s="134"/>
      <c r="C20" s="134"/>
      <c r="D20" s="134"/>
      <c r="E20" s="134"/>
      <c r="F20" s="200"/>
      <c r="G20" s="200"/>
      <c r="H20" s="200"/>
      <c r="I20" s="202"/>
      <c r="J20" s="200"/>
      <c r="K20" s="200"/>
      <c r="L20" s="202"/>
      <c r="M20" s="200"/>
      <c r="N20" s="200"/>
    </row>
    <row r="21" spans="1:14" s="170" customFormat="1">
      <c r="A21" s="137"/>
      <c r="B21" s="138"/>
      <c r="C21" s="138"/>
      <c r="D21" s="138"/>
      <c r="E21" s="138"/>
      <c r="F21" s="201"/>
      <c r="G21" s="201"/>
      <c r="H21" s="201"/>
      <c r="I21" s="203"/>
      <c r="J21" s="201"/>
      <c r="K21" s="201"/>
      <c r="L21" s="203"/>
      <c r="M21" s="201"/>
      <c r="N21" s="201"/>
    </row>
    <row r="22" spans="1:14" s="170" customFormat="1">
      <c r="A22" s="133"/>
      <c r="B22" s="134"/>
      <c r="C22" s="134"/>
      <c r="D22" s="134"/>
      <c r="E22" s="134"/>
      <c r="F22" s="200"/>
      <c r="G22" s="200"/>
      <c r="H22" s="200"/>
      <c r="I22" s="202"/>
      <c r="J22" s="200"/>
      <c r="K22" s="200"/>
      <c r="L22" s="202"/>
      <c r="M22" s="200"/>
      <c r="N22" s="200"/>
    </row>
    <row r="23" spans="1:14" s="170" customFormat="1">
      <c r="A23" s="137"/>
      <c r="B23" s="138"/>
      <c r="C23" s="138"/>
      <c r="D23" s="138"/>
      <c r="E23" s="138"/>
      <c r="F23" s="201"/>
      <c r="G23" s="201"/>
      <c r="H23" s="201"/>
      <c r="I23" s="203"/>
      <c r="J23" s="201"/>
      <c r="K23" s="201"/>
      <c r="L23" s="203"/>
      <c r="M23" s="201"/>
      <c r="N23" s="201"/>
    </row>
    <row r="24" spans="1:14" s="170" customFormat="1">
      <c r="A24" s="133"/>
      <c r="B24" s="134"/>
      <c r="C24" s="134"/>
      <c r="D24" s="134"/>
      <c r="E24" s="134"/>
      <c r="F24" s="200"/>
      <c r="G24" s="200"/>
      <c r="H24" s="200"/>
      <c r="I24" s="202"/>
      <c r="J24" s="200"/>
      <c r="K24" s="200"/>
      <c r="L24" s="202"/>
      <c r="M24" s="200"/>
      <c r="N24" s="200"/>
    </row>
    <row r="25" spans="1:14" s="170" customFormat="1">
      <c r="A25" s="137"/>
      <c r="B25" s="138"/>
      <c r="C25" s="138"/>
      <c r="D25" s="138"/>
      <c r="E25" s="138"/>
      <c r="F25" s="201"/>
      <c r="G25" s="201"/>
      <c r="H25" s="201"/>
      <c r="I25" s="203"/>
      <c r="J25" s="201"/>
      <c r="K25" s="201"/>
      <c r="L25" s="203"/>
      <c r="M25" s="201"/>
      <c r="N25" s="201"/>
    </row>
    <row r="26" spans="1:14" s="170" customFormat="1">
      <c r="A26" s="133"/>
      <c r="B26" s="134"/>
      <c r="C26" s="134"/>
      <c r="D26" s="134"/>
      <c r="E26" s="134"/>
      <c r="F26" s="200"/>
      <c r="G26" s="200"/>
      <c r="H26" s="200"/>
      <c r="I26" s="202"/>
      <c r="J26" s="200"/>
      <c r="K26" s="200"/>
      <c r="L26" s="202"/>
      <c r="M26" s="200"/>
      <c r="N26" s="200"/>
    </row>
    <row r="27" spans="1:14" s="170" customFormat="1">
      <c r="A27" s="137"/>
      <c r="B27" s="138"/>
      <c r="C27" s="138"/>
      <c r="D27" s="138"/>
      <c r="E27" s="138"/>
      <c r="F27" s="201"/>
      <c r="G27" s="201"/>
      <c r="H27" s="201"/>
      <c r="I27" s="203"/>
      <c r="J27" s="201"/>
      <c r="K27" s="201"/>
      <c r="L27" s="203"/>
      <c r="M27" s="201"/>
      <c r="N27" s="201"/>
    </row>
    <row r="28" spans="1:14" s="170" customFormat="1">
      <c r="A28" s="133"/>
      <c r="B28" s="134"/>
      <c r="C28" s="134"/>
      <c r="D28" s="134"/>
      <c r="E28" s="134"/>
      <c r="F28" s="200"/>
      <c r="G28" s="200"/>
      <c r="H28" s="200"/>
      <c r="I28" s="202"/>
      <c r="J28" s="200"/>
      <c r="K28" s="200"/>
      <c r="L28" s="202"/>
      <c r="M28" s="200"/>
      <c r="N28" s="200"/>
    </row>
    <row r="29" spans="1:14" s="170" customFormat="1">
      <c r="A29" s="137"/>
      <c r="B29" s="138"/>
      <c r="C29" s="138"/>
      <c r="D29" s="138"/>
      <c r="E29" s="138"/>
      <c r="F29" s="201"/>
      <c r="G29" s="201"/>
      <c r="H29" s="201"/>
      <c r="I29" s="203"/>
      <c r="J29" s="201"/>
      <c r="K29" s="201"/>
      <c r="L29" s="203"/>
      <c r="M29" s="201"/>
      <c r="N29" s="201"/>
    </row>
    <row r="30" spans="1:14" s="170" customFormat="1">
      <c r="A30" s="133"/>
      <c r="B30" s="134"/>
      <c r="C30" s="134"/>
      <c r="D30" s="134"/>
      <c r="E30" s="134"/>
      <c r="F30" s="200"/>
      <c r="G30" s="200"/>
      <c r="H30" s="200"/>
      <c r="I30" s="202"/>
      <c r="J30" s="200"/>
      <c r="K30" s="200"/>
      <c r="L30" s="202"/>
      <c r="M30" s="200"/>
      <c r="N30" s="200"/>
    </row>
    <row r="31" spans="1:14" s="170" customFormat="1">
      <c r="A31" s="137"/>
      <c r="B31" s="138"/>
      <c r="C31" s="138"/>
      <c r="D31" s="138"/>
      <c r="E31" s="138"/>
      <c r="F31" s="201"/>
      <c r="G31" s="201"/>
      <c r="H31" s="201"/>
      <c r="I31" s="203"/>
      <c r="J31" s="201"/>
      <c r="K31" s="201"/>
      <c r="L31" s="203"/>
      <c r="M31" s="201"/>
      <c r="N31" s="201"/>
    </row>
    <row r="32" spans="1:14" s="170" customFormat="1">
      <c r="A32" s="133"/>
      <c r="B32" s="134"/>
      <c r="C32" s="134"/>
      <c r="D32" s="134"/>
      <c r="E32" s="134"/>
      <c r="F32" s="200"/>
      <c r="G32" s="200"/>
      <c r="H32" s="200"/>
      <c r="I32" s="202"/>
      <c r="J32" s="200"/>
      <c r="K32" s="200"/>
      <c r="L32" s="202"/>
      <c r="M32" s="200"/>
      <c r="N32" s="200"/>
    </row>
    <row r="33" spans="1:14" s="170" customFormat="1">
      <c r="A33" s="137"/>
      <c r="B33" s="138"/>
      <c r="C33" s="138"/>
      <c r="D33" s="138"/>
      <c r="E33" s="138"/>
      <c r="F33" s="201"/>
      <c r="G33" s="201"/>
      <c r="H33" s="201"/>
      <c r="I33" s="203"/>
      <c r="J33" s="201"/>
      <c r="K33" s="201"/>
      <c r="L33" s="203"/>
      <c r="M33" s="201"/>
      <c r="N33" s="201"/>
    </row>
    <row r="34" spans="1:14" s="170" customFormat="1">
      <c r="A34" s="133"/>
      <c r="B34" s="134"/>
      <c r="C34" s="134"/>
      <c r="D34" s="134"/>
      <c r="E34" s="134"/>
      <c r="F34" s="200"/>
      <c r="G34" s="200"/>
      <c r="H34" s="200"/>
      <c r="I34" s="202"/>
      <c r="J34" s="200"/>
      <c r="K34" s="200"/>
      <c r="L34" s="202"/>
      <c r="M34" s="200"/>
      <c r="N34" s="200"/>
    </row>
    <row r="35" spans="1:14" s="170" customFormat="1">
      <c r="A35" s="137"/>
      <c r="B35" s="138"/>
      <c r="C35" s="138"/>
      <c r="D35" s="138"/>
      <c r="E35" s="138"/>
      <c r="F35" s="201"/>
      <c r="G35" s="201"/>
      <c r="H35" s="201"/>
      <c r="I35" s="203"/>
      <c r="J35" s="201"/>
      <c r="K35" s="201"/>
      <c r="L35" s="203"/>
      <c r="M35" s="201"/>
      <c r="N35" s="201"/>
    </row>
    <row r="36" spans="1:14" s="170" customFormat="1">
      <c r="A36" s="133"/>
      <c r="B36" s="134"/>
      <c r="C36" s="134"/>
      <c r="D36" s="134"/>
      <c r="E36" s="134"/>
      <c r="F36" s="200"/>
      <c r="G36" s="200"/>
      <c r="H36" s="200"/>
      <c r="I36" s="202"/>
      <c r="J36" s="200"/>
      <c r="K36" s="200"/>
      <c r="L36" s="202"/>
      <c r="M36" s="200"/>
      <c r="N36" s="200"/>
    </row>
    <row r="37" spans="1:14" s="170" customFormat="1">
      <c r="A37" s="137"/>
      <c r="B37" s="138"/>
      <c r="C37" s="138"/>
      <c r="D37" s="138"/>
      <c r="E37" s="138"/>
      <c r="F37" s="201"/>
      <c r="G37" s="201"/>
      <c r="H37" s="201"/>
      <c r="I37" s="203"/>
      <c r="J37" s="201"/>
      <c r="K37" s="201"/>
      <c r="L37" s="203"/>
      <c r="M37" s="201"/>
      <c r="N37" s="201"/>
    </row>
    <row r="38" spans="1:14" s="170" customFormat="1">
      <c r="A38" s="133"/>
      <c r="B38" s="134"/>
      <c r="C38" s="134"/>
      <c r="D38" s="134"/>
      <c r="E38" s="134"/>
      <c r="F38" s="200"/>
      <c r="G38" s="200"/>
      <c r="H38" s="200"/>
      <c r="I38" s="202"/>
      <c r="J38" s="200"/>
      <c r="K38" s="200"/>
      <c r="L38" s="202"/>
      <c r="M38" s="200"/>
      <c r="N38" s="200"/>
    </row>
    <row r="39" spans="1:14" s="170" customFormat="1">
      <c r="A39" s="137"/>
      <c r="B39" s="138"/>
      <c r="C39" s="138"/>
      <c r="D39" s="138"/>
      <c r="E39" s="138"/>
      <c r="F39" s="201"/>
      <c r="G39" s="201"/>
      <c r="H39" s="201"/>
      <c r="I39" s="203"/>
      <c r="J39" s="201"/>
      <c r="K39" s="201"/>
      <c r="L39" s="203"/>
      <c r="M39" s="201"/>
      <c r="N39" s="201"/>
    </row>
    <row r="40" spans="1:14" s="170" customFormat="1">
      <c r="A40" s="133"/>
      <c r="B40" s="134"/>
      <c r="C40" s="134"/>
      <c r="D40" s="134"/>
      <c r="E40" s="134"/>
      <c r="F40" s="200"/>
      <c r="G40" s="200"/>
      <c r="H40" s="200"/>
      <c r="I40" s="202"/>
      <c r="J40" s="200"/>
      <c r="K40" s="200"/>
      <c r="L40" s="202"/>
      <c r="M40" s="200"/>
      <c r="N40" s="200"/>
    </row>
    <row r="41" spans="1:14" s="170" customFormat="1">
      <c r="A41" s="137"/>
      <c r="B41" s="138"/>
      <c r="C41" s="138"/>
      <c r="D41" s="138"/>
      <c r="E41" s="138"/>
      <c r="F41" s="201"/>
      <c r="G41" s="201"/>
      <c r="H41" s="201"/>
      <c r="I41" s="203"/>
      <c r="J41" s="201"/>
      <c r="K41" s="201"/>
      <c r="L41" s="203"/>
      <c r="M41" s="201"/>
      <c r="N41" s="201"/>
    </row>
    <row r="42" spans="1:14" s="170" customFormat="1">
      <c r="A42" s="133"/>
      <c r="B42" s="134"/>
      <c r="C42" s="134"/>
      <c r="D42" s="134"/>
      <c r="E42" s="134"/>
      <c r="F42" s="200"/>
      <c r="G42" s="200"/>
      <c r="H42" s="200"/>
      <c r="I42" s="202"/>
      <c r="J42" s="200"/>
      <c r="K42" s="200"/>
      <c r="L42" s="202"/>
      <c r="M42" s="200"/>
      <c r="N42" s="200"/>
    </row>
    <row r="43" spans="1:14" s="170" customFormat="1">
      <c r="A43" s="137"/>
      <c r="B43" s="138"/>
      <c r="C43" s="138"/>
      <c r="D43" s="138"/>
      <c r="E43" s="138"/>
      <c r="F43" s="201"/>
      <c r="G43" s="201"/>
      <c r="H43" s="201"/>
      <c r="I43" s="203"/>
      <c r="J43" s="201"/>
      <c r="K43" s="201"/>
      <c r="L43" s="203"/>
      <c r="M43" s="201"/>
      <c r="N43" s="201"/>
    </row>
    <row r="44" spans="1:14" s="170" customFormat="1">
      <c r="A44" s="133"/>
      <c r="B44" s="134"/>
      <c r="C44" s="134"/>
      <c r="D44" s="134"/>
      <c r="E44" s="134"/>
      <c r="F44" s="200"/>
      <c r="G44" s="200"/>
      <c r="H44" s="200"/>
      <c r="I44" s="202"/>
      <c r="J44" s="200"/>
      <c r="K44" s="200"/>
      <c r="L44" s="202"/>
      <c r="M44" s="200"/>
      <c r="N44" s="200"/>
    </row>
    <row r="45" spans="1:14" s="170" customFormat="1">
      <c r="A45" s="137"/>
      <c r="B45" s="138"/>
      <c r="C45" s="138"/>
      <c r="D45" s="138"/>
      <c r="E45" s="138"/>
      <c r="F45" s="201"/>
      <c r="G45" s="201"/>
      <c r="H45" s="201"/>
      <c r="I45" s="203"/>
      <c r="J45" s="201"/>
      <c r="K45" s="201"/>
      <c r="L45" s="203"/>
      <c r="M45" s="201"/>
      <c r="N45" s="201"/>
    </row>
    <row r="46" spans="1:14" s="170" customFormat="1">
      <c r="A46" s="133"/>
      <c r="B46" s="134"/>
      <c r="C46" s="134"/>
      <c r="D46" s="134"/>
      <c r="E46" s="134"/>
      <c r="F46" s="200"/>
      <c r="G46" s="200"/>
      <c r="H46" s="200"/>
      <c r="I46" s="202"/>
      <c r="J46" s="200"/>
      <c r="K46" s="200"/>
      <c r="L46" s="202"/>
      <c r="M46" s="200"/>
      <c r="N46" s="200"/>
    </row>
    <row r="47" spans="1:14" s="170" customFormat="1">
      <c r="A47" s="137"/>
      <c r="B47" s="138"/>
      <c r="C47" s="138"/>
      <c r="D47" s="138"/>
      <c r="E47" s="138"/>
      <c r="F47" s="201"/>
      <c r="G47" s="201"/>
      <c r="H47" s="201"/>
      <c r="I47" s="203"/>
      <c r="J47" s="201"/>
      <c r="K47" s="201"/>
      <c r="L47" s="203"/>
      <c r="M47" s="201"/>
      <c r="N47" s="201"/>
    </row>
    <row r="48" spans="1:14" s="170" customFormat="1">
      <c r="A48" s="133"/>
      <c r="B48" s="134"/>
      <c r="C48" s="134"/>
      <c r="D48" s="134"/>
      <c r="E48" s="134"/>
      <c r="F48" s="200"/>
      <c r="G48" s="200"/>
      <c r="H48" s="200"/>
      <c r="I48" s="202"/>
      <c r="J48" s="200"/>
      <c r="K48" s="200"/>
      <c r="L48" s="202"/>
      <c r="M48" s="200"/>
      <c r="N48" s="200"/>
    </row>
    <row r="49" spans="1:14" s="170" customFormat="1">
      <c r="A49" s="137"/>
      <c r="B49" s="138"/>
      <c r="C49" s="138"/>
      <c r="D49" s="138"/>
      <c r="E49" s="138"/>
      <c r="F49" s="201"/>
      <c r="G49" s="201"/>
      <c r="H49" s="201"/>
      <c r="I49" s="203"/>
      <c r="J49" s="201"/>
      <c r="K49" s="201"/>
      <c r="L49" s="203"/>
      <c r="M49" s="201"/>
      <c r="N49" s="201"/>
    </row>
    <row r="50" spans="1:14" s="170" customFormat="1">
      <c r="A50" s="133"/>
      <c r="B50" s="134"/>
      <c r="C50" s="134"/>
      <c r="D50" s="134"/>
      <c r="E50" s="134"/>
      <c r="F50" s="200"/>
      <c r="G50" s="200"/>
      <c r="H50" s="200"/>
      <c r="I50" s="202"/>
      <c r="J50" s="200"/>
      <c r="K50" s="200"/>
      <c r="L50" s="202"/>
      <c r="M50" s="200"/>
      <c r="N50" s="200"/>
    </row>
    <row r="51" spans="1:14" s="170" customFormat="1">
      <c r="A51" s="137"/>
      <c r="B51" s="138"/>
      <c r="C51" s="138"/>
      <c r="D51" s="138"/>
      <c r="E51" s="138"/>
      <c r="F51" s="201"/>
      <c r="G51" s="201"/>
      <c r="H51" s="201"/>
      <c r="I51" s="203"/>
      <c r="J51" s="201"/>
      <c r="K51" s="201"/>
      <c r="L51" s="203"/>
      <c r="M51" s="201"/>
      <c r="N51" s="201"/>
    </row>
    <row r="52" spans="1:14" s="170" customFormat="1">
      <c r="A52" s="133"/>
      <c r="B52" s="134"/>
      <c r="C52" s="134"/>
      <c r="D52" s="134"/>
      <c r="E52" s="134"/>
      <c r="F52" s="200"/>
      <c r="G52" s="200"/>
      <c r="H52" s="200"/>
      <c r="I52" s="202"/>
      <c r="J52" s="200"/>
      <c r="K52" s="200"/>
      <c r="L52" s="202"/>
      <c r="M52" s="200"/>
      <c r="N52" s="200"/>
    </row>
    <row r="53" spans="1:14" s="170" customFormat="1">
      <c r="A53" s="137"/>
      <c r="B53" s="138"/>
      <c r="C53" s="138"/>
      <c r="D53" s="138"/>
      <c r="E53" s="138"/>
      <c r="F53" s="201"/>
      <c r="G53" s="201"/>
      <c r="H53" s="201"/>
      <c r="I53" s="203"/>
      <c r="J53" s="201"/>
      <c r="K53" s="201"/>
      <c r="L53" s="203"/>
      <c r="M53" s="201"/>
      <c r="N53" s="201"/>
    </row>
    <row r="54" spans="1:14" s="170" customFormat="1">
      <c r="A54" s="133"/>
      <c r="B54" s="134"/>
      <c r="C54" s="134"/>
      <c r="D54" s="134"/>
      <c r="E54" s="134"/>
      <c r="F54" s="200"/>
      <c r="G54" s="200"/>
      <c r="H54" s="200"/>
      <c r="I54" s="202"/>
      <c r="J54" s="200"/>
      <c r="K54" s="200"/>
      <c r="L54" s="202"/>
      <c r="M54" s="200"/>
      <c r="N54" s="200"/>
    </row>
    <row r="55" spans="1:14" s="170" customFormat="1">
      <c r="A55" s="137"/>
      <c r="B55" s="138"/>
      <c r="C55" s="138"/>
      <c r="D55" s="138"/>
      <c r="E55" s="138"/>
      <c r="F55" s="201"/>
      <c r="G55" s="201"/>
      <c r="H55" s="201"/>
      <c r="I55" s="203"/>
      <c r="J55" s="201"/>
      <c r="K55" s="201"/>
      <c r="L55" s="203"/>
      <c r="M55" s="201"/>
      <c r="N55" s="201"/>
    </row>
    <row r="56" spans="1:14" s="170" customFormat="1">
      <c r="A56" s="133"/>
      <c r="B56" s="134"/>
      <c r="C56" s="134"/>
      <c r="D56" s="134"/>
      <c r="E56" s="134"/>
      <c r="F56" s="200"/>
      <c r="G56" s="200"/>
      <c r="H56" s="200"/>
      <c r="I56" s="202"/>
      <c r="J56" s="200"/>
      <c r="K56" s="200"/>
      <c r="L56" s="202"/>
      <c r="M56" s="200"/>
      <c r="N56" s="200"/>
    </row>
    <row r="57" spans="1:14" s="170" customFormat="1">
      <c r="A57" s="137"/>
      <c r="B57" s="138"/>
      <c r="C57" s="138"/>
      <c r="D57" s="138"/>
      <c r="E57" s="138"/>
      <c r="F57" s="201"/>
      <c r="G57" s="201"/>
      <c r="H57" s="201"/>
      <c r="I57" s="203"/>
      <c r="J57" s="201"/>
      <c r="K57" s="201"/>
      <c r="L57" s="203"/>
      <c r="M57" s="201"/>
      <c r="N57" s="201"/>
    </row>
    <row r="58" spans="1:14" s="170" customFormat="1">
      <c r="A58" s="133"/>
      <c r="B58" s="134"/>
      <c r="C58" s="134"/>
      <c r="D58" s="134"/>
      <c r="E58" s="134"/>
      <c r="F58" s="200"/>
      <c r="G58" s="200"/>
      <c r="H58" s="200"/>
      <c r="I58" s="202"/>
      <c r="J58" s="200"/>
      <c r="K58" s="200"/>
      <c r="L58" s="202"/>
      <c r="M58" s="200"/>
      <c r="N58" s="200"/>
    </row>
    <row r="59" spans="1:14" s="170" customFormat="1">
      <c r="A59" s="137"/>
      <c r="B59" s="138"/>
      <c r="C59" s="138"/>
      <c r="D59" s="138"/>
      <c r="E59" s="138"/>
      <c r="F59" s="201"/>
      <c r="G59" s="201"/>
      <c r="H59" s="201"/>
      <c r="I59" s="203"/>
      <c r="J59" s="201"/>
      <c r="K59" s="201"/>
      <c r="L59" s="203"/>
      <c r="M59" s="201"/>
      <c r="N59" s="201"/>
    </row>
    <row r="60" spans="1:14" s="170" customFormat="1">
      <c r="A60" s="133"/>
      <c r="B60" s="134"/>
      <c r="C60" s="134"/>
      <c r="D60" s="134"/>
      <c r="E60" s="134"/>
      <c r="F60" s="200"/>
      <c r="G60" s="200"/>
      <c r="H60" s="200"/>
      <c r="I60" s="202"/>
      <c r="J60" s="200"/>
      <c r="K60" s="200"/>
      <c r="L60" s="202"/>
      <c r="M60" s="200"/>
      <c r="N60" s="200"/>
    </row>
    <row r="61" spans="1:14" s="170" customFormat="1">
      <c r="A61" s="137"/>
      <c r="B61" s="138"/>
      <c r="C61" s="138"/>
      <c r="D61" s="138"/>
      <c r="E61" s="138"/>
      <c r="F61" s="201"/>
      <c r="G61" s="201"/>
      <c r="H61" s="201"/>
      <c r="I61" s="203"/>
      <c r="J61" s="201"/>
      <c r="K61" s="201"/>
      <c r="L61" s="203"/>
      <c r="M61" s="201"/>
      <c r="N61" s="201"/>
    </row>
    <row r="62" spans="1:14" s="170" customFormat="1">
      <c r="A62" s="133"/>
      <c r="B62" s="134"/>
      <c r="C62" s="134"/>
      <c r="D62" s="134"/>
      <c r="E62" s="134"/>
      <c r="F62" s="200"/>
      <c r="G62" s="200"/>
      <c r="H62" s="200"/>
      <c r="I62" s="202"/>
      <c r="J62" s="200"/>
      <c r="K62" s="200"/>
      <c r="L62" s="202"/>
      <c r="M62" s="200"/>
      <c r="N62" s="200"/>
    </row>
    <row r="63" spans="1:14" s="170" customFormat="1">
      <c r="A63" s="137"/>
      <c r="B63" s="138"/>
      <c r="C63" s="138"/>
      <c r="D63" s="138"/>
      <c r="E63" s="138"/>
      <c r="F63" s="201"/>
      <c r="G63" s="201"/>
      <c r="H63" s="201"/>
      <c r="I63" s="203"/>
      <c r="J63" s="201"/>
      <c r="K63" s="201"/>
      <c r="L63" s="203"/>
      <c r="M63" s="201"/>
      <c r="N63" s="201"/>
    </row>
    <row r="64" spans="1:14" s="170" customFormat="1">
      <c r="A64" s="133"/>
      <c r="B64" s="134"/>
      <c r="C64" s="134"/>
      <c r="D64" s="134"/>
      <c r="E64" s="134"/>
      <c r="F64" s="200"/>
      <c r="G64" s="200"/>
      <c r="H64" s="200"/>
      <c r="I64" s="202"/>
      <c r="J64" s="200"/>
      <c r="K64" s="200"/>
      <c r="L64" s="202"/>
      <c r="M64" s="200"/>
      <c r="N64" s="200"/>
    </row>
    <row r="65" spans="1:14" s="170" customFormat="1">
      <c r="A65" s="137"/>
      <c r="B65" s="138"/>
      <c r="C65" s="138"/>
      <c r="D65" s="138"/>
      <c r="E65" s="138"/>
      <c r="F65" s="201"/>
      <c r="G65" s="201"/>
      <c r="H65" s="201"/>
      <c r="I65" s="203"/>
      <c r="J65" s="201"/>
      <c r="K65" s="201"/>
      <c r="L65" s="203"/>
      <c r="M65" s="201"/>
      <c r="N65" s="201"/>
    </row>
    <row r="66" spans="1:14" s="170" customFormat="1">
      <c r="A66" s="133"/>
      <c r="B66" s="134"/>
      <c r="C66" s="134"/>
      <c r="D66" s="134"/>
      <c r="E66" s="134"/>
      <c r="F66" s="200"/>
      <c r="G66" s="200"/>
      <c r="H66" s="200"/>
      <c r="I66" s="202"/>
      <c r="J66" s="200"/>
      <c r="K66" s="200"/>
      <c r="L66" s="202"/>
      <c r="M66" s="200"/>
      <c r="N66" s="200"/>
    </row>
    <row r="67" spans="1:14" s="170" customFormat="1">
      <c r="A67" s="137"/>
      <c r="B67" s="138"/>
      <c r="C67" s="138"/>
      <c r="D67" s="138"/>
      <c r="E67" s="138"/>
      <c r="F67" s="201"/>
      <c r="G67" s="201"/>
      <c r="H67" s="201"/>
      <c r="I67" s="203"/>
      <c r="J67" s="201"/>
      <c r="K67" s="201"/>
      <c r="L67" s="203"/>
      <c r="M67" s="201"/>
      <c r="N67" s="201"/>
    </row>
    <row r="68" spans="1:14" s="170" customFormat="1">
      <c r="A68" s="133"/>
      <c r="B68" s="134"/>
      <c r="C68" s="134"/>
      <c r="D68" s="134"/>
      <c r="E68" s="134"/>
      <c r="F68" s="200"/>
      <c r="G68" s="200"/>
      <c r="H68" s="200"/>
      <c r="I68" s="202"/>
      <c r="J68" s="200"/>
      <c r="K68" s="200"/>
      <c r="L68" s="202"/>
      <c r="M68" s="200"/>
      <c r="N68" s="200"/>
    </row>
    <row r="69" spans="1:14" s="170" customFormat="1">
      <c r="A69" s="137"/>
      <c r="B69" s="138"/>
      <c r="C69" s="138"/>
      <c r="D69" s="138"/>
      <c r="E69" s="138"/>
      <c r="F69" s="201"/>
      <c r="G69" s="201"/>
      <c r="H69" s="201"/>
      <c r="I69" s="203"/>
      <c r="J69" s="201"/>
      <c r="K69" s="201"/>
      <c r="L69" s="203"/>
      <c r="M69" s="201"/>
      <c r="N69" s="201"/>
    </row>
    <row r="70" spans="1:14" s="170" customFormat="1">
      <c r="A70" s="133"/>
      <c r="B70" s="134"/>
      <c r="C70" s="134"/>
      <c r="D70" s="134"/>
      <c r="E70" s="134"/>
      <c r="F70" s="200"/>
      <c r="G70" s="200"/>
      <c r="H70" s="200"/>
      <c r="I70" s="202"/>
      <c r="J70" s="200"/>
      <c r="K70" s="200"/>
      <c r="L70" s="202"/>
      <c r="M70" s="200"/>
      <c r="N70" s="200"/>
    </row>
    <row r="71" spans="1:14" s="170" customFormat="1">
      <c r="A71" s="137"/>
      <c r="B71" s="138"/>
      <c r="C71" s="138"/>
      <c r="D71" s="138"/>
      <c r="E71" s="138"/>
      <c r="F71" s="201"/>
      <c r="G71" s="201"/>
      <c r="H71" s="201"/>
      <c r="I71" s="203"/>
      <c r="J71" s="201"/>
      <c r="K71" s="201"/>
      <c r="L71" s="203"/>
      <c r="M71" s="201"/>
      <c r="N71" s="201"/>
    </row>
    <row r="72" spans="1:14" s="170" customFormat="1">
      <c r="A72" s="133"/>
      <c r="B72" s="134"/>
      <c r="C72" s="134"/>
      <c r="D72" s="134"/>
      <c r="E72" s="134"/>
      <c r="F72" s="200"/>
      <c r="G72" s="200"/>
      <c r="H72" s="200"/>
      <c r="I72" s="202"/>
      <c r="J72" s="200"/>
      <c r="K72" s="200"/>
      <c r="L72" s="202"/>
      <c r="M72" s="200"/>
      <c r="N72" s="200"/>
    </row>
    <row r="73" spans="1:14" s="170" customFormat="1">
      <c r="A73" s="137"/>
      <c r="B73" s="138"/>
      <c r="C73" s="138"/>
      <c r="D73" s="138"/>
      <c r="E73" s="138"/>
      <c r="F73" s="201"/>
      <c r="G73" s="201"/>
      <c r="H73" s="201"/>
      <c r="I73" s="203"/>
      <c r="J73" s="201"/>
      <c r="K73" s="201"/>
      <c r="L73" s="203"/>
      <c r="M73" s="201"/>
      <c r="N73" s="201"/>
    </row>
    <row r="74" spans="1:14" s="170" customFormat="1">
      <c r="A74" s="133"/>
      <c r="B74" s="134"/>
      <c r="C74" s="134"/>
      <c r="D74" s="134"/>
      <c r="E74" s="134"/>
      <c r="F74" s="200"/>
      <c r="G74" s="200"/>
      <c r="H74" s="200"/>
      <c r="I74" s="202"/>
      <c r="J74" s="200"/>
      <c r="K74" s="200"/>
      <c r="L74" s="202"/>
      <c r="M74" s="200"/>
      <c r="N74" s="200"/>
    </row>
    <row r="75" spans="1:14" s="170" customFormat="1">
      <c r="A75" s="137"/>
      <c r="B75" s="138"/>
      <c r="C75" s="138"/>
      <c r="D75" s="138"/>
      <c r="E75" s="138"/>
      <c r="F75" s="201"/>
      <c r="G75" s="201"/>
      <c r="H75" s="201"/>
      <c r="I75" s="203"/>
      <c r="J75" s="201"/>
      <c r="K75" s="201"/>
      <c r="L75" s="203"/>
      <c r="M75" s="201"/>
      <c r="N75" s="201"/>
    </row>
    <row r="76" spans="1:14" s="170" customFormat="1">
      <c r="A76" s="133"/>
      <c r="B76" s="134"/>
      <c r="C76" s="134"/>
      <c r="D76" s="134"/>
      <c r="E76" s="134"/>
      <c r="F76" s="200"/>
      <c r="G76" s="200"/>
      <c r="H76" s="200"/>
      <c r="I76" s="202"/>
      <c r="J76" s="200"/>
      <c r="K76" s="200"/>
      <c r="L76" s="202"/>
      <c r="M76" s="200"/>
      <c r="N76" s="200"/>
    </row>
    <row r="77" spans="1:14" s="170" customFormat="1">
      <c r="A77" s="137"/>
      <c r="B77" s="138"/>
      <c r="C77" s="138"/>
      <c r="D77" s="138"/>
      <c r="E77" s="138"/>
      <c r="F77" s="201"/>
      <c r="G77" s="201"/>
      <c r="H77" s="201"/>
      <c r="I77" s="203"/>
      <c r="J77" s="201"/>
      <c r="K77" s="201"/>
      <c r="L77" s="203"/>
      <c r="M77" s="201"/>
      <c r="N77" s="201"/>
    </row>
    <row r="78" spans="1:14" s="170" customFormat="1">
      <c r="A78" s="133"/>
      <c r="B78" s="134"/>
      <c r="C78" s="134"/>
      <c r="D78" s="134"/>
      <c r="E78" s="134"/>
      <c r="F78" s="200"/>
      <c r="G78" s="200"/>
      <c r="H78" s="200"/>
      <c r="I78" s="202"/>
      <c r="J78" s="200"/>
      <c r="K78" s="200"/>
      <c r="L78" s="202"/>
      <c r="M78" s="200"/>
      <c r="N78" s="200"/>
    </row>
    <row r="79" spans="1:14" s="170" customFormat="1">
      <c r="A79" s="137"/>
      <c r="B79" s="138"/>
      <c r="C79" s="138"/>
      <c r="D79" s="138"/>
      <c r="E79" s="138"/>
      <c r="F79" s="201"/>
      <c r="G79" s="201"/>
      <c r="H79" s="201"/>
      <c r="I79" s="203"/>
      <c r="J79" s="201"/>
      <c r="K79" s="201"/>
      <c r="L79" s="203"/>
      <c r="M79" s="201"/>
      <c r="N79" s="201"/>
    </row>
    <row r="80" spans="1:14" s="170" customFormat="1">
      <c r="A80" s="133"/>
      <c r="B80" s="134"/>
      <c r="C80" s="134"/>
      <c r="D80" s="134"/>
      <c r="E80" s="134"/>
      <c r="F80" s="200"/>
      <c r="G80" s="200"/>
      <c r="H80" s="200"/>
      <c r="I80" s="202"/>
      <c r="J80" s="200"/>
      <c r="K80" s="200"/>
      <c r="L80" s="202"/>
      <c r="M80" s="200"/>
      <c r="N80" s="200"/>
    </row>
    <row r="81" spans="1:14" s="170" customFormat="1">
      <c r="A81" s="137"/>
      <c r="B81" s="138"/>
      <c r="C81" s="138"/>
      <c r="D81" s="138"/>
      <c r="E81" s="138"/>
      <c r="F81" s="201"/>
      <c r="G81" s="201"/>
      <c r="H81" s="201"/>
      <c r="I81" s="203"/>
      <c r="J81" s="201"/>
      <c r="K81" s="201"/>
      <c r="L81" s="203"/>
      <c r="M81" s="201"/>
      <c r="N81" s="201"/>
    </row>
    <row r="82" spans="1:14" s="170" customFormat="1">
      <c r="A82" s="133"/>
      <c r="B82" s="134"/>
      <c r="C82" s="134"/>
      <c r="D82" s="134"/>
      <c r="E82" s="134"/>
      <c r="F82" s="200"/>
      <c r="G82" s="200"/>
      <c r="H82" s="200"/>
      <c r="I82" s="202"/>
      <c r="J82" s="200"/>
      <c r="K82" s="200"/>
      <c r="L82" s="202"/>
      <c r="M82" s="200"/>
      <c r="N82" s="200"/>
    </row>
    <row r="83" spans="1:14" s="170" customFormat="1">
      <c r="A83" s="137"/>
      <c r="B83" s="138"/>
      <c r="C83" s="138"/>
      <c r="D83" s="138"/>
      <c r="E83" s="138"/>
      <c r="F83" s="201"/>
      <c r="G83" s="201"/>
      <c r="H83" s="201"/>
      <c r="I83" s="203"/>
      <c r="J83" s="201"/>
      <c r="K83" s="201"/>
      <c r="L83" s="203"/>
      <c r="M83" s="201"/>
      <c r="N83" s="201"/>
    </row>
    <row r="84" spans="1:14" s="170" customFormat="1">
      <c r="A84" s="133"/>
      <c r="B84" s="134"/>
      <c r="C84" s="134"/>
      <c r="D84" s="134"/>
      <c r="E84" s="134"/>
      <c r="F84" s="200"/>
      <c r="G84" s="200"/>
      <c r="H84" s="200"/>
      <c r="I84" s="202"/>
      <c r="J84" s="200"/>
      <c r="K84" s="200"/>
      <c r="L84" s="202"/>
      <c r="M84" s="200"/>
      <c r="N84" s="200"/>
    </row>
    <row r="85" spans="1:14" s="170" customFormat="1">
      <c r="A85" s="137"/>
      <c r="B85" s="138"/>
      <c r="C85" s="138"/>
      <c r="D85" s="138"/>
      <c r="E85" s="138"/>
      <c r="F85" s="201"/>
      <c r="G85" s="201"/>
      <c r="H85" s="201"/>
      <c r="I85" s="203"/>
      <c r="J85" s="201"/>
      <c r="K85" s="201"/>
      <c r="L85" s="203"/>
      <c r="M85" s="201"/>
      <c r="N85" s="201"/>
    </row>
    <row r="86" spans="1:14" s="170" customFormat="1">
      <c r="A86" s="133"/>
      <c r="B86" s="134"/>
      <c r="C86" s="134"/>
      <c r="D86" s="134"/>
      <c r="E86" s="134"/>
      <c r="F86" s="200"/>
      <c r="G86" s="200"/>
      <c r="H86" s="200"/>
      <c r="I86" s="202"/>
      <c r="J86" s="200"/>
      <c r="K86" s="200"/>
      <c r="L86" s="202"/>
      <c r="M86" s="200"/>
      <c r="N86" s="200"/>
    </row>
    <row r="87" spans="1:14" s="170" customFormat="1">
      <c r="A87" s="137"/>
      <c r="B87" s="138"/>
      <c r="C87" s="138"/>
      <c r="D87" s="138"/>
      <c r="E87" s="138"/>
      <c r="F87" s="201"/>
      <c r="G87" s="201"/>
      <c r="H87" s="201"/>
      <c r="I87" s="203"/>
      <c r="J87" s="201"/>
      <c r="K87" s="201"/>
      <c r="L87" s="203"/>
      <c r="M87" s="201"/>
      <c r="N87" s="201"/>
    </row>
    <row r="88" spans="1:14" s="170" customFormat="1">
      <c r="A88" s="133"/>
      <c r="B88" s="134"/>
      <c r="C88" s="134"/>
      <c r="D88" s="134"/>
      <c r="E88" s="134"/>
      <c r="F88" s="200"/>
      <c r="G88" s="200"/>
      <c r="H88" s="200"/>
      <c r="I88" s="202"/>
      <c r="J88" s="200"/>
      <c r="K88" s="200"/>
      <c r="L88" s="202"/>
      <c r="M88" s="200"/>
      <c r="N88" s="200"/>
    </row>
    <row r="89" spans="1:14" s="170" customFormat="1">
      <c r="A89" s="137"/>
      <c r="B89" s="138"/>
      <c r="C89" s="138"/>
      <c r="D89" s="138"/>
      <c r="E89" s="138"/>
      <c r="F89" s="201"/>
      <c r="G89" s="201"/>
      <c r="H89" s="201"/>
      <c r="I89" s="203"/>
      <c r="J89" s="201"/>
      <c r="K89" s="201"/>
      <c r="L89" s="203"/>
      <c r="M89" s="201"/>
      <c r="N89" s="201"/>
    </row>
    <row r="90" spans="1:14" s="170" customFormat="1">
      <c r="A90" s="133"/>
      <c r="B90" s="134"/>
      <c r="C90" s="134"/>
      <c r="D90" s="134"/>
      <c r="E90" s="134"/>
      <c r="F90" s="200"/>
      <c r="G90" s="200"/>
      <c r="H90" s="200"/>
      <c r="I90" s="202"/>
      <c r="J90" s="200"/>
      <c r="K90" s="200"/>
      <c r="L90" s="202"/>
      <c r="M90" s="200"/>
      <c r="N90" s="200"/>
    </row>
    <row r="91" spans="1:14" s="170" customFormat="1">
      <c r="A91" s="137"/>
      <c r="B91" s="138"/>
      <c r="C91" s="138"/>
      <c r="D91" s="138"/>
      <c r="E91" s="138"/>
      <c r="F91" s="201"/>
      <c r="G91" s="201"/>
      <c r="H91" s="201"/>
      <c r="I91" s="203"/>
      <c r="J91" s="201"/>
      <c r="K91" s="201"/>
      <c r="L91" s="203"/>
      <c r="M91" s="201"/>
      <c r="N91" s="201"/>
    </row>
    <row r="92" spans="1:14" s="170" customFormat="1">
      <c r="A92" s="133"/>
      <c r="B92" s="134"/>
      <c r="C92" s="134"/>
      <c r="D92" s="134"/>
      <c r="E92" s="134"/>
      <c r="F92" s="200"/>
      <c r="G92" s="200"/>
      <c r="H92" s="200"/>
      <c r="I92" s="202"/>
      <c r="J92" s="200"/>
      <c r="K92" s="200"/>
      <c r="L92" s="202"/>
      <c r="M92" s="200"/>
      <c r="N92" s="200"/>
    </row>
    <row r="93" spans="1:14" s="170" customFormat="1">
      <c r="A93" s="137"/>
      <c r="B93" s="138"/>
      <c r="C93" s="138"/>
      <c r="D93" s="138"/>
      <c r="E93" s="138"/>
      <c r="F93" s="201"/>
      <c r="G93" s="201"/>
      <c r="H93" s="201"/>
      <c r="I93" s="203"/>
      <c r="J93" s="201"/>
      <c r="K93" s="201"/>
      <c r="L93" s="203"/>
      <c r="M93" s="201"/>
      <c r="N93" s="201"/>
    </row>
    <row r="94" spans="1:14" s="170" customFormat="1">
      <c r="A94" s="133"/>
      <c r="B94" s="134"/>
      <c r="C94" s="134"/>
      <c r="D94" s="134"/>
      <c r="E94" s="134"/>
      <c r="F94" s="200"/>
      <c r="G94" s="200"/>
      <c r="H94" s="200"/>
      <c r="I94" s="202"/>
      <c r="J94" s="200"/>
      <c r="K94" s="200"/>
      <c r="L94" s="202"/>
      <c r="M94" s="200"/>
      <c r="N94" s="200"/>
    </row>
    <row r="95" spans="1:14" s="170" customFormat="1">
      <c r="A95" s="137"/>
      <c r="B95" s="138"/>
      <c r="C95" s="138"/>
      <c r="D95" s="138"/>
      <c r="E95" s="138"/>
      <c r="F95" s="201"/>
      <c r="G95" s="201"/>
      <c r="H95" s="201"/>
      <c r="I95" s="203"/>
      <c r="J95" s="201"/>
      <c r="K95" s="201"/>
      <c r="L95" s="203"/>
      <c r="M95" s="201"/>
      <c r="N95" s="201"/>
    </row>
    <row r="96" spans="1:14" s="170" customFormat="1">
      <c r="A96" s="133"/>
      <c r="B96" s="134"/>
      <c r="C96" s="134"/>
      <c r="D96" s="134"/>
      <c r="E96" s="134"/>
      <c r="F96" s="200"/>
      <c r="G96" s="200"/>
      <c r="H96" s="200"/>
      <c r="I96" s="202"/>
      <c r="J96" s="200"/>
      <c r="K96" s="200"/>
      <c r="L96" s="202"/>
      <c r="M96" s="200"/>
      <c r="N96" s="200"/>
    </row>
    <row r="97" spans="1:14" s="170" customFormat="1">
      <c r="A97" s="137"/>
      <c r="B97" s="138"/>
      <c r="C97" s="138"/>
      <c r="D97" s="138"/>
      <c r="E97" s="138"/>
      <c r="F97" s="201"/>
      <c r="G97" s="201"/>
      <c r="H97" s="201"/>
      <c r="I97" s="203"/>
      <c r="J97" s="201"/>
      <c r="K97" s="201"/>
      <c r="L97" s="203"/>
      <c r="M97" s="201"/>
      <c r="N97" s="201"/>
    </row>
    <row r="98" spans="1:14" s="170" customFormat="1">
      <c r="A98" s="133"/>
      <c r="B98" s="134"/>
      <c r="C98" s="134"/>
      <c r="D98" s="134"/>
      <c r="E98" s="134"/>
      <c r="F98" s="200"/>
      <c r="G98" s="200"/>
      <c r="H98" s="200"/>
      <c r="I98" s="202"/>
      <c r="J98" s="200"/>
      <c r="K98" s="200"/>
      <c r="L98" s="202"/>
      <c r="M98" s="200"/>
      <c r="N98" s="200"/>
    </row>
    <row r="99" spans="1:14" s="170" customFormat="1">
      <c r="A99" s="137"/>
      <c r="B99" s="138"/>
      <c r="C99" s="138"/>
      <c r="D99" s="138"/>
      <c r="E99" s="138"/>
      <c r="F99" s="201"/>
      <c r="G99" s="201"/>
      <c r="H99" s="201"/>
      <c r="I99" s="203"/>
      <c r="J99" s="201"/>
      <c r="K99" s="201"/>
      <c r="L99" s="203"/>
      <c r="M99" s="201"/>
      <c r="N99" s="201"/>
    </row>
    <row r="100" spans="1:14" s="170" customFormat="1">
      <c r="A100" s="133"/>
      <c r="B100" s="134"/>
      <c r="C100" s="134"/>
      <c r="D100" s="134"/>
      <c r="E100" s="134"/>
      <c r="F100" s="200"/>
      <c r="G100" s="200"/>
      <c r="H100" s="200"/>
      <c r="I100" s="202"/>
      <c r="J100" s="200"/>
      <c r="K100" s="200"/>
      <c r="L100" s="202"/>
      <c r="M100" s="200"/>
      <c r="N100" s="200"/>
    </row>
    <row r="101" spans="1:14" s="170" customFormat="1">
      <c r="A101" s="137"/>
      <c r="B101" s="138"/>
      <c r="C101" s="138"/>
      <c r="D101" s="138"/>
      <c r="E101" s="138"/>
      <c r="F101" s="201"/>
      <c r="G101" s="201"/>
      <c r="H101" s="201"/>
      <c r="I101" s="203"/>
      <c r="J101" s="201"/>
      <c r="K101" s="201"/>
      <c r="L101" s="203"/>
      <c r="M101" s="201"/>
      <c r="N101" s="201"/>
    </row>
    <row r="102" spans="1:14" s="170" customFormat="1">
      <c r="A102" s="133"/>
      <c r="B102" s="134"/>
      <c r="C102" s="134"/>
      <c r="D102" s="134"/>
      <c r="E102" s="134"/>
      <c r="F102" s="200"/>
      <c r="G102" s="200"/>
      <c r="H102" s="200"/>
      <c r="I102" s="202"/>
      <c r="J102" s="200"/>
      <c r="K102" s="200"/>
      <c r="L102" s="202"/>
      <c r="M102" s="200"/>
      <c r="N102" s="200"/>
    </row>
    <row r="103" spans="1:14" s="170" customFormat="1">
      <c r="A103" s="137"/>
      <c r="B103" s="138"/>
      <c r="C103" s="138"/>
      <c r="D103" s="138"/>
      <c r="E103" s="138"/>
      <c r="F103" s="201"/>
      <c r="G103" s="201"/>
      <c r="H103" s="201"/>
      <c r="I103" s="203"/>
      <c r="J103" s="201"/>
      <c r="K103" s="201"/>
      <c r="L103" s="203"/>
      <c r="M103" s="201"/>
      <c r="N103" s="201"/>
    </row>
    <row r="104" spans="1:14" s="170" customFormat="1">
      <c r="A104" s="133"/>
      <c r="B104" s="134"/>
      <c r="C104" s="134"/>
      <c r="D104" s="134"/>
      <c r="E104" s="134"/>
      <c r="F104" s="200"/>
      <c r="G104" s="200"/>
      <c r="H104" s="200"/>
      <c r="I104" s="202"/>
      <c r="J104" s="200"/>
      <c r="K104" s="200"/>
      <c r="L104" s="202"/>
      <c r="M104" s="200"/>
      <c r="N104" s="200"/>
    </row>
    <row r="105" spans="1:14" s="170" customFormat="1">
      <c r="A105" s="137"/>
      <c r="B105" s="138"/>
      <c r="C105" s="138"/>
      <c r="D105" s="138"/>
      <c r="E105" s="138"/>
      <c r="F105" s="201"/>
      <c r="G105" s="201"/>
      <c r="H105" s="201"/>
      <c r="I105" s="203"/>
      <c r="J105" s="201"/>
      <c r="K105" s="201"/>
      <c r="L105" s="203"/>
      <c r="M105" s="201"/>
      <c r="N105" s="201"/>
    </row>
    <row r="106" spans="1:14" s="170" customFormat="1">
      <c r="A106" s="133"/>
      <c r="B106" s="134"/>
      <c r="C106" s="134"/>
      <c r="D106" s="134"/>
      <c r="E106" s="134"/>
      <c r="F106" s="200"/>
      <c r="G106" s="200"/>
      <c r="H106" s="200"/>
      <c r="I106" s="202"/>
      <c r="J106" s="200"/>
      <c r="K106" s="200"/>
      <c r="L106" s="202"/>
      <c r="M106" s="200"/>
      <c r="N106" s="200"/>
    </row>
    <row r="107" spans="1:14" s="170" customFormat="1">
      <c r="A107" s="137"/>
      <c r="B107" s="138"/>
      <c r="C107" s="138"/>
      <c r="D107" s="138"/>
      <c r="E107" s="138"/>
      <c r="F107" s="201"/>
      <c r="G107" s="201"/>
      <c r="H107" s="201"/>
      <c r="I107" s="203"/>
      <c r="J107" s="201"/>
      <c r="K107" s="201"/>
      <c r="L107" s="203"/>
      <c r="M107" s="201"/>
      <c r="N107" s="201"/>
    </row>
    <row r="108" spans="1:14" s="170" customFormat="1">
      <c r="A108" s="133"/>
      <c r="B108" s="134"/>
      <c r="C108" s="134"/>
      <c r="D108" s="134"/>
      <c r="E108" s="134"/>
      <c r="F108" s="200"/>
      <c r="G108" s="200"/>
      <c r="H108" s="200"/>
      <c r="I108" s="202"/>
      <c r="J108" s="200"/>
      <c r="K108" s="200"/>
      <c r="L108" s="202"/>
      <c r="M108" s="200"/>
      <c r="N108" s="200"/>
    </row>
    <row r="109" spans="1:14" s="170" customFormat="1">
      <c r="A109" s="137"/>
      <c r="B109" s="138"/>
      <c r="C109" s="138"/>
      <c r="D109" s="138"/>
      <c r="E109" s="138"/>
      <c r="F109" s="201"/>
      <c r="G109" s="201"/>
      <c r="H109" s="201"/>
      <c r="I109" s="203"/>
      <c r="J109" s="201"/>
      <c r="K109" s="201"/>
      <c r="L109" s="203"/>
      <c r="M109" s="201"/>
      <c r="N109" s="201"/>
    </row>
    <row r="110" spans="1:14" s="170" customFormat="1">
      <c r="A110" s="133"/>
      <c r="B110" s="134"/>
      <c r="C110" s="134"/>
      <c r="D110" s="134"/>
      <c r="E110" s="134"/>
      <c r="F110" s="200"/>
      <c r="G110" s="200"/>
      <c r="H110" s="200"/>
      <c r="I110" s="202"/>
      <c r="J110" s="200"/>
      <c r="K110" s="200"/>
      <c r="L110" s="202"/>
      <c r="M110" s="200"/>
      <c r="N110" s="200"/>
    </row>
    <row r="111" spans="1:14" s="170" customFormat="1">
      <c r="A111" s="137"/>
      <c r="B111" s="138"/>
      <c r="C111" s="138"/>
      <c r="D111" s="138"/>
      <c r="E111" s="138"/>
      <c r="F111" s="201"/>
      <c r="G111" s="201"/>
      <c r="H111" s="201"/>
      <c r="I111" s="203"/>
      <c r="J111" s="201"/>
      <c r="K111" s="201"/>
      <c r="L111" s="203"/>
      <c r="M111" s="201"/>
      <c r="N111" s="201"/>
    </row>
    <row r="112" spans="1:14" s="170" customFormat="1">
      <c r="A112" s="133"/>
      <c r="B112" s="134"/>
      <c r="C112" s="134"/>
      <c r="D112" s="134"/>
      <c r="E112" s="134"/>
      <c r="F112" s="200"/>
      <c r="G112" s="200"/>
      <c r="H112" s="200"/>
      <c r="I112" s="202"/>
      <c r="J112" s="200"/>
      <c r="K112" s="200"/>
      <c r="L112" s="202"/>
      <c r="M112" s="200"/>
      <c r="N112" s="200"/>
    </row>
    <row r="113" spans="1:14" s="170" customFormat="1">
      <c r="A113" s="137"/>
      <c r="B113" s="138"/>
      <c r="C113" s="138"/>
      <c r="D113" s="138"/>
      <c r="E113" s="138"/>
      <c r="F113" s="201"/>
      <c r="G113" s="201"/>
      <c r="H113" s="201"/>
      <c r="I113" s="203"/>
      <c r="J113" s="201"/>
      <c r="K113" s="201"/>
      <c r="L113" s="203"/>
      <c r="M113" s="201"/>
      <c r="N113" s="201"/>
    </row>
    <row r="114" spans="1:14" s="170" customFormat="1">
      <c r="A114" s="133"/>
      <c r="B114" s="134"/>
      <c r="C114" s="134"/>
      <c r="D114" s="134"/>
      <c r="E114" s="134"/>
      <c r="F114" s="200"/>
      <c r="G114" s="200"/>
      <c r="H114" s="200"/>
      <c r="I114" s="202"/>
      <c r="J114" s="200"/>
      <c r="K114" s="200"/>
      <c r="L114" s="202"/>
      <c r="M114" s="200"/>
      <c r="N114" s="200"/>
    </row>
    <row r="115" spans="1:14" s="170" customFormat="1">
      <c r="A115" s="137"/>
      <c r="B115" s="138"/>
      <c r="C115" s="138"/>
      <c r="D115" s="138"/>
      <c r="E115" s="138"/>
      <c r="F115" s="201"/>
      <c r="G115" s="201"/>
      <c r="H115" s="201"/>
      <c r="I115" s="203"/>
      <c r="J115" s="201"/>
      <c r="K115" s="201"/>
      <c r="L115" s="203"/>
      <c r="M115" s="201"/>
      <c r="N115" s="201"/>
    </row>
    <row r="116" spans="1:14" s="170" customFormat="1">
      <c r="A116" s="133"/>
      <c r="B116" s="134"/>
      <c r="C116" s="134"/>
      <c r="D116" s="134"/>
      <c r="E116" s="134"/>
      <c r="F116" s="200"/>
      <c r="G116" s="200"/>
      <c r="H116" s="200"/>
      <c r="I116" s="202"/>
      <c r="J116" s="200"/>
      <c r="K116" s="200"/>
      <c r="L116" s="202"/>
      <c r="M116" s="200"/>
      <c r="N116" s="200"/>
    </row>
    <row r="117" spans="1:14" s="170" customFormat="1">
      <c r="A117" s="137"/>
      <c r="B117" s="138"/>
      <c r="C117" s="138"/>
      <c r="D117" s="138"/>
      <c r="E117" s="138"/>
      <c r="F117" s="201"/>
      <c r="G117" s="201"/>
      <c r="H117" s="201"/>
      <c r="I117" s="203"/>
      <c r="J117" s="201"/>
      <c r="K117" s="201"/>
      <c r="L117" s="203"/>
      <c r="M117" s="201"/>
      <c r="N117" s="201"/>
    </row>
    <row r="118" spans="1:14" s="170" customFormat="1">
      <c r="A118" s="133"/>
      <c r="B118" s="134"/>
      <c r="C118" s="134"/>
      <c r="D118" s="134"/>
      <c r="E118" s="134"/>
      <c r="F118" s="200"/>
      <c r="G118" s="200"/>
      <c r="H118" s="200"/>
      <c r="I118" s="202"/>
      <c r="J118" s="200"/>
      <c r="K118" s="200"/>
      <c r="L118" s="202"/>
      <c r="M118" s="200"/>
      <c r="N118" s="200"/>
    </row>
    <row r="119" spans="1:14" s="170" customFormat="1">
      <c r="A119" s="137"/>
      <c r="B119" s="138"/>
      <c r="C119" s="138"/>
      <c r="D119" s="138"/>
      <c r="E119" s="138"/>
      <c r="F119" s="201"/>
      <c r="G119" s="201"/>
      <c r="H119" s="201"/>
      <c r="I119" s="203"/>
      <c r="J119" s="201"/>
      <c r="K119" s="201"/>
      <c r="L119" s="203"/>
      <c r="M119" s="201"/>
      <c r="N119" s="201"/>
    </row>
    <row r="120" spans="1:14" s="170" customFormat="1">
      <c r="A120" s="133"/>
      <c r="B120" s="134"/>
      <c r="C120" s="134"/>
      <c r="D120" s="134"/>
      <c r="E120" s="134"/>
      <c r="F120" s="200"/>
      <c r="G120" s="200"/>
      <c r="H120" s="200"/>
      <c r="I120" s="202"/>
      <c r="J120" s="200"/>
      <c r="K120" s="200"/>
      <c r="L120" s="202"/>
      <c r="M120" s="200"/>
      <c r="N120" s="200"/>
    </row>
    <row r="121" spans="1:14" s="170" customFormat="1">
      <c r="A121" s="137"/>
      <c r="B121" s="138"/>
      <c r="C121" s="138"/>
      <c r="D121" s="138"/>
      <c r="E121" s="138"/>
      <c r="F121" s="201"/>
      <c r="G121" s="201"/>
      <c r="H121" s="201"/>
      <c r="I121" s="203"/>
      <c r="J121" s="201"/>
      <c r="K121" s="201"/>
      <c r="L121" s="203"/>
      <c r="M121" s="201"/>
      <c r="N121" s="201"/>
    </row>
    <row r="122" spans="1:14" s="170" customFormat="1">
      <c r="A122" s="133"/>
      <c r="B122" s="134"/>
      <c r="C122" s="134"/>
      <c r="D122" s="134"/>
      <c r="E122" s="134"/>
      <c r="F122" s="200"/>
      <c r="G122" s="200"/>
      <c r="H122" s="200"/>
      <c r="I122" s="202"/>
      <c r="J122" s="200"/>
      <c r="K122" s="200"/>
      <c r="L122" s="202"/>
      <c r="M122" s="200"/>
      <c r="N122" s="200"/>
    </row>
    <row r="123" spans="1:14" s="170" customFormat="1">
      <c r="A123" s="137"/>
      <c r="B123" s="138"/>
      <c r="C123" s="138"/>
      <c r="D123" s="138"/>
      <c r="E123" s="138"/>
      <c r="F123" s="201"/>
      <c r="G123" s="201"/>
      <c r="H123" s="201"/>
      <c r="I123" s="203"/>
      <c r="J123" s="201"/>
      <c r="K123" s="201"/>
      <c r="L123" s="203"/>
      <c r="M123" s="201"/>
      <c r="N123" s="201"/>
    </row>
    <row r="124" spans="1:14" s="170" customFormat="1">
      <c r="A124" s="133"/>
      <c r="B124" s="134"/>
      <c r="C124" s="134"/>
      <c r="D124" s="134"/>
      <c r="E124" s="134"/>
      <c r="F124" s="200"/>
      <c r="G124" s="200"/>
      <c r="H124" s="200"/>
      <c r="I124" s="202"/>
      <c r="J124" s="200"/>
      <c r="K124" s="200"/>
      <c r="L124" s="202"/>
      <c r="M124" s="200"/>
      <c r="N124" s="200"/>
    </row>
    <row r="125" spans="1:14" s="170" customFormat="1">
      <c r="A125" s="137"/>
      <c r="B125" s="138"/>
      <c r="C125" s="138"/>
      <c r="D125" s="138"/>
      <c r="E125" s="138"/>
      <c r="F125" s="201"/>
      <c r="G125" s="201"/>
      <c r="H125" s="201"/>
      <c r="I125" s="203"/>
      <c r="J125" s="201"/>
      <c r="K125" s="201"/>
      <c r="L125" s="203"/>
      <c r="M125" s="201"/>
      <c r="N125" s="201"/>
    </row>
    <row r="126" spans="1:14" s="170" customFormat="1">
      <c r="A126" s="133"/>
      <c r="B126" s="134"/>
      <c r="C126" s="134"/>
      <c r="D126" s="134"/>
      <c r="E126" s="134"/>
      <c r="F126" s="200"/>
      <c r="G126" s="200"/>
      <c r="H126" s="200"/>
      <c r="I126" s="202"/>
      <c r="J126" s="200"/>
      <c r="K126" s="200"/>
      <c r="L126" s="202"/>
      <c r="M126" s="200"/>
      <c r="N126" s="200"/>
    </row>
    <row r="127" spans="1:14" s="170" customFormat="1">
      <c r="A127" s="137"/>
      <c r="B127" s="138"/>
      <c r="C127" s="138"/>
      <c r="D127" s="138"/>
      <c r="E127" s="138"/>
      <c r="F127" s="201"/>
      <c r="G127" s="201"/>
      <c r="H127" s="201"/>
      <c r="I127" s="203"/>
      <c r="J127" s="201"/>
      <c r="K127" s="201"/>
      <c r="L127" s="203"/>
      <c r="M127" s="201"/>
      <c r="N127" s="201"/>
    </row>
    <row r="128" spans="1:14" s="170" customFormat="1">
      <c r="A128" s="133"/>
      <c r="B128" s="134"/>
      <c r="C128" s="134"/>
      <c r="D128" s="134"/>
      <c r="E128" s="134"/>
      <c r="F128" s="200"/>
      <c r="G128" s="200"/>
      <c r="H128" s="200"/>
      <c r="I128" s="202"/>
      <c r="J128" s="200"/>
      <c r="K128" s="200"/>
      <c r="L128" s="202"/>
      <c r="M128" s="200"/>
      <c r="N128" s="200"/>
    </row>
    <row r="129" spans="1:14" s="170" customFormat="1">
      <c r="A129" s="137"/>
      <c r="B129" s="138"/>
      <c r="C129" s="138"/>
      <c r="D129" s="138"/>
      <c r="E129" s="138"/>
      <c r="F129" s="201"/>
      <c r="G129" s="201"/>
      <c r="H129" s="201"/>
      <c r="I129" s="203"/>
      <c r="J129" s="201"/>
      <c r="K129" s="201"/>
      <c r="L129" s="203"/>
      <c r="M129" s="201"/>
      <c r="N129" s="201"/>
    </row>
    <row r="130" spans="1:14" s="170" customFormat="1">
      <c r="A130" s="133"/>
      <c r="B130" s="134"/>
      <c r="C130" s="134"/>
      <c r="D130" s="134"/>
      <c r="E130" s="134"/>
      <c r="F130" s="200"/>
      <c r="G130" s="200"/>
      <c r="H130" s="200"/>
      <c r="I130" s="202"/>
      <c r="J130" s="200"/>
      <c r="K130" s="200"/>
      <c r="L130" s="202"/>
      <c r="M130" s="200"/>
      <c r="N130" s="200"/>
    </row>
    <row r="131" spans="1:14" s="170" customFormat="1">
      <c r="A131" s="137"/>
      <c r="B131" s="138"/>
      <c r="C131" s="138"/>
      <c r="D131" s="138"/>
      <c r="E131" s="138"/>
      <c r="F131" s="201"/>
      <c r="G131" s="201"/>
      <c r="H131" s="201"/>
      <c r="I131" s="203"/>
      <c r="J131" s="201"/>
      <c r="K131" s="201"/>
      <c r="L131" s="203"/>
      <c r="M131" s="201"/>
      <c r="N131" s="201"/>
    </row>
    <row r="132" spans="1:14" s="170" customFormat="1">
      <c r="A132" s="133"/>
      <c r="B132" s="134"/>
      <c r="C132" s="134"/>
      <c r="D132" s="134"/>
      <c r="E132" s="134"/>
      <c r="F132" s="200"/>
      <c r="G132" s="200"/>
      <c r="H132" s="200"/>
      <c r="I132" s="202"/>
      <c r="J132" s="200"/>
      <c r="K132" s="200"/>
      <c r="L132" s="202"/>
      <c r="M132" s="200"/>
      <c r="N132" s="200"/>
    </row>
    <row r="133" spans="1:14" s="170" customFormat="1">
      <c r="A133" s="137"/>
      <c r="B133" s="138"/>
      <c r="C133" s="138"/>
      <c r="D133" s="138"/>
      <c r="E133" s="138"/>
      <c r="F133" s="201"/>
      <c r="G133" s="201"/>
      <c r="H133" s="201"/>
      <c r="I133" s="203"/>
      <c r="J133" s="201"/>
      <c r="K133" s="201"/>
      <c r="L133" s="203"/>
      <c r="M133" s="201"/>
      <c r="N133" s="201"/>
    </row>
    <row r="134" spans="1:14" s="170" customFormat="1">
      <c r="A134" s="133"/>
      <c r="B134" s="134"/>
      <c r="C134" s="134"/>
      <c r="D134" s="134"/>
      <c r="E134" s="134"/>
      <c r="F134" s="200"/>
      <c r="G134" s="200"/>
      <c r="H134" s="200"/>
      <c r="I134" s="202"/>
      <c r="J134" s="200"/>
      <c r="K134" s="200"/>
      <c r="L134" s="202"/>
      <c r="M134" s="200"/>
      <c r="N134" s="200"/>
    </row>
    <row r="135" spans="1:14" s="170" customFormat="1">
      <c r="A135" s="137"/>
      <c r="B135" s="138"/>
      <c r="C135" s="138"/>
      <c r="D135" s="138"/>
      <c r="E135" s="138"/>
      <c r="F135" s="201"/>
      <c r="G135" s="201"/>
      <c r="H135" s="201"/>
      <c r="I135" s="203"/>
      <c r="J135" s="201"/>
      <c r="K135" s="201"/>
      <c r="L135" s="203"/>
      <c r="M135" s="201"/>
      <c r="N135" s="201"/>
    </row>
    <row r="136" spans="1:14" s="170" customFormat="1">
      <c r="A136" s="133"/>
      <c r="B136" s="134"/>
      <c r="C136" s="134"/>
      <c r="D136" s="134"/>
      <c r="E136" s="134"/>
      <c r="F136" s="200"/>
      <c r="G136" s="200"/>
      <c r="H136" s="200"/>
      <c r="I136" s="202"/>
      <c r="J136" s="200"/>
      <c r="K136" s="200"/>
      <c r="L136" s="202"/>
      <c r="M136" s="200"/>
      <c r="N136" s="200"/>
    </row>
    <row r="137" spans="1:14" s="170" customFormat="1">
      <c r="A137" s="137"/>
      <c r="B137" s="138"/>
      <c r="C137" s="138"/>
      <c r="D137" s="138"/>
      <c r="E137" s="138"/>
      <c r="F137" s="201"/>
      <c r="G137" s="201"/>
      <c r="H137" s="201"/>
      <c r="I137" s="203"/>
      <c r="J137" s="201"/>
      <c r="K137" s="201"/>
      <c r="L137" s="203"/>
      <c r="M137" s="201"/>
      <c r="N137" s="201"/>
    </row>
    <row r="138" spans="1:14" s="170" customFormat="1">
      <c r="A138" s="133"/>
      <c r="B138" s="134"/>
      <c r="C138" s="134"/>
      <c r="D138" s="134"/>
      <c r="E138" s="134"/>
      <c r="F138" s="200"/>
      <c r="G138" s="200"/>
      <c r="H138" s="200"/>
      <c r="I138" s="202"/>
      <c r="J138" s="200"/>
      <c r="K138" s="200"/>
      <c r="L138" s="202"/>
      <c r="M138" s="200"/>
      <c r="N138" s="200"/>
    </row>
    <row r="139" spans="1:14" s="170" customFormat="1">
      <c r="A139" s="137"/>
      <c r="B139" s="138"/>
      <c r="C139" s="138"/>
      <c r="D139" s="138"/>
      <c r="E139" s="138"/>
      <c r="F139" s="201"/>
      <c r="G139" s="201"/>
      <c r="H139" s="201"/>
      <c r="I139" s="203"/>
      <c r="J139" s="201"/>
      <c r="K139" s="201"/>
      <c r="L139" s="203"/>
      <c r="M139" s="201"/>
      <c r="N139" s="201"/>
    </row>
    <row r="140" spans="1:14" s="170" customFormat="1">
      <c r="A140" s="133"/>
      <c r="B140" s="134"/>
      <c r="C140" s="134"/>
      <c r="D140" s="134"/>
      <c r="E140" s="134"/>
      <c r="F140" s="200"/>
      <c r="G140" s="200"/>
      <c r="H140" s="200"/>
      <c r="I140" s="202"/>
      <c r="J140" s="200"/>
      <c r="K140" s="200"/>
      <c r="L140" s="202"/>
      <c r="M140" s="200"/>
      <c r="N140" s="200"/>
    </row>
    <row r="141" spans="1:14" s="170" customFormat="1">
      <c r="A141" s="137"/>
      <c r="B141" s="138"/>
      <c r="C141" s="138"/>
      <c r="D141" s="138"/>
      <c r="E141" s="138"/>
      <c r="F141" s="201"/>
      <c r="G141" s="201"/>
      <c r="H141" s="201"/>
      <c r="I141" s="203"/>
      <c r="J141" s="201"/>
      <c r="K141" s="201"/>
      <c r="L141" s="203"/>
      <c r="M141" s="201"/>
      <c r="N141" s="201"/>
    </row>
    <row r="142" spans="1:14" s="170" customFormat="1">
      <c r="A142" s="133"/>
      <c r="B142" s="134"/>
      <c r="C142" s="134"/>
      <c r="D142" s="134"/>
      <c r="E142" s="134"/>
      <c r="F142" s="200"/>
      <c r="G142" s="200"/>
      <c r="H142" s="200"/>
      <c r="I142" s="202"/>
      <c r="J142" s="200"/>
      <c r="K142" s="200"/>
      <c r="L142" s="202"/>
      <c r="M142" s="200"/>
      <c r="N142" s="200"/>
    </row>
    <row r="143" spans="1:14" s="170" customFormat="1">
      <c r="A143" s="137"/>
      <c r="B143" s="138"/>
      <c r="C143" s="138"/>
      <c r="D143" s="138"/>
      <c r="E143" s="138"/>
      <c r="F143" s="201"/>
      <c r="G143" s="201"/>
      <c r="H143" s="201"/>
      <c r="I143" s="203"/>
      <c r="J143" s="201"/>
      <c r="K143" s="201"/>
      <c r="L143" s="203"/>
      <c r="M143" s="201"/>
      <c r="N143" s="201"/>
    </row>
    <row r="144" spans="1:14" s="170" customFormat="1">
      <c r="A144" s="133"/>
      <c r="B144" s="134"/>
      <c r="C144" s="134"/>
      <c r="D144" s="134"/>
      <c r="E144" s="134"/>
      <c r="F144" s="200"/>
      <c r="G144" s="200"/>
      <c r="H144" s="200"/>
      <c r="I144" s="202"/>
      <c r="J144" s="200"/>
      <c r="K144" s="200"/>
      <c r="L144" s="202"/>
      <c r="M144" s="200"/>
      <c r="N144" s="200"/>
    </row>
    <row r="145" spans="1:14" s="170" customFormat="1">
      <c r="A145" s="137"/>
      <c r="B145" s="138"/>
      <c r="C145" s="138"/>
      <c r="D145" s="138"/>
      <c r="E145" s="138"/>
      <c r="F145" s="201"/>
      <c r="G145" s="201"/>
      <c r="H145" s="201"/>
      <c r="I145" s="203"/>
      <c r="J145" s="201"/>
      <c r="K145" s="201"/>
      <c r="L145" s="203"/>
      <c r="M145" s="201"/>
      <c r="N145" s="201"/>
    </row>
    <row r="146" spans="1:14" s="170" customFormat="1">
      <c r="A146" s="133"/>
      <c r="B146" s="134"/>
      <c r="C146" s="134"/>
      <c r="D146" s="134"/>
      <c r="E146" s="134"/>
      <c r="F146" s="200"/>
      <c r="G146" s="200"/>
      <c r="H146" s="200"/>
      <c r="I146" s="202"/>
      <c r="J146" s="200"/>
      <c r="K146" s="200"/>
      <c r="L146" s="202"/>
      <c r="M146" s="200"/>
      <c r="N146" s="200"/>
    </row>
    <row r="147" spans="1:14" s="170" customFormat="1">
      <c r="A147" s="137"/>
      <c r="B147" s="138"/>
      <c r="C147" s="138"/>
      <c r="D147" s="138"/>
      <c r="E147" s="138"/>
      <c r="F147" s="201"/>
      <c r="G147" s="201"/>
      <c r="H147" s="201"/>
      <c r="I147" s="203"/>
      <c r="J147" s="201"/>
      <c r="K147" s="201"/>
      <c r="L147" s="203"/>
      <c r="M147" s="201"/>
      <c r="N147" s="201"/>
    </row>
    <row r="148" spans="1:14" s="170" customFormat="1">
      <c r="A148" s="133"/>
      <c r="B148" s="134"/>
      <c r="C148" s="134"/>
      <c r="D148" s="134"/>
      <c r="E148" s="134"/>
      <c r="F148" s="200"/>
      <c r="G148" s="200"/>
      <c r="H148" s="200"/>
      <c r="I148" s="202"/>
      <c r="J148" s="200"/>
      <c r="K148" s="200"/>
      <c r="L148" s="202"/>
      <c r="M148" s="200"/>
      <c r="N148" s="200"/>
    </row>
    <row r="149" spans="1:14" s="170" customFormat="1">
      <c r="A149" s="137"/>
      <c r="B149" s="138"/>
      <c r="C149" s="138"/>
      <c r="D149" s="138"/>
      <c r="E149" s="138"/>
      <c r="F149" s="201"/>
      <c r="G149" s="201"/>
      <c r="H149" s="201"/>
      <c r="I149" s="203"/>
      <c r="J149" s="201"/>
      <c r="K149" s="201"/>
      <c r="L149" s="203"/>
      <c r="M149" s="201"/>
      <c r="N149" s="201"/>
    </row>
    <row r="150" spans="1:14" s="170" customFormat="1">
      <c r="A150" s="133"/>
      <c r="B150" s="134"/>
      <c r="C150" s="134"/>
      <c r="D150" s="134"/>
      <c r="E150" s="134"/>
      <c r="F150" s="200"/>
      <c r="G150" s="200"/>
      <c r="H150" s="200"/>
      <c r="I150" s="202"/>
      <c r="J150" s="200"/>
      <c r="K150" s="200"/>
      <c r="L150" s="202"/>
      <c r="M150" s="200"/>
      <c r="N150" s="200"/>
    </row>
    <row r="151" spans="1:14" s="170" customFormat="1">
      <c r="A151" s="137"/>
      <c r="B151" s="138"/>
      <c r="C151" s="138"/>
      <c r="D151" s="138"/>
      <c r="E151" s="138"/>
      <c r="F151" s="201"/>
      <c r="G151" s="201"/>
      <c r="H151" s="201"/>
      <c r="I151" s="203"/>
      <c r="J151" s="201"/>
      <c r="K151" s="201"/>
      <c r="L151" s="203"/>
      <c r="M151" s="201"/>
      <c r="N151" s="201"/>
    </row>
    <row r="152" spans="1:14" s="170" customFormat="1">
      <c r="A152" s="133"/>
      <c r="B152" s="134"/>
      <c r="C152" s="134"/>
      <c r="D152" s="134"/>
      <c r="E152" s="134"/>
      <c r="F152" s="200"/>
      <c r="G152" s="200"/>
      <c r="H152" s="200"/>
      <c r="I152" s="202"/>
      <c r="J152" s="200"/>
      <c r="K152" s="200"/>
      <c r="L152" s="202"/>
      <c r="M152" s="200"/>
      <c r="N152" s="200"/>
    </row>
    <row r="153" spans="1:14" s="170" customFormat="1">
      <c r="A153" s="137"/>
      <c r="B153" s="138"/>
      <c r="C153" s="138"/>
      <c r="D153" s="138"/>
      <c r="E153" s="138"/>
      <c r="F153" s="201"/>
      <c r="G153" s="201"/>
      <c r="H153" s="201"/>
      <c r="I153" s="203"/>
      <c r="J153" s="201"/>
      <c r="K153" s="201"/>
      <c r="L153" s="203"/>
      <c r="M153" s="201"/>
      <c r="N153" s="201"/>
    </row>
    <row r="154" spans="1:14" s="170" customFormat="1">
      <c r="A154" s="133"/>
      <c r="B154" s="134"/>
      <c r="C154" s="134"/>
      <c r="D154" s="134"/>
      <c r="E154" s="134"/>
      <c r="F154" s="200"/>
      <c r="G154" s="200"/>
      <c r="H154" s="200"/>
      <c r="I154" s="202"/>
      <c r="J154" s="200"/>
      <c r="K154" s="200"/>
      <c r="L154" s="202"/>
      <c r="M154" s="200"/>
      <c r="N154" s="200"/>
    </row>
    <row r="155" spans="1:14" s="170" customFormat="1">
      <c r="A155" s="137"/>
      <c r="B155" s="138"/>
      <c r="C155" s="138"/>
      <c r="D155" s="138"/>
      <c r="E155" s="138"/>
      <c r="F155" s="201"/>
      <c r="G155" s="201"/>
      <c r="H155" s="201"/>
      <c r="I155" s="203"/>
      <c r="J155" s="201"/>
      <c r="K155" s="201"/>
      <c r="L155" s="203"/>
      <c r="M155" s="201"/>
      <c r="N155" s="201"/>
    </row>
    <row r="156" spans="1:14" s="170" customFormat="1">
      <c r="A156" s="133"/>
      <c r="B156" s="134"/>
      <c r="C156" s="134"/>
      <c r="D156" s="134"/>
      <c r="E156" s="134"/>
      <c r="F156" s="200"/>
      <c r="G156" s="200"/>
      <c r="H156" s="200"/>
      <c r="I156" s="202"/>
      <c r="J156" s="200"/>
      <c r="K156" s="200"/>
      <c r="L156" s="202"/>
      <c r="M156" s="200"/>
      <c r="N156" s="200"/>
    </row>
    <row r="157" spans="1:14" s="170" customFormat="1">
      <c r="A157" s="137"/>
      <c r="B157" s="138"/>
      <c r="C157" s="138"/>
      <c r="D157" s="138"/>
      <c r="E157" s="138"/>
      <c r="F157" s="201"/>
      <c r="G157" s="201"/>
      <c r="H157" s="201"/>
      <c r="I157" s="203"/>
      <c r="J157" s="201"/>
      <c r="K157" s="201"/>
      <c r="L157" s="203"/>
      <c r="M157" s="201"/>
      <c r="N157" s="201"/>
    </row>
    <row r="158" spans="1:14" s="170" customFormat="1">
      <c r="A158" s="133"/>
      <c r="B158" s="134"/>
      <c r="C158" s="134"/>
      <c r="D158" s="134"/>
      <c r="E158" s="134"/>
      <c r="F158" s="200"/>
      <c r="G158" s="200"/>
      <c r="H158" s="200"/>
      <c r="I158" s="202"/>
      <c r="J158" s="200"/>
      <c r="K158" s="200"/>
      <c r="L158" s="202"/>
      <c r="M158" s="200"/>
      <c r="N158" s="200"/>
    </row>
    <row r="159" spans="1:14" s="170" customFormat="1">
      <c r="A159" s="137"/>
      <c r="B159" s="138"/>
      <c r="C159" s="138"/>
      <c r="D159" s="138"/>
      <c r="E159" s="138"/>
      <c r="F159" s="201"/>
      <c r="G159" s="201"/>
      <c r="H159" s="201"/>
      <c r="I159" s="203"/>
      <c r="J159" s="201"/>
      <c r="K159" s="201"/>
      <c r="L159" s="203"/>
      <c r="M159" s="201"/>
      <c r="N159" s="201"/>
    </row>
    <row r="160" spans="1:14" s="170" customFormat="1">
      <c r="A160" s="133"/>
      <c r="B160" s="134"/>
      <c r="C160" s="134"/>
      <c r="D160" s="134"/>
      <c r="E160" s="134"/>
      <c r="F160" s="200"/>
      <c r="G160" s="200"/>
      <c r="H160" s="200"/>
      <c r="I160" s="202"/>
      <c r="J160" s="200"/>
      <c r="K160" s="200"/>
      <c r="L160" s="202"/>
      <c r="M160" s="200"/>
      <c r="N160" s="200"/>
    </row>
    <row r="161" spans="1:14" s="170" customFormat="1">
      <c r="A161" s="137"/>
      <c r="B161" s="138"/>
      <c r="C161" s="138"/>
      <c r="D161" s="138"/>
      <c r="E161" s="138"/>
      <c r="F161" s="201"/>
      <c r="G161" s="201"/>
      <c r="H161" s="201"/>
      <c r="I161" s="203"/>
      <c r="J161" s="201"/>
      <c r="K161" s="201"/>
      <c r="L161" s="203"/>
      <c r="M161" s="201"/>
      <c r="N161" s="201"/>
    </row>
    <row r="162" spans="1:14" s="170" customFormat="1">
      <c r="A162" s="133"/>
      <c r="B162" s="134"/>
      <c r="C162" s="134"/>
      <c r="D162" s="134"/>
      <c r="E162" s="134"/>
      <c r="F162" s="200"/>
      <c r="G162" s="200"/>
      <c r="H162" s="200"/>
      <c r="I162" s="202"/>
      <c r="J162" s="200"/>
      <c r="K162" s="200"/>
      <c r="L162" s="202"/>
      <c r="M162" s="200"/>
      <c r="N162" s="200"/>
    </row>
    <row r="163" spans="1:14" s="170" customFormat="1">
      <c r="A163" s="137"/>
      <c r="B163" s="138"/>
      <c r="C163" s="138"/>
      <c r="D163" s="138"/>
      <c r="E163" s="138"/>
      <c r="F163" s="201"/>
      <c r="G163" s="201"/>
      <c r="H163" s="201"/>
      <c r="I163" s="203"/>
      <c r="J163" s="201"/>
      <c r="K163" s="201"/>
      <c r="L163" s="203"/>
      <c r="M163" s="201"/>
      <c r="N163" s="201"/>
    </row>
    <row r="164" spans="1:14" s="170" customFormat="1">
      <c r="A164" s="133"/>
      <c r="B164" s="134"/>
      <c r="C164" s="134"/>
      <c r="D164" s="134"/>
      <c r="E164" s="134"/>
      <c r="F164" s="200"/>
      <c r="G164" s="200"/>
      <c r="H164" s="200"/>
      <c r="I164" s="202"/>
      <c r="J164" s="200"/>
      <c r="K164" s="200"/>
      <c r="L164" s="202"/>
      <c r="M164" s="200"/>
      <c r="N164" s="200"/>
    </row>
    <row r="165" spans="1:14" s="170" customFormat="1">
      <c r="A165" s="137"/>
      <c r="B165" s="138"/>
      <c r="C165" s="138"/>
      <c r="D165" s="138"/>
      <c r="E165" s="138"/>
      <c r="F165" s="201"/>
      <c r="G165" s="201"/>
      <c r="H165" s="201"/>
      <c r="I165" s="203"/>
      <c r="J165" s="201"/>
      <c r="K165" s="201"/>
      <c r="L165" s="203"/>
      <c r="M165" s="201"/>
      <c r="N165" s="201"/>
    </row>
    <row r="166" spans="1:14" s="170" customFormat="1">
      <c r="A166" s="133"/>
      <c r="B166" s="134"/>
      <c r="C166" s="134"/>
      <c r="D166" s="134"/>
      <c r="E166" s="134"/>
      <c r="F166" s="200"/>
      <c r="G166" s="200"/>
      <c r="H166" s="200"/>
      <c r="I166" s="202"/>
      <c r="J166" s="200"/>
      <c r="K166" s="200"/>
      <c r="L166" s="202"/>
      <c r="M166" s="200"/>
      <c r="N166" s="200"/>
    </row>
    <row r="167" spans="1:14" s="170" customFormat="1">
      <c r="A167" s="137"/>
      <c r="B167" s="138"/>
      <c r="C167" s="138"/>
      <c r="D167" s="138"/>
      <c r="E167" s="138"/>
      <c r="F167" s="201"/>
      <c r="G167" s="201"/>
      <c r="H167" s="201"/>
      <c r="I167" s="203"/>
      <c r="J167" s="201"/>
      <c r="K167" s="201"/>
      <c r="L167" s="203"/>
      <c r="M167" s="201"/>
      <c r="N167" s="201"/>
    </row>
    <row r="168" spans="1:14" s="170" customFormat="1">
      <c r="A168" s="133"/>
      <c r="B168" s="134"/>
      <c r="C168" s="134"/>
      <c r="D168" s="134"/>
      <c r="E168" s="134"/>
      <c r="F168" s="200"/>
      <c r="G168" s="200"/>
      <c r="H168" s="200"/>
      <c r="I168" s="202"/>
      <c r="J168" s="200"/>
      <c r="K168" s="200"/>
      <c r="L168" s="202"/>
      <c r="M168" s="200"/>
      <c r="N168" s="200"/>
    </row>
    <row r="169" spans="1:14" s="170" customFormat="1">
      <c r="A169" s="137"/>
      <c r="B169" s="138"/>
      <c r="C169" s="138"/>
      <c r="D169" s="138"/>
      <c r="E169" s="138"/>
      <c r="F169" s="201"/>
      <c r="G169" s="201"/>
      <c r="H169" s="201"/>
      <c r="I169" s="203"/>
      <c r="J169" s="201"/>
      <c r="K169" s="201"/>
      <c r="L169" s="203"/>
      <c r="M169" s="201"/>
      <c r="N169" s="201"/>
    </row>
    <row r="170" spans="1:14" s="170" customFormat="1">
      <c r="A170" s="133"/>
      <c r="B170" s="134"/>
      <c r="C170" s="134"/>
      <c r="D170" s="134"/>
      <c r="E170" s="134"/>
      <c r="F170" s="200"/>
      <c r="G170" s="200"/>
      <c r="H170" s="200"/>
      <c r="I170" s="202"/>
      <c r="J170" s="200"/>
      <c r="K170" s="200"/>
      <c r="L170" s="202"/>
      <c r="M170" s="200"/>
      <c r="N170" s="200"/>
    </row>
    <row r="171" spans="1:14" s="170" customFormat="1">
      <c r="A171" s="137"/>
      <c r="B171" s="138"/>
      <c r="C171" s="138"/>
      <c r="D171" s="138"/>
      <c r="E171" s="138"/>
      <c r="F171" s="201"/>
      <c r="G171" s="201"/>
      <c r="H171" s="201"/>
      <c r="I171" s="203"/>
      <c r="J171" s="201"/>
      <c r="K171" s="201"/>
      <c r="L171" s="203"/>
      <c r="M171" s="201"/>
      <c r="N171" s="201"/>
    </row>
    <row r="172" spans="1:14" s="170" customFormat="1">
      <c r="A172" s="133"/>
      <c r="B172" s="134"/>
      <c r="C172" s="134"/>
      <c r="D172" s="134"/>
      <c r="E172" s="134"/>
      <c r="F172" s="200"/>
      <c r="G172" s="200"/>
      <c r="H172" s="200"/>
      <c r="I172" s="202"/>
      <c r="J172" s="200"/>
      <c r="K172" s="200"/>
      <c r="L172" s="202"/>
      <c r="M172" s="200"/>
      <c r="N172" s="200"/>
    </row>
    <row r="173" spans="1:14" s="170" customFormat="1">
      <c r="A173" s="137"/>
      <c r="B173" s="138"/>
      <c r="C173" s="138"/>
      <c r="D173" s="138"/>
      <c r="E173" s="138"/>
      <c r="F173" s="201"/>
      <c r="G173" s="201"/>
      <c r="H173" s="201"/>
      <c r="I173" s="203"/>
      <c r="J173" s="201"/>
      <c r="K173" s="201"/>
      <c r="L173" s="203"/>
      <c r="M173" s="201"/>
      <c r="N173" s="201"/>
    </row>
    <row r="174" spans="1:14" s="170" customFormat="1">
      <c r="A174" s="133"/>
      <c r="B174" s="134"/>
      <c r="C174" s="134"/>
      <c r="D174" s="134"/>
      <c r="E174" s="134"/>
      <c r="F174" s="200"/>
      <c r="G174" s="200"/>
      <c r="H174" s="200"/>
      <c r="I174" s="202"/>
      <c r="J174" s="200"/>
      <c r="K174" s="200"/>
      <c r="L174" s="202"/>
      <c r="M174" s="200"/>
      <c r="N174" s="200"/>
    </row>
    <row r="175" spans="1:14" s="170" customFormat="1">
      <c r="A175" s="137"/>
      <c r="B175" s="138"/>
      <c r="C175" s="138"/>
      <c r="D175" s="138"/>
      <c r="E175" s="138"/>
      <c r="F175" s="201"/>
      <c r="G175" s="201"/>
      <c r="H175" s="201"/>
      <c r="I175" s="203"/>
      <c r="J175" s="201"/>
      <c r="K175" s="201"/>
      <c r="L175" s="203"/>
      <c r="M175" s="201"/>
      <c r="N175" s="201"/>
    </row>
    <row r="176" spans="1:14" s="170" customFormat="1">
      <c r="A176" s="133"/>
      <c r="B176" s="134"/>
      <c r="C176" s="134"/>
      <c r="D176" s="134"/>
      <c r="E176" s="134"/>
      <c r="F176" s="200"/>
      <c r="G176" s="200"/>
      <c r="H176" s="200"/>
      <c r="I176" s="202"/>
      <c r="J176" s="200"/>
      <c r="K176" s="200"/>
      <c r="L176" s="202"/>
      <c r="M176" s="200"/>
      <c r="N176" s="200"/>
    </row>
    <row r="177" spans="1:14" s="170" customFormat="1">
      <c r="A177" s="137"/>
      <c r="B177" s="138"/>
      <c r="C177" s="138"/>
      <c r="D177" s="138"/>
      <c r="E177" s="138"/>
      <c r="F177" s="201"/>
      <c r="G177" s="201"/>
      <c r="H177" s="201"/>
      <c r="I177" s="203"/>
      <c r="J177" s="201"/>
      <c r="K177" s="201"/>
      <c r="L177" s="203"/>
      <c r="M177" s="201"/>
      <c r="N177" s="201"/>
    </row>
    <row r="178" spans="1:14" s="170" customFormat="1">
      <c r="A178" s="133"/>
      <c r="B178" s="134"/>
      <c r="C178" s="134"/>
      <c r="D178" s="134"/>
      <c r="E178" s="134"/>
      <c r="F178" s="200"/>
      <c r="G178" s="200"/>
      <c r="H178" s="200"/>
      <c r="I178" s="202"/>
      <c r="J178" s="200"/>
      <c r="K178" s="200"/>
      <c r="L178" s="202"/>
      <c r="M178" s="200"/>
      <c r="N178" s="200"/>
    </row>
    <row r="179" spans="1:14" s="170" customFormat="1">
      <c r="A179" s="137"/>
      <c r="B179" s="138"/>
      <c r="C179" s="138"/>
      <c r="D179" s="138"/>
      <c r="E179" s="138"/>
      <c r="F179" s="201"/>
      <c r="G179" s="201"/>
      <c r="H179" s="201"/>
      <c r="I179" s="203"/>
      <c r="J179" s="201"/>
      <c r="K179" s="201"/>
      <c r="L179" s="203"/>
      <c r="M179" s="201"/>
      <c r="N179" s="201"/>
    </row>
    <row r="180" spans="1:14" s="170" customFormat="1">
      <c r="A180" s="133"/>
      <c r="B180" s="134"/>
      <c r="C180" s="134"/>
      <c r="D180" s="134"/>
      <c r="E180" s="134"/>
      <c r="F180" s="200"/>
      <c r="G180" s="200"/>
      <c r="H180" s="200"/>
      <c r="I180" s="202"/>
      <c r="J180" s="200"/>
      <c r="K180" s="200"/>
      <c r="L180" s="202"/>
      <c r="M180" s="200"/>
      <c r="N180" s="200"/>
    </row>
    <row r="181" spans="1:14" s="170" customFormat="1">
      <c r="A181" s="137"/>
      <c r="B181" s="138"/>
      <c r="C181" s="138"/>
      <c r="D181" s="138"/>
      <c r="E181" s="138"/>
      <c r="F181" s="201"/>
      <c r="G181" s="201"/>
      <c r="H181" s="201"/>
      <c r="I181" s="203"/>
      <c r="J181" s="201"/>
      <c r="K181" s="201"/>
      <c r="L181" s="203"/>
      <c r="M181" s="201"/>
      <c r="N181" s="201"/>
    </row>
    <row r="182" spans="1:14" s="170" customFormat="1">
      <c r="A182" s="133"/>
      <c r="B182" s="134"/>
      <c r="C182" s="134"/>
      <c r="D182" s="134"/>
      <c r="E182" s="134"/>
      <c r="F182" s="200"/>
      <c r="G182" s="200"/>
      <c r="H182" s="200"/>
      <c r="I182" s="202"/>
      <c r="J182" s="200"/>
      <c r="K182" s="200"/>
      <c r="L182" s="202"/>
      <c r="M182" s="200"/>
      <c r="N182" s="200"/>
    </row>
    <row r="183" spans="1:14" s="170" customFormat="1">
      <c r="A183" s="137"/>
      <c r="B183" s="138"/>
      <c r="C183" s="138"/>
      <c r="D183" s="138"/>
      <c r="E183" s="138"/>
      <c r="F183" s="201"/>
      <c r="G183" s="201"/>
      <c r="H183" s="201"/>
      <c r="I183" s="203"/>
      <c r="J183" s="201"/>
      <c r="K183" s="201"/>
      <c r="L183" s="203"/>
      <c r="M183" s="201"/>
      <c r="N183" s="201"/>
    </row>
    <row r="184" spans="1:14" s="170" customFormat="1">
      <c r="A184" s="133"/>
      <c r="B184" s="134"/>
      <c r="C184" s="134"/>
      <c r="D184" s="134"/>
      <c r="E184" s="134"/>
      <c r="F184" s="200"/>
      <c r="G184" s="200"/>
      <c r="H184" s="200"/>
      <c r="I184" s="202"/>
      <c r="J184" s="200"/>
      <c r="K184" s="200"/>
      <c r="L184" s="202"/>
      <c r="M184" s="200"/>
      <c r="N184" s="200"/>
    </row>
    <row r="185" spans="1:14" s="170" customFormat="1">
      <c r="A185" s="137"/>
      <c r="B185" s="138"/>
      <c r="C185" s="138"/>
      <c r="D185" s="138"/>
      <c r="E185" s="138"/>
      <c r="F185" s="201"/>
      <c r="G185" s="201"/>
      <c r="H185" s="201"/>
      <c r="I185" s="203"/>
      <c r="J185" s="201"/>
      <c r="K185" s="201"/>
      <c r="L185" s="203"/>
      <c r="M185" s="201"/>
      <c r="N185" s="201"/>
    </row>
    <row r="186" spans="1:14" s="170" customFormat="1">
      <c r="A186" s="133"/>
      <c r="B186" s="134"/>
      <c r="C186" s="134"/>
      <c r="D186" s="134"/>
      <c r="E186" s="134"/>
      <c r="F186" s="200"/>
      <c r="G186" s="200"/>
      <c r="H186" s="200"/>
      <c r="I186" s="202"/>
      <c r="J186" s="200"/>
      <c r="K186" s="200"/>
      <c r="L186" s="202"/>
      <c r="M186" s="200"/>
      <c r="N186" s="200"/>
    </row>
    <row r="187" spans="1:14" s="170" customFormat="1">
      <c r="A187" s="137"/>
      <c r="B187" s="138"/>
      <c r="C187" s="138"/>
      <c r="D187" s="138"/>
      <c r="E187" s="138"/>
      <c r="F187" s="201"/>
      <c r="G187" s="201"/>
      <c r="H187" s="201"/>
      <c r="I187" s="203"/>
      <c r="J187" s="201"/>
      <c r="K187" s="201"/>
      <c r="L187" s="203"/>
      <c r="M187" s="201"/>
      <c r="N187" s="201"/>
    </row>
    <row r="188" spans="1:14" s="170" customFormat="1">
      <c r="A188" s="133"/>
      <c r="B188" s="134"/>
      <c r="C188" s="134"/>
      <c r="D188" s="134"/>
      <c r="E188" s="134"/>
      <c r="F188" s="200"/>
      <c r="G188" s="200"/>
      <c r="H188" s="200"/>
      <c r="I188" s="202"/>
      <c r="J188" s="200"/>
      <c r="K188" s="200"/>
      <c r="L188" s="202"/>
      <c r="M188" s="200"/>
      <c r="N188" s="200"/>
    </row>
    <row r="189" spans="1:14" s="170" customFormat="1">
      <c r="A189" s="137"/>
      <c r="B189" s="138"/>
      <c r="C189" s="138"/>
      <c r="D189" s="138"/>
      <c r="E189" s="138"/>
      <c r="F189" s="201"/>
      <c r="G189" s="201"/>
      <c r="H189" s="201"/>
      <c r="I189" s="203"/>
      <c r="J189" s="201"/>
      <c r="K189" s="201"/>
      <c r="L189" s="203"/>
      <c r="M189" s="201"/>
      <c r="N189" s="201"/>
    </row>
    <row r="190" spans="1:14" s="170" customFormat="1">
      <c r="A190" s="133"/>
      <c r="B190" s="134"/>
      <c r="C190" s="134"/>
      <c r="D190" s="134"/>
      <c r="E190" s="134"/>
      <c r="F190" s="200"/>
      <c r="G190" s="200"/>
      <c r="H190" s="200"/>
      <c r="I190" s="202"/>
      <c r="J190" s="200"/>
      <c r="K190" s="200"/>
      <c r="L190" s="202"/>
      <c r="M190" s="200"/>
      <c r="N190" s="200"/>
    </row>
    <row r="191" spans="1:14" s="170" customFormat="1">
      <c r="A191" s="137"/>
      <c r="B191" s="138"/>
      <c r="C191" s="138"/>
      <c r="D191" s="138"/>
      <c r="E191" s="138"/>
      <c r="F191" s="201"/>
      <c r="G191" s="201"/>
      <c r="H191" s="201"/>
      <c r="I191" s="203"/>
      <c r="J191" s="201"/>
      <c r="K191" s="201"/>
      <c r="L191" s="203"/>
      <c r="M191" s="201"/>
      <c r="N191" s="201"/>
    </row>
    <row r="192" spans="1:14" s="170" customFormat="1">
      <c r="A192" s="133"/>
      <c r="B192" s="134"/>
      <c r="C192" s="134"/>
      <c r="D192" s="134"/>
      <c r="E192" s="134"/>
      <c r="F192" s="200"/>
      <c r="G192" s="200"/>
      <c r="H192" s="200"/>
      <c r="I192" s="202"/>
      <c r="J192" s="200"/>
      <c r="K192" s="200"/>
      <c r="L192" s="202"/>
      <c r="M192" s="200"/>
      <c r="N192" s="200"/>
    </row>
    <row r="193" spans="1:14" s="170" customFormat="1">
      <c r="A193" s="137"/>
      <c r="B193" s="138"/>
      <c r="C193" s="138"/>
      <c r="D193" s="138"/>
      <c r="E193" s="138"/>
      <c r="F193" s="201"/>
      <c r="G193" s="201"/>
      <c r="H193" s="201"/>
      <c r="I193" s="203"/>
      <c r="J193" s="201"/>
      <c r="K193" s="201"/>
      <c r="L193" s="203"/>
      <c r="M193" s="201"/>
      <c r="N193" s="201"/>
    </row>
    <row r="194" spans="1:14" s="170" customFormat="1">
      <c r="A194" s="133"/>
      <c r="B194" s="134"/>
      <c r="C194" s="134"/>
      <c r="D194" s="134"/>
      <c r="E194" s="134"/>
      <c r="F194" s="200"/>
      <c r="G194" s="200"/>
      <c r="H194" s="200"/>
      <c r="I194" s="202"/>
      <c r="J194" s="200"/>
      <c r="K194" s="200"/>
      <c r="L194" s="202"/>
      <c r="M194" s="200"/>
      <c r="N194" s="200"/>
    </row>
    <row r="195" spans="1:14" s="170" customFormat="1">
      <c r="A195" s="137"/>
      <c r="B195" s="138"/>
      <c r="C195" s="138"/>
      <c r="D195" s="138"/>
      <c r="E195" s="138"/>
      <c r="F195" s="201"/>
      <c r="G195" s="201"/>
      <c r="H195" s="201"/>
      <c r="I195" s="203"/>
      <c r="J195" s="201"/>
      <c r="K195" s="201"/>
      <c r="L195" s="203"/>
      <c r="M195" s="201"/>
      <c r="N195" s="201"/>
    </row>
    <row r="196" spans="1:14" s="170" customFormat="1">
      <c r="A196" s="133"/>
      <c r="B196" s="134"/>
      <c r="C196" s="134"/>
      <c r="D196" s="134"/>
      <c r="E196" s="134"/>
      <c r="F196" s="200"/>
      <c r="G196" s="200"/>
      <c r="H196" s="200"/>
      <c r="I196" s="202"/>
      <c r="J196" s="200"/>
      <c r="K196" s="200"/>
      <c r="L196" s="202"/>
      <c r="M196" s="200"/>
      <c r="N196" s="200"/>
    </row>
    <row r="197" spans="1:14" s="170" customFormat="1">
      <c r="A197" s="137"/>
      <c r="B197" s="138"/>
      <c r="C197" s="138"/>
      <c r="D197" s="138"/>
      <c r="E197" s="138"/>
      <c r="F197" s="201"/>
      <c r="G197" s="201"/>
      <c r="H197" s="201"/>
      <c r="I197" s="203"/>
      <c r="J197" s="201"/>
      <c r="K197" s="201"/>
      <c r="L197" s="203"/>
      <c r="M197" s="201"/>
      <c r="N197" s="201"/>
    </row>
    <row r="198" spans="1:14" s="170" customFormat="1">
      <c r="A198" s="133"/>
      <c r="B198" s="134"/>
      <c r="C198" s="134"/>
      <c r="D198" s="134"/>
      <c r="E198" s="134"/>
      <c r="F198" s="200"/>
      <c r="G198" s="200"/>
      <c r="H198" s="200"/>
      <c r="I198" s="202"/>
      <c r="J198" s="200"/>
      <c r="K198" s="200"/>
      <c r="L198" s="202"/>
      <c r="M198" s="200"/>
      <c r="N198" s="200"/>
    </row>
    <row r="199" spans="1:14" s="170" customFormat="1">
      <c r="A199" s="137"/>
      <c r="B199" s="138"/>
      <c r="C199" s="138"/>
      <c r="D199" s="138"/>
      <c r="E199" s="138"/>
      <c r="F199" s="201"/>
      <c r="G199" s="201"/>
      <c r="H199" s="201"/>
      <c r="I199" s="203"/>
      <c r="J199" s="201"/>
      <c r="K199" s="201"/>
      <c r="L199" s="203"/>
      <c r="M199" s="201"/>
      <c r="N199" s="201"/>
    </row>
    <row r="200" spans="1:14" s="170" customFormat="1">
      <c r="A200" s="133"/>
      <c r="B200" s="134"/>
      <c r="C200" s="134"/>
      <c r="D200" s="134"/>
      <c r="E200" s="134"/>
      <c r="F200" s="200"/>
      <c r="G200" s="200"/>
      <c r="H200" s="200"/>
      <c r="I200" s="202"/>
      <c r="J200" s="200"/>
      <c r="K200" s="200"/>
      <c r="L200" s="202"/>
      <c r="M200" s="200"/>
      <c r="N200" s="200"/>
    </row>
    <row r="201" spans="1:14" s="170" customFormat="1">
      <c r="A201" s="137"/>
      <c r="B201" s="138"/>
      <c r="C201" s="138"/>
      <c r="D201" s="138"/>
      <c r="E201" s="138"/>
      <c r="F201" s="201"/>
      <c r="G201" s="201"/>
      <c r="H201" s="201"/>
      <c r="I201" s="203"/>
      <c r="J201" s="201"/>
      <c r="K201" s="201"/>
      <c r="L201" s="203"/>
      <c r="M201" s="201"/>
      <c r="N201" s="201"/>
    </row>
    <row r="202" spans="1:14" s="170" customFormat="1">
      <c r="A202" s="133"/>
      <c r="B202" s="134"/>
      <c r="C202" s="134"/>
      <c r="D202" s="134"/>
      <c r="E202" s="134"/>
      <c r="F202" s="200"/>
      <c r="G202" s="200"/>
      <c r="H202" s="200"/>
      <c r="I202" s="202"/>
      <c r="J202" s="200"/>
      <c r="K202" s="200"/>
      <c r="L202" s="202"/>
      <c r="M202" s="200"/>
      <c r="N202" s="200"/>
    </row>
    <row r="203" spans="1:14" s="170" customFormat="1">
      <c r="A203" s="137"/>
      <c r="B203" s="138"/>
      <c r="C203" s="138"/>
      <c r="D203" s="138"/>
      <c r="E203" s="138"/>
      <c r="F203" s="201"/>
      <c r="G203" s="201"/>
      <c r="H203" s="201"/>
      <c r="I203" s="203"/>
      <c r="J203" s="201"/>
      <c r="K203" s="201"/>
      <c r="L203" s="203"/>
      <c r="M203" s="201"/>
      <c r="N203" s="201"/>
    </row>
    <row r="204" spans="1:14" s="170" customFormat="1">
      <c r="A204" s="133"/>
      <c r="B204" s="134"/>
      <c r="C204" s="134"/>
      <c r="D204" s="134"/>
      <c r="E204" s="134"/>
      <c r="F204" s="200"/>
      <c r="G204" s="200"/>
      <c r="H204" s="200"/>
      <c r="I204" s="202"/>
      <c r="J204" s="200"/>
      <c r="K204" s="200"/>
      <c r="L204" s="202"/>
      <c r="M204" s="200"/>
      <c r="N204" s="200"/>
    </row>
    <row r="205" spans="1:14" s="170" customFormat="1">
      <c r="A205" s="137"/>
      <c r="B205" s="138"/>
      <c r="C205" s="138"/>
      <c r="D205" s="138"/>
      <c r="E205" s="138"/>
      <c r="F205" s="201"/>
      <c r="G205" s="201"/>
      <c r="H205" s="201"/>
      <c r="I205" s="203"/>
      <c r="J205" s="201"/>
      <c r="K205" s="201"/>
      <c r="L205" s="203"/>
      <c r="M205" s="201"/>
      <c r="N205" s="201"/>
    </row>
    <row r="206" spans="1:14" s="170" customFormat="1">
      <c r="A206" s="133"/>
      <c r="B206" s="134"/>
      <c r="C206" s="134"/>
      <c r="D206" s="134"/>
      <c r="E206" s="134"/>
      <c r="F206" s="200"/>
      <c r="G206" s="200"/>
      <c r="H206" s="200"/>
      <c r="I206" s="202"/>
      <c r="J206" s="200"/>
      <c r="K206" s="200"/>
      <c r="L206" s="202"/>
      <c r="M206" s="200"/>
      <c r="N206" s="200"/>
    </row>
    <row r="207" spans="1:14" s="170" customFormat="1">
      <c r="A207" s="137"/>
      <c r="B207" s="138"/>
      <c r="C207" s="138"/>
      <c r="D207" s="138"/>
      <c r="E207" s="138"/>
      <c r="F207" s="201"/>
      <c r="G207" s="201"/>
      <c r="H207" s="201"/>
      <c r="I207" s="203"/>
      <c r="J207" s="201"/>
      <c r="K207" s="201"/>
      <c r="L207" s="203"/>
      <c r="M207" s="201"/>
      <c r="N207" s="201"/>
    </row>
    <row r="208" spans="1:14" s="170" customFormat="1">
      <c r="A208" s="133"/>
      <c r="B208" s="134"/>
      <c r="C208" s="134"/>
      <c r="D208" s="134"/>
      <c r="E208" s="134"/>
      <c r="F208" s="200"/>
      <c r="G208" s="200"/>
      <c r="H208" s="200"/>
      <c r="I208" s="202"/>
      <c r="J208" s="200"/>
      <c r="K208" s="200"/>
      <c r="L208" s="202"/>
      <c r="M208" s="200"/>
      <c r="N208" s="200"/>
    </row>
    <row r="209" spans="1:14" s="170" customFormat="1">
      <c r="A209" s="137"/>
      <c r="B209" s="138"/>
      <c r="C209" s="138"/>
      <c r="D209" s="138"/>
      <c r="E209" s="138"/>
      <c r="F209" s="201"/>
      <c r="G209" s="201"/>
      <c r="H209" s="201"/>
      <c r="I209" s="203"/>
      <c r="J209" s="201"/>
      <c r="K209" s="201"/>
      <c r="L209" s="203"/>
      <c r="M209" s="201"/>
      <c r="N209" s="201"/>
    </row>
    <row r="210" spans="1:14" s="170" customFormat="1">
      <c r="A210" s="133"/>
      <c r="B210" s="134"/>
      <c r="C210" s="134"/>
      <c r="D210" s="134"/>
      <c r="E210" s="134"/>
      <c r="F210" s="200"/>
      <c r="G210" s="200"/>
      <c r="H210" s="200"/>
      <c r="I210" s="202"/>
      <c r="J210" s="200"/>
      <c r="K210" s="200"/>
      <c r="L210" s="202"/>
      <c r="M210" s="200"/>
      <c r="N210" s="200"/>
    </row>
    <row r="211" spans="1:14" s="170" customFormat="1">
      <c r="A211" s="137"/>
      <c r="B211" s="138"/>
      <c r="C211" s="138"/>
      <c r="D211" s="138"/>
      <c r="E211" s="138"/>
      <c r="F211" s="201"/>
      <c r="G211" s="201"/>
      <c r="H211" s="201"/>
      <c r="I211" s="203"/>
      <c r="J211" s="201"/>
      <c r="K211" s="201"/>
      <c r="L211" s="203"/>
      <c r="M211" s="201"/>
      <c r="N211" s="201"/>
    </row>
    <row r="212" spans="1:14" s="170" customFormat="1">
      <c r="A212" s="133"/>
      <c r="B212" s="134"/>
      <c r="C212" s="134"/>
      <c r="D212" s="134"/>
      <c r="E212" s="134"/>
      <c r="F212" s="200"/>
      <c r="G212" s="200"/>
      <c r="H212" s="200"/>
      <c r="I212" s="202"/>
      <c r="J212" s="200"/>
      <c r="K212" s="200"/>
      <c r="L212" s="202"/>
      <c r="M212" s="200"/>
      <c r="N212" s="200"/>
    </row>
    <row r="213" spans="1:14" s="170" customFormat="1">
      <c r="A213" s="137"/>
      <c r="B213" s="138"/>
      <c r="C213" s="138"/>
      <c r="D213" s="138"/>
      <c r="E213" s="138"/>
      <c r="F213" s="201"/>
      <c r="G213" s="201"/>
      <c r="H213" s="201"/>
      <c r="I213" s="203"/>
      <c r="J213" s="201"/>
      <c r="K213" s="201"/>
      <c r="L213" s="203"/>
      <c r="M213" s="201"/>
      <c r="N213" s="201"/>
    </row>
    <row r="214" spans="1:14" s="170" customFormat="1">
      <c r="A214" s="133"/>
      <c r="B214" s="134"/>
      <c r="C214" s="134"/>
      <c r="D214" s="134"/>
      <c r="E214" s="134"/>
      <c r="F214" s="200"/>
      <c r="G214" s="200"/>
      <c r="H214" s="200"/>
      <c r="I214" s="202"/>
      <c r="J214" s="200"/>
      <c r="K214" s="200"/>
      <c r="L214" s="202"/>
      <c r="M214" s="200"/>
      <c r="N214" s="200"/>
    </row>
    <row r="215" spans="1:14" s="170" customFormat="1">
      <c r="A215" s="137"/>
      <c r="B215" s="138"/>
      <c r="C215" s="138"/>
      <c r="D215" s="138"/>
      <c r="E215" s="138"/>
      <c r="F215" s="201"/>
      <c r="G215" s="201"/>
      <c r="H215" s="201"/>
      <c r="I215" s="203"/>
      <c r="J215" s="201"/>
      <c r="K215" s="201"/>
      <c r="L215" s="203"/>
      <c r="M215" s="201"/>
      <c r="N215" s="201"/>
    </row>
    <row r="216" spans="1:14" s="170" customFormat="1">
      <c r="A216" s="133"/>
      <c r="B216" s="134"/>
      <c r="C216" s="134"/>
      <c r="D216" s="134"/>
      <c r="E216" s="134"/>
      <c r="F216" s="200"/>
      <c r="G216" s="200"/>
      <c r="H216" s="200"/>
      <c r="I216" s="202"/>
      <c r="J216" s="200"/>
      <c r="K216" s="200"/>
      <c r="L216" s="202"/>
      <c r="M216" s="200"/>
      <c r="N216" s="200"/>
    </row>
    <row r="217" spans="1:14" s="170" customFormat="1">
      <c r="A217" s="137"/>
      <c r="B217" s="138"/>
      <c r="C217" s="138"/>
      <c r="D217" s="138"/>
      <c r="E217" s="138"/>
      <c r="F217" s="201"/>
      <c r="G217" s="201"/>
      <c r="H217" s="201"/>
      <c r="I217" s="203"/>
      <c r="J217" s="201"/>
      <c r="K217" s="201"/>
      <c r="L217" s="203"/>
      <c r="M217" s="201"/>
      <c r="N217" s="201"/>
    </row>
    <row r="218" spans="1:14" s="170" customFormat="1">
      <c r="A218" s="133"/>
      <c r="B218" s="134"/>
      <c r="C218" s="134"/>
      <c r="D218" s="134"/>
      <c r="E218" s="134"/>
      <c r="F218" s="200"/>
      <c r="G218" s="200"/>
      <c r="H218" s="200"/>
      <c r="I218" s="202"/>
      <c r="J218" s="200"/>
      <c r="K218" s="200"/>
      <c r="L218" s="202"/>
      <c r="M218" s="200"/>
      <c r="N218" s="200"/>
    </row>
    <row r="219" spans="1:14" s="170" customFormat="1">
      <c r="A219" s="137"/>
      <c r="B219" s="138"/>
      <c r="C219" s="138"/>
      <c r="D219" s="138"/>
      <c r="E219" s="138"/>
      <c r="F219" s="201"/>
      <c r="G219" s="201"/>
      <c r="H219" s="201"/>
      <c r="I219" s="203"/>
      <c r="J219" s="201"/>
      <c r="K219" s="201"/>
      <c r="L219" s="203"/>
      <c r="M219" s="201"/>
      <c r="N219" s="201"/>
    </row>
    <row r="220" spans="1:14" s="170" customFormat="1">
      <c r="A220" s="133"/>
      <c r="B220" s="134"/>
      <c r="C220" s="134"/>
      <c r="D220" s="134"/>
      <c r="E220" s="134"/>
      <c r="F220" s="200"/>
      <c r="G220" s="200"/>
      <c r="H220" s="200"/>
      <c r="I220" s="202"/>
      <c r="J220" s="200"/>
      <c r="K220" s="200"/>
      <c r="L220" s="202"/>
      <c r="M220" s="200"/>
      <c r="N220" s="200"/>
    </row>
    <row r="221" spans="1:14" s="170" customFormat="1">
      <c r="A221" s="137"/>
      <c r="B221" s="138"/>
      <c r="C221" s="138"/>
      <c r="D221" s="138"/>
      <c r="E221" s="138"/>
      <c r="F221" s="201"/>
      <c r="G221" s="201"/>
      <c r="H221" s="201"/>
      <c r="I221" s="203"/>
      <c r="J221" s="201"/>
      <c r="K221" s="201"/>
      <c r="L221" s="203"/>
      <c r="M221" s="201"/>
      <c r="N221" s="201"/>
    </row>
    <row r="222" spans="1:14" s="170" customFormat="1">
      <c r="A222" s="133"/>
      <c r="B222" s="134"/>
      <c r="C222" s="134"/>
      <c r="D222" s="134"/>
      <c r="E222" s="134"/>
      <c r="F222" s="200"/>
      <c r="G222" s="200"/>
      <c r="H222" s="200"/>
      <c r="I222" s="202"/>
      <c r="J222" s="200"/>
      <c r="K222" s="200"/>
      <c r="L222" s="202"/>
      <c r="M222" s="200"/>
      <c r="N222" s="200"/>
    </row>
    <row r="223" spans="1:14" s="170" customFormat="1">
      <c r="A223" s="137"/>
      <c r="B223" s="138"/>
      <c r="C223" s="138"/>
      <c r="D223" s="138"/>
      <c r="E223" s="138"/>
      <c r="F223" s="201"/>
      <c r="G223" s="201"/>
      <c r="H223" s="201"/>
      <c r="I223" s="203"/>
      <c r="J223" s="201"/>
      <c r="K223" s="201"/>
      <c r="L223" s="203"/>
      <c r="M223" s="201"/>
      <c r="N223" s="201"/>
    </row>
    <row r="224" spans="1:14" s="170" customFormat="1">
      <c r="A224" s="133"/>
      <c r="B224" s="134"/>
      <c r="C224" s="134"/>
      <c r="D224" s="134"/>
      <c r="E224" s="134"/>
      <c r="F224" s="200"/>
      <c r="G224" s="200"/>
      <c r="H224" s="200"/>
      <c r="I224" s="202"/>
      <c r="J224" s="200"/>
      <c r="K224" s="200"/>
      <c r="L224" s="202"/>
      <c r="M224" s="200"/>
      <c r="N224" s="200"/>
    </row>
    <row r="225" spans="1:14" s="170" customFormat="1">
      <c r="A225" s="137"/>
      <c r="B225" s="138"/>
      <c r="C225" s="138"/>
      <c r="D225" s="138"/>
      <c r="E225" s="138"/>
      <c r="F225" s="201"/>
      <c r="G225" s="201"/>
      <c r="H225" s="201"/>
      <c r="I225" s="203"/>
      <c r="J225" s="201"/>
      <c r="K225" s="201"/>
      <c r="L225" s="203"/>
      <c r="M225" s="201"/>
      <c r="N225" s="201"/>
    </row>
    <row r="226" spans="1:14" s="170" customFormat="1">
      <c r="A226" s="133"/>
      <c r="B226" s="134"/>
      <c r="C226" s="134"/>
      <c r="D226" s="134"/>
      <c r="E226" s="134"/>
      <c r="F226" s="200"/>
      <c r="G226" s="200"/>
      <c r="H226" s="200"/>
      <c r="I226" s="202"/>
      <c r="J226" s="200"/>
      <c r="K226" s="200"/>
      <c r="L226" s="202"/>
      <c r="M226" s="200"/>
      <c r="N226" s="200"/>
    </row>
    <row r="227" spans="1:14" s="170" customFormat="1">
      <c r="A227" s="137"/>
      <c r="B227" s="138"/>
      <c r="C227" s="138"/>
      <c r="D227" s="138"/>
      <c r="E227" s="138"/>
      <c r="F227" s="201"/>
      <c r="G227" s="201"/>
      <c r="H227" s="201"/>
      <c r="I227" s="203"/>
      <c r="J227" s="201"/>
      <c r="K227" s="201"/>
      <c r="L227" s="203"/>
      <c r="M227" s="201"/>
      <c r="N227" s="201"/>
    </row>
    <row r="228" spans="1:14" s="170" customFormat="1">
      <c r="A228" s="133"/>
      <c r="B228" s="134"/>
      <c r="C228" s="134"/>
      <c r="D228" s="134"/>
      <c r="E228" s="134"/>
      <c r="F228" s="200"/>
      <c r="G228" s="200"/>
      <c r="H228" s="200"/>
      <c r="I228" s="202"/>
      <c r="J228" s="200"/>
      <c r="K228" s="200"/>
      <c r="L228" s="202"/>
      <c r="M228" s="200"/>
      <c r="N228" s="200"/>
    </row>
    <row r="229" spans="1:14" s="170" customFormat="1">
      <c r="A229" s="137"/>
      <c r="B229" s="138"/>
      <c r="C229" s="138"/>
      <c r="D229" s="138"/>
      <c r="E229" s="138"/>
      <c r="F229" s="201"/>
      <c r="G229" s="201"/>
      <c r="H229" s="201"/>
      <c r="I229" s="203"/>
      <c r="J229" s="201"/>
      <c r="K229" s="201"/>
      <c r="L229" s="203"/>
      <c r="M229" s="201"/>
      <c r="N229" s="201"/>
    </row>
    <row r="230" spans="1:14" s="170" customFormat="1">
      <c r="A230" s="133"/>
      <c r="B230" s="134"/>
      <c r="C230" s="134"/>
      <c r="D230" s="134"/>
      <c r="E230" s="134"/>
      <c r="F230" s="200"/>
      <c r="G230" s="200"/>
      <c r="H230" s="200"/>
      <c r="I230" s="202"/>
      <c r="J230" s="200"/>
      <c r="K230" s="200"/>
      <c r="L230" s="202"/>
      <c r="M230" s="200"/>
      <c r="N230" s="200"/>
    </row>
    <row r="231" spans="1:14" s="170" customFormat="1">
      <c r="A231" s="137"/>
      <c r="B231" s="138"/>
      <c r="C231" s="138"/>
      <c r="D231" s="138"/>
      <c r="E231" s="138"/>
      <c r="F231" s="201"/>
      <c r="G231" s="201"/>
      <c r="H231" s="201"/>
      <c r="I231" s="203"/>
      <c r="J231" s="201"/>
      <c r="K231" s="201"/>
      <c r="L231" s="203"/>
      <c r="M231" s="201"/>
      <c r="N231" s="201"/>
    </row>
    <row r="232" spans="1:14" s="170" customFormat="1">
      <c r="A232" s="133"/>
      <c r="B232" s="134"/>
      <c r="C232" s="134"/>
      <c r="D232" s="134"/>
      <c r="E232" s="134"/>
      <c r="F232" s="200"/>
      <c r="G232" s="200"/>
      <c r="H232" s="200"/>
      <c r="I232" s="202"/>
      <c r="J232" s="200"/>
      <c r="K232" s="200"/>
      <c r="L232" s="202"/>
      <c r="M232" s="200"/>
      <c r="N232" s="200"/>
    </row>
    <row r="233" spans="1:14" s="170" customFormat="1">
      <c r="A233" s="137"/>
      <c r="B233" s="138"/>
      <c r="C233" s="138"/>
      <c r="D233" s="138"/>
      <c r="E233" s="138"/>
      <c r="F233" s="201"/>
      <c r="G233" s="201"/>
      <c r="H233" s="201"/>
      <c r="I233" s="203"/>
      <c r="J233" s="201"/>
      <c r="K233" s="201"/>
      <c r="L233" s="203"/>
      <c r="M233" s="201"/>
      <c r="N233" s="201"/>
    </row>
    <row r="234" spans="1:14" s="170" customFormat="1">
      <c r="A234" s="133"/>
      <c r="B234" s="134"/>
      <c r="C234" s="134"/>
      <c r="D234" s="134"/>
      <c r="E234" s="134"/>
      <c r="F234" s="200"/>
      <c r="G234" s="200"/>
      <c r="H234" s="200"/>
      <c r="I234" s="202"/>
      <c r="J234" s="200"/>
      <c r="K234" s="200"/>
      <c r="L234" s="202"/>
      <c r="M234" s="200"/>
      <c r="N234" s="200"/>
    </row>
    <row r="235" spans="1:14" s="170" customFormat="1">
      <c r="A235" s="137"/>
      <c r="B235" s="138"/>
      <c r="C235" s="138"/>
      <c r="D235" s="138"/>
      <c r="E235" s="138"/>
      <c r="F235" s="201"/>
      <c r="G235" s="201"/>
      <c r="H235" s="201"/>
      <c r="I235" s="203"/>
      <c r="J235" s="201"/>
      <c r="K235" s="201"/>
      <c r="L235" s="203"/>
      <c r="M235" s="201"/>
      <c r="N235" s="201"/>
    </row>
    <row r="236" spans="1:14" s="170" customFormat="1">
      <c r="A236" s="133"/>
      <c r="B236" s="134"/>
      <c r="C236" s="134"/>
      <c r="D236" s="134"/>
      <c r="E236" s="134"/>
      <c r="F236" s="200"/>
      <c r="G236" s="200"/>
      <c r="H236" s="200"/>
      <c r="I236" s="202"/>
      <c r="J236" s="200"/>
      <c r="K236" s="200"/>
      <c r="L236" s="202"/>
      <c r="M236" s="200"/>
      <c r="N236" s="200"/>
    </row>
    <row r="237" spans="1:14" s="170" customFormat="1">
      <c r="A237" s="137"/>
      <c r="B237" s="138"/>
      <c r="C237" s="138"/>
      <c r="D237" s="138"/>
      <c r="E237" s="138"/>
      <c r="F237" s="201"/>
      <c r="G237" s="201"/>
      <c r="H237" s="201"/>
      <c r="I237" s="203"/>
      <c r="J237" s="201"/>
      <c r="K237" s="201"/>
      <c r="L237" s="203"/>
      <c r="M237" s="201"/>
      <c r="N237" s="201"/>
    </row>
    <row r="238" spans="1:14" s="170" customFormat="1">
      <c r="A238" s="133"/>
      <c r="B238" s="134"/>
      <c r="C238" s="134"/>
      <c r="D238" s="134"/>
      <c r="E238" s="134"/>
      <c r="F238" s="200"/>
      <c r="G238" s="200"/>
      <c r="H238" s="200"/>
      <c r="I238" s="202"/>
      <c r="J238" s="200"/>
      <c r="K238" s="200"/>
      <c r="L238" s="202"/>
      <c r="M238" s="200"/>
      <c r="N238" s="200"/>
    </row>
    <row r="239" spans="1:14" s="170" customFormat="1">
      <c r="A239" s="137"/>
      <c r="B239" s="138"/>
      <c r="C239" s="138"/>
      <c r="D239" s="138"/>
      <c r="E239" s="138"/>
      <c r="F239" s="201"/>
      <c r="G239" s="201"/>
      <c r="H239" s="201"/>
      <c r="I239" s="203"/>
      <c r="J239" s="201"/>
      <c r="K239" s="201"/>
      <c r="L239" s="203"/>
      <c r="M239" s="201"/>
      <c r="N239" s="201"/>
    </row>
    <row r="240" spans="1:14" s="170" customFormat="1">
      <c r="A240" s="133"/>
      <c r="B240" s="134"/>
      <c r="C240" s="134"/>
      <c r="D240" s="134"/>
      <c r="E240" s="134"/>
      <c r="F240" s="200"/>
      <c r="G240" s="200"/>
      <c r="H240" s="200"/>
      <c r="I240" s="202"/>
      <c r="J240" s="200"/>
      <c r="K240" s="200"/>
      <c r="L240" s="202"/>
      <c r="M240" s="200"/>
      <c r="N240" s="200"/>
    </row>
    <row r="241" spans="1:14" s="170" customFormat="1">
      <c r="A241" s="137"/>
      <c r="B241" s="138"/>
      <c r="C241" s="138"/>
      <c r="D241" s="138"/>
      <c r="E241" s="138"/>
      <c r="F241" s="201"/>
      <c r="G241" s="201"/>
      <c r="H241" s="201"/>
      <c r="I241" s="203"/>
      <c r="J241" s="201"/>
      <c r="K241" s="201"/>
      <c r="L241" s="203"/>
      <c r="M241" s="201"/>
      <c r="N241" s="201"/>
    </row>
    <row r="242" spans="1:14" s="170" customFormat="1">
      <c r="A242" s="133"/>
      <c r="B242" s="134"/>
      <c r="C242" s="134"/>
      <c r="D242" s="134"/>
      <c r="E242" s="134"/>
      <c r="F242" s="200"/>
      <c r="G242" s="200"/>
      <c r="H242" s="200"/>
      <c r="I242" s="202"/>
      <c r="J242" s="200"/>
      <c r="K242" s="200"/>
      <c r="L242" s="202"/>
      <c r="M242" s="200"/>
      <c r="N242" s="200"/>
    </row>
    <row r="243" spans="1:14" s="170" customFormat="1">
      <c r="A243" s="137"/>
      <c r="B243" s="138"/>
      <c r="C243" s="138"/>
      <c r="D243" s="138"/>
      <c r="E243" s="138"/>
      <c r="F243" s="201"/>
      <c r="G243" s="201"/>
      <c r="H243" s="201"/>
      <c r="I243" s="203"/>
      <c r="J243" s="201"/>
      <c r="K243" s="201"/>
      <c r="L243" s="203"/>
      <c r="M243" s="201"/>
      <c r="N243" s="201"/>
    </row>
    <row r="244" spans="1:14" s="170" customFormat="1">
      <c r="A244" s="133"/>
      <c r="B244" s="134"/>
      <c r="C244" s="134"/>
      <c r="D244" s="134"/>
      <c r="E244" s="134"/>
      <c r="F244" s="200"/>
      <c r="G244" s="200"/>
      <c r="H244" s="200"/>
      <c r="I244" s="202"/>
      <c r="J244" s="200"/>
      <c r="K244" s="200"/>
      <c r="L244" s="202"/>
      <c r="M244" s="200"/>
      <c r="N244" s="200"/>
    </row>
    <row r="245" spans="1:14" s="170" customFormat="1">
      <c r="A245" s="137"/>
      <c r="B245" s="138"/>
      <c r="C245" s="138"/>
      <c r="D245" s="138"/>
      <c r="E245" s="138"/>
      <c r="F245" s="201"/>
      <c r="G245" s="201"/>
      <c r="H245" s="201"/>
      <c r="I245" s="203"/>
      <c r="J245" s="201"/>
      <c r="K245" s="201"/>
      <c r="L245" s="203"/>
      <c r="M245" s="201"/>
      <c r="N245" s="201"/>
    </row>
    <row r="246" spans="1:14" s="170" customFormat="1">
      <c r="A246" s="133"/>
      <c r="B246" s="134"/>
      <c r="C246" s="134"/>
      <c r="D246" s="134"/>
      <c r="E246" s="134"/>
      <c r="F246" s="200"/>
      <c r="G246" s="200"/>
      <c r="H246" s="200"/>
      <c r="I246" s="202"/>
      <c r="J246" s="200"/>
      <c r="K246" s="200"/>
      <c r="L246" s="202"/>
      <c r="M246" s="200"/>
      <c r="N246" s="200"/>
    </row>
    <row r="247" spans="1:14" s="170" customFormat="1">
      <c r="A247" s="137"/>
      <c r="B247" s="138"/>
      <c r="C247" s="138"/>
      <c r="D247" s="138"/>
      <c r="E247" s="138"/>
      <c r="F247" s="201"/>
      <c r="G247" s="201"/>
      <c r="H247" s="201"/>
      <c r="I247" s="203"/>
      <c r="J247" s="201"/>
      <c r="K247" s="201"/>
      <c r="L247" s="203"/>
      <c r="M247" s="201"/>
      <c r="N247" s="201"/>
    </row>
    <row r="248" spans="1:14" s="170" customFormat="1">
      <c r="A248" s="133"/>
      <c r="B248" s="134"/>
      <c r="C248" s="134"/>
      <c r="D248" s="134"/>
      <c r="E248" s="134"/>
      <c r="F248" s="200"/>
      <c r="G248" s="200"/>
      <c r="H248" s="200"/>
      <c r="I248" s="202"/>
      <c r="J248" s="200"/>
      <c r="K248" s="200"/>
      <c r="L248" s="202"/>
      <c r="M248" s="200"/>
      <c r="N248" s="200"/>
    </row>
    <row r="249" spans="1:14" s="170" customFormat="1">
      <c r="A249" s="137"/>
      <c r="B249" s="138"/>
      <c r="C249" s="138"/>
      <c r="D249" s="138"/>
      <c r="E249" s="138"/>
      <c r="F249" s="201"/>
      <c r="G249" s="201"/>
      <c r="H249" s="201"/>
      <c r="I249" s="203"/>
      <c r="J249" s="201"/>
      <c r="K249" s="201"/>
      <c r="L249" s="203"/>
      <c r="M249" s="201"/>
      <c r="N249" s="201"/>
    </row>
    <row r="250" spans="1:14" s="170" customFormat="1">
      <c r="A250" s="133"/>
      <c r="B250" s="134"/>
      <c r="C250" s="134"/>
      <c r="D250" s="134"/>
      <c r="E250" s="134"/>
      <c r="F250" s="200"/>
      <c r="G250" s="200"/>
      <c r="H250" s="200"/>
      <c r="I250" s="202"/>
      <c r="J250" s="200"/>
      <c r="K250" s="200"/>
      <c r="L250" s="202"/>
      <c r="M250" s="200"/>
      <c r="N250" s="200"/>
    </row>
    <row r="251" spans="1:14" s="170" customFormat="1">
      <c r="A251" s="137"/>
      <c r="B251" s="138"/>
      <c r="C251" s="138"/>
      <c r="D251" s="138"/>
      <c r="E251" s="138"/>
      <c r="F251" s="201"/>
      <c r="G251" s="201"/>
      <c r="H251" s="201"/>
      <c r="I251" s="203"/>
      <c r="J251" s="201"/>
      <c r="K251" s="201"/>
      <c r="L251" s="203"/>
      <c r="M251" s="201"/>
      <c r="N251" s="201"/>
    </row>
    <row r="252" spans="1:14" s="170" customFormat="1">
      <c r="A252" s="133"/>
      <c r="B252" s="134"/>
      <c r="C252" s="134"/>
      <c r="D252" s="134"/>
      <c r="E252" s="134"/>
      <c r="F252" s="200"/>
      <c r="G252" s="200"/>
      <c r="H252" s="200"/>
      <c r="I252" s="202"/>
      <c r="J252" s="200"/>
      <c r="K252" s="200"/>
      <c r="L252" s="202"/>
      <c r="M252" s="200"/>
      <c r="N252" s="200"/>
    </row>
    <row r="253" spans="1:14" s="170" customFormat="1">
      <c r="A253" s="137"/>
      <c r="B253" s="138"/>
      <c r="C253" s="138"/>
      <c r="D253" s="138"/>
      <c r="E253" s="138"/>
      <c r="F253" s="201"/>
      <c r="G253" s="201"/>
      <c r="H253" s="201"/>
      <c r="I253" s="203"/>
      <c r="J253" s="201"/>
      <c r="K253" s="201"/>
      <c r="L253" s="203"/>
      <c r="M253" s="201"/>
      <c r="N253" s="201"/>
    </row>
    <row r="254" spans="1:14" s="170" customFormat="1">
      <c r="A254" s="133"/>
      <c r="B254" s="134"/>
      <c r="C254" s="134"/>
      <c r="D254" s="134"/>
      <c r="E254" s="134"/>
      <c r="F254" s="200"/>
      <c r="G254" s="200"/>
      <c r="H254" s="200"/>
      <c r="I254" s="202"/>
      <c r="J254" s="200"/>
      <c r="K254" s="200"/>
      <c r="L254" s="202"/>
      <c r="M254" s="200"/>
      <c r="N254" s="200"/>
    </row>
    <row r="255" spans="1:14" s="170" customFormat="1">
      <c r="A255" s="137"/>
      <c r="B255" s="138"/>
      <c r="C255" s="138"/>
      <c r="D255" s="138"/>
      <c r="E255" s="138"/>
      <c r="F255" s="201"/>
      <c r="G255" s="201"/>
      <c r="H255" s="201"/>
      <c r="I255" s="203"/>
      <c r="J255" s="201"/>
      <c r="K255" s="201"/>
      <c r="L255" s="203"/>
      <c r="M255" s="201"/>
      <c r="N255" s="201"/>
    </row>
    <row r="256" spans="1:14" s="170" customFormat="1">
      <c r="A256" s="133"/>
      <c r="B256" s="134"/>
      <c r="C256" s="134"/>
      <c r="D256" s="134"/>
      <c r="E256" s="134"/>
      <c r="F256" s="200"/>
      <c r="G256" s="200"/>
      <c r="H256" s="200"/>
      <c r="I256" s="202"/>
      <c r="J256" s="200"/>
      <c r="K256" s="200"/>
      <c r="L256" s="202"/>
      <c r="M256" s="200"/>
      <c r="N256" s="200"/>
    </row>
    <row r="257" spans="1:14" s="170" customFormat="1">
      <c r="A257" s="137"/>
      <c r="B257" s="138"/>
      <c r="C257" s="138"/>
      <c r="D257" s="138"/>
      <c r="E257" s="138"/>
      <c r="F257" s="201"/>
      <c r="G257" s="201"/>
      <c r="H257" s="201"/>
      <c r="I257" s="203"/>
      <c r="J257" s="201"/>
      <c r="K257" s="201"/>
      <c r="L257" s="203"/>
      <c r="M257" s="201"/>
      <c r="N257" s="201"/>
    </row>
    <row r="258" spans="1:14" s="170" customFormat="1">
      <c r="A258" s="133"/>
      <c r="B258" s="134"/>
      <c r="C258" s="134"/>
      <c r="D258" s="134"/>
      <c r="E258" s="134"/>
      <c r="F258" s="200"/>
      <c r="G258" s="200"/>
      <c r="H258" s="200"/>
      <c r="I258" s="202"/>
      <c r="J258" s="200"/>
      <c r="K258" s="200"/>
      <c r="L258" s="202"/>
      <c r="M258" s="200"/>
      <c r="N258" s="200"/>
    </row>
    <row r="259" spans="1:14" s="170" customFormat="1">
      <c r="A259" s="137"/>
      <c r="B259" s="138"/>
      <c r="C259" s="138"/>
      <c r="D259" s="138"/>
      <c r="E259" s="138"/>
      <c r="F259" s="201"/>
      <c r="G259" s="201"/>
      <c r="H259" s="201"/>
      <c r="I259" s="203"/>
      <c r="J259" s="201"/>
      <c r="K259" s="201"/>
      <c r="L259" s="203"/>
      <c r="M259" s="201"/>
      <c r="N259" s="201"/>
    </row>
    <row r="260" spans="1:14" s="170" customFormat="1">
      <c r="A260" s="133"/>
      <c r="B260" s="134"/>
      <c r="C260" s="134"/>
      <c r="D260" s="134"/>
      <c r="E260" s="134"/>
      <c r="F260" s="200"/>
      <c r="G260" s="200"/>
      <c r="H260" s="200"/>
      <c r="I260" s="202"/>
      <c r="J260" s="200"/>
      <c r="K260" s="200"/>
      <c r="L260" s="202"/>
      <c r="M260" s="200"/>
      <c r="N260" s="200"/>
    </row>
    <row r="261" spans="1:14" s="170" customFormat="1">
      <c r="A261" s="137"/>
      <c r="B261" s="138"/>
      <c r="C261" s="138"/>
      <c r="D261" s="138"/>
      <c r="E261" s="138"/>
      <c r="F261" s="201"/>
      <c r="G261" s="201"/>
      <c r="H261" s="201"/>
      <c r="I261" s="203"/>
      <c r="J261" s="201"/>
      <c r="K261" s="201"/>
      <c r="L261" s="203"/>
      <c r="M261" s="201"/>
      <c r="N261" s="201"/>
    </row>
    <row r="262" spans="1:14" s="170" customFormat="1">
      <c r="A262" s="133"/>
      <c r="B262" s="134"/>
      <c r="C262" s="134"/>
      <c r="D262" s="134"/>
      <c r="E262" s="134"/>
      <c r="F262" s="200"/>
      <c r="G262" s="200"/>
      <c r="H262" s="200"/>
      <c r="I262" s="202"/>
      <c r="J262" s="200"/>
      <c r="K262" s="200"/>
      <c r="L262" s="202"/>
      <c r="M262" s="200"/>
      <c r="N262" s="200"/>
    </row>
    <row r="263" spans="1:14" s="170" customFormat="1">
      <c r="A263" s="137"/>
      <c r="B263" s="138"/>
      <c r="C263" s="138"/>
      <c r="D263" s="138"/>
      <c r="E263" s="138"/>
      <c r="F263" s="201"/>
      <c r="G263" s="201"/>
      <c r="H263" s="201"/>
      <c r="I263" s="203"/>
      <c r="J263" s="201"/>
      <c r="K263" s="201"/>
      <c r="L263" s="203"/>
      <c r="M263" s="201"/>
      <c r="N263" s="201"/>
    </row>
    <row r="264" spans="1:14" s="170" customFormat="1">
      <c r="A264" s="133"/>
      <c r="B264" s="134"/>
      <c r="C264" s="134"/>
      <c r="D264" s="134"/>
      <c r="E264" s="134"/>
      <c r="F264" s="200"/>
      <c r="G264" s="200"/>
      <c r="H264" s="200"/>
      <c r="I264" s="202"/>
      <c r="J264" s="200"/>
      <c r="K264" s="200"/>
      <c r="L264" s="202"/>
      <c r="M264" s="200"/>
      <c r="N264" s="200"/>
    </row>
    <row r="265" spans="1:14" s="170" customFormat="1">
      <c r="A265" s="137"/>
      <c r="B265" s="138"/>
      <c r="C265" s="138"/>
      <c r="D265" s="138"/>
      <c r="E265" s="138"/>
      <c r="F265" s="201"/>
      <c r="G265" s="201"/>
      <c r="H265" s="201"/>
      <c r="I265" s="203"/>
      <c r="J265" s="201"/>
      <c r="K265" s="201"/>
      <c r="L265" s="203"/>
      <c r="M265" s="201"/>
      <c r="N265" s="201"/>
    </row>
    <row r="266" spans="1:14" s="170" customFormat="1">
      <c r="A266" s="133"/>
      <c r="B266" s="134"/>
      <c r="C266" s="134"/>
      <c r="D266" s="134"/>
      <c r="E266" s="134"/>
      <c r="F266" s="200"/>
      <c r="G266" s="200"/>
      <c r="H266" s="200"/>
      <c r="I266" s="202"/>
      <c r="J266" s="200"/>
      <c r="K266" s="200"/>
      <c r="L266" s="202"/>
      <c r="M266" s="200"/>
      <c r="N266" s="200"/>
    </row>
    <row r="267" spans="1:14" s="170" customFormat="1">
      <c r="A267" s="137"/>
      <c r="B267" s="138"/>
      <c r="C267" s="138"/>
      <c r="D267" s="138"/>
      <c r="E267" s="138"/>
      <c r="F267" s="201"/>
      <c r="G267" s="201"/>
      <c r="H267" s="201"/>
      <c r="I267" s="203"/>
      <c r="J267" s="201"/>
      <c r="K267" s="201"/>
      <c r="L267" s="203"/>
      <c r="M267" s="201"/>
      <c r="N267" s="201"/>
    </row>
    <row r="268" spans="1:14" s="170" customFormat="1">
      <c r="A268" s="133"/>
      <c r="B268" s="134"/>
      <c r="C268" s="134"/>
      <c r="D268" s="134"/>
      <c r="E268" s="134"/>
      <c r="F268" s="200"/>
      <c r="G268" s="200"/>
      <c r="H268" s="200"/>
      <c r="I268" s="202"/>
      <c r="J268" s="200"/>
      <c r="K268" s="200"/>
      <c r="L268" s="202"/>
      <c r="M268" s="200"/>
      <c r="N268" s="200"/>
    </row>
    <row r="269" spans="1:14" s="170" customFormat="1">
      <c r="A269" s="137"/>
      <c r="B269" s="138"/>
      <c r="C269" s="138"/>
      <c r="D269" s="138"/>
      <c r="E269" s="138"/>
      <c r="F269" s="201"/>
      <c r="G269" s="201"/>
      <c r="H269" s="201"/>
      <c r="I269" s="203"/>
      <c r="J269" s="201"/>
      <c r="K269" s="201"/>
      <c r="L269" s="203"/>
      <c r="M269" s="201"/>
      <c r="N269" s="201"/>
    </row>
    <row r="270" spans="1:14" s="170" customFormat="1">
      <c r="A270" s="133"/>
      <c r="B270" s="134"/>
      <c r="C270" s="134"/>
      <c r="D270" s="134"/>
      <c r="E270" s="134"/>
      <c r="F270" s="200"/>
      <c r="G270" s="200"/>
      <c r="H270" s="200"/>
      <c r="I270" s="202"/>
      <c r="J270" s="200"/>
      <c r="K270" s="200"/>
      <c r="L270" s="202"/>
      <c r="M270" s="200"/>
      <c r="N270" s="200"/>
    </row>
    <row r="271" spans="1:14" s="170" customFormat="1">
      <c r="A271" s="137"/>
      <c r="B271" s="138"/>
      <c r="C271" s="138"/>
      <c r="D271" s="138"/>
      <c r="E271" s="138"/>
      <c r="F271" s="201"/>
      <c r="G271" s="201"/>
      <c r="H271" s="201"/>
      <c r="I271" s="203"/>
      <c r="J271" s="201"/>
      <c r="K271" s="201"/>
      <c r="L271" s="203"/>
      <c r="M271" s="201"/>
      <c r="N271" s="201"/>
    </row>
    <row r="272" spans="1:14" s="170" customFormat="1">
      <c r="A272" s="133"/>
      <c r="B272" s="134"/>
      <c r="C272" s="134"/>
      <c r="D272" s="134"/>
      <c r="E272" s="134"/>
      <c r="F272" s="200"/>
      <c r="G272" s="200"/>
      <c r="H272" s="200"/>
      <c r="I272" s="202"/>
      <c r="J272" s="200"/>
      <c r="K272" s="200"/>
      <c r="L272" s="202"/>
      <c r="M272" s="200"/>
      <c r="N272" s="200"/>
    </row>
    <row r="273" spans="1:14" s="170" customFormat="1">
      <c r="A273" s="137"/>
      <c r="B273" s="138"/>
      <c r="C273" s="138"/>
      <c r="D273" s="138"/>
      <c r="E273" s="138"/>
      <c r="F273" s="201"/>
      <c r="G273" s="201"/>
      <c r="H273" s="201"/>
      <c r="I273" s="203"/>
      <c r="J273" s="201"/>
      <c r="K273" s="201"/>
      <c r="L273" s="203"/>
      <c r="M273" s="201"/>
      <c r="N273" s="201"/>
    </row>
    <row r="274" spans="1:14" s="170" customFormat="1">
      <c r="A274" s="133"/>
      <c r="B274" s="134"/>
      <c r="C274" s="134"/>
      <c r="D274" s="134"/>
      <c r="E274" s="134"/>
      <c r="F274" s="200"/>
      <c r="G274" s="200"/>
      <c r="H274" s="200"/>
      <c r="I274" s="202"/>
      <c r="J274" s="200"/>
      <c r="K274" s="200"/>
      <c r="L274" s="202"/>
      <c r="M274" s="200"/>
      <c r="N274" s="200"/>
    </row>
    <row r="275" spans="1:14" s="170" customFormat="1">
      <c r="A275" s="137"/>
      <c r="B275" s="138"/>
      <c r="C275" s="138"/>
      <c r="D275" s="138"/>
      <c r="E275" s="138"/>
      <c r="F275" s="201"/>
      <c r="G275" s="201"/>
      <c r="H275" s="201"/>
      <c r="I275" s="203"/>
      <c r="J275" s="201"/>
      <c r="K275" s="201"/>
      <c r="L275" s="203"/>
      <c r="M275" s="201"/>
      <c r="N275" s="201"/>
    </row>
    <row r="276" spans="1:14" s="170" customFormat="1">
      <c r="A276" s="133"/>
      <c r="B276" s="134"/>
      <c r="C276" s="134"/>
      <c r="D276" s="134"/>
      <c r="E276" s="134"/>
      <c r="F276" s="200"/>
      <c r="G276" s="200"/>
      <c r="H276" s="200"/>
      <c r="I276" s="202"/>
      <c r="J276" s="200"/>
      <c r="K276" s="200"/>
      <c r="L276" s="202"/>
      <c r="M276" s="200"/>
      <c r="N276" s="200"/>
    </row>
    <row r="277" spans="1:14" s="170" customFormat="1">
      <c r="A277" s="137"/>
      <c r="B277" s="138"/>
      <c r="C277" s="138"/>
      <c r="D277" s="138"/>
      <c r="E277" s="138"/>
      <c r="F277" s="201"/>
      <c r="G277" s="201"/>
      <c r="H277" s="201"/>
      <c r="I277" s="203"/>
      <c r="J277" s="201"/>
      <c r="K277" s="201"/>
      <c r="L277" s="203"/>
      <c r="M277" s="201"/>
      <c r="N277" s="201"/>
    </row>
    <row r="278" spans="1:14" s="170" customFormat="1">
      <c r="A278" s="133"/>
      <c r="B278" s="134"/>
      <c r="C278" s="134"/>
      <c r="D278" s="134"/>
      <c r="E278" s="134"/>
      <c r="F278" s="200"/>
      <c r="G278" s="200"/>
      <c r="H278" s="200"/>
      <c r="I278" s="202"/>
      <c r="J278" s="200"/>
      <c r="K278" s="200"/>
      <c r="L278" s="202"/>
      <c r="M278" s="200"/>
      <c r="N278" s="200"/>
    </row>
    <row r="279" spans="1:14" s="170" customFormat="1">
      <c r="A279" s="137"/>
      <c r="B279" s="138"/>
      <c r="C279" s="138"/>
      <c r="D279" s="138"/>
      <c r="E279" s="138"/>
      <c r="F279" s="201"/>
      <c r="G279" s="201"/>
      <c r="H279" s="201"/>
      <c r="I279" s="203"/>
      <c r="J279" s="201"/>
      <c r="K279" s="201"/>
      <c r="L279" s="203"/>
      <c r="M279" s="201"/>
      <c r="N279" s="201"/>
    </row>
    <row r="280" spans="1:14" s="170" customFormat="1">
      <c r="A280" s="133"/>
      <c r="B280" s="134"/>
      <c r="C280" s="134"/>
      <c r="D280" s="134"/>
      <c r="E280" s="134"/>
      <c r="F280" s="200"/>
      <c r="G280" s="200"/>
      <c r="H280" s="200"/>
      <c r="I280" s="202"/>
      <c r="J280" s="200"/>
      <c r="K280" s="200"/>
      <c r="L280" s="202"/>
      <c r="M280" s="200"/>
      <c r="N280" s="200"/>
    </row>
    <row r="281" spans="1:14" s="170" customFormat="1">
      <c r="A281" s="137"/>
      <c r="B281" s="138"/>
      <c r="C281" s="138"/>
      <c r="D281" s="138"/>
      <c r="E281" s="138"/>
      <c r="F281" s="201"/>
      <c r="G281" s="201"/>
      <c r="H281" s="201"/>
      <c r="I281" s="203"/>
      <c r="J281" s="201"/>
      <c r="K281" s="201"/>
      <c r="L281" s="203"/>
      <c r="M281" s="201"/>
      <c r="N281" s="201"/>
    </row>
    <row r="282" spans="1:14" s="170" customFormat="1">
      <c r="A282" s="133"/>
      <c r="B282" s="134"/>
      <c r="C282" s="134"/>
      <c r="D282" s="134"/>
      <c r="E282" s="134"/>
      <c r="F282" s="200"/>
      <c r="G282" s="200"/>
      <c r="H282" s="200"/>
      <c r="I282" s="202"/>
      <c r="J282" s="200"/>
      <c r="K282" s="200"/>
      <c r="L282" s="202"/>
      <c r="M282" s="200"/>
      <c r="N282" s="200"/>
    </row>
    <row r="283" spans="1:14" s="170" customFormat="1">
      <c r="A283" s="137"/>
      <c r="B283" s="138"/>
      <c r="C283" s="138"/>
      <c r="D283" s="138"/>
      <c r="E283" s="138"/>
      <c r="F283" s="201"/>
      <c r="G283" s="201"/>
      <c r="H283" s="201"/>
      <c r="I283" s="203"/>
      <c r="J283" s="201"/>
      <c r="K283" s="201"/>
      <c r="L283" s="203"/>
      <c r="M283" s="201"/>
      <c r="N283" s="201"/>
    </row>
    <row r="284" spans="1:14" s="170" customFormat="1">
      <c r="A284" s="133"/>
      <c r="B284" s="134"/>
      <c r="C284" s="134"/>
      <c r="D284" s="134"/>
      <c r="E284" s="134"/>
      <c r="F284" s="200"/>
      <c r="G284" s="200"/>
      <c r="H284" s="200"/>
      <c r="I284" s="202"/>
      <c r="J284" s="200"/>
      <c r="K284" s="200"/>
      <c r="L284" s="202"/>
      <c r="M284" s="200"/>
      <c r="N284" s="200"/>
    </row>
    <row r="285" spans="1:14" s="170" customFormat="1">
      <c r="A285" s="137"/>
      <c r="B285" s="138"/>
      <c r="C285" s="138"/>
      <c r="D285" s="138"/>
      <c r="E285" s="138"/>
      <c r="F285" s="201"/>
      <c r="G285" s="201"/>
      <c r="H285" s="201"/>
      <c r="I285" s="203"/>
      <c r="J285" s="201"/>
      <c r="K285" s="201"/>
      <c r="L285" s="203"/>
      <c r="M285" s="201"/>
      <c r="N285" s="201"/>
    </row>
    <row r="286" spans="1:14" s="170" customFormat="1">
      <c r="A286" s="133"/>
      <c r="B286" s="134"/>
      <c r="C286" s="134"/>
      <c r="D286" s="134"/>
      <c r="E286" s="134"/>
      <c r="F286" s="200"/>
      <c r="G286" s="200"/>
      <c r="H286" s="200"/>
      <c r="I286" s="202"/>
      <c r="J286" s="200"/>
      <c r="K286" s="200"/>
      <c r="L286" s="202"/>
      <c r="M286" s="200"/>
      <c r="N286" s="200"/>
    </row>
    <row r="287" spans="1:14" s="170" customFormat="1">
      <c r="A287" s="137"/>
      <c r="B287" s="138"/>
      <c r="C287" s="138"/>
      <c r="D287" s="138"/>
      <c r="E287" s="138"/>
      <c r="F287" s="201"/>
      <c r="G287" s="201"/>
      <c r="H287" s="201"/>
      <c r="I287" s="203"/>
      <c r="J287" s="201"/>
      <c r="K287" s="201"/>
      <c r="L287" s="203"/>
      <c r="M287" s="201"/>
      <c r="N287" s="201"/>
    </row>
    <row r="288" spans="1:14" s="170" customFormat="1">
      <c r="A288" s="133"/>
      <c r="B288" s="134"/>
      <c r="C288" s="134"/>
      <c r="D288" s="134"/>
      <c r="E288" s="134"/>
      <c r="F288" s="200"/>
      <c r="G288" s="200"/>
      <c r="H288" s="200"/>
      <c r="I288" s="202"/>
      <c r="J288" s="200"/>
      <c r="K288" s="200"/>
      <c r="L288" s="202"/>
      <c r="M288" s="200"/>
      <c r="N288" s="200"/>
    </row>
    <row r="289" spans="1:14" s="170" customFormat="1">
      <c r="A289" s="137"/>
      <c r="B289" s="138"/>
      <c r="C289" s="138"/>
      <c r="D289" s="138"/>
      <c r="E289" s="138"/>
      <c r="F289" s="201"/>
      <c r="G289" s="201"/>
      <c r="H289" s="201"/>
      <c r="I289" s="203"/>
      <c r="J289" s="201"/>
      <c r="K289" s="201"/>
      <c r="L289" s="203"/>
      <c r="M289" s="201"/>
      <c r="N289" s="201"/>
    </row>
    <row r="290" spans="1:14" s="170" customFormat="1">
      <c r="A290" s="133"/>
      <c r="B290" s="134"/>
      <c r="C290" s="134"/>
      <c r="D290" s="134"/>
      <c r="E290" s="134"/>
      <c r="F290" s="200"/>
      <c r="G290" s="200"/>
      <c r="H290" s="200"/>
      <c r="I290" s="202"/>
      <c r="J290" s="200"/>
      <c r="K290" s="200"/>
      <c r="L290" s="202"/>
      <c r="M290" s="200"/>
      <c r="N290" s="200"/>
    </row>
    <row r="291" spans="1:14" s="170" customFormat="1">
      <c r="A291" s="137"/>
      <c r="B291" s="138"/>
      <c r="C291" s="138"/>
      <c r="D291" s="138"/>
      <c r="E291" s="138"/>
      <c r="F291" s="201"/>
      <c r="G291" s="201"/>
      <c r="H291" s="201"/>
      <c r="I291" s="203"/>
      <c r="J291" s="201"/>
      <c r="K291" s="201"/>
      <c r="L291" s="203"/>
      <c r="M291" s="201"/>
      <c r="N291" s="201"/>
    </row>
    <row r="292" spans="1:14" s="170" customFormat="1">
      <c r="A292" s="133"/>
      <c r="B292" s="134"/>
      <c r="C292" s="134"/>
      <c r="D292" s="134"/>
      <c r="E292" s="134"/>
      <c r="F292" s="200"/>
      <c r="G292" s="200"/>
      <c r="H292" s="200"/>
      <c r="I292" s="202"/>
      <c r="J292" s="200"/>
      <c r="K292" s="200"/>
      <c r="L292" s="202"/>
      <c r="M292" s="200"/>
      <c r="N292" s="200"/>
    </row>
    <row r="293" spans="1:14" s="170" customFormat="1">
      <c r="A293" s="137"/>
      <c r="B293" s="138"/>
      <c r="C293" s="138"/>
      <c r="D293" s="138"/>
      <c r="E293" s="138"/>
      <c r="F293" s="201"/>
      <c r="G293" s="201"/>
      <c r="H293" s="201"/>
      <c r="I293" s="203"/>
      <c r="J293" s="201"/>
      <c r="K293" s="201"/>
      <c r="L293" s="203"/>
      <c r="M293" s="201"/>
      <c r="N293" s="201"/>
    </row>
    <row r="294" spans="1:14" s="170" customFormat="1">
      <c r="A294" s="133"/>
      <c r="B294" s="134"/>
      <c r="C294" s="134"/>
      <c r="D294" s="134"/>
      <c r="E294" s="134"/>
      <c r="F294" s="200"/>
      <c r="G294" s="200"/>
      <c r="H294" s="200"/>
      <c r="I294" s="202"/>
      <c r="J294" s="200"/>
      <c r="K294" s="200"/>
      <c r="L294" s="202"/>
      <c r="M294" s="200"/>
      <c r="N294" s="200"/>
    </row>
    <row r="295" spans="1:14" s="170" customFormat="1">
      <c r="A295" s="137"/>
      <c r="B295" s="138"/>
      <c r="C295" s="138"/>
      <c r="D295" s="138"/>
      <c r="E295" s="138"/>
      <c r="F295" s="201"/>
      <c r="G295" s="201"/>
      <c r="H295" s="201"/>
      <c r="I295" s="203"/>
      <c r="J295" s="201"/>
      <c r="K295" s="201"/>
      <c r="L295" s="203"/>
      <c r="M295" s="201"/>
      <c r="N295" s="201"/>
    </row>
    <row r="296" spans="1:14" s="170" customFormat="1">
      <c r="A296" s="133"/>
      <c r="B296" s="134"/>
      <c r="C296" s="134"/>
      <c r="D296" s="134"/>
      <c r="E296" s="134"/>
      <c r="F296" s="200"/>
      <c r="G296" s="200"/>
      <c r="H296" s="200"/>
      <c r="I296" s="202"/>
      <c r="J296" s="200"/>
      <c r="K296" s="200"/>
      <c r="L296" s="202"/>
      <c r="M296" s="200"/>
      <c r="N296" s="200"/>
    </row>
    <row r="297" spans="1:14" s="170" customFormat="1">
      <c r="A297" s="137"/>
      <c r="B297" s="138"/>
      <c r="C297" s="138"/>
      <c r="D297" s="138"/>
      <c r="E297" s="138"/>
      <c r="F297" s="201"/>
      <c r="G297" s="201"/>
      <c r="H297" s="201"/>
      <c r="I297" s="203"/>
      <c r="J297" s="201"/>
      <c r="K297" s="201"/>
      <c r="L297" s="203"/>
      <c r="M297" s="201"/>
      <c r="N297" s="201"/>
    </row>
    <row r="298" spans="1:14" s="170" customFormat="1">
      <c r="A298" s="133"/>
      <c r="B298" s="134"/>
      <c r="C298" s="134"/>
      <c r="D298" s="134"/>
      <c r="E298" s="134"/>
      <c r="F298" s="200"/>
      <c r="G298" s="200"/>
      <c r="H298" s="200"/>
      <c r="I298" s="202"/>
      <c r="J298" s="200"/>
      <c r="K298" s="200"/>
      <c r="L298" s="202"/>
      <c r="M298" s="200"/>
      <c r="N298" s="200"/>
    </row>
    <row r="299" spans="1:14" s="170" customFormat="1">
      <c r="A299" s="137"/>
      <c r="B299" s="138"/>
      <c r="C299" s="138"/>
      <c r="D299" s="138"/>
      <c r="E299" s="138"/>
      <c r="F299" s="201"/>
      <c r="G299" s="201"/>
      <c r="H299" s="201"/>
      <c r="I299" s="203"/>
      <c r="J299" s="201"/>
      <c r="K299" s="201"/>
      <c r="L299" s="203"/>
      <c r="M299" s="201"/>
      <c r="N299" s="201"/>
    </row>
    <row r="300" spans="1:14" s="170" customFormat="1">
      <c r="A300" s="133"/>
      <c r="B300" s="134"/>
      <c r="C300" s="134"/>
      <c r="D300" s="134"/>
      <c r="E300" s="134"/>
      <c r="F300" s="200"/>
      <c r="G300" s="200"/>
      <c r="H300" s="200"/>
      <c r="I300" s="202"/>
      <c r="J300" s="200"/>
      <c r="K300" s="200"/>
      <c r="L300" s="202"/>
      <c r="M300" s="200"/>
      <c r="N300" s="200"/>
    </row>
    <row r="301" spans="1:14" s="170" customFormat="1">
      <c r="A301" s="137"/>
      <c r="B301" s="138"/>
      <c r="C301" s="138"/>
      <c r="D301" s="138"/>
      <c r="E301" s="138"/>
      <c r="F301" s="201"/>
      <c r="G301" s="201"/>
      <c r="H301" s="201"/>
      <c r="I301" s="203"/>
      <c r="J301" s="201"/>
      <c r="K301" s="201"/>
      <c r="L301" s="203"/>
      <c r="M301" s="201"/>
      <c r="N301" s="201"/>
    </row>
    <row r="302" spans="1:14" s="170" customFormat="1">
      <c r="A302" s="133"/>
      <c r="B302" s="134"/>
      <c r="C302" s="134"/>
      <c r="D302" s="134"/>
      <c r="E302" s="134"/>
      <c r="F302" s="200"/>
      <c r="G302" s="200"/>
      <c r="H302" s="200"/>
      <c r="I302" s="202"/>
      <c r="J302" s="200"/>
      <c r="K302" s="200"/>
      <c r="L302" s="202"/>
      <c r="M302" s="200"/>
      <c r="N302" s="200"/>
    </row>
    <row r="303" spans="1:14" s="170" customFormat="1">
      <c r="A303" s="137"/>
      <c r="B303" s="138"/>
      <c r="C303" s="138"/>
      <c r="D303" s="138"/>
      <c r="E303" s="138"/>
      <c r="F303" s="201"/>
      <c r="G303" s="201"/>
      <c r="H303" s="201"/>
      <c r="I303" s="203"/>
      <c r="J303" s="201"/>
      <c r="K303" s="201"/>
      <c r="L303" s="203"/>
      <c r="M303" s="201"/>
      <c r="N303" s="201"/>
    </row>
    <row r="304" spans="1:14" s="170" customFormat="1">
      <c r="A304" s="133"/>
      <c r="B304" s="134"/>
      <c r="C304" s="134"/>
      <c r="D304" s="134"/>
      <c r="E304" s="134"/>
      <c r="F304" s="200"/>
      <c r="G304" s="200"/>
      <c r="H304" s="200"/>
      <c r="I304" s="202"/>
      <c r="J304" s="200"/>
      <c r="K304" s="200"/>
      <c r="L304" s="202"/>
      <c r="M304" s="200"/>
      <c r="N304" s="200"/>
    </row>
    <row r="305" spans="1:14" s="170" customFormat="1">
      <c r="A305" s="137"/>
      <c r="B305" s="138"/>
      <c r="C305" s="138"/>
      <c r="D305" s="138"/>
      <c r="E305" s="138"/>
      <c r="F305" s="201"/>
      <c r="G305" s="201"/>
      <c r="H305" s="201"/>
      <c r="I305" s="203"/>
      <c r="J305" s="201"/>
      <c r="K305" s="201"/>
      <c r="L305" s="203"/>
      <c r="M305" s="201"/>
      <c r="N305" s="201"/>
    </row>
    <row r="306" spans="1:14" s="170" customFormat="1">
      <c r="A306" s="133"/>
      <c r="B306" s="134"/>
      <c r="C306" s="134"/>
      <c r="D306" s="134"/>
      <c r="E306" s="134"/>
      <c r="F306" s="200"/>
      <c r="G306" s="200"/>
      <c r="H306" s="200"/>
      <c r="I306" s="202"/>
      <c r="J306" s="200"/>
      <c r="K306" s="200"/>
      <c r="L306" s="202"/>
      <c r="M306" s="200"/>
      <c r="N306" s="200"/>
    </row>
    <row r="307" spans="1:14" s="170" customFormat="1">
      <c r="A307" s="137"/>
      <c r="B307" s="138"/>
      <c r="C307" s="138"/>
      <c r="D307" s="138"/>
      <c r="E307" s="138"/>
      <c r="F307" s="201"/>
      <c r="G307" s="201"/>
      <c r="H307" s="201"/>
      <c r="I307" s="203"/>
      <c r="J307" s="201"/>
      <c r="K307" s="201"/>
      <c r="L307" s="203"/>
      <c r="M307" s="201"/>
      <c r="N307" s="201"/>
    </row>
    <row r="308" spans="1:14" s="170" customFormat="1">
      <c r="A308" s="133"/>
      <c r="B308" s="134"/>
      <c r="C308" s="134"/>
      <c r="D308" s="134"/>
      <c r="E308" s="134"/>
      <c r="F308" s="200"/>
      <c r="G308" s="200"/>
      <c r="H308" s="200"/>
      <c r="I308" s="202"/>
      <c r="J308" s="200"/>
      <c r="K308" s="200"/>
      <c r="L308" s="202"/>
      <c r="M308" s="200"/>
      <c r="N308" s="200"/>
    </row>
    <row r="309" spans="1:14" s="170" customFormat="1">
      <c r="A309" s="137"/>
      <c r="B309" s="138"/>
      <c r="C309" s="138"/>
      <c r="D309" s="138"/>
      <c r="E309" s="138"/>
      <c r="F309" s="201"/>
      <c r="G309" s="201"/>
      <c r="H309" s="201"/>
      <c r="I309" s="203"/>
      <c r="J309" s="201"/>
      <c r="K309" s="201"/>
      <c r="L309" s="203"/>
      <c r="M309" s="201"/>
      <c r="N309" s="201"/>
    </row>
    <row r="310" spans="1:14" s="170" customFormat="1">
      <c r="A310" s="133"/>
      <c r="B310" s="134"/>
      <c r="C310" s="134"/>
      <c r="D310" s="134"/>
      <c r="E310" s="134"/>
      <c r="F310" s="200"/>
      <c r="G310" s="200"/>
      <c r="H310" s="200"/>
      <c r="I310" s="202"/>
      <c r="J310" s="200"/>
      <c r="K310" s="200"/>
      <c r="L310" s="202"/>
      <c r="M310" s="200"/>
      <c r="N310" s="200"/>
    </row>
    <row r="311" spans="1:14" s="170" customFormat="1">
      <c r="A311" s="137"/>
      <c r="B311" s="138"/>
      <c r="C311" s="138"/>
      <c r="D311" s="138"/>
      <c r="E311" s="138"/>
      <c r="F311" s="201"/>
      <c r="G311" s="201"/>
      <c r="H311" s="201"/>
      <c r="I311" s="203"/>
      <c r="J311" s="201"/>
      <c r="K311" s="201"/>
      <c r="L311" s="203"/>
      <c r="M311" s="201"/>
      <c r="N311" s="201"/>
    </row>
    <row r="312" spans="1:14" s="170" customFormat="1">
      <c r="A312" s="133"/>
      <c r="B312" s="134"/>
      <c r="C312" s="134"/>
      <c r="D312" s="134"/>
      <c r="E312" s="134"/>
      <c r="F312" s="200"/>
      <c r="G312" s="200"/>
      <c r="H312" s="200"/>
      <c r="I312" s="202"/>
      <c r="J312" s="200"/>
      <c r="K312" s="200"/>
      <c r="L312" s="202"/>
      <c r="M312" s="200"/>
      <c r="N312" s="200"/>
    </row>
    <row r="313" spans="1:14" s="170" customFormat="1">
      <c r="A313" s="137"/>
      <c r="B313" s="138"/>
      <c r="C313" s="138"/>
      <c r="D313" s="138"/>
      <c r="E313" s="138"/>
      <c r="F313" s="201"/>
      <c r="G313" s="201"/>
      <c r="H313" s="201"/>
      <c r="I313" s="203"/>
      <c r="J313" s="201"/>
      <c r="K313" s="201"/>
      <c r="L313" s="203"/>
      <c r="M313" s="201"/>
      <c r="N313" s="201"/>
    </row>
    <row r="314" spans="1:14" s="170" customFormat="1">
      <c r="A314" s="133"/>
      <c r="B314" s="134"/>
      <c r="C314" s="134"/>
      <c r="D314" s="134"/>
      <c r="E314" s="134"/>
      <c r="F314" s="200"/>
      <c r="G314" s="200"/>
      <c r="H314" s="200"/>
      <c r="I314" s="202"/>
      <c r="J314" s="200"/>
      <c r="K314" s="200"/>
      <c r="L314" s="202"/>
      <c r="M314" s="200"/>
      <c r="N314" s="200"/>
    </row>
    <row r="315" spans="1:14" s="170" customFormat="1">
      <c r="A315" s="137"/>
      <c r="B315" s="138"/>
      <c r="C315" s="138"/>
      <c r="D315" s="138"/>
      <c r="E315" s="138"/>
      <c r="F315" s="201"/>
      <c r="G315" s="201"/>
      <c r="H315" s="201"/>
      <c r="I315" s="203"/>
      <c r="J315" s="201"/>
      <c r="K315" s="201"/>
      <c r="L315" s="203"/>
      <c r="M315" s="201"/>
      <c r="N315" s="201"/>
    </row>
    <row r="316" spans="1:14" s="170" customFormat="1">
      <c r="A316" s="133"/>
      <c r="B316" s="134"/>
      <c r="C316" s="134"/>
      <c r="D316" s="134"/>
      <c r="E316" s="134"/>
      <c r="F316" s="200"/>
      <c r="G316" s="200"/>
      <c r="H316" s="200"/>
      <c r="I316" s="202"/>
      <c r="J316" s="200"/>
      <c r="K316" s="200"/>
      <c r="L316" s="202"/>
      <c r="M316" s="200"/>
      <c r="N316" s="200"/>
    </row>
    <row r="317" spans="1:14" s="170" customFormat="1">
      <c r="A317" s="137"/>
      <c r="B317" s="138"/>
      <c r="C317" s="138"/>
      <c r="D317" s="138"/>
      <c r="E317" s="138"/>
      <c r="F317" s="201"/>
      <c r="G317" s="201"/>
      <c r="H317" s="201"/>
      <c r="I317" s="203"/>
      <c r="J317" s="201"/>
      <c r="K317" s="201"/>
      <c r="L317" s="203"/>
      <c r="M317" s="201"/>
      <c r="N317" s="201"/>
    </row>
    <row r="318" spans="1:14" s="170" customFormat="1">
      <c r="A318" s="133"/>
      <c r="B318" s="134"/>
      <c r="C318" s="134"/>
      <c r="D318" s="134"/>
      <c r="E318" s="134"/>
      <c r="F318" s="200"/>
      <c r="G318" s="200"/>
      <c r="H318" s="200"/>
      <c r="I318" s="202"/>
      <c r="J318" s="200"/>
      <c r="K318" s="200"/>
      <c r="L318" s="202"/>
      <c r="M318" s="200"/>
      <c r="N318" s="200"/>
    </row>
    <row r="319" spans="1:14" s="170" customFormat="1">
      <c r="A319" s="137"/>
      <c r="B319" s="138"/>
      <c r="C319" s="138"/>
      <c r="D319" s="138"/>
      <c r="E319" s="138"/>
      <c r="F319" s="201"/>
      <c r="G319" s="201"/>
      <c r="H319" s="201"/>
      <c r="I319" s="203"/>
      <c r="J319" s="201"/>
      <c r="K319" s="201"/>
      <c r="L319" s="203"/>
      <c r="M319" s="201"/>
      <c r="N319" s="201"/>
    </row>
    <row r="320" spans="1:14" s="170" customFormat="1">
      <c r="A320" s="133"/>
      <c r="B320" s="134"/>
      <c r="C320" s="134"/>
      <c r="D320" s="134"/>
      <c r="E320" s="134"/>
      <c r="F320" s="200"/>
      <c r="G320" s="200"/>
      <c r="H320" s="200"/>
      <c r="I320" s="202"/>
      <c r="J320" s="200"/>
      <c r="K320" s="200"/>
      <c r="L320" s="202"/>
      <c r="M320" s="200"/>
      <c r="N320" s="200"/>
    </row>
    <row r="321" spans="1:14" s="170" customFormat="1">
      <c r="A321" s="137"/>
      <c r="B321" s="138"/>
      <c r="C321" s="138"/>
      <c r="D321" s="138"/>
      <c r="E321" s="138"/>
      <c r="F321" s="201"/>
      <c r="G321" s="201"/>
      <c r="H321" s="201"/>
      <c r="I321" s="203"/>
      <c r="J321" s="201"/>
      <c r="K321" s="201"/>
      <c r="L321" s="203"/>
      <c r="M321" s="201"/>
      <c r="N321" s="201"/>
    </row>
    <row r="322" spans="1:14" s="170" customFormat="1">
      <c r="A322" s="133"/>
      <c r="B322" s="134"/>
      <c r="C322" s="134"/>
      <c r="D322" s="134"/>
      <c r="E322" s="134"/>
      <c r="F322" s="200"/>
      <c r="G322" s="200"/>
      <c r="H322" s="200"/>
      <c r="I322" s="202"/>
      <c r="J322" s="200"/>
      <c r="K322" s="200"/>
      <c r="L322" s="202"/>
      <c r="M322" s="200"/>
      <c r="N322" s="200"/>
    </row>
    <row r="323" spans="1:14" s="170" customFormat="1">
      <c r="A323" s="137"/>
      <c r="B323" s="138"/>
      <c r="C323" s="138"/>
      <c r="D323" s="138"/>
      <c r="E323" s="138"/>
      <c r="F323" s="201"/>
      <c r="G323" s="201"/>
      <c r="H323" s="201"/>
      <c r="I323" s="203"/>
      <c r="J323" s="201"/>
      <c r="K323" s="201"/>
      <c r="L323" s="203"/>
      <c r="M323" s="201"/>
      <c r="N323" s="201"/>
    </row>
    <row r="324" spans="1:14" s="170" customFormat="1">
      <c r="A324" s="133"/>
      <c r="B324" s="134"/>
      <c r="C324" s="134"/>
      <c r="D324" s="134"/>
      <c r="E324" s="134"/>
      <c r="F324" s="200"/>
      <c r="G324" s="200"/>
      <c r="H324" s="200"/>
      <c r="I324" s="202"/>
      <c r="J324" s="200"/>
      <c r="K324" s="200"/>
      <c r="L324" s="202"/>
      <c r="M324" s="200"/>
      <c r="N324" s="200"/>
    </row>
    <row r="325" spans="1:14" s="170" customFormat="1">
      <c r="A325" s="137"/>
      <c r="B325" s="138"/>
      <c r="C325" s="138"/>
      <c r="D325" s="138"/>
      <c r="E325" s="138"/>
      <c r="F325" s="201"/>
      <c r="G325" s="201"/>
      <c r="H325" s="201"/>
      <c r="I325" s="203"/>
      <c r="J325" s="201"/>
      <c r="K325" s="201"/>
      <c r="L325" s="203"/>
      <c r="M325" s="201"/>
      <c r="N325" s="201"/>
    </row>
    <row r="326" spans="1:14" s="170" customFormat="1">
      <c r="A326" s="133"/>
      <c r="B326" s="134"/>
      <c r="C326" s="134"/>
      <c r="D326" s="134"/>
      <c r="E326" s="134"/>
      <c r="F326" s="200"/>
      <c r="G326" s="200"/>
      <c r="H326" s="200"/>
      <c r="I326" s="202"/>
      <c r="J326" s="200"/>
      <c r="K326" s="200"/>
      <c r="L326" s="202"/>
      <c r="M326" s="200"/>
      <c r="N326" s="200"/>
    </row>
    <row r="327" spans="1:14" s="170" customFormat="1">
      <c r="A327" s="137"/>
      <c r="B327" s="138"/>
      <c r="C327" s="138"/>
      <c r="D327" s="138"/>
      <c r="E327" s="138"/>
      <c r="F327" s="201"/>
      <c r="G327" s="201"/>
      <c r="H327" s="201"/>
      <c r="I327" s="203"/>
      <c r="J327" s="201"/>
      <c r="K327" s="201"/>
      <c r="L327" s="203"/>
      <c r="M327" s="201"/>
      <c r="N327" s="201"/>
    </row>
    <row r="328" spans="1:14" s="170" customFormat="1">
      <c r="A328" s="133"/>
      <c r="B328" s="134"/>
      <c r="C328" s="134"/>
      <c r="D328" s="134"/>
      <c r="E328" s="134"/>
      <c r="F328" s="200"/>
      <c r="G328" s="200"/>
      <c r="H328" s="200"/>
      <c r="I328" s="202"/>
      <c r="J328" s="200"/>
      <c r="K328" s="200"/>
      <c r="L328" s="202"/>
      <c r="M328" s="200"/>
      <c r="N328" s="200"/>
    </row>
    <row r="329" spans="1:14" s="170" customFormat="1">
      <c r="A329" s="137"/>
      <c r="B329" s="138"/>
      <c r="C329" s="138"/>
      <c r="D329" s="138"/>
      <c r="E329" s="138"/>
      <c r="F329" s="201"/>
      <c r="G329" s="201"/>
      <c r="H329" s="201"/>
      <c r="I329" s="203"/>
      <c r="J329" s="201"/>
      <c r="K329" s="201"/>
      <c r="L329" s="203"/>
      <c r="M329" s="201"/>
      <c r="N329" s="201"/>
    </row>
    <row r="330" spans="1:14" s="170" customFormat="1">
      <c r="A330" s="133"/>
      <c r="B330" s="134"/>
      <c r="C330" s="134"/>
      <c r="D330" s="134"/>
      <c r="E330" s="134"/>
      <c r="F330" s="200"/>
      <c r="G330" s="200"/>
      <c r="H330" s="200"/>
      <c r="I330" s="202"/>
      <c r="J330" s="200"/>
      <c r="K330" s="200"/>
      <c r="L330" s="202"/>
      <c r="M330" s="200"/>
      <c r="N330" s="200"/>
    </row>
    <row r="331" spans="1:14" s="170" customFormat="1">
      <c r="A331" s="137"/>
      <c r="B331" s="138"/>
      <c r="C331" s="138"/>
      <c r="D331" s="138"/>
      <c r="E331" s="138"/>
      <c r="F331" s="201"/>
      <c r="G331" s="201"/>
      <c r="H331" s="201"/>
      <c r="I331" s="203"/>
      <c r="J331" s="201"/>
      <c r="K331" s="201"/>
      <c r="L331" s="203"/>
      <c r="M331" s="201"/>
      <c r="N331" s="201"/>
    </row>
    <row r="332" spans="1:14" s="170" customFormat="1">
      <c r="A332" s="133"/>
      <c r="B332" s="134"/>
      <c r="C332" s="134"/>
      <c r="D332" s="134"/>
      <c r="E332" s="134"/>
      <c r="F332" s="200"/>
      <c r="G332" s="200"/>
      <c r="H332" s="200"/>
      <c r="I332" s="202"/>
      <c r="J332" s="200"/>
      <c r="K332" s="200"/>
      <c r="L332" s="202"/>
      <c r="M332" s="200"/>
      <c r="N332" s="200"/>
    </row>
    <row r="333" spans="1:14" s="170" customFormat="1">
      <c r="A333" s="137"/>
      <c r="B333" s="138"/>
      <c r="C333" s="138"/>
      <c r="D333" s="138"/>
      <c r="E333" s="138"/>
      <c r="F333" s="201"/>
      <c r="G333" s="201"/>
      <c r="H333" s="201"/>
      <c r="I333" s="203"/>
      <c r="J333" s="201"/>
      <c r="K333" s="201"/>
      <c r="L333" s="203"/>
      <c r="M333" s="201"/>
      <c r="N333" s="201"/>
    </row>
    <row r="334" spans="1:14" s="170" customFormat="1">
      <c r="A334" s="133"/>
      <c r="B334" s="134"/>
      <c r="C334" s="134"/>
      <c r="D334" s="134"/>
      <c r="E334" s="134"/>
      <c r="F334" s="200"/>
      <c r="G334" s="200"/>
      <c r="H334" s="200"/>
      <c r="I334" s="202"/>
      <c r="J334" s="200"/>
      <c r="K334" s="200"/>
      <c r="L334" s="202"/>
      <c r="M334" s="200"/>
      <c r="N334" s="200"/>
    </row>
    <row r="335" spans="1:14" s="170" customFormat="1">
      <c r="A335" s="137"/>
      <c r="B335" s="138"/>
      <c r="C335" s="138"/>
      <c r="D335" s="138"/>
      <c r="E335" s="138"/>
      <c r="F335" s="201"/>
      <c r="G335" s="201"/>
      <c r="H335" s="201"/>
      <c r="I335" s="203"/>
      <c r="J335" s="201"/>
      <c r="K335" s="201"/>
      <c r="L335" s="203"/>
      <c r="M335" s="201"/>
      <c r="N335" s="201"/>
    </row>
    <row r="336" spans="1:14" s="170" customFormat="1">
      <c r="A336" s="133"/>
      <c r="B336" s="134"/>
      <c r="C336" s="134"/>
      <c r="D336" s="134"/>
      <c r="E336" s="134"/>
      <c r="F336" s="200"/>
      <c r="G336" s="200"/>
      <c r="H336" s="200"/>
      <c r="I336" s="202"/>
      <c r="J336" s="200"/>
      <c r="K336" s="200"/>
      <c r="L336" s="202"/>
      <c r="M336" s="200"/>
      <c r="N336" s="200"/>
    </row>
    <row r="337" spans="1:14" s="170" customFormat="1">
      <c r="A337" s="137"/>
      <c r="B337" s="138"/>
      <c r="C337" s="138"/>
      <c r="D337" s="138"/>
      <c r="E337" s="138"/>
      <c r="F337" s="201"/>
      <c r="G337" s="201"/>
      <c r="H337" s="201"/>
      <c r="I337" s="203"/>
      <c r="J337" s="201"/>
      <c r="K337" s="201"/>
      <c r="L337" s="203"/>
      <c r="M337" s="201"/>
      <c r="N337" s="201"/>
    </row>
    <row r="338" spans="1:14" s="170" customFormat="1">
      <c r="A338" s="133"/>
      <c r="B338" s="134"/>
      <c r="C338" s="134"/>
      <c r="D338" s="134"/>
      <c r="E338" s="134"/>
      <c r="F338" s="200"/>
      <c r="G338" s="200"/>
      <c r="H338" s="200"/>
      <c r="I338" s="202"/>
      <c r="J338" s="200"/>
      <c r="K338" s="200"/>
      <c r="L338" s="202"/>
      <c r="M338" s="200"/>
      <c r="N338" s="200"/>
    </row>
    <row r="339" spans="1:14" s="170" customFormat="1">
      <c r="A339" s="137"/>
      <c r="B339" s="138"/>
      <c r="C339" s="138"/>
      <c r="D339" s="138"/>
      <c r="E339" s="138"/>
      <c r="F339" s="201"/>
      <c r="G339" s="201"/>
      <c r="H339" s="201"/>
      <c r="I339" s="203"/>
      <c r="J339" s="201"/>
      <c r="K339" s="201"/>
      <c r="L339" s="203"/>
      <c r="M339" s="201"/>
      <c r="N339" s="201"/>
    </row>
    <row r="340" spans="1:14" s="170" customFormat="1">
      <c r="A340" s="133"/>
      <c r="B340" s="134"/>
      <c r="C340" s="134"/>
      <c r="D340" s="134"/>
      <c r="E340" s="134"/>
      <c r="F340" s="200"/>
      <c r="G340" s="200"/>
      <c r="H340" s="200"/>
      <c r="I340" s="202"/>
      <c r="J340" s="200"/>
      <c r="K340" s="200"/>
      <c r="L340" s="202"/>
      <c r="M340" s="200"/>
      <c r="N340" s="200"/>
    </row>
    <row r="341" spans="1:14" s="170" customFormat="1">
      <c r="A341" s="137"/>
      <c r="B341" s="138"/>
      <c r="C341" s="138"/>
      <c r="D341" s="138"/>
      <c r="E341" s="138"/>
      <c r="F341" s="201"/>
      <c r="G341" s="201"/>
      <c r="H341" s="201"/>
      <c r="I341" s="203"/>
      <c r="J341" s="201"/>
      <c r="K341" s="201"/>
      <c r="L341" s="203"/>
      <c r="M341" s="201"/>
      <c r="N341" s="201"/>
    </row>
    <row r="342" spans="1:14" s="170" customFormat="1">
      <c r="A342" s="133"/>
      <c r="B342" s="134"/>
      <c r="C342" s="134"/>
      <c r="D342" s="134"/>
      <c r="E342" s="134"/>
      <c r="F342" s="200"/>
      <c r="G342" s="200"/>
      <c r="H342" s="200"/>
      <c r="I342" s="202"/>
      <c r="J342" s="200"/>
      <c r="K342" s="200"/>
      <c r="L342" s="202"/>
      <c r="M342" s="200"/>
      <c r="N342" s="200"/>
    </row>
    <row r="343" spans="1:14" s="170" customFormat="1">
      <c r="A343" s="137"/>
      <c r="B343" s="138"/>
      <c r="C343" s="138"/>
      <c r="D343" s="138"/>
      <c r="E343" s="138"/>
      <c r="F343" s="201"/>
      <c r="G343" s="201"/>
      <c r="H343" s="201"/>
      <c r="I343" s="203"/>
      <c r="J343" s="201"/>
      <c r="K343" s="201"/>
      <c r="L343" s="203"/>
      <c r="M343" s="201"/>
      <c r="N343" s="201"/>
    </row>
    <row r="344" spans="1:14" s="170" customFormat="1">
      <c r="A344" s="133"/>
      <c r="B344" s="134"/>
      <c r="C344" s="134"/>
      <c r="D344" s="134"/>
      <c r="E344" s="134"/>
      <c r="F344" s="200"/>
      <c r="G344" s="200"/>
      <c r="H344" s="200"/>
      <c r="I344" s="202"/>
      <c r="J344" s="200"/>
      <c r="K344" s="200"/>
      <c r="L344" s="202"/>
      <c r="M344" s="200"/>
      <c r="N344" s="200"/>
    </row>
    <row r="345" spans="1:14" s="170" customFormat="1">
      <c r="A345" s="137"/>
      <c r="B345" s="138"/>
      <c r="C345" s="138"/>
      <c r="D345" s="138"/>
      <c r="E345" s="138"/>
      <c r="F345" s="201"/>
      <c r="G345" s="201"/>
      <c r="H345" s="201"/>
      <c r="I345" s="203"/>
      <c r="J345" s="201"/>
      <c r="K345" s="201"/>
      <c r="L345" s="203"/>
      <c r="M345" s="201"/>
      <c r="N345" s="201"/>
    </row>
    <row r="346" spans="1:14" s="170" customFormat="1">
      <c r="A346" s="133"/>
      <c r="B346" s="134"/>
      <c r="C346" s="134"/>
      <c r="D346" s="134"/>
      <c r="E346" s="134"/>
      <c r="F346" s="200"/>
      <c r="G346" s="200"/>
      <c r="H346" s="200"/>
      <c r="I346" s="202"/>
      <c r="J346" s="200"/>
      <c r="K346" s="200"/>
      <c r="L346" s="202"/>
      <c r="M346" s="200"/>
      <c r="N346" s="200"/>
    </row>
    <row r="347" spans="1:14" s="170" customFormat="1">
      <c r="A347" s="137"/>
      <c r="B347" s="138"/>
      <c r="C347" s="138"/>
      <c r="D347" s="138"/>
      <c r="E347" s="138"/>
      <c r="F347" s="201"/>
      <c r="G347" s="201"/>
      <c r="H347" s="201"/>
      <c r="I347" s="203"/>
      <c r="J347" s="201"/>
      <c r="K347" s="201"/>
      <c r="L347" s="203"/>
      <c r="M347" s="201"/>
      <c r="N347" s="201"/>
    </row>
    <row r="348" spans="1:14" s="170" customFormat="1">
      <c r="A348" s="133"/>
      <c r="B348" s="134"/>
      <c r="C348" s="134"/>
      <c r="D348" s="134"/>
      <c r="E348" s="134"/>
      <c r="F348" s="200"/>
      <c r="G348" s="200"/>
      <c r="H348" s="200"/>
      <c r="I348" s="202"/>
      <c r="J348" s="200"/>
      <c r="K348" s="200"/>
      <c r="L348" s="202"/>
      <c r="M348" s="200"/>
      <c r="N348" s="200"/>
    </row>
    <row r="349" spans="1:14" s="170" customFormat="1">
      <c r="A349" s="137"/>
      <c r="B349" s="138"/>
      <c r="C349" s="138"/>
      <c r="D349" s="138"/>
      <c r="E349" s="138"/>
      <c r="F349" s="201"/>
      <c r="G349" s="201"/>
      <c r="H349" s="201"/>
      <c r="I349" s="203"/>
      <c r="J349" s="201"/>
      <c r="K349" s="201"/>
      <c r="L349" s="203"/>
      <c r="M349" s="201"/>
      <c r="N349" s="201"/>
    </row>
    <row r="350" spans="1:14" s="170" customFormat="1">
      <c r="A350" s="133"/>
      <c r="B350" s="134"/>
      <c r="C350" s="134"/>
      <c r="D350" s="134"/>
      <c r="E350" s="134"/>
      <c r="F350" s="200"/>
      <c r="G350" s="200"/>
      <c r="H350" s="200"/>
      <c r="I350" s="202"/>
      <c r="J350" s="200"/>
      <c r="K350" s="200"/>
      <c r="L350" s="202"/>
      <c r="M350" s="200"/>
      <c r="N350" s="200"/>
    </row>
    <row r="351" spans="1:14" s="170" customFormat="1">
      <c r="A351" s="137"/>
      <c r="B351" s="138"/>
      <c r="C351" s="138"/>
      <c r="D351" s="138"/>
      <c r="E351" s="138"/>
      <c r="F351" s="201"/>
      <c r="G351" s="201"/>
      <c r="H351" s="201"/>
      <c r="I351" s="203"/>
      <c r="J351" s="201"/>
      <c r="K351" s="201"/>
      <c r="L351" s="203"/>
      <c r="M351" s="201"/>
      <c r="N351" s="201"/>
    </row>
    <row r="352" spans="1:14" s="170" customFormat="1">
      <c r="A352" s="133"/>
      <c r="B352" s="134"/>
      <c r="C352" s="134"/>
      <c r="D352" s="134"/>
      <c r="E352" s="134"/>
      <c r="F352" s="200"/>
      <c r="G352" s="200"/>
      <c r="H352" s="200"/>
      <c r="I352" s="202"/>
      <c r="J352" s="200"/>
      <c r="K352" s="200"/>
      <c r="L352" s="202"/>
      <c r="M352" s="200"/>
      <c r="N352" s="200"/>
    </row>
    <row r="353" spans="1:14" s="170" customFormat="1">
      <c r="A353" s="137"/>
      <c r="B353" s="138"/>
      <c r="C353" s="138"/>
      <c r="D353" s="138"/>
      <c r="E353" s="138"/>
      <c r="F353" s="201"/>
      <c r="G353" s="201"/>
      <c r="H353" s="201"/>
      <c r="I353" s="203"/>
      <c r="J353" s="201"/>
      <c r="K353" s="201"/>
      <c r="L353" s="203"/>
      <c r="M353" s="201"/>
      <c r="N353" s="201"/>
    </row>
    <row r="354" spans="1:14" s="170" customFormat="1">
      <c r="A354" s="133"/>
      <c r="B354" s="134"/>
      <c r="C354" s="134"/>
      <c r="D354" s="134"/>
      <c r="E354" s="134"/>
      <c r="F354" s="200"/>
      <c r="G354" s="200"/>
      <c r="H354" s="200"/>
      <c r="I354" s="202"/>
      <c r="J354" s="200"/>
      <c r="K354" s="200"/>
      <c r="L354" s="202"/>
      <c r="M354" s="200"/>
      <c r="N354" s="200"/>
    </row>
    <row r="355" spans="1:14" s="170" customFormat="1">
      <c r="A355" s="137"/>
      <c r="B355" s="138"/>
      <c r="C355" s="138"/>
      <c r="D355" s="138"/>
      <c r="E355" s="138"/>
      <c r="F355" s="201"/>
      <c r="G355" s="201"/>
      <c r="H355" s="201"/>
      <c r="I355" s="203"/>
      <c r="J355" s="201"/>
      <c r="K355" s="201"/>
      <c r="L355" s="203"/>
      <c r="M355" s="201"/>
      <c r="N355" s="201"/>
    </row>
    <row r="356" spans="1:14" s="170" customFormat="1">
      <c r="A356" s="133"/>
      <c r="B356" s="134"/>
      <c r="C356" s="134"/>
      <c r="D356" s="134"/>
      <c r="E356" s="134"/>
      <c r="F356" s="200"/>
      <c r="G356" s="200"/>
      <c r="H356" s="200"/>
      <c r="I356" s="202"/>
      <c r="J356" s="200"/>
      <c r="K356" s="200"/>
      <c r="L356" s="202"/>
      <c r="M356" s="200"/>
      <c r="N356" s="200"/>
    </row>
    <row r="357" spans="1:14" s="170" customFormat="1">
      <c r="A357" s="137"/>
      <c r="B357" s="138"/>
      <c r="C357" s="138"/>
      <c r="D357" s="138"/>
      <c r="E357" s="138"/>
      <c r="F357" s="201"/>
      <c r="G357" s="201"/>
      <c r="H357" s="201"/>
      <c r="I357" s="203"/>
      <c r="J357" s="201"/>
      <c r="K357" s="201"/>
      <c r="L357" s="203"/>
      <c r="M357" s="201"/>
      <c r="N357" s="201"/>
    </row>
    <row r="358" spans="1:14" s="170" customFormat="1">
      <c r="A358" s="133"/>
      <c r="B358" s="134"/>
      <c r="C358" s="134"/>
      <c r="D358" s="134"/>
      <c r="E358" s="134"/>
      <c r="F358" s="200"/>
      <c r="G358" s="200"/>
      <c r="H358" s="200"/>
      <c r="I358" s="202"/>
      <c r="J358" s="200"/>
      <c r="K358" s="200"/>
      <c r="L358" s="202"/>
      <c r="M358" s="200"/>
      <c r="N358" s="200"/>
    </row>
    <row r="359" spans="1:14" s="170" customFormat="1">
      <c r="A359" s="137"/>
      <c r="B359" s="138"/>
      <c r="C359" s="138"/>
      <c r="D359" s="138"/>
      <c r="E359" s="138"/>
      <c r="F359" s="201"/>
      <c r="G359" s="201"/>
      <c r="H359" s="201"/>
      <c r="I359" s="203"/>
      <c r="J359" s="201"/>
      <c r="K359" s="201"/>
      <c r="L359" s="203"/>
      <c r="M359" s="201"/>
      <c r="N359" s="201"/>
    </row>
    <row r="360" spans="1:14" s="170" customFormat="1">
      <c r="A360" s="133"/>
      <c r="B360" s="134"/>
      <c r="C360" s="134"/>
      <c r="D360" s="134"/>
      <c r="E360" s="134"/>
      <c r="F360" s="200"/>
      <c r="G360" s="200"/>
      <c r="H360" s="200"/>
      <c r="I360" s="202"/>
      <c r="J360" s="200"/>
      <c r="K360" s="200"/>
      <c r="L360" s="202"/>
      <c r="M360" s="200"/>
      <c r="N360" s="200"/>
    </row>
    <row r="361" spans="1:14" s="170" customFormat="1">
      <c r="A361" s="137"/>
      <c r="B361" s="138"/>
      <c r="C361" s="138"/>
      <c r="D361" s="138"/>
      <c r="E361" s="138"/>
      <c r="F361" s="201"/>
      <c r="G361" s="201"/>
      <c r="H361" s="201"/>
      <c r="I361" s="203"/>
      <c r="J361" s="201"/>
      <c r="K361" s="201"/>
      <c r="L361" s="203"/>
      <c r="M361" s="201"/>
      <c r="N361" s="201"/>
    </row>
    <row r="362" spans="1:14" s="170" customFormat="1">
      <c r="A362" s="133"/>
      <c r="B362" s="134"/>
      <c r="C362" s="134"/>
      <c r="D362" s="134"/>
      <c r="E362" s="134"/>
      <c r="F362" s="200"/>
      <c r="G362" s="200"/>
      <c r="H362" s="200"/>
      <c r="I362" s="202"/>
      <c r="J362" s="200"/>
      <c r="K362" s="200"/>
      <c r="L362" s="202"/>
      <c r="M362" s="200"/>
      <c r="N362" s="200"/>
    </row>
    <row r="363" spans="1:14" s="170" customFormat="1">
      <c r="A363" s="137"/>
      <c r="B363" s="138"/>
      <c r="C363" s="138"/>
      <c r="D363" s="138"/>
      <c r="E363" s="138"/>
      <c r="F363" s="201"/>
      <c r="G363" s="201"/>
      <c r="H363" s="201"/>
      <c r="I363" s="203"/>
      <c r="J363" s="201"/>
      <c r="K363" s="201"/>
      <c r="L363" s="203"/>
      <c r="M363" s="201"/>
      <c r="N363" s="201"/>
    </row>
    <row r="364" spans="1:14" s="170" customFormat="1">
      <c r="A364" s="133"/>
      <c r="B364" s="134"/>
      <c r="C364" s="134"/>
      <c r="D364" s="134"/>
      <c r="E364" s="134"/>
      <c r="F364" s="200"/>
      <c r="G364" s="200"/>
      <c r="H364" s="200"/>
      <c r="I364" s="202"/>
      <c r="J364" s="200"/>
      <c r="K364" s="200"/>
      <c r="L364" s="202"/>
      <c r="M364" s="200"/>
      <c r="N364" s="200"/>
    </row>
    <row r="365" spans="1:14" s="170" customFormat="1">
      <c r="A365" s="137"/>
      <c r="B365" s="138"/>
      <c r="C365" s="138"/>
      <c r="D365" s="138"/>
      <c r="E365" s="138"/>
      <c r="F365" s="201"/>
      <c r="G365" s="201"/>
      <c r="H365" s="201"/>
      <c r="I365" s="203"/>
      <c r="J365" s="201"/>
      <c r="K365" s="201"/>
      <c r="L365" s="203"/>
      <c r="M365" s="201"/>
      <c r="N365" s="201"/>
    </row>
    <row r="366" spans="1:14" s="170" customFormat="1">
      <c r="A366" s="133"/>
      <c r="B366" s="134"/>
      <c r="C366" s="134"/>
      <c r="D366" s="134"/>
      <c r="E366" s="134"/>
      <c r="F366" s="200"/>
      <c r="G366" s="200"/>
      <c r="H366" s="200"/>
      <c r="I366" s="202"/>
      <c r="J366" s="200"/>
      <c r="K366" s="200"/>
      <c r="L366" s="202"/>
      <c r="M366" s="200"/>
      <c r="N366" s="200"/>
    </row>
    <row r="367" spans="1:14" s="170" customFormat="1">
      <c r="A367" s="137"/>
      <c r="B367" s="138"/>
      <c r="C367" s="138"/>
      <c r="D367" s="138"/>
      <c r="E367" s="138"/>
      <c r="F367" s="201"/>
      <c r="G367" s="201"/>
      <c r="H367" s="201"/>
      <c r="I367" s="203"/>
      <c r="J367" s="201"/>
      <c r="K367" s="201"/>
      <c r="L367" s="203"/>
      <c r="M367" s="201"/>
      <c r="N367" s="201"/>
    </row>
    <row r="368" spans="1:14" s="170" customFormat="1">
      <c r="A368" s="133"/>
      <c r="B368" s="134"/>
      <c r="C368" s="134"/>
      <c r="D368" s="134"/>
      <c r="E368" s="134"/>
      <c r="F368" s="200"/>
      <c r="G368" s="200"/>
      <c r="H368" s="200"/>
      <c r="I368" s="202"/>
      <c r="J368" s="200"/>
      <c r="K368" s="200"/>
      <c r="L368" s="202"/>
      <c r="M368" s="200"/>
      <c r="N368" s="200"/>
    </row>
    <row r="369" spans="1:14" s="170" customFormat="1">
      <c r="A369" s="137"/>
      <c r="B369" s="138"/>
      <c r="C369" s="138"/>
      <c r="D369" s="138"/>
      <c r="E369" s="138"/>
      <c r="F369" s="201"/>
      <c r="G369" s="201"/>
      <c r="H369" s="201"/>
      <c r="I369" s="203"/>
      <c r="J369" s="201"/>
      <c r="K369" s="201"/>
      <c r="L369" s="203"/>
      <c r="M369" s="201"/>
      <c r="N369" s="201"/>
    </row>
    <row r="370" spans="1:14" s="170" customFormat="1">
      <c r="A370" s="133"/>
      <c r="B370" s="134"/>
      <c r="C370" s="134"/>
      <c r="D370" s="134"/>
      <c r="E370" s="134"/>
      <c r="F370" s="200"/>
      <c r="G370" s="200"/>
      <c r="H370" s="200"/>
      <c r="I370" s="202"/>
      <c r="J370" s="200"/>
      <c r="K370" s="200"/>
      <c r="L370" s="202"/>
      <c r="M370" s="200"/>
      <c r="N370" s="200"/>
    </row>
    <row r="371" spans="1:14" s="170" customFormat="1">
      <c r="A371" s="137"/>
      <c r="B371" s="138"/>
      <c r="C371" s="138"/>
      <c r="D371" s="138"/>
      <c r="E371" s="138"/>
      <c r="F371" s="201"/>
      <c r="G371" s="201"/>
      <c r="H371" s="201"/>
      <c r="I371" s="203"/>
      <c r="J371" s="201"/>
      <c r="K371" s="201"/>
      <c r="L371" s="203"/>
      <c r="M371" s="201"/>
      <c r="N371" s="201"/>
    </row>
    <row r="372" spans="1:14" s="170" customFormat="1">
      <c r="A372" s="133"/>
      <c r="B372" s="134"/>
      <c r="C372" s="134"/>
      <c r="D372" s="134"/>
      <c r="E372" s="134"/>
      <c r="F372" s="200"/>
      <c r="G372" s="200"/>
      <c r="H372" s="200"/>
      <c r="I372" s="202"/>
      <c r="J372" s="200"/>
      <c r="K372" s="200"/>
      <c r="L372" s="202"/>
      <c r="M372" s="200"/>
      <c r="N372" s="200"/>
    </row>
    <row r="373" spans="1:14" s="170" customFormat="1">
      <c r="A373" s="137"/>
      <c r="B373" s="138"/>
      <c r="C373" s="138"/>
      <c r="D373" s="138"/>
      <c r="E373" s="138"/>
      <c r="F373" s="201"/>
      <c r="G373" s="201"/>
      <c r="H373" s="201"/>
      <c r="I373" s="203"/>
      <c r="J373" s="201"/>
      <c r="K373" s="201"/>
      <c r="L373" s="203"/>
      <c r="M373" s="201"/>
      <c r="N373" s="201"/>
    </row>
    <row r="374" spans="1:14" s="170" customFormat="1">
      <c r="A374" s="133"/>
      <c r="B374" s="134"/>
      <c r="C374" s="134"/>
      <c r="D374" s="134"/>
      <c r="E374" s="134"/>
      <c r="F374" s="200"/>
      <c r="G374" s="200"/>
      <c r="H374" s="200"/>
      <c r="I374" s="202"/>
      <c r="J374" s="200"/>
      <c r="K374" s="200"/>
      <c r="L374" s="202"/>
      <c r="M374" s="200"/>
      <c r="N374" s="200"/>
    </row>
    <row r="375" spans="1:14" s="170" customFormat="1">
      <c r="A375" s="137"/>
      <c r="B375" s="138"/>
      <c r="C375" s="138"/>
      <c r="D375" s="138"/>
      <c r="E375" s="138"/>
      <c r="F375" s="201"/>
      <c r="G375" s="201"/>
      <c r="H375" s="201"/>
      <c r="I375" s="203"/>
      <c r="J375" s="201"/>
      <c r="K375" s="201"/>
      <c r="L375" s="203"/>
      <c r="M375" s="201"/>
      <c r="N375" s="201"/>
    </row>
    <row r="376" spans="1:14" s="170" customFormat="1">
      <c r="A376" s="133"/>
      <c r="B376" s="134"/>
      <c r="C376" s="134"/>
      <c r="D376" s="134"/>
      <c r="E376" s="134"/>
      <c r="F376" s="200"/>
      <c r="G376" s="200"/>
      <c r="H376" s="200"/>
      <c r="I376" s="202"/>
      <c r="J376" s="200"/>
      <c r="K376" s="200"/>
      <c r="L376" s="202"/>
      <c r="M376" s="200"/>
      <c r="N376" s="200"/>
    </row>
    <row r="377" spans="1:14" s="170" customFormat="1">
      <c r="A377" s="137"/>
      <c r="B377" s="138"/>
      <c r="C377" s="138"/>
      <c r="D377" s="138"/>
      <c r="E377" s="138"/>
      <c r="F377" s="201"/>
      <c r="G377" s="201"/>
      <c r="H377" s="201"/>
      <c r="I377" s="203"/>
      <c r="J377" s="201"/>
      <c r="K377" s="201"/>
      <c r="L377" s="203"/>
      <c r="M377" s="201"/>
      <c r="N377" s="201"/>
    </row>
    <row r="378" spans="1:14" s="170" customFormat="1">
      <c r="A378" s="133"/>
      <c r="B378" s="134"/>
      <c r="C378" s="134"/>
      <c r="D378" s="134"/>
      <c r="E378" s="134"/>
      <c r="F378" s="200"/>
      <c r="G378" s="200"/>
      <c r="H378" s="200"/>
      <c r="I378" s="202"/>
      <c r="J378" s="200"/>
      <c r="K378" s="200"/>
      <c r="L378" s="202"/>
      <c r="M378" s="200"/>
      <c r="N378" s="200"/>
    </row>
    <row r="379" spans="1:14" s="170" customFormat="1">
      <c r="A379" s="137"/>
      <c r="B379" s="138"/>
      <c r="C379" s="138"/>
      <c r="D379" s="138"/>
      <c r="E379" s="138"/>
      <c r="F379" s="201"/>
      <c r="G379" s="201"/>
      <c r="H379" s="201"/>
      <c r="I379" s="203"/>
      <c r="J379" s="201"/>
      <c r="K379" s="201"/>
      <c r="L379" s="203"/>
      <c r="M379" s="201"/>
      <c r="N379" s="201"/>
    </row>
    <row r="380" spans="1:14" s="170" customFormat="1">
      <c r="A380" s="133"/>
      <c r="B380" s="134"/>
      <c r="C380" s="134"/>
      <c r="D380" s="134"/>
      <c r="E380" s="134"/>
      <c r="F380" s="200"/>
      <c r="G380" s="200"/>
      <c r="H380" s="200"/>
      <c r="I380" s="202"/>
      <c r="J380" s="200"/>
      <c r="K380" s="200"/>
      <c r="L380" s="202"/>
      <c r="M380" s="200"/>
      <c r="N380" s="200"/>
    </row>
    <row r="381" spans="1:14" s="170" customFormat="1">
      <c r="A381" s="137"/>
      <c r="B381" s="138"/>
      <c r="C381" s="138"/>
      <c r="D381" s="138"/>
      <c r="E381" s="138"/>
      <c r="F381" s="201"/>
      <c r="G381" s="201"/>
      <c r="H381" s="201"/>
      <c r="I381" s="203"/>
      <c r="J381" s="201"/>
      <c r="K381" s="201"/>
      <c r="L381" s="203"/>
      <c r="M381" s="201"/>
      <c r="N381" s="201"/>
    </row>
    <row r="382" spans="1:14" s="170" customFormat="1">
      <c r="A382" s="133"/>
      <c r="B382" s="134"/>
      <c r="C382" s="134"/>
      <c r="D382" s="134"/>
      <c r="E382" s="134"/>
      <c r="F382" s="200"/>
      <c r="G382" s="200"/>
      <c r="H382" s="200"/>
      <c r="I382" s="202"/>
      <c r="J382" s="200"/>
      <c r="K382" s="200"/>
      <c r="L382" s="202"/>
      <c r="M382" s="200"/>
      <c r="N382" s="200"/>
    </row>
    <row r="383" spans="1:14" s="170" customFormat="1">
      <c r="A383" s="137"/>
      <c r="B383" s="138"/>
      <c r="C383" s="138"/>
      <c r="D383" s="138"/>
      <c r="E383" s="138"/>
      <c r="F383" s="201"/>
      <c r="G383" s="201"/>
      <c r="H383" s="201"/>
      <c r="I383" s="203"/>
      <c r="J383" s="201"/>
      <c r="K383" s="201"/>
      <c r="L383" s="203"/>
      <c r="M383" s="201"/>
      <c r="N383" s="201"/>
    </row>
    <row r="384" spans="1:14" s="170" customFormat="1">
      <c r="A384" s="133"/>
      <c r="B384" s="134"/>
      <c r="C384" s="134"/>
      <c r="D384" s="134"/>
      <c r="E384" s="134"/>
      <c r="F384" s="200"/>
      <c r="G384" s="200"/>
      <c r="H384" s="200"/>
      <c r="I384" s="202"/>
      <c r="J384" s="200"/>
      <c r="K384" s="200"/>
      <c r="L384" s="202"/>
      <c r="M384" s="200"/>
      <c r="N384" s="200"/>
    </row>
    <row r="385" spans="1:14" s="170" customFormat="1">
      <c r="A385" s="137"/>
      <c r="B385" s="138"/>
      <c r="C385" s="138"/>
      <c r="D385" s="138"/>
      <c r="E385" s="138"/>
      <c r="F385" s="201"/>
      <c r="G385" s="201"/>
      <c r="H385" s="201"/>
      <c r="I385" s="203"/>
      <c r="J385" s="201"/>
      <c r="K385" s="201"/>
      <c r="L385" s="203"/>
      <c r="M385" s="201"/>
      <c r="N385" s="201"/>
    </row>
    <row r="386" spans="1:14" s="170" customFormat="1">
      <c r="A386" s="133"/>
      <c r="B386" s="134"/>
      <c r="C386" s="134"/>
      <c r="D386" s="134"/>
      <c r="E386" s="134"/>
      <c r="F386" s="200"/>
      <c r="G386" s="200"/>
      <c r="H386" s="200"/>
      <c r="I386" s="202"/>
      <c r="J386" s="200"/>
      <c r="K386" s="200"/>
      <c r="L386" s="202"/>
      <c r="M386" s="200"/>
      <c r="N386" s="200"/>
    </row>
    <row r="387" spans="1:14" s="170" customFormat="1">
      <c r="A387" s="137"/>
      <c r="B387" s="138"/>
      <c r="C387" s="138"/>
      <c r="D387" s="138"/>
      <c r="E387" s="138"/>
      <c r="F387" s="201"/>
      <c r="G387" s="201"/>
      <c r="H387" s="201"/>
      <c r="I387" s="203"/>
      <c r="J387" s="201"/>
      <c r="K387" s="201"/>
      <c r="L387" s="203"/>
      <c r="M387" s="201"/>
      <c r="N387" s="201"/>
    </row>
    <row r="388" spans="1:14" s="170" customFormat="1">
      <c r="A388" s="133"/>
      <c r="B388" s="134"/>
      <c r="C388" s="134"/>
      <c r="D388" s="134"/>
      <c r="E388" s="134"/>
      <c r="F388" s="200"/>
      <c r="G388" s="200"/>
      <c r="H388" s="200"/>
      <c r="I388" s="202"/>
      <c r="J388" s="200"/>
      <c r="K388" s="200"/>
      <c r="L388" s="202"/>
      <c r="M388" s="200"/>
      <c r="N388" s="200"/>
    </row>
    <row r="389" spans="1:14" s="170" customFormat="1">
      <c r="A389" s="137"/>
      <c r="B389" s="138"/>
      <c r="C389" s="138"/>
      <c r="D389" s="138"/>
      <c r="E389" s="138"/>
      <c r="F389" s="201"/>
      <c r="G389" s="201"/>
      <c r="H389" s="201"/>
      <c r="I389" s="203"/>
      <c r="J389" s="201"/>
      <c r="K389" s="201"/>
      <c r="L389" s="203"/>
      <c r="M389" s="201"/>
      <c r="N389" s="201"/>
    </row>
    <row r="390" spans="1:14" s="170" customFormat="1">
      <c r="A390" s="133"/>
      <c r="B390" s="134"/>
      <c r="C390" s="134"/>
      <c r="D390" s="134"/>
      <c r="E390" s="134"/>
      <c r="F390" s="200"/>
      <c r="G390" s="200"/>
      <c r="H390" s="200"/>
      <c r="I390" s="202"/>
      <c r="J390" s="200"/>
      <c r="K390" s="200"/>
      <c r="L390" s="202"/>
      <c r="M390" s="200"/>
      <c r="N390" s="200"/>
    </row>
    <row r="391" spans="1:14" s="170" customFormat="1">
      <c r="A391" s="137"/>
      <c r="B391" s="138"/>
      <c r="C391" s="138"/>
      <c r="D391" s="138"/>
      <c r="E391" s="138"/>
      <c r="F391" s="201"/>
      <c r="G391" s="201"/>
      <c r="H391" s="201"/>
      <c r="I391" s="203"/>
      <c r="J391" s="201"/>
      <c r="K391" s="201"/>
      <c r="L391" s="203"/>
      <c r="M391" s="201"/>
      <c r="N391" s="201"/>
    </row>
    <row r="392" spans="1:14" s="170" customFormat="1">
      <c r="A392" s="133"/>
      <c r="B392" s="134"/>
      <c r="C392" s="134"/>
      <c r="D392" s="134"/>
      <c r="E392" s="134"/>
      <c r="F392" s="200"/>
      <c r="G392" s="200"/>
      <c r="H392" s="200"/>
      <c r="I392" s="202"/>
      <c r="J392" s="200"/>
      <c r="K392" s="200"/>
      <c r="L392" s="202"/>
      <c r="M392" s="200"/>
      <c r="N392" s="200"/>
    </row>
    <row r="393" spans="1:14" s="170" customFormat="1">
      <c r="A393" s="137"/>
      <c r="B393" s="138"/>
      <c r="C393" s="138"/>
      <c r="D393" s="138"/>
      <c r="E393" s="138"/>
      <c r="F393" s="201"/>
      <c r="G393" s="201"/>
      <c r="H393" s="201"/>
      <c r="I393" s="203"/>
      <c r="J393" s="201"/>
      <c r="K393" s="201"/>
      <c r="L393" s="203"/>
      <c r="M393" s="201"/>
      <c r="N393" s="201"/>
    </row>
    <row r="394" spans="1:14" s="170" customFormat="1">
      <c r="A394" s="133"/>
      <c r="B394" s="134"/>
      <c r="C394" s="134"/>
      <c r="D394" s="134"/>
      <c r="E394" s="134"/>
      <c r="F394" s="200"/>
      <c r="G394" s="200"/>
      <c r="H394" s="200"/>
      <c r="I394" s="202"/>
      <c r="J394" s="200"/>
      <c r="K394" s="200"/>
      <c r="L394" s="202"/>
      <c r="M394" s="200"/>
      <c r="N394" s="200"/>
    </row>
    <row r="395" spans="1:14" s="170" customFormat="1">
      <c r="A395" s="137"/>
      <c r="B395" s="138"/>
      <c r="C395" s="138"/>
      <c r="D395" s="138"/>
      <c r="E395" s="138"/>
      <c r="F395" s="201"/>
      <c r="G395" s="201"/>
      <c r="H395" s="201"/>
      <c r="I395" s="203"/>
      <c r="J395" s="201"/>
      <c r="K395" s="201"/>
      <c r="L395" s="203"/>
      <c r="M395" s="201"/>
      <c r="N395" s="201"/>
    </row>
    <row r="396" spans="1:14" s="170" customFormat="1">
      <c r="A396" s="133"/>
      <c r="B396" s="134"/>
      <c r="C396" s="134"/>
      <c r="D396" s="134"/>
      <c r="E396" s="134"/>
      <c r="F396" s="200"/>
      <c r="G396" s="200"/>
      <c r="H396" s="200"/>
      <c r="I396" s="202"/>
      <c r="J396" s="200"/>
      <c r="K396" s="200"/>
      <c r="L396" s="202"/>
      <c r="M396" s="200"/>
      <c r="N396" s="200"/>
    </row>
    <row r="397" spans="1:14" s="170" customFormat="1">
      <c r="A397" s="137"/>
      <c r="B397" s="138"/>
      <c r="C397" s="138"/>
      <c r="D397" s="138"/>
      <c r="E397" s="138"/>
      <c r="F397" s="201"/>
      <c r="G397" s="201"/>
      <c r="H397" s="201"/>
      <c r="I397" s="203"/>
      <c r="J397" s="201"/>
      <c r="K397" s="201"/>
      <c r="L397" s="203"/>
      <c r="M397" s="201"/>
      <c r="N397" s="201"/>
    </row>
    <row r="398" spans="1:14" s="170" customFormat="1">
      <c r="A398" s="133"/>
      <c r="B398" s="134"/>
      <c r="C398" s="134"/>
      <c r="D398" s="134"/>
      <c r="E398" s="134"/>
      <c r="F398" s="200"/>
      <c r="G398" s="200"/>
      <c r="H398" s="200"/>
      <c r="I398" s="202"/>
      <c r="J398" s="200"/>
      <c r="K398" s="200"/>
      <c r="L398" s="202"/>
      <c r="M398" s="200"/>
      <c r="N398" s="200"/>
    </row>
    <row r="399" spans="1:14" s="170" customFormat="1">
      <c r="A399" s="137"/>
      <c r="B399" s="138"/>
      <c r="C399" s="138"/>
      <c r="D399" s="138"/>
      <c r="E399" s="138"/>
      <c r="F399" s="201"/>
      <c r="G399" s="201"/>
      <c r="H399" s="201"/>
      <c r="I399" s="203"/>
      <c r="J399" s="201"/>
      <c r="K399" s="201"/>
      <c r="L399" s="203"/>
      <c r="M399" s="201"/>
      <c r="N399" s="201"/>
    </row>
    <row r="400" spans="1:14" s="170" customFormat="1">
      <c r="A400" s="133"/>
      <c r="B400" s="134"/>
      <c r="C400" s="134"/>
      <c r="D400" s="134"/>
      <c r="E400" s="134"/>
      <c r="F400" s="200"/>
      <c r="G400" s="200"/>
      <c r="H400" s="200"/>
      <c r="I400" s="202"/>
      <c r="J400" s="200"/>
      <c r="K400" s="200"/>
      <c r="L400" s="202"/>
      <c r="M400" s="200"/>
      <c r="N400" s="200"/>
    </row>
    <row r="401" spans="1:14" s="170" customFormat="1">
      <c r="A401" s="137"/>
      <c r="B401" s="138"/>
      <c r="C401" s="138"/>
      <c r="D401" s="138"/>
      <c r="E401" s="138"/>
      <c r="F401" s="201"/>
      <c r="G401" s="201"/>
      <c r="H401" s="201"/>
      <c r="I401" s="203"/>
      <c r="J401" s="201"/>
      <c r="K401" s="201"/>
      <c r="L401" s="203"/>
      <c r="M401" s="201"/>
      <c r="N401" s="201"/>
    </row>
    <row r="402" spans="1:14" s="170" customFormat="1">
      <c r="A402" s="133"/>
      <c r="B402" s="134"/>
      <c r="C402" s="134"/>
      <c r="D402" s="134"/>
      <c r="E402" s="134"/>
      <c r="F402" s="200"/>
      <c r="G402" s="200"/>
      <c r="H402" s="200"/>
      <c r="I402" s="202"/>
      <c r="J402" s="200"/>
      <c r="K402" s="200"/>
      <c r="L402" s="202"/>
      <c r="M402" s="200"/>
      <c r="N402" s="200"/>
    </row>
    <row r="403" spans="1:14" s="170" customFormat="1">
      <c r="A403" s="137"/>
      <c r="B403" s="138"/>
      <c r="C403" s="138"/>
      <c r="D403" s="138"/>
      <c r="E403" s="138"/>
      <c r="F403" s="201"/>
      <c r="G403" s="201"/>
      <c r="H403" s="201"/>
      <c r="I403" s="203"/>
      <c r="J403" s="201"/>
      <c r="K403" s="201"/>
      <c r="L403" s="203"/>
      <c r="M403" s="201"/>
      <c r="N403" s="201"/>
    </row>
    <row r="404" spans="1:14" s="170" customFormat="1">
      <c r="A404" s="133"/>
      <c r="B404" s="134"/>
      <c r="C404" s="134"/>
      <c r="D404" s="134"/>
      <c r="E404" s="134"/>
      <c r="F404" s="200"/>
      <c r="G404" s="200"/>
      <c r="H404" s="200"/>
      <c r="I404" s="202"/>
      <c r="J404" s="200"/>
      <c r="K404" s="200"/>
      <c r="L404" s="202"/>
      <c r="M404" s="200"/>
      <c r="N404" s="200"/>
    </row>
    <row r="405" spans="1:14" s="170" customFormat="1">
      <c r="A405" s="137"/>
      <c r="B405" s="138"/>
      <c r="C405" s="138"/>
      <c r="D405" s="138"/>
      <c r="E405" s="138"/>
      <c r="F405" s="201"/>
      <c r="G405" s="201"/>
      <c r="H405" s="201"/>
      <c r="I405" s="203"/>
      <c r="J405" s="201"/>
      <c r="K405" s="201"/>
      <c r="L405" s="203"/>
      <c r="M405" s="201"/>
      <c r="N405" s="201"/>
    </row>
    <row r="406" spans="1:14" s="170" customFormat="1">
      <c r="A406" s="133"/>
      <c r="B406" s="134"/>
      <c r="C406" s="134"/>
      <c r="D406" s="134"/>
      <c r="E406" s="134"/>
      <c r="F406" s="200"/>
      <c r="G406" s="200"/>
      <c r="H406" s="200"/>
      <c r="I406" s="202"/>
      <c r="J406" s="200"/>
      <c r="K406" s="200"/>
      <c r="L406" s="202"/>
      <c r="M406" s="200"/>
      <c r="N406" s="200"/>
    </row>
    <row r="407" spans="1:14" s="170" customFormat="1">
      <c r="A407" s="137"/>
      <c r="B407" s="138"/>
      <c r="C407" s="138"/>
      <c r="D407" s="138"/>
      <c r="E407" s="138"/>
      <c r="F407" s="201"/>
      <c r="G407" s="201"/>
      <c r="H407" s="201"/>
      <c r="I407" s="203"/>
      <c r="J407" s="201"/>
      <c r="K407" s="201"/>
      <c r="L407" s="203"/>
      <c r="M407" s="201"/>
      <c r="N407" s="201"/>
    </row>
    <row r="408" spans="1:14" s="170" customFormat="1">
      <c r="A408" s="133"/>
      <c r="B408" s="134"/>
      <c r="C408" s="134"/>
      <c r="D408" s="134"/>
      <c r="E408" s="134"/>
      <c r="F408" s="200"/>
      <c r="G408" s="200"/>
      <c r="H408" s="200"/>
      <c r="I408" s="202"/>
      <c r="J408" s="200"/>
      <c r="K408" s="200"/>
      <c r="L408" s="202"/>
      <c r="M408" s="200"/>
      <c r="N408" s="200"/>
    </row>
    <row r="409" spans="1:14" s="170" customFormat="1">
      <c r="A409" s="137"/>
      <c r="B409" s="138"/>
      <c r="C409" s="138"/>
      <c r="D409" s="138"/>
      <c r="E409" s="138"/>
      <c r="F409" s="201"/>
      <c r="G409" s="201"/>
      <c r="H409" s="201"/>
      <c r="I409" s="203"/>
      <c r="J409" s="201"/>
      <c r="K409" s="201"/>
      <c r="L409" s="203"/>
      <c r="M409" s="201"/>
      <c r="N409" s="201"/>
    </row>
    <row r="410" spans="1:14" s="170" customFormat="1">
      <c r="A410" s="133"/>
      <c r="B410" s="134"/>
      <c r="C410" s="134"/>
      <c r="D410" s="134"/>
      <c r="E410" s="134"/>
      <c r="F410" s="200"/>
      <c r="G410" s="200"/>
      <c r="H410" s="200"/>
      <c r="I410" s="202"/>
      <c r="J410" s="200"/>
      <c r="K410" s="200"/>
      <c r="L410" s="202"/>
      <c r="M410" s="200"/>
      <c r="N410" s="200"/>
    </row>
    <row r="411" spans="1:14" s="170" customFormat="1">
      <c r="A411" s="137"/>
      <c r="B411" s="138"/>
      <c r="C411" s="138"/>
      <c r="D411" s="138"/>
      <c r="E411" s="138"/>
      <c r="F411" s="201"/>
      <c r="G411" s="201"/>
      <c r="H411" s="201"/>
      <c r="I411" s="203"/>
      <c r="J411" s="201"/>
      <c r="K411" s="201"/>
      <c r="L411" s="203"/>
      <c r="M411" s="201"/>
      <c r="N411" s="201"/>
    </row>
    <row r="412" spans="1:14" s="170" customFormat="1">
      <c r="A412" s="133"/>
      <c r="B412" s="134"/>
      <c r="C412" s="134"/>
      <c r="D412" s="134"/>
      <c r="E412" s="134"/>
      <c r="F412" s="200"/>
      <c r="G412" s="200"/>
      <c r="H412" s="200"/>
      <c r="I412" s="202"/>
      <c r="J412" s="200"/>
      <c r="K412" s="200"/>
      <c r="L412" s="202"/>
      <c r="M412" s="200"/>
      <c r="N412" s="200"/>
    </row>
    <row r="413" spans="1:14" s="170" customFormat="1">
      <c r="A413" s="137"/>
      <c r="B413" s="138"/>
      <c r="C413" s="138"/>
      <c r="D413" s="138"/>
      <c r="E413" s="138"/>
      <c r="F413" s="201"/>
      <c r="G413" s="201"/>
      <c r="H413" s="201"/>
      <c r="I413" s="203"/>
      <c r="J413" s="201"/>
      <c r="K413" s="201"/>
      <c r="L413" s="203"/>
      <c r="M413" s="201"/>
      <c r="N413" s="201"/>
    </row>
    <row r="414" spans="1:14" s="170" customFormat="1">
      <c r="A414" s="133"/>
      <c r="B414" s="134"/>
      <c r="C414" s="134"/>
      <c r="D414" s="134"/>
      <c r="E414" s="134"/>
      <c r="F414" s="200"/>
      <c r="G414" s="200"/>
      <c r="H414" s="200"/>
      <c r="I414" s="202"/>
      <c r="J414" s="200"/>
      <c r="K414" s="200"/>
      <c r="L414" s="202"/>
      <c r="M414" s="200"/>
      <c r="N414" s="200"/>
    </row>
    <row r="415" spans="1:14" s="170" customFormat="1">
      <c r="A415" s="137"/>
      <c r="B415" s="138"/>
      <c r="C415" s="138"/>
      <c r="D415" s="138"/>
      <c r="E415" s="138"/>
      <c r="F415" s="201"/>
      <c r="G415" s="201"/>
      <c r="H415" s="201"/>
      <c r="I415" s="203"/>
      <c r="J415" s="201"/>
      <c r="K415" s="201"/>
      <c r="L415" s="203"/>
      <c r="M415" s="201"/>
      <c r="N415" s="201"/>
    </row>
    <row r="416" spans="1:14" s="170" customFormat="1">
      <c r="A416" s="133"/>
      <c r="B416" s="134"/>
      <c r="C416" s="134"/>
      <c r="D416" s="134"/>
      <c r="E416" s="134"/>
      <c r="F416" s="200"/>
      <c r="G416" s="200"/>
      <c r="H416" s="200"/>
      <c r="I416" s="202"/>
      <c r="J416" s="200"/>
      <c r="K416" s="200"/>
      <c r="L416" s="202"/>
      <c r="M416" s="200"/>
      <c r="N416" s="200"/>
    </row>
    <row r="417" spans="1:14" s="170" customFormat="1">
      <c r="A417" s="137"/>
      <c r="B417" s="138"/>
      <c r="C417" s="138"/>
      <c r="D417" s="138"/>
      <c r="E417" s="138"/>
      <c r="F417" s="201"/>
      <c r="G417" s="201"/>
      <c r="H417" s="201"/>
      <c r="I417" s="203"/>
      <c r="J417" s="201"/>
      <c r="K417" s="201"/>
      <c r="L417" s="203"/>
      <c r="M417" s="201"/>
      <c r="N417" s="201"/>
    </row>
    <row r="418" spans="1:14" s="170" customFormat="1">
      <c r="A418" s="133"/>
      <c r="B418" s="134"/>
      <c r="C418" s="134"/>
      <c r="D418" s="134"/>
      <c r="E418" s="134"/>
      <c r="F418" s="200"/>
      <c r="G418" s="200"/>
      <c r="H418" s="200"/>
      <c r="I418" s="202"/>
      <c r="J418" s="200"/>
      <c r="K418" s="200"/>
      <c r="L418" s="202"/>
      <c r="M418" s="200"/>
      <c r="N418" s="200"/>
    </row>
    <row r="419" spans="1:14" s="170" customFormat="1">
      <c r="A419" s="137"/>
      <c r="B419" s="138"/>
      <c r="C419" s="138"/>
      <c r="D419" s="138"/>
      <c r="E419" s="138"/>
      <c r="F419" s="201"/>
      <c r="G419" s="201"/>
      <c r="H419" s="201"/>
      <c r="I419" s="203"/>
      <c r="J419" s="201"/>
      <c r="K419" s="201"/>
      <c r="L419" s="203"/>
      <c r="M419" s="201"/>
      <c r="N419" s="201"/>
    </row>
    <row r="420" spans="1:14" s="170" customFormat="1">
      <c r="A420" s="133"/>
      <c r="B420" s="134"/>
      <c r="C420" s="134"/>
      <c r="D420" s="134"/>
      <c r="E420" s="134"/>
      <c r="F420" s="200"/>
      <c r="G420" s="200"/>
      <c r="H420" s="200"/>
      <c r="I420" s="202"/>
      <c r="J420" s="200"/>
      <c r="K420" s="200"/>
      <c r="L420" s="202"/>
      <c r="M420" s="200"/>
      <c r="N420" s="200"/>
    </row>
    <row r="421" spans="1:14" s="170" customFormat="1">
      <c r="A421" s="137"/>
      <c r="B421" s="138"/>
      <c r="C421" s="138"/>
      <c r="D421" s="138"/>
      <c r="E421" s="138"/>
      <c r="F421" s="201"/>
      <c r="G421" s="201"/>
      <c r="H421" s="201"/>
      <c r="I421" s="203"/>
      <c r="J421" s="201"/>
      <c r="K421" s="201"/>
      <c r="L421" s="203"/>
      <c r="M421" s="201"/>
      <c r="N421" s="201"/>
    </row>
    <row r="422" spans="1:14" s="170" customFormat="1">
      <c r="A422" s="133"/>
      <c r="B422" s="134"/>
      <c r="C422" s="134"/>
      <c r="D422" s="134"/>
      <c r="E422" s="134"/>
      <c r="F422" s="200"/>
      <c r="G422" s="200"/>
      <c r="H422" s="200"/>
      <c r="I422" s="202"/>
      <c r="J422" s="200"/>
      <c r="K422" s="200"/>
      <c r="L422" s="202"/>
      <c r="M422" s="200"/>
      <c r="N422" s="200"/>
    </row>
    <row r="423" spans="1:14" s="170" customFormat="1">
      <c r="A423" s="137"/>
      <c r="B423" s="138"/>
      <c r="C423" s="138"/>
      <c r="D423" s="138"/>
      <c r="E423" s="138"/>
      <c r="F423" s="201"/>
      <c r="G423" s="201"/>
      <c r="H423" s="201"/>
      <c r="I423" s="203"/>
      <c r="J423" s="201"/>
      <c r="K423" s="201"/>
      <c r="L423" s="203"/>
      <c r="M423" s="201"/>
      <c r="N423" s="201"/>
    </row>
    <row r="424" spans="1:14" s="170" customFormat="1">
      <c r="A424" s="133"/>
      <c r="B424" s="134"/>
      <c r="C424" s="134"/>
      <c r="D424" s="134"/>
      <c r="E424" s="134"/>
      <c r="F424" s="200"/>
      <c r="G424" s="200"/>
      <c r="H424" s="200"/>
      <c r="I424" s="202"/>
      <c r="J424" s="200"/>
      <c r="K424" s="200"/>
      <c r="L424" s="202"/>
      <c r="M424" s="200"/>
      <c r="N424" s="200"/>
    </row>
    <row r="425" spans="1:14" s="170" customFormat="1">
      <c r="A425" s="137"/>
      <c r="B425" s="138"/>
      <c r="C425" s="138"/>
      <c r="D425" s="138"/>
      <c r="E425" s="138"/>
      <c r="F425" s="201"/>
      <c r="G425" s="201"/>
      <c r="H425" s="201"/>
      <c r="I425" s="203"/>
      <c r="J425" s="201"/>
      <c r="K425" s="201"/>
      <c r="L425" s="203"/>
      <c r="M425" s="201"/>
      <c r="N425" s="201"/>
    </row>
    <row r="426" spans="1:14" s="170" customFormat="1">
      <c r="A426" s="133"/>
      <c r="B426" s="134"/>
      <c r="C426" s="134"/>
      <c r="D426" s="134"/>
      <c r="E426" s="134"/>
      <c r="F426" s="200"/>
      <c r="G426" s="200"/>
      <c r="H426" s="200"/>
      <c r="I426" s="202"/>
      <c r="J426" s="200"/>
      <c r="K426" s="200"/>
      <c r="L426" s="202"/>
      <c r="M426" s="200"/>
      <c r="N426" s="200"/>
    </row>
    <row r="427" spans="1:14" s="170" customFormat="1">
      <c r="A427" s="137"/>
      <c r="B427" s="138"/>
      <c r="C427" s="138"/>
      <c r="D427" s="138"/>
      <c r="E427" s="138"/>
      <c r="F427" s="201"/>
      <c r="G427" s="201"/>
      <c r="H427" s="201"/>
      <c r="I427" s="203"/>
      <c r="J427" s="201"/>
      <c r="K427" s="201"/>
      <c r="L427" s="203"/>
      <c r="M427" s="201"/>
      <c r="N427" s="201"/>
    </row>
    <row r="428" spans="1:14" s="170" customFormat="1">
      <c r="A428" s="133"/>
      <c r="B428" s="134"/>
      <c r="C428" s="134"/>
      <c r="D428" s="134"/>
      <c r="E428" s="134"/>
      <c r="F428" s="200"/>
      <c r="G428" s="200"/>
      <c r="H428" s="200"/>
      <c r="I428" s="202"/>
      <c r="J428" s="200"/>
      <c r="K428" s="200"/>
      <c r="L428" s="202"/>
      <c r="M428" s="200"/>
      <c r="N428" s="200"/>
    </row>
    <row r="429" spans="1:14" s="170" customFormat="1">
      <c r="A429" s="137"/>
      <c r="B429" s="138"/>
      <c r="C429" s="138"/>
      <c r="D429" s="138"/>
      <c r="E429" s="138"/>
      <c r="F429" s="201"/>
      <c r="G429" s="201"/>
      <c r="H429" s="201"/>
      <c r="I429" s="203"/>
      <c r="J429" s="201"/>
      <c r="K429" s="201"/>
      <c r="L429" s="203"/>
      <c r="M429" s="201"/>
      <c r="N429" s="201"/>
    </row>
    <row r="430" spans="1:14" s="170" customFormat="1">
      <c r="A430" s="133"/>
      <c r="B430" s="134"/>
      <c r="C430" s="134"/>
      <c r="D430" s="134"/>
      <c r="E430" s="134"/>
      <c r="F430" s="200"/>
      <c r="G430" s="200"/>
      <c r="H430" s="200"/>
      <c r="I430" s="202"/>
      <c r="J430" s="200"/>
      <c r="K430" s="200"/>
      <c r="L430" s="202"/>
      <c r="M430" s="200"/>
      <c r="N430" s="200"/>
    </row>
    <row r="431" spans="1:14" s="170" customFormat="1">
      <c r="A431" s="137"/>
      <c r="B431" s="138"/>
      <c r="C431" s="138"/>
      <c r="D431" s="138"/>
      <c r="E431" s="138"/>
      <c r="F431" s="201"/>
      <c r="G431" s="201"/>
      <c r="H431" s="201"/>
      <c r="I431" s="203"/>
      <c r="J431" s="201"/>
      <c r="K431" s="201"/>
      <c r="L431" s="203"/>
      <c r="M431" s="201"/>
      <c r="N431" s="201"/>
    </row>
    <row r="432" spans="1:14" s="170" customFormat="1">
      <c r="A432" s="133"/>
      <c r="B432" s="134"/>
      <c r="C432" s="134"/>
      <c r="D432" s="134"/>
      <c r="E432" s="134"/>
      <c r="F432" s="200"/>
      <c r="G432" s="200"/>
      <c r="H432" s="200"/>
      <c r="I432" s="202"/>
      <c r="J432" s="200"/>
      <c r="K432" s="200"/>
      <c r="L432" s="202"/>
      <c r="M432" s="200"/>
      <c r="N432" s="200"/>
    </row>
    <row r="433" spans="1:14" s="170" customFormat="1">
      <c r="A433" s="137"/>
      <c r="B433" s="138"/>
      <c r="C433" s="138"/>
      <c r="D433" s="138"/>
      <c r="E433" s="138"/>
      <c r="F433" s="201"/>
      <c r="G433" s="201"/>
      <c r="H433" s="201"/>
      <c r="I433" s="203"/>
      <c r="J433" s="201"/>
      <c r="K433" s="201"/>
      <c r="L433" s="203"/>
      <c r="M433" s="201"/>
      <c r="N433" s="201"/>
    </row>
    <row r="434" spans="1:14" s="170" customFormat="1">
      <c r="A434" s="133"/>
      <c r="B434" s="134"/>
      <c r="C434" s="134"/>
      <c r="D434" s="134"/>
      <c r="E434" s="134"/>
      <c r="F434" s="200"/>
      <c r="G434" s="200"/>
      <c r="H434" s="200"/>
      <c r="I434" s="202"/>
      <c r="J434" s="200"/>
      <c r="K434" s="200"/>
      <c r="L434" s="202"/>
      <c r="M434" s="200"/>
      <c r="N434" s="200"/>
    </row>
    <row r="435" spans="1:14" s="170" customFormat="1">
      <c r="A435" s="137"/>
      <c r="B435" s="138"/>
      <c r="C435" s="138"/>
      <c r="D435" s="138"/>
      <c r="E435" s="138"/>
      <c r="F435" s="201"/>
      <c r="G435" s="201"/>
      <c r="H435" s="201"/>
      <c r="I435" s="203"/>
      <c r="J435" s="201"/>
      <c r="K435" s="201"/>
      <c r="L435" s="203"/>
      <c r="M435" s="201"/>
      <c r="N435" s="201"/>
    </row>
    <row r="436" spans="1:14" s="170" customFormat="1">
      <c r="A436" s="133"/>
      <c r="B436" s="134"/>
      <c r="C436" s="134"/>
      <c r="D436" s="134"/>
      <c r="E436" s="134"/>
      <c r="F436" s="200"/>
      <c r="G436" s="200"/>
      <c r="H436" s="200"/>
      <c r="I436" s="202"/>
      <c r="J436" s="200"/>
      <c r="K436" s="200"/>
      <c r="L436" s="202"/>
      <c r="M436" s="200"/>
      <c r="N436" s="200"/>
    </row>
    <row r="437" spans="1:14" s="170" customFormat="1">
      <c r="A437" s="137"/>
      <c r="B437" s="138"/>
      <c r="C437" s="138"/>
      <c r="D437" s="138"/>
      <c r="E437" s="138"/>
      <c r="F437" s="201"/>
      <c r="G437" s="201"/>
      <c r="H437" s="201"/>
      <c r="I437" s="203"/>
      <c r="J437" s="201"/>
      <c r="K437" s="201"/>
      <c r="L437" s="203"/>
      <c r="M437" s="201"/>
      <c r="N437" s="201"/>
    </row>
    <row r="438" spans="1:14" s="170" customFormat="1">
      <c r="A438" s="133"/>
      <c r="B438" s="134"/>
      <c r="C438" s="134"/>
      <c r="D438" s="134"/>
      <c r="E438" s="134"/>
      <c r="F438" s="200"/>
      <c r="G438" s="200"/>
      <c r="H438" s="200"/>
      <c r="I438" s="202"/>
      <c r="J438" s="200"/>
      <c r="K438" s="200"/>
      <c r="L438" s="202"/>
      <c r="M438" s="200"/>
      <c r="N438" s="200"/>
    </row>
    <row r="439" spans="1:14" s="170" customFormat="1">
      <c r="A439" s="137"/>
      <c r="B439" s="138"/>
      <c r="C439" s="138"/>
      <c r="D439" s="138"/>
      <c r="E439" s="138"/>
      <c r="F439" s="201"/>
      <c r="G439" s="201"/>
      <c r="H439" s="201"/>
      <c r="I439" s="203"/>
      <c r="J439" s="201"/>
      <c r="K439" s="201"/>
      <c r="L439" s="203"/>
      <c r="M439" s="201"/>
      <c r="N439" s="201"/>
    </row>
    <row r="440" spans="1:14" s="170" customFormat="1">
      <c r="A440" s="133"/>
      <c r="B440" s="134"/>
      <c r="C440" s="134"/>
      <c r="D440" s="134"/>
      <c r="E440" s="134"/>
      <c r="F440" s="200"/>
      <c r="G440" s="200"/>
      <c r="H440" s="200"/>
      <c r="I440" s="202"/>
      <c r="J440" s="200"/>
      <c r="K440" s="200"/>
      <c r="L440" s="202"/>
      <c r="M440" s="200"/>
      <c r="N440" s="200"/>
    </row>
    <row r="441" spans="1:14" s="170" customFormat="1">
      <c r="A441" s="137"/>
      <c r="B441" s="138"/>
      <c r="C441" s="138"/>
      <c r="D441" s="138"/>
      <c r="E441" s="138"/>
      <c r="F441" s="201"/>
      <c r="G441" s="201"/>
      <c r="H441" s="201"/>
      <c r="I441" s="203"/>
      <c r="J441" s="201"/>
      <c r="K441" s="201"/>
      <c r="L441" s="203"/>
      <c r="M441" s="201"/>
      <c r="N441" s="201"/>
    </row>
    <row r="442" spans="1:14" s="170" customFormat="1">
      <c r="A442" s="133"/>
      <c r="B442" s="134"/>
      <c r="C442" s="134"/>
      <c r="D442" s="134"/>
      <c r="E442" s="134"/>
      <c r="F442" s="200"/>
      <c r="G442" s="200"/>
      <c r="H442" s="200"/>
      <c r="I442" s="202"/>
      <c r="J442" s="200"/>
      <c r="K442" s="200"/>
      <c r="L442" s="202"/>
      <c r="M442" s="200"/>
      <c r="N442" s="200"/>
    </row>
    <row r="443" spans="1:14" s="170" customFormat="1">
      <c r="A443" s="137"/>
      <c r="B443" s="138"/>
      <c r="C443" s="138"/>
      <c r="D443" s="138"/>
      <c r="E443" s="138"/>
      <c r="F443" s="201"/>
      <c r="G443" s="201"/>
      <c r="H443" s="201"/>
      <c r="I443" s="203"/>
      <c r="J443" s="201"/>
      <c r="K443" s="201"/>
      <c r="L443" s="203"/>
      <c r="M443" s="201"/>
      <c r="N443" s="201"/>
    </row>
    <row r="444" spans="1:14" s="170" customFormat="1">
      <c r="A444" s="133"/>
      <c r="B444" s="134"/>
      <c r="C444" s="134"/>
      <c r="D444" s="134"/>
      <c r="E444" s="134"/>
      <c r="F444" s="200"/>
      <c r="G444" s="200"/>
      <c r="H444" s="200"/>
      <c r="I444" s="202"/>
      <c r="J444" s="200"/>
      <c r="K444" s="200"/>
      <c r="L444" s="202"/>
      <c r="M444" s="200"/>
      <c r="N444" s="200"/>
    </row>
    <row r="445" spans="1:14" s="170" customFormat="1">
      <c r="A445" s="137"/>
      <c r="B445" s="138"/>
      <c r="C445" s="138"/>
      <c r="D445" s="138"/>
      <c r="E445" s="138"/>
      <c r="F445" s="201"/>
      <c r="G445" s="201"/>
      <c r="H445" s="201"/>
      <c r="I445" s="203"/>
      <c r="J445" s="201"/>
      <c r="K445" s="201"/>
      <c r="L445" s="203"/>
      <c r="M445" s="201"/>
      <c r="N445" s="201"/>
    </row>
    <row r="446" spans="1:14" s="170" customFormat="1">
      <c r="A446" s="133"/>
      <c r="B446" s="134"/>
      <c r="C446" s="134"/>
      <c r="D446" s="134"/>
      <c r="E446" s="134"/>
      <c r="F446" s="200"/>
      <c r="G446" s="200"/>
      <c r="H446" s="200"/>
      <c r="I446" s="202"/>
      <c r="J446" s="200"/>
      <c r="K446" s="200"/>
      <c r="L446" s="202"/>
      <c r="M446" s="200"/>
      <c r="N446" s="200"/>
    </row>
    <row r="447" spans="1:14" s="170" customFormat="1">
      <c r="A447" s="137"/>
      <c r="B447" s="138"/>
      <c r="C447" s="138"/>
      <c r="D447" s="138"/>
      <c r="E447" s="138"/>
      <c r="F447" s="201"/>
      <c r="G447" s="201"/>
      <c r="H447" s="201"/>
      <c r="I447" s="203"/>
      <c r="J447" s="201"/>
      <c r="K447" s="201"/>
      <c r="L447" s="203"/>
      <c r="M447" s="201"/>
      <c r="N447" s="201"/>
    </row>
    <row r="448" spans="1:14" s="170" customFormat="1">
      <c r="A448" s="133"/>
      <c r="B448" s="134"/>
      <c r="C448" s="134"/>
      <c r="D448" s="134"/>
      <c r="E448" s="134"/>
      <c r="F448" s="200"/>
      <c r="G448" s="200"/>
      <c r="H448" s="200"/>
      <c r="I448" s="202"/>
      <c r="J448" s="200"/>
      <c r="K448" s="200"/>
      <c r="L448" s="202"/>
      <c r="M448" s="200"/>
      <c r="N448" s="200"/>
    </row>
    <row r="449" spans="1:14" s="170" customFormat="1">
      <c r="A449" s="137"/>
      <c r="B449" s="138"/>
      <c r="C449" s="138"/>
      <c r="D449" s="138"/>
      <c r="E449" s="138"/>
      <c r="F449" s="201"/>
      <c r="G449" s="201"/>
      <c r="H449" s="201"/>
      <c r="I449" s="203"/>
      <c r="J449" s="201"/>
      <c r="K449" s="201"/>
      <c r="L449" s="203"/>
      <c r="M449" s="201"/>
      <c r="N449" s="201"/>
    </row>
    <row r="450" spans="1:14" s="170" customFormat="1">
      <c r="A450" s="133"/>
      <c r="B450" s="134"/>
      <c r="C450" s="134"/>
      <c r="D450" s="134"/>
      <c r="E450" s="134"/>
      <c r="F450" s="200"/>
      <c r="G450" s="200"/>
      <c r="H450" s="200"/>
      <c r="I450" s="202"/>
      <c r="J450" s="200"/>
      <c r="K450" s="200"/>
      <c r="L450" s="202"/>
      <c r="M450" s="200"/>
      <c r="N450" s="200"/>
    </row>
    <row r="451" spans="1:14" s="170" customFormat="1">
      <c r="A451" s="137"/>
      <c r="B451" s="138"/>
      <c r="C451" s="138"/>
      <c r="D451" s="138"/>
      <c r="E451" s="138"/>
      <c r="F451" s="201"/>
      <c r="G451" s="201"/>
      <c r="H451" s="201"/>
      <c r="I451" s="203"/>
      <c r="J451" s="201"/>
      <c r="K451" s="201"/>
      <c r="L451" s="203"/>
      <c r="M451" s="201"/>
      <c r="N451" s="201"/>
    </row>
    <row r="452" spans="1:14" s="170" customFormat="1">
      <c r="A452" s="133"/>
      <c r="B452" s="134"/>
      <c r="C452" s="134"/>
      <c r="D452" s="134"/>
      <c r="E452" s="134"/>
      <c r="F452" s="200"/>
      <c r="G452" s="200"/>
      <c r="H452" s="200"/>
      <c r="I452" s="202"/>
      <c r="J452" s="200"/>
      <c r="K452" s="200"/>
      <c r="L452" s="202"/>
      <c r="M452" s="200"/>
      <c r="N452" s="200"/>
    </row>
    <row r="453" spans="1:14" s="170" customFormat="1">
      <c r="A453" s="137"/>
      <c r="B453" s="138"/>
      <c r="C453" s="138"/>
      <c r="D453" s="138"/>
      <c r="E453" s="138"/>
      <c r="F453" s="201"/>
      <c r="G453" s="201"/>
      <c r="H453" s="201"/>
      <c r="I453" s="203"/>
      <c r="J453" s="201"/>
      <c r="K453" s="201"/>
      <c r="L453" s="203"/>
      <c r="M453" s="201"/>
      <c r="N453" s="201"/>
    </row>
    <row r="454" spans="1:14" s="170" customFormat="1">
      <c r="A454" s="133"/>
      <c r="B454" s="134"/>
      <c r="C454" s="134"/>
      <c r="D454" s="134"/>
      <c r="E454" s="134"/>
      <c r="F454" s="200"/>
      <c r="G454" s="200"/>
      <c r="H454" s="200"/>
      <c r="I454" s="202"/>
      <c r="J454" s="200"/>
      <c r="K454" s="200"/>
      <c r="L454" s="202"/>
      <c r="M454" s="200"/>
      <c r="N454" s="200"/>
    </row>
    <row r="455" spans="1:14" s="170" customFormat="1">
      <c r="A455" s="137"/>
      <c r="B455" s="138"/>
      <c r="C455" s="138"/>
      <c r="D455" s="138"/>
      <c r="E455" s="138"/>
      <c r="F455" s="201"/>
      <c r="G455" s="201"/>
      <c r="H455" s="201"/>
      <c r="I455" s="203"/>
      <c r="J455" s="201"/>
      <c r="K455" s="201"/>
      <c r="L455" s="203"/>
      <c r="M455" s="201"/>
      <c r="N455" s="201"/>
    </row>
    <row r="456" spans="1:14" s="170" customFormat="1">
      <c r="A456" s="133"/>
      <c r="B456" s="134"/>
      <c r="C456" s="134"/>
      <c r="D456" s="134"/>
      <c r="E456" s="134"/>
      <c r="F456" s="200"/>
      <c r="G456" s="200"/>
      <c r="H456" s="200"/>
      <c r="I456" s="202"/>
      <c r="J456" s="200"/>
      <c r="K456" s="200"/>
      <c r="L456" s="202"/>
      <c r="M456" s="200"/>
      <c r="N456" s="200"/>
    </row>
    <row r="457" spans="1:14" s="170" customFormat="1">
      <c r="A457" s="137"/>
      <c r="B457" s="138"/>
      <c r="C457" s="138"/>
      <c r="D457" s="138"/>
      <c r="E457" s="138"/>
      <c r="F457" s="201"/>
      <c r="G457" s="201"/>
      <c r="H457" s="201"/>
      <c r="I457" s="203"/>
      <c r="J457" s="201"/>
      <c r="K457" s="201"/>
      <c r="L457" s="203"/>
      <c r="M457" s="201"/>
      <c r="N457" s="201"/>
    </row>
    <row r="458" spans="1:14" s="170" customFormat="1">
      <c r="A458" s="133"/>
      <c r="B458" s="134"/>
      <c r="C458" s="134"/>
      <c r="D458" s="134"/>
      <c r="E458" s="134"/>
      <c r="F458" s="200"/>
      <c r="G458" s="200"/>
      <c r="H458" s="200"/>
      <c r="I458" s="202"/>
      <c r="J458" s="200"/>
      <c r="K458" s="200"/>
      <c r="L458" s="202"/>
      <c r="M458" s="200"/>
      <c r="N458" s="200"/>
    </row>
    <row r="459" spans="1:14" s="170" customFormat="1">
      <c r="A459" s="137"/>
      <c r="B459" s="138"/>
      <c r="C459" s="138"/>
      <c r="D459" s="138"/>
      <c r="E459" s="138"/>
      <c r="F459" s="201"/>
      <c r="G459" s="201"/>
      <c r="H459" s="201"/>
      <c r="I459" s="203"/>
      <c r="J459" s="201"/>
      <c r="K459" s="201"/>
      <c r="L459" s="203"/>
      <c r="M459" s="201"/>
      <c r="N459" s="201"/>
    </row>
    <row r="460" spans="1:14" s="170" customFormat="1">
      <c r="A460" s="133"/>
      <c r="B460" s="134"/>
      <c r="C460" s="134"/>
      <c r="D460" s="134"/>
      <c r="E460" s="134"/>
      <c r="F460" s="200"/>
      <c r="G460" s="200"/>
      <c r="H460" s="200"/>
      <c r="I460" s="202"/>
      <c r="J460" s="200"/>
      <c r="K460" s="200"/>
      <c r="L460" s="202"/>
      <c r="M460" s="200"/>
      <c r="N460" s="200"/>
    </row>
    <row r="461" spans="1:14" s="170" customFormat="1">
      <c r="A461" s="137"/>
      <c r="B461" s="138"/>
      <c r="C461" s="138"/>
      <c r="D461" s="138"/>
      <c r="E461" s="138"/>
      <c r="F461" s="201"/>
      <c r="G461" s="201"/>
      <c r="H461" s="201"/>
      <c r="I461" s="203"/>
      <c r="J461" s="201"/>
      <c r="K461" s="201"/>
      <c r="L461" s="203"/>
      <c r="M461" s="201"/>
      <c r="N461" s="201"/>
    </row>
    <row r="462" spans="1:14" s="170" customFormat="1">
      <c r="A462" s="133"/>
      <c r="B462" s="134"/>
      <c r="C462" s="134"/>
      <c r="D462" s="134"/>
      <c r="E462" s="134"/>
      <c r="F462" s="200"/>
      <c r="G462" s="200"/>
      <c r="H462" s="200"/>
      <c r="I462" s="202"/>
      <c r="J462" s="200"/>
      <c r="K462" s="200"/>
      <c r="L462" s="202"/>
      <c r="M462" s="200"/>
      <c r="N462" s="200"/>
    </row>
    <row r="463" spans="1:14" s="170" customFormat="1">
      <c r="A463" s="137"/>
      <c r="B463" s="138"/>
      <c r="C463" s="138"/>
      <c r="D463" s="138"/>
      <c r="E463" s="138"/>
      <c r="F463" s="201"/>
      <c r="G463" s="201"/>
      <c r="H463" s="201"/>
      <c r="I463" s="203"/>
      <c r="J463" s="201"/>
      <c r="K463" s="201"/>
      <c r="L463" s="203"/>
      <c r="M463" s="201"/>
      <c r="N463" s="201"/>
    </row>
    <row r="464" spans="1:14" s="170" customFormat="1">
      <c r="A464" s="133"/>
      <c r="B464" s="134"/>
      <c r="C464" s="134"/>
      <c r="D464" s="134"/>
      <c r="E464" s="134"/>
      <c r="F464" s="200"/>
      <c r="G464" s="200"/>
      <c r="H464" s="200"/>
      <c r="I464" s="202"/>
      <c r="J464" s="200"/>
      <c r="K464" s="200"/>
      <c r="L464" s="202"/>
      <c r="M464" s="200"/>
      <c r="N464" s="200"/>
    </row>
    <row r="465" spans="1:14" s="170" customFormat="1">
      <c r="A465" s="137"/>
      <c r="B465" s="138"/>
      <c r="C465" s="138"/>
      <c r="D465" s="138"/>
      <c r="E465" s="138"/>
      <c r="F465" s="201"/>
      <c r="G465" s="201"/>
      <c r="H465" s="201"/>
      <c r="I465" s="203"/>
      <c r="J465" s="201"/>
      <c r="K465" s="201"/>
      <c r="L465" s="203"/>
      <c r="M465" s="201"/>
      <c r="N465" s="201"/>
    </row>
    <row r="466" spans="1:14" s="170" customFormat="1">
      <c r="A466" s="133"/>
      <c r="B466" s="134"/>
      <c r="C466" s="134"/>
      <c r="D466" s="134"/>
      <c r="E466" s="134"/>
      <c r="F466" s="200"/>
      <c r="G466" s="200"/>
      <c r="H466" s="200"/>
      <c r="I466" s="202"/>
      <c r="J466" s="200"/>
      <c r="K466" s="200"/>
      <c r="L466" s="202"/>
      <c r="M466" s="200"/>
      <c r="N466" s="200"/>
    </row>
    <row r="467" spans="1:14" s="170" customFormat="1">
      <c r="A467" s="137"/>
      <c r="B467" s="138"/>
      <c r="C467" s="138"/>
      <c r="D467" s="138"/>
      <c r="E467" s="138"/>
      <c r="F467" s="201"/>
      <c r="G467" s="201"/>
      <c r="H467" s="201"/>
      <c r="I467" s="203"/>
      <c r="J467" s="201"/>
      <c r="K467" s="201"/>
      <c r="L467" s="203"/>
      <c r="M467" s="201"/>
      <c r="N467" s="201"/>
    </row>
    <row r="468" spans="1:14" s="170" customFormat="1">
      <c r="A468" s="133"/>
      <c r="B468" s="134"/>
      <c r="C468" s="134"/>
      <c r="D468" s="134"/>
      <c r="E468" s="134"/>
      <c r="F468" s="200"/>
      <c r="G468" s="200"/>
      <c r="H468" s="200"/>
      <c r="I468" s="202"/>
      <c r="J468" s="200"/>
      <c r="K468" s="200"/>
      <c r="L468" s="202"/>
      <c r="M468" s="200"/>
      <c r="N468" s="200"/>
    </row>
    <row r="469" spans="1:14" s="170" customFormat="1">
      <c r="A469" s="137"/>
      <c r="B469" s="138"/>
      <c r="C469" s="138"/>
      <c r="D469" s="138"/>
      <c r="E469" s="138"/>
      <c r="F469" s="201"/>
      <c r="G469" s="201"/>
      <c r="H469" s="201"/>
      <c r="I469" s="203"/>
      <c r="J469" s="201"/>
      <c r="K469" s="201"/>
      <c r="L469" s="203"/>
      <c r="M469" s="201"/>
      <c r="N469" s="201"/>
    </row>
    <row r="470" spans="1:14" s="170" customFormat="1">
      <c r="A470" s="133"/>
      <c r="B470" s="134"/>
      <c r="C470" s="134"/>
      <c r="D470" s="134"/>
      <c r="E470" s="134"/>
      <c r="F470" s="200"/>
      <c r="G470" s="200"/>
      <c r="H470" s="200"/>
      <c r="I470" s="202"/>
      <c r="J470" s="200"/>
      <c r="K470" s="200"/>
      <c r="L470" s="202"/>
      <c r="M470" s="200"/>
      <c r="N470" s="200"/>
    </row>
    <row r="471" spans="1:14" s="170" customFormat="1">
      <c r="A471" s="137"/>
      <c r="B471" s="138"/>
      <c r="C471" s="138"/>
      <c r="D471" s="138"/>
      <c r="E471" s="138"/>
      <c r="F471" s="201"/>
      <c r="G471" s="201"/>
      <c r="H471" s="201"/>
      <c r="I471" s="203"/>
      <c r="J471" s="201"/>
      <c r="K471" s="201"/>
      <c r="L471" s="203"/>
      <c r="M471" s="201"/>
      <c r="N471" s="201"/>
    </row>
    <row r="472" spans="1:14" s="170" customFormat="1">
      <c r="A472" s="133"/>
      <c r="B472" s="134"/>
      <c r="C472" s="134"/>
      <c r="D472" s="134"/>
      <c r="E472" s="134"/>
      <c r="F472" s="200"/>
      <c r="G472" s="200"/>
      <c r="H472" s="200"/>
      <c r="I472" s="202"/>
      <c r="J472" s="200"/>
      <c r="K472" s="200"/>
      <c r="L472" s="202"/>
      <c r="M472" s="200"/>
      <c r="N472" s="200"/>
    </row>
    <row r="473" spans="1:14" s="170" customFormat="1">
      <c r="A473" s="137"/>
      <c r="B473" s="138"/>
      <c r="C473" s="138"/>
      <c r="D473" s="138"/>
      <c r="E473" s="138"/>
      <c r="F473" s="201"/>
      <c r="G473" s="201"/>
      <c r="H473" s="201"/>
      <c r="I473" s="203"/>
      <c r="J473" s="201"/>
      <c r="K473" s="201"/>
      <c r="L473" s="203"/>
      <c r="M473" s="201"/>
      <c r="N473" s="201"/>
    </row>
    <row r="474" spans="1:14" s="170" customFormat="1">
      <c r="A474" s="133"/>
      <c r="B474" s="134"/>
      <c r="C474" s="134"/>
      <c r="D474" s="134"/>
      <c r="E474" s="134"/>
      <c r="F474" s="200"/>
      <c r="G474" s="200"/>
      <c r="H474" s="200"/>
      <c r="I474" s="202"/>
      <c r="J474" s="200"/>
      <c r="K474" s="200"/>
      <c r="L474" s="202"/>
      <c r="M474" s="200"/>
      <c r="N474" s="200"/>
    </row>
    <row r="475" spans="1:14" s="170" customFormat="1">
      <c r="A475" s="137"/>
      <c r="B475" s="138"/>
      <c r="C475" s="138"/>
      <c r="D475" s="138"/>
      <c r="E475" s="138"/>
      <c r="F475" s="201"/>
      <c r="G475" s="201"/>
      <c r="H475" s="201"/>
      <c r="I475" s="203"/>
      <c r="J475" s="201"/>
      <c r="K475" s="201"/>
      <c r="L475" s="203"/>
      <c r="M475" s="201"/>
      <c r="N475" s="201"/>
    </row>
    <row r="476" spans="1:14" s="170" customFormat="1">
      <c r="A476" s="133"/>
      <c r="B476" s="134"/>
      <c r="C476" s="134"/>
      <c r="D476" s="134"/>
      <c r="E476" s="134"/>
      <c r="F476" s="200"/>
      <c r="G476" s="200"/>
      <c r="H476" s="200"/>
      <c r="I476" s="202"/>
      <c r="J476" s="200"/>
      <c r="K476" s="200"/>
      <c r="L476" s="202"/>
      <c r="M476" s="200"/>
      <c r="N476" s="200"/>
    </row>
    <row r="477" spans="1:14" s="170" customFormat="1">
      <c r="A477" s="137"/>
      <c r="B477" s="138"/>
      <c r="C477" s="138"/>
      <c r="D477" s="138"/>
      <c r="E477" s="138"/>
      <c r="F477" s="201"/>
      <c r="G477" s="201"/>
      <c r="H477" s="201"/>
      <c r="I477" s="203"/>
      <c r="J477" s="201"/>
      <c r="K477" s="201"/>
      <c r="L477" s="203"/>
      <c r="M477" s="201"/>
      <c r="N477" s="201"/>
    </row>
    <row r="478" spans="1:14" s="170" customFormat="1">
      <c r="A478" s="133"/>
      <c r="B478" s="134"/>
      <c r="C478" s="134"/>
      <c r="D478" s="134"/>
      <c r="E478" s="134"/>
      <c r="F478" s="200"/>
      <c r="G478" s="200"/>
      <c r="H478" s="200"/>
      <c r="I478" s="202"/>
      <c r="J478" s="200"/>
      <c r="K478" s="200"/>
      <c r="L478" s="202"/>
      <c r="M478" s="200"/>
      <c r="N478" s="200"/>
    </row>
    <row r="479" spans="1:14" s="170" customFormat="1">
      <c r="A479" s="137"/>
      <c r="B479" s="138"/>
      <c r="C479" s="138"/>
      <c r="D479" s="138"/>
      <c r="E479" s="138"/>
      <c r="F479" s="201"/>
      <c r="G479" s="201"/>
      <c r="H479" s="201"/>
      <c r="I479" s="203"/>
      <c r="J479" s="201"/>
      <c r="K479" s="201"/>
      <c r="L479" s="203"/>
      <c r="M479" s="201"/>
      <c r="N479" s="201"/>
    </row>
    <row r="480" spans="1:14" s="170" customFormat="1">
      <c r="A480" s="133"/>
      <c r="B480" s="134"/>
      <c r="C480" s="134"/>
      <c r="D480" s="134"/>
      <c r="E480" s="134"/>
      <c r="F480" s="200"/>
      <c r="G480" s="200"/>
      <c r="H480" s="200"/>
      <c r="I480" s="202"/>
      <c r="J480" s="200"/>
      <c r="K480" s="200"/>
      <c r="L480" s="202"/>
      <c r="M480" s="200"/>
      <c r="N480" s="200"/>
    </row>
    <row r="481" spans="1:14" s="170" customFormat="1">
      <c r="A481" s="137"/>
      <c r="B481" s="138"/>
      <c r="C481" s="138"/>
      <c r="D481" s="138"/>
      <c r="E481" s="138"/>
      <c r="F481" s="201"/>
      <c r="G481" s="201"/>
      <c r="H481" s="201"/>
      <c r="I481" s="203"/>
      <c r="J481" s="201"/>
      <c r="K481" s="201"/>
      <c r="L481" s="203"/>
      <c r="M481" s="201"/>
      <c r="N481" s="201"/>
    </row>
    <row r="482" spans="1:14" s="170" customFormat="1">
      <c r="A482" s="133"/>
      <c r="B482" s="134"/>
      <c r="C482" s="134"/>
      <c r="D482" s="134"/>
      <c r="E482" s="134"/>
      <c r="F482" s="200"/>
      <c r="G482" s="200"/>
      <c r="H482" s="200"/>
      <c r="I482" s="202"/>
      <c r="J482" s="200"/>
      <c r="K482" s="200"/>
      <c r="L482" s="202"/>
      <c r="M482" s="200"/>
      <c r="N482" s="200"/>
    </row>
    <row r="483" spans="1:14" s="170" customFormat="1">
      <c r="A483" s="137"/>
      <c r="B483" s="138"/>
      <c r="C483" s="138"/>
      <c r="D483" s="138"/>
      <c r="E483" s="138"/>
      <c r="F483" s="201"/>
      <c r="G483" s="201"/>
      <c r="H483" s="201"/>
      <c r="I483" s="203"/>
      <c r="J483" s="201"/>
      <c r="K483" s="201"/>
      <c r="L483" s="203"/>
      <c r="M483" s="201"/>
      <c r="N483" s="201"/>
    </row>
    <row r="484" spans="1:14" s="170" customFormat="1">
      <c r="A484" s="133"/>
      <c r="B484" s="134"/>
      <c r="C484" s="134"/>
      <c r="D484" s="134"/>
      <c r="E484" s="134"/>
      <c r="F484" s="200"/>
      <c r="G484" s="200"/>
      <c r="H484" s="200"/>
      <c r="I484" s="202"/>
      <c r="J484" s="200"/>
      <c r="K484" s="200"/>
      <c r="L484" s="202"/>
      <c r="M484" s="200"/>
      <c r="N484" s="200"/>
    </row>
    <row r="485" spans="1:14" s="170" customFormat="1">
      <c r="A485" s="137"/>
      <c r="B485" s="138"/>
      <c r="C485" s="138"/>
      <c r="D485" s="138"/>
      <c r="E485" s="138"/>
      <c r="F485" s="201"/>
      <c r="G485" s="201"/>
      <c r="H485" s="201"/>
      <c r="I485" s="203"/>
      <c r="J485" s="201"/>
      <c r="K485" s="201"/>
      <c r="L485" s="203"/>
      <c r="M485" s="201"/>
      <c r="N485" s="201"/>
    </row>
    <row r="486" spans="1:14" s="170" customFormat="1">
      <c r="A486" s="133"/>
      <c r="B486" s="134"/>
      <c r="C486" s="134"/>
      <c r="D486" s="134"/>
      <c r="E486" s="134"/>
      <c r="F486" s="200"/>
      <c r="G486" s="200"/>
      <c r="H486" s="200"/>
      <c r="I486" s="202"/>
      <c r="J486" s="200"/>
      <c r="K486" s="200"/>
      <c r="L486" s="202"/>
      <c r="M486" s="200"/>
      <c r="N486" s="200"/>
    </row>
    <row r="487" spans="1:14" s="170" customFormat="1">
      <c r="A487" s="137"/>
      <c r="B487" s="138"/>
      <c r="C487" s="138"/>
      <c r="D487" s="138"/>
      <c r="E487" s="138"/>
      <c r="F487" s="201"/>
      <c r="G487" s="201"/>
      <c r="H487" s="201"/>
      <c r="I487" s="203"/>
      <c r="J487" s="201"/>
      <c r="K487" s="201"/>
      <c r="L487" s="203"/>
      <c r="M487" s="201"/>
      <c r="N487" s="201"/>
    </row>
    <row r="488" spans="1:14" s="170" customFormat="1">
      <c r="A488" s="133"/>
      <c r="B488" s="134"/>
      <c r="C488" s="134"/>
      <c r="D488" s="134"/>
      <c r="E488" s="134"/>
      <c r="F488" s="200"/>
      <c r="G488" s="200"/>
      <c r="H488" s="200"/>
      <c r="I488" s="202"/>
      <c r="J488" s="200"/>
      <c r="K488" s="200"/>
      <c r="L488" s="202"/>
      <c r="M488" s="200"/>
      <c r="N488" s="200"/>
    </row>
    <row r="489" spans="1:14" s="170" customFormat="1">
      <c r="A489" s="137"/>
      <c r="B489" s="138"/>
      <c r="C489" s="138"/>
      <c r="D489" s="138"/>
      <c r="E489" s="138"/>
      <c r="F489" s="201"/>
      <c r="G489" s="201"/>
      <c r="H489" s="201"/>
      <c r="I489" s="203"/>
      <c r="J489" s="201"/>
      <c r="K489" s="201"/>
      <c r="L489" s="203"/>
      <c r="M489" s="201"/>
      <c r="N489" s="201"/>
    </row>
    <row r="490" spans="1:14" s="170" customFormat="1">
      <c r="A490" s="133"/>
      <c r="B490" s="134"/>
      <c r="C490" s="134"/>
      <c r="D490" s="134"/>
      <c r="E490" s="134"/>
      <c r="F490" s="200"/>
      <c r="G490" s="200"/>
      <c r="H490" s="200"/>
      <c r="I490" s="202"/>
      <c r="J490" s="200"/>
      <c r="K490" s="200"/>
      <c r="L490" s="202"/>
      <c r="M490" s="200"/>
      <c r="N490" s="200"/>
    </row>
    <row r="491" spans="1:14" s="170" customFormat="1">
      <c r="A491" s="137"/>
      <c r="B491" s="138"/>
      <c r="C491" s="138"/>
      <c r="D491" s="138"/>
      <c r="E491" s="138"/>
      <c r="F491" s="201"/>
      <c r="G491" s="201"/>
      <c r="H491" s="201"/>
      <c r="I491" s="203"/>
      <c r="J491" s="201"/>
      <c r="K491" s="201"/>
      <c r="L491" s="203"/>
      <c r="M491" s="201"/>
      <c r="N491" s="201"/>
    </row>
    <row r="492" spans="1:14" s="170" customFormat="1">
      <c r="A492" s="133"/>
      <c r="B492" s="134"/>
      <c r="C492" s="134"/>
      <c r="D492" s="134"/>
      <c r="E492" s="134"/>
      <c r="F492" s="200"/>
      <c r="G492" s="200"/>
      <c r="H492" s="200"/>
      <c r="I492" s="202"/>
      <c r="J492" s="200"/>
      <c r="K492" s="200"/>
      <c r="L492" s="202"/>
      <c r="M492" s="200"/>
      <c r="N492" s="200"/>
    </row>
    <row r="493" spans="1:14" s="170" customFormat="1">
      <c r="A493" s="137"/>
      <c r="B493" s="138"/>
      <c r="C493" s="138"/>
      <c r="D493" s="138"/>
      <c r="E493" s="138"/>
      <c r="F493" s="201"/>
      <c r="G493" s="201"/>
      <c r="H493" s="201"/>
      <c r="I493" s="203"/>
      <c r="J493" s="201"/>
      <c r="K493" s="201"/>
      <c r="L493" s="203"/>
      <c r="M493" s="201"/>
      <c r="N493" s="201"/>
    </row>
    <row r="494" spans="1:14" s="170" customFormat="1">
      <c r="A494" s="133"/>
      <c r="B494" s="134"/>
      <c r="C494" s="134"/>
      <c r="D494" s="134"/>
      <c r="E494" s="134"/>
      <c r="F494" s="200"/>
      <c r="G494" s="200"/>
      <c r="H494" s="200"/>
      <c r="I494" s="202"/>
      <c r="J494" s="200"/>
      <c r="K494" s="200"/>
      <c r="L494" s="202"/>
      <c r="M494" s="200"/>
      <c r="N494" s="200"/>
    </row>
    <row r="495" spans="1:14" s="170" customFormat="1">
      <c r="A495" s="137"/>
      <c r="B495" s="138"/>
      <c r="C495" s="138"/>
      <c r="D495" s="138"/>
      <c r="E495" s="138"/>
      <c r="F495" s="201"/>
      <c r="G495" s="201"/>
      <c r="H495" s="201"/>
      <c r="I495" s="203"/>
      <c r="J495" s="201"/>
      <c r="K495" s="201"/>
      <c r="L495" s="203"/>
      <c r="M495" s="201"/>
      <c r="N495" s="201"/>
    </row>
    <row r="496" spans="1:14" s="170" customFormat="1">
      <c r="A496" s="133"/>
      <c r="B496" s="134"/>
      <c r="C496" s="134"/>
      <c r="D496" s="134"/>
      <c r="E496" s="134"/>
      <c r="F496" s="200"/>
      <c r="G496" s="200"/>
      <c r="H496" s="200"/>
      <c r="I496" s="202"/>
      <c r="J496" s="200"/>
      <c r="K496" s="200"/>
      <c r="L496" s="202"/>
      <c r="M496" s="200"/>
      <c r="N496" s="200"/>
    </row>
    <row r="497" spans="1:14" s="170" customFormat="1">
      <c r="A497" s="137"/>
      <c r="B497" s="138"/>
      <c r="C497" s="138"/>
      <c r="D497" s="138"/>
      <c r="E497" s="138"/>
      <c r="F497" s="201"/>
      <c r="G497" s="201"/>
      <c r="H497" s="201"/>
      <c r="I497" s="203"/>
      <c r="J497" s="201"/>
      <c r="K497" s="201"/>
      <c r="L497" s="203"/>
      <c r="M497" s="201"/>
      <c r="N497" s="201"/>
    </row>
    <row r="498" spans="1:14" s="170" customFormat="1">
      <c r="A498" s="133"/>
      <c r="B498" s="134"/>
      <c r="C498" s="134"/>
      <c r="D498" s="134"/>
      <c r="E498" s="134"/>
      <c r="F498" s="200"/>
      <c r="G498" s="200"/>
      <c r="H498" s="200"/>
      <c r="I498" s="202"/>
      <c r="J498" s="200"/>
      <c r="K498" s="200"/>
      <c r="L498" s="202"/>
      <c r="M498" s="200"/>
      <c r="N498" s="200"/>
    </row>
    <row r="499" spans="1:14" s="170" customFormat="1">
      <c r="A499" s="137"/>
      <c r="B499" s="138"/>
      <c r="C499" s="138"/>
      <c r="D499" s="138"/>
      <c r="E499" s="138"/>
      <c r="F499" s="201"/>
      <c r="G499" s="201"/>
      <c r="H499" s="201"/>
      <c r="I499" s="203"/>
      <c r="J499" s="201"/>
      <c r="K499" s="201"/>
      <c r="L499" s="203"/>
      <c r="M499" s="201"/>
      <c r="N499" s="201"/>
    </row>
    <row r="500" spans="1:14" s="170" customFormat="1">
      <c r="A500" s="133"/>
      <c r="B500" s="134"/>
      <c r="C500" s="134"/>
      <c r="D500" s="134"/>
      <c r="E500" s="134"/>
      <c r="F500" s="200"/>
      <c r="G500" s="200"/>
      <c r="H500" s="200"/>
      <c r="I500" s="202"/>
      <c r="J500" s="200"/>
      <c r="K500" s="200"/>
      <c r="L500" s="202"/>
      <c r="M500" s="200"/>
      <c r="N500" s="200"/>
    </row>
    <row r="501" spans="1:14" s="170" customFormat="1">
      <c r="A501" s="137"/>
      <c r="B501" s="138"/>
      <c r="C501" s="138"/>
      <c r="D501" s="138"/>
      <c r="E501" s="138"/>
      <c r="F501" s="201"/>
      <c r="G501" s="201"/>
      <c r="H501" s="201"/>
      <c r="I501" s="203"/>
      <c r="J501" s="201"/>
      <c r="K501" s="201"/>
      <c r="L501" s="203"/>
      <c r="M501" s="201"/>
      <c r="N501" s="201"/>
    </row>
    <row r="502" spans="1:14" s="170" customFormat="1">
      <c r="A502" s="133"/>
      <c r="B502" s="134"/>
      <c r="C502" s="134"/>
      <c r="D502" s="134"/>
      <c r="E502" s="134"/>
      <c r="F502" s="200"/>
      <c r="G502" s="200"/>
      <c r="H502" s="200"/>
      <c r="I502" s="202"/>
      <c r="J502" s="200"/>
      <c r="K502" s="200"/>
      <c r="L502" s="202"/>
      <c r="M502" s="200"/>
      <c r="N502" s="200"/>
    </row>
    <row r="503" spans="1:14" s="170" customFormat="1">
      <c r="A503" s="137"/>
      <c r="B503" s="138"/>
      <c r="C503" s="138"/>
      <c r="D503" s="138"/>
      <c r="E503" s="138"/>
      <c r="F503" s="201"/>
      <c r="G503" s="201"/>
      <c r="H503" s="201"/>
      <c r="I503" s="203"/>
      <c r="J503" s="201"/>
      <c r="K503" s="201"/>
      <c r="L503" s="203"/>
      <c r="M503" s="201"/>
      <c r="N503" s="201"/>
    </row>
    <row r="504" spans="1:14" s="170" customFormat="1">
      <c r="A504" s="133"/>
      <c r="B504" s="134"/>
      <c r="C504" s="134"/>
      <c r="D504" s="134"/>
      <c r="E504" s="134"/>
      <c r="F504" s="200"/>
      <c r="G504" s="200"/>
      <c r="H504" s="200"/>
      <c r="I504" s="202"/>
      <c r="J504" s="200"/>
      <c r="K504" s="200"/>
      <c r="L504" s="202"/>
      <c r="M504" s="200"/>
      <c r="N504" s="200"/>
    </row>
    <row r="505" spans="1:14" s="170" customFormat="1">
      <c r="A505" s="137"/>
      <c r="B505" s="138"/>
      <c r="C505" s="138"/>
      <c r="D505" s="138"/>
      <c r="E505" s="138"/>
      <c r="F505" s="201"/>
      <c r="G505" s="201"/>
      <c r="H505" s="201"/>
      <c r="I505" s="203"/>
      <c r="J505" s="201"/>
      <c r="K505" s="201"/>
      <c r="L505" s="203"/>
      <c r="M505" s="201"/>
      <c r="N505" s="201"/>
    </row>
    <row r="506" spans="1:14" s="170" customFormat="1">
      <c r="A506" s="133"/>
      <c r="B506" s="134"/>
      <c r="C506" s="134"/>
      <c r="D506" s="134"/>
      <c r="E506" s="134"/>
      <c r="F506" s="200"/>
      <c r="G506" s="200"/>
      <c r="H506" s="200"/>
      <c r="I506" s="202"/>
      <c r="J506" s="200"/>
      <c r="K506" s="200"/>
      <c r="L506" s="202"/>
      <c r="M506" s="200"/>
      <c r="N506" s="200"/>
    </row>
    <row r="507" spans="1:14" s="170" customFormat="1">
      <c r="A507" s="137"/>
      <c r="B507" s="138"/>
      <c r="C507" s="138"/>
      <c r="D507" s="138"/>
      <c r="E507" s="138"/>
      <c r="F507" s="201"/>
      <c r="G507" s="201"/>
      <c r="H507" s="201"/>
      <c r="I507" s="203"/>
      <c r="J507" s="201"/>
      <c r="K507" s="201"/>
      <c r="L507" s="203"/>
      <c r="M507" s="201"/>
      <c r="N507" s="201"/>
    </row>
    <row r="508" spans="1:14" s="170" customFormat="1">
      <c r="A508" s="133"/>
      <c r="B508" s="134"/>
      <c r="C508" s="134"/>
      <c r="D508" s="134"/>
      <c r="E508" s="134"/>
      <c r="F508" s="200"/>
      <c r="G508" s="200"/>
      <c r="H508" s="200"/>
      <c r="I508" s="202"/>
      <c r="J508" s="200"/>
      <c r="K508" s="200"/>
      <c r="L508" s="202"/>
      <c r="M508" s="200"/>
      <c r="N508" s="200"/>
    </row>
    <row r="509" spans="1:14" s="170" customFormat="1">
      <c r="A509" s="137"/>
      <c r="B509" s="138"/>
      <c r="C509" s="138"/>
      <c r="D509" s="138"/>
      <c r="E509" s="138"/>
      <c r="F509" s="201"/>
      <c r="G509" s="201"/>
      <c r="H509" s="201"/>
      <c r="I509" s="203"/>
      <c r="J509" s="201"/>
      <c r="K509" s="201"/>
      <c r="L509" s="203"/>
      <c r="M509" s="201"/>
      <c r="N509" s="201"/>
    </row>
    <row r="510" spans="1:14" s="170" customFormat="1">
      <c r="A510" s="133"/>
      <c r="B510" s="134"/>
      <c r="C510" s="134"/>
      <c r="D510" s="134"/>
      <c r="E510" s="134"/>
      <c r="F510" s="200"/>
      <c r="G510" s="200"/>
      <c r="H510" s="200"/>
      <c r="I510" s="202"/>
      <c r="J510" s="200"/>
      <c r="K510" s="200"/>
      <c r="L510" s="202"/>
      <c r="M510" s="200"/>
      <c r="N510" s="200"/>
    </row>
    <row r="511" spans="1:14" s="170" customFormat="1">
      <c r="A511" s="137"/>
      <c r="B511" s="138"/>
      <c r="C511" s="138"/>
      <c r="D511" s="138"/>
      <c r="E511" s="138"/>
      <c r="F511" s="201"/>
      <c r="G511" s="201"/>
      <c r="H511" s="201"/>
      <c r="I511" s="203"/>
      <c r="J511" s="201"/>
      <c r="K511" s="201"/>
      <c r="L511" s="203"/>
      <c r="M511" s="201"/>
      <c r="N511" s="201"/>
    </row>
    <row r="512" spans="1:14" s="170" customFormat="1">
      <c r="A512" s="133"/>
      <c r="B512" s="134"/>
      <c r="C512" s="134"/>
      <c r="D512" s="134"/>
      <c r="E512" s="134"/>
      <c r="F512" s="200"/>
      <c r="G512" s="200"/>
      <c r="H512" s="200"/>
      <c r="I512" s="202"/>
      <c r="J512" s="200"/>
      <c r="K512" s="200"/>
      <c r="L512" s="202"/>
      <c r="M512" s="200"/>
      <c r="N512" s="200"/>
    </row>
    <row r="513" spans="1:14" s="170" customFormat="1">
      <c r="A513" s="137"/>
      <c r="B513" s="138"/>
      <c r="C513" s="138"/>
      <c r="D513" s="138"/>
      <c r="E513" s="138"/>
      <c r="F513" s="201"/>
      <c r="G513" s="201"/>
      <c r="H513" s="201"/>
      <c r="I513" s="203"/>
      <c r="J513" s="201"/>
      <c r="K513" s="201"/>
      <c r="L513" s="203"/>
      <c r="M513" s="201"/>
      <c r="N513" s="201"/>
    </row>
    <row r="514" spans="1:14" s="170" customFormat="1">
      <c r="A514" s="133"/>
      <c r="B514" s="134"/>
      <c r="C514" s="134"/>
      <c r="D514" s="134"/>
      <c r="E514" s="134"/>
      <c r="F514" s="200"/>
      <c r="G514" s="200"/>
      <c r="H514" s="200"/>
      <c r="I514" s="202"/>
      <c r="J514" s="200"/>
      <c r="K514" s="200"/>
      <c r="L514" s="202"/>
      <c r="M514" s="200"/>
      <c r="N514" s="200"/>
    </row>
    <row r="515" spans="1:14" s="170" customFormat="1">
      <c r="A515" s="137"/>
      <c r="B515" s="138"/>
      <c r="C515" s="138"/>
      <c r="D515" s="138"/>
      <c r="E515" s="138"/>
      <c r="F515" s="201"/>
      <c r="G515" s="201"/>
      <c r="H515" s="201"/>
      <c r="I515" s="203"/>
      <c r="J515" s="201"/>
      <c r="K515" s="201"/>
      <c r="L515" s="203"/>
      <c r="M515" s="201"/>
      <c r="N515" s="201"/>
    </row>
    <row r="516" spans="1:14" s="170" customFormat="1">
      <c r="A516" s="133"/>
      <c r="B516" s="134"/>
      <c r="C516" s="134"/>
      <c r="D516" s="134"/>
      <c r="E516" s="134"/>
      <c r="F516" s="200"/>
      <c r="G516" s="200"/>
      <c r="H516" s="200"/>
      <c r="I516" s="202"/>
      <c r="J516" s="200"/>
      <c r="K516" s="200"/>
      <c r="L516" s="202"/>
      <c r="M516" s="200"/>
      <c r="N516" s="200"/>
    </row>
    <row r="517" spans="1:14" s="170" customFormat="1">
      <c r="A517" s="137"/>
      <c r="B517" s="138"/>
      <c r="C517" s="138"/>
      <c r="D517" s="138"/>
      <c r="E517" s="138"/>
      <c r="F517" s="201"/>
      <c r="G517" s="201"/>
      <c r="H517" s="201"/>
      <c r="I517" s="203"/>
      <c r="J517" s="201"/>
      <c r="K517" s="201"/>
      <c r="L517" s="203"/>
      <c r="M517" s="201"/>
      <c r="N517" s="201"/>
    </row>
    <row r="518" spans="1:14" s="170" customFormat="1">
      <c r="A518" s="133"/>
      <c r="B518" s="134"/>
      <c r="C518" s="134"/>
      <c r="D518" s="134"/>
      <c r="E518" s="134"/>
      <c r="F518" s="200"/>
      <c r="G518" s="200"/>
      <c r="H518" s="200"/>
      <c r="I518" s="202"/>
      <c r="J518" s="200"/>
      <c r="K518" s="200"/>
      <c r="L518" s="202"/>
      <c r="M518" s="200"/>
      <c r="N518" s="200"/>
    </row>
    <row r="519" spans="1:14" s="170" customFormat="1">
      <c r="A519" s="137"/>
      <c r="B519" s="138"/>
      <c r="C519" s="138"/>
      <c r="D519" s="138"/>
      <c r="E519" s="138"/>
      <c r="F519" s="201"/>
      <c r="G519" s="201"/>
      <c r="H519" s="201"/>
      <c r="I519" s="203"/>
      <c r="J519" s="201"/>
      <c r="K519" s="201"/>
      <c r="L519" s="203"/>
      <c r="M519" s="201"/>
      <c r="N519" s="201"/>
    </row>
    <row r="520" spans="1:14" s="170" customFormat="1">
      <c r="A520" s="133"/>
      <c r="B520" s="134"/>
      <c r="C520" s="134"/>
      <c r="D520" s="134"/>
      <c r="E520" s="134"/>
      <c r="F520" s="200"/>
      <c r="G520" s="200"/>
      <c r="H520" s="200"/>
      <c r="I520" s="202"/>
      <c r="J520" s="200"/>
      <c r="K520" s="200"/>
      <c r="L520" s="202"/>
      <c r="M520" s="200"/>
      <c r="N520" s="200"/>
    </row>
    <row r="521" spans="1:14" s="170" customFormat="1">
      <c r="A521" s="137"/>
      <c r="B521" s="138"/>
      <c r="C521" s="138"/>
      <c r="D521" s="138"/>
      <c r="E521" s="138"/>
      <c r="F521" s="201"/>
      <c r="G521" s="201"/>
      <c r="H521" s="201"/>
      <c r="I521" s="203"/>
      <c r="J521" s="201"/>
      <c r="K521" s="201"/>
      <c r="L521" s="203"/>
      <c r="M521" s="201"/>
      <c r="N521" s="201"/>
    </row>
    <row r="522" spans="1:14" s="170" customFormat="1">
      <c r="A522" s="133"/>
      <c r="B522" s="134"/>
      <c r="C522" s="134"/>
      <c r="D522" s="134"/>
      <c r="E522" s="134"/>
      <c r="F522" s="200"/>
      <c r="G522" s="200"/>
      <c r="H522" s="200"/>
      <c r="I522" s="202"/>
      <c r="J522" s="200"/>
      <c r="K522" s="200"/>
      <c r="L522" s="202"/>
      <c r="M522" s="200"/>
      <c r="N522" s="200"/>
    </row>
    <row r="523" spans="1:14" s="170" customFormat="1">
      <c r="A523" s="137"/>
      <c r="B523" s="138"/>
      <c r="C523" s="138"/>
      <c r="D523" s="138"/>
      <c r="E523" s="138"/>
      <c r="F523" s="201"/>
      <c r="G523" s="201"/>
      <c r="H523" s="201"/>
      <c r="I523" s="203"/>
      <c r="J523" s="201"/>
      <c r="K523" s="201"/>
      <c r="L523" s="203"/>
      <c r="M523" s="201"/>
      <c r="N523" s="201"/>
    </row>
    <row r="524" spans="1:14" s="170" customFormat="1">
      <c r="A524" s="133"/>
      <c r="B524" s="134"/>
      <c r="C524" s="134"/>
      <c r="D524" s="134"/>
      <c r="E524" s="134"/>
      <c r="F524" s="200"/>
      <c r="G524" s="200"/>
      <c r="H524" s="200"/>
      <c r="I524" s="202"/>
      <c r="J524" s="200"/>
      <c r="K524" s="200"/>
      <c r="L524" s="202"/>
      <c r="M524" s="200"/>
      <c r="N524" s="200"/>
    </row>
    <row r="525" spans="1:14" s="170" customFormat="1">
      <c r="A525" s="137"/>
      <c r="B525" s="138"/>
      <c r="C525" s="138"/>
      <c r="D525" s="138"/>
      <c r="E525" s="138"/>
      <c r="F525" s="201"/>
      <c r="G525" s="201"/>
      <c r="H525" s="201"/>
      <c r="I525" s="203"/>
      <c r="J525" s="201"/>
      <c r="K525" s="201"/>
      <c r="L525" s="203"/>
      <c r="M525" s="201"/>
      <c r="N525" s="201"/>
    </row>
    <row r="526" spans="1:14" s="170" customFormat="1">
      <c r="A526" s="133"/>
      <c r="B526" s="134"/>
      <c r="C526" s="134"/>
      <c r="D526" s="134"/>
      <c r="E526" s="134"/>
      <c r="F526" s="200"/>
      <c r="G526" s="200"/>
      <c r="H526" s="200"/>
      <c r="I526" s="202"/>
      <c r="J526" s="200"/>
      <c r="K526" s="200"/>
      <c r="L526" s="202"/>
      <c r="M526" s="200"/>
      <c r="N526" s="200"/>
    </row>
    <row r="527" spans="1:14" s="170" customFormat="1">
      <c r="A527" s="137"/>
      <c r="B527" s="138"/>
      <c r="C527" s="138"/>
      <c r="D527" s="138"/>
      <c r="E527" s="138"/>
      <c r="F527" s="201"/>
      <c r="G527" s="201"/>
      <c r="H527" s="201"/>
      <c r="I527" s="203"/>
      <c r="J527" s="201"/>
      <c r="K527" s="201"/>
      <c r="L527" s="203"/>
      <c r="M527" s="201"/>
      <c r="N527" s="201"/>
    </row>
    <row r="528" spans="1:14" s="170" customFormat="1">
      <c r="A528" s="133"/>
      <c r="B528" s="134"/>
      <c r="C528" s="134"/>
      <c r="D528" s="134"/>
      <c r="E528" s="134"/>
      <c r="F528" s="200"/>
      <c r="G528" s="200"/>
      <c r="H528" s="200"/>
      <c r="I528" s="202"/>
      <c r="J528" s="200"/>
      <c r="K528" s="200"/>
      <c r="L528" s="202"/>
      <c r="M528" s="200"/>
      <c r="N528" s="200"/>
    </row>
    <row r="529" spans="1:14" s="170" customFormat="1">
      <c r="A529" s="137"/>
      <c r="B529" s="138"/>
      <c r="C529" s="138"/>
      <c r="D529" s="138"/>
      <c r="E529" s="138"/>
      <c r="F529" s="201"/>
      <c r="G529" s="201"/>
      <c r="H529" s="201"/>
      <c r="I529" s="203"/>
      <c r="J529" s="201"/>
      <c r="K529" s="201"/>
      <c r="L529" s="203"/>
      <c r="M529" s="201"/>
      <c r="N529" s="201"/>
    </row>
    <row r="530" spans="1:14" s="170" customFormat="1">
      <c r="A530" s="133"/>
      <c r="B530" s="134"/>
      <c r="C530" s="134"/>
      <c r="D530" s="134"/>
      <c r="E530" s="134"/>
      <c r="F530" s="200"/>
      <c r="G530" s="200"/>
      <c r="H530" s="200"/>
      <c r="I530" s="202"/>
      <c r="J530" s="200"/>
      <c r="K530" s="200"/>
      <c r="L530" s="202"/>
      <c r="M530" s="200"/>
      <c r="N530" s="200"/>
    </row>
    <row r="531" spans="1:14" s="170" customFormat="1">
      <c r="A531" s="137"/>
      <c r="B531" s="138"/>
      <c r="C531" s="138"/>
      <c r="D531" s="138"/>
      <c r="E531" s="138"/>
      <c r="F531" s="201"/>
      <c r="G531" s="201"/>
      <c r="H531" s="201"/>
      <c r="I531" s="203"/>
      <c r="J531" s="201"/>
      <c r="K531" s="201"/>
      <c r="L531" s="203"/>
      <c r="M531" s="201"/>
      <c r="N531" s="201"/>
    </row>
    <row r="532" spans="1:14" s="170" customFormat="1">
      <c r="A532" s="133"/>
      <c r="B532" s="134"/>
      <c r="C532" s="134"/>
      <c r="D532" s="134"/>
      <c r="E532" s="134"/>
      <c r="F532" s="200"/>
      <c r="G532" s="200"/>
      <c r="H532" s="200"/>
      <c r="I532" s="202"/>
      <c r="J532" s="200"/>
      <c r="K532" s="200"/>
      <c r="L532" s="202"/>
      <c r="M532" s="200"/>
      <c r="N532" s="200"/>
    </row>
    <row r="533" spans="1:14" s="170" customFormat="1">
      <c r="A533" s="137"/>
      <c r="B533" s="138"/>
      <c r="C533" s="138"/>
      <c r="D533" s="138"/>
      <c r="E533" s="138"/>
      <c r="F533" s="201"/>
      <c r="G533" s="201"/>
      <c r="H533" s="201"/>
      <c r="I533" s="203"/>
      <c r="J533" s="201"/>
      <c r="K533" s="201"/>
      <c r="L533" s="203"/>
      <c r="M533" s="201"/>
      <c r="N533" s="201"/>
    </row>
    <row r="534" spans="1:14" s="170" customFormat="1">
      <c r="A534" s="133"/>
      <c r="B534" s="134"/>
      <c r="C534" s="134"/>
      <c r="D534" s="134"/>
      <c r="E534" s="134"/>
      <c r="F534" s="200"/>
      <c r="G534" s="200"/>
      <c r="H534" s="200"/>
      <c r="I534" s="202"/>
      <c r="J534" s="200"/>
      <c r="K534" s="200"/>
      <c r="L534" s="202"/>
      <c r="M534" s="200"/>
      <c r="N534" s="200"/>
    </row>
    <row r="535" spans="1:14" s="170" customFormat="1">
      <c r="A535" s="137"/>
      <c r="B535" s="138"/>
      <c r="C535" s="138"/>
      <c r="D535" s="138"/>
      <c r="E535" s="138"/>
      <c r="F535" s="201"/>
      <c r="G535" s="201"/>
      <c r="H535" s="201"/>
      <c r="I535" s="203"/>
      <c r="J535" s="201"/>
      <c r="K535" s="201"/>
      <c r="L535" s="203"/>
      <c r="M535" s="201"/>
      <c r="N535" s="201"/>
    </row>
    <row r="536" spans="1:14" s="170" customFormat="1">
      <c r="A536" s="133"/>
      <c r="B536" s="134"/>
      <c r="C536" s="134"/>
      <c r="D536" s="134"/>
      <c r="E536" s="134"/>
      <c r="F536" s="200"/>
      <c r="G536" s="200"/>
      <c r="H536" s="200"/>
      <c r="I536" s="202"/>
      <c r="J536" s="200"/>
      <c r="K536" s="200"/>
      <c r="L536" s="202"/>
      <c r="M536" s="200"/>
      <c r="N536" s="200"/>
    </row>
    <row r="537" spans="1:14" s="170" customFormat="1">
      <c r="A537" s="137"/>
      <c r="B537" s="138"/>
      <c r="C537" s="138"/>
      <c r="D537" s="138"/>
      <c r="E537" s="138"/>
      <c r="F537" s="201"/>
      <c r="G537" s="201"/>
      <c r="H537" s="201"/>
      <c r="I537" s="203"/>
      <c r="J537" s="201"/>
      <c r="K537" s="201"/>
      <c r="L537" s="203"/>
      <c r="M537" s="201"/>
      <c r="N537" s="201"/>
    </row>
    <row r="538" spans="1:14" s="170" customFormat="1">
      <c r="A538" s="133"/>
      <c r="B538" s="134"/>
      <c r="C538" s="134"/>
      <c r="D538" s="134"/>
      <c r="E538" s="134"/>
      <c r="F538" s="200"/>
      <c r="G538" s="200"/>
      <c r="H538" s="200"/>
      <c r="I538" s="202"/>
      <c r="J538" s="200"/>
      <c r="K538" s="200"/>
      <c r="L538" s="202"/>
      <c r="M538" s="200"/>
      <c r="N538" s="200"/>
    </row>
    <row r="539" spans="1:14" s="170" customFormat="1">
      <c r="A539" s="137"/>
      <c r="B539" s="138"/>
      <c r="C539" s="138"/>
      <c r="D539" s="138"/>
      <c r="E539" s="138"/>
      <c r="F539" s="201"/>
      <c r="G539" s="201"/>
      <c r="H539" s="201"/>
      <c r="I539" s="203"/>
      <c r="J539" s="201"/>
      <c r="K539" s="201"/>
      <c r="L539" s="203"/>
      <c r="M539" s="201"/>
      <c r="N539" s="201"/>
    </row>
    <row r="540" spans="1:14" s="170" customFormat="1">
      <c r="A540" s="133"/>
      <c r="B540" s="134"/>
      <c r="C540" s="134"/>
      <c r="D540" s="134"/>
      <c r="E540" s="134"/>
      <c r="F540" s="200"/>
      <c r="G540" s="200"/>
      <c r="H540" s="200"/>
      <c r="I540" s="202"/>
      <c r="J540" s="200"/>
      <c r="K540" s="200"/>
      <c r="L540" s="202"/>
      <c r="M540" s="200"/>
      <c r="N540" s="200"/>
    </row>
    <row r="541" spans="1:14" s="170" customFormat="1">
      <c r="A541" s="137"/>
      <c r="B541" s="138"/>
      <c r="C541" s="138"/>
      <c r="D541" s="138"/>
      <c r="E541" s="138"/>
      <c r="F541" s="201"/>
      <c r="G541" s="201"/>
      <c r="H541" s="201"/>
      <c r="I541" s="203"/>
      <c r="J541" s="201"/>
      <c r="K541" s="201"/>
      <c r="L541" s="203"/>
      <c r="M541" s="201"/>
      <c r="N541" s="201"/>
    </row>
    <row r="542" spans="1:14" s="170" customFormat="1">
      <c r="A542" s="133"/>
      <c r="B542" s="134"/>
      <c r="C542" s="134"/>
      <c r="D542" s="134"/>
      <c r="E542" s="134"/>
      <c r="F542" s="200"/>
      <c r="G542" s="200"/>
      <c r="H542" s="200"/>
      <c r="I542" s="202"/>
      <c r="J542" s="200"/>
      <c r="K542" s="200"/>
      <c r="L542" s="202"/>
      <c r="M542" s="200"/>
      <c r="N542" s="200"/>
    </row>
    <row r="543" spans="1:14" s="170" customFormat="1">
      <c r="A543" s="137"/>
      <c r="B543" s="138"/>
      <c r="C543" s="138"/>
      <c r="D543" s="138"/>
      <c r="E543" s="138"/>
      <c r="F543" s="201"/>
      <c r="G543" s="201"/>
      <c r="H543" s="201"/>
      <c r="I543" s="203"/>
      <c r="J543" s="201"/>
      <c r="K543" s="201"/>
      <c r="L543" s="203"/>
      <c r="M543" s="201"/>
      <c r="N543" s="201"/>
    </row>
    <row r="544" spans="1:14" s="170" customFormat="1">
      <c r="A544" s="133"/>
      <c r="B544" s="134"/>
      <c r="C544" s="134"/>
      <c r="D544" s="134"/>
      <c r="E544" s="134"/>
      <c r="F544" s="200"/>
      <c r="G544" s="200"/>
      <c r="H544" s="200"/>
      <c r="I544" s="202"/>
      <c r="J544" s="200"/>
      <c r="K544" s="200"/>
      <c r="L544" s="202"/>
      <c r="M544" s="200"/>
      <c r="N544" s="200"/>
    </row>
    <row r="545" spans="1:14" s="170" customFormat="1">
      <c r="A545" s="137"/>
      <c r="B545" s="138"/>
      <c r="C545" s="138"/>
      <c r="D545" s="138"/>
      <c r="E545" s="138"/>
      <c r="F545" s="201"/>
      <c r="G545" s="201"/>
      <c r="H545" s="201"/>
      <c r="I545" s="203"/>
      <c r="J545" s="201"/>
      <c r="K545" s="201"/>
      <c r="L545" s="203"/>
      <c r="M545" s="201"/>
      <c r="N545" s="201"/>
    </row>
    <row r="546" spans="1:14" s="170" customFormat="1">
      <c r="A546" s="133"/>
      <c r="B546" s="134"/>
      <c r="C546" s="134"/>
      <c r="D546" s="134"/>
      <c r="E546" s="134"/>
      <c r="F546" s="200"/>
      <c r="G546" s="200"/>
      <c r="H546" s="200"/>
      <c r="I546" s="202"/>
      <c r="J546" s="200"/>
      <c r="K546" s="200"/>
      <c r="L546" s="202"/>
      <c r="M546" s="200"/>
      <c r="N546" s="200"/>
    </row>
    <row r="547" spans="1:14" s="170" customFormat="1">
      <c r="A547" s="137"/>
      <c r="B547" s="138"/>
      <c r="C547" s="138"/>
      <c r="D547" s="138"/>
      <c r="E547" s="138"/>
      <c r="F547" s="201"/>
      <c r="G547" s="201"/>
      <c r="H547" s="201"/>
      <c r="I547" s="203"/>
      <c r="J547" s="201"/>
      <c r="K547" s="201"/>
      <c r="L547" s="203"/>
      <c r="M547" s="201"/>
      <c r="N547" s="201"/>
    </row>
    <row r="548" spans="1:14" s="170" customFormat="1">
      <c r="A548" s="133"/>
      <c r="B548" s="134"/>
      <c r="C548" s="134"/>
      <c r="D548" s="134"/>
      <c r="E548" s="134"/>
      <c r="F548" s="200"/>
      <c r="G548" s="200"/>
      <c r="H548" s="200"/>
      <c r="I548" s="202"/>
      <c r="J548" s="200"/>
      <c r="K548" s="200"/>
      <c r="L548" s="202"/>
      <c r="M548" s="200"/>
      <c r="N548" s="200"/>
    </row>
    <row r="549" spans="1:14" s="170" customFormat="1">
      <c r="A549" s="137"/>
      <c r="B549" s="138"/>
      <c r="C549" s="138"/>
      <c r="D549" s="138"/>
      <c r="E549" s="138"/>
      <c r="F549" s="201"/>
      <c r="G549" s="201"/>
      <c r="H549" s="201"/>
      <c r="I549" s="203"/>
      <c r="J549" s="201"/>
      <c r="K549" s="201"/>
      <c r="L549" s="203"/>
      <c r="M549" s="201"/>
      <c r="N549" s="201"/>
    </row>
    <row r="550" spans="1:14" s="170" customFormat="1">
      <c r="A550" s="133"/>
      <c r="B550" s="134"/>
      <c r="C550" s="134"/>
      <c r="D550" s="134"/>
      <c r="E550" s="134"/>
      <c r="F550" s="200"/>
      <c r="G550" s="200"/>
      <c r="H550" s="200"/>
      <c r="I550" s="202"/>
      <c r="J550" s="200"/>
      <c r="K550" s="200"/>
      <c r="L550" s="202"/>
      <c r="M550" s="200"/>
      <c r="N550" s="200"/>
    </row>
    <row r="551" spans="1:14" s="170" customFormat="1">
      <c r="A551" s="137"/>
      <c r="B551" s="138"/>
      <c r="C551" s="138"/>
      <c r="D551" s="138"/>
      <c r="E551" s="138"/>
      <c r="F551" s="201"/>
      <c r="G551" s="201"/>
      <c r="H551" s="201"/>
      <c r="I551" s="203"/>
      <c r="J551" s="201"/>
      <c r="K551" s="201"/>
      <c r="L551" s="203"/>
      <c r="M551" s="201"/>
      <c r="N551" s="201"/>
    </row>
    <row r="552" spans="1:14" s="170" customFormat="1">
      <c r="A552" s="133"/>
      <c r="B552" s="134"/>
      <c r="C552" s="134"/>
      <c r="D552" s="134"/>
      <c r="E552" s="134"/>
      <c r="F552" s="200"/>
      <c r="G552" s="200"/>
      <c r="H552" s="200"/>
      <c r="I552" s="202"/>
      <c r="J552" s="200"/>
      <c r="K552" s="200"/>
      <c r="L552" s="202"/>
      <c r="M552" s="200"/>
      <c r="N552" s="200"/>
    </row>
    <row r="553" spans="1:14" s="170" customFormat="1">
      <c r="A553" s="137"/>
      <c r="B553" s="138"/>
      <c r="C553" s="138"/>
      <c r="D553" s="138"/>
      <c r="E553" s="138"/>
      <c r="F553" s="201"/>
      <c r="G553" s="201"/>
      <c r="H553" s="201"/>
      <c r="I553" s="203"/>
      <c r="J553" s="201"/>
      <c r="K553" s="201"/>
      <c r="L553" s="203"/>
      <c r="M553" s="201"/>
      <c r="N553" s="201"/>
    </row>
    <row r="554" spans="1:14" s="170" customFormat="1">
      <c r="A554" s="133"/>
      <c r="B554" s="134"/>
      <c r="C554" s="134"/>
      <c r="D554" s="134"/>
      <c r="E554" s="134"/>
      <c r="F554" s="200"/>
      <c r="G554" s="200"/>
      <c r="H554" s="200"/>
      <c r="I554" s="202"/>
      <c r="J554" s="200"/>
      <c r="K554" s="200"/>
      <c r="L554" s="202"/>
      <c r="M554" s="200"/>
      <c r="N554" s="200"/>
    </row>
    <row r="555" spans="1:14" s="170" customFormat="1">
      <c r="A555" s="137"/>
      <c r="B555" s="138"/>
      <c r="C555" s="138"/>
      <c r="D555" s="138"/>
      <c r="E555" s="138"/>
      <c r="F555" s="201"/>
      <c r="G555" s="201"/>
      <c r="H555" s="201"/>
      <c r="I555" s="203"/>
      <c r="J555" s="201"/>
      <c r="K555" s="201"/>
      <c r="L555" s="203"/>
      <c r="M555" s="201"/>
      <c r="N555" s="201"/>
    </row>
    <row r="556" spans="1:14" s="170" customFormat="1">
      <c r="A556" s="133"/>
      <c r="B556" s="134"/>
      <c r="C556" s="134"/>
      <c r="D556" s="134"/>
      <c r="E556" s="134"/>
      <c r="F556" s="200"/>
      <c r="G556" s="200"/>
      <c r="H556" s="200"/>
      <c r="I556" s="202"/>
      <c r="J556" s="200"/>
      <c r="K556" s="200"/>
      <c r="L556" s="202"/>
      <c r="M556" s="200"/>
      <c r="N556" s="200"/>
    </row>
    <row r="557" spans="1:14" s="170" customFormat="1">
      <c r="A557" s="137"/>
      <c r="B557" s="138"/>
      <c r="C557" s="138"/>
      <c r="D557" s="138"/>
      <c r="E557" s="138"/>
      <c r="F557" s="201"/>
      <c r="G557" s="201"/>
      <c r="H557" s="201"/>
      <c r="I557" s="203"/>
      <c r="J557" s="201"/>
      <c r="K557" s="201"/>
      <c r="L557" s="203"/>
      <c r="M557" s="201"/>
      <c r="N557" s="201"/>
    </row>
    <row r="558" spans="1:14" s="170" customFormat="1">
      <c r="A558" s="133"/>
      <c r="B558" s="134"/>
      <c r="C558" s="134"/>
      <c r="D558" s="134"/>
      <c r="E558" s="134"/>
      <c r="F558" s="200"/>
      <c r="G558" s="200"/>
      <c r="H558" s="200"/>
      <c r="I558" s="202"/>
      <c r="J558" s="200"/>
      <c r="K558" s="200"/>
      <c r="L558" s="202"/>
      <c r="M558" s="200"/>
      <c r="N558" s="200"/>
    </row>
    <row r="559" spans="1:14" s="170" customFormat="1">
      <c r="A559" s="137"/>
      <c r="B559" s="138"/>
      <c r="C559" s="138"/>
      <c r="D559" s="138"/>
      <c r="E559" s="138"/>
      <c r="F559" s="201"/>
      <c r="G559" s="201"/>
      <c r="H559" s="201"/>
      <c r="I559" s="203"/>
      <c r="J559" s="201"/>
      <c r="K559" s="201"/>
      <c r="L559" s="203"/>
      <c r="M559" s="201"/>
      <c r="N559" s="201"/>
    </row>
    <row r="560" spans="1:14" s="170" customFormat="1">
      <c r="A560" s="133"/>
      <c r="B560" s="134"/>
      <c r="C560" s="134"/>
      <c r="D560" s="134"/>
      <c r="E560" s="134"/>
      <c r="F560" s="200"/>
      <c r="G560" s="200"/>
      <c r="H560" s="200"/>
      <c r="I560" s="202"/>
      <c r="J560" s="200"/>
      <c r="K560" s="200"/>
      <c r="L560" s="202"/>
      <c r="M560" s="200"/>
      <c r="N560" s="200"/>
    </row>
    <row r="561" spans="1:14" s="170" customFormat="1">
      <c r="A561" s="137"/>
      <c r="B561" s="138"/>
      <c r="C561" s="138"/>
      <c r="D561" s="138"/>
      <c r="E561" s="138"/>
      <c r="F561" s="201"/>
      <c r="G561" s="201"/>
      <c r="H561" s="201"/>
      <c r="I561" s="203"/>
      <c r="J561" s="201"/>
      <c r="K561" s="201"/>
      <c r="L561" s="203"/>
      <c r="M561" s="201"/>
      <c r="N561" s="201"/>
    </row>
    <row r="562" spans="1:14" s="170" customFormat="1">
      <c r="A562" s="133"/>
      <c r="B562" s="134"/>
      <c r="C562" s="134"/>
      <c r="D562" s="134"/>
      <c r="E562" s="134"/>
      <c r="F562" s="200"/>
      <c r="G562" s="200"/>
      <c r="H562" s="200"/>
      <c r="I562" s="202"/>
      <c r="J562" s="200"/>
      <c r="K562" s="200"/>
      <c r="L562" s="202"/>
      <c r="M562" s="200"/>
      <c r="N562" s="200"/>
    </row>
    <row r="563" spans="1:14" s="170" customFormat="1">
      <c r="A563" s="137"/>
      <c r="B563" s="138"/>
      <c r="C563" s="138"/>
      <c r="D563" s="138"/>
      <c r="E563" s="138"/>
      <c r="F563" s="201"/>
      <c r="G563" s="201"/>
      <c r="H563" s="201"/>
      <c r="I563" s="203"/>
      <c r="J563" s="201"/>
      <c r="K563" s="201"/>
      <c r="L563" s="203"/>
      <c r="M563" s="201"/>
      <c r="N563" s="201"/>
    </row>
    <row r="564" spans="1:14" s="170" customFormat="1">
      <c r="A564" s="133"/>
      <c r="B564" s="134"/>
      <c r="C564" s="134"/>
      <c r="D564" s="134"/>
      <c r="E564" s="134"/>
      <c r="F564" s="200"/>
      <c r="G564" s="200"/>
      <c r="H564" s="200"/>
      <c r="I564" s="202"/>
      <c r="J564" s="200"/>
      <c r="K564" s="200"/>
      <c r="L564" s="202"/>
      <c r="M564" s="200"/>
      <c r="N564" s="200"/>
    </row>
    <row r="565" spans="1:14" s="170" customFormat="1">
      <c r="A565" s="137"/>
      <c r="B565" s="138"/>
      <c r="C565" s="138"/>
      <c r="D565" s="138"/>
      <c r="E565" s="138"/>
      <c r="F565" s="201"/>
      <c r="G565" s="201"/>
      <c r="H565" s="201"/>
      <c r="I565" s="203"/>
      <c r="J565" s="201"/>
      <c r="K565" s="201"/>
      <c r="L565" s="203"/>
      <c r="M565" s="201"/>
      <c r="N565" s="201"/>
    </row>
    <row r="566" spans="1:14" s="170" customFormat="1">
      <c r="A566" s="133"/>
      <c r="B566" s="134"/>
      <c r="C566" s="134"/>
      <c r="D566" s="134"/>
      <c r="E566" s="134"/>
      <c r="F566" s="200"/>
      <c r="G566" s="200"/>
      <c r="H566" s="200"/>
      <c r="I566" s="202"/>
      <c r="J566" s="200"/>
      <c r="K566" s="200"/>
      <c r="L566" s="202"/>
      <c r="M566" s="200"/>
      <c r="N566" s="200"/>
    </row>
    <row r="567" spans="1:14" s="170" customFormat="1">
      <c r="A567" s="137"/>
      <c r="B567" s="138"/>
      <c r="C567" s="138"/>
      <c r="D567" s="138"/>
      <c r="E567" s="138"/>
      <c r="F567" s="201"/>
      <c r="G567" s="201"/>
      <c r="H567" s="201"/>
      <c r="I567" s="203"/>
      <c r="J567" s="201"/>
      <c r="K567" s="201"/>
      <c r="L567" s="203"/>
      <c r="M567" s="201"/>
      <c r="N567" s="201"/>
    </row>
    <row r="568" spans="1:14" s="170" customFormat="1">
      <c r="A568" s="133"/>
      <c r="B568" s="134"/>
      <c r="C568" s="134"/>
      <c r="D568" s="134"/>
      <c r="E568" s="134"/>
      <c r="F568" s="200"/>
      <c r="G568" s="200"/>
      <c r="H568" s="200"/>
      <c r="I568" s="202"/>
      <c r="J568" s="200"/>
      <c r="K568" s="200"/>
      <c r="L568" s="202"/>
      <c r="M568" s="200"/>
      <c r="N568" s="200"/>
    </row>
    <row r="569" spans="1:14" s="170" customFormat="1">
      <c r="A569" s="137"/>
      <c r="B569" s="138"/>
      <c r="C569" s="138"/>
      <c r="D569" s="138"/>
      <c r="E569" s="138"/>
      <c r="F569" s="201"/>
      <c r="G569" s="201"/>
      <c r="H569" s="201"/>
      <c r="I569" s="203"/>
      <c r="J569" s="201"/>
      <c r="K569" s="201"/>
      <c r="L569" s="203"/>
      <c r="M569" s="201"/>
      <c r="N569" s="201"/>
    </row>
    <row r="570" spans="1:14" s="170" customFormat="1">
      <c r="A570" s="133"/>
      <c r="B570" s="134"/>
      <c r="C570" s="134"/>
      <c r="D570" s="134"/>
      <c r="E570" s="134"/>
      <c r="F570" s="200"/>
      <c r="G570" s="200"/>
      <c r="H570" s="200"/>
      <c r="I570" s="202"/>
      <c r="J570" s="200"/>
      <c r="K570" s="200"/>
      <c r="L570" s="202"/>
      <c r="M570" s="200"/>
      <c r="N570" s="200"/>
    </row>
    <row r="571" spans="1:14" s="170" customFormat="1">
      <c r="A571" s="137"/>
      <c r="B571" s="138"/>
      <c r="C571" s="138"/>
      <c r="D571" s="138"/>
      <c r="E571" s="138"/>
      <c r="F571" s="201"/>
      <c r="G571" s="201"/>
      <c r="H571" s="201"/>
      <c r="I571" s="203"/>
      <c r="J571" s="201"/>
      <c r="K571" s="201"/>
      <c r="L571" s="203"/>
      <c r="M571" s="201"/>
      <c r="N571" s="201"/>
    </row>
    <row r="572" spans="1:14" s="170" customFormat="1">
      <c r="A572" s="133"/>
      <c r="B572" s="134"/>
      <c r="C572" s="134"/>
      <c r="D572" s="134"/>
      <c r="E572" s="134"/>
      <c r="F572" s="200"/>
      <c r="G572" s="200"/>
      <c r="H572" s="200"/>
      <c r="I572" s="202"/>
      <c r="J572" s="200"/>
      <c r="K572" s="200"/>
      <c r="L572" s="202"/>
      <c r="M572" s="200"/>
      <c r="N572" s="200"/>
    </row>
    <row r="573" spans="1:14" s="170" customFormat="1">
      <c r="A573" s="137"/>
      <c r="B573" s="138"/>
      <c r="C573" s="138"/>
      <c r="D573" s="138"/>
      <c r="E573" s="138"/>
      <c r="F573" s="201"/>
      <c r="G573" s="201"/>
      <c r="H573" s="201"/>
      <c r="I573" s="203"/>
      <c r="J573" s="201"/>
      <c r="K573" s="201"/>
      <c r="L573" s="203"/>
      <c r="M573" s="201"/>
      <c r="N573" s="201"/>
    </row>
    <row r="574" spans="1:14" s="170" customFormat="1">
      <c r="A574" s="133"/>
      <c r="B574" s="134"/>
      <c r="C574" s="134"/>
      <c r="D574" s="134"/>
      <c r="E574" s="134"/>
      <c r="F574" s="200"/>
      <c r="G574" s="200"/>
      <c r="H574" s="200"/>
      <c r="I574" s="202"/>
      <c r="J574" s="200"/>
      <c r="K574" s="200"/>
      <c r="L574" s="202"/>
      <c r="M574" s="200"/>
      <c r="N574" s="200"/>
    </row>
    <row r="575" spans="1:14" s="170" customFormat="1">
      <c r="A575" s="137"/>
      <c r="B575" s="138"/>
      <c r="C575" s="138"/>
      <c r="D575" s="138"/>
      <c r="E575" s="138"/>
      <c r="F575" s="201"/>
      <c r="G575" s="201"/>
      <c r="H575" s="201"/>
      <c r="I575" s="203"/>
      <c r="J575" s="201"/>
      <c r="K575" s="201"/>
      <c r="L575" s="203"/>
      <c r="M575" s="201"/>
      <c r="N575" s="201"/>
    </row>
    <row r="576" spans="1:14" s="170" customFormat="1">
      <c r="A576" s="133"/>
      <c r="B576" s="134"/>
      <c r="C576" s="134"/>
      <c r="D576" s="134"/>
      <c r="E576" s="134"/>
      <c r="F576" s="200"/>
      <c r="G576" s="200"/>
      <c r="H576" s="200"/>
      <c r="I576" s="202"/>
      <c r="J576" s="200"/>
      <c r="K576" s="200"/>
      <c r="L576" s="202"/>
      <c r="M576" s="200"/>
      <c r="N576" s="200"/>
    </row>
    <row r="577" spans="1:14" s="170" customFormat="1">
      <c r="A577" s="137"/>
      <c r="B577" s="138"/>
      <c r="C577" s="138"/>
      <c r="D577" s="138"/>
      <c r="E577" s="138"/>
      <c r="F577" s="201"/>
      <c r="G577" s="201"/>
      <c r="H577" s="201"/>
      <c r="I577" s="203"/>
      <c r="J577" s="201"/>
      <c r="K577" s="201"/>
      <c r="L577" s="203"/>
      <c r="M577" s="201"/>
      <c r="N577" s="201"/>
    </row>
    <row r="578" spans="1:14" s="170" customFormat="1">
      <c r="A578" s="133"/>
      <c r="B578" s="134"/>
      <c r="C578" s="134"/>
      <c r="D578" s="134"/>
      <c r="E578" s="134"/>
      <c r="F578" s="200"/>
      <c r="G578" s="200"/>
      <c r="H578" s="200"/>
      <c r="I578" s="202"/>
      <c r="J578" s="200"/>
      <c r="K578" s="200"/>
      <c r="L578" s="202"/>
      <c r="M578" s="200"/>
      <c r="N578" s="200"/>
    </row>
    <row r="579" spans="1:14" s="170" customFormat="1">
      <c r="A579" s="137"/>
      <c r="B579" s="138"/>
      <c r="C579" s="138"/>
      <c r="D579" s="138"/>
      <c r="E579" s="138"/>
      <c r="F579" s="201"/>
      <c r="G579" s="201"/>
      <c r="H579" s="201"/>
      <c r="I579" s="203"/>
      <c r="J579" s="201"/>
      <c r="K579" s="201"/>
      <c r="L579" s="203"/>
      <c r="M579" s="201"/>
      <c r="N579" s="201"/>
    </row>
    <row r="580" spans="1:14" s="170" customFormat="1">
      <c r="A580" s="133"/>
      <c r="B580" s="134"/>
      <c r="C580" s="134"/>
      <c r="D580" s="134"/>
      <c r="E580" s="134"/>
      <c r="F580" s="200"/>
      <c r="G580" s="200"/>
      <c r="H580" s="200"/>
      <c r="I580" s="202"/>
      <c r="J580" s="200"/>
      <c r="K580" s="200"/>
      <c r="L580" s="202"/>
      <c r="M580" s="200"/>
      <c r="N580" s="200"/>
    </row>
    <row r="581" spans="1:14" s="170" customFormat="1">
      <c r="A581" s="137"/>
      <c r="B581" s="138"/>
      <c r="C581" s="138"/>
      <c r="D581" s="138"/>
      <c r="E581" s="138"/>
      <c r="F581" s="201"/>
      <c r="G581" s="201"/>
      <c r="H581" s="201"/>
      <c r="I581" s="203"/>
      <c r="J581" s="201"/>
      <c r="K581" s="201"/>
      <c r="L581" s="203"/>
      <c r="M581" s="201"/>
      <c r="N581" s="201"/>
    </row>
    <row r="582" spans="1:14" s="170" customFormat="1">
      <c r="A582" s="133"/>
      <c r="B582" s="134"/>
      <c r="C582" s="134"/>
      <c r="D582" s="134"/>
      <c r="E582" s="134"/>
      <c r="F582" s="200"/>
      <c r="G582" s="200"/>
      <c r="H582" s="200"/>
      <c r="I582" s="202"/>
      <c r="J582" s="200"/>
      <c r="K582" s="200"/>
      <c r="L582" s="202"/>
      <c r="M582" s="200"/>
      <c r="N582" s="200"/>
    </row>
    <row r="583" spans="1:14" s="170" customFormat="1">
      <c r="A583" s="137"/>
      <c r="B583" s="138"/>
      <c r="C583" s="138"/>
      <c r="D583" s="138"/>
      <c r="E583" s="138"/>
      <c r="F583" s="201"/>
      <c r="G583" s="201"/>
      <c r="H583" s="201"/>
      <c r="I583" s="203"/>
      <c r="J583" s="201"/>
      <c r="K583" s="201"/>
      <c r="L583" s="203"/>
      <c r="M583" s="201"/>
      <c r="N583" s="201"/>
    </row>
    <row r="584" spans="1:14" s="170" customFormat="1">
      <c r="A584" s="133"/>
      <c r="B584" s="134"/>
      <c r="C584" s="134"/>
      <c r="D584" s="134"/>
      <c r="E584" s="134"/>
      <c r="F584" s="200"/>
      <c r="G584" s="200"/>
      <c r="H584" s="200"/>
      <c r="I584" s="202"/>
      <c r="J584" s="200"/>
      <c r="K584" s="200"/>
      <c r="L584" s="202"/>
      <c r="M584" s="200"/>
      <c r="N584" s="200"/>
    </row>
    <row r="585" spans="1:14" s="170" customFormat="1">
      <c r="A585" s="137"/>
      <c r="B585" s="138"/>
      <c r="C585" s="138"/>
      <c r="D585" s="138"/>
      <c r="E585" s="138"/>
      <c r="F585" s="201"/>
      <c r="G585" s="201"/>
      <c r="H585" s="201"/>
      <c r="I585" s="203"/>
      <c r="J585" s="201"/>
      <c r="K585" s="201"/>
      <c r="L585" s="203"/>
      <c r="M585" s="201"/>
      <c r="N585" s="201"/>
    </row>
    <row r="586" spans="1:14" s="170" customFormat="1">
      <c r="A586" s="133"/>
      <c r="B586" s="134"/>
      <c r="C586" s="134"/>
      <c r="D586" s="134"/>
      <c r="E586" s="134"/>
      <c r="F586" s="200"/>
      <c r="G586" s="200"/>
      <c r="H586" s="200"/>
      <c r="I586" s="202"/>
      <c r="J586" s="200"/>
      <c r="K586" s="200"/>
      <c r="L586" s="202"/>
      <c r="M586" s="200"/>
      <c r="N586" s="200"/>
    </row>
    <row r="587" spans="1:14" s="170" customFormat="1">
      <c r="A587" s="137"/>
      <c r="B587" s="138"/>
      <c r="C587" s="138"/>
      <c r="D587" s="138"/>
      <c r="E587" s="138"/>
      <c r="F587" s="201"/>
      <c r="G587" s="201"/>
      <c r="H587" s="201"/>
      <c r="I587" s="203"/>
      <c r="J587" s="201"/>
      <c r="K587" s="201"/>
      <c r="L587" s="203"/>
      <c r="M587" s="201"/>
      <c r="N587" s="201"/>
    </row>
    <row r="588" spans="1:14" s="170" customFormat="1">
      <c r="A588" s="133"/>
      <c r="B588" s="134"/>
      <c r="C588" s="134"/>
      <c r="D588" s="134"/>
      <c r="E588" s="134"/>
      <c r="F588" s="200"/>
      <c r="G588" s="200"/>
      <c r="H588" s="200"/>
      <c r="I588" s="202"/>
      <c r="J588" s="200"/>
      <c r="K588" s="200"/>
      <c r="L588" s="202"/>
      <c r="M588" s="200"/>
      <c r="N588" s="200"/>
    </row>
    <row r="589" spans="1:14" s="170" customFormat="1">
      <c r="A589" s="137"/>
      <c r="B589" s="138"/>
      <c r="C589" s="138"/>
      <c r="D589" s="138"/>
      <c r="E589" s="138"/>
      <c r="F589" s="201"/>
      <c r="G589" s="201"/>
      <c r="H589" s="201"/>
      <c r="I589" s="203"/>
      <c r="J589" s="201"/>
      <c r="K589" s="201"/>
      <c r="L589" s="203"/>
      <c r="M589" s="201"/>
      <c r="N589" s="201"/>
    </row>
    <row r="590" spans="1:14" s="170" customFormat="1">
      <c r="A590" s="133"/>
      <c r="B590" s="134"/>
      <c r="C590" s="134"/>
      <c r="D590" s="134"/>
      <c r="E590" s="134"/>
      <c r="F590" s="200"/>
      <c r="G590" s="200"/>
      <c r="H590" s="200"/>
      <c r="I590" s="202"/>
      <c r="J590" s="200"/>
      <c r="K590" s="200"/>
      <c r="L590" s="202"/>
      <c r="M590" s="200"/>
      <c r="N590" s="200"/>
    </row>
    <row r="591" spans="1:14" s="170" customFormat="1">
      <c r="A591" s="137"/>
      <c r="B591" s="138"/>
      <c r="C591" s="138"/>
      <c r="D591" s="138"/>
      <c r="E591" s="138"/>
      <c r="F591" s="201"/>
      <c r="G591" s="201"/>
      <c r="H591" s="201"/>
      <c r="I591" s="203"/>
      <c r="J591" s="201"/>
      <c r="K591" s="201"/>
      <c r="L591" s="203"/>
      <c r="M591" s="201"/>
      <c r="N591" s="201"/>
    </row>
    <row r="592" spans="1:14" s="170" customFormat="1">
      <c r="A592" s="133"/>
      <c r="B592" s="134"/>
      <c r="C592" s="134"/>
      <c r="D592" s="134"/>
      <c r="E592" s="134"/>
      <c r="F592" s="200"/>
      <c r="G592" s="200"/>
      <c r="H592" s="200"/>
      <c r="I592" s="202"/>
      <c r="J592" s="200"/>
      <c r="K592" s="200"/>
      <c r="L592" s="202"/>
      <c r="M592" s="200"/>
      <c r="N592" s="200"/>
    </row>
    <row r="593" spans="1:14" s="170" customFormat="1">
      <c r="A593" s="137"/>
      <c r="B593" s="138"/>
      <c r="C593" s="138"/>
      <c r="D593" s="138"/>
      <c r="E593" s="138"/>
      <c r="F593" s="201"/>
      <c r="G593" s="201"/>
      <c r="H593" s="201"/>
      <c r="I593" s="203"/>
      <c r="J593" s="201"/>
      <c r="K593" s="201"/>
      <c r="L593" s="203"/>
      <c r="M593" s="201"/>
      <c r="N593" s="201"/>
    </row>
    <row r="594" spans="1:14" s="170" customFormat="1">
      <c r="A594" s="133"/>
      <c r="B594" s="134"/>
      <c r="C594" s="134"/>
      <c r="D594" s="134"/>
      <c r="E594" s="134"/>
      <c r="F594" s="200"/>
      <c r="G594" s="200"/>
      <c r="H594" s="200"/>
      <c r="I594" s="202"/>
      <c r="J594" s="200"/>
      <c r="K594" s="200"/>
      <c r="L594" s="202"/>
      <c r="M594" s="200"/>
      <c r="N594" s="200"/>
    </row>
    <row r="595" spans="1:14" s="170" customFormat="1">
      <c r="A595" s="137"/>
      <c r="B595" s="138"/>
      <c r="C595" s="138"/>
      <c r="D595" s="138"/>
      <c r="E595" s="138"/>
      <c r="F595" s="201"/>
      <c r="G595" s="201"/>
      <c r="H595" s="201"/>
      <c r="I595" s="203"/>
      <c r="J595" s="201"/>
      <c r="K595" s="201"/>
      <c r="L595" s="203"/>
      <c r="M595" s="201"/>
      <c r="N595" s="201"/>
    </row>
    <row r="596" spans="1:14" s="170" customFormat="1">
      <c r="A596" s="133"/>
      <c r="B596" s="134"/>
      <c r="C596" s="134"/>
      <c r="D596" s="134"/>
      <c r="E596" s="134"/>
      <c r="F596" s="200"/>
      <c r="G596" s="200"/>
      <c r="H596" s="200"/>
      <c r="I596" s="202"/>
      <c r="J596" s="200"/>
      <c r="K596" s="200"/>
      <c r="L596" s="202"/>
      <c r="M596" s="200"/>
      <c r="N596" s="200"/>
    </row>
    <row r="597" spans="1:14" s="170" customFormat="1">
      <c r="A597" s="137"/>
      <c r="B597" s="138"/>
      <c r="C597" s="138"/>
      <c r="D597" s="138"/>
      <c r="E597" s="138"/>
      <c r="F597" s="201"/>
      <c r="G597" s="201"/>
      <c r="H597" s="201"/>
      <c r="I597" s="203"/>
      <c r="J597" s="201"/>
      <c r="K597" s="201"/>
      <c r="L597" s="203"/>
      <c r="M597" s="201"/>
      <c r="N597" s="201"/>
    </row>
    <row r="598" spans="1:14" s="170" customFormat="1">
      <c r="A598" s="133"/>
      <c r="B598" s="134"/>
      <c r="C598" s="134"/>
      <c r="D598" s="134"/>
      <c r="E598" s="134"/>
      <c r="F598" s="200"/>
      <c r="G598" s="200"/>
      <c r="H598" s="200"/>
      <c r="I598" s="202"/>
      <c r="J598" s="200"/>
      <c r="K598" s="200"/>
      <c r="L598" s="202"/>
      <c r="M598" s="200"/>
      <c r="N598" s="200"/>
    </row>
    <row r="599" spans="1:14" s="170" customFormat="1">
      <c r="A599" s="137"/>
      <c r="B599" s="138"/>
      <c r="C599" s="138"/>
      <c r="D599" s="138"/>
      <c r="E599" s="138"/>
      <c r="F599" s="201"/>
      <c r="G599" s="201"/>
      <c r="H599" s="201"/>
      <c r="I599" s="203"/>
      <c r="J599" s="201"/>
      <c r="K599" s="201"/>
      <c r="L599" s="203"/>
      <c r="M599" s="201"/>
      <c r="N599" s="201"/>
    </row>
    <row r="600" spans="1:14" s="170" customFormat="1">
      <c r="A600" s="133"/>
      <c r="B600" s="134"/>
      <c r="C600" s="134"/>
      <c r="D600" s="134"/>
      <c r="E600" s="134"/>
      <c r="F600" s="200"/>
      <c r="G600" s="200"/>
      <c r="H600" s="200"/>
      <c r="I600" s="202"/>
      <c r="J600" s="200"/>
      <c r="K600" s="200"/>
      <c r="L600" s="202"/>
      <c r="M600" s="200"/>
      <c r="N600" s="200"/>
    </row>
    <row r="601" spans="1:14" s="170" customFormat="1">
      <c r="A601" s="137"/>
      <c r="B601" s="138"/>
      <c r="C601" s="138"/>
      <c r="D601" s="138"/>
      <c r="E601" s="138"/>
      <c r="F601" s="201"/>
      <c r="G601" s="201"/>
      <c r="H601" s="201"/>
      <c r="I601" s="203"/>
      <c r="J601" s="201"/>
      <c r="K601" s="201"/>
      <c r="L601" s="203"/>
      <c r="M601" s="201"/>
      <c r="N601" s="201"/>
    </row>
    <row r="602" spans="1:14" s="170" customFormat="1">
      <c r="A602" s="133"/>
      <c r="B602" s="134"/>
      <c r="C602" s="134"/>
      <c r="D602" s="134"/>
      <c r="E602" s="134"/>
      <c r="F602" s="200"/>
      <c r="G602" s="200"/>
      <c r="H602" s="200"/>
      <c r="I602" s="202"/>
      <c r="J602" s="200"/>
      <c r="K602" s="200"/>
      <c r="L602" s="202"/>
      <c r="M602" s="200"/>
      <c r="N602" s="200"/>
    </row>
    <row r="603" spans="1:14" s="170" customFormat="1">
      <c r="A603" s="137"/>
      <c r="B603" s="138"/>
      <c r="C603" s="138"/>
      <c r="D603" s="138"/>
      <c r="E603" s="138"/>
      <c r="F603" s="201"/>
      <c r="G603" s="201"/>
      <c r="H603" s="201"/>
      <c r="I603" s="203"/>
      <c r="J603" s="201"/>
      <c r="K603" s="201"/>
      <c r="L603" s="203"/>
      <c r="M603" s="201"/>
      <c r="N603" s="201"/>
    </row>
    <row r="604" spans="1:14" s="170" customFormat="1">
      <c r="A604" s="133"/>
      <c r="B604" s="134"/>
      <c r="C604" s="134"/>
      <c r="D604" s="134"/>
      <c r="E604" s="134"/>
      <c r="F604" s="200"/>
      <c r="G604" s="200"/>
      <c r="H604" s="200"/>
      <c r="I604" s="202"/>
      <c r="J604" s="200"/>
      <c r="K604" s="200"/>
      <c r="L604" s="202"/>
      <c r="M604" s="200"/>
      <c r="N604" s="200"/>
    </row>
    <row r="605" spans="1:14" s="170" customFormat="1">
      <c r="A605" s="137"/>
      <c r="B605" s="138"/>
      <c r="C605" s="138"/>
      <c r="D605" s="138"/>
      <c r="E605" s="138"/>
      <c r="F605" s="201"/>
      <c r="G605" s="201"/>
      <c r="H605" s="201"/>
      <c r="I605" s="203"/>
      <c r="J605" s="201"/>
      <c r="K605" s="201"/>
      <c r="L605" s="203"/>
      <c r="M605" s="201"/>
      <c r="N605" s="201"/>
    </row>
    <row r="606" spans="1:14" s="170" customFormat="1">
      <c r="A606" s="133"/>
      <c r="B606" s="134"/>
      <c r="C606" s="134"/>
      <c r="D606" s="134"/>
      <c r="E606" s="134"/>
      <c r="F606" s="200"/>
      <c r="G606" s="200"/>
      <c r="H606" s="200"/>
      <c r="I606" s="202"/>
      <c r="J606" s="200"/>
      <c r="K606" s="200"/>
      <c r="L606" s="202"/>
      <c r="M606" s="200"/>
      <c r="N606" s="200"/>
    </row>
    <row r="607" spans="1:14" s="170" customFormat="1">
      <c r="A607" s="137"/>
      <c r="B607" s="138"/>
      <c r="C607" s="138"/>
      <c r="D607" s="138"/>
      <c r="E607" s="138"/>
      <c r="F607" s="201"/>
      <c r="G607" s="201"/>
      <c r="H607" s="201"/>
      <c r="I607" s="203"/>
      <c r="J607" s="201"/>
      <c r="K607" s="201"/>
      <c r="L607" s="203"/>
      <c r="M607" s="201"/>
      <c r="N607" s="201"/>
    </row>
    <row r="608" spans="1:14" s="170" customFormat="1">
      <c r="A608" s="133"/>
      <c r="B608" s="134"/>
      <c r="C608" s="134"/>
      <c r="D608" s="134"/>
      <c r="E608" s="134"/>
      <c r="F608" s="200"/>
      <c r="G608" s="200"/>
      <c r="H608" s="200"/>
      <c r="I608" s="202"/>
      <c r="J608" s="200"/>
      <c r="K608" s="200"/>
      <c r="L608" s="202"/>
      <c r="M608" s="200"/>
      <c r="N608" s="200"/>
    </row>
    <row r="609" spans="1:14" s="170" customFormat="1">
      <c r="A609" s="137"/>
      <c r="B609" s="138"/>
      <c r="C609" s="138"/>
      <c r="D609" s="138"/>
      <c r="E609" s="138"/>
      <c r="F609" s="201"/>
      <c r="G609" s="201"/>
      <c r="H609" s="201"/>
      <c r="I609" s="203"/>
      <c r="J609" s="201"/>
      <c r="K609" s="201"/>
      <c r="L609" s="203"/>
      <c r="M609" s="201"/>
      <c r="N609" s="201"/>
    </row>
    <row r="610" spans="1:14" s="170" customFormat="1">
      <c r="A610" s="133"/>
      <c r="B610" s="134"/>
      <c r="C610" s="134"/>
      <c r="D610" s="134"/>
      <c r="E610" s="134"/>
      <c r="F610" s="200"/>
      <c r="G610" s="200"/>
      <c r="H610" s="200"/>
      <c r="I610" s="202"/>
      <c r="J610" s="200"/>
      <c r="K610" s="200"/>
      <c r="L610" s="202"/>
      <c r="M610" s="200"/>
      <c r="N610" s="200"/>
    </row>
    <row r="611" spans="1:14" s="170" customFormat="1">
      <c r="A611" s="137"/>
      <c r="B611" s="138"/>
      <c r="C611" s="138"/>
      <c r="D611" s="138"/>
      <c r="E611" s="138"/>
      <c r="F611" s="201"/>
      <c r="G611" s="201"/>
      <c r="H611" s="201"/>
      <c r="I611" s="203"/>
      <c r="J611" s="201"/>
      <c r="K611" s="201"/>
      <c r="L611" s="203"/>
      <c r="M611" s="201"/>
      <c r="N611" s="201"/>
    </row>
    <row r="612" spans="1:14" s="170" customFormat="1">
      <c r="A612" s="133"/>
      <c r="B612" s="134"/>
      <c r="C612" s="134"/>
      <c r="D612" s="134"/>
      <c r="E612" s="134"/>
      <c r="F612" s="200"/>
      <c r="G612" s="200"/>
      <c r="H612" s="200"/>
      <c r="I612" s="202"/>
      <c r="J612" s="200"/>
      <c r="K612" s="200"/>
      <c r="L612" s="202"/>
      <c r="M612" s="200"/>
      <c r="N612" s="200"/>
    </row>
    <row r="613" spans="1:14" s="170" customFormat="1">
      <c r="A613" s="137"/>
      <c r="B613" s="138"/>
      <c r="C613" s="138"/>
      <c r="D613" s="138"/>
      <c r="E613" s="138"/>
      <c r="F613" s="201"/>
      <c r="G613" s="201"/>
      <c r="H613" s="201"/>
      <c r="I613" s="203"/>
      <c r="J613" s="201"/>
      <c r="K613" s="201"/>
      <c r="L613" s="203"/>
      <c r="M613" s="201"/>
      <c r="N613" s="201"/>
    </row>
    <row r="614" spans="1:14" s="170" customFormat="1">
      <c r="A614" s="133"/>
      <c r="B614" s="134"/>
      <c r="C614" s="134"/>
      <c r="D614" s="134"/>
      <c r="E614" s="134"/>
      <c r="F614" s="200"/>
      <c r="G614" s="200"/>
      <c r="H614" s="200"/>
      <c r="I614" s="202"/>
      <c r="J614" s="200"/>
      <c r="K614" s="200"/>
      <c r="L614" s="202"/>
      <c r="M614" s="200"/>
      <c r="N614" s="200"/>
    </row>
    <row r="615" spans="1:14" s="170" customFormat="1">
      <c r="A615" s="137"/>
      <c r="B615" s="138"/>
      <c r="C615" s="138"/>
      <c r="D615" s="138"/>
      <c r="E615" s="138"/>
      <c r="F615" s="201"/>
      <c r="G615" s="201"/>
      <c r="H615" s="201"/>
      <c r="I615" s="203"/>
      <c r="J615" s="201"/>
      <c r="K615" s="201"/>
      <c r="L615" s="203"/>
      <c r="M615" s="201"/>
      <c r="N615" s="201"/>
    </row>
    <row r="616" spans="1:14" s="170" customFormat="1">
      <c r="A616" s="133"/>
      <c r="B616" s="134"/>
      <c r="C616" s="134"/>
      <c r="D616" s="134"/>
      <c r="E616" s="134"/>
      <c r="F616" s="200"/>
      <c r="G616" s="200"/>
      <c r="H616" s="200"/>
      <c r="I616" s="202"/>
      <c r="J616" s="200"/>
      <c r="K616" s="200"/>
      <c r="L616" s="202"/>
      <c r="M616" s="200"/>
      <c r="N616" s="200"/>
    </row>
    <row r="617" spans="1:14" s="170" customFormat="1">
      <c r="A617" s="137"/>
      <c r="B617" s="138"/>
      <c r="C617" s="138"/>
      <c r="D617" s="138"/>
      <c r="E617" s="138"/>
      <c r="F617" s="201"/>
      <c r="G617" s="201"/>
      <c r="H617" s="201"/>
      <c r="I617" s="203"/>
      <c r="J617" s="201"/>
      <c r="K617" s="201"/>
      <c r="L617" s="203"/>
      <c r="M617" s="201"/>
      <c r="N617" s="201"/>
    </row>
    <row r="618" spans="1:14" s="170" customFormat="1">
      <c r="A618" s="133"/>
      <c r="B618" s="134"/>
      <c r="C618" s="134"/>
      <c r="D618" s="134"/>
      <c r="E618" s="134"/>
      <c r="F618" s="200"/>
      <c r="G618" s="200"/>
      <c r="H618" s="200"/>
      <c r="I618" s="202"/>
      <c r="J618" s="200"/>
      <c r="K618" s="200"/>
      <c r="L618" s="202"/>
      <c r="M618" s="200"/>
      <c r="N618" s="200"/>
    </row>
    <row r="619" spans="1:14" s="170" customFormat="1">
      <c r="A619" s="137"/>
      <c r="B619" s="138"/>
      <c r="C619" s="138"/>
      <c r="D619" s="138"/>
      <c r="E619" s="138"/>
      <c r="F619" s="201"/>
      <c r="G619" s="201"/>
      <c r="H619" s="201"/>
      <c r="I619" s="203"/>
      <c r="J619" s="201"/>
      <c r="K619" s="201"/>
      <c r="L619" s="203"/>
      <c r="M619" s="201"/>
      <c r="N619" s="201"/>
    </row>
    <row r="620" spans="1:14" s="170" customFormat="1">
      <c r="A620" s="133"/>
      <c r="B620" s="134"/>
      <c r="C620" s="134"/>
      <c r="D620" s="134"/>
      <c r="E620" s="134"/>
      <c r="F620" s="200"/>
      <c r="G620" s="200"/>
      <c r="H620" s="200"/>
      <c r="I620" s="202"/>
      <c r="J620" s="200"/>
      <c r="K620" s="200"/>
      <c r="L620" s="202"/>
      <c r="M620" s="200"/>
      <c r="N620" s="200"/>
    </row>
    <row r="621" spans="1:14" s="170" customFormat="1">
      <c r="A621" s="137"/>
      <c r="B621" s="138"/>
      <c r="C621" s="138"/>
      <c r="D621" s="138"/>
      <c r="E621" s="138"/>
      <c r="F621" s="201"/>
      <c r="G621" s="201"/>
      <c r="H621" s="201"/>
      <c r="I621" s="203"/>
      <c r="J621" s="201"/>
      <c r="K621" s="201"/>
      <c r="L621" s="203"/>
      <c r="M621" s="201"/>
      <c r="N621" s="201"/>
    </row>
    <row r="622" spans="1:14" s="170" customFormat="1">
      <c r="A622" s="133"/>
      <c r="B622" s="134"/>
      <c r="C622" s="134"/>
      <c r="D622" s="134"/>
      <c r="E622" s="134"/>
      <c r="F622" s="200"/>
      <c r="G622" s="200"/>
      <c r="H622" s="200"/>
      <c r="I622" s="202"/>
      <c r="J622" s="200"/>
      <c r="K622" s="200"/>
      <c r="L622" s="202"/>
      <c r="M622" s="200"/>
      <c r="N622" s="200"/>
    </row>
    <row r="623" spans="1:14" s="170" customFormat="1">
      <c r="A623" s="137"/>
      <c r="B623" s="138"/>
      <c r="C623" s="138"/>
      <c r="D623" s="138"/>
      <c r="E623" s="138"/>
      <c r="F623" s="201"/>
      <c r="G623" s="201"/>
      <c r="H623" s="201"/>
      <c r="I623" s="203"/>
      <c r="J623" s="201"/>
      <c r="K623" s="201"/>
      <c r="L623" s="203"/>
      <c r="M623" s="201"/>
      <c r="N623" s="201"/>
    </row>
    <row r="624" spans="1:14" s="170" customFormat="1">
      <c r="A624" s="133"/>
      <c r="B624" s="134"/>
      <c r="C624" s="134"/>
      <c r="D624" s="134"/>
      <c r="E624" s="134"/>
      <c r="F624" s="200"/>
      <c r="G624" s="200"/>
      <c r="H624" s="200"/>
      <c r="I624" s="202"/>
      <c r="J624" s="200"/>
      <c r="K624" s="200"/>
      <c r="L624" s="202"/>
      <c r="M624" s="200"/>
      <c r="N624" s="200"/>
    </row>
    <row r="625" spans="1:14" s="170" customFormat="1">
      <c r="A625" s="137"/>
      <c r="B625" s="138"/>
      <c r="C625" s="138"/>
      <c r="D625" s="138"/>
      <c r="E625" s="138"/>
      <c r="F625" s="201"/>
      <c r="G625" s="201"/>
      <c r="H625" s="201"/>
      <c r="I625" s="203"/>
      <c r="J625" s="201"/>
      <c r="K625" s="201"/>
      <c r="L625" s="203"/>
      <c r="M625" s="201"/>
      <c r="N625" s="201"/>
    </row>
    <row r="626" spans="1:14" s="170" customFormat="1">
      <c r="A626" s="133"/>
      <c r="B626" s="134"/>
      <c r="C626" s="134"/>
      <c r="D626" s="134"/>
      <c r="E626" s="134"/>
      <c r="F626" s="200"/>
      <c r="G626" s="200"/>
      <c r="H626" s="200"/>
      <c r="I626" s="202"/>
      <c r="J626" s="200"/>
      <c r="K626" s="200"/>
      <c r="L626" s="202"/>
      <c r="M626" s="200"/>
      <c r="N626" s="200"/>
    </row>
    <row r="627" spans="1:14" s="170" customFormat="1">
      <c r="A627" s="137"/>
      <c r="B627" s="138"/>
      <c r="C627" s="138"/>
      <c r="D627" s="138"/>
      <c r="E627" s="138"/>
      <c r="F627" s="201"/>
      <c r="G627" s="201"/>
      <c r="H627" s="201"/>
      <c r="I627" s="203"/>
      <c r="J627" s="201"/>
      <c r="K627" s="201"/>
      <c r="L627" s="203"/>
      <c r="M627" s="201"/>
      <c r="N627" s="201"/>
    </row>
    <row r="628" spans="1:14" s="170" customFormat="1">
      <c r="A628" s="133"/>
      <c r="B628" s="134"/>
      <c r="C628" s="134"/>
      <c r="D628" s="134"/>
      <c r="E628" s="134"/>
      <c r="F628" s="200"/>
      <c r="G628" s="200"/>
      <c r="H628" s="200"/>
      <c r="I628" s="202"/>
      <c r="J628" s="200"/>
      <c r="K628" s="200"/>
      <c r="L628" s="202"/>
      <c r="M628" s="200"/>
      <c r="N628" s="200"/>
    </row>
    <row r="629" spans="1:14" s="170" customFormat="1">
      <c r="A629" s="137"/>
      <c r="B629" s="138"/>
      <c r="C629" s="138"/>
      <c r="D629" s="138"/>
      <c r="E629" s="138"/>
      <c r="F629" s="201"/>
      <c r="G629" s="201"/>
      <c r="H629" s="201"/>
      <c r="I629" s="203"/>
      <c r="J629" s="201"/>
      <c r="K629" s="201"/>
      <c r="L629" s="203"/>
      <c r="M629" s="201"/>
      <c r="N629" s="201"/>
    </row>
    <row r="630" spans="1:14" s="170" customFormat="1">
      <c r="A630" s="133"/>
      <c r="B630" s="134"/>
      <c r="C630" s="134"/>
      <c r="D630" s="134"/>
      <c r="E630" s="134"/>
      <c r="F630" s="200"/>
      <c r="G630" s="200"/>
      <c r="H630" s="200"/>
      <c r="I630" s="202"/>
      <c r="J630" s="200"/>
      <c r="K630" s="200"/>
      <c r="L630" s="202"/>
      <c r="M630" s="200"/>
      <c r="N630" s="200"/>
    </row>
    <row r="631" spans="1:14" s="170" customFormat="1">
      <c r="A631" s="137"/>
      <c r="B631" s="138"/>
      <c r="C631" s="138"/>
      <c r="D631" s="138"/>
      <c r="E631" s="138"/>
      <c r="F631" s="201"/>
      <c r="G631" s="201"/>
      <c r="H631" s="201"/>
      <c r="I631" s="203"/>
      <c r="J631" s="201"/>
      <c r="K631" s="201"/>
      <c r="L631" s="203"/>
      <c r="M631" s="201"/>
      <c r="N631" s="201"/>
    </row>
    <row r="632" spans="1:14" s="170" customFormat="1">
      <c r="A632" s="133"/>
      <c r="B632" s="134"/>
      <c r="C632" s="134"/>
      <c r="D632" s="134"/>
      <c r="E632" s="134"/>
      <c r="F632" s="200"/>
      <c r="G632" s="200"/>
      <c r="H632" s="200"/>
      <c r="I632" s="202"/>
      <c r="J632" s="200"/>
      <c r="K632" s="200"/>
      <c r="L632" s="202"/>
      <c r="M632" s="200"/>
      <c r="N632" s="200"/>
    </row>
    <row r="633" spans="1:14" s="170" customFormat="1">
      <c r="A633" s="137"/>
      <c r="B633" s="138"/>
      <c r="C633" s="138"/>
      <c r="D633" s="138"/>
      <c r="E633" s="138"/>
      <c r="F633" s="201"/>
      <c r="G633" s="201"/>
      <c r="H633" s="201"/>
      <c r="I633" s="203"/>
      <c r="J633" s="201"/>
      <c r="K633" s="201"/>
      <c r="L633" s="203"/>
      <c r="M633" s="201"/>
      <c r="N633" s="201"/>
    </row>
    <row r="634" spans="1:14" s="170" customFormat="1">
      <c r="A634" s="133"/>
      <c r="B634" s="134"/>
      <c r="C634" s="134"/>
      <c r="D634" s="134"/>
      <c r="E634" s="134"/>
      <c r="F634" s="200"/>
      <c r="G634" s="200"/>
      <c r="H634" s="200"/>
      <c r="I634" s="202"/>
      <c r="J634" s="200"/>
      <c r="K634" s="200"/>
      <c r="L634" s="202"/>
      <c r="M634" s="200"/>
      <c r="N634" s="200"/>
    </row>
    <row r="635" spans="1:14" s="170" customFormat="1">
      <c r="A635" s="137"/>
      <c r="B635" s="138"/>
      <c r="C635" s="138"/>
      <c r="D635" s="138"/>
      <c r="E635" s="138"/>
      <c r="F635" s="201"/>
      <c r="G635" s="201"/>
      <c r="H635" s="201"/>
      <c r="I635" s="203"/>
      <c r="J635" s="201"/>
      <c r="K635" s="201"/>
      <c r="L635" s="203"/>
      <c r="M635" s="201"/>
      <c r="N635" s="201"/>
    </row>
    <row r="636" spans="1:14" s="170" customFormat="1">
      <c r="A636" s="133"/>
      <c r="B636" s="134"/>
      <c r="C636" s="134"/>
      <c r="D636" s="134"/>
      <c r="E636" s="134"/>
      <c r="F636" s="200"/>
      <c r="G636" s="200"/>
      <c r="H636" s="200"/>
      <c r="I636" s="202"/>
      <c r="J636" s="200"/>
      <c r="K636" s="200"/>
      <c r="L636" s="202"/>
      <c r="M636" s="200"/>
      <c r="N636" s="200"/>
    </row>
    <row r="637" spans="1:14" s="170" customFormat="1">
      <c r="A637" s="137"/>
      <c r="B637" s="138"/>
      <c r="C637" s="138"/>
      <c r="D637" s="138"/>
      <c r="E637" s="138"/>
      <c r="F637" s="201"/>
      <c r="G637" s="201"/>
      <c r="H637" s="201"/>
      <c r="I637" s="203"/>
      <c r="J637" s="201"/>
      <c r="K637" s="201"/>
      <c r="L637" s="203"/>
      <c r="M637" s="201"/>
      <c r="N637" s="201"/>
    </row>
    <row r="638" spans="1:14" s="170" customFormat="1">
      <c r="A638" s="133"/>
      <c r="B638" s="134"/>
      <c r="C638" s="134"/>
      <c r="D638" s="134"/>
      <c r="E638" s="134"/>
      <c r="F638" s="200"/>
      <c r="G638" s="200"/>
      <c r="H638" s="200"/>
      <c r="I638" s="202"/>
      <c r="J638" s="200"/>
      <c r="K638" s="200"/>
      <c r="L638" s="202"/>
      <c r="M638" s="200"/>
      <c r="N638" s="200"/>
    </row>
    <row r="639" spans="1:14" s="170" customFormat="1">
      <c r="A639" s="137"/>
      <c r="B639" s="138"/>
      <c r="C639" s="138"/>
      <c r="D639" s="138"/>
      <c r="E639" s="138"/>
      <c r="F639" s="201"/>
      <c r="G639" s="201"/>
      <c r="H639" s="201"/>
      <c r="I639" s="203"/>
      <c r="J639" s="201"/>
      <c r="K639" s="201"/>
      <c r="L639" s="203"/>
      <c r="M639" s="201"/>
      <c r="N639" s="201"/>
    </row>
    <row r="640" spans="1:14" s="170" customFormat="1">
      <c r="A640" s="133"/>
      <c r="B640" s="134"/>
      <c r="C640" s="134"/>
      <c r="D640" s="134"/>
      <c r="E640" s="134"/>
      <c r="F640" s="200"/>
      <c r="G640" s="200"/>
      <c r="H640" s="200"/>
      <c r="I640" s="202"/>
      <c r="J640" s="200"/>
      <c r="K640" s="200"/>
      <c r="L640" s="202"/>
      <c r="M640" s="200"/>
      <c r="N640" s="200"/>
    </row>
    <row r="641" spans="1:14" s="170" customFormat="1">
      <c r="A641" s="137"/>
      <c r="B641" s="138"/>
      <c r="C641" s="138"/>
      <c r="D641" s="138"/>
      <c r="E641" s="138"/>
      <c r="F641" s="201"/>
      <c r="G641" s="201"/>
      <c r="H641" s="201"/>
      <c r="I641" s="203"/>
      <c r="J641" s="201"/>
      <c r="K641" s="201"/>
      <c r="L641" s="203"/>
      <c r="M641" s="201"/>
      <c r="N641" s="201"/>
    </row>
    <row r="642" spans="1:14" s="170" customFormat="1">
      <c r="A642" s="133"/>
      <c r="B642" s="134"/>
      <c r="C642" s="134"/>
      <c r="D642" s="134"/>
      <c r="E642" s="134"/>
      <c r="F642" s="200"/>
      <c r="G642" s="200"/>
      <c r="H642" s="200"/>
      <c r="I642" s="202"/>
      <c r="J642" s="200"/>
      <c r="K642" s="200"/>
      <c r="L642" s="202"/>
      <c r="M642" s="200"/>
      <c r="N642" s="200"/>
    </row>
    <row r="643" spans="1:14" s="170" customFormat="1">
      <c r="A643" s="137"/>
      <c r="B643" s="138"/>
      <c r="C643" s="138"/>
      <c r="D643" s="138"/>
      <c r="E643" s="138"/>
      <c r="F643" s="201"/>
      <c r="G643" s="201"/>
      <c r="H643" s="201"/>
      <c r="I643" s="203"/>
      <c r="J643" s="201"/>
      <c r="K643" s="201"/>
      <c r="L643" s="203"/>
      <c r="M643" s="201"/>
      <c r="N643" s="201"/>
    </row>
    <row r="644" spans="1:14" s="170" customFormat="1">
      <c r="A644" s="133"/>
      <c r="B644" s="134"/>
      <c r="C644" s="134"/>
      <c r="D644" s="134"/>
      <c r="E644" s="134"/>
      <c r="F644" s="200"/>
      <c r="G644" s="200"/>
      <c r="H644" s="200"/>
      <c r="I644" s="202"/>
      <c r="J644" s="200"/>
      <c r="K644" s="200"/>
      <c r="L644" s="202"/>
      <c r="M644" s="200"/>
      <c r="N644" s="200"/>
    </row>
    <row r="645" spans="1:14" s="170" customFormat="1">
      <c r="A645" s="137"/>
      <c r="B645" s="138"/>
      <c r="C645" s="138"/>
      <c r="D645" s="138"/>
      <c r="E645" s="138"/>
      <c r="F645" s="201"/>
      <c r="G645" s="201"/>
      <c r="H645" s="201"/>
      <c r="I645" s="203"/>
      <c r="J645" s="201"/>
      <c r="K645" s="201"/>
      <c r="L645" s="203"/>
      <c r="M645" s="201"/>
      <c r="N645" s="201"/>
    </row>
    <row r="646" spans="1:14" s="170" customFormat="1">
      <c r="A646" s="133"/>
      <c r="B646" s="134"/>
      <c r="C646" s="134"/>
      <c r="D646" s="134"/>
      <c r="E646" s="134"/>
      <c r="F646" s="200"/>
      <c r="G646" s="200"/>
      <c r="H646" s="200"/>
      <c r="I646" s="202"/>
      <c r="J646" s="200"/>
      <c r="K646" s="200"/>
      <c r="L646" s="202"/>
      <c r="M646" s="200"/>
      <c r="N646" s="200"/>
    </row>
    <row r="647" spans="1:14" s="170" customFormat="1">
      <c r="A647" s="137"/>
      <c r="B647" s="138"/>
      <c r="C647" s="138"/>
      <c r="D647" s="138"/>
      <c r="E647" s="138"/>
      <c r="F647" s="201"/>
      <c r="G647" s="201"/>
      <c r="H647" s="201"/>
      <c r="I647" s="203"/>
      <c r="J647" s="201"/>
      <c r="K647" s="201"/>
      <c r="L647" s="203"/>
      <c r="M647" s="201"/>
      <c r="N647" s="201"/>
    </row>
    <row r="648" spans="1:14" s="170" customFormat="1">
      <c r="A648" s="133"/>
      <c r="B648" s="134"/>
      <c r="C648" s="134"/>
      <c r="D648" s="134"/>
      <c r="E648" s="134"/>
      <c r="F648" s="200"/>
      <c r="G648" s="200"/>
      <c r="H648" s="200"/>
      <c r="I648" s="202"/>
      <c r="J648" s="200"/>
      <c r="K648" s="200"/>
      <c r="L648" s="202"/>
      <c r="M648" s="200"/>
      <c r="N648" s="200"/>
    </row>
    <row r="649" spans="1:14" s="170" customFormat="1">
      <c r="A649" s="137"/>
      <c r="B649" s="138"/>
      <c r="C649" s="138"/>
      <c r="D649" s="138"/>
      <c r="E649" s="138"/>
      <c r="F649" s="201"/>
      <c r="G649" s="201"/>
      <c r="H649" s="201"/>
      <c r="I649" s="203"/>
      <c r="J649" s="201"/>
      <c r="K649" s="201"/>
      <c r="L649" s="203"/>
      <c r="M649" s="201"/>
      <c r="N649" s="201"/>
    </row>
    <row r="650" spans="1:14" s="170" customFormat="1">
      <c r="A650" s="133"/>
      <c r="B650" s="134"/>
      <c r="C650" s="134"/>
      <c r="D650" s="134"/>
      <c r="E650" s="134"/>
      <c r="F650" s="200"/>
      <c r="G650" s="200"/>
      <c r="H650" s="200"/>
      <c r="I650" s="202"/>
      <c r="J650" s="200"/>
      <c r="K650" s="200"/>
      <c r="L650" s="202"/>
      <c r="M650" s="200"/>
      <c r="N650" s="200"/>
    </row>
    <row r="651" spans="1:14" s="170" customFormat="1">
      <c r="A651" s="137"/>
      <c r="B651" s="138"/>
      <c r="C651" s="138"/>
      <c r="D651" s="138"/>
      <c r="E651" s="138"/>
      <c r="F651" s="201"/>
      <c r="G651" s="201"/>
      <c r="H651" s="201"/>
      <c r="I651" s="203"/>
      <c r="J651" s="201"/>
      <c r="K651" s="201"/>
      <c r="L651" s="203"/>
      <c r="M651" s="201"/>
      <c r="N651" s="201"/>
    </row>
    <row r="652" spans="1:14" s="170" customFormat="1">
      <c r="A652" s="133"/>
      <c r="B652" s="134"/>
      <c r="C652" s="134"/>
      <c r="D652" s="134"/>
      <c r="E652" s="134"/>
      <c r="F652" s="200"/>
      <c r="G652" s="200"/>
      <c r="H652" s="200"/>
      <c r="I652" s="202"/>
      <c r="J652" s="200"/>
      <c r="K652" s="200"/>
      <c r="L652" s="202"/>
      <c r="M652" s="200"/>
      <c r="N652" s="200"/>
    </row>
    <row r="653" spans="1:14" s="170" customFormat="1">
      <c r="A653" s="137"/>
      <c r="B653" s="138"/>
      <c r="C653" s="138"/>
      <c r="D653" s="138"/>
      <c r="E653" s="138"/>
      <c r="F653" s="201"/>
      <c r="G653" s="201"/>
      <c r="H653" s="201"/>
      <c r="I653" s="203"/>
      <c r="J653" s="201"/>
      <c r="K653" s="201"/>
      <c r="L653" s="203"/>
      <c r="M653" s="201"/>
      <c r="N653" s="201"/>
    </row>
    <row r="654" spans="1:14" s="170" customFormat="1">
      <c r="A654" s="133"/>
      <c r="B654" s="134"/>
      <c r="C654" s="134"/>
      <c r="D654" s="134"/>
      <c r="E654" s="134"/>
      <c r="F654" s="200"/>
      <c r="G654" s="200"/>
      <c r="H654" s="200"/>
      <c r="I654" s="202"/>
      <c r="J654" s="200"/>
      <c r="K654" s="200"/>
      <c r="L654" s="202"/>
      <c r="M654" s="200"/>
      <c r="N654" s="200"/>
    </row>
    <row r="655" spans="1:14" s="170" customFormat="1">
      <c r="A655" s="137"/>
      <c r="B655" s="138"/>
      <c r="C655" s="138"/>
      <c r="D655" s="138"/>
      <c r="E655" s="138"/>
      <c r="F655" s="201"/>
      <c r="G655" s="201"/>
      <c r="H655" s="201"/>
      <c r="I655" s="203"/>
      <c r="J655" s="201"/>
      <c r="K655" s="201"/>
      <c r="L655" s="203"/>
      <c r="M655" s="201"/>
      <c r="N655" s="201"/>
    </row>
    <row r="656" spans="1:14" s="170" customFormat="1">
      <c r="A656" s="133"/>
      <c r="B656" s="134"/>
      <c r="C656" s="134"/>
      <c r="D656" s="134"/>
      <c r="E656" s="134"/>
      <c r="F656" s="200"/>
      <c r="G656" s="200"/>
      <c r="H656" s="200"/>
      <c r="I656" s="202"/>
      <c r="J656" s="200"/>
      <c r="K656" s="200"/>
      <c r="L656" s="202"/>
      <c r="M656" s="200"/>
      <c r="N656" s="200"/>
    </row>
    <row r="657" spans="1:14" s="170" customFormat="1">
      <c r="A657" s="137"/>
      <c r="B657" s="138"/>
      <c r="C657" s="138"/>
      <c r="D657" s="138"/>
      <c r="E657" s="138"/>
      <c r="F657" s="201"/>
      <c r="G657" s="201"/>
      <c r="H657" s="201"/>
      <c r="I657" s="203"/>
      <c r="J657" s="201"/>
      <c r="K657" s="201"/>
      <c r="L657" s="203"/>
      <c r="M657" s="201"/>
      <c r="N657" s="201"/>
    </row>
    <row r="658" spans="1:14" s="170" customFormat="1">
      <c r="A658" s="133"/>
      <c r="B658" s="134"/>
      <c r="C658" s="134"/>
      <c r="D658" s="134"/>
      <c r="E658" s="134"/>
      <c r="F658" s="200"/>
      <c r="G658" s="200"/>
      <c r="H658" s="200"/>
      <c r="I658" s="202"/>
      <c r="J658" s="200"/>
      <c r="K658" s="200"/>
      <c r="L658" s="202"/>
      <c r="M658" s="200"/>
      <c r="N658" s="200"/>
    </row>
    <row r="659" spans="1:14" s="170" customFormat="1">
      <c r="A659" s="137"/>
      <c r="B659" s="138"/>
      <c r="C659" s="138"/>
      <c r="D659" s="138"/>
      <c r="E659" s="138"/>
      <c r="F659" s="201"/>
      <c r="G659" s="201"/>
      <c r="H659" s="201"/>
      <c r="I659" s="203"/>
      <c r="J659" s="201"/>
      <c r="K659" s="201"/>
      <c r="L659" s="203"/>
      <c r="M659" s="201"/>
      <c r="N659" s="201"/>
    </row>
    <row r="660" spans="1:14" s="170" customFormat="1">
      <c r="A660" s="133"/>
      <c r="B660" s="134"/>
      <c r="C660" s="134"/>
      <c r="D660" s="134"/>
      <c r="E660" s="134"/>
      <c r="F660" s="200"/>
      <c r="G660" s="200"/>
      <c r="H660" s="200"/>
      <c r="I660" s="202"/>
      <c r="J660" s="200"/>
      <c r="K660" s="200"/>
      <c r="L660" s="202"/>
      <c r="M660" s="200"/>
      <c r="N660" s="200"/>
    </row>
    <row r="661" spans="1:14" s="170" customFormat="1">
      <c r="A661" s="137"/>
      <c r="B661" s="138"/>
      <c r="C661" s="138"/>
      <c r="D661" s="138"/>
      <c r="E661" s="138"/>
      <c r="F661" s="201"/>
      <c r="G661" s="201"/>
      <c r="H661" s="201"/>
      <c r="I661" s="203"/>
      <c r="J661" s="201"/>
      <c r="K661" s="201"/>
      <c r="L661" s="203"/>
      <c r="M661" s="201"/>
      <c r="N661" s="201"/>
    </row>
    <row r="662" spans="1:14" s="170" customFormat="1">
      <c r="A662" s="133"/>
      <c r="B662" s="134"/>
      <c r="C662" s="134"/>
      <c r="D662" s="134"/>
      <c r="E662" s="134"/>
      <c r="F662" s="200"/>
      <c r="G662" s="200"/>
      <c r="H662" s="200"/>
      <c r="I662" s="202"/>
      <c r="J662" s="200"/>
      <c r="K662" s="200"/>
      <c r="L662" s="202"/>
      <c r="M662" s="200"/>
      <c r="N662" s="200"/>
    </row>
    <row r="663" spans="1:14" s="170" customFormat="1">
      <c r="A663" s="137"/>
      <c r="B663" s="138"/>
      <c r="C663" s="138"/>
      <c r="D663" s="138"/>
      <c r="E663" s="138"/>
      <c r="F663" s="201"/>
      <c r="G663" s="201"/>
      <c r="H663" s="201"/>
      <c r="I663" s="203"/>
      <c r="J663" s="201"/>
      <c r="K663" s="201"/>
      <c r="L663" s="203"/>
      <c r="M663" s="201"/>
      <c r="N663" s="201"/>
    </row>
    <row r="664" spans="1:14" s="170" customFormat="1">
      <c r="A664" s="133"/>
      <c r="B664" s="134"/>
      <c r="C664" s="134"/>
      <c r="D664" s="134"/>
      <c r="E664" s="134"/>
      <c r="F664" s="200"/>
      <c r="G664" s="200"/>
      <c r="H664" s="200"/>
      <c r="I664" s="202"/>
      <c r="J664" s="200"/>
      <c r="K664" s="200"/>
      <c r="L664" s="202"/>
      <c r="M664" s="200"/>
      <c r="N664" s="200"/>
    </row>
    <row r="665" spans="1:14" s="170" customFormat="1">
      <c r="A665" s="137"/>
      <c r="B665" s="138"/>
      <c r="C665" s="138"/>
      <c r="D665" s="138"/>
      <c r="E665" s="138"/>
      <c r="F665" s="201"/>
      <c r="G665" s="201"/>
      <c r="H665" s="201"/>
      <c r="I665" s="203"/>
      <c r="J665" s="201"/>
      <c r="K665" s="201"/>
      <c r="L665" s="203"/>
      <c r="M665" s="201"/>
      <c r="N665" s="201"/>
    </row>
    <row r="666" spans="1:14" s="170" customFormat="1">
      <c r="A666" s="133"/>
      <c r="B666" s="134"/>
      <c r="C666" s="134"/>
      <c r="D666" s="134"/>
      <c r="E666" s="134"/>
      <c r="F666" s="200"/>
      <c r="G666" s="200"/>
      <c r="H666" s="200"/>
      <c r="I666" s="202"/>
      <c r="J666" s="200"/>
      <c r="K666" s="200"/>
      <c r="L666" s="202"/>
      <c r="M666" s="200"/>
      <c r="N666" s="200"/>
    </row>
    <row r="667" spans="1:14" s="170" customFormat="1">
      <c r="A667" s="137"/>
      <c r="B667" s="138"/>
      <c r="C667" s="138"/>
      <c r="D667" s="138"/>
      <c r="E667" s="138"/>
      <c r="F667" s="201"/>
      <c r="G667" s="201"/>
      <c r="H667" s="201"/>
      <c r="I667" s="203"/>
      <c r="J667" s="201"/>
      <c r="K667" s="201"/>
      <c r="L667" s="203"/>
      <c r="M667" s="201"/>
      <c r="N667" s="201"/>
    </row>
    <row r="668" spans="1:14" s="170" customFormat="1">
      <c r="A668" s="133"/>
      <c r="B668" s="134"/>
      <c r="C668" s="134"/>
      <c r="D668" s="134"/>
      <c r="E668" s="134"/>
      <c r="F668" s="200"/>
      <c r="G668" s="200"/>
      <c r="H668" s="200"/>
      <c r="I668" s="202"/>
      <c r="J668" s="200"/>
      <c r="K668" s="200"/>
      <c r="L668" s="202"/>
      <c r="M668" s="200"/>
      <c r="N668" s="200"/>
    </row>
    <row r="669" spans="1:14" s="170" customFormat="1">
      <c r="A669" s="137"/>
      <c r="B669" s="138"/>
      <c r="C669" s="138"/>
      <c r="D669" s="138"/>
      <c r="E669" s="138"/>
      <c r="F669" s="201"/>
      <c r="G669" s="201"/>
      <c r="H669" s="201"/>
      <c r="I669" s="203"/>
      <c r="J669" s="201"/>
      <c r="K669" s="201"/>
      <c r="L669" s="203"/>
      <c r="M669" s="201"/>
      <c r="N669" s="201"/>
    </row>
    <row r="670" spans="1:14" s="170" customFormat="1">
      <c r="A670" s="133"/>
      <c r="B670" s="134"/>
      <c r="C670" s="134"/>
      <c r="D670" s="134"/>
      <c r="E670" s="134"/>
      <c r="F670" s="200"/>
      <c r="G670" s="200"/>
      <c r="H670" s="200"/>
      <c r="I670" s="202"/>
      <c r="J670" s="200"/>
      <c r="K670" s="200"/>
      <c r="L670" s="202"/>
      <c r="M670" s="200"/>
      <c r="N670" s="200"/>
    </row>
    <row r="671" spans="1:14" s="170" customFormat="1">
      <c r="A671" s="137"/>
      <c r="B671" s="138"/>
      <c r="C671" s="138"/>
      <c r="D671" s="138"/>
      <c r="E671" s="138"/>
      <c r="F671" s="201"/>
      <c r="G671" s="201"/>
      <c r="H671" s="201"/>
      <c r="I671" s="203"/>
      <c r="J671" s="201"/>
      <c r="K671" s="201"/>
      <c r="L671" s="203"/>
      <c r="M671" s="201"/>
      <c r="N671" s="201"/>
    </row>
    <row r="672" spans="1:14" s="170" customFormat="1">
      <c r="A672" s="133"/>
      <c r="B672" s="134"/>
      <c r="C672" s="134"/>
      <c r="D672" s="134"/>
      <c r="E672" s="134"/>
      <c r="F672" s="200"/>
      <c r="G672" s="200"/>
      <c r="H672" s="200"/>
      <c r="I672" s="202"/>
      <c r="J672" s="200"/>
      <c r="K672" s="200"/>
      <c r="L672" s="202"/>
      <c r="M672" s="200"/>
      <c r="N672" s="200"/>
    </row>
    <row r="673" spans="1:14" s="170" customFormat="1">
      <c r="A673" s="137"/>
      <c r="B673" s="138"/>
      <c r="C673" s="138"/>
      <c r="D673" s="138"/>
      <c r="E673" s="138"/>
      <c r="F673" s="201"/>
      <c r="G673" s="201"/>
      <c r="H673" s="201"/>
      <c r="I673" s="203"/>
      <c r="J673" s="201"/>
      <c r="K673" s="201"/>
      <c r="L673" s="203"/>
      <c r="M673" s="201"/>
      <c r="N673" s="201"/>
    </row>
    <row r="674" spans="1:14" s="170" customFormat="1">
      <c r="A674" s="133"/>
      <c r="B674" s="134"/>
      <c r="C674" s="134"/>
      <c r="D674" s="134"/>
      <c r="E674" s="134"/>
      <c r="F674" s="200"/>
      <c r="G674" s="200"/>
      <c r="H674" s="200"/>
      <c r="I674" s="202"/>
      <c r="J674" s="200"/>
      <c r="K674" s="200"/>
      <c r="L674" s="202"/>
      <c r="M674" s="200"/>
      <c r="N674" s="200"/>
    </row>
    <row r="675" spans="1:14" s="170" customFormat="1">
      <c r="A675" s="137"/>
      <c r="B675" s="138"/>
      <c r="C675" s="138"/>
      <c r="D675" s="138"/>
      <c r="E675" s="138"/>
      <c r="F675" s="201"/>
      <c r="G675" s="201"/>
      <c r="H675" s="201"/>
      <c r="I675" s="203"/>
      <c r="J675" s="201"/>
      <c r="K675" s="201"/>
      <c r="L675" s="203"/>
      <c r="M675" s="201"/>
      <c r="N675" s="201"/>
    </row>
    <row r="676" spans="1:14" s="170" customFormat="1">
      <c r="A676" s="133"/>
      <c r="B676" s="134"/>
      <c r="C676" s="134"/>
      <c r="D676" s="134"/>
      <c r="E676" s="134"/>
      <c r="F676" s="200"/>
      <c r="G676" s="200"/>
      <c r="H676" s="200"/>
      <c r="I676" s="202"/>
      <c r="J676" s="200"/>
      <c r="K676" s="200"/>
      <c r="L676" s="202"/>
      <c r="M676" s="200"/>
      <c r="N676" s="200"/>
    </row>
    <row r="677" spans="1:14" s="170" customFormat="1">
      <c r="A677" s="137"/>
      <c r="B677" s="138"/>
      <c r="C677" s="138"/>
      <c r="D677" s="138"/>
      <c r="E677" s="138"/>
      <c r="F677" s="201"/>
      <c r="G677" s="201"/>
      <c r="H677" s="201"/>
      <c r="I677" s="203"/>
      <c r="J677" s="201"/>
      <c r="K677" s="201"/>
      <c r="L677" s="203"/>
      <c r="M677" s="201"/>
      <c r="N677" s="201"/>
    </row>
    <row r="678" spans="1:14" s="170" customFormat="1">
      <c r="A678" s="133"/>
      <c r="B678" s="134"/>
      <c r="C678" s="134"/>
      <c r="D678" s="134"/>
      <c r="E678" s="134"/>
      <c r="F678" s="200"/>
      <c r="G678" s="200"/>
      <c r="H678" s="200"/>
      <c r="I678" s="202"/>
      <c r="J678" s="200"/>
      <c r="K678" s="200"/>
      <c r="L678" s="202"/>
      <c r="M678" s="200"/>
      <c r="N678" s="200"/>
    </row>
    <row r="679" spans="1:14" s="170" customFormat="1">
      <c r="A679" s="137"/>
      <c r="B679" s="138"/>
      <c r="C679" s="138"/>
      <c r="D679" s="138"/>
      <c r="E679" s="138"/>
      <c r="F679" s="201"/>
      <c r="G679" s="201"/>
      <c r="H679" s="201"/>
      <c r="I679" s="203"/>
      <c r="J679" s="201"/>
      <c r="K679" s="201"/>
      <c r="L679" s="203"/>
      <c r="M679" s="201"/>
      <c r="N679" s="201"/>
    </row>
    <row r="680" spans="1:14" s="170" customFormat="1">
      <c r="A680" s="133"/>
      <c r="B680" s="134"/>
      <c r="C680" s="134"/>
      <c r="D680" s="134"/>
      <c r="E680" s="134"/>
      <c r="F680" s="200"/>
      <c r="G680" s="200"/>
      <c r="H680" s="200"/>
      <c r="I680" s="202"/>
      <c r="J680" s="200"/>
      <c r="K680" s="200"/>
      <c r="L680" s="202"/>
      <c r="M680" s="200"/>
      <c r="N680" s="200"/>
    </row>
    <row r="681" spans="1:14" s="170" customFormat="1">
      <c r="A681" s="137"/>
      <c r="B681" s="138"/>
      <c r="C681" s="138"/>
      <c r="D681" s="138"/>
      <c r="E681" s="138"/>
      <c r="F681" s="201"/>
      <c r="G681" s="201"/>
      <c r="H681" s="201"/>
      <c r="I681" s="203"/>
      <c r="J681" s="201"/>
      <c r="K681" s="201"/>
      <c r="L681" s="203"/>
      <c r="M681" s="201"/>
      <c r="N681" s="201"/>
    </row>
    <row r="682" spans="1:14" s="170" customFormat="1">
      <c r="A682" s="133"/>
      <c r="B682" s="134"/>
      <c r="C682" s="134"/>
      <c r="D682" s="134"/>
      <c r="E682" s="134"/>
      <c r="F682" s="200"/>
      <c r="G682" s="200"/>
      <c r="H682" s="200"/>
      <c r="I682" s="202"/>
      <c r="J682" s="200"/>
      <c r="K682" s="200"/>
      <c r="L682" s="202"/>
      <c r="M682" s="200"/>
      <c r="N682" s="200"/>
    </row>
    <row r="683" spans="1:14" s="170" customFormat="1">
      <c r="A683" s="137"/>
      <c r="B683" s="138"/>
      <c r="C683" s="138"/>
      <c r="D683" s="138"/>
      <c r="E683" s="138"/>
      <c r="F683" s="201"/>
      <c r="G683" s="201"/>
      <c r="H683" s="201"/>
      <c r="I683" s="203"/>
      <c r="J683" s="201"/>
      <c r="K683" s="201"/>
      <c r="L683" s="203"/>
      <c r="M683" s="201"/>
      <c r="N683" s="201"/>
    </row>
    <row r="684" spans="1:14" s="170" customFormat="1">
      <c r="A684" s="133"/>
      <c r="B684" s="134"/>
      <c r="C684" s="134"/>
      <c r="D684" s="134"/>
      <c r="E684" s="134"/>
      <c r="F684" s="200"/>
      <c r="G684" s="200"/>
      <c r="H684" s="200"/>
      <c r="I684" s="202"/>
      <c r="J684" s="200"/>
      <c r="K684" s="200"/>
      <c r="L684" s="202"/>
      <c r="M684" s="200"/>
      <c r="N684" s="200"/>
    </row>
    <row r="685" spans="1:14" s="170" customFormat="1">
      <c r="A685" s="137"/>
      <c r="B685" s="138"/>
      <c r="C685" s="138"/>
      <c r="D685" s="138"/>
      <c r="E685" s="138"/>
      <c r="F685" s="201"/>
      <c r="G685" s="201"/>
      <c r="H685" s="201"/>
      <c r="I685" s="203"/>
      <c r="J685" s="201"/>
      <c r="K685" s="201"/>
      <c r="L685" s="203"/>
      <c r="M685" s="201"/>
      <c r="N685" s="201"/>
    </row>
    <row r="686" spans="1:14" s="170" customFormat="1">
      <c r="A686" s="133"/>
      <c r="B686" s="134"/>
      <c r="C686" s="134"/>
      <c r="D686" s="134"/>
      <c r="E686" s="134"/>
      <c r="F686" s="200"/>
      <c r="G686" s="200"/>
      <c r="H686" s="200"/>
      <c r="I686" s="202"/>
      <c r="J686" s="200"/>
      <c r="K686" s="200"/>
      <c r="L686" s="202"/>
      <c r="M686" s="200"/>
      <c r="N686" s="200"/>
    </row>
    <row r="687" spans="1:14" s="170" customFormat="1">
      <c r="A687" s="137"/>
      <c r="B687" s="138"/>
      <c r="C687" s="138"/>
      <c r="D687" s="138"/>
      <c r="E687" s="138"/>
      <c r="F687" s="201"/>
      <c r="G687" s="201"/>
      <c r="H687" s="201"/>
      <c r="I687" s="203"/>
      <c r="J687" s="201"/>
      <c r="K687" s="201"/>
      <c r="L687" s="203"/>
      <c r="M687" s="201"/>
      <c r="N687" s="201"/>
    </row>
    <row r="688" spans="1:14" s="170" customFormat="1">
      <c r="A688" s="133"/>
      <c r="B688" s="134"/>
      <c r="C688" s="134"/>
      <c r="D688" s="134"/>
      <c r="E688" s="134"/>
      <c r="F688" s="200"/>
      <c r="G688" s="200"/>
      <c r="H688" s="200"/>
      <c r="I688" s="202"/>
      <c r="J688" s="200"/>
      <c r="K688" s="200"/>
      <c r="L688" s="202"/>
      <c r="M688" s="200"/>
      <c r="N688" s="200"/>
    </row>
    <row r="689" spans="1:14" s="170" customFormat="1">
      <c r="A689" s="137"/>
      <c r="B689" s="138"/>
      <c r="C689" s="138"/>
      <c r="D689" s="138"/>
      <c r="E689" s="138"/>
      <c r="F689" s="201"/>
      <c r="G689" s="201"/>
      <c r="H689" s="201"/>
      <c r="I689" s="203"/>
      <c r="J689" s="201"/>
      <c r="K689" s="201"/>
      <c r="L689" s="203"/>
      <c r="M689" s="201"/>
      <c r="N689" s="201"/>
    </row>
    <row r="690" spans="1:14" s="170" customFormat="1">
      <c r="A690" s="133"/>
      <c r="B690" s="134"/>
      <c r="C690" s="134"/>
      <c r="D690" s="134"/>
      <c r="E690" s="134"/>
      <c r="F690" s="200"/>
      <c r="G690" s="200"/>
      <c r="H690" s="200"/>
      <c r="I690" s="202"/>
      <c r="J690" s="200"/>
      <c r="K690" s="200"/>
      <c r="L690" s="202"/>
      <c r="M690" s="200"/>
      <c r="N690" s="200"/>
    </row>
    <row r="691" spans="1:14" s="170" customFormat="1">
      <c r="A691" s="137"/>
      <c r="B691" s="138"/>
      <c r="C691" s="138"/>
      <c r="D691" s="138"/>
      <c r="E691" s="138"/>
      <c r="F691" s="201"/>
      <c r="G691" s="201"/>
      <c r="H691" s="201"/>
      <c r="I691" s="203"/>
      <c r="J691" s="201"/>
      <c r="K691" s="201"/>
      <c r="L691" s="203"/>
      <c r="M691" s="201"/>
      <c r="N691" s="201"/>
    </row>
    <row r="692" spans="1:14" s="170" customFormat="1">
      <c r="A692" s="133"/>
      <c r="B692" s="134"/>
      <c r="C692" s="134"/>
      <c r="D692" s="134"/>
      <c r="E692" s="134"/>
      <c r="F692" s="200"/>
      <c r="G692" s="200"/>
      <c r="H692" s="200"/>
      <c r="I692" s="202"/>
      <c r="J692" s="200"/>
      <c r="K692" s="200"/>
      <c r="L692" s="202"/>
      <c r="M692" s="200"/>
      <c r="N692" s="200"/>
    </row>
    <row r="693" spans="1:14" s="170" customFormat="1">
      <c r="A693" s="137"/>
      <c r="B693" s="138"/>
      <c r="C693" s="138"/>
      <c r="D693" s="138"/>
      <c r="E693" s="138"/>
      <c r="F693" s="201"/>
      <c r="G693" s="201"/>
      <c r="H693" s="201"/>
      <c r="I693" s="203"/>
      <c r="J693" s="201"/>
      <c r="K693" s="201"/>
      <c r="L693" s="203"/>
      <c r="M693" s="201"/>
      <c r="N693" s="201"/>
    </row>
    <row r="694" spans="1:14" s="170" customFormat="1">
      <c r="A694" s="133"/>
      <c r="B694" s="134"/>
      <c r="C694" s="134"/>
      <c r="D694" s="134"/>
      <c r="E694" s="134"/>
      <c r="F694" s="200"/>
      <c r="G694" s="200"/>
      <c r="H694" s="200"/>
      <c r="I694" s="202"/>
      <c r="J694" s="200"/>
      <c r="K694" s="200"/>
      <c r="L694" s="202"/>
      <c r="M694" s="200"/>
      <c r="N694" s="200"/>
    </row>
    <row r="695" spans="1:14" s="170" customFormat="1">
      <c r="A695" s="137"/>
      <c r="B695" s="138"/>
      <c r="C695" s="138"/>
      <c r="D695" s="138"/>
      <c r="E695" s="138"/>
      <c r="F695" s="201"/>
      <c r="G695" s="201"/>
      <c r="H695" s="201"/>
      <c r="I695" s="203"/>
      <c r="J695" s="201"/>
      <c r="K695" s="201"/>
      <c r="L695" s="203"/>
      <c r="M695" s="201"/>
      <c r="N695" s="201"/>
    </row>
    <row r="696" spans="1:14" s="170" customFormat="1">
      <c r="A696" s="133"/>
      <c r="B696" s="134"/>
      <c r="C696" s="134"/>
      <c r="D696" s="134"/>
      <c r="E696" s="134"/>
      <c r="F696" s="200"/>
      <c r="G696" s="200"/>
      <c r="H696" s="200"/>
      <c r="I696" s="202"/>
      <c r="J696" s="200"/>
      <c r="K696" s="200"/>
      <c r="L696" s="202"/>
      <c r="M696" s="200"/>
      <c r="N696" s="200"/>
    </row>
    <row r="697" spans="1:14" s="170" customFormat="1">
      <c r="A697" s="137"/>
      <c r="B697" s="138"/>
      <c r="C697" s="138"/>
      <c r="D697" s="138"/>
      <c r="E697" s="138"/>
      <c r="F697" s="201"/>
      <c r="G697" s="201"/>
      <c r="H697" s="201"/>
      <c r="I697" s="203"/>
      <c r="J697" s="201"/>
      <c r="K697" s="201"/>
      <c r="L697" s="203"/>
      <c r="M697" s="201"/>
      <c r="N697" s="201"/>
    </row>
    <row r="698" spans="1:14" s="170" customFormat="1">
      <c r="A698" s="133"/>
      <c r="B698" s="134"/>
      <c r="C698" s="134"/>
      <c r="D698" s="134"/>
      <c r="E698" s="134"/>
      <c r="F698" s="200"/>
      <c r="G698" s="200"/>
      <c r="H698" s="200"/>
      <c r="I698" s="202"/>
      <c r="J698" s="200"/>
      <c r="K698" s="200"/>
      <c r="L698" s="202"/>
      <c r="M698" s="200"/>
      <c r="N698" s="200"/>
    </row>
    <row r="699" spans="1:14" s="170" customFormat="1">
      <c r="A699" s="137"/>
      <c r="B699" s="138"/>
      <c r="C699" s="138"/>
      <c r="D699" s="138"/>
      <c r="E699" s="138"/>
      <c r="F699" s="201"/>
      <c r="G699" s="201"/>
      <c r="H699" s="201"/>
      <c r="I699" s="203"/>
      <c r="J699" s="201"/>
      <c r="K699" s="201"/>
      <c r="L699" s="203"/>
      <c r="M699" s="201"/>
      <c r="N699" s="201"/>
    </row>
    <row r="700" spans="1:14" s="170" customFormat="1">
      <c r="A700" s="133"/>
      <c r="B700" s="134"/>
      <c r="C700" s="134"/>
      <c r="D700" s="134"/>
      <c r="E700" s="134"/>
      <c r="F700" s="200"/>
      <c r="G700" s="200"/>
      <c r="H700" s="200"/>
      <c r="I700" s="202"/>
      <c r="J700" s="200"/>
      <c r="K700" s="200"/>
      <c r="L700" s="202"/>
      <c r="M700" s="200"/>
      <c r="N700" s="200"/>
    </row>
    <row r="701" spans="1:14" s="170" customFormat="1">
      <c r="A701" s="137"/>
      <c r="B701" s="138"/>
      <c r="C701" s="138"/>
      <c r="D701" s="138"/>
      <c r="E701" s="138"/>
      <c r="F701" s="201"/>
      <c r="G701" s="201"/>
      <c r="H701" s="201"/>
      <c r="I701" s="203"/>
      <c r="J701" s="201"/>
      <c r="K701" s="201"/>
      <c r="L701" s="203"/>
      <c r="M701" s="201"/>
      <c r="N701" s="201"/>
    </row>
    <row r="702" spans="1:14" s="170" customFormat="1">
      <c r="A702" s="133"/>
      <c r="B702" s="134"/>
      <c r="C702" s="134"/>
      <c r="D702" s="134"/>
      <c r="E702" s="134"/>
      <c r="F702" s="200"/>
      <c r="G702" s="200"/>
      <c r="H702" s="200"/>
      <c r="I702" s="202"/>
      <c r="J702" s="200"/>
      <c r="K702" s="200"/>
      <c r="L702" s="202"/>
      <c r="M702" s="200"/>
      <c r="N702" s="200"/>
    </row>
    <row r="703" spans="1:14" s="170" customFormat="1">
      <c r="A703" s="137"/>
      <c r="B703" s="138"/>
      <c r="C703" s="138"/>
      <c r="D703" s="138"/>
      <c r="E703" s="138"/>
      <c r="F703" s="201"/>
      <c r="G703" s="201"/>
      <c r="H703" s="201"/>
      <c r="I703" s="203"/>
      <c r="J703" s="201"/>
      <c r="K703" s="201"/>
      <c r="L703" s="203"/>
      <c r="M703" s="201"/>
      <c r="N703" s="201"/>
    </row>
    <row r="704" spans="1:14" s="170" customFormat="1">
      <c r="A704" s="133"/>
      <c r="B704" s="134"/>
      <c r="C704" s="134"/>
      <c r="D704" s="134"/>
      <c r="E704" s="134"/>
      <c r="F704" s="200"/>
      <c r="G704" s="200"/>
      <c r="H704" s="200"/>
      <c r="I704" s="202"/>
      <c r="J704" s="200"/>
      <c r="K704" s="200"/>
      <c r="L704" s="202"/>
      <c r="M704" s="200"/>
      <c r="N704" s="200"/>
    </row>
    <row r="705" spans="1:14" s="170" customFormat="1">
      <c r="A705" s="137"/>
      <c r="B705" s="138"/>
      <c r="C705" s="138"/>
      <c r="D705" s="138"/>
      <c r="E705" s="138"/>
      <c r="F705" s="201"/>
      <c r="G705" s="201"/>
      <c r="H705" s="201"/>
      <c r="I705" s="203"/>
      <c r="J705" s="201"/>
      <c r="K705" s="201"/>
      <c r="L705" s="203"/>
      <c r="M705" s="201"/>
      <c r="N705" s="201"/>
    </row>
    <row r="706" spans="1:14" s="170" customFormat="1">
      <c r="A706" s="133"/>
      <c r="B706" s="134"/>
      <c r="C706" s="134"/>
      <c r="D706" s="134"/>
      <c r="E706" s="134"/>
      <c r="F706" s="200"/>
      <c r="G706" s="200"/>
      <c r="H706" s="200"/>
      <c r="I706" s="202"/>
      <c r="J706" s="200"/>
      <c r="K706" s="200"/>
      <c r="L706" s="202"/>
      <c r="M706" s="200"/>
      <c r="N706" s="200"/>
    </row>
    <row r="707" spans="1:14" s="170" customFormat="1">
      <c r="A707" s="137"/>
      <c r="B707" s="138"/>
      <c r="C707" s="138"/>
      <c r="D707" s="138"/>
      <c r="E707" s="138"/>
      <c r="F707" s="201"/>
      <c r="G707" s="201"/>
      <c r="H707" s="201"/>
      <c r="I707" s="203"/>
      <c r="J707" s="201"/>
      <c r="K707" s="201"/>
      <c r="L707" s="203"/>
      <c r="M707" s="201"/>
      <c r="N707" s="201"/>
    </row>
    <row r="708" spans="1:14" s="170" customFormat="1">
      <c r="A708" s="133"/>
      <c r="B708" s="134"/>
      <c r="C708" s="134"/>
      <c r="D708" s="134"/>
      <c r="E708" s="134"/>
      <c r="F708" s="200"/>
      <c r="G708" s="200"/>
      <c r="H708" s="200"/>
      <c r="I708" s="202"/>
      <c r="J708" s="200"/>
      <c r="K708" s="200"/>
      <c r="L708" s="202"/>
      <c r="M708" s="200"/>
      <c r="N708" s="200"/>
    </row>
    <row r="709" spans="1:14" s="170" customFormat="1">
      <c r="A709" s="137"/>
      <c r="B709" s="138"/>
      <c r="C709" s="138"/>
      <c r="D709" s="138"/>
      <c r="E709" s="138"/>
      <c r="F709" s="201"/>
      <c r="G709" s="201"/>
      <c r="H709" s="201"/>
      <c r="I709" s="203"/>
      <c r="J709" s="201"/>
      <c r="K709" s="201"/>
      <c r="L709" s="203"/>
      <c r="M709" s="201"/>
      <c r="N709" s="201"/>
    </row>
    <row r="710" spans="1:14" s="170" customFormat="1">
      <c r="A710" s="133"/>
      <c r="B710" s="134"/>
      <c r="C710" s="134"/>
      <c r="D710" s="134"/>
      <c r="E710" s="134"/>
      <c r="F710" s="200"/>
      <c r="G710" s="200"/>
      <c r="H710" s="200"/>
      <c r="I710" s="202"/>
      <c r="J710" s="200"/>
      <c r="K710" s="200"/>
      <c r="L710" s="202"/>
      <c r="M710" s="200"/>
      <c r="N710" s="200"/>
    </row>
    <row r="711" spans="1:14" s="170" customFormat="1">
      <c r="A711" s="137"/>
      <c r="B711" s="138"/>
      <c r="C711" s="138"/>
      <c r="D711" s="138"/>
      <c r="E711" s="138"/>
      <c r="F711" s="201"/>
      <c r="G711" s="201"/>
      <c r="H711" s="201"/>
      <c r="I711" s="203"/>
      <c r="J711" s="201"/>
      <c r="K711" s="201"/>
      <c r="L711" s="203"/>
      <c r="M711" s="201"/>
      <c r="N711" s="201"/>
    </row>
    <row r="712" spans="1:14" s="170" customFormat="1">
      <c r="A712" s="133"/>
      <c r="B712" s="134"/>
      <c r="C712" s="134"/>
      <c r="D712" s="134"/>
      <c r="E712" s="134"/>
      <c r="F712" s="200"/>
      <c r="G712" s="200"/>
      <c r="H712" s="200"/>
      <c r="I712" s="202"/>
      <c r="J712" s="200"/>
      <c r="K712" s="200"/>
      <c r="L712" s="202"/>
      <c r="M712" s="200"/>
      <c r="N712" s="200"/>
    </row>
    <row r="713" spans="1:14" s="170" customFormat="1">
      <c r="A713" s="137"/>
      <c r="B713" s="138"/>
      <c r="C713" s="138"/>
      <c r="D713" s="138"/>
      <c r="E713" s="138"/>
      <c r="F713" s="201"/>
      <c r="G713" s="201"/>
      <c r="H713" s="201"/>
      <c r="I713" s="203"/>
      <c r="J713" s="201"/>
      <c r="K713" s="201"/>
      <c r="L713" s="203"/>
      <c r="M713" s="201"/>
      <c r="N713" s="201"/>
    </row>
    <row r="714" spans="1:14" s="170" customFormat="1">
      <c r="A714" s="133"/>
      <c r="B714" s="134"/>
      <c r="C714" s="134"/>
      <c r="D714" s="134"/>
      <c r="E714" s="134"/>
      <c r="F714" s="200"/>
      <c r="G714" s="200"/>
      <c r="H714" s="200"/>
      <c r="I714" s="202"/>
      <c r="J714" s="200"/>
      <c r="K714" s="200"/>
      <c r="L714" s="202"/>
      <c r="M714" s="200"/>
      <c r="N714" s="200"/>
    </row>
    <row r="715" spans="1:14" s="170" customFormat="1">
      <c r="A715" s="137"/>
      <c r="B715" s="138"/>
      <c r="C715" s="138"/>
      <c r="D715" s="138"/>
      <c r="E715" s="138"/>
      <c r="F715" s="201"/>
      <c r="G715" s="201"/>
      <c r="H715" s="201"/>
      <c r="I715" s="203"/>
      <c r="J715" s="201"/>
      <c r="K715" s="201"/>
      <c r="L715" s="203"/>
      <c r="M715" s="201"/>
      <c r="N715" s="201"/>
    </row>
    <row r="716" spans="1:14" s="170" customFormat="1">
      <c r="A716" s="133"/>
      <c r="B716" s="134"/>
      <c r="C716" s="134"/>
      <c r="D716" s="134"/>
      <c r="E716" s="134"/>
      <c r="F716" s="200"/>
      <c r="G716" s="200"/>
      <c r="H716" s="200"/>
      <c r="I716" s="202"/>
      <c r="J716" s="200"/>
      <c r="K716" s="200"/>
      <c r="L716" s="202"/>
      <c r="M716" s="200"/>
      <c r="N716" s="200"/>
    </row>
    <row r="717" spans="1:14" s="170" customFormat="1">
      <c r="A717" s="137"/>
      <c r="B717" s="138"/>
      <c r="C717" s="138"/>
      <c r="D717" s="138"/>
      <c r="E717" s="138"/>
      <c r="F717" s="201"/>
      <c r="G717" s="201"/>
      <c r="H717" s="201"/>
      <c r="I717" s="203"/>
      <c r="J717" s="201"/>
      <c r="K717" s="201"/>
      <c r="L717" s="203"/>
      <c r="M717" s="201"/>
      <c r="N717" s="201"/>
    </row>
    <row r="718" spans="1:14" s="170" customFormat="1">
      <c r="A718" s="133"/>
      <c r="B718" s="134"/>
      <c r="C718" s="134"/>
      <c r="D718" s="134"/>
      <c r="E718" s="134"/>
      <c r="F718" s="200"/>
      <c r="G718" s="200"/>
      <c r="H718" s="200"/>
      <c r="I718" s="202"/>
      <c r="J718" s="200"/>
      <c r="K718" s="200"/>
      <c r="L718" s="202"/>
      <c r="M718" s="200"/>
      <c r="N718" s="200"/>
    </row>
    <row r="719" spans="1:14" s="170" customFormat="1">
      <c r="A719" s="137"/>
      <c r="B719" s="138"/>
      <c r="C719" s="138"/>
      <c r="D719" s="138"/>
      <c r="E719" s="138"/>
      <c r="F719" s="201"/>
      <c r="G719" s="201"/>
      <c r="H719" s="201"/>
      <c r="I719" s="203"/>
      <c r="J719" s="201"/>
      <c r="K719" s="201"/>
      <c r="L719" s="203"/>
      <c r="M719" s="201"/>
      <c r="N719" s="201"/>
    </row>
    <row r="720" spans="1:14" s="170" customFormat="1">
      <c r="A720" s="133"/>
      <c r="B720" s="134"/>
      <c r="C720" s="134"/>
      <c r="D720" s="134"/>
      <c r="E720" s="134"/>
      <c r="F720" s="200"/>
      <c r="G720" s="200"/>
      <c r="H720" s="200"/>
      <c r="I720" s="202"/>
      <c r="J720" s="200"/>
      <c r="K720" s="200"/>
      <c r="L720" s="202"/>
      <c r="M720" s="200"/>
      <c r="N720" s="200"/>
    </row>
    <row r="721" spans="1:14" s="170" customFormat="1">
      <c r="A721" s="137"/>
      <c r="B721" s="138"/>
      <c r="C721" s="138"/>
      <c r="D721" s="138"/>
      <c r="E721" s="138"/>
      <c r="F721" s="201"/>
      <c r="G721" s="201"/>
      <c r="H721" s="201"/>
      <c r="I721" s="203"/>
      <c r="J721" s="201"/>
      <c r="K721" s="201"/>
      <c r="L721" s="203"/>
      <c r="M721" s="201"/>
      <c r="N721" s="201"/>
    </row>
    <row r="722" spans="1:14" s="170" customFormat="1">
      <c r="A722" s="133"/>
      <c r="B722" s="134"/>
      <c r="C722" s="134"/>
      <c r="D722" s="134"/>
      <c r="E722" s="134"/>
      <c r="F722" s="200"/>
      <c r="G722" s="200"/>
      <c r="H722" s="200"/>
      <c r="I722" s="202"/>
      <c r="J722" s="200"/>
      <c r="K722" s="200"/>
      <c r="L722" s="202"/>
      <c r="M722" s="200"/>
      <c r="N722" s="200"/>
    </row>
    <row r="723" spans="1:14" s="170" customFormat="1">
      <c r="A723" s="137"/>
      <c r="B723" s="138"/>
      <c r="C723" s="138"/>
      <c r="D723" s="138"/>
      <c r="E723" s="138"/>
      <c r="F723" s="201"/>
      <c r="G723" s="201"/>
      <c r="H723" s="201"/>
      <c r="I723" s="203"/>
      <c r="J723" s="201"/>
      <c r="K723" s="201"/>
      <c r="L723" s="203"/>
      <c r="M723" s="201"/>
      <c r="N723" s="201"/>
    </row>
    <row r="724" spans="1:14" s="170" customFormat="1">
      <c r="A724" s="133"/>
      <c r="B724" s="134"/>
      <c r="C724" s="134"/>
      <c r="D724" s="134"/>
      <c r="E724" s="134"/>
      <c r="F724" s="200"/>
      <c r="G724" s="200"/>
      <c r="H724" s="200"/>
      <c r="I724" s="202"/>
      <c r="J724" s="200"/>
      <c r="K724" s="200"/>
      <c r="L724" s="202"/>
      <c r="M724" s="200"/>
      <c r="N724" s="200"/>
    </row>
    <row r="725" spans="1:14" s="170" customFormat="1">
      <c r="A725" s="137"/>
      <c r="B725" s="138"/>
      <c r="C725" s="138"/>
      <c r="D725" s="138"/>
      <c r="E725" s="138"/>
      <c r="F725" s="201"/>
      <c r="G725" s="201"/>
      <c r="H725" s="201"/>
      <c r="I725" s="203"/>
      <c r="J725" s="201"/>
      <c r="K725" s="201"/>
      <c r="L725" s="203"/>
      <c r="M725" s="201"/>
      <c r="N725" s="201"/>
    </row>
    <row r="726" spans="1:14" s="170" customFormat="1">
      <c r="A726" s="133"/>
      <c r="B726" s="134"/>
      <c r="C726" s="134"/>
      <c r="D726" s="134"/>
      <c r="E726" s="134"/>
      <c r="F726" s="200"/>
      <c r="G726" s="200"/>
      <c r="H726" s="200"/>
      <c r="I726" s="202"/>
      <c r="J726" s="200"/>
      <c r="K726" s="200"/>
      <c r="L726" s="202"/>
      <c r="M726" s="200"/>
      <c r="N726" s="200"/>
    </row>
    <row r="727" spans="1:14" s="170" customFormat="1">
      <c r="A727" s="137"/>
      <c r="B727" s="138"/>
      <c r="C727" s="138"/>
      <c r="D727" s="138"/>
      <c r="E727" s="138"/>
      <c r="F727" s="201"/>
      <c r="G727" s="201"/>
      <c r="H727" s="201"/>
      <c r="I727" s="203"/>
      <c r="J727" s="201"/>
      <c r="K727" s="201"/>
      <c r="L727" s="203"/>
      <c r="M727" s="201"/>
      <c r="N727" s="201"/>
    </row>
    <row r="728" spans="1:14" s="170" customFormat="1">
      <c r="A728" s="133"/>
      <c r="B728" s="134"/>
      <c r="C728" s="134"/>
      <c r="D728" s="134"/>
      <c r="E728" s="134"/>
      <c r="F728" s="200"/>
      <c r="G728" s="200"/>
      <c r="H728" s="200"/>
      <c r="I728" s="202"/>
      <c r="J728" s="200"/>
      <c r="K728" s="200"/>
      <c r="L728" s="202"/>
      <c r="M728" s="200"/>
      <c r="N728" s="200"/>
    </row>
    <row r="729" spans="1:14" s="170" customFormat="1">
      <c r="A729" s="137"/>
      <c r="B729" s="138"/>
      <c r="C729" s="138"/>
      <c r="D729" s="138"/>
      <c r="E729" s="138"/>
      <c r="F729" s="201"/>
      <c r="G729" s="201"/>
      <c r="H729" s="201"/>
      <c r="I729" s="203"/>
      <c r="J729" s="201"/>
      <c r="K729" s="201"/>
      <c r="L729" s="203"/>
      <c r="M729" s="201"/>
      <c r="N729" s="201"/>
    </row>
    <row r="730" spans="1:14" s="170" customFormat="1">
      <c r="A730" s="133"/>
      <c r="B730" s="134"/>
      <c r="C730" s="134"/>
      <c r="D730" s="134"/>
      <c r="E730" s="134"/>
      <c r="F730" s="200"/>
      <c r="G730" s="200"/>
      <c r="H730" s="200"/>
      <c r="I730" s="202"/>
      <c r="J730" s="200"/>
      <c r="K730" s="200"/>
      <c r="L730" s="202"/>
      <c r="M730" s="200"/>
      <c r="N730" s="200"/>
    </row>
    <row r="731" spans="1:14" s="170" customFormat="1">
      <c r="A731" s="137"/>
      <c r="B731" s="138"/>
      <c r="C731" s="138"/>
      <c r="D731" s="138"/>
      <c r="E731" s="138"/>
      <c r="F731" s="201"/>
      <c r="G731" s="201"/>
      <c r="H731" s="201"/>
      <c r="I731" s="203"/>
      <c r="J731" s="201"/>
      <c r="K731" s="201"/>
      <c r="L731" s="203"/>
      <c r="M731" s="201"/>
      <c r="N731" s="201"/>
    </row>
    <row r="732" spans="1:14" s="170" customFormat="1">
      <c r="A732" s="133"/>
      <c r="B732" s="134"/>
      <c r="C732" s="134"/>
      <c r="D732" s="134"/>
      <c r="E732" s="134"/>
      <c r="F732" s="200"/>
      <c r="G732" s="200"/>
      <c r="H732" s="200"/>
      <c r="I732" s="202"/>
      <c r="J732" s="200"/>
      <c r="K732" s="200"/>
      <c r="L732" s="202"/>
      <c r="M732" s="200"/>
      <c r="N732" s="200"/>
    </row>
    <row r="733" spans="1:14" s="170" customFormat="1">
      <c r="A733" s="137"/>
      <c r="B733" s="138"/>
      <c r="C733" s="138"/>
      <c r="D733" s="138"/>
      <c r="E733" s="138"/>
      <c r="F733" s="201"/>
      <c r="G733" s="201"/>
      <c r="H733" s="201"/>
      <c r="I733" s="203"/>
      <c r="J733" s="201"/>
      <c r="K733" s="201"/>
      <c r="L733" s="203"/>
      <c r="M733" s="201"/>
      <c r="N733" s="201"/>
    </row>
    <row r="734" spans="1:14" s="170" customFormat="1">
      <c r="A734" s="133"/>
      <c r="B734" s="134"/>
      <c r="C734" s="134"/>
      <c r="D734" s="134"/>
      <c r="E734" s="134"/>
      <c r="F734" s="200"/>
      <c r="G734" s="200"/>
      <c r="H734" s="200"/>
      <c r="I734" s="202"/>
      <c r="J734" s="200"/>
      <c r="K734" s="200"/>
      <c r="L734" s="202"/>
      <c r="M734" s="200"/>
      <c r="N734" s="200"/>
    </row>
    <row r="735" spans="1:14" s="170" customFormat="1">
      <c r="A735" s="137"/>
      <c r="B735" s="138"/>
      <c r="C735" s="138"/>
      <c r="D735" s="138"/>
      <c r="E735" s="138"/>
      <c r="F735" s="201"/>
      <c r="G735" s="201"/>
      <c r="H735" s="201"/>
      <c r="I735" s="203"/>
      <c r="J735" s="201"/>
      <c r="K735" s="201"/>
      <c r="L735" s="203"/>
      <c r="M735" s="201"/>
      <c r="N735" s="201"/>
    </row>
    <row r="736" spans="1:14" s="170" customFormat="1">
      <c r="A736" s="133"/>
      <c r="B736" s="134"/>
      <c r="C736" s="134"/>
      <c r="D736" s="134"/>
      <c r="E736" s="134"/>
      <c r="F736" s="200"/>
      <c r="G736" s="200"/>
      <c r="H736" s="200"/>
      <c r="I736" s="202"/>
      <c r="J736" s="200"/>
      <c r="K736" s="200"/>
      <c r="L736" s="202"/>
      <c r="M736" s="200"/>
      <c r="N736" s="200"/>
    </row>
    <row r="737" spans="1:14" s="170" customFormat="1">
      <c r="A737" s="137"/>
      <c r="B737" s="138"/>
      <c r="C737" s="138"/>
      <c r="D737" s="138"/>
      <c r="E737" s="138"/>
      <c r="F737" s="201"/>
      <c r="G737" s="201"/>
      <c r="H737" s="201"/>
      <c r="I737" s="203"/>
      <c r="J737" s="201"/>
      <c r="K737" s="201"/>
      <c r="L737" s="203"/>
      <c r="M737" s="201"/>
      <c r="N737" s="201"/>
    </row>
    <row r="738" spans="1:14" s="170" customFormat="1">
      <c r="A738" s="133"/>
      <c r="B738" s="134"/>
      <c r="C738" s="134"/>
      <c r="D738" s="134"/>
      <c r="E738" s="134"/>
      <c r="F738" s="200"/>
      <c r="G738" s="200"/>
      <c r="H738" s="200"/>
      <c r="I738" s="202"/>
      <c r="J738" s="200"/>
      <c r="K738" s="200"/>
      <c r="L738" s="202"/>
      <c r="M738" s="200"/>
      <c r="N738" s="200"/>
    </row>
    <row r="739" spans="1:14" s="170" customFormat="1">
      <c r="A739" s="137"/>
      <c r="B739" s="138"/>
      <c r="C739" s="138"/>
      <c r="D739" s="138"/>
      <c r="E739" s="138"/>
      <c r="F739" s="201"/>
      <c r="G739" s="201"/>
      <c r="H739" s="201"/>
      <c r="I739" s="203"/>
      <c r="J739" s="201"/>
      <c r="K739" s="201"/>
      <c r="L739" s="203"/>
      <c r="M739" s="201"/>
      <c r="N739" s="201"/>
    </row>
    <row r="740" spans="1:14" s="170" customFormat="1">
      <c r="A740" s="133"/>
      <c r="B740" s="134"/>
      <c r="C740" s="134"/>
      <c r="D740" s="134"/>
      <c r="E740" s="134"/>
      <c r="F740" s="200"/>
      <c r="G740" s="200"/>
      <c r="H740" s="200"/>
      <c r="I740" s="202"/>
      <c r="J740" s="200"/>
      <c r="K740" s="200"/>
      <c r="L740" s="202"/>
      <c r="M740" s="200"/>
      <c r="N740" s="200"/>
    </row>
    <row r="741" spans="1:14" s="170" customFormat="1">
      <c r="A741" s="137"/>
      <c r="B741" s="138"/>
      <c r="C741" s="138"/>
      <c r="D741" s="138"/>
      <c r="E741" s="138"/>
      <c r="F741" s="201"/>
      <c r="G741" s="201"/>
      <c r="H741" s="201"/>
      <c r="I741" s="203"/>
      <c r="J741" s="201"/>
      <c r="K741" s="201"/>
      <c r="L741" s="203"/>
      <c r="M741" s="201"/>
      <c r="N741" s="201"/>
    </row>
    <row r="742" spans="1:14" s="170" customFormat="1">
      <c r="A742" s="133"/>
      <c r="B742" s="134"/>
      <c r="C742" s="134"/>
      <c r="D742" s="134"/>
      <c r="E742" s="134"/>
      <c r="F742" s="200"/>
      <c r="G742" s="200"/>
      <c r="H742" s="200"/>
      <c r="I742" s="202"/>
      <c r="J742" s="200"/>
      <c r="K742" s="200"/>
      <c r="L742" s="202"/>
      <c r="M742" s="200"/>
      <c r="N742" s="200"/>
    </row>
    <row r="743" spans="1:14" s="170" customFormat="1">
      <c r="A743" s="137"/>
      <c r="B743" s="138"/>
      <c r="C743" s="138"/>
      <c r="D743" s="138"/>
      <c r="E743" s="138"/>
      <c r="F743" s="201"/>
      <c r="G743" s="201"/>
      <c r="H743" s="201"/>
      <c r="I743" s="203"/>
      <c r="J743" s="201"/>
      <c r="K743" s="201"/>
      <c r="L743" s="203"/>
      <c r="M743" s="201"/>
      <c r="N743" s="201"/>
    </row>
    <row r="744" spans="1:14" s="170" customFormat="1">
      <c r="A744" s="133"/>
      <c r="B744" s="134"/>
      <c r="C744" s="134"/>
      <c r="D744" s="134"/>
      <c r="E744" s="134"/>
      <c r="F744" s="200"/>
      <c r="G744" s="200"/>
      <c r="H744" s="200"/>
      <c r="I744" s="202"/>
      <c r="J744" s="200"/>
      <c r="K744" s="200"/>
      <c r="L744" s="202"/>
      <c r="M744" s="200"/>
      <c r="N744" s="200"/>
    </row>
    <row r="745" spans="1:14" s="170" customFormat="1">
      <c r="A745" s="137"/>
      <c r="B745" s="138"/>
      <c r="C745" s="138"/>
      <c r="D745" s="138"/>
      <c r="E745" s="138"/>
      <c r="F745" s="201"/>
      <c r="G745" s="201"/>
      <c r="H745" s="201"/>
      <c r="I745" s="203"/>
      <c r="J745" s="201"/>
      <c r="K745" s="201"/>
      <c r="L745" s="203"/>
      <c r="M745" s="201"/>
      <c r="N745" s="201"/>
    </row>
    <row r="746" spans="1:14" s="170" customFormat="1">
      <c r="A746" s="133"/>
      <c r="B746" s="134"/>
      <c r="C746" s="134"/>
      <c r="D746" s="134"/>
      <c r="E746" s="134"/>
      <c r="F746" s="200"/>
      <c r="G746" s="200"/>
      <c r="H746" s="200"/>
      <c r="I746" s="202"/>
      <c r="J746" s="200"/>
      <c r="K746" s="200"/>
      <c r="L746" s="202"/>
      <c r="M746" s="200"/>
      <c r="N746" s="200"/>
    </row>
    <row r="747" spans="1:14" s="170" customFormat="1">
      <c r="A747" s="137"/>
      <c r="B747" s="138"/>
      <c r="C747" s="138"/>
      <c r="D747" s="138"/>
      <c r="E747" s="138"/>
      <c r="F747" s="201"/>
      <c r="G747" s="201"/>
      <c r="H747" s="201"/>
      <c r="I747" s="203"/>
      <c r="J747" s="201"/>
      <c r="K747" s="201"/>
      <c r="L747" s="203"/>
      <c r="M747" s="201"/>
      <c r="N747" s="201"/>
    </row>
    <row r="748" spans="1:14" s="170" customFormat="1">
      <c r="A748" s="133"/>
      <c r="B748" s="134"/>
      <c r="C748" s="134"/>
      <c r="D748" s="134"/>
      <c r="E748" s="134"/>
      <c r="F748" s="200"/>
      <c r="G748" s="200"/>
      <c r="H748" s="200"/>
      <c r="I748" s="202"/>
      <c r="J748" s="200"/>
      <c r="K748" s="200"/>
      <c r="L748" s="202"/>
      <c r="M748" s="200"/>
      <c r="N748" s="200"/>
    </row>
    <row r="749" spans="1:14" s="170" customFormat="1">
      <c r="A749" s="137"/>
      <c r="B749" s="138"/>
      <c r="C749" s="138"/>
      <c r="D749" s="138"/>
      <c r="E749" s="138"/>
      <c r="F749" s="201"/>
      <c r="G749" s="201"/>
      <c r="H749" s="201"/>
      <c r="I749" s="203"/>
      <c r="J749" s="201"/>
      <c r="K749" s="201"/>
      <c r="L749" s="203"/>
      <c r="M749" s="201"/>
      <c r="N749" s="201"/>
    </row>
    <row r="750" spans="1:14" s="170" customFormat="1">
      <c r="A750" s="133"/>
      <c r="B750" s="134"/>
      <c r="C750" s="134"/>
      <c r="D750" s="134"/>
      <c r="E750" s="134"/>
      <c r="F750" s="200"/>
      <c r="G750" s="200"/>
      <c r="H750" s="200"/>
      <c r="I750" s="202"/>
      <c r="J750" s="200"/>
      <c r="K750" s="200"/>
      <c r="L750" s="202"/>
      <c r="M750" s="200"/>
      <c r="N750" s="200"/>
    </row>
    <row r="751" spans="1:14" s="170" customFormat="1">
      <c r="A751" s="137"/>
      <c r="B751" s="138"/>
      <c r="C751" s="138"/>
      <c r="D751" s="138"/>
      <c r="E751" s="138"/>
      <c r="F751" s="201"/>
      <c r="G751" s="201"/>
      <c r="H751" s="201"/>
      <c r="I751" s="203"/>
      <c r="J751" s="201"/>
      <c r="K751" s="201"/>
      <c r="L751" s="203"/>
      <c r="M751" s="201"/>
      <c r="N751" s="201"/>
    </row>
    <row r="752" spans="1:14" s="170" customFormat="1">
      <c r="A752" s="133"/>
      <c r="B752" s="134"/>
      <c r="C752" s="134"/>
      <c r="D752" s="134"/>
      <c r="E752" s="134"/>
      <c r="F752" s="200"/>
      <c r="G752" s="200"/>
      <c r="H752" s="200"/>
      <c r="I752" s="202"/>
      <c r="J752" s="200"/>
      <c r="K752" s="200"/>
      <c r="L752" s="202"/>
      <c r="M752" s="200"/>
      <c r="N752" s="200"/>
    </row>
    <row r="753" spans="1:14" s="170" customFormat="1">
      <c r="A753" s="137"/>
      <c r="B753" s="138"/>
      <c r="C753" s="138"/>
      <c r="D753" s="138"/>
      <c r="E753" s="138"/>
      <c r="F753" s="201"/>
      <c r="G753" s="201"/>
      <c r="H753" s="201"/>
      <c r="I753" s="203"/>
      <c r="J753" s="201"/>
      <c r="K753" s="201"/>
      <c r="L753" s="203"/>
      <c r="M753" s="201"/>
      <c r="N753" s="201"/>
    </row>
    <row r="754" spans="1:14" s="170" customFormat="1">
      <c r="A754" s="133"/>
      <c r="B754" s="134"/>
      <c r="C754" s="134"/>
      <c r="D754" s="134"/>
      <c r="E754" s="134"/>
      <c r="F754" s="200"/>
      <c r="G754" s="200"/>
      <c r="H754" s="200"/>
      <c r="I754" s="202"/>
      <c r="J754" s="200"/>
      <c r="K754" s="200"/>
      <c r="L754" s="202"/>
      <c r="M754" s="200"/>
      <c r="N754" s="200"/>
    </row>
    <row r="755" spans="1:14" s="170" customFormat="1">
      <c r="A755" s="137"/>
      <c r="B755" s="138"/>
      <c r="C755" s="138"/>
      <c r="D755" s="138"/>
      <c r="E755" s="138"/>
      <c r="F755" s="201"/>
      <c r="G755" s="201"/>
      <c r="H755" s="201"/>
      <c r="I755" s="203"/>
      <c r="J755" s="201"/>
      <c r="K755" s="201"/>
      <c r="L755" s="203"/>
      <c r="M755" s="201"/>
      <c r="N755" s="201"/>
    </row>
    <row r="756" spans="1:14" s="170" customFormat="1">
      <c r="A756" s="133"/>
      <c r="B756" s="134"/>
      <c r="C756" s="134"/>
      <c r="D756" s="134"/>
      <c r="E756" s="134"/>
      <c r="F756" s="200"/>
      <c r="G756" s="200"/>
      <c r="H756" s="200"/>
      <c r="I756" s="202"/>
      <c r="J756" s="200"/>
      <c r="K756" s="200"/>
      <c r="L756" s="202"/>
      <c r="M756" s="200"/>
      <c r="N756" s="200"/>
    </row>
    <row r="757" spans="1:14" s="170" customFormat="1">
      <c r="A757" s="137"/>
      <c r="B757" s="138"/>
      <c r="C757" s="138"/>
      <c r="D757" s="138"/>
      <c r="E757" s="138"/>
      <c r="F757" s="201"/>
      <c r="G757" s="201"/>
      <c r="H757" s="201"/>
      <c r="I757" s="203"/>
      <c r="J757" s="201"/>
      <c r="K757" s="201"/>
      <c r="L757" s="203"/>
      <c r="M757" s="201"/>
      <c r="N757" s="201"/>
    </row>
    <row r="758" spans="1:14" s="170" customFormat="1">
      <c r="A758" s="133"/>
      <c r="B758" s="134"/>
      <c r="C758" s="134"/>
      <c r="D758" s="134"/>
      <c r="E758" s="134"/>
      <c r="F758" s="200"/>
      <c r="G758" s="200"/>
      <c r="H758" s="200"/>
      <c r="I758" s="202"/>
      <c r="J758" s="200"/>
      <c r="K758" s="200"/>
      <c r="L758" s="202"/>
      <c r="M758" s="200"/>
      <c r="N758" s="200"/>
    </row>
    <row r="759" spans="1:14" s="170" customFormat="1">
      <c r="A759" s="137"/>
      <c r="B759" s="138"/>
      <c r="C759" s="138"/>
      <c r="D759" s="138"/>
      <c r="E759" s="138"/>
      <c r="F759" s="201"/>
      <c r="G759" s="201"/>
      <c r="H759" s="201"/>
      <c r="I759" s="203"/>
      <c r="J759" s="201"/>
      <c r="K759" s="201"/>
      <c r="L759" s="203"/>
      <c r="M759" s="201"/>
      <c r="N759" s="201"/>
    </row>
    <row r="760" spans="1:14" s="170" customFormat="1">
      <c r="A760" s="133"/>
      <c r="B760" s="134"/>
      <c r="C760" s="134"/>
      <c r="D760" s="134"/>
      <c r="E760" s="134"/>
      <c r="F760" s="200"/>
      <c r="G760" s="200"/>
      <c r="H760" s="200"/>
      <c r="I760" s="202"/>
      <c r="J760" s="200"/>
      <c r="K760" s="200"/>
      <c r="L760" s="202"/>
      <c r="M760" s="200"/>
      <c r="N760" s="200"/>
    </row>
    <row r="761" spans="1:14" s="170" customFormat="1">
      <c r="A761" s="137"/>
      <c r="B761" s="138"/>
      <c r="C761" s="138"/>
      <c r="D761" s="138"/>
      <c r="E761" s="138"/>
      <c r="F761" s="201"/>
      <c r="G761" s="201"/>
      <c r="H761" s="201"/>
      <c r="I761" s="203"/>
      <c r="J761" s="201"/>
      <c r="K761" s="201"/>
      <c r="L761" s="203"/>
      <c r="M761" s="201"/>
      <c r="N761" s="201"/>
    </row>
    <row r="762" spans="1:14" s="170" customFormat="1">
      <c r="A762" s="133"/>
      <c r="B762" s="134"/>
      <c r="C762" s="134"/>
      <c r="D762" s="134"/>
      <c r="E762" s="134"/>
      <c r="F762" s="200"/>
      <c r="G762" s="200"/>
      <c r="H762" s="200"/>
      <c r="I762" s="202"/>
      <c r="J762" s="200"/>
      <c r="K762" s="200"/>
      <c r="L762" s="202"/>
      <c r="M762" s="200"/>
      <c r="N762" s="200"/>
    </row>
    <row r="763" spans="1:14" s="170" customFormat="1">
      <c r="A763" s="137"/>
      <c r="B763" s="138"/>
      <c r="C763" s="138"/>
      <c r="D763" s="138"/>
      <c r="E763" s="138"/>
      <c r="F763" s="201"/>
      <c r="G763" s="201"/>
      <c r="H763" s="201"/>
      <c r="I763" s="203"/>
      <c r="J763" s="201"/>
      <c r="K763" s="201"/>
      <c r="L763" s="203"/>
      <c r="M763" s="201"/>
      <c r="N763" s="201"/>
    </row>
    <row r="764" spans="1:14" s="170" customFormat="1">
      <c r="A764" s="133"/>
      <c r="B764" s="134"/>
      <c r="C764" s="134"/>
      <c r="D764" s="134"/>
      <c r="E764" s="134"/>
      <c r="F764" s="200"/>
      <c r="G764" s="200"/>
      <c r="H764" s="200"/>
      <c r="I764" s="202"/>
      <c r="J764" s="200"/>
      <c r="K764" s="200"/>
      <c r="L764" s="202"/>
      <c r="M764" s="200"/>
      <c r="N764" s="200"/>
    </row>
    <row r="765" spans="1:14" s="170" customFormat="1">
      <c r="A765" s="137"/>
      <c r="B765" s="138"/>
      <c r="C765" s="138"/>
      <c r="D765" s="138"/>
      <c r="E765" s="138"/>
      <c r="F765" s="201"/>
      <c r="G765" s="201"/>
      <c r="H765" s="201"/>
      <c r="I765" s="203"/>
      <c r="J765" s="201"/>
      <c r="K765" s="201"/>
      <c r="L765" s="203"/>
      <c r="M765" s="201"/>
      <c r="N765" s="201"/>
    </row>
    <row r="766" spans="1:14" s="170" customFormat="1">
      <c r="A766" s="133"/>
      <c r="B766" s="134"/>
      <c r="C766" s="134"/>
      <c r="D766" s="134"/>
      <c r="E766" s="134"/>
      <c r="F766" s="200"/>
      <c r="G766" s="200"/>
      <c r="H766" s="200"/>
      <c r="I766" s="202"/>
      <c r="J766" s="200"/>
      <c r="K766" s="200"/>
      <c r="L766" s="202"/>
      <c r="M766" s="200"/>
      <c r="N766" s="200"/>
    </row>
    <row r="767" spans="1:14" s="170" customFormat="1">
      <c r="A767" s="137"/>
      <c r="B767" s="138"/>
      <c r="C767" s="138"/>
      <c r="D767" s="138"/>
      <c r="E767" s="138"/>
      <c r="F767" s="201"/>
      <c r="G767" s="201"/>
      <c r="H767" s="201"/>
      <c r="I767" s="203"/>
      <c r="J767" s="201"/>
      <c r="K767" s="201"/>
      <c r="L767" s="203"/>
      <c r="M767" s="201"/>
      <c r="N767" s="201"/>
    </row>
    <row r="768" spans="1:14" s="170" customFormat="1">
      <c r="A768" s="133"/>
      <c r="B768" s="134"/>
      <c r="C768" s="134"/>
      <c r="D768" s="134"/>
      <c r="E768" s="134"/>
      <c r="F768" s="200"/>
      <c r="G768" s="200"/>
      <c r="H768" s="200"/>
      <c r="I768" s="202"/>
      <c r="J768" s="200"/>
      <c r="K768" s="200"/>
      <c r="L768" s="202"/>
      <c r="M768" s="200"/>
      <c r="N768" s="200"/>
    </row>
    <row r="769" spans="1:14" s="170" customFormat="1">
      <c r="A769" s="137"/>
      <c r="B769" s="138"/>
      <c r="C769" s="138"/>
      <c r="D769" s="138"/>
      <c r="E769" s="138"/>
      <c r="F769" s="201"/>
      <c r="G769" s="201"/>
      <c r="H769" s="201"/>
      <c r="I769" s="203"/>
      <c r="J769" s="201"/>
      <c r="K769" s="201"/>
      <c r="L769" s="203"/>
      <c r="M769" s="201"/>
      <c r="N769" s="201"/>
    </row>
    <row r="770" spans="1:14" s="170" customFormat="1">
      <c r="A770" s="133"/>
      <c r="B770" s="134"/>
      <c r="C770" s="134"/>
      <c r="D770" s="134"/>
      <c r="E770" s="134"/>
      <c r="F770" s="200"/>
      <c r="G770" s="200"/>
      <c r="H770" s="200"/>
      <c r="I770" s="202"/>
      <c r="J770" s="200"/>
      <c r="K770" s="200"/>
      <c r="L770" s="202"/>
      <c r="M770" s="200"/>
      <c r="N770" s="200"/>
    </row>
    <row r="771" spans="1:14" s="170" customFormat="1">
      <c r="A771" s="137"/>
      <c r="B771" s="138"/>
      <c r="C771" s="138"/>
      <c r="D771" s="138"/>
      <c r="E771" s="138"/>
      <c r="F771" s="201"/>
      <c r="G771" s="201"/>
      <c r="H771" s="201"/>
      <c r="I771" s="203"/>
      <c r="J771" s="201"/>
      <c r="K771" s="201"/>
      <c r="L771" s="203"/>
      <c r="M771" s="201"/>
      <c r="N771" s="201"/>
    </row>
    <row r="772" spans="1:14" s="170" customFormat="1">
      <c r="A772" s="133"/>
      <c r="B772" s="134"/>
      <c r="C772" s="134"/>
      <c r="D772" s="134"/>
      <c r="E772" s="134"/>
      <c r="F772" s="200"/>
      <c r="G772" s="200"/>
      <c r="H772" s="200"/>
      <c r="I772" s="202"/>
      <c r="J772" s="200"/>
      <c r="K772" s="200"/>
      <c r="L772" s="202"/>
      <c r="M772" s="200"/>
      <c r="N772" s="200"/>
    </row>
    <row r="773" spans="1:14" s="170" customFormat="1">
      <c r="A773" s="137"/>
      <c r="B773" s="138"/>
      <c r="C773" s="138"/>
      <c r="D773" s="138"/>
      <c r="E773" s="138"/>
      <c r="F773" s="201"/>
      <c r="G773" s="201"/>
      <c r="H773" s="201"/>
      <c r="I773" s="203"/>
      <c r="J773" s="201"/>
      <c r="K773" s="201"/>
      <c r="L773" s="203"/>
      <c r="M773" s="201"/>
      <c r="N773" s="201"/>
    </row>
    <row r="774" spans="1:14" s="170" customFormat="1">
      <c r="A774" s="133"/>
      <c r="B774" s="134"/>
      <c r="C774" s="134"/>
      <c r="D774" s="134"/>
      <c r="E774" s="134"/>
      <c r="F774" s="200"/>
      <c r="G774" s="200"/>
      <c r="H774" s="200"/>
      <c r="I774" s="202"/>
      <c r="J774" s="200"/>
      <c r="K774" s="200"/>
      <c r="L774" s="202"/>
      <c r="M774" s="200"/>
      <c r="N774" s="200"/>
    </row>
    <row r="775" spans="1:14" s="170" customFormat="1">
      <c r="A775" s="137"/>
      <c r="B775" s="138"/>
      <c r="C775" s="138"/>
      <c r="D775" s="138"/>
      <c r="E775" s="138"/>
      <c r="F775" s="201"/>
      <c r="G775" s="201"/>
      <c r="H775" s="201"/>
      <c r="I775" s="203"/>
      <c r="J775" s="201"/>
      <c r="K775" s="201"/>
      <c r="L775" s="203"/>
      <c r="M775" s="201"/>
      <c r="N775" s="201"/>
    </row>
    <row r="776" spans="1:14" s="170" customFormat="1">
      <c r="A776" s="133"/>
      <c r="B776" s="134"/>
      <c r="C776" s="134"/>
      <c r="D776" s="134"/>
      <c r="E776" s="134"/>
      <c r="F776" s="200"/>
      <c r="G776" s="200"/>
      <c r="H776" s="200"/>
      <c r="I776" s="202"/>
      <c r="J776" s="200"/>
      <c r="K776" s="200"/>
      <c r="L776" s="202"/>
      <c r="M776" s="200"/>
      <c r="N776" s="200"/>
    </row>
    <row r="777" spans="1:14" s="170" customFormat="1">
      <c r="A777" s="137"/>
      <c r="B777" s="138"/>
      <c r="C777" s="138"/>
      <c r="D777" s="138"/>
      <c r="E777" s="138"/>
      <c r="F777" s="201"/>
      <c r="G777" s="201"/>
      <c r="H777" s="201"/>
      <c r="I777" s="203"/>
      <c r="J777" s="201"/>
      <c r="K777" s="201"/>
      <c r="L777" s="203"/>
      <c r="M777" s="201"/>
      <c r="N777" s="201"/>
    </row>
    <row r="778" spans="1:14" s="170" customFormat="1">
      <c r="A778" s="133"/>
      <c r="B778" s="134"/>
      <c r="C778" s="134"/>
      <c r="D778" s="134"/>
      <c r="E778" s="134"/>
      <c r="F778" s="200"/>
      <c r="G778" s="200"/>
      <c r="H778" s="200"/>
      <c r="I778" s="202"/>
      <c r="J778" s="200"/>
      <c r="K778" s="200"/>
      <c r="L778" s="202"/>
      <c r="M778" s="200"/>
      <c r="N778" s="200"/>
    </row>
    <row r="779" spans="1:14" s="170" customFormat="1">
      <c r="A779" s="137"/>
      <c r="B779" s="138"/>
      <c r="C779" s="138"/>
      <c r="D779" s="138"/>
      <c r="E779" s="138"/>
      <c r="F779" s="201"/>
      <c r="G779" s="201"/>
      <c r="H779" s="201"/>
      <c r="I779" s="203"/>
      <c r="J779" s="201"/>
      <c r="K779" s="201"/>
      <c r="L779" s="203"/>
      <c r="M779" s="201"/>
      <c r="N779" s="201"/>
    </row>
    <row r="780" spans="1:14" s="170" customFormat="1">
      <c r="A780" s="133"/>
      <c r="B780" s="134"/>
      <c r="C780" s="134"/>
      <c r="D780" s="134"/>
      <c r="E780" s="134"/>
      <c r="F780" s="200"/>
      <c r="G780" s="200"/>
      <c r="H780" s="200"/>
      <c r="I780" s="202"/>
      <c r="J780" s="200"/>
      <c r="K780" s="200"/>
      <c r="L780" s="202"/>
      <c r="M780" s="200"/>
      <c r="N780" s="200"/>
    </row>
    <row r="781" spans="1:14" s="170" customFormat="1">
      <c r="A781" s="137"/>
      <c r="B781" s="138"/>
      <c r="C781" s="138"/>
      <c r="D781" s="138"/>
      <c r="E781" s="138"/>
      <c r="F781" s="201"/>
      <c r="G781" s="201"/>
      <c r="H781" s="201"/>
      <c r="I781" s="203"/>
      <c r="J781" s="201"/>
      <c r="K781" s="201"/>
      <c r="L781" s="203"/>
      <c r="M781" s="201"/>
      <c r="N781" s="201"/>
    </row>
    <row r="782" spans="1:14" s="170" customFormat="1">
      <c r="A782" s="133"/>
      <c r="B782" s="134"/>
      <c r="C782" s="134"/>
      <c r="D782" s="134"/>
      <c r="E782" s="134"/>
      <c r="F782" s="200"/>
      <c r="G782" s="200"/>
      <c r="H782" s="200"/>
      <c r="I782" s="202"/>
      <c r="J782" s="200"/>
      <c r="K782" s="200"/>
      <c r="L782" s="202"/>
      <c r="M782" s="200"/>
      <c r="N782" s="200"/>
    </row>
    <row r="783" spans="1:14" s="170" customFormat="1">
      <c r="A783" s="137"/>
      <c r="B783" s="138"/>
      <c r="C783" s="138"/>
      <c r="D783" s="138"/>
      <c r="E783" s="138"/>
      <c r="F783" s="201"/>
      <c r="G783" s="201"/>
      <c r="H783" s="201"/>
      <c r="I783" s="203"/>
      <c r="J783" s="201"/>
      <c r="K783" s="201"/>
      <c r="L783" s="203"/>
      <c r="M783" s="201"/>
      <c r="N783" s="201"/>
    </row>
    <row r="784" spans="1:14" s="170" customFormat="1">
      <c r="A784" s="133"/>
      <c r="B784" s="134"/>
      <c r="C784" s="134"/>
      <c r="D784" s="134"/>
      <c r="E784" s="134"/>
      <c r="F784" s="200"/>
      <c r="G784" s="200"/>
      <c r="H784" s="200"/>
      <c r="I784" s="202"/>
      <c r="J784" s="200"/>
      <c r="K784" s="200"/>
      <c r="L784" s="202"/>
      <c r="M784" s="200"/>
      <c r="N784" s="200"/>
    </row>
    <row r="785" spans="1:14" s="170" customFormat="1">
      <c r="A785" s="137"/>
      <c r="B785" s="138"/>
      <c r="C785" s="138"/>
      <c r="D785" s="138"/>
      <c r="E785" s="138"/>
      <c r="F785" s="201"/>
      <c r="G785" s="201"/>
      <c r="H785" s="201"/>
      <c r="I785" s="203"/>
      <c r="J785" s="201"/>
      <c r="K785" s="201"/>
      <c r="L785" s="203"/>
      <c r="M785" s="201"/>
      <c r="N785" s="201"/>
    </row>
    <row r="786" spans="1:14" s="170" customFormat="1">
      <c r="A786" s="133"/>
      <c r="B786" s="134"/>
      <c r="C786" s="134"/>
      <c r="D786" s="134"/>
      <c r="E786" s="134"/>
      <c r="F786" s="200"/>
      <c r="G786" s="200"/>
      <c r="H786" s="200"/>
      <c r="I786" s="202"/>
      <c r="J786" s="200"/>
      <c r="K786" s="200"/>
      <c r="L786" s="202"/>
      <c r="M786" s="200"/>
      <c r="N786" s="200"/>
    </row>
    <row r="787" spans="1:14" s="170" customFormat="1">
      <c r="A787" s="137"/>
      <c r="B787" s="138"/>
      <c r="C787" s="138"/>
      <c r="D787" s="138"/>
      <c r="E787" s="138"/>
      <c r="F787" s="201"/>
      <c r="G787" s="201"/>
      <c r="H787" s="201"/>
      <c r="I787" s="203"/>
      <c r="J787" s="201"/>
      <c r="K787" s="201"/>
      <c r="L787" s="203"/>
      <c r="M787" s="201"/>
      <c r="N787" s="201"/>
    </row>
    <row r="788" spans="1:14" s="170" customFormat="1">
      <c r="A788" s="133"/>
      <c r="B788" s="134"/>
      <c r="C788" s="134"/>
      <c r="D788" s="134"/>
      <c r="E788" s="134"/>
      <c r="F788" s="200"/>
      <c r="G788" s="200"/>
      <c r="H788" s="200"/>
      <c r="I788" s="202"/>
      <c r="J788" s="200"/>
      <c r="K788" s="200"/>
      <c r="L788" s="202"/>
      <c r="M788" s="200"/>
      <c r="N788" s="200"/>
    </row>
    <row r="789" spans="1:14" s="170" customFormat="1">
      <c r="A789" s="137"/>
      <c r="B789" s="138"/>
      <c r="C789" s="138"/>
      <c r="D789" s="138"/>
      <c r="E789" s="138"/>
      <c r="F789" s="201"/>
      <c r="G789" s="201"/>
      <c r="H789" s="201"/>
      <c r="I789" s="203"/>
      <c r="J789" s="201"/>
      <c r="K789" s="201"/>
      <c r="L789" s="203"/>
      <c r="M789" s="201"/>
      <c r="N789" s="201"/>
    </row>
    <row r="790" spans="1:14" s="170" customFormat="1">
      <c r="A790" s="133"/>
      <c r="B790" s="134"/>
      <c r="C790" s="134"/>
      <c r="D790" s="134"/>
      <c r="E790" s="134"/>
      <c r="F790" s="200"/>
      <c r="G790" s="200"/>
      <c r="H790" s="200"/>
      <c r="I790" s="202"/>
      <c r="J790" s="200"/>
      <c r="K790" s="200"/>
      <c r="L790" s="202"/>
      <c r="M790" s="200"/>
      <c r="N790" s="200"/>
    </row>
    <row r="791" spans="1:14" s="170" customFormat="1">
      <c r="A791" s="137"/>
      <c r="B791" s="138"/>
      <c r="C791" s="138"/>
      <c r="D791" s="138"/>
      <c r="E791" s="138"/>
      <c r="F791" s="201"/>
      <c r="G791" s="201"/>
      <c r="H791" s="201"/>
      <c r="I791" s="203"/>
      <c r="J791" s="201"/>
      <c r="K791" s="201"/>
      <c r="L791" s="203"/>
      <c r="M791" s="201"/>
      <c r="N791" s="201"/>
    </row>
    <row r="792" spans="1:14" s="170" customFormat="1">
      <c r="A792" s="133"/>
      <c r="B792" s="134"/>
      <c r="C792" s="134"/>
      <c r="D792" s="134"/>
      <c r="E792" s="134"/>
      <c r="F792" s="200"/>
      <c r="G792" s="200"/>
      <c r="H792" s="200"/>
      <c r="I792" s="202"/>
      <c r="J792" s="200"/>
      <c r="K792" s="200"/>
      <c r="L792" s="202"/>
      <c r="M792" s="200"/>
      <c r="N792" s="200"/>
    </row>
    <row r="793" spans="1:14" s="170" customFormat="1">
      <c r="A793" s="137"/>
      <c r="B793" s="138"/>
      <c r="C793" s="138"/>
      <c r="D793" s="138"/>
      <c r="E793" s="138"/>
      <c r="F793" s="201"/>
      <c r="G793" s="201"/>
      <c r="H793" s="201"/>
      <c r="I793" s="203"/>
      <c r="J793" s="201"/>
      <c r="K793" s="201"/>
      <c r="L793" s="203"/>
      <c r="M793" s="201"/>
      <c r="N793" s="201"/>
    </row>
    <row r="794" spans="1:14" s="170" customFormat="1">
      <c r="A794" s="133"/>
      <c r="B794" s="134"/>
      <c r="C794" s="134"/>
      <c r="D794" s="134"/>
      <c r="E794" s="134"/>
      <c r="F794" s="200"/>
      <c r="G794" s="200"/>
      <c r="H794" s="200"/>
      <c r="I794" s="202"/>
      <c r="J794" s="200"/>
      <c r="K794" s="200"/>
      <c r="L794" s="202"/>
      <c r="M794" s="200"/>
      <c r="N794" s="200"/>
    </row>
    <row r="795" spans="1:14" s="170" customFormat="1">
      <c r="A795" s="137"/>
      <c r="B795" s="138"/>
      <c r="C795" s="138"/>
      <c r="D795" s="138"/>
      <c r="E795" s="138"/>
      <c r="F795" s="201"/>
      <c r="G795" s="201"/>
      <c r="H795" s="201"/>
      <c r="I795" s="203"/>
      <c r="J795" s="201"/>
      <c r="K795" s="201"/>
      <c r="L795" s="203"/>
      <c r="M795" s="201"/>
      <c r="N795" s="201"/>
    </row>
    <row r="796" spans="1:14" s="170" customFormat="1">
      <c r="A796" s="133"/>
      <c r="B796" s="134"/>
      <c r="C796" s="134"/>
      <c r="D796" s="134"/>
      <c r="E796" s="134"/>
      <c r="F796" s="200"/>
      <c r="G796" s="200"/>
      <c r="H796" s="200"/>
      <c r="I796" s="202"/>
      <c r="J796" s="200"/>
      <c r="K796" s="200"/>
      <c r="L796" s="202"/>
      <c r="M796" s="200"/>
      <c r="N796" s="200"/>
    </row>
    <row r="797" spans="1:14" s="170" customFormat="1">
      <c r="A797" s="137"/>
      <c r="B797" s="138"/>
      <c r="C797" s="138"/>
      <c r="D797" s="138"/>
      <c r="E797" s="138"/>
      <c r="F797" s="201"/>
      <c r="G797" s="201"/>
      <c r="H797" s="201"/>
      <c r="I797" s="203"/>
      <c r="J797" s="201"/>
      <c r="K797" s="201"/>
      <c r="L797" s="203"/>
      <c r="M797" s="201"/>
      <c r="N797" s="201"/>
    </row>
    <row r="798" spans="1:14" s="170" customFormat="1">
      <c r="A798" s="133"/>
      <c r="B798" s="134"/>
      <c r="C798" s="134"/>
      <c r="D798" s="134"/>
      <c r="E798" s="134"/>
      <c r="F798" s="200"/>
      <c r="G798" s="200"/>
      <c r="H798" s="200"/>
      <c r="I798" s="202"/>
      <c r="J798" s="200"/>
      <c r="K798" s="200"/>
      <c r="L798" s="202"/>
      <c r="M798" s="200"/>
      <c r="N798" s="200"/>
    </row>
    <row r="799" spans="1:14" s="170" customFormat="1">
      <c r="A799" s="137"/>
      <c r="B799" s="138"/>
      <c r="C799" s="138"/>
      <c r="D799" s="138"/>
      <c r="E799" s="138"/>
      <c r="F799" s="201"/>
      <c r="G799" s="201"/>
      <c r="H799" s="201"/>
      <c r="I799" s="203"/>
      <c r="J799" s="201"/>
      <c r="K799" s="201"/>
      <c r="L799" s="203"/>
      <c r="M799" s="201"/>
      <c r="N799" s="201"/>
    </row>
    <row r="800" spans="1:14" s="170" customFormat="1">
      <c r="A800" s="133"/>
      <c r="B800" s="134"/>
      <c r="C800" s="134"/>
      <c r="D800" s="134"/>
      <c r="E800" s="134"/>
      <c r="F800" s="200"/>
      <c r="G800" s="200"/>
      <c r="H800" s="200"/>
      <c r="I800" s="202"/>
      <c r="J800" s="200"/>
      <c r="K800" s="200"/>
      <c r="L800" s="202"/>
      <c r="M800" s="200"/>
      <c r="N800" s="200"/>
    </row>
    <row r="801" spans="1:14" s="170" customFormat="1">
      <c r="A801" s="137"/>
      <c r="B801" s="138"/>
      <c r="C801" s="138"/>
      <c r="D801" s="138"/>
      <c r="E801" s="138"/>
      <c r="F801" s="201"/>
      <c r="G801" s="201"/>
      <c r="H801" s="201"/>
      <c r="I801" s="203"/>
      <c r="J801" s="201"/>
      <c r="K801" s="201"/>
      <c r="L801" s="203"/>
      <c r="M801" s="201"/>
      <c r="N801" s="201"/>
    </row>
    <row r="802" spans="1:14" s="170" customFormat="1">
      <c r="A802" s="133"/>
      <c r="B802" s="134"/>
      <c r="C802" s="134"/>
      <c r="D802" s="134"/>
      <c r="E802" s="134"/>
      <c r="F802" s="200"/>
      <c r="G802" s="200"/>
      <c r="H802" s="200"/>
      <c r="I802" s="202"/>
      <c r="J802" s="200"/>
      <c r="K802" s="200"/>
      <c r="L802" s="202"/>
      <c r="M802" s="200"/>
      <c r="N802" s="200"/>
    </row>
    <row r="803" spans="1:14" s="170" customFormat="1">
      <c r="A803" s="137"/>
      <c r="B803" s="138"/>
      <c r="C803" s="138"/>
      <c r="D803" s="138"/>
      <c r="E803" s="138"/>
      <c r="F803" s="201"/>
      <c r="G803" s="201"/>
      <c r="H803" s="201"/>
      <c r="I803" s="203"/>
      <c r="J803" s="201"/>
      <c r="K803" s="201"/>
      <c r="L803" s="203"/>
      <c r="M803" s="201"/>
      <c r="N803" s="201"/>
    </row>
    <row r="804" spans="1:14" s="170" customFormat="1">
      <c r="A804" s="133"/>
      <c r="B804" s="134"/>
      <c r="C804" s="134"/>
      <c r="D804" s="134"/>
      <c r="E804" s="134"/>
      <c r="F804" s="200"/>
      <c r="G804" s="200"/>
      <c r="H804" s="200"/>
      <c r="I804" s="202"/>
      <c r="J804" s="200"/>
      <c r="K804" s="200"/>
      <c r="L804" s="202"/>
      <c r="M804" s="200"/>
      <c r="N804" s="200"/>
    </row>
    <row r="805" spans="1:14" s="170" customFormat="1">
      <c r="A805" s="137"/>
      <c r="B805" s="138"/>
      <c r="C805" s="138"/>
      <c r="D805" s="138"/>
      <c r="E805" s="138"/>
      <c r="F805" s="201"/>
      <c r="G805" s="201"/>
      <c r="H805" s="201"/>
      <c r="I805" s="203"/>
      <c r="J805" s="201"/>
      <c r="K805" s="201"/>
      <c r="L805" s="203"/>
      <c r="M805" s="201"/>
      <c r="N805" s="201"/>
    </row>
    <row r="806" spans="1:14" s="170" customFormat="1">
      <c r="A806" s="133"/>
      <c r="B806" s="134"/>
      <c r="C806" s="134"/>
      <c r="D806" s="134"/>
      <c r="E806" s="134"/>
      <c r="F806" s="200"/>
      <c r="G806" s="200"/>
      <c r="H806" s="200"/>
      <c r="I806" s="202"/>
      <c r="J806" s="200"/>
      <c r="K806" s="200"/>
      <c r="L806" s="202"/>
      <c r="M806" s="200"/>
      <c r="N806" s="200"/>
    </row>
    <row r="807" spans="1:14" s="170" customFormat="1">
      <c r="A807" s="137"/>
      <c r="B807" s="138"/>
      <c r="C807" s="138"/>
      <c r="D807" s="138"/>
      <c r="E807" s="138"/>
      <c r="F807" s="201"/>
      <c r="G807" s="201"/>
      <c r="H807" s="201"/>
      <c r="I807" s="203"/>
      <c r="J807" s="201"/>
      <c r="K807" s="201"/>
      <c r="L807" s="203"/>
      <c r="M807" s="201"/>
      <c r="N807" s="201"/>
    </row>
    <row r="808" spans="1:14" s="170" customFormat="1">
      <c r="A808" s="133"/>
      <c r="B808" s="134"/>
      <c r="C808" s="134"/>
      <c r="D808" s="134"/>
      <c r="E808" s="134"/>
      <c r="F808" s="200"/>
      <c r="G808" s="200"/>
      <c r="H808" s="200"/>
      <c r="I808" s="202"/>
      <c r="J808" s="200"/>
      <c r="K808" s="200"/>
      <c r="L808" s="202"/>
      <c r="M808" s="200"/>
      <c r="N808" s="200"/>
    </row>
    <row r="809" spans="1:14" s="170" customFormat="1">
      <c r="A809" s="137"/>
      <c r="B809" s="138"/>
      <c r="C809" s="138"/>
      <c r="D809" s="138"/>
      <c r="E809" s="138"/>
      <c r="F809" s="201"/>
      <c r="G809" s="201"/>
      <c r="H809" s="201"/>
      <c r="I809" s="203"/>
      <c r="J809" s="201"/>
      <c r="K809" s="201"/>
      <c r="L809" s="203"/>
      <c r="M809" s="201"/>
      <c r="N809" s="201"/>
    </row>
    <row r="810" spans="1:14" s="170" customFormat="1">
      <c r="A810" s="133"/>
      <c r="B810" s="134"/>
      <c r="C810" s="134"/>
      <c r="D810" s="134"/>
      <c r="E810" s="134"/>
      <c r="F810" s="200"/>
      <c r="G810" s="200"/>
      <c r="H810" s="200"/>
      <c r="I810" s="202"/>
      <c r="J810" s="200"/>
      <c r="K810" s="200"/>
      <c r="L810" s="202"/>
      <c r="M810" s="200"/>
      <c r="N810" s="200"/>
    </row>
    <row r="811" spans="1:14" s="170" customFormat="1">
      <c r="A811" s="137"/>
      <c r="B811" s="138"/>
      <c r="C811" s="138"/>
      <c r="D811" s="138"/>
      <c r="E811" s="138"/>
      <c r="F811" s="201"/>
      <c r="G811" s="201"/>
      <c r="H811" s="201"/>
      <c r="I811" s="203"/>
      <c r="J811" s="201"/>
      <c r="K811" s="201"/>
      <c r="L811" s="203"/>
      <c r="M811" s="201"/>
      <c r="N811" s="201"/>
    </row>
    <row r="812" spans="1:14" s="170" customFormat="1">
      <c r="A812" s="133"/>
      <c r="B812" s="134"/>
      <c r="C812" s="134"/>
      <c r="D812" s="134"/>
      <c r="E812" s="134"/>
      <c r="F812" s="200"/>
      <c r="G812" s="200"/>
      <c r="H812" s="200"/>
      <c r="I812" s="202"/>
      <c r="J812" s="200"/>
      <c r="K812" s="200"/>
      <c r="L812" s="202"/>
      <c r="M812" s="200"/>
      <c r="N812" s="200"/>
    </row>
    <row r="813" spans="1:14" s="170" customFormat="1">
      <c r="A813" s="137"/>
      <c r="B813" s="138"/>
      <c r="C813" s="138"/>
      <c r="D813" s="138"/>
      <c r="E813" s="138"/>
      <c r="F813" s="201"/>
      <c r="G813" s="201"/>
      <c r="H813" s="201"/>
      <c r="I813" s="203"/>
      <c r="J813" s="201"/>
      <c r="K813" s="201"/>
      <c r="L813" s="203"/>
      <c r="M813" s="201"/>
      <c r="N813" s="201"/>
    </row>
    <row r="814" spans="1:14" s="170" customFormat="1">
      <c r="A814" s="133"/>
      <c r="B814" s="134"/>
      <c r="C814" s="134"/>
      <c r="D814" s="134"/>
      <c r="E814" s="134"/>
      <c r="F814" s="200"/>
      <c r="G814" s="200"/>
      <c r="H814" s="200"/>
      <c r="I814" s="202"/>
      <c r="J814" s="200"/>
      <c r="K814" s="200"/>
      <c r="L814" s="202"/>
      <c r="M814" s="200"/>
      <c r="N814" s="200"/>
    </row>
    <row r="815" spans="1:14" s="170" customFormat="1">
      <c r="A815" s="137"/>
      <c r="B815" s="138"/>
      <c r="C815" s="138"/>
      <c r="D815" s="138"/>
      <c r="E815" s="138"/>
      <c r="F815" s="201"/>
      <c r="G815" s="201"/>
      <c r="H815" s="201"/>
      <c r="I815" s="203"/>
      <c r="J815" s="201"/>
      <c r="K815" s="201"/>
      <c r="L815" s="203"/>
      <c r="M815" s="201"/>
      <c r="N815" s="201"/>
    </row>
    <row r="816" spans="1:14" s="170" customFormat="1">
      <c r="A816" s="133"/>
      <c r="B816" s="134"/>
      <c r="C816" s="134"/>
      <c r="D816" s="134"/>
      <c r="E816" s="134"/>
      <c r="F816" s="200"/>
      <c r="G816" s="200"/>
      <c r="H816" s="200"/>
      <c r="I816" s="202"/>
      <c r="J816" s="200"/>
      <c r="K816" s="200"/>
      <c r="L816" s="202"/>
      <c r="M816" s="200"/>
      <c r="N816" s="200"/>
    </row>
    <row r="817" spans="1:14" s="170" customFormat="1">
      <c r="A817" s="137"/>
      <c r="B817" s="138"/>
      <c r="C817" s="138"/>
      <c r="D817" s="138"/>
      <c r="E817" s="138"/>
      <c r="F817" s="201"/>
      <c r="G817" s="201"/>
      <c r="H817" s="201"/>
      <c r="I817" s="203"/>
      <c r="J817" s="201"/>
      <c r="K817" s="201"/>
      <c r="L817" s="203"/>
      <c r="M817" s="201"/>
      <c r="N817" s="201"/>
    </row>
    <row r="818" spans="1:14" s="170" customFormat="1">
      <c r="A818" s="133"/>
      <c r="B818" s="134"/>
      <c r="C818" s="134"/>
      <c r="D818" s="134"/>
      <c r="E818" s="134"/>
      <c r="F818" s="200"/>
      <c r="G818" s="200"/>
      <c r="H818" s="200"/>
      <c r="I818" s="202"/>
      <c r="J818" s="200"/>
      <c r="K818" s="200"/>
      <c r="L818" s="202"/>
      <c r="M818" s="200"/>
      <c r="N818" s="200"/>
    </row>
    <row r="819" spans="1:14" s="170" customFormat="1">
      <c r="A819" s="137"/>
      <c r="B819" s="138"/>
      <c r="C819" s="138"/>
      <c r="D819" s="138"/>
      <c r="E819" s="138"/>
      <c r="F819" s="201"/>
      <c r="G819" s="201"/>
      <c r="H819" s="201"/>
      <c r="I819" s="203"/>
      <c r="J819" s="201"/>
      <c r="K819" s="201"/>
      <c r="L819" s="203"/>
      <c r="M819" s="201"/>
      <c r="N819" s="201"/>
    </row>
    <row r="820" spans="1:14" s="170" customFormat="1">
      <c r="A820" s="133"/>
      <c r="B820" s="134"/>
      <c r="C820" s="134"/>
      <c r="D820" s="134"/>
      <c r="E820" s="134"/>
      <c r="F820" s="200"/>
      <c r="G820" s="200"/>
      <c r="H820" s="200"/>
      <c r="I820" s="202"/>
      <c r="J820" s="200"/>
      <c r="K820" s="200"/>
      <c r="L820" s="202"/>
      <c r="M820" s="200"/>
      <c r="N820" s="200"/>
    </row>
    <row r="821" spans="1:14" s="170" customFormat="1">
      <c r="A821" s="137"/>
      <c r="B821" s="138"/>
      <c r="C821" s="138"/>
      <c r="D821" s="138"/>
      <c r="E821" s="138"/>
      <c r="F821" s="201"/>
      <c r="G821" s="201"/>
      <c r="H821" s="201"/>
      <c r="I821" s="203"/>
      <c r="J821" s="201"/>
      <c r="K821" s="201"/>
      <c r="L821" s="203"/>
      <c r="M821" s="201"/>
      <c r="N821" s="201"/>
    </row>
    <row r="822" spans="1:14" s="170" customFormat="1">
      <c r="A822" s="133"/>
      <c r="B822" s="134"/>
      <c r="C822" s="134"/>
      <c r="D822" s="134"/>
      <c r="E822" s="134"/>
      <c r="F822" s="200"/>
      <c r="G822" s="200"/>
      <c r="H822" s="200"/>
      <c r="I822" s="202"/>
      <c r="J822" s="200"/>
      <c r="K822" s="200"/>
      <c r="L822" s="202"/>
      <c r="M822" s="200"/>
      <c r="N822" s="200"/>
    </row>
    <row r="823" spans="1:14" s="170" customFormat="1">
      <c r="A823" s="137"/>
      <c r="B823" s="138"/>
      <c r="C823" s="138"/>
      <c r="D823" s="138"/>
      <c r="E823" s="138"/>
      <c r="F823" s="201"/>
      <c r="G823" s="201"/>
      <c r="H823" s="201"/>
      <c r="I823" s="203"/>
      <c r="J823" s="201"/>
      <c r="K823" s="201"/>
      <c r="L823" s="203"/>
      <c r="M823" s="201"/>
      <c r="N823" s="201"/>
    </row>
    <row r="824" spans="1:14" s="170" customFormat="1">
      <c r="A824" s="133"/>
      <c r="B824" s="134"/>
      <c r="C824" s="134"/>
      <c r="D824" s="134"/>
      <c r="E824" s="134"/>
      <c r="F824" s="200"/>
      <c r="G824" s="200"/>
      <c r="H824" s="200"/>
      <c r="I824" s="202"/>
      <c r="J824" s="200"/>
      <c r="K824" s="200"/>
      <c r="L824" s="202"/>
      <c r="M824" s="200"/>
      <c r="N824" s="200"/>
    </row>
    <row r="825" spans="1:14" s="170" customFormat="1">
      <c r="A825" s="137"/>
      <c r="B825" s="138"/>
      <c r="C825" s="138"/>
      <c r="D825" s="138"/>
      <c r="E825" s="138"/>
      <c r="F825" s="201"/>
      <c r="G825" s="201"/>
      <c r="H825" s="201"/>
      <c r="I825" s="203"/>
      <c r="J825" s="201"/>
      <c r="K825" s="201"/>
      <c r="L825" s="203"/>
      <c r="M825" s="201"/>
      <c r="N825" s="201"/>
    </row>
    <row r="826" spans="1:14" s="170" customFormat="1">
      <c r="A826" s="133"/>
      <c r="B826" s="134"/>
      <c r="C826" s="134"/>
      <c r="D826" s="134"/>
      <c r="E826" s="134"/>
      <c r="F826" s="200"/>
      <c r="G826" s="200"/>
      <c r="H826" s="200"/>
      <c r="I826" s="202"/>
      <c r="J826" s="200"/>
      <c r="K826" s="200"/>
      <c r="L826" s="202"/>
      <c r="M826" s="200"/>
      <c r="N826" s="200"/>
    </row>
    <row r="827" spans="1:14" s="170" customFormat="1">
      <c r="A827" s="137"/>
      <c r="B827" s="138"/>
      <c r="C827" s="138"/>
      <c r="D827" s="138"/>
      <c r="E827" s="138"/>
      <c r="F827" s="201"/>
      <c r="G827" s="201"/>
      <c r="H827" s="201"/>
      <c r="I827" s="203"/>
      <c r="J827" s="201"/>
      <c r="K827" s="201"/>
      <c r="L827" s="203"/>
      <c r="M827" s="201"/>
      <c r="N827" s="201"/>
    </row>
    <row r="828" spans="1:14" s="170" customFormat="1">
      <c r="A828" s="133"/>
      <c r="B828" s="134"/>
      <c r="C828" s="134"/>
      <c r="D828" s="134"/>
      <c r="E828" s="134"/>
      <c r="F828" s="200"/>
      <c r="G828" s="200"/>
      <c r="H828" s="200"/>
      <c r="I828" s="202"/>
      <c r="J828" s="200"/>
      <c r="K828" s="200"/>
      <c r="L828" s="202"/>
      <c r="M828" s="200"/>
      <c r="N828" s="200"/>
    </row>
    <row r="829" spans="1:14" s="170" customFormat="1">
      <c r="A829" s="137"/>
      <c r="B829" s="138"/>
      <c r="C829" s="138"/>
      <c r="D829" s="138"/>
      <c r="E829" s="138"/>
      <c r="F829" s="201"/>
      <c r="G829" s="201"/>
      <c r="H829" s="201"/>
      <c r="I829" s="203"/>
      <c r="J829" s="201"/>
      <c r="K829" s="201"/>
      <c r="L829" s="203"/>
      <c r="M829" s="201"/>
      <c r="N829" s="201"/>
    </row>
    <row r="830" spans="1:14" s="170" customFormat="1">
      <c r="A830" s="133"/>
      <c r="B830" s="134"/>
      <c r="C830" s="134"/>
      <c r="D830" s="134"/>
      <c r="E830" s="134"/>
      <c r="F830" s="200"/>
      <c r="G830" s="200"/>
      <c r="H830" s="200"/>
      <c r="I830" s="202"/>
      <c r="J830" s="200"/>
      <c r="K830" s="200"/>
      <c r="L830" s="202"/>
      <c r="M830" s="200"/>
      <c r="N830" s="200"/>
    </row>
    <row r="831" spans="1:14" s="170" customFormat="1">
      <c r="A831" s="137"/>
      <c r="B831" s="138"/>
      <c r="C831" s="138"/>
      <c r="D831" s="138"/>
      <c r="E831" s="138"/>
      <c r="F831" s="201"/>
      <c r="G831" s="201"/>
      <c r="H831" s="201"/>
      <c r="I831" s="203"/>
      <c r="J831" s="201"/>
      <c r="K831" s="201"/>
      <c r="L831" s="203"/>
      <c r="M831" s="201"/>
      <c r="N831" s="201"/>
    </row>
    <row r="832" spans="1:14" s="170" customFormat="1">
      <c r="A832" s="133"/>
      <c r="B832" s="134"/>
      <c r="C832" s="134"/>
      <c r="D832" s="134"/>
      <c r="E832" s="134"/>
      <c r="F832" s="200"/>
      <c r="G832" s="200"/>
      <c r="H832" s="200"/>
      <c r="I832" s="202"/>
      <c r="J832" s="200"/>
      <c r="K832" s="200"/>
      <c r="L832" s="202"/>
      <c r="M832" s="200"/>
      <c r="N832" s="200"/>
    </row>
    <row r="833" spans="1:14" s="170" customFormat="1">
      <c r="A833" s="137"/>
      <c r="B833" s="138"/>
      <c r="C833" s="138"/>
      <c r="D833" s="138"/>
      <c r="E833" s="138"/>
      <c r="F833" s="201"/>
      <c r="G833" s="201"/>
      <c r="H833" s="201"/>
      <c r="I833" s="203"/>
      <c r="J833" s="201"/>
      <c r="K833" s="201"/>
      <c r="L833" s="203"/>
      <c r="M833" s="201"/>
      <c r="N833" s="201"/>
    </row>
    <row r="834" spans="1:14" s="170" customFormat="1">
      <c r="A834" s="133"/>
      <c r="B834" s="134"/>
      <c r="C834" s="134"/>
      <c r="D834" s="134"/>
      <c r="E834" s="134"/>
      <c r="F834" s="200"/>
      <c r="G834" s="200"/>
      <c r="H834" s="200"/>
      <c r="I834" s="202"/>
      <c r="J834" s="200"/>
      <c r="K834" s="200"/>
      <c r="L834" s="202"/>
      <c r="M834" s="200"/>
      <c r="N834" s="200"/>
    </row>
    <row r="835" spans="1:14" s="170" customFormat="1">
      <c r="A835" s="137"/>
      <c r="B835" s="138"/>
      <c r="C835" s="138"/>
      <c r="D835" s="138"/>
      <c r="E835" s="138"/>
      <c r="F835" s="201"/>
      <c r="G835" s="201"/>
      <c r="H835" s="201"/>
      <c r="I835" s="203"/>
      <c r="J835" s="201"/>
      <c r="K835" s="201"/>
      <c r="L835" s="203"/>
      <c r="M835" s="201"/>
      <c r="N835" s="201"/>
    </row>
    <row r="836" spans="1:14" s="170" customFormat="1">
      <c r="A836" s="133"/>
      <c r="B836" s="134"/>
      <c r="C836" s="134"/>
      <c r="D836" s="134"/>
      <c r="E836" s="134"/>
      <c r="F836" s="200"/>
      <c r="G836" s="200"/>
      <c r="H836" s="200"/>
      <c r="I836" s="202"/>
      <c r="J836" s="200"/>
      <c r="K836" s="200"/>
      <c r="L836" s="202"/>
      <c r="M836" s="200"/>
      <c r="N836" s="200"/>
    </row>
    <row r="837" spans="1:14" s="170" customFormat="1">
      <c r="A837" s="137"/>
      <c r="B837" s="138"/>
      <c r="C837" s="138"/>
      <c r="D837" s="138"/>
      <c r="E837" s="138"/>
      <c r="F837" s="201"/>
      <c r="G837" s="201"/>
      <c r="H837" s="201"/>
      <c r="I837" s="203"/>
      <c r="J837" s="201"/>
      <c r="K837" s="201"/>
      <c r="L837" s="203"/>
      <c r="M837" s="201"/>
      <c r="N837" s="201"/>
    </row>
    <row r="838" spans="1:14" s="170" customFormat="1">
      <c r="A838" s="133"/>
      <c r="B838" s="134"/>
      <c r="C838" s="134"/>
      <c r="D838" s="134"/>
      <c r="E838" s="134"/>
      <c r="F838" s="200"/>
      <c r="G838" s="200"/>
      <c r="H838" s="200"/>
      <c r="I838" s="202"/>
      <c r="J838" s="200"/>
      <c r="K838" s="200"/>
      <c r="L838" s="202"/>
      <c r="M838" s="200"/>
      <c r="N838" s="200"/>
    </row>
    <row r="839" spans="1:14" s="170" customFormat="1">
      <c r="A839" s="137"/>
      <c r="B839" s="138"/>
      <c r="C839" s="138"/>
      <c r="D839" s="138"/>
      <c r="E839" s="138"/>
      <c r="F839" s="201"/>
      <c r="G839" s="201"/>
      <c r="H839" s="201"/>
      <c r="I839" s="203"/>
      <c r="J839" s="201"/>
      <c r="K839" s="201"/>
      <c r="L839" s="203"/>
      <c r="M839" s="201"/>
      <c r="N839" s="201"/>
    </row>
    <row r="840" spans="1:14" s="170" customFormat="1">
      <c r="A840" s="133"/>
      <c r="B840" s="134"/>
      <c r="C840" s="134"/>
      <c r="D840" s="134"/>
      <c r="E840" s="134"/>
      <c r="F840" s="200"/>
      <c r="G840" s="200"/>
      <c r="H840" s="200"/>
      <c r="I840" s="202"/>
      <c r="J840" s="200"/>
      <c r="K840" s="200"/>
      <c r="L840" s="202"/>
      <c r="M840" s="200"/>
      <c r="N840" s="200"/>
    </row>
    <row r="841" spans="1:14" s="170" customFormat="1">
      <c r="A841" s="137"/>
      <c r="B841" s="138"/>
      <c r="C841" s="138"/>
      <c r="D841" s="138"/>
      <c r="E841" s="138"/>
      <c r="F841" s="201"/>
      <c r="G841" s="201"/>
      <c r="H841" s="201"/>
      <c r="I841" s="203"/>
      <c r="J841" s="201"/>
      <c r="K841" s="201"/>
      <c r="L841" s="203"/>
      <c r="M841" s="201"/>
      <c r="N841" s="201"/>
    </row>
    <row r="842" spans="1:14" s="170" customFormat="1">
      <c r="A842" s="133"/>
      <c r="B842" s="134"/>
      <c r="C842" s="134"/>
      <c r="D842" s="134"/>
      <c r="E842" s="134"/>
      <c r="F842" s="200"/>
      <c r="G842" s="200"/>
      <c r="H842" s="200"/>
      <c r="I842" s="202"/>
      <c r="J842" s="200"/>
      <c r="K842" s="200"/>
      <c r="L842" s="202"/>
      <c r="M842" s="200"/>
      <c r="N842" s="200"/>
    </row>
    <row r="843" spans="1:14" s="170" customFormat="1">
      <c r="A843" s="137"/>
      <c r="B843" s="138"/>
      <c r="C843" s="138"/>
      <c r="D843" s="138"/>
      <c r="E843" s="138"/>
      <c r="F843" s="201"/>
      <c r="G843" s="201"/>
      <c r="H843" s="201"/>
      <c r="I843" s="203"/>
      <c r="J843" s="201"/>
      <c r="K843" s="201"/>
      <c r="L843" s="203"/>
      <c r="M843" s="201"/>
      <c r="N843" s="201"/>
    </row>
    <row r="844" spans="1:14" s="170" customFormat="1">
      <c r="A844" s="133"/>
      <c r="B844" s="134"/>
      <c r="C844" s="134"/>
      <c r="D844" s="134"/>
      <c r="E844" s="134"/>
      <c r="F844" s="200"/>
      <c r="G844" s="200"/>
      <c r="H844" s="200"/>
      <c r="I844" s="202"/>
      <c r="J844" s="200"/>
      <c r="K844" s="200"/>
      <c r="L844" s="202"/>
      <c r="M844" s="200"/>
      <c r="N844" s="200"/>
    </row>
    <row r="845" spans="1:14" s="170" customFormat="1">
      <c r="A845" s="137"/>
      <c r="B845" s="138"/>
      <c r="C845" s="138"/>
      <c r="D845" s="138"/>
      <c r="E845" s="138"/>
      <c r="F845" s="201"/>
      <c r="G845" s="201"/>
      <c r="H845" s="201"/>
      <c r="I845" s="203"/>
      <c r="J845" s="201"/>
      <c r="K845" s="201"/>
      <c r="L845" s="203"/>
      <c r="M845" s="201"/>
      <c r="N845" s="201"/>
    </row>
    <row r="846" spans="1:14" s="170" customFormat="1">
      <c r="A846" s="133"/>
      <c r="B846" s="134"/>
      <c r="C846" s="134"/>
      <c r="D846" s="134"/>
      <c r="E846" s="134"/>
      <c r="F846" s="200"/>
      <c r="G846" s="200"/>
      <c r="H846" s="200"/>
      <c r="I846" s="202"/>
      <c r="J846" s="200"/>
      <c r="K846" s="200"/>
      <c r="L846" s="202"/>
      <c r="M846" s="200"/>
      <c r="N846" s="200"/>
    </row>
    <row r="847" spans="1:14" s="170" customFormat="1">
      <c r="A847" s="137"/>
      <c r="B847" s="138"/>
      <c r="C847" s="138"/>
      <c r="D847" s="138"/>
      <c r="E847" s="138"/>
      <c r="F847" s="201"/>
      <c r="G847" s="201"/>
      <c r="H847" s="201"/>
      <c r="I847" s="203"/>
      <c r="J847" s="201"/>
      <c r="K847" s="201"/>
      <c r="L847" s="203"/>
      <c r="M847" s="201"/>
      <c r="N847" s="201"/>
    </row>
    <row r="848" spans="1:14" s="170" customFormat="1">
      <c r="A848" s="133"/>
      <c r="B848" s="134"/>
      <c r="C848" s="134"/>
      <c r="D848" s="134"/>
      <c r="E848" s="134"/>
      <c r="F848" s="200"/>
      <c r="G848" s="200"/>
      <c r="H848" s="200"/>
      <c r="I848" s="202"/>
      <c r="J848" s="200"/>
      <c r="K848" s="200"/>
      <c r="L848" s="202"/>
      <c r="M848" s="200"/>
      <c r="N848" s="200"/>
    </row>
    <row r="849" spans="1:14" s="170" customFormat="1">
      <c r="A849" s="137"/>
      <c r="B849" s="138"/>
      <c r="C849" s="138"/>
      <c r="D849" s="138"/>
      <c r="E849" s="138"/>
      <c r="F849" s="201"/>
      <c r="G849" s="201"/>
      <c r="H849" s="201"/>
      <c r="I849" s="203"/>
      <c r="J849" s="201"/>
      <c r="K849" s="201"/>
      <c r="L849" s="203"/>
      <c r="M849" s="201"/>
      <c r="N849" s="201"/>
    </row>
    <row r="850" spans="1:14" s="170" customFormat="1">
      <c r="A850" s="133"/>
      <c r="B850" s="134"/>
      <c r="C850" s="134"/>
      <c r="D850" s="134"/>
      <c r="E850" s="134"/>
      <c r="F850" s="200"/>
      <c r="G850" s="200"/>
      <c r="H850" s="200"/>
      <c r="I850" s="202"/>
      <c r="J850" s="200"/>
      <c r="K850" s="200"/>
      <c r="L850" s="202"/>
      <c r="M850" s="200"/>
      <c r="N850" s="200"/>
    </row>
    <row r="851" spans="1:14" s="170" customFormat="1">
      <c r="A851" s="137"/>
      <c r="B851" s="138"/>
      <c r="C851" s="138"/>
      <c r="D851" s="138"/>
      <c r="E851" s="138"/>
      <c r="F851" s="201"/>
      <c r="G851" s="201"/>
      <c r="H851" s="201"/>
      <c r="I851" s="203"/>
      <c r="J851" s="201"/>
      <c r="K851" s="201"/>
      <c r="L851" s="203"/>
      <c r="M851" s="201"/>
      <c r="N851" s="201"/>
    </row>
    <row r="852" spans="1:14" s="170" customFormat="1">
      <c r="A852" s="133"/>
      <c r="B852" s="134"/>
      <c r="C852" s="134"/>
      <c r="D852" s="134"/>
      <c r="E852" s="134"/>
      <c r="F852" s="200"/>
      <c r="G852" s="200"/>
      <c r="H852" s="200"/>
      <c r="I852" s="202"/>
      <c r="J852" s="200"/>
      <c r="K852" s="200"/>
      <c r="L852" s="202"/>
      <c r="M852" s="200"/>
      <c r="N852" s="200"/>
    </row>
    <row r="853" spans="1:14" s="170" customFormat="1">
      <c r="A853" s="137"/>
      <c r="B853" s="138"/>
      <c r="C853" s="138"/>
      <c r="D853" s="138"/>
      <c r="E853" s="138"/>
      <c r="F853" s="201"/>
      <c r="G853" s="201"/>
      <c r="H853" s="201"/>
      <c r="I853" s="203"/>
      <c r="J853" s="201"/>
      <c r="K853" s="201"/>
      <c r="L853" s="203"/>
      <c r="M853" s="201"/>
      <c r="N853" s="201"/>
    </row>
    <row r="854" spans="1:14" s="170" customFormat="1">
      <c r="A854" s="133"/>
      <c r="B854" s="134"/>
      <c r="C854" s="134"/>
      <c r="D854" s="134"/>
      <c r="E854" s="134"/>
      <c r="F854" s="200"/>
      <c r="G854" s="200"/>
      <c r="H854" s="200"/>
      <c r="I854" s="202"/>
      <c r="J854" s="200"/>
      <c r="K854" s="200"/>
      <c r="L854" s="202"/>
      <c r="M854" s="200"/>
      <c r="N854" s="200"/>
    </row>
    <row r="855" spans="1:14" s="170" customFormat="1">
      <c r="A855" s="137"/>
      <c r="B855" s="138"/>
      <c r="C855" s="138"/>
      <c r="D855" s="138"/>
      <c r="E855" s="138"/>
      <c r="F855" s="201"/>
      <c r="G855" s="201"/>
      <c r="H855" s="201"/>
      <c r="I855" s="203"/>
      <c r="J855" s="201"/>
      <c r="K855" s="201"/>
      <c r="L855" s="203"/>
      <c r="M855" s="201"/>
      <c r="N855" s="201"/>
    </row>
    <row r="856" spans="1:14" s="170" customFormat="1">
      <c r="A856" s="133"/>
      <c r="B856" s="134"/>
      <c r="C856" s="134"/>
      <c r="D856" s="134"/>
      <c r="E856" s="134"/>
      <c r="F856" s="200"/>
      <c r="G856" s="200"/>
      <c r="H856" s="200"/>
      <c r="I856" s="202"/>
      <c r="J856" s="200"/>
      <c r="K856" s="200"/>
      <c r="L856" s="202"/>
      <c r="M856" s="200"/>
      <c r="N856" s="200"/>
    </row>
    <row r="857" spans="1:14" s="170" customFormat="1">
      <c r="A857" s="137"/>
      <c r="B857" s="138"/>
      <c r="C857" s="138"/>
      <c r="D857" s="138"/>
      <c r="E857" s="138"/>
      <c r="F857" s="201"/>
      <c r="G857" s="201"/>
      <c r="H857" s="201"/>
      <c r="I857" s="203"/>
      <c r="J857" s="201"/>
      <c r="K857" s="201"/>
      <c r="L857" s="203"/>
      <c r="M857" s="201"/>
      <c r="N857" s="201"/>
    </row>
    <row r="858" spans="1:14" s="170" customFormat="1">
      <c r="A858" s="133"/>
      <c r="B858" s="134"/>
      <c r="C858" s="134"/>
      <c r="D858" s="134"/>
      <c r="E858" s="134"/>
      <c r="F858" s="200"/>
      <c r="G858" s="200"/>
      <c r="H858" s="200"/>
      <c r="I858" s="202"/>
      <c r="J858" s="200"/>
      <c r="K858" s="200"/>
      <c r="L858" s="202"/>
      <c r="M858" s="200"/>
      <c r="N858" s="200"/>
    </row>
    <row r="859" spans="1:14" s="170" customFormat="1">
      <c r="A859" s="137"/>
      <c r="B859" s="138"/>
      <c r="C859" s="138"/>
      <c r="D859" s="138"/>
      <c r="E859" s="138"/>
      <c r="F859" s="201"/>
      <c r="G859" s="201"/>
      <c r="H859" s="201"/>
      <c r="I859" s="203"/>
      <c r="J859" s="201"/>
      <c r="K859" s="201"/>
      <c r="L859" s="203"/>
      <c r="M859" s="201"/>
      <c r="N859" s="201"/>
    </row>
    <row r="860" spans="1:14" s="170" customFormat="1">
      <c r="A860" s="133"/>
      <c r="B860" s="134"/>
      <c r="C860" s="134"/>
      <c r="D860" s="134"/>
      <c r="E860" s="134"/>
      <c r="F860" s="200"/>
      <c r="G860" s="200"/>
      <c r="H860" s="200"/>
      <c r="I860" s="202"/>
      <c r="J860" s="200"/>
      <c r="K860" s="200"/>
      <c r="L860" s="202"/>
      <c r="M860" s="200"/>
      <c r="N860" s="200"/>
    </row>
    <row r="861" spans="1:14" s="170" customFormat="1">
      <c r="A861" s="137"/>
      <c r="B861" s="138"/>
      <c r="C861" s="138"/>
      <c r="D861" s="138"/>
      <c r="E861" s="138"/>
      <c r="F861" s="201"/>
      <c r="G861" s="201"/>
      <c r="H861" s="201"/>
      <c r="I861" s="203"/>
      <c r="J861" s="201"/>
      <c r="K861" s="201"/>
      <c r="L861" s="203"/>
      <c r="M861" s="201"/>
      <c r="N861" s="201"/>
    </row>
    <row r="862" spans="1:14" s="170" customFormat="1">
      <c r="A862" s="133"/>
      <c r="B862" s="134"/>
      <c r="C862" s="134"/>
      <c r="D862" s="134"/>
      <c r="E862" s="134"/>
      <c r="F862" s="200"/>
      <c r="G862" s="200"/>
      <c r="H862" s="200"/>
      <c r="I862" s="202"/>
      <c r="J862" s="200"/>
      <c r="K862" s="200"/>
      <c r="L862" s="202"/>
      <c r="M862" s="200"/>
      <c r="N862" s="200"/>
    </row>
    <row r="863" spans="1:14" s="170" customFormat="1">
      <c r="A863" s="137"/>
      <c r="B863" s="138"/>
      <c r="C863" s="138"/>
      <c r="D863" s="138"/>
      <c r="E863" s="138"/>
      <c r="F863" s="201"/>
      <c r="G863" s="201"/>
      <c r="H863" s="201"/>
      <c r="I863" s="203"/>
      <c r="J863" s="201"/>
      <c r="K863" s="201"/>
      <c r="L863" s="203"/>
      <c r="M863" s="201"/>
      <c r="N863" s="201"/>
    </row>
    <row r="864" spans="1:14" s="170" customFormat="1">
      <c r="A864" s="133"/>
      <c r="B864" s="134"/>
      <c r="C864" s="134"/>
      <c r="D864" s="134"/>
      <c r="E864" s="134"/>
      <c r="F864" s="200"/>
      <c r="G864" s="200"/>
      <c r="H864" s="200"/>
      <c r="I864" s="202"/>
      <c r="J864" s="200"/>
      <c r="K864" s="200"/>
      <c r="L864" s="202"/>
      <c r="M864" s="200"/>
      <c r="N864" s="200"/>
    </row>
    <row r="865" spans="1:14" s="170" customFormat="1">
      <c r="A865" s="137"/>
      <c r="B865" s="138"/>
      <c r="C865" s="138"/>
      <c r="D865" s="138"/>
      <c r="E865" s="138"/>
      <c r="F865" s="201"/>
      <c r="G865" s="201"/>
      <c r="H865" s="201"/>
      <c r="I865" s="203"/>
      <c r="J865" s="201"/>
      <c r="K865" s="201"/>
      <c r="L865" s="203"/>
      <c r="M865" s="201"/>
      <c r="N865" s="201"/>
    </row>
    <row r="866" spans="1:14" s="170" customFormat="1">
      <c r="A866" s="133"/>
      <c r="B866" s="134"/>
      <c r="C866" s="134"/>
      <c r="D866" s="134"/>
      <c r="E866" s="134"/>
      <c r="F866" s="200"/>
      <c r="G866" s="200"/>
      <c r="H866" s="200"/>
      <c r="I866" s="202"/>
      <c r="J866" s="200"/>
      <c r="K866" s="200"/>
      <c r="L866" s="202"/>
      <c r="M866" s="200"/>
      <c r="N866" s="200"/>
    </row>
    <row r="867" spans="1:14" s="170" customFormat="1">
      <c r="A867" s="137"/>
      <c r="B867" s="138"/>
      <c r="C867" s="138"/>
      <c r="D867" s="138"/>
      <c r="E867" s="138"/>
      <c r="F867" s="201"/>
      <c r="G867" s="201"/>
      <c r="H867" s="201"/>
      <c r="I867" s="203"/>
      <c r="J867" s="201"/>
      <c r="K867" s="201"/>
      <c r="L867" s="203"/>
      <c r="M867" s="201"/>
      <c r="N867" s="201"/>
    </row>
    <row r="868" spans="1:14" s="170" customFormat="1">
      <c r="A868" s="133"/>
      <c r="B868" s="134"/>
      <c r="C868" s="134"/>
      <c r="D868" s="134"/>
      <c r="E868" s="134"/>
      <c r="F868" s="200"/>
      <c r="G868" s="200"/>
      <c r="H868" s="200"/>
      <c r="I868" s="202"/>
      <c r="J868" s="200"/>
      <c r="K868" s="200"/>
      <c r="L868" s="202"/>
      <c r="M868" s="200"/>
      <c r="N868" s="200"/>
    </row>
    <row r="869" spans="1:14" s="170" customFormat="1">
      <c r="A869" s="137"/>
      <c r="B869" s="138"/>
      <c r="C869" s="138"/>
      <c r="D869" s="138"/>
      <c r="E869" s="138"/>
      <c r="F869" s="201"/>
      <c r="G869" s="201"/>
      <c r="H869" s="201"/>
      <c r="I869" s="203"/>
      <c r="J869" s="201"/>
      <c r="K869" s="201"/>
      <c r="L869" s="203"/>
      <c r="M869" s="201"/>
      <c r="N869" s="201"/>
    </row>
    <row r="870" spans="1:14" s="170" customFormat="1">
      <c r="A870" s="133"/>
      <c r="B870" s="134"/>
      <c r="C870" s="134"/>
      <c r="D870" s="134"/>
      <c r="E870" s="134"/>
      <c r="F870" s="200"/>
      <c r="G870" s="200"/>
      <c r="H870" s="200"/>
      <c r="I870" s="202"/>
      <c r="J870" s="200"/>
      <c r="K870" s="200"/>
      <c r="L870" s="202"/>
      <c r="M870" s="200"/>
      <c r="N870" s="200"/>
    </row>
    <row r="871" spans="1:14" s="170" customFormat="1">
      <c r="A871" s="137"/>
      <c r="B871" s="138"/>
      <c r="C871" s="138"/>
      <c r="D871" s="138"/>
      <c r="E871" s="138"/>
      <c r="F871" s="201"/>
      <c r="G871" s="201"/>
      <c r="H871" s="201"/>
      <c r="I871" s="203"/>
      <c r="J871" s="201"/>
      <c r="K871" s="201"/>
      <c r="L871" s="203"/>
      <c r="M871" s="201"/>
      <c r="N871" s="201"/>
    </row>
    <row r="872" spans="1:14" s="170" customFormat="1">
      <c r="A872" s="133"/>
      <c r="B872" s="134"/>
      <c r="C872" s="134"/>
      <c r="D872" s="134"/>
      <c r="E872" s="134"/>
      <c r="F872" s="200"/>
      <c r="G872" s="200"/>
      <c r="H872" s="200"/>
      <c r="I872" s="202"/>
      <c r="J872" s="200"/>
      <c r="K872" s="200"/>
      <c r="L872" s="202"/>
      <c r="M872" s="200"/>
      <c r="N872" s="200"/>
    </row>
    <row r="873" spans="1:14" s="170" customFormat="1">
      <c r="A873" s="137"/>
      <c r="B873" s="138"/>
      <c r="C873" s="138"/>
      <c r="D873" s="138"/>
      <c r="E873" s="138"/>
      <c r="F873" s="201"/>
      <c r="G873" s="201"/>
      <c r="H873" s="201"/>
      <c r="I873" s="203"/>
      <c r="J873" s="201"/>
      <c r="K873" s="201"/>
      <c r="L873" s="203"/>
      <c r="M873" s="201"/>
      <c r="N873" s="201"/>
    </row>
    <row r="874" spans="1:14" s="170" customFormat="1">
      <c r="A874" s="133"/>
      <c r="B874" s="134"/>
      <c r="C874" s="134"/>
      <c r="D874" s="134"/>
      <c r="E874" s="134"/>
      <c r="F874" s="200"/>
      <c r="G874" s="200"/>
      <c r="H874" s="200"/>
      <c r="I874" s="202"/>
      <c r="J874" s="200"/>
      <c r="K874" s="200"/>
      <c r="L874" s="202"/>
      <c r="M874" s="200"/>
      <c r="N874" s="200"/>
    </row>
    <row r="875" spans="1:14" s="170" customFormat="1">
      <c r="A875" s="137"/>
      <c r="B875" s="138"/>
      <c r="C875" s="138"/>
      <c r="D875" s="138"/>
      <c r="E875" s="138"/>
      <c r="F875" s="201"/>
      <c r="G875" s="201"/>
      <c r="H875" s="201"/>
      <c r="I875" s="203"/>
      <c r="J875" s="201"/>
      <c r="K875" s="201"/>
      <c r="L875" s="203"/>
      <c r="M875" s="201"/>
      <c r="N875" s="201"/>
    </row>
    <row r="876" spans="1:14" s="170" customFormat="1">
      <c r="A876" s="133"/>
      <c r="B876" s="134"/>
      <c r="C876" s="134"/>
      <c r="D876" s="134"/>
      <c r="E876" s="134"/>
      <c r="F876" s="200"/>
      <c r="G876" s="200"/>
      <c r="H876" s="200"/>
      <c r="I876" s="202"/>
      <c r="J876" s="200"/>
      <c r="K876" s="200"/>
      <c r="L876" s="202"/>
      <c r="M876" s="200"/>
      <c r="N876" s="200"/>
    </row>
    <row r="877" spans="1:14" s="170" customFormat="1">
      <c r="A877" s="137"/>
      <c r="B877" s="138"/>
      <c r="C877" s="138"/>
      <c r="D877" s="138"/>
      <c r="E877" s="138"/>
      <c r="F877" s="201"/>
      <c r="G877" s="201"/>
      <c r="H877" s="201"/>
      <c r="I877" s="203"/>
      <c r="J877" s="201"/>
      <c r="K877" s="201"/>
      <c r="L877" s="203"/>
      <c r="M877" s="201"/>
      <c r="N877" s="201"/>
    </row>
    <row r="878" spans="1:14" s="170" customFormat="1">
      <c r="A878" s="133"/>
      <c r="B878" s="134"/>
      <c r="C878" s="134"/>
      <c r="D878" s="134"/>
      <c r="E878" s="134"/>
      <c r="F878" s="200"/>
      <c r="G878" s="200"/>
      <c r="H878" s="200"/>
      <c r="I878" s="202"/>
      <c r="J878" s="200"/>
      <c r="K878" s="200"/>
      <c r="L878" s="202"/>
      <c r="M878" s="200"/>
      <c r="N878" s="200"/>
    </row>
    <row r="879" spans="1:14" s="170" customFormat="1">
      <c r="A879" s="137"/>
      <c r="B879" s="138"/>
      <c r="C879" s="138"/>
      <c r="D879" s="138"/>
      <c r="E879" s="138"/>
      <c r="F879" s="201"/>
      <c r="G879" s="201"/>
      <c r="H879" s="201"/>
      <c r="I879" s="203"/>
      <c r="J879" s="201"/>
      <c r="K879" s="201"/>
      <c r="L879" s="203"/>
      <c r="M879" s="201"/>
      <c r="N879" s="201"/>
    </row>
    <row r="880" spans="1:14" s="170" customFormat="1">
      <c r="A880" s="133"/>
      <c r="B880" s="134"/>
      <c r="C880" s="134"/>
      <c r="D880" s="134"/>
      <c r="E880" s="134"/>
      <c r="F880" s="200"/>
      <c r="G880" s="200"/>
      <c r="H880" s="200"/>
      <c r="I880" s="202"/>
      <c r="J880" s="200"/>
      <c r="K880" s="200"/>
      <c r="L880" s="202"/>
      <c r="M880" s="200"/>
      <c r="N880" s="200"/>
    </row>
    <row r="881" spans="1:14" s="170" customFormat="1">
      <c r="A881" s="137"/>
      <c r="B881" s="138"/>
      <c r="C881" s="138"/>
      <c r="D881" s="138"/>
      <c r="E881" s="138"/>
      <c r="F881" s="201"/>
      <c r="G881" s="201"/>
      <c r="H881" s="201"/>
      <c r="I881" s="203"/>
      <c r="J881" s="201"/>
      <c r="K881" s="201"/>
      <c r="L881" s="203"/>
      <c r="M881" s="201"/>
      <c r="N881" s="201"/>
    </row>
    <row r="882" spans="1:14" s="170" customFormat="1">
      <c r="A882" s="133"/>
      <c r="B882" s="134"/>
      <c r="C882" s="134"/>
      <c r="D882" s="134"/>
      <c r="E882" s="134"/>
      <c r="F882" s="200"/>
      <c r="G882" s="200"/>
      <c r="H882" s="200"/>
      <c r="I882" s="202"/>
      <c r="J882" s="200"/>
      <c r="K882" s="200"/>
      <c r="L882" s="202"/>
      <c r="M882" s="200"/>
      <c r="N882" s="200"/>
    </row>
    <row r="883" spans="1:14" s="170" customFormat="1">
      <c r="A883" s="137"/>
      <c r="B883" s="138"/>
      <c r="C883" s="138"/>
      <c r="D883" s="138"/>
      <c r="E883" s="138"/>
      <c r="F883" s="201"/>
      <c r="G883" s="201"/>
      <c r="H883" s="201"/>
      <c r="I883" s="203"/>
      <c r="J883" s="201"/>
      <c r="K883" s="201"/>
      <c r="L883" s="203"/>
      <c r="M883" s="201"/>
      <c r="N883" s="201"/>
    </row>
    <row r="884" spans="1:14" s="170" customFormat="1">
      <c r="A884" s="133"/>
      <c r="B884" s="134"/>
      <c r="C884" s="134"/>
      <c r="D884" s="134"/>
      <c r="E884" s="134"/>
      <c r="F884" s="200"/>
      <c r="G884" s="200"/>
      <c r="H884" s="200"/>
      <c r="I884" s="202"/>
      <c r="J884" s="200"/>
      <c r="K884" s="200"/>
      <c r="L884" s="202"/>
      <c r="M884" s="200"/>
      <c r="N884" s="200"/>
    </row>
    <row r="885" spans="1:14" s="170" customFormat="1">
      <c r="A885" s="137"/>
      <c r="B885" s="138"/>
      <c r="C885" s="138"/>
      <c r="D885" s="138"/>
      <c r="E885" s="138"/>
      <c r="F885" s="201"/>
      <c r="G885" s="201"/>
      <c r="H885" s="201"/>
      <c r="I885" s="203"/>
      <c r="J885" s="201"/>
      <c r="K885" s="201"/>
      <c r="L885" s="203"/>
      <c r="M885" s="201"/>
      <c r="N885" s="201"/>
    </row>
    <row r="886" spans="1:14" s="170" customFormat="1">
      <c r="A886" s="133"/>
      <c r="B886" s="134"/>
      <c r="C886" s="134"/>
      <c r="D886" s="134"/>
      <c r="E886" s="134"/>
      <c r="F886" s="200"/>
      <c r="G886" s="200"/>
      <c r="H886" s="200"/>
      <c r="I886" s="202"/>
      <c r="J886" s="200"/>
      <c r="K886" s="200"/>
      <c r="L886" s="202"/>
      <c r="M886" s="200"/>
      <c r="N886" s="200"/>
    </row>
    <row r="887" spans="1:14" s="170" customFormat="1">
      <c r="A887" s="137"/>
      <c r="B887" s="138"/>
      <c r="C887" s="138"/>
      <c r="D887" s="138"/>
      <c r="E887" s="138"/>
      <c r="F887" s="201"/>
      <c r="G887" s="201"/>
      <c r="H887" s="201"/>
      <c r="I887" s="203"/>
      <c r="J887" s="201"/>
      <c r="K887" s="201"/>
      <c r="L887" s="203"/>
      <c r="M887" s="201"/>
      <c r="N887" s="201"/>
    </row>
    <row r="888" spans="1:14" s="170" customFormat="1">
      <c r="A888" s="133"/>
      <c r="B888" s="134"/>
      <c r="C888" s="134"/>
      <c r="D888" s="134"/>
      <c r="E888" s="134"/>
      <c r="F888" s="200"/>
      <c r="G888" s="200"/>
      <c r="H888" s="200"/>
      <c r="I888" s="202"/>
      <c r="J888" s="200"/>
      <c r="K888" s="200"/>
      <c r="L888" s="202"/>
      <c r="M888" s="200"/>
      <c r="N888" s="200"/>
    </row>
    <row r="889" spans="1:14" s="170" customFormat="1">
      <c r="A889" s="137"/>
      <c r="B889" s="138"/>
      <c r="C889" s="138"/>
      <c r="D889" s="138"/>
      <c r="E889" s="138"/>
      <c r="F889" s="201"/>
      <c r="G889" s="201"/>
      <c r="H889" s="201"/>
      <c r="I889" s="203"/>
      <c r="J889" s="201"/>
      <c r="K889" s="201"/>
      <c r="L889" s="203"/>
      <c r="M889" s="201"/>
      <c r="N889" s="201"/>
    </row>
    <row r="890" spans="1:14" s="170" customFormat="1">
      <c r="A890" s="133"/>
      <c r="B890" s="134"/>
      <c r="C890" s="134"/>
      <c r="D890" s="134"/>
      <c r="E890" s="134"/>
      <c r="F890" s="200"/>
      <c r="G890" s="200"/>
      <c r="H890" s="200"/>
      <c r="I890" s="202"/>
      <c r="J890" s="200"/>
      <c r="K890" s="200"/>
      <c r="L890" s="202"/>
      <c r="M890" s="200"/>
      <c r="N890" s="200"/>
    </row>
    <row r="891" spans="1:14" s="170" customFormat="1">
      <c r="A891" s="137"/>
      <c r="B891" s="138"/>
      <c r="C891" s="138"/>
      <c r="D891" s="138"/>
      <c r="E891" s="138"/>
      <c r="F891" s="201"/>
      <c r="G891" s="201"/>
      <c r="H891" s="201"/>
      <c r="I891" s="203"/>
      <c r="J891" s="201"/>
      <c r="K891" s="201"/>
      <c r="L891" s="203"/>
      <c r="M891" s="201"/>
      <c r="N891" s="201"/>
    </row>
    <row r="892" spans="1:14" s="170" customFormat="1">
      <c r="A892" s="133"/>
      <c r="B892" s="134"/>
      <c r="C892" s="134"/>
      <c r="D892" s="134"/>
      <c r="E892" s="134"/>
      <c r="F892" s="200"/>
      <c r="G892" s="200"/>
      <c r="H892" s="200"/>
      <c r="I892" s="202"/>
      <c r="J892" s="200"/>
      <c r="K892" s="200"/>
      <c r="L892" s="202"/>
      <c r="M892" s="200"/>
      <c r="N892" s="200"/>
    </row>
    <row r="893" spans="1:14" s="170" customFormat="1">
      <c r="A893" s="137"/>
      <c r="B893" s="138"/>
      <c r="C893" s="138"/>
      <c r="D893" s="138"/>
      <c r="E893" s="138"/>
      <c r="F893" s="201"/>
      <c r="G893" s="201"/>
      <c r="H893" s="201"/>
      <c r="I893" s="203"/>
      <c r="J893" s="201"/>
      <c r="K893" s="201"/>
      <c r="L893" s="203"/>
      <c r="M893" s="201"/>
      <c r="N893" s="201"/>
    </row>
    <row r="894" spans="1:14" s="170" customFormat="1">
      <c r="A894" s="133"/>
      <c r="B894" s="134"/>
      <c r="C894" s="134"/>
      <c r="D894" s="134"/>
      <c r="E894" s="134"/>
      <c r="F894" s="200"/>
      <c r="G894" s="200"/>
      <c r="H894" s="200"/>
      <c r="I894" s="202"/>
      <c r="J894" s="200"/>
      <c r="K894" s="200"/>
      <c r="L894" s="202"/>
      <c r="M894" s="200"/>
      <c r="N894" s="200"/>
    </row>
    <row r="895" spans="1:14" s="170" customFormat="1">
      <c r="A895" s="137"/>
      <c r="B895" s="138"/>
      <c r="C895" s="138"/>
      <c r="D895" s="138"/>
      <c r="E895" s="138"/>
      <c r="F895" s="201"/>
      <c r="G895" s="201"/>
      <c r="H895" s="201"/>
      <c r="I895" s="203"/>
      <c r="J895" s="201"/>
      <c r="K895" s="201"/>
      <c r="L895" s="203"/>
      <c r="M895" s="201"/>
      <c r="N895" s="201"/>
    </row>
    <row r="896" spans="1:14" s="170" customFormat="1">
      <c r="A896" s="133"/>
      <c r="B896" s="134"/>
      <c r="C896" s="134"/>
      <c r="D896" s="134"/>
      <c r="E896" s="134"/>
      <c r="F896" s="200"/>
      <c r="G896" s="200"/>
      <c r="H896" s="200"/>
      <c r="I896" s="202"/>
      <c r="J896" s="200"/>
      <c r="K896" s="200"/>
      <c r="L896" s="202"/>
      <c r="M896" s="200"/>
      <c r="N896" s="200"/>
    </row>
    <row r="897" spans="1:14" s="170" customFormat="1">
      <c r="A897" s="137"/>
      <c r="B897" s="138"/>
      <c r="C897" s="138"/>
      <c r="D897" s="138"/>
      <c r="E897" s="138"/>
      <c r="F897" s="201"/>
      <c r="G897" s="201"/>
      <c r="H897" s="201"/>
      <c r="I897" s="203"/>
      <c r="J897" s="201"/>
      <c r="K897" s="201"/>
      <c r="L897" s="203"/>
      <c r="M897" s="201"/>
      <c r="N897" s="201"/>
    </row>
    <row r="898" spans="1:14" s="170" customFormat="1">
      <c r="A898" s="133"/>
      <c r="B898" s="134"/>
      <c r="C898" s="134"/>
      <c r="D898" s="134"/>
      <c r="E898" s="134"/>
      <c r="F898" s="200"/>
      <c r="G898" s="200"/>
      <c r="H898" s="200"/>
      <c r="I898" s="202"/>
      <c r="J898" s="200"/>
      <c r="K898" s="200"/>
      <c r="L898" s="202"/>
      <c r="M898" s="200"/>
      <c r="N898" s="200"/>
    </row>
    <row r="899" spans="1:14" s="170" customFormat="1">
      <c r="A899" s="137"/>
      <c r="B899" s="138"/>
      <c r="C899" s="138"/>
      <c r="D899" s="138"/>
      <c r="E899" s="138"/>
      <c r="F899" s="201"/>
      <c r="G899" s="201"/>
      <c r="H899" s="201"/>
      <c r="I899" s="203"/>
      <c r="J899" s="201"/>
      <c r="K899" s="201"/>
      <c r="L899" s="203"/>
      <c r="M899" s="201"/>
      <c r="N899" s="201"/>
    </row>
    <row r="900" spans="1:14" s="170" customFormat="1">
      <c r="A900" s="133"/>
      <c r="B900" s="134"/>
      <c r="C900" s="134"/>
      <c r="D900" s="134"/>
      <c r="E900" s="134"/>
      <c r="F900" s="200"/>
      <c r="G900" s="200"/>
      <c r="H900" s="200"/>
      <c r="I900" s="202"/>
      <c r="J900" s="200"/>
      <c r="K900" s="200"/>
      <c r="L900" s="202"/>
      <c r="M900" s="200"/>
      <c r="N900" s="200"/>
    </row>
    <row r="901" spans="1:14" s="170" customFormat="1">
      <c r="A901" s="137"/>
      <c r="B901" s="138"/>
      <c r="C901" s="138"/>
      <c r="D901" s="138"/>
      <c r="E901" s="138"/>
      <c r="F901" s="201"/>
      <c r="G901" s="201"/>
      <c r="H901" s="201"/>
      <c r="I901" s="203"/>
      <c r="J901" s="201"/>
      <c r="K901" s="201"/>
      <c r="L901" s="203"/>
      <c r="M901" s="201"/>
      <c r="N901" s="201"/>
    </row>
    <row r="902" spans="1:14" s="170" customFormat="1">
      <c r="A902" s="133"/>
      <c r="B902" s="134"/>
      <c r="C902" s="134"/>
      <c r="D902" s="134"/>
      <c r="E902" s="134"/>
      <c r="F902" s="200"/>
      <c r="G902" s="200"/>
      <c r="H902" s="200"/>
      <c r="I902" s="202"/>
      <c r="J902" s="200"/>
      <c r="K902" s="200"/>
      <c r="L902" s="202"/>
      <c r="M902" s="200"/>
      <c r="N902" s="200"/>
    </row>
    <row r="903" spans="1:14" s="170" customFormat="1">
      <c r="A903" s="137"/>
      <c r="B903" s="138"/>
      <c r="C903" s="138"/>
      <c r="D903" s="138"/>
      <c r="E903" s="138"/>
      <c r="F903" s="201"/>
      <c r="G903" s="201"/>
      <c r="H903" s="201"/>
      <c r="I903" s="203"/>
      <c r="J903" s="201"/>
      <c r="K903" s="201"/>
      <c r="L903" s="203"/>
      <c r="M903" s="201"/>
      <c r="N903" s="201"/>
    </row>
    <row r="904" spans="1:14" s="170" customFormat="1">
      <c r="A904" s="133"/>
      <c r="B904" s="134"/>
      <c r="C904" s="134"/>
      <c r="D904" s="134"/>
      <c r="E904" s="134"/>
      <c r="F904" s="200"/>
      <c r="G904" s="200"/>
      <c r="H904" s="200"/>
      <c r="I904" s="202"/>
      <c r="J904" s="200"/>
      <c r="K904" s="200"/>
      <c r="L904" s="202"/>
      <c r="M904" s="200"/>
      <c r="N904" s="200"/>
    </row>
    <row r="905" spans="1:14" s="170" customFormat="1">
      <c r="A905" s="137"/>
      <c r="B905" s="138"/>
      <c r="C905" s="138"/>
      <c r="D905" s="138"/>
      <c r="E905" s="138"/>
      <c r="F905" s="201"/>
      <c r="G905" s="201"/>
      <c r="H905" s="201"/>
      <c r="I905" s="203"/>
      <c r="J905" s="201"/>
      <c r="K905" s="201"/>
      <c r="L905" s="203"/>
      <c r="M905" s="201"/>
      <c r="N905" s="201"/>
    </row>
    <row r="906" spans="1:14" s="170" customFormat="1">
      <c r="A906" s="133"/>
      <c r="B906" s="134"/>
      <c r="C906" s="134"/>
      <c r="D906" s="134"/>
      <c r="E906" s="134"/>
      <c r="F906" s="200"/>
      <c r="G906" s="200"/>
      <c r="H906" s="200"/>
      <c r="I906" s="202"/>
      <c r="J906" s="200"/>
      <c r="K906" s="200"/>
      <c r="L906" s="202"/>
      <c r="M906" s="200"/>
      <c r="N906" s="200"/>
    </row>
    <row r="907" spans="1:14" s="170" customFormat="1">
      <c r="A907" s="137"/>
      <c r="B907" s="138"/>
      <c r="C907" s="138"/>
      <c r="D907" s="138"/>
      <c r="E907" s="138"/>
      <c r="F907" s="201"/>
      <c r="G907" s="201"/>
      <c r="H907" s="201"/>
      <c r="I907" s="203"/>
      <c r="J907" s="201"/>
      <c r="K907" s="201"/>
      <c r="L907" s="203"/>
      <c r="M907" s="201"/>
      <c r="N907" s="201"/>
    </row>
    <row r="908" spans="1:14" s="170" customFormat="1">
      <c r="A908" s="133"/>
      <c r="B908" s="134"/>
      <c r="C908" s="134"/>
      <c r="D908" s="134"/>
      <c r="E908" s="134"/>
      <c r="F908" s="200"/>
      <c r="G908" s="200"/>
      <c r="H908" s="200"/>
      <c r="I908" s="202"/>
      <c r="J908" s="200"/>
      <c r="K908" s="200"/>
      <c r="L908" s="202"/>
      <c r="M908" s="200"/>
      <c r="N908" s="200"/>
    </row>
    <row r="909" spans="1:14" s="170" customFormat="1">
      <c r="A909" s="137"/>
      <c r="B909" s="138"/>
      <c r="C909" s="138"/>
      <c r="D909" s="138"/>
      <c r="E909" s="138"/>
      <c r="F909" s="201"/>
      <c r="G909" s="201"/>
      <c r="H909" s="201"/>
      <c r="I909" s="203"/>
      <c r="J909" s="201"/>
      <c r="K909" s="201"/>
      <c r="L909" s="203"/>
      <c r="M909" s="201"/>
      <c r="N909" s="201"/>
    </row>
    <row r="910" spans="1:14" s="170" customFormat="1">
      <c r="A910" s="133"/>
      <c r="B910" s="134"/>
      <c r="C910" s="134"/>
      <c r="D910" s="134"/>
      <c r="E910" s="134"/>
      <c r="F910" s="200"/>
      <c r="G910" s="200"/>
      <c r="H910" s="200"/>
      <c r="I910" s="202"/>
      <c r="J910" s="200"/>
      <c r="K910" s="200"/>
      <c r="L910" s="202"/>
      <c r="M910" s="200"/>
      <c r="N910" s="200"/>
    </row>
    <row r="911" spans="1:14" s="170" customFormat="1">
      <c r="A911" s="137"/>
      <c r="B911" s="138"/>
      <c r="C911" s="138"/>
      <c r="D911" s="138"/>
      <c r="E911" s="138"/>
      <c r="F911" s="201"/>
      <c r="G911" s="201"/>
      <c r="H911" s="201"/>
      <c r="I911" s="203"/>
      <c r="J911" s="201"/>
      <c r="K911" s="201"/>
      <c r="L911" s="203"/>
      <c r="M911" s="201"/>
      <c r="N911" s="201"/>
    </row>
    <row r="912" spans="1:14" s="170" customFormat="1">
      <c r="A912" s="133"/>
      <c r="B912" s="134"/>
      <c r="C912" s="134"/>
      <c r="D912" s="134"/>
      <c r="E912" s="134"/>
      <c r="F912" s="200"/>
      <c r="G912" s="200"/>
      <c r="H912" s="200"/>
      <c r="I912" s="202"/>
      <c r="J912" s="200"/>
      <c r="K912" s="200"/>
      <c r="L912" s="202"/>
      <c r="M912" s="200"/>
      <c r="N912" s="200"/>
    </row>
    <row r="913" spans="1:14" s="170" customFormat="1">
      <c r="A913" s="137"/>
      <c r="B913" s="138"/>
      <c r="C913" s="138"/>
      <c r="D913" s="138"/>
      <c r="E913" s="138"/>
      <c r="F913" s="201"/>
      <c r="G913" s="201"/>
      <c r="H913" s="201"/>
      <c r="I913" s="203"/>
      <c r="J913" s="201"/>
      <c r="K913" s="201"/>
      <c r="L913" s="203"/>
      <c r="M913" s="201"/>
      <c r="N913" s="201"/>
    </row>
    <row r="914" spans="1:14" s="170" customFormat="1">
      <c r="A914" s="133"/>
      <c r="B914" s="134"/>
      <c r="C914" s="134"/>
      <c r="D914" s="134"/>
      <c r="E914" s="134"/>
      <c r="F914" s="200"/>
      <c r="G914" s="200"/>
      <c r="H914" s="200"/>
      <c r="I914" s="202"/>
      <c r="J914" s="200"/>
      <c r="K914" s="200"/>
      <c r="L914" s="202"/>
      <c r="M914" s="200"/>
      <c r="N914" s="200"/>
    </row>
    <row r="915" spans="1:14" s="170" customFormat="1">
      <c r="A915" s="137"/>
      <c r="B915" s="138"/>
      <c r="C915" s="138"/>
      <c r="D915" s="138"/>
      <c r="E915" s="138"/>
      <c r="F915" s="201"/>
      <c r="G915" s="201"/>
      <c r="H915" s="201"/>
      <c r="I915" s="203"/>
      <c r="J915" s="201"/>
      <c r="K915" s="201"/>
      <c r="L915" s="203"/>
      <c r="M915" s="201"/>
      <c r="N915" s="201"/>
    </row>
    <row r="916" spans="1:14" s="170" customFormat="1">
      <c r="A916" s="133"/>
      <c r="B916" s="134"/>
      <c r="C916" s="134"/>
      <c r="D916" s="134"/>
      <c r="E916" s="134"/>
      <c r="F916" s="200"/>
      <c r="G916" s="200"/>
      <c r="H916" s="200"/>
      <c r="I916" s="202"/>
      <c r="J916" s="200"/>
      <c r="K916" s="200"/>
      <c r="L916" s="202"/>
      <c r="M916" s="200"/>
      <c r="N916" s="200"/>
    </row>
    <row r="917" spans="1:14" s="170" customFormat="1">
      <c r="A917" s="137"/>
      <c r="B917" s="138"/>
      <c r="C917" s="138"/>
      <c r="D917" s="138"/>
      <c r="E917" s="138"/>
      <c r="F917" s="201"/>
      <c r="G917" s="201"/>
      <c r="H917" s="201"/>
      <c r="I917" s="203"/>
      <c r="J917" s="201"/>
      <c r="K917" s="201"/>
      <c r="L917" s="203"/>
      <c r="M917" s="201"/>
      <c r="N917" s="201"/>
    </row>
    <row r="918" spans="1:14" s="170" customFormat="1">
      <c r="A918" s="133"/>
      <c r="B918" s="134"/>
      <c r="C918" s="134"/>
      <c r="D918" s="134"/>
      <c r="E918" s="134"/>
      <c r="F918" s="200"/>
      <c r="G918" s="200"/>
      <c r="H918" s="200"/>
      <c r="I918" s="202"/>
      <c r="J918" s="200"/>
      <c r="K918" s="200"/>
      <c r="L918" s="202"/>
      <c r="M918" s="200"/>
      <c r="N918" s="200"/>
    </row>
    <row r="919" spans="1:14" s="170" customFormat="1">
      <c r="A919" s="137"/>
      <c r="B919" s="138"/>
      <c r="C919" s="138"/>
      <c r="D919" s="138"/>
      <c r="E919" s="138"/>
      <c r="F919" s="201"/>
      <c r="G919" s="201"/>
      <c r="H919" s="201"/>
      <c r="I919" s="203"/>
      <c r="J919" s="201"/>
      <c r="K919" s="201"/>
      <c r="L919" s="203"/>
      <c r="M919" s="201"/>
      <c r="N919" s="201"/>
    </row>
    <row r="920" spans="1:14" s="170" customFormat="1">
      <c r="A920" s="133"/>
      <c r="B920" s="134"/>
      <c r="C920" s="134"/>
      <c r="D920" s="134"/>
      <c r="E920" s="134"/>
      <c r="F920" s="200"/>
      <c r="G920" s="200"/>
      <c r="H920" s="200"/>
      <c r="I920" s="202"/>
      <c r="J920" s="200"/>
      <c r="K920" s="200"/>
      <c r="L920" s="202"/>
      <c r="M920" s="200"/>
      <c r="N920" s="200"/>
    </row>
    <row r="921" spans="1:14" s="170" customFormat="1">
      <c r="A921" s="137"/>
      <c r="B921" s="138"/>
      <c r="C921" s="138"/>
      <c r="D921" s="138"/>
      <c r="E921" s="138"/>
      <c r="F921" s="201"/>
      <c r="G921" s="201"/>
      <c r="H921" s="201"/>
      <c r="I921" s="203"/>
      <c r="J921" s="201"/>
      <c r="K921" s="201"/>
      <c r="L921" s="203"/>
      <c r="M921" s="201"/>
      <c r="N921" s="201"/>
    </row>
    <row r="922" spans="1:14" s="170" customFormat="1">
      <c r="A922" s="133"/>
      <c r="B922" s="134"/>
      <c r="C922" s="134"/>
      <c r="D922" s="134"/>
      <c r="E922" s="134"/>
      <c r="F922" s="200"/>
      <c r="G922" s="200"/>
      <c r="H922" s="200"/>
      <c r="I922" s="202"/>
      <c r="J922" s="200"/>
      <c r="K922" s="200"/>
      <c r="L922" s="202"/>
      <c r="M922" s="200"/>
      <c r="N922" s="200"/>
    </row>
    <row r="923" spans="1:14" s="170" customFormat="1">
      <c r="A923" s="137"/>
      <c r="B923" s="138"/>
      <c r="C923" s="138"/>
      <c r="D923" s="138"/>
      <c r="E923" s="138"/>
      <c r="F923" s="201"/>
      <c r="G923" s="201"/>
      <c r="H923" s="201"/>
      <c r="I923" s="203"/>
      <c r="J923" s="201"/>
      <c r="K923" s="201"/>
      <c r="L923" s="203"/>
      <c r="M923" s="201"/>
      <c r="N923" s="201"/>
    </row>
    <row r="924" spans="1:14" s="170" customFormat="1">
      <c r="A924" s="133"/>
      <c r="B924" s="134"/>
      <c r="C924" s="134"/>
      <c r="D924" s="134"/>
      <c r="E924" s="134"/>
      <c r="F924" s="200"/>
      <c r="G924" s="200"/>
      <c r="H924" s="200"/>
      <c r="I924" s="202"/>
      <c r="J924" s="200"/>
      <c r="K924" s="200"/>
      <c r="L924" s="202"/>
      <c r="M924" s="200"/>
      <c r="N924" s="200"/>
    </row>
    <row r="925" spans="1:14" s="170" customFormat="1">
      <c r="A925" s="137"/>
      <c r="B925" s="138"/>
      <c r="C925" s="138"/>
      <c r="D925" s="138"/>
      <c r="E925" s="138"/>
      <c r="F925" s="201"/>
      <c r="G925" s="201"/>
      <c r="H925" s="201"/>
      <c r="I925" s="203"/>
      <c r="J925" s="201"/>
      <c r="K925" s="201"/>
      <c r="L925" s="203"/>
      <c r="M925" s="201"/>
      <c r="N925" s="201"/>
    </row>
    <row r="926" spans="1:14" s="170" customFormat="1">
      <c r="A926" s="133"/>
      <c r="B926" s="134"/>
      <c r="C926" s="134"/>
      <c r="D926" s="134"/>
      <c r="E926" s="134"/>
      <c r="F926" s="200"/>
      <c r="G926" s="200"/>
      <c r="H926" s="200"/>
      <c r="I926" s="202"/>
      <c r="J926" s="200"/>
      <c r="K926" s="200"/>
      <c r="L926" s="202"/>
      <c r="M926" s="200"/>
      <c r="N926" s="200"/>
    </row>
    <row r="927" spans="1:14" s="170" customFormat="1">
      <c r="A927" s="137"/>
      <c r="B927" s="138"/>
      <c r="C927" s="138"/>
      <c r="D927" s="138"/>
      <c r="E927" s="138"/>
      <c r="F927" s="201"/>
      <c r="G927" s="201"/>
      <c r="H927" s="201"/>
      <c r="I927" s="203"/>
      <c r="J927" s="201"/>
      <c r="K927" s="201"/>
      <c r="L927" s="203"/>
      <c r="M927" s="201"/>
      <c r="N927" s="201"/>
    </row>
    <row r="928" spans="1:14" s="170" customFormat="1">
      <c r="A928" s="133"/>
      <c r="B928" s="134"/>
      <c r="C928" s="134"/>
      <c r="D928" s="134"/>
      <c r="E928" s="134"/>
      <c r="F928" s="200"/>
      <c r="G928" s="200"/>
      <c r="H928" s="200"/>
      <c r="I928" s="202"/>
      <c r="J928" s="200"/>
      <c r="K928" s="200"/>
      <c r="L928" s="202"/>
      <c r="M928" s="200"/>
      <c r="N928" s="200"/>
    </row>
    <row r="929" spans="1:14" s="170" customFormat="1">
      <c r="A929" s="137"/>
      <c r="B929" s="138"/>
      <c r="C929" s="138"/>
      <c r="D929" s="138"/>
      <c r="E929" s="138"/>
      <c r="F929" s="201"/>
      <c r="G929" s="201"/>
      <c r="H929" s="201"/>
      <c r="I929" s="203"/>
      <c r="J929" s="201"/>
      <c r="K929" s="201"/>
      <c r="L929" s="203"/>
      <c r="M929" s="201"/>
      <c r="N929" s="201"/>
    </row>
    <row r="930" spans="1:14" s="170" customFormat="1">
      <c r="A930" s="133"/>
      <c r="B930" s="134"/>
      <c r="C930" s="134"/>
      <c r="D930" s="134"/>
      <c r="E930" s="134"/>
      <c r="F930" s="200"/>
      <c r="G930" s="200"/>
      <c r="H930" s="200"/>
      <c r="I930" s="202"/>
      <c r="J930" s="200"/>
      <c r="K930" s="200"/>
      <c r="L930" s="202"/>
      <c r="M930" s="200"/>
      <c r="N930" s="200"/>
    </row>
    <row r="931" spans="1:14" s="170" customFormat="1">
      <c r="A931" s="137"/>
      <c r="B931" s="138"/>
      <c r="C931" s="138"/>
      <c r="D931" s="138"/>
      <c r="E931" s="138"/>
      <c r="F931" s="201"/>
      <c r="G931" s="201"/>
      <c r="H931" s="201"/>
      <c r="I931" s="203"/>
      <c r="J931" s="201"/>
      <c r="K931" s="201"/>
      <c r="L931" s="203"/>
      <c r="M931" s="201"/>
      <c r="N931" s="201"/>
    </row>
    <row r="932" spans="1:14" s="170" customFormat="1">
      <c r="A932" s="133"/>
      <c r="B932" s="134"/>
      <c r="C932" s="134"/>
      <c r="D932" s="134"/>
      <c r="E932" s="134"/>
      <c r="F932" s="200"/>
      <c r="G932" s="200"/>
      <c r="H932" s="200"/>
      <c r="I932" s="202"/>
      <c r="J932" s="200"/>
      <c r="K932" s="200"/>
      <c r="L932" s="202"/>
      <c r="M932" s="200"/>
      <c r="N932" s="200"/>
    </row>
    <row r="933" spans="1:14" s="170" customFormat="1">
      <c r="A933" s="137"/>
      <c r="B933" s="138"/>
      <c r="C933" s="138"/>
      <c r="D933" s="138"/>
      <c r="E933" s="138"/>
      <c r="F933" s="201"/>
      <c r="G933" s="201"/>
      <c r="H933" s="201"/>
      <c r="I933" s="203"/>
      <c r="J933" s="201"/>
      <c r="K933" s="201"/>
      <c r="L933" s="203"/>
      <c r="M933" s="201"/>
      <c r="N933" s="201"/>
    </row>
    <row r="934" spans="1:14" s="170" customFormat="1">
      <c r="A934" s="133"/>
      <c r="B934" s="134"/>
      <c r="C934" s="134"/>
      <c r="D934" s="134"/>
      <c r="E934" s="134"/>
      <c r="F934" s="200"/>
      <c r="G934" s="200"/>
      <c r="H934" s="200"/>
      <c r="I934" s="202"/>
      <c r="J934" s="200"/>
      <c r="K934" s="200"/>
      <c r="L934" s="202"/>
      <c r="M934" s="200"/>
      <c r="N934" s="200"/>
    </row>
    <row r="935" spans="1:14" s="170" customFormat="1">
      <c r="A935" s="137"/>
      <c r="B935" s="138"/>
      <c r="C935" s="138"/>
      <c r="D935" s="138"/>
      <c r="E935" s="138"/>
      <c r="F935" s="201"/>
      <c r="G935" s="201"/>
      <c r="H935" s="201"/>
      <c r="I935" s="203"/>
      <c r="J935" s="201"/>
      <c r="K935" s="201"/>
      <c r="L935" s="203"/>
      <c r="M935" s="201"/>
      <c r="N935" s="201"/>
    </row>
    <row r="936" spans="1:14" s="170" customFormat="1">
      <c r="A936" s="133"/>
      <c r="B936" s="134"/>
      <c r="C936" s="134"/>
      <c r="D936" s="134"/>
      <c r="E936" s="134"/>
      <c r="F936" s="200"/>
      <c r="G936" s="200"/>
      <c r="H936" s="200"/>
      <c r="I936" s="202"/>
      <c r="J936" s="200"/>
      <c r="K936" s="200"/>
      <c r="L936" s="202"/>
      <c r="M936" s="200"/>
      <c r="N936" s="200"/>
    </row>
    <row r="937" spans="1:14" s="170" customFormat="1">
      <c r="A937" s="137"/>
      <c r="B937" s="138"/>
      <c r="C937" s="138"/>
      <c r="D937" s="138"/>
      <c r="E937" s="138"/>
      <c r="F937" s="201"/>
      <c r="G937" s="201"/>
      <c r="H937" s="201"/>
      <c r="I937" s="203"/>
      <c r="J937" s="201"/>
      <c r="K937" s="201"/>
      <c r="L937" s="203"/>
      <c r="M937" s="201"/>
      <c r="N937" s="201"/>
    </row>
    <row r="938" spans="1:14" s="170" customFormat="1">
      <c r="A938" s="133"/>
      <c r="B938" s="134"/>
      <c r="C938" s="134"/>
      <c r="D938" s="134"/>
      <c r="E938" s="134"/>
      <c r="F938" s="200"/>
      <c r="G938" s="200"/>
      <c r="H938" s="200"/>
      <c r="I938" s="202"/>
      <c r="J938" s="200"/>
      <c r="K938" s="200"/>
      <c r="L938" s="202"/>
      <c r="M938" s="200"/>
      <c r="N938" s="200"/>
    </row>
    <row r="939" spans="1:14" s="170" customFormat="1">
      <c r="A939" s="137"/>
      <c r="B939" s="138"/>
      <c r="C939" s="138"/>
      <c r="D939" s="138"/>
      <c r="E939" s="138"/>
      <c r="F939" s="201"/>
      <c r="G939" s="201"/>
      <c r="H939" s="201"/>
      <c r="I939" s="203"/>
      <c r="J939" s="201"/>
      <c r="K939" s="201"/>
      <c r="L939" s="203"/>
      <c r="M939" s="201"/>
      <c r="N939" s="201"/>
    </row>
    <row r="940" spans="1:14" s="170" customFormat="1">
      <c r="A940" s="133"/>
      <c r="B940" s="134"/>
      <c r="C940" s="134"/>
      <c r="D940" s="134"/>
      <c r="E940" s="134"/>
      <c r="F940" s="200"/>
      <c r="G940" s="200"/>
      <c r="H940" s="200"/>
      <c r="I940" s="202"/>
      <c r="J940" s="200"/>
      <c r="K940" s="200"/>
      <c r="L940" s="202"/>
      <c r="M940" s="200"/>
      <c r="N940" s="200"/>
    </row>
    <row r="941" spans="1:14" s="170" customFormat="1">
      <c r="A941" s="137"/>
      <c r="B941" s="138"/>
      <c r="C941" s="138"/>
      <c r="D941" s="138"/>
      <c r="E941" s="138"/>
      <c r="F941" s="201"/>
      <c r="G941" s="201"/>
      <c r="H941" s="201"/>
      <c r="I941" s="203"/>
      <c r="J941" s="201"/>
      <c r="K941" s="201"/>
      <c r="L941" s="203"/>
      <c r="M941" s="201"/>
      <c r="N941" s="201"/>
    </row>
    <row r="942" spans="1:14" s="170" customFormat="1">
      <c r="A942" s="133"/>
      <c r="B942" s="134"/>
      <c r="C942" s="134"/>
      <c r="D942" s="134"/>
      <c r="E942" s="134"/>
      <c r="F942" s="200"/>
      <c r="G942" s="200"/>
      <c r="H942" s="200"/>
      <c r="I942" s="202"/>
      <c r="J942" s="200"/>
      <c r="K942" s="200"/>
      <c r="L942" s="202"/>
      <c r="M942" s="200"/>
      <c r="N942" s="200"/>
    </row>
    <row r="943" spans="1:14" s="170" customFormat="1">
      <c r="A943" s="137"/>
      <c r="B943" s="138"/>
      <c r="C943" s="138"/>
      <c r="D943" s="138"/>
      <c r="E943" s="138"/>
      <c r="F943" s="201"/>
      <c r="G943" s="201"/>
      <c r="H943" s="201"/>
      <c r="I943" s="203"/>
      <c r="J943" s="201"/>
      <c r="K943" s="201"/>
      <c r="L943" s="203"/>
      <c r="M943" s="201"/>
      <c r="N943" s="201"/>
    </row>
    <row r="944" spans="1:14" s="170" customFormat="1">
      <c r="A944" s="133"/>
      <c r="B944" s="134"/>
      <c r="C944" s="134"/>
      <c r="D944" s="134"/>
      <c r="E944" s="134"/>
      <c r="F944" s="200"/>
      <c r="G944" s="200"/>
      <c r="H944" s="200"/>
      <c r="I944" s="202"/>
      <c r="J944" s="200"/>
      <c r="K944" s="200"/>
      <c r="L944" s="202"/>
      <c r="M944" s="200"/>
      <c r="N944" s="200"/>
    </row>
    <row r="945" spans="1:14" s="170" customFormat="1">
      <c r="A945" s="137"/>
      <c r="B945" s="138"/>
      <c r="C945" s="138"/>
      <c r="D945" s="138"/>
      <c r="E945" s="138"/>
      <c r="F945" s="201"/>
      <c r="G945" s="201"/>
      <c r="H945" s="201"/>
      <c r="I945" s="203"/>
      <c r="J945" s="201"/>
      <c r="K945" s="201"/>
      <c r="L945" s="203"/>
      <c r="M945" s="201"/>
      <c r="N945" s="201"/>
    </row>
    <row r="946" spans="1:14" s="170" customFormat="1">
      <c r="A946" s="133"/>
      <c r="B946" s="134"/>
      <c r="C946" s="134"/>
      <c r="D946" s="134"/>
      <c r="E946" s="134"/>
      <c r="F946" s="200"/>
      <c r="G946" s="200"/>
      <c r="H946" s="200"/>
      <c r="I946" s="202"/>
      <c r="J946" s="200"/>
      <c r="K946" s="200"/>
      <c r="L946" s="202"/>
      <c r="M946" s="200"/>
      <c r="N946" s="200"/>
    </row>
    <row r="947" spans="1:14" s="170" customFormat="1">
      <c r="A947" s="137"/>
      <c r="B947" s="138"/>
      <c r="C947" s="138"/>
      <c r="D947" s="138"/>
      <c r="E947" s="138"/>
      <c r="F947" s="201"/>
      <c r="G947" s="201"/>
      <c r="H947" s="201"/>
      <c r="I947" s="203"/>
      <c r="J947" s="201"/>
      <c r="K947" s="201"/>
      <c r="L947" s="203"/>
      <c r="M947" s="201"/>
      <c r="N947" s="201"/>
    </row>
    <row r="948" spans="1:14" s="170" customFormat="1">
      <c r="A948" s="133"/>
      <c r="B948" s="134"/>
      <c r="C948" s="134"/>
      <c r="D948" s="134"/>
      <c r="E948" s="134"/>
      <c r="F948" s="200"/>
      <c r="G948" s="200"/>
      <c r="H948" s="200"/>
      <c r="I948" s="202"/>
      <c r="J948" s="200"/>
      <c r="K948" s="200"/>
      <c r="L948" s="202"/>
      <c r="M948" s="200"/>
      <c r="N948" s="200"/>
    </row>
    <row r="949" spans="1:14" s="170" customFormat="1">
      <c r="A949" s="137"/>
      <c r="B949" s="138"/>
      <c r="C949" s="138"/>
      <c r="D949" s="138"/>
      <c r="E949" s="138"/>
      <c r="F949" s="201"/>
      <c r="G949" s="201"/>
      <c r="H949" s="201"/>
      <c r="I949" s="203"/>
      <c r="J949" s="201"/>
      <c r="K949" s="201"/>
      <c r="L949" s="203"/>
      <c r="M949" s="201"/>
      <c r="N949" s="201"/>
    </row>
    <row r="950" spans="1:14" s="170" customFormat="1">
      <c r="A950" s="133"/>
      <c r="B950" s="134"/>
      <c r="C950" s="134"/>
      <c r="D950" s="134"/>
      <c r="E950" s="134"/>
      <c r="F950" s="200"/>
      <c r="G950" s="200"/>
      <c r="H950" s="200"/>
      <c r="I950" s="202"/>
      <c r="J950" s="200"/>
      <c r="K950" s="200"/>
      <c r="L950" s="202"/>
      <c r="M950" s="200"/>
      <c r="N950" s="200"/>
    </row>
    <row r="951" spans="1:14" s="170" customFormat="1">
      <c r="A951" s="137"/>
      <c r="B951" s="138"/>
      <c r="C951" s="138"/>
      <c r="D951" s="138"/>
      <c r="E951" s="138"/>
      <c r="F951" s="201"/>
      <c r="G951" s="201"/>
      <c r="H951" s="201"/>
      <c r="I951" s="203"/>
      <c r="J951" s="201"/>
      <c r="K951" s="201"/>
      <c r="L951" s="203"/>
      <c r="M951" s="201"/>
      <c r="N951" s="201"/>
    </row>
    <row r="952" spans="1:14" s="170" customFormat="1">
      <c r="A952" s="133"/>
      <c r="B952" s="134"/>
      <c r="C952" s="134"/>
      <c r="D952" s="134"/>
      <c r="E952" s="134"/>
      <c r="F952" s="200"/>
      <c r="G952" s="200"/>
      <c r="H952" s="200"/>
      <c r="I952" s="202"/>
      <c r="J952" s="200"/>
      <c r="K952" s="200"/>
      <c r="L952" s="202"/>
      <c r="M952" s="200"/>
      <c r="N952" s="200"/>
    </row>
    <row r="953" spans="1:14" s="170" customFormat="1">
      <c r="A953" s="137"/>
      <c r="B953" s="138"/>
      <c r="C953" s="138"/>
      <c r="D953" s="138"/>
      <c r="E953" s="138"/>
      <c r="F953" s="201"/>
      <c r="G953" s="201"/>
      <c r="H953" s="201"/>
      <c r="I953" s="203"/>
      <c r="J953" s="201"/>
      <c r="K953" s="201"/>
      <c r="L953" s="203"/>
      <c r="M953" s="201"/>
      <c r="N953" s="201"/>
    </row>
    <row r="954" spans="1:14" s="170" customFormat="1">
      <c r="A954" s="133"/>
      <c r="B954" s="134"/>
      <c r="C954" s="134"/>
      <c r="D954" s="134"/>
      <c r="E954" s="134"/>
      <c r="F954" s="200"/>
      <c r="G954" s="200"/>
      <c r="H954" s="200"/>
      <c r="I954" s="202"/>
      <c r="J954" s="200"/>
      <c r="K954" s="200"/>
      <c r="L954" s="202"/>
      <c r="M954" s="200"/>
      <c r="N954" s="200"/>
    </row>
    <row r="955" spans="1:14" s="170" customFormat="1">
      <c r="A955" s="137"/>
      <c r="B955" s="138"/>
      <c r="C955" s="138"/>
      <c r="D955" s="138"/>
      <c r="E955" s="138"/>
      <c r="F955" s="201"/>
      <c r="G955" s="201"/>
      <c r="H955" s="201"/>
      <c r="I955" s="203"/>
      <c r="J955" s="201"/>
      <c r="K955" s="201"/>
      <c r="L955" s="203"/>
      <c r="M955" s="201"/>
      <c r="N955" s="201"/>
    </row>
    <row r="956" spans="1:14" s="170" customFormat="1">
      <c r="A956" s="133"/>
      <c r="B956" s="134"/>
      <c r="C956" s="134"/>
      <c r="D956" s="134"/>
      <c r="E956" s="134"/>
      <c r="F956" s="200"/>
      <c r="G956" s="200"/>
      <c r="H956" s="200"/>
      <c r="I956" s="202"/>
      <c r="J956" s="200"/>
      <c r="K956" s="200"/>
      <c r="L956" s="202"/>
      <c r="M956" s="200"/>
      <c r="N956" s="200"/>
    </row>
    <row r="957" spans="1:14" s="170" customFormat="1">
      <c r="A957" s="137"/>
      <c r="B957" s="138"/>
      <c r="C957" s="138"/>
      <c r="D957" s="138"/>
      <c r="E957" s="138"/>
      <c r="F957" s="201"/>
      <c r="G957" s="201"/>
      <c r="H957" s="201"/>
      <c r="I957" s="203"/>
      <c r="J957" s="201"/>
      <c r="K957" s="201"/>
      <c r="L957" s="203"/>
      <c r="M957" s="201"/>
      <c r="N957" s="201"/>
    </row>
    <row r="958" spans="1:14" s="170" customFormat="1">
      <c r="A958" s="133"/>
      <c r="B958" s="134"/>
      <c r="C958" s="134"/>
      <c r="D958" s="134"/>
      <c r="E958" s="134"/>
      <c r="F958" s="200"/>
      <c r="G958" s="200"/>
      <c r="H958" s="200"/>
      <c r="I958" s="202"/>
      <c r="J958" s="200"/>
      <c r="K958" s="200"/>
      <c r="L958" s="202"/>
      <c r="M958" s="200"/>
      <c r="N958" s="200"/>
    </row>
    <row r="959" spans="1:14" s="170" customFormat="1">
      <c r="A959" s="137"/>
      <c r="B959" s="138"/>
      <c r="C959" s="138"/>
      <c r="D959" s="138"/>
      <c r="E959" s="138"/>
      <c r="F959" s="201"/>
      <c r="G959" s="201"/>
      <c r="H959" s="201"/>
      <c r="I959" s="203"/>
      <c r="J959" s="201"/>
      <c r="K959" s="201"/>
      <c r="L959" s="203"/>
      <c r="M959" s="201"/>
      <c r="N959" s="201"/>
    </row>
    <row r="960" spans="1:14" s="170" customFormat="1">
      <c r="A960" s="133"/>
      <c r="B960" s="134"/>
      <c r="C960" s="134"/>
      <c r="D960" s="134"/>
      <c r="E960" s="134"/>
      <c r="F960" s="200"/>
      <c r="G960" s="200"/>
      <c r="H960" s="200"/>
      <c r="I960" s="202"/>
      <c r="J960" s="200"/>
      <c r="K960" s="200"/>
      <c r="L960" s="202"/>
      <c r="M960" s="200"/>
      <c r="N960" s="200"/>
    </row>
    <row r="961" spans="1:14" s="170" customFormat="1">
      <c r="A961" s="137"/>
      <c r="B961" s="138"/>
      <c r="C961" s="138"/>
      <c r="D961" s="138"/>
      <c r="E961" s="138"/>
      <c r="F961" s="201"/>
      <c r="G961" s="201"/>
      <c r="H961" s="201"/>
      <c r="I961" s="203"/>
      <c r="J961" s="201"/>
      <c r="K961" s="201"/>
      <c r="L961" s="203"/>
      <c r="M961" s="201"/>
      <c r="N961" s="201"/>
    </row>
    <row r="962" spans="1:14" s="170" customFormat="1">
      <c r="A962" s="133"/>
      <c r="B962" s="134"/>
      <c r="C962" s="134"/>
      <c r="D962" s="134"/>
      <c r="E962" s="134"/>
      <c r="F962" s="200"/>
      <c r="G962" s="200"/>
      <c r="H962" s="200"/>
      <c r="I962" s="202"/>
      <c r="J962" s="200"/>
      <c r="K962" s="200"/>
      <c r="L962" s="202"/>
      <c r="M962" s="200"/>
      <c r="N962" s="200"/>
    </row>
    <row r="963" spans="1:14" s="170" customFormat="1">
      <c r="A963" s="137"/>
      <c r="B963" s="138"/>
      <c r="C963" s="138"/>
      <c r="D963" s="138"/>
      <c r="E963" s="138"/>
      <c r="F963" s="201"/>
      <c r="G963" s="201"/>
      <c r="H963" s="201"/>
      <c r="I963" s="203"/>
      <c r="J963" s="201"/>
      <c r="K963" s="201"/>
      <c r="L963" s="203"/>
      <c r="M963" s="201"/>
      <c r="N963" s="201"/>
    </row>
    <row r="964" spans="1:14" s="170" customFormat="1">
      <c r="A964" s="133"/>
      <c r="B964" s="134"/>
      <c r="C964" s="134"/>
      <c r="D964" s="134"/>
      <c r="E964" s="134"/>
      <c r="F964" s="200"/>
      <c r="G964" s="200"/>
      <c r="H964" s="200"/>
      <c r="I964" s="202"/>
      <c r="J964" s="200"/>
      <c r="K964" s="200"/>
      <c r="L964" s="202"/>
      <c r="M964" s="200"/>
      <c r="N964" s="200"/>
    </row>
    <row r="965" spans="1:14" s="170" customFormat="1">
      <c r="A965" s="137"/>
      <c r="B965" s="138"/>
      <c r="C965" s="138"/>
      <c r="D965" s="138"/>
      <c r="E965" s="138"/>
      <c r="F965" s="201"/>
      <c r="G965" s="201"/>
      <c r="H965" s="201"/>
      <c r="I965" s="203"/>
      <c r="J965" s="201"/>
      <c r="K965" s="201"/>
      <c r="L965" s="203"/>
      <c r="M965" s="201"/>
      <c r="N965" s="201"/>
    </row>
    <row r="966" spans="1:14" s="170" customFormat="1">
      <c r="A966" s="133"/>
      <c r="B966" s="134"/>
      <c r="C966" s="134"/>
      <c r="D966" s="134"/>
      <c r="E966" s="134"/>
      <c r="F966" s="200"/>
      <c r="G966" s="200"/>
      <c r="H966" s="200"/>
      <c r="I966" s="202"/>
      <c r="J966" s="200"/>
      <c r="K966" s="200"/>
      <c r="L966" s="202"/>
      <c r="M966" s="200"/>
      <c r="N966" s="200"/>
    </row>
    <row r="967" spans="1:14" s="170" customFormat="1">
      <c r="A967" s="137"/>
      <c r="B967" s="138"/>
      <c r="C967" s="138"/>
      <c r="D967" s="138"/>
      <c r="E967" s="138"/>
      <c r="F967" s="201"/>
      <c r="G967" s="201"/>
      <c r="H967" s="201"/>
      <c r="I967" s="203"/>
      <c r="J967" s="201"/>
      <c r="K967" s="201"/>
      <c r="L967" s="203"/>
      <c r="M967" s="201"/>
      <c r="N967" s="201"/>
    </row>
    <row r="968" spans="1:14" s="170" customFormat="1">
      <c r="A968" s="133"/>
      <c r="B968" s="134"/>
      <c r="C968" s="134"/>
      <c r="D968" s="134"/>
      <c r="E968" s="134"/>
      <c r="F968" s="200"/>
      <c r="G968" s="200"/>
      <c r="H968" s="200"/>
      <c r="I968" s="202"/>
      <c r="J968" s="200"/>
      <c r="K968" s="200"/>
      <c r="L968" s="202"/>
      <c r="M968" s="200"/>
      <c r="N968" s="200"/>
    </row>
    <row r="969" spans="1:14" s="170" customFormat="1">
      <c r="A969" s="137"/>
      <c r="B969" s="138"/>
      <c r="C969" s="138"/>
      <c r="D969" s="138"/>
      <c r="E969" s="138"/>
      <c r="F969" s="201"/>
      <c r="G969" s="201"/>
      <c r="H969" s="201"/>
      <c r="I969" s="203"/>
      <c r="J969" s="201"/>
      <c r="K969" s="201"/>
      <c r="L969" s="203"/>
      <c r="M969" s="201"/>
      <c r="N969" s="201"/>
    </row>
    <row r="970" spans="1:14" s="170" customFormat="1">
      <c r="A970" s="133"/>
      <c r="B970" s="134"/>
      <c r="C970" s="134"/>
      <c r="D970" s="134"/>
      <c r="E970" s="134"/>
      <c r="F970" s="200"/>
      <c r="G970" s="200"/>
      <c r="H970" s="200"/>
      <c r="I970" s="202"/>
      <c r="J970" s="200"/>
      <c r="K970" s="200"/>
      <c r="L970" s="202"/>
      <c r="M970" s="200"/>
      <c r="N970" s="200"/>
    </row>
    <row r="971" spans="1:14" s="170" customFormat="1">
      <c r="A971" s="137"/>
      <c r="B971" s="138"/>
      <c r="C971" s="138"/>
      <c r="D971" s="138"/>
      <c r="E971" s="138"/>
      <c r="F971" s="201"/>
      <c r="G971" s="201"/>
      <c r="H971" s="201"/>
      <c r="I971" s="203"/>
      <c r="J971" s="201"/>
      <c r="K971" s="201"/>
      <c r="L971" s="203"/>
      <c r="M971" s="201"/>
      <c r="N971" s="201"/>
    </row>
    <row r="972" spans="1:14" s="170" customFormat="1">
      <c r="A972" s="133"/>
      <c r="B972" s="134"/>
      <c r="C972" s="134"/>
      <c r="D972" s="134"/>
      <c r="E972" s="134"/>
      <c r="F972" s="200"/>
      <c r="G972" s="200"/>
      <c r="H972" s="200"/>
      <c r="I972" s="202"/>
      <c r="J972" s="200"/>
      <c r="K972" s="200"/>
      <c r="L972" s="202"/>
      <c r="M972" s="200"/>
      <c r="N972" s="200"/>
    </row>
    <row r="973" spans="1:14" s="170" customFormat="1">
      <c r="A973" s="137"/>
      <c r="B973" s="138"/>
      <c r="C973" s="138"/>
      <c r="D973" s="138"/>
      <c r="E973" s="138"/>
      <c r="F973" s="201"/>
      <c r="G973" s="201"/>
      <c r="H973" s="201"/>
      <c r="I973" s="203"/>
      <c r="J973" s="201"/>
      <c r="K973" s="201"/>
      <c r="L973" s="203"/>
      <c r="M973" s="201"/>
      <c r="N973" s="201"/>
    </row>
    <row r="974" spans="1:14" s="170" customFormat="1">
      <c r="A974" s="133"/>
      <c r="B974" s="134"/>
      <c r="C974" s="134"/>
      <c r="D974" s="134"/>
      <c r="E974" s="134"/>
      <c r="F974" s="200"/>
      <c r="G974" s="200"/>
      <c r="H974" s="200"/>
      <c r="I974" s="202"/>
      <c r="J974" s="200"/>
      <c r="K974" s="200"/>
      <c r="L974" s="202"/>
      <c r="M974" s="200"/>
      <c r="N974" s="200"/>
    </row>
    <row r="975" spans="1:14" s="170" customFormat="1">
      <c r="A975" s="137"/>
      <c r="B975" s="138"/>
      <c r="C975" s="138"/>
      <c r="D975" s="138"/>
      <c r="E975" s="138"/>
      <c r="F975" s="201"/>
      <c r="G975" s="201"/>
      <c r="H975" s="201"/>
      <c r="I975" s="203"/>
      <c r="J975" s="201"/>
      <c r="K975" s="201"/>
      <c r="L975" s="203"/>
      <c r="M975" s="201"/>
      <c r="N975" s="201"/>
    </row>
    <row r="976" spans="1:14" s="170" customFormat="1">
      <c r="A976" s="133"/>
      <c r="B976" s="134"/>
      <c r="C976" s="134"/>
      <c r="D976" s="134"/>
      <c r="E976" s="134"/>
      <c r="F976" s="200"/>
      <c r="G976" s="200"/>
      <c r="H976" s="200"/>
      <c r="I976" s="202"/>
      <c r="J976" s="200"/>
      <c r="K976" s="200"/>
      <c r="L976" s="202"/>
      <c r="M976" s="200"/>
      <c r="N976" s="200"/>
    </row>
    <row r="977" spans="1:14" s="170" customFormat="1">
      <c r="A977" s="137"/>
      <c r="B977" s="138"/>
      <c r="C977" s="138"/>
      <c r="D977" s="138"/>
      <c r="E977" s="138"/>
      <c r="F977" s="201"/>
      <c r="G977" s="201"/>
      <c r="H977" s="201"/>
      <c r="I977" s="203"/>
      <c r="J977" s="201"/>
      <c r="K977" s="201"/>
      <c r="L977" s="203"/>
      <c r="M977" s="201"/>
      <c r="N977" s="201"/>
    </row>
    <row r="978" spans="1:14" s="170" customFormat="1">
      <c r="A978" s="133"/>
      <c r="B978" s="134"/>
      <c r="C978" s="134"/>
      <c r="D978" s="134"/>
      <c r="E978" s="134"/>
      <c r="F978" s="200"/>
      <c r="G978" s="200"/>
      <c r="H978" s="200"/>
      <c r="I978" s="202"/>
      <c r="J978" s="200"/>
      <c r="K978" s="200"/>
      <c r="L978" s="202"/>
      <c r="M978" s="200"/>
      <c r="N978" s="200"/>
    </row>
    <row r="979" spans="1:14" s="170" customFormat="1">
      <c r="A979" s="137"/>
      <c r="B979" s="138"/>
      <c r="C979" s="138"/>
      <c r="D979" s="138"/>
      <c r="E979" s="138"/>
      <c r="F979" s="201"/>
      <c r="G979" s="201"/>
      <c r="H979" s="201"/>
      <c r="I979" s="203"/>
      <c r="J979" s="201"/>
      <c r="K979" s="201"/>
      <c r="L979" s="203"/>
      <c r="M979" s="201"/>
      <c r="N979" s="201"/>
    </row>
    <row r="980" spans="1:14" s="170" customFormat="1">
      <c r="A980" s="133"/>
      <c r="B980" s="134"/>
      <c r="C980" s="134"/>
      <c r="D980" s="134"/>
      <c r="E980" s="134"/>
      <c r="F980" s="200"/>
      <c r="G980" s="200"/>
      <c r="H980" s="200"/>
      <c r="I980" s="202"/>
      <c r="J980" s="200"/>
      <c r="K980" s="200"/>
      <c r="L980" s="202"/>
      <c r="M980" s="200"/>
      <c r="N980" s="200"/>
    </row>
    <row r="981" spans="1:14" s="170" customFormat="1">
      <c r="A981" s="137"/>
      <c r="B981" s="138"/>
      <c r="C981" s="138"/>
      <c r="D981" s="138"/>
      <c r="E981" s="138"/>
      <c r="F981" s="201"/>
      <c r="G981" s="201"/>
      <c r="H981" s="201"/>
      <c r="I981" s="203"/>
      <c r="J981" s="201"/>
      <c r="K981" s="201"/>
      <c r="L981" s="203"/>
      <c r="M981" s="201"/>
      <c r="N981" s="201"/>
    </row>
    <row r="982" spans="1:14" s="170" customFormat="1">
      <c r="A982" s="133"/>
      <c r="B982" s="134"/>
      <c r="C982" s="134"/>
      <c r="D982" s="134"/>
      <c r="E982" s="134"/>
      <c r="F982" s="200"/>
      <c r="G982" s="200"/>
      <c r="H982" s="200"/>
      <c r="I982" s="202"/>
      <c r="J982" s="200"/>
      <c r="K982" s="200"/>
      <c r="L982" s="202"/>
      <c r="M982" s="200"/>
      <c r="N982" s="200"/>
    </row>
    <row r="983" spans="1:14" s="170" customFormat="1">
      <c r="A983" s="137"/>
      <c r="B983" s="138"/>
      <c r="C983" s="138"/>
      <c r="D983" s="138"/>
      <c r="E983" s="138"/>
      <c r="F983" s="201"/>
      <c r="G983" s="201"/>
      <c r="H983" s="201"/>
      <c r="I983" s="203"/>
      <c r="J983" s="201"/>
      <c r="K983" s="201"/>
      <c r="L983" s="203"/>
      <c r="M983" s="201"/>
      <c r="N983" s="201"/>
    </row>
    <row r="984" spans="1:14" s="170" customFormat="1">
      <c r="A984" s="133"/>
      <c r="B984" s="134"/>
      <c r="C984" s="134"/>
      <c r="D984" s="134"/>
      <c r="E984" s="134"/>
      <c r="F984" s="200"/>
      <c r="G984" s="200"/>
      <c r="H984" s="200"/>
      <c r="I984" s="202"/>
      <c r="J984" s="200"/>
      <c r="K984" s="200"/>
      <c r="L984" s="202"/>
      <c r="M984" s="200"/>
      <c r="N984" s="200"/>
    </row>
    <row r="985" spans="1:14" s="170" customFormat="1">
      <c r="A985" s="137"/>
      <c r="B985" s="138"/>
      <c r="C985" s="138"/>
      <c r="D985" s="138"/>
      <c r="E985" s="138"/>
      <c r="F985" s="201"/>
      <c r="G985" s="201"/>
      <c r="H985" s="201"/>
      <c r="I985" s="203"/>
      <c r="J985" s="201"/>
      <c r="K985" s="201"/>
      <c r="L985" s="203"/>
      <c r="M985" s="201"/>
      <c r="N985" s="201"/>
    </row>
    <row r="986" spans="1:14" s="170" customFormat="1">
      <c r="A986" s="133"/>
      <c r="B986" s="134"/>
      <c r="C986" s="134"/>
      <c r="D986" s="134"/>
      <c r="E986" s="134"/>
      <c r="F986" s="200"/>
      <c r="G986" s="200"/>
      <c r="H986" s="200"/>
      <c r="I986" s="202"/>
      <c r="J986" s="200"/>
      <c r="K986" s="200"/>
      <c r="L986" s="202"/>
      <c r="M986" s="200"/>
      <c r="N986" s="200"/>
    </row>
    <row r="987" spans="1:14" s="170" customFormat="1">
      <c r="A987" s="137"/>
      <c r="B987" s="138"/>
      <c r="C987" s="138"/>
      <c r="D987" s="138"/>
      <c r="E987" s="138"/>
      <c r="F987" s="201"/>
      <c r="G987" s="201"/>
      <c r="H987" s="201"/>
      <c r="I987" s="203"/>
      <c r="J987" s="201"/>
      <c r="K987" s="201"/>
      <c r="L987" s="203"/>
      <c r="M987" s="201"/>
      <c r="N987" s="201"/>
    </row>
    <row r="988" spans="1:14" s="170" customFormat="1">
      <c r="A988" s="133"/>
      <c r="B988" s="134"/>
      <c r="C988" s="134"/>
      <c r="D988" s="134"/>
      <c r="E988" s="134"/>
      <c r="F988" s="200"/>
      <c r="G988" s="200"/>
      <c r="H988" s="200"/>
      <c r="I988" s="202"/>
      <c r="J988" s="200"/>
      <c r="K988" s="200"/>
      <c r="L988" s="202"/>
      <c r="M988" s="200"/>
      <c r="N988" s="200"/>
    </row>
    <row r="989" spans="1:14" s="170" customFormat="1">
      <c r="A989" s="137"/>
      <c r="B989" s="138"/>
      <c r="C989" s="138"/>
      <c r="D989" s="138"/>
      <c r="E989" s="138"/>
      <c r="F989" s="201"/>
      <c r="G989" s="201"/>
      <c r="H989" s="201"/>
      <c r="I989" s="203"/>
      <c r="J989" s="201"/>
      <c r="K989" s="201"/>
      <c r="L989" s="203"/>
      <c r="M989" s="201"/>
      <c r="N989" s="201"/>
    </row>
    <row r="990" spans="1:14" s="170" customFormat="1">
      <c r="A990" s="133"/>
      <c r="B990" s="134"/>
      <c r="C990" s="134"/>
      <c r="D990" s="134"/>
      <c r="E990" s="134"/>
      <c r="F990" s="200"/>
      <c r="G990" s="200"/>
      <c r="H990" s="200"/>
      <c r="I990" s="202"/>
      <c r="J990" s="200"/>
      <c r="K990" s="200"/>
      <c r="L990" s="202"/>
      <c r="M990" s="200"/>
      <c r="N990" s="200"/>
    </row>
    <row r="991" spans="1:14" s="170" customFormat="1">
      <c r="A991" s="137"/>
      <c r="B991" s="138"/>
      <c r="C991" s="138"/>
      <c r="D991" s="138"/>
      <c r="E991" s="138"/>
      <c r="F991" s="201"/>
      <c r="G991" s="201"/>
      <c r="H991" s="201"/>
      <c r="I991" s="203"/>
      <c r="J991" s="201"/>
      <c r="K991" s="201"/>
      <c r="L991" s="203"/>
      <c r="M991" s="201"/>
      <c r="N991" s="201"/>
    </row>
    <row r="992" spans="1:14" s="170" customFormat="1">
      <c r="A992" s="133"/>
      <c r="B992" s="134"/>
      <c r="C992" s="134"/>
      <c r="D992" s="134"/>
      <c r="E992" s="134"/>
      <c r="F992" s="200"/>
      <c r="G992" s="200"/>
      <c r="H992" s="200"/>
      <c r="I992" s="202"/>
      <c r="J992" s="200"/>
      <c r="K992" s="200"/>
      <c r="L992" s="202"/>
      <c r="M992" s="200"/>
      <c r="N992" s="200"/>
    </row>
    <row r="993" spans="1:14" s="170" customFormat="1">
      <c r="A993" s="137"/>
      <c r="B993" s="138"/>
      <c r="C993" s="138"/>
      <c r="D993" s="138"/>
      <c r="E993" s="138"/>
      <c r="F993" s="201"/>
      <c r="G993" s="201"/>
      <c r="H993" s="201"/>
      <c r="I993" s="203"/>
      <c r="J993" s="201"/>
      <c r="K993" s="201"/>
      <c r="L993" s="203"/>
      <c r="M993" s="201"/>
      <c r="N993" s="201"/>
    </row>
    <row r="994" spans="1:14" s="170" customFormat="1">
      <c r="A994" s="133"/>
      <c r="B994" s="134"/>
      <c r="C994" s="134"/>
      <c r="D994" s="134"/>
      <c r="E994" s="134"/>
      <c r="F994" s="200"/>
      <c r="G994" s="200"/>
      <c r="H994" s="200"/>
      <c r="I994" s="202"/>
      <c r="J994" s="200"/>
      <c r="K994" s="200"/>
      <c r="L994" s="202"/>
      <c r="M994" s="200"/>
      <c r="N994" s="200"/>
    </row>
    <row r="995" spans="1:14" s="170" customFormat="1">
      <c r="A995" s="137"/>
      <c r="B995" s="138"/>
      <c r="C995" s="138"/>
      <c r="D995" s="138"/>
      <c r="E995" s="138"/>
      <c r="F995" s="201"/>
      <c r="G995" s="201"/>
      <c r="H995" s="201"/>
      <c r="I995" s="203"/>
      <c r="J995" s="201"/>
      <c r="K995" s="201"/>
      <c r="L995" s="203"/>
      <c r="M995" s="201"/>
      <c r="N995" s="201"/>
    </row>
    <row r="996" spans="1:14" s="170" customFormat="1">
      <c r="A996" s="133"/>
      <c r="B996" s="134"/>
      <c r="C996" s="134"/>
      <c r="D996" s="134"/>
      <c r="E996" s="134"/>
      <c r="F996" s="200"/>
      <c r="G996" s="200"/>
      <c r="H996" s="200"/>
      <c r="I996" s="202"/>
      <c r="J996" s="200"/>
      <c r="K996" s="200"/>
      <c r="L996" s="202"/>
      <c r="M996" s="200"/>
      <c r="N996" s="200"/>
    </row>
    <row r="997" spans="1:14" s="170" customFormat="1">
      <c r="A997" s="137"/>
      <c r="B997" s="138"/>
      <c r="C997" s="138"/>
      <c r="D997" s="138"/>
      <c r="E997" s="138"/>
      <c r="F997" s="201"/>
      <c r="G997" s="201"/>
      <c r="H997" s="201"/>
      <c r="I997" s="203"/>
      <c r="J997" s="201"/>
      <c r="K997" s="201"/>
      <c r="L997" s="203"/>
      <c r="M997" s="201"/>
      <c r="N997" s="201"/>
    </row>
    <row r="998" spans="1:14" s="170" customFormat="1">
      <c r="A998" s="133"/>
      <c r="B998" s="134"/>
      <c r="C998" s="134"/>
      <c r="D998" s="134"/>
      <c r="E998" s="134"/>
      <c r="F998" s="200"/>
      <c r="G998" s="200"/>
      <c r="H998" s="200"/>
      <c r="I998" s="202"/>
      <c r="J998" s="200"/>
      <c r="K998" s="200"/>
      <c r="L998" s="202"/>
      <c r="M998" s="200"/>
      <c r="N998" s="200"/>
    </row>
    <row r="999" spans="1:14" s="170" customFormat="1">
      <c r="A999" s="137"/>
      <c r="B999" s="138"/>
      <c r="C999" s="138"/>
      <c r="D999" s="138"/>
      <c r="E999" s="138"/>
      <c r="F999" s="201"/>
      <c r="G999" s="201"/>
      <c r="H999" s="201"/>
      <c r="I999" s="203"/>
      <c r="J999" s="201"/>
      <c r="K999" s="201"/>
      <c r="L999" s="203"/>
      <c r="M999" s="201"/>
      <c r="N999" s="201"/>
    </row>
    <row r="1000" spans="1:14" s="170" customFormat="1">
      <c r="A1000" s="156"/>
      <c r="B1000" s="157"/>
      <c r="C1000" s="157"/>
      <c r="D1000" s="157"/>
      <c r="E1000" s="157"/>
      <c r="F1000" s="204"/>
      <c r="G1000" s="204"/>
      <c r="H1000" s="204"/>
      <c r="I1000" s="205"/>
      <c r="J1000" s="204"/>
      <c r="K1000" s="204"/>
      <c r="L1000" s="205"/>
      <c r="M1000" s="204"/>
      <c r="N1000" s="204"/>
    </row>
  </sheetData>
  <sheetProtection formatCells="0" formatColumns="0" formatRows="0" insertColumns="0" insertRows="0" insertHyperlinks="0" deleteColumns="0" deleteRows="0" sort="0" autoFilter="0" pivotTables="0"/>
  <customSheetViews>
    <customSheetView guid="{A37D8FF2-64FE-4D03-A072-5C55028CA0E5}" scale="80">
      <pane ySplit="5" topLeftCell="A6" activePane="bottomLeft" state="frozen"/>
      <selection pane="bottomLeft" activeCell="C11" sqref="C11"/>
      <pageMargins left="0.75" right="0.75" top="1" bottom="1" header="0.5" footer="0.5"/>
      <pageSetup paperSize="9" orientation="portrait" horizontalDpi="180" verticalDpi="180"/>
      <headerFooter alignWithMargins="0"/>
    </customSheetView>
    <customSheetView guid="{49F94A0E-0D24-42DC-9B9A-8AB8B2DEA003}" scale="80">
      <pane ySplit="5" topLeftCell="A6" activePane="bottomRight" state="frozen"/>
      <selection pane="bottomRight" activeCell="A1001" sqref="A1001:IV65536"/>
      <pageMargins left="0.75" right="0.75" top="1" bottom="1" header="0.5" footer="0.5"/>
      <pageSetup paperSize="9" orientation="portrait" horizontalDpi="180" verticalDpi="180"/>
      <headerFooter alignWithMargins="0"/>
    </customSheetView>
  </customSheetViews>
  <mergeCells count="5">
    <mergeCell ref="A1:N1"/>
    <mergeCell ref="E3:E4"/>
    <mergeCell ref="F3:H4"/>
    <mergeCell ref="I3:K4"/>
    <mergeCell ref="L3:N4"/>
  </mergeCells>
  <phoneticPr fontId="25" type="noConversion"/>
  <conditionalFormatting sqref="C8:D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180" verticalDpi="18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FF00"/>
  </sheetPr>
  <dimension ref="A1:W891"/>
  <sheetViews>
    <sheetView workbookViewId="0">
      <pane ySplit="7" topLeftCell="A8" activePane="bottomLeft" state="frozen"/>
      <selection pane="bottomLeft" activeCell="D12" sqref="D12"/>
    </sheetView>
  </sheetViews>
  <sheetFormatPr defaultRowHeight="14.25"/>
  <cols>
    <col min="1" max="1" width="9.875" style="165" customWidth="1"/>
    <col min="2" max="2" width="10" style="165" customWidth="1"/>
    <col min="3" max="3" width="9.125" style="165" customWidth="1"/>
    <col min="4" max="4" width="9.25" style="165" customWidth="1"/>
    <col min="5" max="5" width="11.5" style="166" customWidth="1"/>
    <col min="6" max="6" width="11.125" style="165" customWidth="1"/>
    <col min="7" max="7" width="11.125" style="167" customWidth="1"/>
    <col min="8" max="8" width="12.375" style="168" customWidth="1"/>
    <col min="9" max="9" width="11.125" style="167" customWidth="1"/>
    <col min="10" max="10" width="11.125" style="169" customWidth="1"/>
    <col min="11" max="11" width="11.125" style="168" customWidth="1"/>
    <col min="12" max="12" width="11.125" style="167" customWidth="1"/>
    <col min="13" max="14" width="10.875" style="170" customWidth="1"/>
    <col min="15" max="15" width="12.875" style="171" customWidth="1"/>
    <col min="16" max="16" width="9" style="44"/>
    <col min="17" max="17" width="9.625" style="44" customWidth="1"/>
    <col min="18" max="18" width="11.875" style="44" customWidth="1"/>
    <col min="19" max="19" width="8.625" style="44" customWidth="1"/>
    <col min="20" max="20" width="11.375" style="44" customWidth="1"/>
    <col min="21" max="25" width="9" style="44" customWidth="1"/>
    <col min="26" max="16384" width="9" style="44"/>
  </cols>
  <sheetData>
    <row r="1" spans="1:23" s="43" customFormat="1" ht="25.5" customHeight="1">
      <c r="A1" s="277" t="s">
        <v>81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57"/>
      <c r="Q1" s="57"/>
      <c r="R1" s="57"/>
      <c r="W1" s="43">
        <f>COUNTA(A8:A891)+10</f>
        <v>47</v>
      </c>
    </row>
    <row r="2" spans="1:23" ht="9" customHeight="1">
      <c r="A2" s="55"/>
      <c r="B2" s="55"/>
      <c r="C2" s="56"/>
      <c r="D2" s="57"/>
      <c r="E2" s="58"/>
      <c r="F2" s="57"/>
      <c r="G2" s="59"/>
      <c r="H2" s="60"/>
      <c r="I2" s="59"/>
      <c r="J2" s="82"/>
      <c r="K2" s="60"/>
      <c r="L2" s="59"/>
      <c r="M2" s="57"/>
      <c r="N2" s="57"/>
      <c r="O2" s="83"/>
      <c r="P2" s="57"/>
      <c r="Q2" s="57"/>
      <c r="R2" s="57"/>
      <c r="S2" s="100"/>
    </row>
    <row r="3" spans="1:23" s="45" customFormat="1" ht="9" customHeight="1">
      <c r="A3" s="61"/>
      <c r="B3" s="61"/>
      <c r="C3" s="61"/>
      <c r="D3" s="61"/>
      <c r="E3" s="62"/>
      <c r="F3" s="61"/>
      <c r="G3" s="63"/>
      <c r="H3" s="64"/>
      <c r="I3" s="63"/>
      <c r="J3" s="84"/>
      <c r="K3" s="64"/>
      <c r="L3" s="63"/>
      <c r="M3" s="63"/>
      <c r="N3" s="63"/>
      <c r="O3" s="63"/>
      <c r="P3" s="61"/>
      <c r="Q3" s="61"/>
      <c r="R3" s="61"/>
    </row>
    <row r="4" spans="1:23" s="45" customFormat="1" ht="14.25" customHeight="1">
      <c r="A4" s="61"/>
      <c r="B4" s="61"/>
      <c r="C4" s="61"/>
      <c r="D4" s="61"/>
      <c r="E4" s="278" t="s">
        <v>82</v>
      </c>
      <c r="F4" s="279"/>
      <c r="G4" s="65">
        <v>43556</v>
      </c>
      <c r="H4" s="65">
        <v>43613</v>
      </c>
      <c r="I4" s="85"/>
      <c r="J4" s="86"/>
      <c r="K4" s="87"/>
      <c r="L4" s="85"/>
      <c r="M4" s="88"/>
      <c r="N4" s="88"/>
      <c r="O4" s="89"/>
      <c r="P4" s="61"/>
      <c r="Q4" s="61"/>
      <c r="R4" s="61"/>
    </row>
    <row r="5" spans="1:23" s="45" customFormat="1" ht="16.5" customHeight="1">
      <c r="A5" s="61"/>
      <c r="B5" s="61"/>
      <c r="C5" s="61"/>
      <c r="D5" s="280" t="s">
        <v>83</v>
      </c>
      <c r="E5" s="280"/>
      <c r="F5" s="280"/>
      <c r="G5" s="280" t="s">
        <v>74</v>
      </c>
      <c r="H5" s="280"/>
      <c r="I5" s="280"/>
      <c r="J5" s="281" t="s">
        <v>75</v>
      </c>
      <c r="K5" s="281"/>
      <c r="L5" s="281"/>
      <c r="M5" s="282" t="s">
        <v>84</v>
      </c>
      <c r="N5" s="282"/>
      <c r="O5" s="282"/>
    </row>
    <row r="6" spans="1:23" s="45" customFormat="1" ht="16.5" customHeight="1">
      <c r="A6" s="61"/>
      <c r="B6" s="61"/>
      <c r="C6" s="67" t="s">
        <v>85</v>
      </c>
      <c r="D6" s="68">
        <f>SUM(D8:D65536)</f>
        <v>6275</v>
      </c>
      <c r="E6" s="69"/>
      <c r="F6" s="68">
        <f>SUM(F8:F65536)</f>
        <v>7004</v>
      </c>
      <c r="G6" s="68">
        <f>SUM(G8:G65536)</f>
        <v>0</v>
      </c>
      <c r="H6" s="69"/>
      <c r="I6" s="68">
        <f>SUM(I8:I65536)</f>
        <v>0</v>
      </c>
      <c r="J6" s="90">
        <f>SUM(J8:J65536)</f>
        <v>0</v>
      </c>
      <c r="K6" s="91"/>
      <c r="L6" s="92">
        <f>SUM(L8:L65536)</f>
        <v>0</v>
      </c>
      <c r="M6" s="93">
        <f>SUM(M8:M65536)</f>
        <v>6275</v>
      </c>
      <c r="N6" s="93"/>
      <c r="O6" s="93">
        <f>SUM(O8:O65536)</f>
        <v>7004</v>
      </c>
    </row>
    <row r="7" spans="1:23" s="46" customFormat="1" ht="19.5" customHeight="1">
      <c r="A7" s="66" t="s">
        <v>4</v>
      </c>
      <c r="B7" s="70" t="s">
        <v>5</v>
      </c>
      <c r="C7" s="70" t="s">
        <v>86</v>
      </c>
      <c r="D7" s="71" t="s">
        <v>8</v>
      </c>
      <c r="E7" s="72" t="s">
        <v>7</v>
      </c>
      <c r="F7" s="71" t="s">
        <v>16</v>
      </c>
      <c r="G7" s="71" t="s">
        <v>8</v>
      </c>
      <c r="H7" s="72" t="s">
        <v>7</v>
      </c>
      <c r="I7" s="71" t="s">
        <v>16</v>
      </c>
      <c r="J7" s="94" t="s">
        <v>8</v>
      </c>
      <c r="K7" s="95" t="s">
        <v>7</v>
      </c>
      <c r="L7" s="96" t="s">
        <v>16</v>
      </c>
      <c r="M7" s="97" t="s">
        <v>87</v>
      </c>
      <c r="N7" s="97" t="s">
        <v>7</v>
      </c>
      <c r="O7" s="97" t="s">
        <v>16</v>
      </c>
    </row>
    <row r="8" spans="1:23" s="163" customFormat="1">
      <c r="A8" s="15">
        <v>1</v>
      </c>
      <c r="B8" s="172" t="s">
        <v>80</v>
      </c>
      <c r="C8" s="172" t="s">
        <v>79</v>
      </c>
      <c r="D8" s="173">
        <f t="array" ref="D8">IF(SUMPRODUCT((原材料明细表!$A$6:$A$1000&gt;=$G$4)*(原材料明细表!$A$6:$A$1000&lt;=$H$4)*(原材料明细表!$C$6:$C$1000=$A8)*(原材料明细表!$F$6:$F$1000))=0,"",SUMPRODUCT((原材料明细表!$A$6:$A$1000&gt;=$G$4)*(原材料明细表!$A$6:$A$1000&lt;=$H$4)*(原材料明细表!$C$6:$C$1000=$A8)*(原材料明细表!$F$6:$F$1000)))</f>
        <v>5777</v>
      </c>
      <c r="E8" s="174">
        <f t="array" ref="E8">IF(A8="","",VLOOKUP(A8,基础资料!A:E,4,0))</f>
        <v>1</v>
      </c>
      <c r="F8" s="175">
        <f>IF(OR(A8="",D8=""),"",E8*D8)</f>
        <v>5777</v>
      </c>
      <c r="G8" s="176" t="str">
        <f t="array" ref="G8">IF(SUMPRODUCT((原材料明细表!$A$6:$A$1000&gt;=$G$4)*(原材料明细表!$A$6:$A$1000&lt;=$H$4)*(原材料明细表!$C$6:$C$1000=$A8)*(原材料明细表!$I$6:$I$1000))=0,"",SUMPRODUCT((原材料明细表!$A$6:$A$1000&gt;=$G$4)*(原材料明细表!$A$6:$A$1000&lt;=$H$4)*(原材料明细表!$C$6:$C$1000=$A8)*(原材料明细表!$I$6:$I$1000)))</f>
        <v/>
      </c>
      <c r="H8" s="174">
        <f t="array" ref="H8">IF(A8="","",VLOOKUP(A8,基础资料!A:E,4,0))</f>
        <v>1</v>
      </c>
      <c r="I8" s="184" t="str">
        <f t="array" ref="I8">IF(OR(A8="",G8=""),"",G8*H8)</f>
        <v/>
      </c>
      <c r="J8" s="176" t="str">
        <f t="array" ref="J8">IF(SUMPRODUCT((原材料明细表!$A$6:$A$1000&gt;=$G$4)*(原材料明细表!$A$6:$A$1000&lt;=$H$4)*(原材料明细表!$C$6:$C$1000=$A8)*(原材料明细表!$L$6:$L$1000))=0,"",SUMPRODUCT((原材料明细表!$A$6:$A$1000&gt;=$G$4)*(原材料明细表!$A$6:$A$1000&lt;=$H$4)*(原材料明细表!$C$6:$C$1000=$A8)*(原材料明细表!$L$6:$L$1000)))</f>
        <v/>
      </c>
      <c r="K8" s="173">
        <f t="array" ref="K8">IF(A8="","",VLOOKUP(A8,基础资料!A:E,4,0))</f>
        <v>1</v>
      </c>
      <c r="L8" s="184" t="str">
        <f t="array" ref="L8">IF(OR(A8="",J8=""),"",J8*K8)</f>
        <v/>
      </c>
      <c r="M8" s="185">
        <f t="array" ref="M8">IF(AND(D8="",G8="",J8=""),"",IF(AND(D8="",G8=""),-J8,IF(AND(D8="",J8=""),-G8,IF(AND(G8="",J8=""),D8,IF(D8="",-G8-J8,IF(G8="",D8-J8,IF(J8="",D8-G8,D8-G8-J8)))))))</f>
        <v>5777</v>
      </c>
      <c r="N8" s="173">
        <f t="array" ref="N8">IF(A8="","",VLOOKUP(A8,基础资料!A:E,4,0))</f>
        <v>1</v>
      </c>
      <c r="O8" s="184">
        <f t="array" ref="O8">IF(OR(A8="",M8=""),"",N8*M8)</f>
        <v>5777</v>
      </c>
    </row>
    <row r="9" spans="1:23" s="163" customFormat="1">
      <c r="A9" s="77">
        <v>2</v>
      </c>
      <c r="B9" s="177">
        <v>7042</v>
      </c>
      <c r="C9" s="177" t="s">
        <v>79</v>
      </c>
      <c r="D9" s="178">
        <f t="array" ref="D9">IF(SUMPRODUCT((原材料明细表!$A$6:$A$1000&gt;=$G$4)*(原材料明细表!$A$6:$A$1000&lt;=$H$4)*(原材料明细表!$C$6:$C$1000=$A9)*(原材料明细表!$F$6:$F$1000))=0,"",SUMPRODUCT((原材料明细表!$A$6:$A$1000&gt;=$G$4)*(原材料明细表!$A$6:$A$1000&lt;=$H$4)*(原材料明细表!$C$6:$C$1000=$A9)*(原材料明细表!$F$6:$F$1000)))</f>
        <v>333</v>
      </c>
      <c r="E9" s="179">
        <f t="array" ref="E9">IF(A9="","",VLOOKUP(A9,基础资料!A:E,4,0))</f>
        <v>2</v>
      </c>
      <c r="F9" s="180">
        <f t="array" ref="F9">IF(OR(A9="",D9=""),"",E9*D9)</f>
        <v>666</v>
      </c>
      <c r="G9" s="181" t="str">
        <f t="array" ref="G9">IF(SUMPRODUCT((原材料明细表!$A$6:$A$1000&gt;=$G$4)*(原材料明细表!$A$6:$A$1000&lt;=$H$4)*(原材料明细表!$C$6:$C$1000=$A9)*(原材料明细表!$I$6:$I$1000))=0,"",SUMPRODUCT((原材料明细表!$A$6:$A$1000&gt;=$G$4)*(原材料明细表!$A$6:$A$1000&lt;=$H$4)*(原材料明细表!$C$6:$C$1000=$A9)*(原材料明细表!$I$6:$I$1000)))</f>
        <v/>
      </c>
      <c r="H9" s="179">
        <f t="array" ref="H9">IF(A9="","",VLOOKUP(A9,基础资料!A:E,4,0))</f>
        <v>2</v>
      </c>
      <c r="I9" s="186" t="str">
        <f t="array" ref="I9">IF(OR(A9="",G9=""),"",G9*H9)</f>
        <v/>
      </c>
      <c r="J9" s="181" t="str">
        <f t="array" ref="J9">IF(SUMPRODUCT((原材料明细表!$A$6:$A$1000&gt;=$G$4)*(原材料明细表!$A$6:$A$1000&lt;=$H$4)*(原材料明细表!$C$6:$C$1000=$A9)*(原材料明细表!$L$6:$L$1000))=0,"",SUMPRODUCT((原材料明细表!$A$6:$A$1000&gt;=$G$4)*(原材料明细表!$A$6:$A$1000&lt;=$H$4)*(原材料明细表!$C$6:$C$1000=$A9)*(原材料明细表!$L$6:$L$1000)))</f>
        <v/>
      </c>
      <c r="K9" s="178">
        <f t="array" ref="K9">IF(A9="","",VLOOKUP(A9,基础资料!A:E,4,0))</f>
        <v>2</v>
      </c>
      <c r="L9" s="186" t="str">
        <f t="array" ref="L9">IF(OR(A9="",J9=""),"",J9*K9)</f>
        <v/>
      </c>
      <c r="M9" s="187">
        <f t="array" ref="M9">IF(AND(D9="",G9="",J9=""),"",IF(AND(D9="",G9=""),-J9,IF(AND(D9="",J9=""),-G9,IF(AND(G9="",J9=""),D9,IF(D9="",-G9-J9,IF(G9="",D9-J9,IF(J9="",D9-G9,D9-G9-J9)))))))</f>
        <v>333</v>
      </c>
      <c r="N9" s="178">
        <f t="array" ref="N9">IF(A9="","",VLOOKUP(A9,基础资料!A:E,4,0))</f>
        <v>2</v>
      </c>
      <c r="O9" s="186">
        <f t="array" ref="O9">IF(OR(A9="",M9=""),"",N9*M9)</f>
        <v>666</v>
      </c>
    </row>
    <row r="10" spans="1:23" s="163" customFormat="1">
      <c r="A10" s="15">
        <v>3</v>
      </c>
      <c r="B10" s="172">
        <v>8320</v>
      </c>
      <c r="C10" s="172" t="s">
        <v>79</v>
      </c>
      <c r="D10" s="173">
        <f t="array" ref="D10">IF(SUMPRODUCT((原材料明细表!$A$6:$A$1000&gt;=$G$4)*(原材料明细表!$A$6:$A$1000&lt;=$H$4)*(原材料明细表!$C$6:$C$1000=$A10)*(原材料明细表!$F$6:$F$1000))=0,"",SUMPRODUCT((原材料明细表!$A$6:$A$1000&gt;=$G$4)*(原材料明细表!$A$6:$A$1000&lt;=$H$4)*(原材料明细表!$C$6:$C$1000=$A10)*(原材料明细表!$F$6:$F$1000)))</f>
        <v>99</v>
      </c>
      <c r="E10" s="174">
        <f t="array" ref="E10">IF(A10="","",VLOOKUP(A10,基础资料!A:E,4,0))</f>
        <v>3</v>
      </c>
      <c r="F10" s="175">
        <f t="array" ref="F10">IF(OR(A10="",D10=""),"",E10*D10)</f>
        <v>297</v>
      </c>
      <c r="G10" s="176" t="str">
        <f t="array" ref="G10">IF(SUMPRODUCT((原材料明细表!$A$6:$A$1000&gt;=$G$4)*(原材料明细表!$A$6:$A$1000&lt;=$H$4)*(原材料明细表!$C$6:$C$1000=$A10)*(原材料明细表!$I$6:$I$1000))=0,"",SUMPRODUCT((原材料明细表!$A$6:$A$1000&gt;=$G$4)*(原材料明细表!$A$6:$A$1000&lt;=$H$4)*(原材料明细表!$C$6:$C$1000=$A10)*(原材料明细表!$I$6:$I$1000)))</f>
        <v/>
      </c>
      <c r="H10" s="174">
        <f t="array" ref="H10">IF(A10="","",VLOOKUP(A10,基础资料!A:E,4,0))</f>
        <v>3</v>
      </c>
      <c r="I10" s="184" t="str">
        <f t="array" ref="I10">IF(OR(A10="",G10=""),"",G10*H10)</f>
        <v/>
      </c>
      <c r="J10" s="176" t="str">
        <f t="array" ref="J10">IF(SUMPRODUCT((原材料明细表!$A$6:$A$1000&gt;=$G$4)*(原材料明细表!$A$6:$A$1000&lt;=$H$4)*(原材料明细表!$C$6:$C$1000=$A10)*(原材料明细表!$L$6:$L$1000))=0,"",SUMPRODUCT((原材料明细表!$A$6:$A$1000&gt;=$G$4)*(原材料明细表!$A$6:$A$1000&lt;=$H$4)*(原材料明细表!$C$6:$C$1000=$A10)*(原材料明细表!$L$6:$L$1000)))</f>
        <v/>
      </c>
      <c r="K10" s="173">
        <f t="array" ref="K10">IF(A10="","",VLOOKUP(A10,基础资料!A:E,4,0))</f>
        <v>3</v>
      </c>
      <c r="L10" s="184" t="str">
        <f t="array" ref="L10">IF(OR(A10="",J10=""),"",J10*K10)</f>
        <v/>
      </c>
      <c r="M10" s="185">
        <f t="array" ref="M10">IF(AND(D10="",G10="",J10=""),"",IF(AND(D10="",G10=""),-J10,IF(AND(D10="",J10=""),-G10,IF(AND(G10="",J10=""),D10,IF(D10="",-G10-J10,IF(G10="",D10-J10,IF(J10="",D10-G10,D10-G10-J10)))))))</f>
        <v>99</v>
      </c>
      <c r="N10" s="173">
        <f t="array" ref="N10">IF(A10="","",VLOOKUP(A10,基础资料!A:E,4,0))</f>
        <v>3</v>
      </c>
      <c r="O10" s="184">
        <f t="array" ref="O10">IF(OR(A10="",M10=""),"",N10*M10)</f>
        <v>297</v>
      </c>
    </row>
    <row r="11" spans="1:23" s="163" customFormat="1">
      <c r="A11" s="77">
        <v>4</v>
      </c>
      <c r="B11" s="177" t="s">
        <v>78</v>
      </c>
      <c r="C11" s="177" t="s">
        <v>79</v>
      </c>
      <c r="D11" s="178">
        <f t="array" ref="D11">IF(SUMPRODUCT((原材料明细表!$A$6:$A$1000&gt;=$G$4)*(原材料明细表!$A$6:$A$1000&lt;=$H$4)*(原材料明细表!$C$6:$C$1000=$A11)*(原材料明细表!$F$6:$F$1000))=0,"",SUMPRODUCT((原材料明细表!$A$6:$A$1000&gt;=$G$4)*(原材料明细表!$A$6:$A$1000&lt;=$H$4)*(原材料明细表!$C$6:$C$1000=$A11)*(原材料明细表!$F$6:$F$1000)))</f>
        <v>66</v>
      </c>
      <c r="E11" s="179">
        <f t="array" ref="E11">IF(A11="","",VLOOKUP(A11,基础资料!A:E,4,0))</f>
        <v>4</v>
      </c>
      <c r="F11" s="180">
        <f t="array" ref="F11">IF(OR(A11="",D11=""),"",E11*D11)</f>
        <v>264</v>
      </c>
      <c r="G11" s="181" t="str">
        <f t="array" ref="G11">IF(SUMPRODUCT((原材料明细表!$A$6:$A$1000&gt;=$G$4)*(原材料明细表!$A$6:$A$1000&lt;=$H$4)*(原材料明细表!$C$6:$C$1000=$A11)*(原材料明细表!$I$6:$I$1000))=0,"",SUMPRODUCT((原材料明细表!$A$6:$A$1000&gt;=$G$4)*(原材料明细表!$A$6:$A$1000&lt;=$H$4)*(原材料明细表!$C$6:$C$1000=$A11)*(原材料明细表!$I$6:$I$1000)))</f>
        <v/>
      </c>
      <c r="H11" s="179">
        <f t="array" ref="H11">IF(A11="","",VLOOKUP(A11,基础资料!A:E,4,0))</f>
        <v>4</v>
      </c>
      <c r="I11" s="186" t="str">
        <f t="array" ref="I11">IF(OR(A11="",G11=""),"",G11*H11)</f>
        <v/>
      </c>
      <c r="J11" s="181" t="str">
        <f t="array" ref="J11">IF(SUMPRODUCT((原材料明细表!$A$6:$A$1000&gt;=$G$4)*(原材料明细表!$A$6:$A$1000&lt;=$H$4)*(原材料明细表!$C$6:$C$1000=$A11)*(原材料明细表!$L$6:$L$1000))=0,"",SUMPRODUCT((原材料明细表!$A$6:$A$1000&gt;=$G$4)*(原材料明细表!$A$6:$A$1000&lt;=$H$4)*(原材料明细表!$C$6:$C$1000=$A11)*(原材料明细表!$L$6:$L$1000)))</f>
        <v/>
      </c>
      <c r="K11" s="178">
        <f t="array" ref="K11">IF(A11="","",VLOOKUP(A11,基础资料!A:E,4,0))</f>
        <v>4</v>
      </c>
      <c r="L11" s="186" t="str">
        <f t="array" ref="L11">IF(OR(A11="",J11=""),"",J11*K11)</f>
        <v/>
      </c>
      <c r="M11" s="187">
        <f t="array" ref="M11">IF(AND(D11="",G11="",J11=""),"",IF(AND(D11="",G11=""),-J11,IF(AND(D11="",J11=""),-G11,IF(AND(G11="",J11=""),D11,IF(D11="",-G11-J11,IF(G11="",D11-J11,IF(J11="",D11-G11,D11-G11-J11)))))))</f>
        <v>66</v>
      </c>
      <c r="N11" s="178">
        <f t="array" ref="N11">IF(A11="","",VLOOKUP(A11,基础资料!A:E,4,0))</f>
        <v>4</v>
      </c>
      <c r="O11" s="186">
        <f t="array" ref="O11">IF(OR(A11="",M11=""),"",N11*M11)</f>
        <v>264</v>
      </c>
    </row>
    <row r="12" spans="1:23" s="163" customFormat="1">
      <c r="A12" s="15">
        <v>5</v>
      </c>
      <c r="B12" s="172" t="s">
        <v>88</v>
      </c>
      <c r="C12" s="172" t="s">
        <v>79</v>
      </c>
      <c r="D12" s="173" t="str">
        <f t="array" ref="D12">IF(SUMPRODUCT((原材料明细表!$A$6:$A$1000&gt;=$G$4)*(原材料明细表!$A$6:$A$1000&lt;=$H$4)*(原材料明细表!$C$6:$C$1000=$A12)*(原材料明细表!$F$6:$F$1000))=0,"",SUMPRODUCT((原材料明细表!$A$6:$A$1000&gt;=$G$4)*(原材料明细表!$A$6:$A$1000&lt;=$H$4)*(原材料明细表!$C$6:$C$1000=$A12)*(原材料明细表!$F$6:$F$1000)))</f>
        <v/>
      </c>
      <c r="E12" s="174">
        <f t="array" ref="E12">IF(A12="","",VLOOKUP(A12,基础资料!A:E,4,0))</f>
        <v>5</v>
      </c>
      <c r="F12" s="175" t="str">
        <f t="array" ref="F12">IF(OR(A12="",D12=""),"",E12*D12)</f>
        <v/>
      </c>
      <c r="G12" s="176" t="str">
        <f t="array" ref="G12">IF(SUMPRODUCT((原材料明细表!$A$6:$A$1000&gt;=$G$4)*(原材料明细表!$A$6:$A$1000&lt;=$H$4)*(原材料明细表!$C$6:$C$1000=$A12)*(原材料明细表!$I$6:$I$1000))=0,"",SUMPRODUCT((原材料明细表!$A$6:$A$1000&gt;=$G$4)*(原材料明细表!$A$6:$A$1000&lt;=$H$4)*(原材料明细表!$C$6:$C$1000=$A12)*(原材料明细表!$I$6:$I$1000)))</f>
        <v/>
      </c>
      <c r="H12" s="174">
        <f t="array" ref="H12">IF(A12="","",VLOOKUP(A12,基础资料!A:E,4,0))</f>
        <v>5</v>
      </c>
      <c r="I12" s="184" t="str">
        <f t="array" ref="I12">IF(OR(A12="",G12=""),"",G12*H12)</f>
        <v/>
      </c>
      <c r="J12" s="176" t="str">
        <f t="array" ref="J12">IF(SUMPRODUCT((原材料明细表!$A$6:$A$1000&gt;=$G$4)*(原材料明细表!$A$6:$A$1000&lt;=$H$4)*(原材料明细表!$C$6:$C$1000=$A12)*(原材料明细表!$L$6:$L$1000))=0,"",SUMPRODUCT((原材料明细表!$A$6:$A$1000&gt;=$G$4)*(原材料明细表!$A$6:$A$1000&lt;=$H$4)*(原材料明细表!$C$6:$C$1000=$A12)*(原材料明细表!$L$6:$L$1000)))</f>
        <v/>
      </c>
      <c r="K12" s="173">
        <f t="array" ref="K12">IF(A12="","",VLOOKUP(A12,基础资料!A:E,4,0))</f>
        <v>5</v>
      </c>
      <c r="L12" s="184" t="str">
        <f t="array" ref="L12">IF(OR(A12="",J12=""),"",J12*K12)</f>
        <v/>
      </c>
      <c r="M12" s="185" t="str">
        <f t="array" ref="M12">IF(AND(D12="",G12="",J12=""),"",IF(AND(D12="",G12=""),-J12,IF(AND(D12="",J12=""),-G12,IF(AND(G12="",J12=""),D12,IF(D12="",-G12-J12,IF(G12="",D12-J12,IF(J12="",D12-G12,D12-G12-J12)))))))</f>
        <v/>
      </c>
      <c r="N12" s="173">
        <f t="array" ref="N12">IF(A12="","",VLOOKUP(A12,基础资料!A:E,4,0))</f>
        <v>5</v>
      </c>
      <c r="O12" s="184" t="str">
        <f t="array" ref="O12">IF(OR(A12="",M12=""),"",N12*M12)</f>
        <v/>
      </c>
    </row>
    <row r="13" spans="1:23" s="163" customFormat="1">
      <c r="A13" s="77">
        <v>6</v>
      </c>
      <c r="B13" s="177" t="s">
        <v>89</v>
      </c>
      <c r="C13" s="177" t="s">
        <v>79</v>
      </c>
      <c r="D13" s="178" t="str">
        <f t="array" ref="D13">IF(SUMPRODUCT((原材料明细表!$A$6:$A$1000&gt;=$G$4)*(原材料明细表!$A$6:$A$1000&lt;=$H$4)*(原材料明细表!$C$6:$C$1000=$A13)*(原材料明细表!$F$6:$F$1000))=0,"",SUMPRODUCT((原材料明细表!$A$6:$A$1000&gt;=$G$4)*(原材料明细表!$A$6:$A$1000&lt;=$H$4)*(原材料明细表!$C$6:$C$1000=$A13)*(原材料明细表!$F$6:$F$1000)))</f>
        <v/>
      </c>
      <c r="E13" s="179">
        <f t="array" ref="E13">IF(A13="","",VLOOKUP(A13,基础资料!A:E,4,0))</f>
        <v>6</v>
      </c>
      <c r="F13" s="180" t="str">
        <f t="array" ref="F13">IF(OR(A13="",D13=""),"",E13*D13)</f>
        <v/>
      </c>
      <c r="G13" s="181" t="str">
        <f t="array" ref="G13">IF(SUMPRODUCT((原材料明细表!$A$6:$A$1000&gt;=$G$4)*(原材料明细表!$A$6:$A$1000&lt;=$H$4)*(原材料明细表!$C$6:$C$1000=$A13)*(原材料明细表!$I$6:$I$1000))=0,"",SUMPRODUCT((原材料明细表!$A$6:$A$1000&gt;=$G$4)*(原材料明细表!$A$6:$A$1000&lt;=$H$4)*(原材料明细表!$C$6:$C$1000=$A13)*(原材料明细表!$I$6:$I$1000)))</f>
        <v/>
      </c>
      <c r="H13" s="179">
        <f t="array" ref="H13">IF(A13="","",VLOOKUP(A13,基础资料!A:E,4,0))</f>
        <v>6</v>
      </c>
      <c r="I13" s="186" t="str">
        <f t="array" ref="I13">IF(OR(A13="",G13=""),"",G13*H13)</f>
        <v/>
      </c>
      <c r="J13" s="181" t="str">
        <f t="array" ref="J13">IF(SUMPRODUCT((原材料明细表!$A$6:$A$1000&gt;=$G$4)*(原材料明细表!$A$6:$A$1000&lt;=$H$4)*(原材料明细表!$C$6:$C$1000=$A13)*(原材料明细表!$L$6:$L$1000))=0,"",SUMPRODUCT((原材料明细表!$A$6:$A$1000&gt;=$G$4)*(原材料明细表!$A$6:$A$1000&lt;=$H$4)*(原材料明细表!$C$6:$C$1000=$A13)*(原材料明细表!$L$6:$L$1000)))</f>
        <v/>
      </c>
      <c r="K13" s="178">
        <f t="array" ref="K13">IF(A13="","",VLOOKUP(A13,基础资料!A:E,4,0))</f>
        <v>6</v>
      </c>
      <c r="L13" s="186" t="str">
        <f t="array" ref="L13">IF(OR(A13="",J13=""),"",J13*K13)</f>
        <v/>
      </c>
      <c r="M13" s="187" t="str">
        <f t="array" ref="M13">IF(AND(D13="",G13="",J13=""),"",IF(AND(D13="",G13=""),-J13,IF(AND(D13="",J13=""),-G13,IF(AND(G13="",J13=""),D13,IF(D13="",-G13-J13,IF(G13="",D13-J13,IF(J13="",D13-G13,D13-G13-J13)))))))</f>
        <v/>
      </c>
      <c r="N13" s="178">
        <f t="array" ref="N13">IF(A13="","",VLOOKUP(A13,基础资料!A:E,4,0))</f>
        <v>6</v>
      </c>
      <c r="O13" s="186" t="str">
        <f t="array" ref="O13">IF(OR(A13="",M13=""),"",N13*M13)</f>
        <v/>
      </c>
    </row>
    <row r="14" spans="1:23" s="163" customFormat="1">
      <c r="A14" s="15">
        <v>7</v>
      </c>
      <c r="B14" s="172" t="s">
        <v>90</v>
      </c>
      <c r="C14" s="172" t="s">
        <v>79</v>
      </c>
      <c r="D14" s="173" t="str">
        <f t="array" ref="D14">IF(SUMPRODUCT((原材料明细表!$A$6:$A$1000&gt;=$G$4)*(原材料明细表!$A$6:$A$1000&lt;=$H$4)*(原材料明细表!$C$6:$C$1000=$A14)*(原材料明细表!$F$6:$F$1000))=0,"",SUMPRODUCT((原材料明细表!$A$6:$A$1000&gt;=$G$4)*(原材料明细表!$A$6:$A$1000&lt;=$H$4)*(原材料明细表!$C$6:$C$1000=$A14)*(原材料明细表!$F$6:$F$1000)))</f>
        <v/>
      </c>
      <c r="E14" s="174">
        <f t="array" ref="E14">IF(A14="","",VLOOKUP(A14,基础资料!A:E,4,0))</f>
        <v>7</v>
      </c>
      <c r="F14" s="175" t="str">
        <f t="array" ref="F14">IF(OR(A14="",D14=""),"",E14*D14)</f>
        <v/>
      </c>
      <c r="G14" s="176" t="str">
        <f t="array" ref="G14">IF(SUMPRODUCT((原材料明细表!$A$6:$A$1000&gt;=$G$4)*(原材料明细表!$A$6:$A$1000&lt;=$H$4)*(原材料明细表!$C$6:$C$1000=$A14)*(原材料明细表!$I$6:$I$1000))=0,"",SUMPRODUCT((原材料明细表!$A$6:$A$1000&gt;=$G$4)*(原材料明细表!$A$6:$A$1000&lt;=$H$4)*(原材料明细表!$C$6:$C$1000=$A14)*(原材料明细表!$I$6:$I$1000)))</f>
        <v/>
      </c>
      <c r="H14" s="174">
        <f t="array" ref="H14">IF(A14="","",VLOOKUP(A14,基础资料!A:E,4,0))</f>
        <v>7</v>
      </c>
      <c r="I14" s="184" t="str">
        <f t="array" ref="I14">IF(OR(A14="",G14=""),"",G14*H14)</f>
        <v/>
      </c>
      <c r="J14" s="176" t="str">
        <f t="array" ref="J14">IF(SUMPRODUCT((原材料明细表!$A$6:$A$1000&gt;=$G$4)*(原材料明细表!$A$6:$A$1000&lt;=$H$4)*(原材料明细表!$C$6:$C$1000=$A14)*(原材料明细表!$L$6:$L$1000))=0,"",SUMPRODUCT((原材料明细表!$A$6:$A$1000&gt;=$G$4)*(原材料明细表!$A$6:$A$1000&lt;=$H$4)*(原材料明细表!$C$6:$C$1000=$A14)*(原材料明细表!$L$6:$L$1000)))</f>
        <v/>
      </c>
      <c r="K14" s="173">
        <f t="array" ref="K14">IF(A14="","",VLOOKUP(A14,基础资料!A:E,4,0))</f>
        <v>7</v>
      </c>
      <c r="L14" s="184" t="str">
        <f t="array" ref="L14">IF(OR(A14="",J14=""),"",J14*K14)</f>
        <v/>
      </c>
      <c r="M14" s="185" t="str">
        <f t="array" ref="M14">IF(AND(D14="",G14="",J14=""),"",IF(AND(D14="",G14=""),-J14,IF(AND(D14="",J14=""),-G14,IF(AND(G14="",J14=""),D14,IF(D14="",-G14-J14,IF(G14="",D14-J14,IF(J14="",D14-G14,D14-G14-J14)))))))</f>
        <v/>
      </c>
      <c r="N14" s="173">
        <f t="array" ref="N14">IF(A14="","",VLOOKUP(A14,基础资料!A:E,4,0))</f>
        <v>7</v>
      </c>
      <c r="O14" s="184" t="str">
        <f t="array" ref="O14">IF(OR(A14="",M14=""),"",N14*M14)</f>
        <v/>
      </c>
    </row>
    <row r="15" spans="1:23" s="163" customFormat="1">
      <c r="A15" s="77">
        <v>8</v>
      </c>
      <c r="B15" s="177">
        <v>6202</v>
      </c>
      <c r="C15" s="177" t="s">
        <v>79</v>
      </c>
      <c r="D15" s="178" t="str">
        <f t="array" ref="D15">IF(SUMPRODUCT((原材料明细表!$A$6:$A$1000&gt;=$G$4)*(原材料明细表!$A$6:$A$1000&lt;=$H$4)*(原材料明细表!$C$6:$C$1000=$A15)*(原材料明细表!$F$6:$F$1000))=0,"",SUMPRODUCT((原材料明细表!$A$6:$A$1000&gt;=$G$4)*(原材料明细表!$A$6:$A$1000&lt;=$H$4)*(原材料明细表!$C$6:$C$1000=$A15)*(原材料明细表!$F$6:$F$1000)))</f>
        <v/>
      </c>
      <c r="E15" s="179">
        <f t="array" ref="E15">IF(A15="","",VLOOKUP(A15,基础资料!A:E,4,0))</f>
        <v>8</v>
      </c>
      <c r="F15" s="180" t="str">
        <f t="array" ref="F15">IF(OR(A15="",D15=""),"",E15*D15)</f>
        <v/>
      </c>
      <c r="G15" s="181" t="str">
        <f t="array" ref="G15">IF(SUMPRODUCT((原材料明细表!$A$6:$A$1000&gt;=$G$4)*(原材料明细表!$A$6:$A$1000&lt;=$H$4)*(原材料明细表!$C$6:$C$1000=$A15)*(原材料明细表!$I$6:$I$1000))=0,"",SUMPRODUCT((原材料明细表!$A$6:$A$1000&gt;=$G$4)*(原材料明细表!$A$6:$A$1000&lt;=$H$4)*(原材料明细表!$C$6:$C$1000=$A15)*(原材料明细表!$I$6:$I$1000)))</f>
        <v/>
      </c>
      <c r="H15" s="179">
        <f t="array" ref="H15">IF(A15="","",VLOOKUP(A15,基础资料!A:E,4,0))</f>
        <v>8</v>
      </c>
      <c r="I15" s="186" t="str">
        <f t="array" ref="I15">IF(OR(A15="",G15=""),"",G15*H15)</f>
        <v/>
      </c>
      <c r="J15" s="181" t="str">
        <f t="array" ref="J15">IF(SUMPRODUCT((原材料明细表!$A$6:$A$1000&gt;=$G$4)*(原材料明细表!$A$6:$A$1000&lt;=$H$4)*(原材料明细表!$C$6:$C$1000=$A15)*(原材料明细表!$L$6:$L$1000))=0,"",SUMPRODUCT((原材料明细表!$A$6:$A$1000&gt;=$G$4)*(原材料明细表!$A$6:$A$1000&lt;=$H$4)*(原材料明细表!$C$6:$C$1000=$A15)*(原材料明细表!$L$6:$L$1000)))</f>
        <v/>
      </c>
      <c r="K15" s="178">
        <f t="array" ref="K15">IF(A15="","",VLOOKUP(A15,基础资料!A:E,4,0))</f>
        <v>8</v>
      </c>
      <c r="L15" s="186" t="str">
        <f t="array" ref="L15">IF(OR(A15="",J15=""),"",J15*K15)</f>
        <v/>
      </c>
      <c r="M15" s="187" t="str">
        <f t="array" ref="M15">IF(AND(D15="",G15="",J15=""),"",IF(AND(D15="",G15=""),-J15,IF(AND(D15="",J15=""),-G15,IF(AND(G15="",J15=""),D15,IF(D15="",-G15-J15,IF(G15="",D15-J15,IF(J15="",D15-G15,D15-G15-J15)))))))</f>
        <v/>
      </c>
      <c r="N15" s="178">
        <f t="array" ref="N15">IF(A15="","",VLOOKUP(A15,基础资料!A:E,4,0))</f>
        <v>8</v>
      </c>
      <c r="O15" s="186" t="str">
        <f t="array" ref="O15">IF(OR(A15="",M15=""),"",N15*M15)</f>
        <v/>
      </c>
    </row>
    <row r="16" spans="1:23" s="163" customFormat="1">
      <c r="A16" s="15">
        <v>9</v>
      </c>
      <c r="B16" s="172" t="s">
        <v>91</v>
      </c>
      <c r="C16" s="172" t="s">
        <v>79</v>
      </c>
      <c r="D16" s="173" t="str">
        <f t="array" ref="D16">IF(SUMPRODUCT((原材料明细表!$A$6:$A$1000&gt;=$G$4)*(原材料明细表!$A$6:$A$1000&lt;=$H$4)*(原材料明细表!$C$6:$C$1000=$A16)*(原材料明细表!$F$6:$F$1000))=0,"",SUMPRODUCT((原材料明细表!$A$6:$A$1000&gt;=$G$4)*(原材料明细表!$A$6:$A$1000&lt;=$H$4)*(原材料明细表!$C$6:$C$1000=$A16)*(原材料明细表!$F$6:$F$1000)))</f>
        <v/>
      </c>
      <c r="E16" s="174">
        <f t="array" ref="E16">IF(A16="","",VLOOKUP(A16,基础资料!A:E,4,0))</f>
        <v>9</v>
      </c>
      <c r="F16" s="175" t="str">
        <f t="array" ref="F16">IF(OR(A16="",D16=""),"",E16*D16)</f>
        <v/>
      </c>
      <c r="G16" s="176" t="str">
        <f t="array" ref="G16">IF(SUMPRODUCT((原材料明细表!$A$6:$A$1000&gt;=$G$4)*(原材料明细表!$A$6:$A$1000&lt;=$H$4)*(原材料明细表!$C$6:$C$1000=$A16)*(原材料明细表!$I$6:$I$1000))=0,"",SUMPRODUCT((原材料明细表!$A$6:$A$1000&gt;=$G$4)*(原材料明细表!$A$6:$A$1000&lt;=$H$4)*(原材料明细表!$C$6:$C$1000=$A16)*(原材料明细表!$I$6:$I$1000)))</f>
        <v/>
      </c>
      <c r="H16" s="174">
        <f t="array" ref="H16">IF(A16="","",VLOOKUP(A16,基础资料!A:E,4,0))</f>
        <v>9</v>
      </c>
      <c r="I16" s="184" t="str">
        <f t="array" ref="I16">IF(OR(A16="",G16=""),"",G16*H16)</f>
        <v/>
      </c>
      <c r="J16" s="176" t="str">
        <f t="array" ref="J16">IF(SUMPRODUCT((原材料明细表!$A$6:$A$1000&gt;=$G$4)*(原材料明细表!$A$6:$A$1000&lt;=$H$4)*(原材料明细表!$C$6:$C$1000=$A16)*(原材料明细表!$L$6:$L$1000))=0,"",SUMPRODUCT((原材料明细表!$A$6:$A$1000&gt;=$G$4)*(原材料明细表!$A$6:$A$1000&lt;=$H$4)*(原材料明细表!$C$6:$C$1000=$A16)*(原材料明细表!$L$6:$L$1000)))</f>
        <v/>
      </c>
      <c r="K16" s="173">
        <f t="array" ref="K16">IF(A16="","",VLOOKUP(A16,基础资料!A:E,4,0))</f>
        <v>9</v>
      </c>
      <c r="L16" s="184" t="str">
        <f t="array" ref="L16">IF(OR(A16="",J16=""),"",J16*K16)</f>
        <v/>
      </c>
      <c r="M16" s="185" t="str">
        <f t="array" ref="M16">IF(AND(D16="",G16="",J16=""),"",IF(AND(D16="",G16=""),-J16,IF(AND(D16="",J16=""),-G16,IF(AND(G16="",J16=""),D16,IF(D16="",-G16-J16,IF(G16="",D16-J16,IF(J16="",D16-G16,D16-G16-J16)))))))</f>
        <v/>
      </c>
      <c r="N16" s="173">
        <f t="array" ref="N16">IF(A16="","",VLOOKUP(A16,基础资料!A:E,4,0))</f>
        <v>9</v>
      </c>
      <c r="O16" s="184" t="str">
        <f t="array" ref="O16">IF(OR(A16="",M16=""),"",N16*M16)</f>
        <v/>
      </c>
    </row>
    <row r="17" spans="1:18" s="163" customFormat="1">
      <c r="A17" s="77">
        <v>10</v>
      </c>
      <c r="B17" s="177" t="s">
        <v>92</v>
      </c>
      <c r="C17" s="177" t="s">
        <v>79</v>
      </c>
      <c r="D17" s="178" t="str">
        <f t="array" ref="D17">IF(SUMPRODUCT((原材料明细表!$A$6:$A$1000&gt;=$G$4)*(原材料明细表!$A$6:$A$1000&lt;=$H$4)*(原材料明细表!$C$6:$C$1000=$A17)*(原材料明细表!$F$6:$F$1000))=0,"",SUMPRODUCT((原材料明细表!$A$6:$A$1000&gt;=$G$4)*(原材料明细表!$A$6:$A$1000&lt;=$H$4)*(原材料明细表!$C$6:$C$1000=$A17)*(原材料明细表!$F$6:$F$1000)))</f>
        <v/>
      </c>
      <c r="E17" s="179">
        <f t="array" ref="E17">IF(A17="","",VLOOKUP(A17,基础资料!A:E,4,0))</f>
        <v>10</v>
      </c>
      <c r="F17" s="180" t="str">
        <f t="array" ref="F17">IF(OR(A17="",D17=""),"",E17*D17)</f>
        <v/>
      </c>
      <c r="G17" s="181" t="str">
        <f t="array" ref="G17">IF(SUMPRODUCT((原材料明细表!$A$6:$A$1000&gt;=$G$4)*(原材料明细表!$A$6:$A$1000&lt;=$H$4)*(原材料明细表!$C$6:$C$1000=$A17)*(原材料明细表!$I$6:$I$1000))=0,"",SUMPRODUCT((原材料明细表!$A$6:$A$1000&gt;=$G$4)*(原材料明细表!$A$6:$A$1000&lt;=$H$4)*(原材料明细表!$C$6:$C$1000=$A17)*(原材料明细表!$I$6:$I$1000)))</f>
        <v/>
      </c>
      <c r="H17" s="179">
        <f t="array" ref="H17">IF(A17="","",VLOOKUP(A17,基础资料!A:E,4,0))</f>
        <v>10</v>
      </c>
      <c r="I17" s="186" t="str">
        <f t="array" ref="I17">IF(OR(A17="",G17=""),"",G17*H17)</f>
        <v/>
      </c>
      <c r="J17" s="181" t="str">
        <f t="array" ref="J17">IF(SUMPRODUCT((原材料明细表!$A$6:$A$1000&gt;=$G$4)*(原材料明细表!$A$6:$A$1000&lt;=$H$4)*(原材料明细表!$C$6:$C$1000=$A17)*(原材料明细表!$L$6:$L$1000))=0,"",SUMPRODUCT((原材料明细表!$A$6:$A$1000&gt;=$G$4)*(原材料明细表!$A$6:$A$1000&lt;=$H$4)*(原材料明细表!$C$6:$C$1000=$A17)*(原材料明细表!$L$6:$L$1000)))</f>
        <v/>
      </c>
      <c r="K17" s="178">
        <f t="array" ref="K17">IF(A17="","",VLOOKUP(A17,基础资料!A:E,4,0))</f>
        <v>10</v>
      </c>
      <c r="L17" s="186" t="str">
        <f t="array" ref="L17">IF(OR(A17="",J17=""),"",J17*K17)</f>
        <v/>
      </c>
      <c r="M17" s="187" t="str">
        <f t="array" ref="M17">IF(AND(D17="",G17="",J17=""),"",IF(AND(D17="",G17=""),-J17,IF(AND(D17="",J17=""),-G17,IF(AND(G17="",J17=""),D17,IF(D17="",-G17-J17,IF(G17="",D17-J17,IF(J17="",D17-G17,D17-G17-J17)))))))</f>
        <v/>
      </c>
      <c r="N17" s="178">
        <f t="array" ref="N17">IF(A17="","",VLOOKUP(A17,基础资料!A:E,4,0))</f>
        <v>10</v>
      </c>
      <c r="O17" s="186" t="str">
        <f t="array" ref="O17">IF(OR(A17="",M17=""),"",N17*M17)</f>
        <v/>
      </c>
    </row>
    <row r="18" spans="1:18" s="163" customFormat="1">
      <c r="A18" s="15">
        <v>11</v>
      </c>
      <c r="B18" s="172" t="s">
        <v>93</v>
      </c>
      <c r="C18" s="172" t="s">
        <v>79</v>
      </c>
      <c r="D18" s="173" t="str">
        <f t="array" ref="D18">IF(SUMPRODUCT((原材料明细表!$A$6:$A$1000&gt;=$G$4)*(原材料明细表!$A$6:$A$1000&lt;=$H$4)*(原材料明细表!$C$6:$C$1000=$A18)*(原材料明细表!$F$6:$F$1000))=0,"",SUMPRODUCT((原材料明细表!$A$6:$A$1000&gt;=$G$4)*(原材料明细表!$A$6:$A$1000&lt;=$H$4)*(原材料明细表!$C$6:$C$1000=$A18)*(原材料明细表!$F$6:$F$1000)))</f>
        <v/>
      </c>
      <c r="E18" s="174">
        <f t="array" ref="E18">IF(A18="","",VLOOKUP(A18,基础资料!A:E,4,0))</f>
        <v>11</v>
      </c>
      <c r="F18" s="175" t="str">
        <f t="array" ref="F18">IF(OR(A18="",D18=""),"",E18*D18)</f>
        <v/>
      </c>
      <c r="G18" s="176" t="str">
        <f t="array" ref="G18">IF(SUMPRODUCT((原材料明细表!$A$6:$A$1000&gt;=$G$4)*(原材料明细表!$A$6:$A$1000&lt;=$H$4)*(原材料明细表!$C$6:$C$1000=$A18)*(原材料明细表!$I$6:$I$1000))=0,"",SUMPRODUCT((原材料明细表!$A$6:$A$1000&gt;=$G$4)*(原材料明细表!$A$6:$A$1000&lt;=$H$4)*(原材料明细表!$C$6:$C$1000=$A18)*(原材料明细表!$I$6:$I$1000)))</f>
        <v/>
      </c>
      <c r="H18" s="174">
        <f t="array" ref="H18">IF(A18="","",VLOOKUP(A18,基础资料!A:E,4,0))</f>
        <v>11</v>
      </c>
      <c r="I18" s="184" t="str">
        <f t="array" ref="I18">IF(OR(A18="",G18=""),"",G18*H18)</f>
        <v/>
      </c>
      <c r="J18" s="176" t="str">
        <f t="array" ref="J18">IF(SUMPRODUCT((原材料明细表!$A$6:$A$1000&gt;=$G$4)*(原材料明细表!$A$6:$A$1000&lt;=$H$4)*(原材料明细表!$C$6:$C$1000=$A18)*(原材料明细表!$L$6:$L$1000))=0,"",SUMPRODUCT((原材料明细表!$A$6:$A$1000&gt;=$G$4)*(原材料明细表!$A$6:$A$1000&lt;=$H$4)*(原材料明细表!$C$6:$C$1000=$A18)*(原材料明细表!$L$6:$L$1000)))</f>
        <v/>
      </c>
      <c r="K18" s="173">
        <f t="array" ref="K18">IF(A18="","",VLOOKUP(A18,基础资料!A:E,4,0))</f>
        <v>11</v>
      </c>
      <c r="L18" s="184" t="str">
        <f t="array" ref="L18">IF(OR(A18="",J18=""),"",J18*K18)</f>
        <v/>
      </c>
      <c r="M18" s="185" t="str">
        <f t="array" ref="M18">IF(AND(D18="",G18="",J18=""),"",IF(AND(D18="",G18=""),-J18,IF(AND(D18="",J18=""),-G18,IF(AND(G18="",J18=""),D18,IF(D18="",-G18-J18,IF(G18="",D18-J18,IF(J18="",D18-G18,D18-G18-J18)))))))</f>
        <v/>
      </c>
      <c r="N18" s="173">
        <f t="array" ref="N18">IF(A18="","",VLOOKUP(A18,基础资料!A:E,4,0))</f>
        <v>11</v>
      </c>
      <c r="O18" s="184" t="str">
        <f t="array" ref="O18">IF(OR(A18="",M18=""),"",N18*M18)</f>
        <v/>
      </c>
    </row>
    <row r="19" spans="1:18" s="163" customFormat="1">
      <c r="A19" s="77">
        <v>12</v>
      </c>
      <c r="B19" s="177" t="s">
        <v>94</v>
      </c>
      <c r="C19" s="177" t="s">
        <v>79</v>
      </c>
      <c r="D19" s="178" t="str">
        <f t="array" ref="D19">IF(SUMPRODUCT((原材料明细表!$A$6:$A$1000&gt;=$G$4)*(原材料明细表!$A$6:$A$1000&lt;=$H$4)*(原材料明细表!$C$6:$C$1000=$A19)*(原材料明细表!$F$6:$F$1000))=0,"",SUMPRODUCT((原材料明细表!$A$6:$A$1000&gt;=$G$4)*(原材料明细表!$A$6:$A$1000&lt;=$H$4)*(原材料明细表!$C$6:$C$1000=$A19)*(原材料明细表!$F$6:$F$1000)))</f>
        <v/>
      </c>
      <c r="E19" s="179">
        <f t="array" ref="E19">IF(A19="","",VLOOKUP(A19,基础资料!A:E,4,0))</f>
        <v>12</v>
      </c>
      <c r="F19" s="180" t="str">
        <f t="array" ref="F19">IF(OR(A19="",D19=""),"",E19*D19)</f>
        <v/>
      </c>
      <c r="G19" s="181" t="str">
        <f t="array" ref="G19">IF(SUMPRODUCT((原材料明细表!$A$6:$A$1000&gt;=$G$4)*(原材料明细表!$A$6:$A$1000&lt;=$H$4)*(原材料明细表!$C$6:$C$1000=$A19)*(原材料明细表!$I$6:$I$1000))=0,"",SUMPRODUCT((原材料明细表!$A$6:$A$1000&gt;=$G$4)*(原材料明细表!$A$6:$A$1000&lt;=$H$4)*(原材料明细表!$C$6:$C$1000=$A19)*(原材料明细表!$I$6:$I$1000)))</f>
        <v/>
      </c>
      <c r="H19" s="179">
        <f t="array" ref="H19">IF(A19="","",VLOOKUP(A19,基础资料!A:E,4,0))</f>
        <v>12</v>
      </c>
      <c r="I19" s="186" t="str">
        <f t="array" ref="I19">IF(OR(A19="",G19=""),"",G19*H19)</f>
        <v/>
      </c>
      <c r="J19" s="181" t="str">
        <f t="array" ref="J19">IF(SUMPRODUCT((原材料明细表!$A$6:$A$1000&gt;=$G$4)*(原材料明细表!$A$6:$A$1000&lt;=$H$4)*(原材料明细表!$C$6:$C$1000=$A19)*(原材料明细表!$L$6:$L$1000))=0,"",SUMPRODUCT((原材料明细表!$A$6:$A$1000&gt;=$G$4)*(原材料明细表!$A$6:$A$1000&lt;=$H$4)*(原材料明细表!$C$6:$C$1000=$A19)*(原材料明细表!$L$6:$L$1000)))</f>
        <v/>
      </c>
      <c r="K19" s="178">
        <f t="array" ref="K19">IF(A19="","",VLOOKUP(A19,基础资料!A:E,4,0))</f>
        <v>12</v>
      </c>
      <c r="L19" s="186" t="str">
        <f t="array" ref="L19">IF(OR(A19="",J19=""),"",J19*K19)</f>
        <v/>
      </c>
      <c r="M19" s="187" t="str">
        <f t="array" ref="M19">IF(AND(D19="",G19="",J19=""),"",IF(AND(D19="",G19=""),-J19,IF(AND(D19="",J19=""),-G19,IF(AND(G19="",J19=""),D19,IF(D19="",-G19-J19,IF(G19="",D19-J19,IF(J19="",D19-G19,D19-G19-J19)))))))</f>
        <v/>
      </c>
      <c r="N19" s="178">
        <f t="array" ref="N19">IF(A19="","",VLOOKUP(A19,基础资料!A:E,4,0))</f>
        <v>12</v>
      </c>
      <c r="O19" s="186" t="str">
        <f t="array" ref="O19">IF(OR(A19="",M19=""),"",N19*M19)</f>
        <v/>
      </c>
    </row>
    <row r="20" spans="1:18" s="164" customFormat="1">
      <c r="A20" s="15">
        <v>13</v>
      </c>
      <c r="B20" s="172" t="s">
        <v>95</v>
      </c>
      <c r="C20" s="172" t="s">
        <v>79</v>
      </c>
      <c r="D20" s="173" t="str">
        <f t="array" ref="D20">IF(SUMPRODUCT((原材料明细表!$A$6:$A$1000&gt;=$G$4)*(原材料明细表!$A$6:$A$1000&lt;=$H$4)*(原材料明细表!$C$6:$C$1000=$A20)*(原材料明细表!$F$6:$F$1000))=0,"",SUMPRODUCT((原材料明细表!$A$6:$A$1000&gt;=$G$4)*(原材料明细表!$A$6:$A$1000&lt;=$H$4)*(原材料明细表!$C$6:$C$1000=$A20)*(原材料明细表!$F$6:$F$1000)))</f>
        <v/>
      </c>
      <c r="E20" s="174">
        <f t="array" ref="E20">IF(A20="","",VLOOKUP(A20,基础资料!A:E,4,0))</f>
        <v>13</v>
      </c>
      <c r="F20" s="175" t="str">
        <f t="array" ref="F20">IF(OR(A20="",D20=""),"",E20*D20)</f>
        <v/>
      </c>
      <c r="G20" s="176" t="str">
        <f t="array" ref="G20">IF(SUMPRODUCT((原材料明细表!$A$6:$A$1000&gt;=$G$4)*(原材料明细表!$A$6:$A$1000&lt;=$H$4)*(原材料明细表!$C$6:$C$1000=$A20)*(原材料明细表!$I$6:$I$1000))=0,"",SUMPRODUCT((原材料明细表!$A$6:$A$1000&gt;=$G$4)*(原材料明细表!$A$6:$A$1000&lt;=$H$4)*(原材料明细表!$C$6:$C$1000=$A20)*(原材料明细表!$I$6:$I$1000)))</f>
        <v/>
      </c>
      <c r="H20" s="174">
        <f t="array" ref="H20">IF(A20="","",VLOOKUP(A20,基础资料!A:E,4,0))</f>
        <v>13</v>
      </c>
      <c r="I20" s="184" t="str">
        <f t="array" ref="I20">IF(OR(A20="",G20=""),"",G20*H20)</f>
        <v/>
      </c>
      <c r="J20" s="176" t="str">
        <f t="array" ref="J20">IF(SUMPRODUCT((原材料明细表!$A$6:$A$1000&gt;=$G$4)*(原材料明细表!$A$6:$A$1000&lt;=$H$4)*(原材料明细表!$C$6:$C$1000=$A20)*(原材料明细表!$L$6:$L$1000))=0,"",SUMPRODUCT((原材料明细表!$A$6:$A$1000&gt;=$G$4)*(原材料明细表!$A$6:$A$1000&lt;=$H$4)*(原材料明细表!$C$6:$C$1000=$A20)*(原材料明细表!$L$6:$L$1000)))</f>
        <v/>
      </c>
      <c r="K20" s="173">
        <f t="array" ref="K20">IF(A20="","",VLOOKUP(A20,基础资料!A:E,4,0))</f>
        <v>13</v>
      </c>
      <c r="L20" s="184" t="str">
        <f t="array" ref="L20">IF(OR(A20="",J20=""),"",J20*K20)</f>
        <v/>
      </c>
      <c r="M20" s="185" t="str">
        <f t="array" ref="M20">IF(AND(D20="",G20="",J20=""),"",IF(AND(D20="",G20=""),-J20,IF(AND(D20="",J20=""),-G20,IF(AND(G20="",J20=""),D20,IF(D20="",-G20-J20,IF(G20="",D20-J20,IF(J20="",D20-G20,D20-G20-J20)))))))</f>
        <v/>
      </c>
      <c r="N20" s="173">
        <f t="array" ref="N20">IF(A20="","",VLOOKUP(A20,基础资料!A:E,4,0))</f>
        <v>13</v>
      </c>
      <c r="O20" s="184" t="str">
        <f t="array" ref="O20">IF(OR(A20="",M20=""),"",N20*M20)</f>
        <v/>
      </c>
      <c r="P20" s="163"/>
      <c r="Q20" s="163"/>
      <c r="R20" s="163"/>
    </row>
    <row r="21" spans="1:18" s="164" customFormat="1">
      <c r="A21" s="77">
        <v>14</v>
      </c>
      <c r="B21" s="177" t="s">
        <v>96</v>
      </c>
      <c r="C21" s="177" t="s">
        <v>79</v>
      </c>
      <c r="D21" s="178" t="str">
        <f t="array" ref="D21">IF(SUMPRODUCT((原材料明细表!$A$6:$A$1000&gt;=$G$4)*(原材料明细表!$A$6:$A$1000&lt;=$H$4)*(原材料明细表!$C$6:$C$1000=$A21)*(原材料明细表!$F$6:$F$1000))=0,"",SUMPRODUCT((原材料明细表!$A$6:$A$1000&gt;=$G$4)*(原材料明细表!$A$6:$A$1000&lt;=$H$4)*(原材料明细表!$C$6:$C$1000=$A21)*(原材料明细表!$F$6:$F$1000)))</f>
        <v/>
      </c>
      <c r="E21" s="179">
        <f t="array" ref="E21">IF(A21="","",VLOOKUP(A21,基础资料!A:E,4,0))</f>
        <v>14</v>
      </c>
      <c r="F21" s="180" t="str">
        <f t="array" ref="F21">IF(OR(A21="",D21=""),"",E21*D21)</f>
        <v/>
      </c>
      <c r="G21" s="181" t="str">
        <f t="array" ref="G21">IF(SUMPRODUCT((原材料明细表!$A$6:$A$1000&gt;=$G$4)*(原材料明细表!$A$6:$A$1000&lt;=$H$4)*(原材料明细表!$C$6:$C$1000=$A21)*(原材料明细表!$I$6:$I$1000))=0,"",SUMPRODUCT((原材料明细表!$A$6:$A$1000&gt;=$G$4)*(原材料明细表!$A$6:$A$1000&lt;=$H$4)*(原材料明细表!$C$6:$C$1000=$A21)*(原材料明细表!$I$6:$I$1000)))</f>
        <v/>
      </c>
      <c r="H21" s="179">
        <f t="array" ref="H21">IF(A21="","",VLOOKUP(A21,基础资料!A:E,4,0))</f>
        <v>14</v>
      </c>
      <c r="I21" s="186" t="str">
        <f t="array" ref="I21">IF(OR(A21="",G21=""),"",G21*H21)</f>
        <v/>
      </c>
      <c r="J21" s="181" t="str">
        <f t="array" ref="J21">IF(SUMPRODUCT((原材料明细表!$A$6:$A$1000&gt;=$G$4)*(原材料明细表!$A$6:$A$1000&lt;=$H$4)*(原材料明细表!$C$6:$C$1000=$A21)*(原材料明细表!$L$6:$L$1000))=0,"",SUMPRODUCT((原材料明细表!$A$6:$A$1000&gt;=$G$4)*(原材料明细表!$A$6:$A$1000&lt;=$H$4)*(原材料明细表!$C$6:$C$1000=$A21)*(原材料明细表!$L$6:$L$1000)))</f>
        <v/>
      </c>
      <c r="K21" s="178">
        <f t="array" ref="K21">IF(A21="","",VLOOKUP(A21,基础资料!A:E,4,0))</f>
        <v>14</v>
      </c>
      <c r="L21" s="186" t="str">
        <f t="array" ref="L21">IF(OR(A21="",J21=""),"",J21*K21)</f>
        <v/>
      </c>
      <c r="M21" s="187" t="str">
        <f t="array" ref="M21">IF(AND(D21="",G21="",J21=""),"",IF(AND(D21="",G21=""),-J21,IF(AND(D21="",J21=""),-G21,IF(AND(G21="",J21=""),D21,IF(D21="",-G21-J21,IF(G21="",D21-J21,IF(J21="",D21-G21,D21-G21-J21)))))))</f>
        <v/>
      </c>
      <c r="N21" s="178">
        <f t="array" ref="N21">IF(A21="","",VLOOKUP(A21,基础资料!A:E,4,0))</f>
        <v>14</v>
      </c>
      <c r="O21" s="186" t="str">
        <f t="array" ref="O21">IF(OR(A21="",M21=""),"",N21*M21)</f>
        <v/>
      </c>
      <c r="P21" s="163"/>
      <c r="Q21" s="163"/>
      <c r="R21" s="163"/>
    </row>
    <row r="22" spans="1:18" s="164" customFormat="1">
      <c r="A22" s="15">
        <v>15</v>
      </c>
      <c r="B22" s="172">
        <v>52518</v>
      </c>
      <c r="C22" s="172" t="s">
        <v>79</v>
      </c>
      <c r="D22" s="173" t="str">
        <f t="array" ref="D22">IF(SUMPRODUCT((原材料明细表!$A$6:$A$1000&gt;=$G$4)*(原材料明细表!$A$6:$A$1000&lt;=$H$4)*(原材料明细表!$C$6:$C$1000=$A22)*(原材料明细表!$F$6:$F$1000))=0,"",SUMPRODUCT((原材料明细表!$A$6:$A$1000&gt;=$G$4)*(原材料明细表!$A$6:$A$1000&lt;=$H$4)*(原材料明细表!$C$6:$C$1000=$A22)*(原材料明细表!$F$6:$F$1000)))</f>
        <v/>
      </c>
      <c r="E22" s="174">
        <f t="array" ref="E22">IF(A22="","",VLOOKUP(A22,基础资料!A:E,4,0))</f>
        <v>15</v>
      </c>
      <c r="F22" s="175" t="str">
        <f t="array" ref="F22">IF(OR(A22="",D22=""),"",E22*D22)</f>
        <v/>
      </c>
      <c r="G22" s="176" t="str">
        <f t="array" ref="G22">IF(SUMPRODUCT((原材料明细表!$A$6:$A$1000&gt;=$G$4)*(原材料明细表!$A$6:$A$1000&lt;=$H$4)*(原材料明细表!$C$6:$C$1000=$A22)*(原材料明细表!$I$6:$I$1000))=0,"",SUMPRODUCT((原材料明细表!$A$6:$A$1000&gt;=$G$4)*(原材料明细表!$A$6:$A$1000&lt;=$H$4)*(原材料明细表!$C$6:$C$1000=$A22)*(原材料明细表!$I$6:$I$1000)))</f>
        <v/>
      </c>
      <c r="H22" s="174">
        <f t="array" ref="H22">IF(A22="","",VLOOKUP(A22,基础资料!A:E,4,0))</f>
        <v>15</v>
      </c>
      <c r="I22" s="184" t="str">
        <f t="array" ref="I22">IF(OR(A22="",G22=""),"",G22*H22)</f>
        <v/>
      </c>
      <c r="J22" s="176" t="str">
        <f t="array" ref="J22">IF(SUMPRODUCT((原材料明细表!$A$6:$A$1000&gt;=$G$4)*(原材料明细表!$A$6:$A$1000&lt;=$H$4)*(原材料明细表!$C$6:$C$1000=$A22)*(原材料明细表!$L$6:$L$1000))=0,"",SUMPRODUCT((原材料明细表!$A$6:$A$1000&gt;=$G$4)*(原材料明细表!$A$6:$A$1000&lt;=$H$4)*(原材料明细表!$C$6:$C$1000=$A22)*(原材料明细表!$L$6:$L$1000)))</f>
        <v/>
      </c>
      <c r="K22" s="173">
        <f t="array" ref="K22">IF(A22="","",VLOOKUP(A22,基础资料!A:E,4,0))</f>
        <v>15</v>
      </c>
      <c r="L22" s="184" t="str">
        <f t="array" ref="L22">IF(OR(A22="",J22=""),"",J22*K22)</f>
        <v/>
      </c>
      <c r="M22" s="185" t="str">
        <f t="array" ref="M22">IF(AND(D22="",G22="",J22=""),"",IF(AND(D22="",G22=""),-J22,IF(AND(D22="",J22=""),-G22,IF(AND(G22="",J22=""),D22,IF(D22="",-G22-J22,IF(G22="",D22-J22,IF(J22="",D22-G22,D22-G22-J22)))))))</f>
        <v/>
      </c>
      <c r="N22" s="173">
        <f t="array" ref="N22">IF(A22="","",VLOOKUP(A22,基础资料!A:E,4,0))</f>
        <v>15</v>
      </c>
      <c r="O22" s="184" t="str">
        <f t="array" ref="O22">IF(OR(A22="",M22=""),"",N22*M22)</f>
        <v/>
      </c>
      <c r="P22" s="163"/>
      <c r="Q22" s="163"/>
      <c r="R22" s="163"/>
    </row>
    <row r="23" spans="1:18" s="164" customFormat="1">
      <c r="A23" s="77">
        <v>16</v>
      </c>
      <c r="B23" s="177" t="s">
        <v>97</v>
      </c>
      <c r="C23" s="177" t="s">
        <v>79</v>
      </c>
      <c r="D23" s="178" t="str">
        <f t="array" ref="D23">IF(SUMPRODUCT((原材料明细表!$A$6:$A$1000&gt;=$G$4)*(原材料明细表!$A$6:$A$1000&lt;=$H$4)*(原材料明细表!$C$6:$C$1000=$A23)*(原材料明细表!$F$6:$F$1000))=0,"",SUMPRODUCT((原材料明细表!$A$6:$A$1000&gt;=$G$4)*(原材料明细表!$A$6:$A$1000&lt;=$H$4)*(原材料明细表!$C$6:$C$1000=$A23)*(原材料明细表!$F$6:$F$1000)))</f>
        <v/>
      </c>
      <c r="E23" s="179">
        <f t="array" ref="E23">IF(A23="","",VLOOKUP(A23,基础资料!A:E,4,0))</f>
        <v>16</v>
      </c>
      <c r="F23" s="180" t="str">
        <f t="array" ref="F23">IF(OR(A23="",D23=""),"",E23*D23)</f>
        <v/>
      </c>
      <c r="G23" s="181" t="str">
        <f t="array" ref="G23">IF(SUMPRODUCT((原材料明细表!$A$6:$A$1000&gt;=$G$4)*(原材料明细表!$A$6:$A$1000&lt;=$H$4)*(原材料明细表!$C$6:$C$1000=$A23)*(原材料明细表!$I$6:$I$1000))=0,"",SUMPRODUCT((原材料明细表!$A$6:$A$1000&gt;=$G$4)*(原材料明细表!$A$6:$A$1000&lt;=$H$4)*(原材料明细表!$C$6:$C$1000=$A23)*(原材料明细表!$I$6:$I$1000)))</f>
        <v/>
      </c>
      <c r="H23" s="179">
        <f t="array" ref="H23">IF(A23="","",VLOOKUP(A23,基础资料!A:E,4,0))</f>
        <v>16</v>
      </c>
      <c r="I23" s="186" t="str">
        <f t="array" ref="I23">IF(OR(A23="",G23=""),"",G23*H23)</f>
        <v/>
      </c>
      <c r="J23" s="181" t="str">
        <f t="array" ref="J23">IF(SUMPRODUCT((原材料明细表!$A$6:$A$1000&gt;=$G$4)*(原材料明细表!$A$6:$A$1000&lt;=$H$4)*(原材料明细表!$C$6:$C$1000=$A23)*(原材料明细表!$L$6:$L$1000))=0,"",SUMPRODUCT((原材料明细表!$A$6:$A$1000&gt;=$G$4)*(原材料明细表!$A$6:$A$1000&lt;=$H$4)*(原材料明细表!$C$6:$C$1000=$A23)*(原材料明细表!$L$6:$L$1000)))</f>
        <v/>
      </c>
      <c r="K23" s="178">
        <f t="array" ref="K23">IF(A23="","",VLOOKUP(A23,基础资料!A:E,4,0))</f>
        <v>16</v>
      </c>
      <c r="L23" s="186" t="str">
        <f t="array" ref="L23">IF(OR(A23="",J23=""),"",J23*K23)</f>
        <v/>
      </c>
      <c r="M23" s="187" t="str">
        <f t="array" ref="M23">IF(AND(D23="",G23="",J23=""),"",IF(AND(D23="",G23=""),-J23,IF(AND(D23="",J23=""),-G23,IF(AND(G23="",J23=""),D23,IF(D23="",-G23-J23,IF(G23="",D23-J23,IF(J23="",D23-G23,D23-G23-J23)))))))</f>
        <v/>
      </c>
      <c r="N23" s="178">
        <f t="array" ref="N23">IF(A23="","",VLOOKUP(A23,基础资料!A:E,4,0))</f>
        <v>16</v>
      </c>
      <c r="O23" s="186" t="str">
        <f t="array" ref="O23">IF(OR(A23="",M23=""),"",N23*M23)</f>
        <v/>
      </c>
      <c r="P23" s="163"/>
      <c r="Q23" s="163"/>
      <c r="R23" s="163"/>
    </row>
    <row r="24" spans="1:18" s="164" customFormat="1">
      <c r="A24" s="15">
        <v>17</v>
      </c>
      <c r="B24" s="172" t="s">
        <v>98</v>
      </c>
      <c r="C24" s="172" t="s">
        <v>79</v>
      </c>
      <c r="D24" s="173" t="str">
        <f t="array" ref="D24">IF(SUMPRODUCT((原材料明细表!$A$6:$A$1000&gt;=$G$4)*(原材料明细表!$A$6:$A$1000&lt;=$H$4)*(原材料明细表!$C$6:$C$1000=$A24)*(原材料明细表!$F$6:$F$1000))=0,"",SUMPRODUCT((原材料明细表!$A$6:$A$1000&gt;=$G$4)*(原材料明细表!$A$6:$A$1000&lt;=$H$4)*(原材料明细表!$C$6:$C$1000=$A24)*(原材料明细表!$F$6:$F$1000)))</f>
        <v/>
      </c>
      <c r="E24" s="174">
        <f t="array" ref="E24">IF(A24="","",VLOOKUP(A24,基础资料!A:E,4,0))</f>
        <v>17</v>
      </c>
      <c r="F24" s="175" t="str">
        <f t="array" ref="F24">IF(OR(A24="",D24=""),"",E24*D24)</f>
        <v/>
      </c>
      <c r="G24" s="176" t="str">
        <f t="array" ref="G24">IF(SUMPRODUCT((原材料明细表!$A$6:$A$1000&gt;=$G$4)*(原材料明细表!$A$6:$A$1000&lt;=$H$4)*(原材料明细表!$C$6:$C$1000=$A24)*(原材料明细表!$I$6:$I$1000))=0,"",SUMPRODUCT((原材料明细表!$A$6:$A$1000&gt;=$G$4)*(原材料明细表!$A$6:$A$1000&lt;=$H$4)*(原材料明细表!$C$6:$C$1000=$A24)*(原材料明细表!$I$6:$I$1000)))</f>
        <v/>
      </c>
      <c r="H24" s="174">
        <f t="array" ref="H24">IF(A24="","",VLOOKUP(A24,基础资料!A:E,4,0))</f>
        <v>17</v>
      </c>
      <c r="I24" s="184" t="str">
        <f t="array" ref="I24">IF(OR(A24="",G24=""),"",G24*H24)</f>
        <v/>
      </c>
      <c r="J24" s="176" t="str">
        <f t="array" ref="J24">IF(SUMPRODUCT((原材料明细表!$A$6:$A$1000&gt;=$G$4)*(原材料明细表!$A$6:$A$1000&lt;=$H$4)*(原材料明细表!$C$6:$C$1000=$A24)*(原材料明细表!$L$6:$L$1000))=0,"",SUMPRODUCT((原材料明细表!$A$6:$A$1000&gt;=$G$4)*(原材料明细表!$A$6:$A$1000&lt;=$H$4)*(原材料明细表!$C$6:$C$1000=$A24)*(原材料明细表!$L$6:$L$1000)))</f>
        <v/>
      </c>
      <c r="K24" s="173">
        <f t="array" ref="K24">IF(A24="","",VLOOKUP(A24,基础资料!A:E,4,0))</f>
        <v>17</v>
      </c>
      <c r="L24" s="184" t="str">
        <f t="array" ref="L24">IF(OR(A24="",J24=""),"",J24*K24)</f>
        <v/>
      </c>
      <c r="M24" s="185" t="str">
        <f t="array" ref="M24">IF(AND(D24="",G24="",J24=""),"",IF(AND(D24="",G24=""),-J24,IF(AND(D24="",J24=""),-G24,IF(AND(G24="",J24=""),D24,IF(D24="",-G24-J24,IF(G24="",D24-J24,IF(J24="",D24-G24,D24-G24-J24)))))))</f>
        <v/>
      </c>
      <c r="N24" s="173">
        <f t="array" ref="N24">IF(A24="","",VLOOKUP(A24,基础资料!A:E,4,0))</f>
        <v>17</v>
      </c>
      <c r="O24" s="184" t="str">
        <f t="array" ref="O24">IF(OR(A24="",M24=""),"",N24*M24)</f>
        <v/>
      </c>
      <c r="P24" s="163"/>
      <c r="Q24" s="163"/>
      <c r="R24" s="163"/>
    </row>
    <row r="25" spans="1:18" s="164" customFormat="1">
      <c r="A25" s="77">
        <v>18</v>
      </c>
      <c r="B25" s="177" t="s">
        <v>99</v>
      </c>
      <c r="C25" s="177" t="s">
        <v>79</v>
      </c>
      <c r="D25" s="178" t="str">
        <f t="array" ref="D25">IF(SUMPRODUCT((原材料明细表!$A$6:$A$1000&gt;=$G$4)*(原材料明细表!$A$6:$A$1000&lt;=$H$4)*(原材料明细表!$C$6:$C$1000=$A25)*(原材料明细表!$F$6:$F$1000))=0,"",SUMPRODUCT((原材料明细表!$A$6:$A$1000&gt;=$G$4)*(原材料明细表!$A$6:$A$1000&lt;=$H$4)*(原材料明细表!$C$6:$C$1000=$A25)*(原材料明细表!$F$6:$F$1000)))</f>
        <v/>
      </c>
      <c r="E25" s="179">
        <f t="array" ref="E25">IF(A25="","",VLOOKUP(A25,基础资料!A:E,4,0))</f>
        <v>18</v>
      </c>
      <c r="F25" s="180" t="str">
        <f t="array" ref="F25">IF(OR(A25="",D25=""),"",E25*D25)</f>
        <v/>
      </c>
      <c r="G25" s="181" t="str">
        <f t="array" ref="G25">IF(SUMPRODUCT((原材料明细表!$A$6:$A$1000&gt;=$G$4)*(原材料明细表!$A$6:$A$1000&lt;=$H$4)*(原材料明细表!$C$6:$C$1000=$A25)*(原材料明细表!$I$6:$I$1000))=0,"",SUMPRODUCT((原材料明细表!$A$6:$A$1000&gt;=$G$4)*(原材料明细表!$A$6:$A$1000&lt;=$H$4)*(原材料明细表!$C$6:$C$1000=$A25)*(原材料明细表!$I$6:$I$1000)))</f>
        <v/>
      </c>
      <c r="H25" s="179">
        <f t="array" ref="H25">IF(A25="","",VLOOKUP(A25,基础资料!A:E,4,0))</f>
        <v>18</v>
      </c>
      <c r="I25" s="186" t="str">
        <f t="array" ref="I25">IF(OR(A25="",G25=""),"",G25*H25)</f>
        <v/>
      </c>
      <c r="J25" s="181" t="str">
        <f t="array" ref="J25">IF(SUMPRODUCT((原材料明细表!$A$6:$A$1000&gt;=$G$4)*(原材料明细表!$A$6:$A$1000&lt;=$H$4)*(原材料明细表!$C$6:$C$1000=$A25)*(原材料明细表!$L$6:$L$1000))=0,"",SUMPRODUCT((原材料明细表!$A$6:$A$1000&gt;=$G$4)*(原材料明细表!$A$6:$A$1000&lt;=$H$4)*(原材料明细表!$C$6:$C$1000=$A25)*(原材料明细表!$L$6:$L$1000)))</f>
        <v/>
      </c>
      <c r="K25" s="178">
        <f t="array" ref="K25">IF(A25="","",VLOOKUP(A25,基础资料!A:E,4,0))</f>
        <v>18</v>
      </c>
      <c r="L25" s="186" t="str">
        <f t="array" ref="L25">IF(OR(A25="",J25=""),"",J25*K25)</f>
        <v/>
      </c>
      <c r="M25" s="187" t="str">
        <f t="array" ref="M25">IF(AND(D25="",G25="",J25=""),"",IF(AND(D25="",G25=""),-J25,IF(AND(D25="",J25=""),-G25,IF(AND(G25="",J25=""),D25,IF(D25="",-G25-J25,IF(G25="",D25-J25,IF(J25="",D25-G25,D25-G25-J25)))))))</f>
        <v/>
      </c>
      <c r="N25" s="178">
        <f t="array" ref="N25">IF(A25="","",VLOOKUP(A25,基础资料!A:E,4,0))</f>
        <v>18</v>
      </c>
      <c r="O25" s="186" t="str">
        <f t="array" ref="O25">IF(OR(A25="",M25=""),"",N25*M25)</f>
        <v/>
      </c>
      <c r="P25" s="163"/>
      <c r="Q25" s="163"/>
      <c r="R25" s="163"/>
    </row>
    <row r="26" spans="1:18" s="164" customFormat="1">
      <c r="A26" s="15">
        <v>19</v>
      </c>
      <c r="B26" s="172" t="s">
        <v>100</v>
      </c>
      <c r="C26" s="172" t="s">
        <v>79</v>
      </c>
      <c r="D26" s="173" t="str">
        <f t="array" ref="D26">IF(SUMPRODUCT((原材料明细表!$A$6:$A$1000&gt;=$G$4)*(原材料明细表!$A$6:$A$1000&lt;=$H$4)*(原材料明细表!$C$6:$C$1000=$A26)*(原材料明细表!$F$6:$F$1000))=0,"",SUMPRODUCT((原材料明细表!$A$6:$A$1000&gt;=$G$4)*(原材料明细表!$A$6:$A$1000&lt;=$H$4)*(原材料明细表!$C$6:$C$1000=$A26)*(原材料明细表!$F$6:$F$1000)))</f>
        <v/>
      </c>
      <c r="E26" s="174">
        <f t="array" ref="E26">IF(A26="","",VLOOKUP(A26,基础资料!A:E,4,0))</f>
        <v>19</v>
      </c>
      <c r="F26" s="175" t="str">
        <f t="array" ref="F26">IF(OR(A26="",D26=""),"",E26*D26)</f>
        <v/>
      </c>
      <c r="G26" s="176" t="str">
        <f t="array" ref="G26">IF(SUMPRODUCT((原材料明细表!$A$6:$A$1000&gt;=$G$4)*(原材料明细表!$A$6:$A$1000&lt;=$H$4)*(原材料明细表!$C$6:$C$1000=$A26)*(原材料明细表!$I$6:$I$1000))=0,"",SUMPRODUCT((原材料明细表!$A$6:$A$1000&gt;=$G$4)*(原材料明细表!$A$6:$A$1000&lt;=$H$4)*(原材料明细表!$C$6:$C$1000=$A26)*(原材料明细表!$I$6:$I$1000)))</f>
        <v/>
      </c>
      <c r="H26" s="174">
        <f t="array" ref="H26">IF(A26="","",VLOOKUP(A26,基础资料!A:E,4,0))</f>
        <v>19</v>
      </c>
      <c r="I26" s="184" t="str">
        <f t="array" ref="I26">IF(OR(A26="",G26=""),"",G26*H26)</f>
        <v/>
      </c>
      <c r="J26" s="176" t="str">
        <f t="array" ref="J26">IF(SUMPRODUCT((原材料明细表!$A$6:$A$1000&gt;=$G$4)*(原材料明细表!$A$6:$A$1000&lt;=$H$4)*(原材料明细表!$C$6:$C$1000=$A26)*(原材料明细表!$L$6:$L$1000))=0,"",SUMPRODUCT((原材料明细表!$A$6:$A$1000&gt;=$G$4)*(原材料明细表!$A$6:$A$1000&lt;=$H$4)*(原材料明细表!$C$6:$C$1000=$A26)*(原材料明细表!$L$6:$L$1000)))</f>
        <v/>
      </c>
      <c r="K26" s="173">
        <f t="array" ref="K26">IF(A26="","",VLOOKUP(A26,基础资料!A:E,4,0))</f>
        <v>19</v>
      </c>
      <c r="L26" s="184" t="str">
        <f t="array" ref="L26">IF(OR(A26="",J26=""),"",J26*K26)</f>
        <v/>
      </c>
      <c r="M26" s="185" t="str">
        <f t="array" ref="M26">IF(AND(D26="",G26="",J26=""),"",IF(AND(D26="",G26=""),-J26,IF(AND(D26="",J26=""),-G26,IF(AND(G26="",J26=""),D26,IF(D26="",-G26-J26,IF(G26="",D26-J26,IF(J26="",D26-G26,D26-G26-J26)))))))</f>
        <v/>
      </c>
      <c r="N26" s="173">
        <f t="array" ref="N26">IF(A26="","",VLOOKUP(A26,基础资料!A:E,4,0))</f>
        <v>19</v>
      </c>
      <c r="O26" s="184" t="str">
        <f t="array" ref="O26">IF(OR(A26="",M26=""),"",N26*M26)</f>
        <v/>
      </c>
      <c r="P26" s="163"/>
      <c r="Q26" s="163"/>
      <c r="R26" s="163"/>
    </row>
    <row r="27" spans="1:18" s="164" customFormat="1">
      <c r="A27" s="77">
        <v>20</v>
      </c>
      <c r="B27" s="177">
        <v>2650</v>
      </c>
      <c r="C27" s="177" t="s">
        <v>79</v>
      </c>
      <c r="D27" s="178" t="str">
        <f t="array" ref="D27">IF(SUMPRODUCT((原材料明细表!$A$6:$A$1000&gt;=$G$4)*(原材料明细表!$A$6:$A$1000&lt;=$H$4)*(原材料明细表!$C$6:$C$1000=$A27)*(原材料明细表!$F$6:$F$1000))=0,"",SUMPRODUCT((原材料明细表!$A$6:$A$1000&gt;=$G$4)*(原材料明细表!$A$6:$A$1000&lt;=$H$4)*(原材料明细表!$C$6:$C$1000=$A27)*(原材料明细表!$F$6:$F$1000)))</f>
        <v/>
      </c>
      <c r="E27" s="179">
        <f t="array" ref="E27">IF(A27="","",VLOOKUP(A27,基础资料!A:E,4,0))</f>
        <v>20</v>
      </c>
      <c r="F27" s="180" t="str">
        <f t="array" ref="F27">IF(OR(A27="",D27=""),"",E27*D27)</f>
        <v/>
      </c>
      <c r="G27" s="181" t="str">
        <f t="array" ref="G27">IF(SUMPRODUCT((原材料明细表!$A$6:$A$1000&gt;=$G$4)*(原材料明细表!$A$6:$A$1000&lt;=$H$4)*(原材料明细表!$C$6:$C$1000=$A27)*(原材料明细表!$I$6:$I$1000))=0,"",SUMPRODUCT((原材料明细表!$A$6:$A$1000&gt;=$G$4)*(原材料明细表!$A$6:$A$1000&lt;=$H$4)*(原材料明细表!$C$6:$C$1000=$A27)*(原材料明细表!$I$6:$I$1000)))</f>
        <v/>
      </c>
      <c r="H27" s="179">
        <f t="array" ref="H27">IF(A27="","",VLOOKUP(A27,基础资料!A:E,4,0))</f>
        <v>20</v>
      </c>
      <c r="I27" s="186" t="str">
        <f t="array" ref="I27">IF(OR(A27="",G27=""),"",G27*H27)</f>
        <v/>
      </c>
      <c r="J27" s="181" t="str">
        <f t="array" ref="J27">IF(SUMPRODUCT((原材料明细表!$A$6:$A$1000&gt;=$G$4)*(原材料明细表!$A$6:$A$1000&lt;=$H$4)*(原材料明细表!$C$6:$C$1000=$A27)*(原材料明细表!$L$6:$L$1000))=0,"",SUMPRODUCT((原材料明细表!$A$6:$A$1000&gt;=$G$4)*(原材料明细表!$A$6:$A$1000&lt;=$H$4)*(原材料明细表!$C$6:$C$1000=$A27)*(原材料明细表!$L$6:$L$1000)))</f>
        <v/>
      </c>
      <c r="K27" s="178">
        <f t="array" ref="K27">IF(A27="","",VLOOKUP(A27,基础资料!A:E,4,0))</f>
        <v>20</v>
      </c>
      <c r="L27" s="186" t="str">
        <f t="array" ref="L27">IF(OR(A27="",J27=""),"",J27*K27)</f>
        <v/>
      </c>
      <c r="M27" s="187" t="str">
        <f t="array" ref="M27">IF(AND(D27="",G27="",J27=""),"",IF(AND(D27="",G27=""),-J27,IF(AND(D27="",J27=""),-G27,IF(AND(G27="",J27=""),D27,IF(D27="",-G27-J27,IF(G27="",D27-J27,IF(J27="",D27-G27,D27-G27-J27)))))))</f>
        <v/>
      </c>
      <c r="N27" s="178">
        <f t="array" ref="N27">IF(A27="","",VLOOKUP(A27,基础资料!A:E,4,0))</f>
        <v>20</v>
      </c>
      <c r="O27" s="186" t="str">
        <f t="array" ref="O27">IF(OR(A27="",M27=""),"",N27*M27)</f>
        <v/>
      </c>
      <c r="P27" s="163"/>
      <c r="Q27" s="163"/>
      <c r="R27" s="163"/>
    </row>
    <row r="28" spans="1:18" s="164" customFormat="1">
      <c r="A28" s="15">
        <v>21</v>
      </c>
      <c r="B28" s="172" t="s">
        <v>101</v>
      </c>
      <c r="C28" s="172" t="s">
        <v>79</v>
      </c>
      <c r="D28" s="173" t="str">
        <f t="array" ref="D28">IF(SUMPRODUCT((原材料明细表!$A$6:$A$1000&gt;=$G$4)*(原材料明细表!$A$6:$A$1000&lt;=$H$4)*(原材料明细表!$C$6:$C$1000=$A28)*(原材料明细表!$F$6:$F$1000))=0,"",SUMPRODUCT((原材料明细表!$A$6:$A$1000&gt;=$G$4)*(原材料明细表!$A$6:$A$1000&lt;=$H$4)*(原材料明细表!$C$6:$C$1000=$A28)*(原材料明细表!$F$6:$F$1000)))</f>
        <v/>
      </c>
      <c r="E28" s="174">
        <f t="array" ref="E28">IF(A28="","",VLOOKUP(A28,基础资料!A:E,4,0))</f>
        <v>21</v>
      </c>
      <c r="F28" s="175" t="str">
        <f t="array" ref="F28">IF(OR(A28="",D28=""),"",E28*D28)</f>
        <v/>
      </c>
      <c r="G28" s="176" t="str">
        <f t="array" ref="G28">IF(SUMPRODUCT((原材料明细表!$A$6:$A$1000&gt;=$G$4)*(原材料明细表!$A$6:$A$1000&lt;=$H$4)*(原材料明细表!$C$6:$C$1000=$A28)*(原材料明细表!$I$6:$I$1000))=0,"",SUMPRODUCT((原材料明细表!$A$6:$A$1000&gt;=$G$4)*(原材料明细表!$A$6:$A$1000&lt;=$H$4)*(原材料明细表!$C$6:$C$1000=$A28)*(原材料明细表!$I$6:$I$1000)))</f>
        <v/>
      </c>
      <c r="H28" s="174">
        <f t="array" ref="H28">IF(A28="","",VLOOKUP(A28,基础资料!A:E,4,0))</f>
        <v>21</v>
      </c>
      <c r="I28" s="184" t="str">
        <f t="array" ref="I28">IF(OR(A28="",G28=""),"",G28*H28)</f>
        <v/>
      </c>
      <c r="J28" s="176" t="str">
        <f t="array" ref="J28">IF(SUMPRODUCT((原材料明细表!$A$6:$A$1000&gt;=$G$4)*(原材料明细表!$A$6:$A$1000&lt;=$H$4)*(原材料明细表!$C$6:$C$1000=$A28)*(原材料明细表!$L$6:$L$1000))=0,"",SUMPRODUCT((原材料明细表!$A$6:$A$1000&gt;=$G$4)*(原材料明细表!$A$6:$A$1000&lt;=$H$4)*(原材料明细表!$C$6:$C$1000=$A28)*(原材料明细表!$L$6:$L$1000)))</f>
        <v/>
      </c>
      <c r="K28" s="173">
        <f t="array" ref="K28">IF(A28="","",VLOOKUP(A28,基础资料!A:E,4,0))</f>
        <v>21</v>
      </c>
      <c r="L28" s="184" t="str">
        <f t="array" ref="L28">IF(OR(A28="",J28=""),"",J28*K28)</f>
        <v/>
      </c>
      <c r="M28" s="185" t="str">
        <f t="array" ref="M28">IF(AND(D28="",G28="",J28=""),"",IF(AND(D28="",G28=""),-J28,IF(AND(D28="",J28=""),-G28,IF(AND(G28="",J28=""),D28,IF(D28="",-G28-J28,IF(G28="",D28-J28,IF(J28="",D28-G28,D28-G28-J28)))))))</f>
        <v/>
      </c>
      <c r="N28" s="173">
        <f t="array" ref="N28">IF(A28="","",VLOOKUP(A28,基础资料!A:E,4,0))</f>
        <v>21</v>
      </c>
      <c r="O28" s="184" t="str">
        <f t="array" ref="O28">IF(OR(A28="",M28=""),"",N28*M28)</f>
        <v/>
      </c>
      <c r="P28" s="163"/>
      <c r="Q28" s="163"/>
      <c r="R28" s="163"/>
    </row>
    <row r="29" spans="1:18" s="164" customFormat="1">
      <c r="A29" s="77">
        <v>22</v>
      </c>
      <c r="B29" s="177" t="s">
        <v>102</v>
      </c>
      <c r="C29" s="177" t="s">
        <v>79</v>
      </c>
      <c r="D29" s="178" t="str">
        <f t="array" ref="D29">IF(SUMPRODUCT((原材料明细表!$A$6:$A$1000&gt;=$G$4)*(原材料明细表!$A$6:$A$1000&lt;=$H$4)*(原材料明细表!$C$6:$C$1000=$A29)*(原材料明细表!$F$6:$F$1000))=0,"",SUMPRODUCT((原材料明细表!$A$6:$A$1000&gt;=$G$4)*(原材料明细表!$A$6:$A$1000&lt;=$H$4)*(原材料明细表!$C$6:$C$1000=$A29)*(原材料明细表!$F$6:$F$1000)))</f>
        <v/>
      </c>
      <c r="E29" s="179">
        <f t="array" ref="E29">IF(A29="","",VLOOKUP(A29,基础资料!A:E,4,0))</f>
        <v>22</v>
      </c>
      <c r="F29" s="180" t="str">
        <f t="array" ref="F29">IF(OR(A29="",D29=""),"",E29*D29)</f>
        <v/>
      </c>
      <c r="G29" s="181" t="str">
        <f t="array" ref="G29">IF(SUMPRODUCT((原材料明细表!$A$6:$A$1000&gt;=$G$4)*(原材料明细表!$A$6:$A$1000&lt;=$H$4)*(原材料明细表!$C$6:$C$1000=$A29)*(原材料明细表!$I$6:$I$1000))=0,"",SUMPRODUCT((原材料明细表!$A$6:$A$1000&gt;=$G$4)*(原材料明细表!$A$6:$A$1000&lt;=$H$4)*(原材料明细表!$C$6:$C$1000=$A29)*(原材料明细表!$I$6:$I$1000)))</f>
        <v/>
      </c>
      <c r="H29" s="179">
        <f t="array" ref="H29">IF(A29="","",VLOOKUP(A29,基础资料!A:E,4,0))</f>
        <v>22</v>
      </c>
      <c r="I29" s="186" t="str">
        <f t="array" ref="I29">IF(OR(A29="",G29=""),"",G29*H29)</f>
        <v/>
      </c>
      <c r="J29" s="181" t="str">
        <f t="array" ref="J29">IF(SUMPRODUCT((原材料明细表!$A$6:$A$1000&gt;=$G$4)*(原材料明细表!$A$6:$A$1000&lt;=$H$4)*(原材料明细表!$C$6:$C$1000=$A29)*(原材料明细表!$L$6:$L$1000))=0,"",SUMPRODUCT((原材料明细表!$A$6:$A$1000&gt;=$G$4)*(原材料明细表!$A$6:$A$1000&lt;=$H$4)*(原材料明细表!$C$6:$C$1000=$A29)*(原材料明细表!$L$6:$L$1000)))</f>
        <v/>
      </c>
      <c r="K29" s="178">
        <f t="array" ref="K29">IF(A29="","",VLOOKUP(A29,基础资料!A:E,4,0))</f>
        <v>22</v>
      </c>
      <c r="L29" s="186" t="str">
        <f t="array" ref="L29">IF(OR(A29="",J29=""),"",J29*K29)</f>
        <v/>
      </c>
      <c r="M29" s="187" t="str">
        <f t="array" ref="M29">IF(AND(D29="",G29="",J29=""),"",IF(AND(D29="",G29=""),-J29,IF(AND(D29="",J29=""),-G29,IF(AND(G29="",J29=""),D29,IF(D29="",-G29-J29,IF(G29="",D29-J29,IF(J29="",D29-G29,D29-G29-J29)))))))</f>
        <v/>
      </c>
      <c r="N29" s="178">
        <f t="array" ref="N29">IF(A29="","",VLOOKUP(A29,基础资料!A:E,4,0))</f>
        <v>22</v>
      </c>
      <c r="O29" s="186" t="str">
        <f t="array" ref="O29">IF(OR(A29="",M29=""),"",N29*M29)</f>
        <v/>
      </c>
      <c r="P29" s="163"/>
      <c r="Q29" s="163"/>
      <c r="R29" s="163"/>
    </row>
    <row r="30" spans="1:18" s="164" customFormat="1">
      <c r="A30" s="15">
        <v>23</v>
      </c>
      <c r="B30" s="172">
        <v>8157</v>
      </c>
      <c r="C30" s="172" t="s">
        <v>79</v>
      </c>
      <c r="D30" s="173" t="str">
        <f t="array" ref="D30">IF(SUMPRODUCT((原材料明细表!$A$6:$A$1000&gt;=$G$4)*(原材料明细表!$A$6:$A$1000&lt;=$H$4)*(原材料明细表!$C$6:$C$1000=$A30)*(原材料明细表!$F$6:$F$1000))=0,"",SUMPRODUCT((原材料明细表!$A$6:$A$1000&gt;=$G$4)*(原材料明细表!$A$6:$A$1000&lt;=$H$4)*(原材料明细表!$C$6:$C$1000=$A30)*(原材料明细表!$F$6:$F$1000)))</f>
        <v/>
      </c>
      <c r="E30" s="174">
        <f t="array" ref="E30">IF(A30="","",VLOOKUP(A30,基础资料!A:E,4,0))</f>
        <v>23</v>
      </c>
      <c r="F30" s="175" t="str">
        <f t="array" ref="F30">IF(OR(A30="",D30=""),"",E30*D30)</f>
        <v/>
      </c>
      <c r="G30" s="176" t="str">
        <f t="array" ref="G30">IF(SUMPRODUCT((原材料明细表!$A$6:$A$1000&gt;=$G$4)*(原材料明细表!$A$6:$A$1000&lt;=$H$4)*(原材料明细表!$C$6:$C$1000=$A30)*(原材料明细表!$I$6:$I$1000))=0,"",SUMPRODUCT((原材料明细表!$A$6:$A$1000&gt;=$G$4)*(原材料明细表!$A$6:$A$1000&lt;=$H$4)*(原材料明细表!$C$6:$C$1000=$A30)*(原材料明细表!$I$6:$I$1000)))</f>
        <v/>
      </c>
      <c r="H30" s="174">
        <f t="array" ref="H30">IF(A30="","",VLOOKUP(A30,基础资料!A:E,4,0))</f>
        <v>23</v>
      </c>
      <c r="I30" s="184" t="str">
        <f t="array" ref="I30">IF(OR(A30="",G30=""),"",G30*H30)</f>
        <v/>
      </c>
      <c r="J30" s="176" t="str">
        <f t="array" ref="J30">IF(SUMPRODUCT((原材料明细表!$A$6:$A$1000&gt;=$G$4)*(原材料明细表!$A$6:$A$1000&lt;=$H$4)*(原材料明细表!$C$6:$C$1000=$A30)*(原材料明细表!$L$6:$L$1000))=0,"",SUMPRODUCT((原材料明细表!$A$6:$A$1000&gt;=$G$4)*(原材料明细表!$A$6:$A$1000&lt;=$H$4)*(原材料明细表!$C$6:$C$1000=$A30)*(原材料明细表!$L$6:$L$1000)))</f>
        <v/>
      </c>
      <c r="K30" s="173">
        <f t="array" ref="K30">IF(A30="","",VLOOKUP(A30,基础资料!A:E,4,0))</f>
        <v>23</v>
      </c>
      <c r="L30" s="184" t="str">
        <f t="array" ref="L30">IF(OR(A30="",J30=""),"",J30*K30)</f>
        <v/>
      </c>
      <c r="M30" s="185" t="str">
        <f t="array" ref="M30">IF(AND(D30="",G30="",J30=""),"",IF(AND(D30="",G30=""),-J30,IF(AND(D30="",J30=""),-G30,IF(AND(G30="",J30=""),D30,IF(D30="",-G30-J30,IF(G30="",D30-J30,IF(J30="",D30-G30,D30-G30-J30)))))))</f>
        <v/>
      </c>
      <c r="N30" s="173">
        <f t="array" ref="N30">IF(A30="","",VLOOKUP(A30,基础资料!A:E,4,0))</f>
        <v>23</v>
      </c>
      <c r="O30" s="184" t="str">
        <f t="array" ref="O30">IF(OR(A30="",M30=""),"",N30*M30)</f>
        <v/>
      </c>
      <c r="P30" s="163"/>
      <c r="Q30" s="163"/>
      <c r="R30" s="163"/>
    </row>
    <row r="31" spans="1:18" s="164" customFormat="1">
      <c r="A31" s="77">
        <v>24</v>
      </c>
      <c r="B31" s="177">
        <v>8102</v>
      </c>
      <c r="C31" s="177" t="s">
        <v>79</v>
      </c>
      <c r="D31" s="178" t="str">
        <f t="array" ref="D31">IF(SUMPRODUCT((原材料明细表!$A$6:$A$1000&gt;=$G$4)*(原材料明细表!$A$6:$A$1000&lt;=$H$4)*(原材料明细表!$C$6:$C$1000=$A31)*(原材料明细表!$F$6:$F$1000))=0,"",SUMPRODUCT((原材料明细表!$A$6:$A$1000&gt;=$G$4)*(原材料明细表!$A$6:$A$1000&lt;=$H$4)*(原材料明细表!$C$6:$C$1000=$A31)*(原材料明细表!$F$6:$F$1000)))</f>
        <v/>
      </c>
      <c r="E31" s="179">
        <f t="array" ref="E31">IF(A31="","",VLOOKUP(A31,基础资料!A:E,4,0))</f>
        <v>24</v>
      </c>
      <c r="F31" s="180" t="str">
        <f t="array" ref="F31">IF(OR(A31="",D31=""),"",E31*D31)</f>
        <v/>
      </c>
      <c r="G31" s="181" t="str">
        <f t="array" ref="G31">IF(SUMPRODUCT((原材料明细表!$A$6:$A$1000&gt;=$G$4)*(原材料明细表!$A$6:$A$1000&lt;=$H$4)*(原材料明细表!$C$6:$C$1000=$A31)*(原材料明细表!$I$6:$I$1000))=0,"",SUMPRODUCT((原材料明细表!$A$6:$A$1000&gt;=$G$4)*(原材料明细表!$A$6:$A$1000&lt;=$H$4)*(原材料明细表!$C$6:$C$1000=$A31)*(原材料明细表!$I$6:$I$1000)))</f>
        <v/>
      </c>
      <c r="H31" s="179">
        <f t="array" ref="H31">IF(A31="","",VLOOKUP(A31,基础资料!A:E,4,0))</f>
        <v>24</v>
      </c>
      <c r="I31" s="186" t="str">
        <f t="array" ref="I31">IF(OR(A31="",G31=""),"",G31*H31)</f>
        <v/>
      </c>
      <c r="J31" s="181" t="str">
        <f t="array" ref="J31">IF(SUMPRODUCT((原材料明细表!$A$6:$A$1000&gt;=$G$4)*(原材料明细表!$A$6:$A$1000&lt;=$H$4)*(原材料明细表!$C$6:$C$1000=$A31)*(原材料明细表!$L$6:$L$1000))=0,"",SUMPRODUCT((原材料明细表!$A$6:$A$1000&gt;=$G$4)*(原材料明细表!$A$6:$A$1000&lt;=$H$4)*(原材料明细表!$C$6:$C$1000=$A31)*(原材料明细表!$L$6:$L$1000)))</f>
        <v/>
      </c>
      <c r="K31" s="178">
        <f t="array" ref="K31">IF(A31="","",VLOOKUP(A31,基础资料!A:E,4,0))</f>
        <v>24</v>
      </c>
      <c r="L31" s="186" t="str">
        <f t="array" ref="L31">IF(OR(A31="",J31=""),"",J31*K31)</f>
        <v/>
      </c>
      <c r="M31" s="187" t="str">
        <f t="array" ref="M31">IF(AND(D31="",G31="",J31=""),"",IF(AND(D31="",G31=""),-J31,IF(AND(D31="",J31=""),-G31,IF(AND(G31="",J31=""),D31,IF(D31="",-G31-J31,IF(G31="",D31-J31,IF(J31="",D31-G31,D31-G31-J31)))))))</f>
        <v/>
      </c>
      <c r="N31" s="178">
        <f t="array" ref="N31">IF(A31="","",VLOOKUP(A31,基础资料!A:E,4,0))</f>
        <v>24</v>
      </c>
      <c r="O31" s="186" t="str">
        <f t="array" ref="O31">IF(OR(A31="",M31=""),"",N31*M31)</f>
        <v/>
      </c>
      <c r="P31" s="163"/>
      <c r="Q31" s="163"/>
      <c r="R31" s="163"/>
    </row>
    <row r="32" spans="1:18" s="164" customFormat="1">
      <c r="A32" s="15">
        <v>25</v>
      </c>
      <c r="B32" s="172" t="s">
        <v>103</v>
      </c>
      <c r="C32" s="172" t="s">
        <v>79</v>
      </c>
      <c r="D32" s="173" t="str">
        <f t="array" ref="D32">IF(SUMPRODUCT((原材料明细表!$A$6:$A$1000&gt;=$G$4)*(原材料明细表!$A$6:$A$1000&lt;=$H$4)*(原材料明细表!$C$6:$C$1000=$A32)*(原材料明细表!$F$6:$F$1000))=0,"",SUMPRODUCT((原材料明细表!$A$6:$A$1000&gt;=$G$4)*(原材料明细表!$A$6:$A$1000&lt;=$H$4)*(原材料明细表!$C$6:$C$1000=$A32)*(原材料明细表!$F$6:$F$1000)))</f>
        <v/>
      </c>
      <c r="E32" s="174">
        <f t="array" ref="E32">IF(A32="","",VLOOKUP(A32,基础资料!A:E,4,0))</f>
        <v>25</v>
      </c>
      <c r="F32" s="175" t="str">
        <f t="array" ref="F32">IF(OR(A32="",D32=""),"",E32*D32)</f>
        <v/>
      </c>
      <c r="G32" s="176" t="str">
        <f t="array" ref="G32">IF(SUMPRODUCT((原材料明细表!$A$6:$A$1000&gt;=$G$4)*(原材料明细表!$A$6:$A$1000&lt;=$H$4)*(原材料明细表!$C$6:$C$1000=$A32)*(原材料明细表!$I$6:$I$1000))=0,"",SUMPRODUCT((原材料明细表!$A$6:$A$1000&gt;=$G$4)*(原材料明细表!$A$6:$A$1000&lt;=$H$4)*(原材料明细表!$C$6:$C$1000=$A32)*(原材料明细表!$I$6:$I$1000)))</f>
        <v/>
      </c>
      <c r="H32" s="174">
        <f t="array" ref="H32">IF(A32="","",VLOOKUP(A32,基础资料!A:E,4,0))</f>
        <v>25</v>
      </c>
      <c r="I32" s="184" t="str">
        <f t="array" ref="I32">IF(OR(A32="",G32=""),"",G32*H32)</f>
        <v/>
      </c>
      <c r="J32" s="176" t="str">
        <f t="array" ref="J32">IF(SUMPRODUCT((原材料明细表!$A$6:$A$1000&gt;=$G$4)*(原材料明细表!$A$6:$A$1000&lt;=$H$4)*(原材料明细表!$C$6:$C$1000=$A32)*(原材料明细表!$L$6:$L$1000))=0,"",SUMPRODUCT((原材料明细表!$A$6:$A$1000&gt;=$G$4)*(原材料明细表!$A$6:$A$1000&lt;=$H$4)*(原材料明细表!$C$6:$C$1000=$A32)*(原材料明细表!$L$6:$L$1000)))</f>
        <v/>
      </c>
      <c r="K32" s="173">
        <f t="array" ref="K32">IF(A32="","",VLOOKUP(A32,基础资料!A:E,4,0))</f>
        <v>25</v>
      </c>
      <c r="L32" s="184" t="str">
        <f t="array" ref="L32">IF(OR(A32="",J32=""),"",J32*K32)</f>
        <v/>
      </c>
      <c r="M32" s="185" t="str">
        <f t="array" ref="M32">IF(AND(D32="",G32="",J32=""),"",IF(AND(D32="",G32=""),-J32,IF(AND(D32="",J32=""),-G32,IF(AND(G32="",J32=""),D32,IF(D32="",-G32-J32,IF(G32="",D32-J32,IF(J32="",D32-G32,D32-G32-J32)))))))</f>
        <v/>
      </c>
      <c r="N32" s="173">
        <f t="array" ref="N32">IF(A32="","",VLOOKUP(A32,基础资料!A:E,4,0))</f>
        <v>25</v>
      </c>
      <c r="O32" s="184" t="str">
        <f t="array" ref="O32">IF(OR(A32="",M32=""),"",N32*M32)</f>
        <v/>
      </c>
      <c r="P32" s="163"/>
      <c r="Q32" s="163"/>
      <c r="R32" s="163"/>
    </row>
    <row r="33" spans="1:18" s="164" customFormat="1">
      <c r="A33" s="77">
        <v>26</v>
      </c>
      <c r="B33" s="177" t="s">
        <v>104</v>
      </c>
      <c r="C33" s="177" t="s">
        <v>79</v>
      </c>
      <c r="D33" s="178" t="str">
        <f t="array" ref="D33">IF(SUMPRODUCT((原材料明细表!$A$6:$A$1000&gt;=$G$4)*(原材料明细表!$A$6:$A$1000&lt;=$H$4)*(原材料明细表!$C$6:$C$1000=$A33)*(原材料明细表!$F$6:$F$1000))=0,"",SUMPRODUCT((原材料明细表!$A$6:$A$1000&gt;=$G$4)*(原材料明细表!$A$6:$A$1000&lt;=$H$4)*(原材料明细表!$C$6:$C$1000=$A33)*(原材料明细表!$F$6:$F$1000)))</f>
        <v/>
      </c>
      <c r="E33" s="179">
        <f t="array" ref="E33">IF(A33="","",VLOOKUP(A33,基础资料!A:E,4,0))</f>
        <v>26</v>
      </c>
      <c r="F33" s="180" t="str">
        <f t="array" ref="F33">IF(OR(A33="",D33=""),"",E33*D33)</f>
        <v/>
      </c>
      <c r="G33" s="181" t="str">
        <f t="array" ref="G33">IF(SUMPRODUCT((原材料明细表!$A$6:$A$1000&gt;=$G$4)*(原材料明细表!$A$6:$A$1000&lt;=$H$4)*(原材料明细表!$C$6:$C$1000=$A33)*(原材料明细表!$I$6:$I$1000))=0,"",SUMPRODUCT((原材料明细表!$A$6:$A$1000&gt;=$G$4)*(原材料明细表!$A$6:$A$1000&lt;=$H$4)*(原材料明细表!$C$6:$C$1000=$A33)*(原材料明细表!$I$6:$I$1000)))</f>
        <v/>
      </c>
      <c r="H33" s="179">
        <f t="array" ref="H33">IF(A33="","",VLOOKUP(A33,基础资料!A:E,4,0))</f>
        <v>26</v>
      </c>
      <c r="I33" s="186" t="str">
        <f t="array" ref="I33">IF(OR(A33="",G33=""),"",G33*H33)</f>
        <v/>
      </c>
      <c r="J33" s="181" t="str">
        <f t="array" ref="J33">IF(SUMPRODUCT((原材料明细表!$A$6:$A$1000&gt;=$G$4)*(原材料明细表!$A$6:$A$1000&lt;=$H$4)*(原材料明细表!$C$6:$C$1000=$A33)*(原材料明细表!$L$6:$L$1000))=0,"",SUMPRODUCT((原材料明细表!$A$6:$A$1000&gt;=$G$4)*(原材料明细表!$A$6:$A$1000&lt;=$H$4)*(原材料明细表!$C$6:$C$1000=$A33)*(原材料明细表!$L$6:$L$1000)))</f>
        <v/>
      </c>
      <c r="K33" s="178">
        <f t="array" ref="K33">IF(A33="","",VLOOKUP(A33,基础资料!A:E,4,0))</f>
        <v>26</v>
      </c>
      <c r="L33" s="186" t="str">
        <f t="array" ref="L33">IF(OR(A33="",J33=""),"",J33*K33)</f>
        <v/>
      </c>
      <c r="M33" s="187" t="str">
        <f t="array" ref="M33">IF(AND(D33="",G33="",J33=""),"",IF(AND(D33="",G33=""),-J33,IF(AND(D33="",J33=""),-G33,IF(AND(G33="",J33=""),D33,IF(D33="",-G33-J33,IF(G33="",D33-J33,IF(J33="",D33-G33,D33-G33-J33)))))))</f>
        <v/>
      </c>
      <c r="N33" s="178">
        <f t="array" ref="N33">IF(A33="","",VLOOKUP(A33,基础资料!A:E,4,0))</f>
        <v>26</v>
      </c>
      <c r="O33" s="186" t="str">
        <f t="array" ref="O33">IF(OR(A33="",M33=""),"",N33*M33)</f>
        <v/>
      </c>
      <c r="P33" s="163"/>
      <c r="Q33" s="163"/>
      <c r="R33" s="163"/>
    </row>
    <row r="34" spans="1:18" s="164" customFormat="1">
      <c r="A34" s="15">
        <v>27</v>
      </c>
      <c r="B34" s="172" t="s">
        <v>105</v>
      </c>
      <c r="C34" s="172" t="s">
        <v>79</v>
      </c>
      <c r="D34" s="173" t="str">
        <f t="array" ref="D34">IF(SUMPRODUCT((原材料明细表!$A$6:$A$1000&gt;=$G$4)*(原材料明细表!$A$6:$A$1000&lt;=$H$4)*(原材料明细表!$C$6:$C$1000=$A34)*(原材料明细表!$F$6:$F$1000))=0,"",SUMPRODUCT((原材料明细表!$A$6:$A$1000&gt;=$G$4)*(原材料明细表!$A$6:$A$1000&lt;=$H$4)*(原材料明细表!$C$6:$C$1000=$A34)*(原材料明细表!$F$6:$F$1000)))</f>
        <v/>
      </c>
      <c r="E34" s="174">
        <f t="array" ref="E34">IF(A34="","",VLOOKUP(A34,基础资料!A:E,4,0))</f>
        <v>27</v>
      </c>
      <c r="F34" s="175" t="str">
        <f t="array" ref="F34">IF(OR(A34="",D34=""),"",E34*D34)</f>
        <v/>
      </c>
      <c r="G34" s="176" t="str">
        <f t="array" ref="G34">IF(SUMPRODUCT((原材料明细表!$A$6:$A$1000&gt;=$G$4)*(原材料明细表!$A$6:$A$1000&lt;=$H$4)*(原材料明细表!$C$6:$C$1000=$A34)*(原材料明细表!$I$6:$I$1000))=0,"",SUMPRODUCT((原材料明细表!$A$6:$A$1000&gt;=$G$4)*(原材料明细表!$A$6:$A$1000&lt;=$H$4)*(原材料明细表!$C$6:$C$1000=$A34)*(原材料明细表!$I$6:$I$1000)))</f>
        <v/>
      </c>
      <c r="H34" s="174">
        <f t="array" ref="H34">IF(A34="","",VLOOKUP(A34,基础资料!A:E,4,0))</f>
        <v>27</v>
      </c>
      <c r="I34" s="184" t="str">
        <f t="array" ref="I34">IF(OR(A34="",G34=""),"",G34*H34)</f>
        <v/>
      </c>
      <c r="J34" s="176" t="str">
        <f t="array" ref="J34">IF(SUMPRODUCT((原材料明细表!$A$6:$A$1000&gt;=$G$4)*(原材料明细表!$A$6:$A$1000&lt;=$H$4)*(原材料明细表!$C$6:$C$1000=$A34)*(原材料明细表!$L$6:$L$1000))=0,"",SUMPRODUCT((原材料明细表!$A$6:$A$1000&gt;=$G$4)*(原材料明细表!$A$6:$A$1000&lt;=$H$4)*(原材料明细表!$C$6:$C$1000=$A34)*(原材料明细表!$L$6:$L$1000)))</f>
        <v/>
      </c>
      <c r="K34" s="173">
        <f t="array" ref="K34">IF(A34="","",VLOOKUP(A34,基础资料!A:E,4,0))</f>
        <v>27</v>
      </c>
      <c r="L34" s="184" t="str">
        <f t="array" ref="L34">IF(OR(A34="",J34=""),"",J34*K34)</f>
        <v/>
      </c>
      <c r="M34" s="185" t="str">
        <f t="array" ref="M34">IF(AND(D34="",G34="",J34=""),"",IF(AND(D34="",G34=""),-J34,IF(AND(D34="",J34=""),-G34,IF(AND(G34="",J34=""),D34,IF(D34="",-G34-J34,IF(G34="",D34-J34,IF(J34="",D34-G34,D34-G34-J34)))))))</f>
        <v/>
      </c>
      <c r="N34" s="173">
        <f t="array" ref="N34">IF(A34="","",VLOOKUP(A34,基础资料!A:E,4,0))</f>
        <v>27</v>
      </c>
      <c r="O34" s="184" t="str">
        <f t="array" ref="O34">IF(OR(A34="",M34=""),"",N34*M34)</f>
        <v/>
      </c>
      <c r="P34" s="163"/>
      <c r="Q34" s="163"/>
      <c r="R34" s="163"/>
    </row>
    <row r="35" spans="1:18" s="164" customFormat="1">
      <c r="A35" s="77">
        <v>28</v>
      </c>
      <c r="B35" s="177" t="s">
        <v>106</v>
      </c>
      <c r="C35" s="177" t="s">
        <v>79</v>
      </c>
      <c r="D35" s="178" t="str">
        <f t="array" ref="D35">IF(SUMPRODUCT((原材料明细表!$A$6:$A$1000&gt;=$G$4)*(原材料明细表!$A$6:$A$1000&lt;=$H$4)*(原材料明细表!$C$6:$C$1000=$A35)*(原材料明细表!$F$6:$F$1000))=0,"",SUMPRODUCT((原材料明细表!$A$6:$A$1000&gt;=$G$4)*(原材料明细表!$A$6:$A$1000&lt;=$H$4)*(原材料明细表!$C$6:$C$1000=$A35)*(原材料明细表!$F$6:$F$1000)))</f>
        <v/>
      </c>
      <c r="E35" s="179">
        <f t="array" ref="E35">IF(A35="","",VLOOKUP(A35,基础资料!A:E,4,0))</f>
        <v>28</v>
      </c>
      <c r="F35" s="180" t="str">
        <f t="array" ref="F35">IF(OR(A35="",D35=""),"",E35*D35)</f>
        <v/>
      </c>
      <c r="G35" s="181" t="str">
        <f t="array" ref="G35">IF(SUMPRODUCT((原材料明细表!$A$6:$A$1000&gt;=$G$4)*(原材料明细表!$A$6:$A$1000&lt;=$H$4)*(原材料明细表!$C$6:$C$1000=$A35)*(原材料明细表!$I$6:$I$1000))=0,"",SUMPRODUCT((原材料明细表!$A$6:$A$1000&gt;=$G$4)*(原材料明细表!$A$6:$A$1000&lt;=$H$4)*(原材料明细表!$C$6:$C$1000=$A35)*(原材料明细表!$I$6:$I$1000)))</f>
        <v/>
      </c>
      <c r="H35" s="179">
        <f t="array" ref="H35">IF(A35="","",VLOOKUP(A35,基础资料!A:E,4,0))</f>
        <v>28</v>
      </c>
      <c r="I35" s="186" t="str">
        <f t="array" ref="I35">IF(OR(A35="",G35=""),"",G35*H35)</f>
        <v/>
      </c>
      <c r="J35" s="181" t="str">
        <f t="array" ref="J35">IF(SUMPRODUCT((原材料明细表!$A$6:$A$1000&gt;=$G$4)*(原材料明细表!$A$6:$A$1000&lt;=$H$4)*(原材料明细表!$C$6:$C$1000=$A35)*(原材料明细表!$L$6:$L$1000))=0,"",SUMPRODUCT((原材料明细表!$A$6:$A$1000&gt;=$G$4)*(原材料明细表!$A$6:$A$1000&lt;=$H$4)*(原材料明细表!$C$6:$C$1000=$A35)*(原材料明细表!$L$6:$L$1000)))</f>
        <v/>
      </c>
      <c r="K35" s="178">
        <f t="array" ref="K35">IF(A35="","",VLOOKUP(A35,基础资料!A:E,4,0))</f>
        <v>28</v>
      </c>
      <c r="L35" s="186" t="str">
        <f t="array" ref="L35">IF(OR(A35="",J35=""),"",J35*K35)</f>
        <v/>
      </c>
      <c r="M35" s="187" t="str">
        <f t="array" ref="M35">IF(AND(D35="",G35="",J35=""),"",IF(AND(D35="",G35=""),-J35,IF(AND(D35="",J35=""),-G35,IF(AND(G35="",J35=""),D35,IF(D35="",-G35-J35,IF(G35="",D35-J35,IF(J35="",D35-G35,D35-G35-J35)))))))</f>
        <v/>
      </c>
      <c r="N35" s="178">
        <f t="array" ref="N35">IF(A35="","",VLOOKUP(A35,基础资料!A:E,4,0))</f>
        <v>28</v>
      </c>
      <c r="O35" s="186" t="str">
        <f t="array" ref="O35">IF(OR(A35="",M35=""),"",N35*M35)</f>
        <v/>
      </c>
      <c r="P35" s="163"/>
      <c r="Q35" s="163"/>
      <c r="R35" s="163"/>
    </row>
    <row r="36" spans="1:18" s="164" customFormat="1">
      <c r="A36" s="15">
        <v>29</v>
      </c>
      <c r="B36" s="172" t="s">
        <v>107</v>
      </c>
      <c r="C36" s="172" t="s">
        <v>79</v>
      </c>
      <c r="D36" s="173" t="str">
        <f t="array" ref="D36">IF(SUMPRODUCT((原材料明细表!$A$6:$A$1000&gt;=$G$4)*(原材料明细表!$A$6:$A$1000&lt;=$H$4)*(原材料明细表!$C$6:$C$1000=$A36)*(原材料明细表!$F$6:$F$1000))=0,"",SUMPRODUCT((原材料明细表!$A$6:$A$1000&gt;=$G$4)*(原材料明细表!$A$6:$A$1000&lt;=$H$4)*(原材料明细表!$C$6:$C$1000=$A36)*(原材料明细表!$F$6:$F$1000)))</f>
        <v/>
      </c>
      <c r="E36" s="174">
        <f t="array" ref="E36">IF(A36="","",VLOOKUP(A36,基础资料!A:E,4,0))</f>
        <v>29</v>
      </c>
      <c r="F36" s="175" t="str">
        <f t="array" ref="F36">IF(OR(A36="",D36=""),"",E36*D36)</f>
        <v/>
      </c>
      <c r="G36" s="176" t="str">
        <f t="array" ref="G36">IF(SUMPRODUCT((原材料明细表!$A$6:$A$1000&gt;=$G$4)*(原材料明细表!$A$6:$A$1000&lt;=$H$4)*(原材料明细表!$C$6:$C$1000=$A36)*(原材料明细表!$I$6:$I$1000))=0,"",SUMPRODUCT((原材料明细表!$A$6:$A$1000&gt;=$G$4)*(原材料明细表!$A$6:$A$1000&lt;=$H$4)*(原材料明细表!$C$6:$C$1000=$A36)*(原材料明细表!$I$6:$I$1000)))</f>
        <v/>
      </c>
      <c r="H36" s="174">
        <f t="array" ref="H36">IF(A36="","",VLOOKUP(A36,基础资料!A:E,4,0))</f>
        <v>29</v>
      </c>
      <c r="I36" s="184" t="str">
        <f t="array" ref="I36">IF(OR(A36="",G36=""),"",G36*H36)</f>
        <v/>
      </c>
      <c r="J36" s="176" t="str">
        <f t="array" ref="J36">IF(SUMPRODUCT((原材料明细表!$A$6:$A$1000&gt;=$G$4)*(原材料明细表!$A$6:$A$1000&lt;=$H$4)*(原材料明细表!$C$6:$C$1000=$A36)*(原材料明细表!$L$6:$L$1000))=0,"",SUMPRODUCT((原材料明细表!$A$6:$A$1000&gt;=$G$4)*(原材料明细表!$A$6:$A$1000&lt;=$H$4)*(原材料明细表!$C$6:$C$1000=$A36)*(原材料明细表!$L$6:$L$1000)))</f>
        <v/>
      </c>
      <c r="K36" s="173">
        <f t="array" ref="K36">IF(A36="","",VLOOKUP(A36,基础资料!A:E,4,0))</f>
        <v>29</v>
      </c>
      <c r="L36" s="184" t="str">
        <f t="array" ref="L36">IF(OR(A36="",J36=""),"",J36*K36)</f>
        <v/>
      </c>
      <c r="M36" s="185" t="str">
        <f t="array" ref="M36">IF(AND(D36="",G36="",J36=""),"",IF(AND(D36="",G36=""),-J36,IF(AND(D36="",J36=""),-G36,IF(AND(G36="",J36=""),D36,IF(D36="",-G36-J36,IF(G36="",D36-J36,IF(J36="",D36-G36,D36-G36-J36)))))))</f>
        <v/>
      </c>
      <c r="N36" s="173">
        <f t="array" ref="N36">IF(A36="","",VLOOKUP(A36,基础资料!A:E,4,0))</f>
        <v>29</v>
      </c>
      <c r="O36" s="184" t="str">
        <f t="array" ref="O36">IF(OR(A36="",M36=""),"",N36*M36)</f>
        <v/>
      </c>
      <c r="P36" s="163"/>
      <c r="Q36" s="163"/>
      <c r="R36" s="163"/>
    </row>
    <row r="37" spans="1:18" s="164" customFormat="1">
      <c r="A37" s="77">
        <v>30</v>
      </c>
      <c r="B37" s="177" t="s">
        <v>108</v>
      </c>
      <c r="C37" s="177" t="s">
        <v>79</v>
      </c>
      <c r="D37" s="178" t="str">
        <f t="array" ref="D37">IF(SUMPRODUCT((原材料明细表!$A$6:$A$1000&gt;=$G$4)*(原材料明细表!$A$6:$A$1000&lt;=$H$4)*(原材料明细表!$C$6:$C$1000=$A37)*(原材料明细表!$F$6:$F$1000))=0,"",SUMPRODUCT((原材料明细表!$A$6:$A$1000&gt;=$G$4)*(原材料明细表!$A$6:$A$1000&lt;=$H$4)*(原材料明细表!$C$6:$C$1000=$A37)*(原材料明细表!$F$6:$F$1000)))</f>
        <v/>
      </c>
      <c r="E37" s="179">
        <f t="array" ref="E37">IF(A37="","",VLOOKUP(A37,基础资料!A:E,4,0))</f>
        <v>30</v>
      </c>
      <c r="F37" s="180" t="str">
        <f t="array" ref="F37">IF(OR(A37="",D37=""),"",E37*D37)</f>
        <v/>
      </c>
      <c r="G37" s="181" t="str">
        <f t="array" ref="G37">IF(SUMPRODUCT((原材料明细表!$A$6:$A$1000&gt;=$G$4)*(原材料明细表!$A$6:$A$1000&lt;=$H$4)*(原材料明细表!$C$6:$C$1000=$A37)*(原材料明细表!$I$6:$I$1000))=0,"",SUMPRODUCT((原材料明细表!$A$6:$A$1000&gt;=$G$4)*(原材料明细表!$A$6:$A$1000&lt;=$H$4)*(原材料明细表!$C$6:$C$1000=$A37)*(原材料明细表!$I$6:$I$1000)))</f>
        <v/>
      </c>
      <c r="H37" s="179">
        <f t="array" ref="H37">IF(A37="","",VLOOKUP(A37,基础资料!A:E,4,0))</f>
        <v>30</v>
      </c>
      <c r="I37" s="186" t="str">
        <f t="array" ref="I37">IF(OR(A37="",G37=""),"",G37*H37)</f>
        <v/>
      </c>
      <c r="J37" s="181" t="str">
        <f t="array" ref="J37">IF(SUMPRODUCT((原材料明细表!$A$6:$A$1000&gt;=$G$4)*(原材料明细表!$A$6:$A$1000&lt;=$H$4)*(原材料明细表!$C$6:$C$1000=$A37)*(原材料明细表!$L$6:$L$1000))=0,"",SUMPRODUCT((原材料明细表!$A$6:$A$1000&gt;=$G$4)*(原材料明细表!$A$6:$A$1000&lt;=$H$4)*(原材料明细表!$C$6:$C$1000=$A37)*(原材料明细表!$L$6:$L$1000)))</f>
        <v/>
      </c>
      <c r="K37" s="178">
        <f t="array" ref="K37">IF(A37="","",VLOOKUP(A37,基础资料!A:E,4,0))</f>
        <v>30</v>
      </c>
      <c r="L37" s="186" t="str">
        <f t="array" ref="L37">IF(OR(A37="",J37=""),"",J37*K37)</f>
        <v/>
      </c>
      <c r="M37" s="187" t="str">
        <f t="array" ref="M37">IF(AND(D37="",G37="",J37=""),"",IF(AND(D37="",G37=""),-J37,IF(AND(D37="",J37=""),-G37,IF(AND(G37="",J37=""),D37,IF(D37="",-G37-J37,IF(G37="",D37-J37,IF(J37="",D37-G37,D37-G37-J37)))))))</f>
        <v/>
      </c>
      <c r="N37" s="178">
        <f t="array" ref="N37">IF(A37="","",VLOOKUP(A37,基础资料!A:E,4,0))</f>
        <v>30</v>
      </c>
      <c r="O37" s="186" t="str">
        <f t="array" ref="O37">IF(OR(A37="",M37=""),"",N37*M37)</f>
        <v/>
      </c>
      <c r="P37" s="163"/>
      <c r="Q37" s="163"/>
      <c r="R37" s="163"/>
    </row>
    <row r="38" spans="1:18" s="164" customFormat="1">
      <c r="A38" s="15">
        <v>31</v>
      </c>
      <c r="B38" s="172" t="s">
        <v>109</v>
      </c>
      <c r="C38" s="172" t="s">
        <v>79</v>
      </c>
      <c r="D38" s="173" t="str">
        <f t="array" ref="D38">IF(SUMPRODUCT((原材料明细表!$A$6:$A$1000&gt;=$G$4)*(原材料明细表!$A$6:$A$1000&lt;=$H$4)*(原材料明细表!$C$6:$C$1000=$A38)*(原材料明细表!$F$6:$F$1000))=0,"",SUMPRODUCT((原材料明细表!$A$6:$A$1000&gt;=$G$4)*(原材料明细表!$A$6:$A$1000&lt;=$H$4)*(原材料明细表!$C$6:$C$1000=$A38)*(原材料明细表!$F$6:$F$1000)))</f>
        <v/>
      </c>
      <c r="E38" s="174">
        <f t="array" ref="E38">IF(A38="","",VLOOKUP(A38,基础资料!A:E,4,0))</f>
        <v>31</v>
      </c>
      <c r="F38" s="175" t="str">
        <f t="array" ref="F38">IF(OR(A38="",D38=""),"",E38*D38)</f>
        <v/>
      </c>
      <c r="G38" s="176" t="str">
        <f t="array" ref="G38">IF(SUMPRODUCT((原材料明细表!$A$6:$A$1000&gt;=$G$4)*(原材料明细表!$A$6:$A$1000&lt;=$H$4)*(原材料明细表!$C$6:$C$1000=$A38)*(原材料明细表!$I$6:$I$1000))=0,"",SUMPRODUCT((原材料明细表!$A$6:$A$1000&gt;=$G$4)*(原材料明细表!$A$6:$A$1000&lt;=$H$4)*(原材料明细表!$C$6:$C$1000=$A38)*(原材料明细表!$I$6:$I$1000)))</f>
        <v/>
      </c>
      <c r="H38" s="174">
        <f t="array" ref="H38">IF(A38="","",VLOOKUP(A38,基础资料!A:E,4,0))</f>
        <v>31</v>
      </c>
      <c r="I38" s="184" t="str">
        <f t="array" ref="I38">IF(OR(A38="",G38=""),"",G38*H38)</f>
        <v/>
      </c>
      <c r="J38" s="176" t="str">
        <f t="array" ref="J38">IF(SUMPRODUCT((原材料明细表!$A$6:$A$1000&gt;=$G$4)*(原材料明细表!$A$6:$A$1000&lt;=$H$4)*(原材料明细表!$C$6:$C$1000=$A38)*(原材料明细表!$L$6:$L$1000))=0,"",SUMPRODUCT((原材料明细表!$A$6:$A$1000&gt;=$G$4)*(原材料明细表!$A$6:$A$1000&lt;=$H$4)*(原材料明细表!$C$6:$C$1000=$A38)*(原材料明细表!$L$6:$L$1000)))</f>
        <v/>
      </c>
      <c r="K38" s="173">
        <f t="array" ref="K38">IF(A38="","",VLOOKUP(A38,基础资料!A:E,4,0))</f>
        <v>31</v>
      </c>
      <c r="L38" s="184" t="str">
        <f t="array" ref="L38">IF(OR(A38="",J38=""),"",J38*K38)</f>
        <v/>
      </c>
      <c r="M38" s="185" t="str">
        <f t="array" ref="M38">IF(AND(D38="",G38="",J38=""),"",IF(AND(D38="",G38=""),-J38,IF(AND(D38="",J38=""),-G38,IF(AND(G38="",J38=""),D38,IF(D38="",-G38-J38,IF(G38="",D38-J38,IF(J38="",D38-G38,D38-G38-J38)))))))</f>
        <v/>
      </c>
      <c r="N38" s="173">
        <f t="array" ref="N38">IF(A38="","",VLOOKUP(A38,基础资料!A:E,4,0))</f>
        <v>31</v>
      </c>
      <c r="O38" s="184" t="str">
        <f t="array" ref="O38">IF(OR(A38="",M38=""),"",N38*M38)</f>
        <v/>
      </c>
      <c r="P38" s="163"/>
      <c r="Q38" s="163"/>
      <c r="R38" s="163"/>
    </row>
    <row r="39" spans="1:18" s="164" customFormat="1">
      <c r="A39" s="77">
        <v>32</v>
      </c>
      <c r="B39" s="177" t="s">
        <v>110</v>
      </c>
      <c r="C39" s="177" t="s">
        <v>79</v>
      </c>
      <c r="D39" s="178" t="str">
        <f t="array" ref="D39">IF(SUMPRODUCT((原材料明细表!$A$6:$A$1000&gt;=$G$4)*(原材料明细表!$A$6:$A$1000&lt;=$H$4)*(原材料明细表!$C$6:$C$1000=$A39)*(原材料明细表!$F$6:$F$1000))=0,"",SUMPRODUCT((原材料明细表!$A$6:$A$1000&gt;=$G$4)*(原材料明细表!$A$6:$A$1000&lt;=$H$4)*(原材料明细表!$C$6:$C$1000=$A39)*(原材料明细表!$F$6:$F$1000)))</f>
        <v/>
      </c>
      <c r="E39" s="179">
        <f t="array" ref="E39">IF(A39="","",VLOOKUP(A39,基础资料!A:E,4,0))</f>
        <v>32</v>
      </c>
      <c r="F39" s="180" t="str">
        <f t="array" ref="F39">IF(OR(A39="",D39=""),"",E39*D39)</f>
        <v/>
      </c>
      <c r="G39" s="181" t="str">
        <f t="array" ref="G39">IF(SUMPRODUCT((原材料明细表!$A$6:$A$1000&gt;=$G$4)*(原材料明细表!$A$6:$A$1000&lt;=$H$4)*(原材料明细表!$C$6:$C$1000=$A39)*(原材料明细表!$I$6:$I$1000))=0,"",SUMPRODUCT((原材料明细表!$A$6:$A$1000&gt;=$G$4)*(原材料明细表!$A$6:$A$1000&lt;=$H$4)*(原材料明细表!$C$6:$C$1000=$A39)*(原材料明细表!$I$6:$I$1000)))</f>
        <v/>
      </c>
      <c r="H39" s="179">
        <f t="array" ref="H39">IF(A39="","",VLOOKUP(A39,基础资料!A:E,4,0))</f>
        <v>32</v>
      </c>
      <c r="I39" s="186" t="str">
        <f t="array" ref="I39">IF(OR(A39="",G39=""),"",G39*H39)</f>
        <v/>
      </c>
      <c r="J39" s="181" t="str">
        <f t="array" ref="J39">IF(SUMPRODUCT((原材料明细表!$A$6:$A$1000&gt;=$G$4)*(原材料明细表!$A$6:$A$1000&lt;=$H$4)*(原材料明细表!$C$6:$C$1000=$A39)*(原材料明细表!$L$6:$L$1000))=0,"",SUMPRODUCT((原材料明细表!$A$6:$A$1000&gt;=$G$4)*(原材料明细表!$A$6:$A$1000&lt;=$H$4)*(原材料明细表!$C$6:$C$1000=$A39)*(原材料明细表!$L$6:$L$1000)))</f>
        <v/>
      </c>
      <c r="K39" s="178">
        <f t="array" ref="K39">IF(A39="","",VLOOKUP(A39,基础资料!A:E,4,0))</f>
        <v>32</v>
      </c>
      <c r="L39" s="186" t="str">
        <f t="array" ref="L39">IF(OR(A39="",J39=""),"",J39*K39)</f>
        <v/>
      </c>
      <c r="M39" s="187" t="str">
        <f t="array" ref="M39">IF(AND(D39="",G39="",J39=""),"",IF(AND(D39="",G39=""),-J39,IF(AND(D39="",J39=""),-G39,IF(AND(G39="",J39=""),D39,IF(D39="",-G39-J39,IF(G39="",D39-J39,IF(J39="",D39-G39,D39-G39-J39)))))))</f>
        <v/>
      </c>
      <c r="N39" s="178">
        <f t="array" ref="N39">IF(A39="","",VLOOKUP(A39,基础资料!A:E,4,0))</f>
        <v>32</v>
      </c>
      <c r="O39" s="186" t="str">
        <f t="array" ref="O39">IF(OR(A39="",M39=""),"",N39*M39)</f>
        <v/>
      </c>
      <c r="P39" s="163"/>
      <c r="Q39" s="163"/>
      <c r="R39" s="163"/>
    </row>
    <row r="40" spans="1:18" s="164" customFormat="1">
      <c r="A40" s="15">
        <v>33</v>
      </c>
      <c r="B40" s="172" t="s">
        <v>111</v>
      </c>
      <c r="C40" s="172" t="s">
        <v>79</v>
      </c>
      <c r="D40" s="173" t="str">
        <f t="array" ref="D40">IF(SUMPRODUCT((原材料明细表!$A$6:$A$1000&gt;=$G$4)*(原材料明细表!$A$6:$A$1000&lt;=$H$4)*(原材料明细表!$C$6:$C$1000=$A40)*(原材料明细表!$F$6:$F$1000))=0,"",SUMPRODUCT((原材料明细表!$A$6:$A$1000&gt;=$G$4)*(原材料明细表!$A$6:$A$1000&lt;=$H$4)*(原材料明细表!$C$6:$C$1000=$A40)*(原材料明细表!$F$6:$F$1000)))</f>
        <v/>
      </c>
      <c r="E40" s="174">
        <f t="array" ref="E40">IF(A40="","",VLOOKUP(A40,基础资料!A:E,4,0))</f>
        <v>33</v>
      </c>
      <c r="F40" s="175" t="str">
        <f t="array" ref="F40">IF(OR(A40="",D40=""),"",E40*D40)</f>
        <v/>
      </c>
      <c r="G40" s="176" t="str">
        <f t="array" ref="G40">IF(SUMPRODUCT((原材料明细表!$A$6:$A$1000&gt;=$G$4)*(原材料明细表!$A$6:$A$1000&lt;=$H$4)*(原材料明细表!$C$6:$C$1000=$A40)*(原材料明细表!$I$6:$I$1000))=0,"",SUMPRODUCT((原材料明细表!$A$6:$A$1000&gt;=$G$4)*(原材料明细表!$A$6:$A$1000&lt;=$H$4)*(原材料明细表!$C$6:$C$1000=$A40)*(原材料明细表!$I$6:$I$1000)))</f>
        <v/>
      </c>
      <c r="H40" s="174">
        <f t="array" ref="H40">IF(A40="","",VLOOKUP(A40,基础资料!A:E,4,0))</f>
        <v>33</v>
      </c>
      <c r="I40" s="184" t="str">
        <f t="array" ref="I40">IF(OR(A40="",G40=""),"",G40*H40)</f>
        <v/>
      </c>
      <c r="J40" s="176" t="str">
        <f t="array" ref="J40">IF(SUMPRODUCT((原材料明细表!$A$6:$A$1000&gt;=$G$4)*(原材料明细表!$A$6:$A$1000&lt;=$H$4)*(原材料明细表!$C$6:$C$1000=$A40)*(原材料明细表!$L$6:$L$1000))=0,"",SUMPRODUCT((原材料明细表!$A$6:$A$1000&gt;=$G$4)*(原材料明细表!$A$6:$A$1000&lt;=$H$4)*(原材料明细表!$C$6:$C$1000=$A40)*(原材料明细表!$L$6:$L$1000)))</f>
        <v/>
      </c>
      <c r="K40" s="173">
        <f t="array" ref="K40">IF(A40="","",VLOOKUP(A40,基础资料!A:E,4,0))</f>
        <v>33</v>
      </c>
      <c r="L40" s="184" t="str">
        <f t="array" ref="L40">IF(OR(A40="",J40=""),"",J40*K40)</f>
        <v/>
      </c>
      <c r="M40" s="185" t="str">
        <f t="array" ref="M40">IF(AND(D40="",G40="",J40=""),"",IF(AND(D40="",G40=""),-J40,IF(AND(D40="",J40=""),-G40,IF(AND(G40="",J40=""),D40,IF(D40="",-G40-J40,IF(G40="",D40-J40,IF(J40="",D40-G40,D40-G40-J40)))))))</f>
        <v/>
      </c>
      <c r="N40" s="173">
        <f t="array" ref="N40">IF(A40="","",VLOOKUP(A40,基础资料!A:E,4,0))</f>
        <v>33</v>
      </c>
      <c r="O40" s="184" t="str">
        <f t="array" ref="O40">IF(OR(A40="",M40=""),"",N40*M40)</f>
        <v/>
      </c>
      <c r="P40" s="163"/>
      <c r="Q40" s="163"/>
      <c r="R40" s="163"/>
    </row>
    <row r="41" spans="1:18" s="164" customFormat="1">
      <c r="A41" s="77">
        <v>34</v>
      </c>
      <c r="B41" s="177" t="s">
        <v>112</v>
      </c>
      <c r="C41" s="177" t="s">
        <v>79</v>
      </c>
      <c r="D41" s="178" t="str">
        <f t="array" ref="D41">IF(SUMPRODUCT((原材料明细表!$A$6:$A$1000&gt;=$G$4)*(原材料明细表!$A$6:$A$1000&lt;=$H$4)*(原材料明细表!$C$6:$C$1000=$A41)*(原材料明细表!$F$6:$F$1000))=0,"",SUMPRODUCT((原材料明细表!$A$6:$A$1000&gt;=$G$4)*(原材料明细表!$A$6:$A$1000&lt;=$H$4)*(原材料明细表!$C$6:$C$1000=$A41)*(原材料明细表!$F$6:$F$1000)))</f>
        <v/>
      </c>
      <c r="E41" s="179">
        <f t="array" ref="E41">IF(A41="","",VLOOKUP(A41,基础资料!A:E,4,0))</f>
        <v>34</v>
      </c>
      <c r="F41" s="180" t="str">
        <f t="array" ref="F41">IF(OR(A41="",D41=""),"",E41*D41)</f>
        <v/>
      </c>
      <c r="G41" s="181" t="str">
        <f t="array" ref="G41">IF(SUMPRODUCT((原材料明细表!$A$6:$A$1000&gt;=$G$4)*(原材料明细表!$A$6:$A$1000&lt;=$H$4)*(原材料明细表!$C$6:$C$1000=$A41)*(原材料明细表!$I$6:$I$1000))=0,"",SUMPRODUCT((原材料明细表!$A$6:$A$1000&gt;=$G$4)*(原材料明细表!$A$6:$A$1000&lt;=$H$4)*(原材料明细表!$C$6:$C$1000=$A41)*(原材料明细表!$I$6:$I$1000)))</f>
        <v/>
      </c>
      <c r="H41" s="179">
        <f t="array" ref="H41">IF(A41="","",VLOOKUP(A41,基础资料!A:E,4,0))</f>
        <v>34</v>
      </c>
      <c r="I41" s="186" t="str">
        <f t="array" ref="I41">IF(OR(A41="",G41=""),"",G41*H41)</f>
        <v/>
      </c>
      <c r="J41" s="181" t="str">
        <f t="array" ref="J41">IF(SUMPRODUCT((原材料明细表!$A$6:$A$1000&gt;=$G$4)*(原材料明细表!$A$6:$A$1000&lt;=$H$4)*(原材料明细表!$C$6:$C$1000=$A41)*(原材料明细表!$L$6:$L$1000))=0,"",SUMPRODUCT((原材料明细表!$A$6:$A$1000&gt;=$G$4)*(原材料明细表!$A$6:$A$1000&lt;=$H$4)*(原材料明细表!$C$6:$C$1000=$A41)*(原材料明细表!$L$6:$L$1000)))</f>
        <v/>
      </c>
      <c r="K41" s="178">
        <f t="array" ref="K41">IF(A41="","",VLOOKUP(A41,基础资料!A:E,4,0))</f>
        <v>34</v>
      </c>
      <c r="L41" s="186" t="str">
        <f t="array" ref="L41">IF(OR(A41="",J41=""),"",J41*K41)</f>
        <v/>
      </c>
      <c r="M41" s="187" t="str">
        <f t="array" ref="M41">IF(AND(D41="",G41="",J41=""),"",IF(AND(D41="",G41=""),-J41,IF(AND(D41="",J41=""),-G41,IF(AND(G41="",J41=""),D41,IF(D41="",-G41-J41,IF(G41="",D41-J41,IF(J41="",D41-G41,D41-G41-J41)))))))</f>
        <v/>
      </c>
      <c r="N41" s="178">
        <f t="array" ref="N41">IF(A41="","",VLOOKUP(A41,基础资料!A:E,4,0))</f>
        <v>34</v>
      </c>
      <c r="O41" s="186" t="str">
        <f t="array" ref="O41">IF(OR(A41="",M41=""),"",N41*M41)</f>
        <v/>
      </c>
      <c r="P41" s="163"/>
      <c r="Q41" s="163"/>
      <c r="R41" s="163"/>
    </row>
    <row r="42" spans="1:18" s="164" customFormat="1">
      <c r="A42" s="15">
        <v>35</v>
      </c>
      <c r="B42" s="172" t="s">
        <v>113</v>
      </c>
      <c r="C42" s="172" t="s">
        <v>79</v>
      </c>
      <c r="D42" s="173" t="str">
        <f t="array" ref="D42">IF(SUMPRODUCT((原材料明细表!$A$6:$A$1000&gt;=$G$4)*(原材料明细表!$A$6:$A$1000&lt;=$H$4)*(原材料明细表!$C$6:$C$1000=$A42)*(原材料明细表!$F$6:$F$1000))=0,"",SUMPRODUCT((原材料明细表!$A$6:$A$1000&gt;=$G$4)*(原材料明细表!$A$6:$A$1000&lt;=$H$4)*(原材料明细表!$C$6:$C$1000=$A42)*(原材料明细表!$F$6:$F$1000)))</f>
        <v/>
      </c>
      <c r="E42" s="174">
        <f t="array" ref="E42">IF(A42="","",VLOOKUP(A42,基础资料!A:E,4,0))</f>
        <v>35</v>
      </c>
      <c r="F42" s="175" t="str">
        <f t="array" ref="F42">IF(OR(A42="",D42=""),"",E42*D42)</f>
        <v/>
      </c>
      <c r="G42" s="176" t="str">
        <f t="array" ref="G42">IF(SUMPRODUCT((原材料明细表!$A$6:$A$1000&gt;=$G$4)*(原材料明细表!$A$6:$A$1000&lt;=$H$4)*(原材料明细表!$C$6:$C$1000=$A42)*(原材料明细表!$I$6:$I$1000))=0,"",SUMPRODUCT((原材料明细表!$A$6:$A$1000&gt;=$G$4)*(原材料明细表!$A$6:$A$1000&lt;=$H$4)*(原材料明细表!$C$6:$C$1000=$A42)*(原材料明细表!$I$6:$I$1000)))</f>
        <v/>
      </c>
      <c r="H42" s="174">
        <f t="array" ref="H42">IF(A42="","",VLOOKUP(A42,基础资料!A:E,4,0))</f>
        <v>35</v>
      </c>
      <c r="I42" s="184" t="str">
        <f t="array" ref="I42">IF(OR(A42="",G42=""),"",G42*H42)</f>
        <v/>
      </c>
      <c r="J42" s="176" t="str">
        <f t="array" ref="J42">IF(SUMPRODUCT((原材料明细表!$A$6:$A$1000&gt;=$G$4)*(原材料明细表!$A$6:$A$1000&lt;=$H$4)*(原材料明细表!$C$6:$C$1000=$A42)*(原材料明细表!$L$6:$L$1000))=0,"",SUMPRODUCT((原材料明细表!$A$6:$A$1000&gt;=$G$4)*(原材料明细表!$A$6:$A$1000&lt;=$H$4)*(原材料明细表!$C$6:$C$1000=$A42)*(原材料明细表!$L$6:$L$1000)))</f>
        <v/>
      </c>
      <c r="K42" s="173">
        <f t="array" ref="K42">IF(A42="","",VLOOKUP(A42,基础资料!A:E,4,0))</f>
        <v>35</v>
      </c>
      <c r="L42" s="184" t="str">
        <f t="array" ref="L42">IF(OR(A42="",J42=""),"",J42*K42)</f>
        <v/>
      </c>
      <c r="M42" s="185" t="str">
        <f t="array" ref="M42">IF(AND(D42="",G42="",J42=""),"",IF(AND(D42="",G42=""),-J42,IF(AND(D42="",J42=""),-G42,IF(AND(G42="",J42=""),D42,IF(D42="",-G42-J42,IF(G42="",D42-J42,IF(J42="",D42-G42,D42-G42-J42)))))))</f>
        <v/>
      </c>
      <c r="N42" s="173">
        <f t="array" ref="N42">IF(A42="","",VLOOKUP(A42,基础资料!A:E,4,0))</f>
        <v>35</v>
      </c>
      <c r="O42" s="184" t="str">
        <f t="array" ref="O42">IF(OR(A42="",M42=""),"",N42*M42)</f>
        <v/>
      </c>
      <c r="P42" s="163"/>
      <c r="Q42" s="163"/>
      <c r="R42" s="163"/>
    </row>
    <row r="43" spans="1:18" s="164" customFormat="1">
      <c r="A43" s="77">
        <v>36</v>
      </c>
      <c r="B43" s="177" t="s">
        <v>114</v>
      </c>
      <c r="C43" s="177" t="s">
        <v>79</v>
      </c>
      <c r="D43" s="178" t="str">
        <f t="array" ref="D43">IF(SUMPRODUCT((原材料明细表!$A$6:$A$1000&gt;=$G$4)*(原材料明细表!$A$6:$A$1000&lt;=$H$4)*(原材料明细表!$C$6:$C$1000=$A43)*(原材料明细表!$F$6:$F$1000))=0,"",SUMPRODUCT((原材料明细表!$A$6:$A$1000&gt;=$G$4)*(原材料明细表!$A$6:$A$1000&lt;=$H$4)*(原材料明细表!$C$6:$C$1000=$A43)*(原材料明细表!$F$6:$F$1000)))</f>
        <v/>
      </c>
      <c r="E43" s="179">
        <f t="array" ref="E43">IF(A43="","",VLOOKUP(A43,基础资料!A:E,4,0))</f>
        <v>36</v>
      </c>
      <c r="F43" s="180" t="str">
        <f t="array" ref="F43">IF(OR(A43="",D43=""),"",E43*D43)</f>
        <v/>
      </c>
      <c r="G43" s="181" t="str">
        <f t="array" ref="G43">IF(SUMPRODUCT((原材料明细表!$A$6:$A$1000&gt;=$G$4)*(原材料明细表!$A$6:$A$1000&lt;=$H$4)*(原材料明细表!$C$6:$C$1000=$A43)*(原材料明细表!$I$6:$I$1000))=0,"",SUMPRODUCT((原材料明细表!$A$6:$A$1000&gt;=$G$4)*(原材料明细表!$A$6:$A$1000&lt;=$H$4)*(原材料明细表!$C$6:$C$1000=$A43)*(原材料明细表!$I$6:$I$1000)))</f>
        <v/>
      </c>
      <c r="H43" s="179">
        <f t="array" ref="H43">IF(A43="","",VLOOKUP(A43,基础资料!A:E,4,0))</f>
        <v>36</v>
      </c>
      <c r="I43" s="186" t="str">
        <f t="array" ref="I43">IF(OR(A43="",G43=""),"",G43*H43)</f>
        <v/>
      </c>
      <c r="J43" s="181" t="str">
        <f t="array" ref="J43">IF(SUMPRODUCT((原材料明细表!$A$6:$A$1000&gt;=$G$4)*(原材料明细表!$A$6:$A$1000&lt;=$H$4)*(原材料明细表!$C$6:$C$1000=$A43)*(原材料明细表!$L$6:$L$1000))=0,"",SUMPRODUCT((原材料明细表!$A$6:$A$1000&gt;=$G$4)*(原材料明细表!$A$6:$A$1000&lt;=$H$4)*(原材料明细表!$C$6:$C$1000=$A43)*(原材料明细表!$L$6:$L$1000)))</f>
        <v/>
      </c>
      <c r="K43" s="178">
        <f t="array" ref="K43">IF(A43="","",VLOOKUP(A43,基础资料!A:E,4,0))</f>
        <v>36</v>
      </c>
      <c r="L43" s="186" t="str">
        <f t="array" ref="L43">IF(OR(A43="",J43=""),"",J43*K43)</f>
        <v/>
      </c>
      <c r="M43" s="187" t="str">
        <f t="array" ref="M43">IF(AND(D43="",G43="",J43=""),"",IF(AND(D43="",G43=""),-J43,IF(AND(D43="",J43=""),-G43,IF(AND(G43="",J43=""),D43,IF(D43="",-G43-J43,IF(G43="",D43-J43,IF(J43="",D43-G43,D43-G43-J43)))))))</f>
        <v/>
      </c>
      <c r="N43" s="178">
        <f t="array" ref="N43">IF(A43="","",VLOOKUP(A43,基础资料!A:E,4,0))</f>
        <v>36</v>
      </c>
      <c r="O43" s="186" t="str">
        <f t="array" ref="O43">IF(OR(A43="",M43=""),"",N43*M43)</f>
        <v/>
      </c>
      <c r="P43" s="163"/>
      <c r="Q43" s="163"/>
      <c r="R43" s="163"/>
    </row>
    <row r="44" spans="1:18" s="164" customFormat="1">
      <c r="A44" s="15">
        <v>37</v>
      </c>
      <c r="B44" s="172" t="s">
        <v>115</v>
      </c>
      <c r="C44" s="172" t="s">
        <v>79</v>
      </c>
      <c r="D44" s="173" t="str">
        <f t="array" ref="D44">IF(SUMPRODUCT((原材料明细表!$A$6:$A$1000&gt;=$G$4)*(原材料明细表!$A$6:$A$1000&lt;=$H$4)*(原材料明细表!$C$6:$C$1000=$A44)*(原材料明细表!$F$6:$F$1000))=0,"",SUMPRODUCT((原材料明细表!$A$6:$A$1000&gt;=$G$4)*(原材料明细表!$A$6:$A$1000&lt;=$H$4)*(原材料明细表!$C$6:$C$1000=$A44)*(原材料明细表!$F$6:$F$1000)))</f>
        <v/>
      </c>
      <c r="E44" s="174">
        <f t="array" ref="E44">IF(A44="","",VLOOKUP(A44,基础资料!A:E,4,0))</f>
        <v>37</v>
      </c>
      <c r="F44" s="175" t="str">
        <f t="array" ref="F44">IF(OR(A44="",D44=""),"",E44*D44)</f>
        <v/>
      </c>
      <c r="G44" s="176" t="str">
        <f t="array" ref="G44">IF(SUMPRODUCT((原材料明细表!$A$6:$A$1000&gt;=$G$4)*(原材料明细表!$A$6:$A$1000&lt;=$H$4)*(原材料明细表!$C$6:$C$1000=$A44)*(原材料明细表!$I$6:$I$1000))=0,"",SUMPRODUCT((原材料明细表!$A$6:$A$1000&gt;=$G$4)*(原材料明细表!$A$6:$A$1000&lt;=$H$4)*(原材料明细表!$C$6:$C$1000=$A44)*(原材料明细表!$I$6:$I$1000)))</f>
        <v/>
      </c>
      <c r="H44" s="174">
        <f t="array" ref="H44">IF(A44="","",VLOOKUP(A44,基础资料!A:E,4,0))</f>
        <v>37</v>
      </c>
      <c r="I44" s="184" t="str">
        <f t="array" ref="I44">IF(OR(A44="",G44=""),"",G44*H44)</f>
        <v/>
      </c>
      <c r="J44" s="176" t="str">
        <f t="array" ref="J44">IF(SUMPRODUCT((原材料明细表!$A$6:$A$1000&gt;=$G$4)*(原材料明细表!$A$6:$A$1000&lt;=$H$4)*(原材料明细表!$C$6:$C$1000=$A44)*(原材料明细表!$L$6:$L$1000))=0,"",SUMPRODUCT((原材料明细表!$A$6:$A$1000&gt;=$G$4)*(原材料明细表!$A$6:$A$1000&lt;=$H$4)*(原材料明细表!$C$6:$C$1000=$A44)*(原材料明细表!$L$6:$L$1000)))</f>
        <v/>
      </c>
      <c r="K44" s="173">
        <f t="array" ref="K44">IF(A44="","",VLOOKUP(A44,基础资料!A:E,4,0))</f>
        <v>37</v>
      </c>
      <c r="L44" s="184" t="str">
        <f t="array" ref="L44">IF(OR(A44="",J44=""),"",J44*K44)</f>
        <v/>
      </c>
      <c r="M44" s="185" t="str">
        <f t="array" ref="M44">IF(AND(D44="",G44="",J44=""),"",IF(AND(D44="",G44=""),-J44,IF(AND(D44="",J44=""),-G44,IF(AND(G44="",J44=""),D44,IF(D44="",-G44-J44,IF(G44="",D44-J44,IF(J44="",D44-G44,D44-G44-J44)))))))</f>
        <v/>
      </c>
      <c r="N44" s="173">
        <f t="array" ref="N44">IF(A44="","",VLOOKUP(A44,基础资料!A:E,4,0))</f>
        <v>37</v>
      </c>
      <c r="O44" s="184" t="str">
        <f t="array" ref="O44">IF(OR(A44="",M44=""),"",N44*M44)</f>
        <v/>
      </c>
      <c r="P44" s="163"/>
      <c r="Q44" s="163"/>
      <c r="R44" s="163"/>
    </row>
    <row r="45" spans="1:18">
      <c r="A45" s="182"/>
      <c r="B45" s="172"/>
      <c r="C45" s="172"/>
      <c r="D45" s="183" t="str">
        <f t="array" ref="D45">IF(SUMPRODUCT((原材料明细表!$A$6:$A$1000&gt;=$G$4)*(原材料明细表!$A$6:$A$1000&lt;=$H$4)*(原材料明细表!$C$6:$C$1000=$A45)*(原材料明细表!$F$6:$F$1000))=0,"",SUMPRODUCT((原材料明细表!$A$6:$A$1000&gt;=$G$4)*(原材料明细表!$A$6:$A$1000&lt;=$H$4)*(原材料明细表!$C$6:$C$1000=$A45)*(原材料明细表!$F$6:$F$1000)))</f>
        <v/>
      </c>
      <c r="E45" s="179" t="str">
        <f t="array" ref="E45">IF(A45="","",VLOOKUP(A45,基础资料!A:E,4,0))</f>
        <v/>
      </c>
      <c r="F45" s="180" t="str">
        <f t="array" ref="F45">IF(OR(A45="",D45=""),"",E45*D45)</f>
        <v/>
      </c>
      <c r="G45" s="181" t="str">
        <f t="array" ref="G45">IF(SUMPRODUCT((原材料明细表!$A$6:$A$1000&gt;=$G$4)*(原材料明细表!$A$6:$A$1000&lt;=$H$4)*(原材料明细表!$C$6:$C$1000=$A45)*(原材料明细表!$I$6:$I$1000))=0,"",SUMPRODUCT((原材料明细表!$A$6:$A$1000&gt;=$G$4)*(原材料明细表!$A$6:$A$1000&lt;=$H$4)*(原材料明细表!$C$6:$C$1000=$A45)*(原材料明细表!$I$6:$I$1000)))</f>
        <v/>
      </c>
      <c r="H45" s="179" t="str">
        <f t="array" ref="H45">IF(A45="","",VLOOKUP(A45,基础资料!A:E,4,0))</f>
        <v/>
      </c>
      <c r="I45" s="186" t="str">
        <f t="array" ref="I45">IF(OR(A45="",G45=""),"",G45*H45)</f>
        <v/>
      </c>
      <c r="J45" s="181" t="str">
        <f t="array" ref="J45">IF(SUMPRODUCT((原材料明细表!$A$6:$A$1000&gt;=$G$4)*(原材料明细表!$A$6:$A$1000&lt;=$H$4)*(原材料明细表!$C$6:$C$1000=$A45)*(原材料明细表!$L$6:$L$1000))=0,"",SUMPRODUCT((原材料明细表!$A$6:$A$1000&gt;=$G$4)*(原材料明细表!$A$6:$A$1000&lt;=$H$4)*(原材料明细表!$C$6:$C$1000=$A45)*(原材料明细表!$L$6:$L$1000)))</f>
        <v/>
      </c>
      <c r="K45" s="178" t="str">
        <f t="array" ref="K45">IF(A45="","",VLOOKUP(A45,基础资料!A:E,4,0))</f>
        <v/>
      </c>
      <c r="L45" s="186" t="str">
        <f t="array" ref="L45">IF(OR(A45="",J45=""),"",J45*K45)</f>
        <v/>
      </c>
      <c r="M45" s="187" t="str">
        <f t="array" ref="M45">IF(AND(D45="",G45="",J45=""),"",IF(AND(D45="",G45=""),-J45,IF(AND(D45="",J45=""),-G45,IF(AND(G45="",J45=""),D45,IF(D45="",-G45-J45,IF(G45="",D45-J45,IF(J45="",D45-G45,D45-G45-J45)))))))</f>
        <v/>
      </c>
      <c r="N45" s="178" t="str">
        <f t="array" ref="N45">IF(A45="","",VLOOKUP(A45,基础资料!A:E,4,0))</f>
        <v/>
      </c>
      <c r="O45" s="186" t="str">
        <f t="array" ref="O45">IF(OR(A45="",M45=""),"",N45*M45)</f>
        <v/>
      </c>
      <c r="P45" s="47"/>
      <c r="Q45" s="47"/>
      <c r="R45" s="47"/>
    </row>
    <row r="46" spans="1:18">
      <c r="A46" s="182"/>
      <c r="B46" s="172"/>
      <c r="C46" s="172"/>
      <c r="D46" s="183" t="str">
        <f t="array" ref="D46">IF(SUMPRODUCT((原材料明细表!$A$6:$A$1000&gt;=$G$4)*(原材料明细表!$A$6:$A$1000&lt;=$H$4)*(原材料明细表!$C$6:$C$1000=$A46)*(原材料明细表!$F$6:$F$1000))=0,"",SUMPRODUCT((原材料明细表!$A$6:$A$1000&gt;=$G$4)*(原材料明细表!$A$6:$A$1000&lt;=$H$4)*(原材料明细表!$C$6:$C$1000=$A46)*(原材料明细表!$F$6:$F$1000)))</f>
        <v/>
      </c>
      <c r="E46" s="174" t="str">
        <f t="array" ref="E46">IF(A46="","",VLOOKUP(A46,基础资料!A:E,4,0))</f>
        <v/>
      </c>
      <c r="F46" s="175" t="str">
        <f t="array" ref="F46">IF(OR(A46="",D46=""),"",E46*D46)</f>
        <v/>
      </c>
      <c r="G46" s="176" t="str">
        <f t="array" ref="G46">IF(SUMPRODUCT((原材料明细表!$A$6:$A$1000&gt;=$G$4)*(原材料明细表!$A$6:$A$1000&lt;=$H$4)*(原材料明细表!$C$6:$C$1000=$A46)*(原材料明细表!$I$6:$I$1000))=0,"",SUMPRODUCT((原材料明细表!$A$6:$A$1000&gt;=$G$4)*(原材料明细表!$A$6:$A$1000&lt;=$H$4)*(原材料明细表!$C$6:$C$1000=$A46)*(原材料明细表!$I$6:$I$1000)))</f>
        <v/>
      </c>
      <c r="H46" s="174" t="str">
        <f t="array" ref="H46">IF(A46="","",VLOOKUP(A46,基础资料!A:E,4,0))</f>
        <v/>
      </c>
      <c r="I46" s="184" t="str">
        <f t="array" ref="I46">IF(OR(A46="",G46=""),"",G46*H46)</f>
        <v/>
      </c>
      <c r="J46" s="176" t="str">
        <f t="array" ref="J46">IF(SUMPRODUCT((原材料明细表!$A$6:$A$1000&gt;=$G$4)*(原材料明细表!$A$6:$A$1000&lt;=$H$4)*(原材料明细表!$C$6:$C$1000=$A46)*(原材料明细表!$L$6:$L$1000))=0,"",SUMPRODUCT((原材料明细表!$A$6:$A$1000&gt;=$G$4)*(原材料明细表!$A$6:$A$1000&lt;=$H$4)*(原材料明细表!$C$6:$C$1000=$A46)*(原材料明细表!$L$6:$L$1000)))</f>
        <v/>
      </c>
      <c r="K46" s="173" t="str">
        <f t="array" ref="K46">IF(A46="","",VLOOKUP(A46,基础资料!A:E,4,0))</f>
        <v/>
      </c>
      <c r="L46" s="184" t="str">
        <f t="array" ref="L46">IF(OR(A46="",J46=""),"",J46*K46)</f>
        <v/>
      </c>
      <c r="M46" s="185" t="str">
        <f t="array" ref="M46">IF(AND(D46="",G46="",J46=""),"",IF(AND(D46="",G46=""),-J46,IF(AND(D46="",J46=""),-G46,IF(AND(G46="",J46=""),D46,IF(D46="",-G46-J46,IF(G46="",D46-J46,IF(J46="",D46-G46,D46-G46-J46)))))))</f>
        <v/>
      </c>
      <c r="N46" s="173" t="str">
        <f t="array" ref="N46">IF(A46="","",VLOOKUP(A46,基础资料!A:E,4,0))</f>
        <v/>
      </c>
      <c r="O46" s="184" t="str">
        <f t="array" ref="O46">IF(OR(A46="",M46=""),"",N46*M46)</f>
        <v/>
      </c>
      <c r="P46" s="47"/>
      <c r="Q46" s="47"/>
      <c r="R46" s="47"/>
    </row>
    <row r="47" spans="1:18">
      <c r="A47" s="182"/>
      <c r="B47" s="172"/>
      <c r="C47" s="172"/>
      <c r="D47" s="183" t="str">
        <f t="array" ref="D47">IF(SUMPRODUCT((原材料明细表!$A$6:$A$1000&gt;=$G$4)*(原材料明细表!$A$6:$A$1000&lt;=$H$4)*(原材料明细表!$C$6:$C$1000=$A47)*(原材料明细表!$F$6:$F$1000))=0,"",SUMPRODUCT((原材料明细表!$A$6:$A$1000&gt;=$G$4)*(原材料明细表!$A$6:$A$1000&lt;=$H$4)*(原材料明细表!$C$6:$C$1000=$A47)*(原材料明细表!$F$6:$F$1000)))</f>
        <v/>
      </c>
      <c r="E47" s="179" t="str">
        <f t="array" ref="E47">IF(A47="","",VLOOKUP(A47,基础资料!A:E,4,0))</f>
        <v/>
      </c>
      <c r="F47" s="180" t="str">
        <f t="array" ref="F47">IF(OR(A47="",D47=""),"",E47*D47)</f>
        <v/>
      </c>
      <c r="G47" s="181" t="str">
        <f t="array" ref="G47">IF(SUMPRODUCT((原材料明细表!$A$6:$A$1000&gt;=$G$4)*(原材料明细表!$A$6:$A$1000&lt;=$H$4)*(原材料明细表!$C$6:$C$1000=$A47)*(原材料明细表!$I$6:$I$1000))=0,"",SUMPRODUCT((原材料明细表!$A$6:$A$1000&gt;=$G$4)*(原材料明细表!$A$6:$A$1000&lt;=$H$4)*(原材料明细表!$C$6:$C$1000=$A47)*(原材料明细表!$I$6:$I$1000)))</f>
        <v/>
      </c>
      <c r="H47" s="179" t="str">
        <f t="array" ref="H47">IF(A47="","",VLOOKUP(A47,基础资料!A:E,4,0))</f>
        <v/>
      </c>
      <c r="I47" s="186" t="str">
        <f t="array" ref="I47">IF(OR(A47="",G47=""),"",G47*H47)</f>
        <v/>
      </c>
      <c r="J47" s="181" t="str">
        <f t="array" ref="J47">IF(SUMPRODUCT((原材料明细表!$A$6:$A$1000&gt;=$G$4)*(原材料明细表!$A$6:$A$1000&lt;=$H$4)*(原材料明细表!$C$6:$C$1000=$A47)*(原材料明细表!$L$6:$L$1000))=0,"",SUMPRODUCT((原材料明细表!$A$6:$A$1000&gt;=$G$4)*(原材料明细表!$A$6:$A$1000&lt;=$H$4)*(原材料明细表!$C$6:$C$1000=$A47)*(原材料明细表!$L$6:$L$1000)))</f>
        <v/>
      </c>
      <c r="K47" s="178" t="str">
        <f t="array" ref="K47">IF(A47="","",VLOOKUP(A47,基础资料!A:E,4,0))</f>
        <v/>
      </c>
      <c r="L47" s="186" t="str">
        <f t="array" ref="L47">IF(OR(A47="",J47=""),"",J47*K47)</f>
        <v/>
      </c>
      <c r="M47" s="187" t="str">
        <f t="array" ref="M47">IF(AND(D47="",G47="",J47=""),"",IF(AND(D47="",G47=""),-J47,IF(AND(D47="",J47=""),-G47,IF(AND(G47="",J47=""),D47,IF(D47="",-G47-J47,IF(G47="",D47-J47,IF(J47="",D47-G47,D47-G47-J47)))))))</f>
        <v/>
      </c>
      <c r="N47" s="178" t="str">
        <f t="array" ref="N47">IF(A47="","",VLOOKUP(A47,基础资料!A:E,4,0))</f>
        <v/>
      </c>
      <c r="O47" s="186" t="str">
        <f t="array" ref="O47">IF(OR(A47="",M47=""),"",N47*M47)</f>
        <v/>
      </c>
      <c r="P47" s="47"/>
      <c r="Q47" s="47"/>
      <c r="R47" s="47"/>
    </row>
    <row r="48" spans="1:18">
      <c r="A48" s="182"/>
      <c r="B48" s="172"/>
      <c r="C48" s="172"/>
      <c r="D48" s="183" t="str">
        <f t="array" ref="D48">IF(SUMPRODUCT((原材料明细表!$A$6:$A$1000&gt;=$G$4)*(原材料明细表!$A$6:$A$1000&lt;=$H$4)*(原材料明细表!$C$6:$C$1000=$A48)*(原材料明细表!$F$6:$F$1000))=0,"",SUMPRODUCT((原材料明细表!$A$6:$A$1000&gt;=$G$4)*(原材料明细表!$A$6:$A$1000&lt;=$H$4)*(原材料明细表!$C$6:$C$1000=$A48)*(原材料明细表!$F$6:$F$1000)))</f>
        <v/>
      </c>
      <c r="E48" s="174" t="str">
        <f t="array" ref="E48">IF(A48="","",VLOOKUP(A48,基础资料!A:E,4,0))</f>
        <v/>
      </c>
      <c r="F48" s="175" t="str">
        <f t="array" ref="F48">IF(OR(A48="",D48=""),"",E48*D48)</f>
        <v/>
      </c>
      <c r="G48" s="176" t="str">
        <f t="array" ref="G48">IF(SUMPRODUCT((原材料明细表!$A$6:$A$1000&gt;=$G$4)*(原材料明细表!$A$6:$A$1000&lt;=$H$4)*(原材料明细表!$C$6:$C$1000=$A48)*(原材料明细表!$I$6:$I$1000))=0,"",SUMPRODUCT((原材料明细表!$A$6:$A$1000&gt;=$G$4)*(原材料明细表!$A$6:$A$1000&lt;=$H$4)*(原材料明细表!$C$6:$C$1000=$A48)*(原材料明细表!$I$6:$I$1000)))</f>
        <v/>
      </c>
      <c r="H48" s="174" t="str">
        <f t="array" ref="H48">IF(A48="","",VLOOKUP(A48,基础资料!A:E,4,0))</f>
        <v/>
      </c>
      <c r="I48" s="184" t="str">
        <f t="array" ref="I48">IF(OR(A48="",G48=""),"",G48*H48)</f>
        <v/>
      </c>
      <c r="J48" s="176" t="str">
        <f t="array" ref="J48">IF(SUMPRODUCT((原材料明细表!$A$6:$A$1000&gt;=$G$4)*(原材料明细表!$A$6:$A$1000&lt;=$H$4)*(原材料明细表!$C$6:$C$1000=$A48)*(原材料明细表!$L$6:$L$1000))=0,"",SUMPRODUCT((原材料明细表!$A$6:$A$1000&gt;=$G$4)*(原材料明细表!$A$6:$A$1000&lt;=$H$4)*(原材料明细表!$C$6:$C$1000=$A48)*(原材料明细表!$L$6:$L$1000)))</f>
        <v/>
      </c>
      <c r="K48" s="173" t="str">
        <f t="array" ref="K48">IF(A48="","",VLOOKUP(A48,基础资料!A:E,4,0))</f>
        <v/>
      </c>
      <c r="L48" s="184" t="str">
        <f t="array" ref="L48">IF(OR(A48="",J48=""),"",J48*K48)</f>
        <v/>
      </c>
      <c r="M48" s="185" t="str">
        <f t="array" ref="M48">IF(AND(D48="",G48="",J48=""),"",IF(AND(D48="",G48=""),-J48,IF(AND(D48="",J48=""),-G48,IF(AND(G48="",J48=""),D48,IF(D48="",-G48-J48,IF(G48="",D48-J48,IF(J48="",D48-G48,D48-G48-J48)))))))</f>
        <v/>
      </c>
      <c r="N48" s="173" t="str">
        <f t="array" ref="N48">IF(A48="","",VLOOKUP(A48,基础资料!A:E,4,0))</f>
        <v/>
      </c>
      <c r="O48" s="184" t="str">
        <f t="array" ref="O48">IF(OR(A48="",M48=""),"",N48*M48)</f>
        <v/>
      </c>
      <c r="P48" s="47"/>
      <c r="Q48" s="47"/>
      <c r="R48" s="47"/>
    </row>
    <row r="49" spans="1:18">
      <c r="A49" s="182"/>
      <c r="B49" s="172"/>
      <c r="C49" s="172"/>
      <c r="D49" s="183" t="str">
        <f t="array" ref="D49">IF(SUMPRODUCT((原材料明细表!$A$6:$A$1000&gt;=$G$4)*(原材料明细表!$A$6:$A$1000&lt;=$H$4)*(原材料明细表!$C$6:$C$1000=$A49)*(原材料明细表!$F$6:$F$1000))=0,"",SUMPRODUCT((原材料明细表!$A$6:$A$1000&gt;=$G$4)*(原材料明细表!$A$6:$A$1000&lt;=$H$4)*(原材料明细表!$C$6:$C$1000=$A49)*(原材料明细表!$F$6:$F$1000)))</f>
        <v/>
      </c>
      <c r="E49" s="179" t="str">
        <f t="array" ref="E49">IF(A49="","",VLOOKUP(A49,基础资料!A:E,4,0))</f>
        <v/>
      </c>
      <c r="F49" s="180" t="str">
        <f t="array" ref="F49">IF(OR(A49="",D49=""),"",E49*D49)</f>
        <v/>
      </c>
      <c r="G49" s="181" t="str">
        <f t="array" ref="G49">IF(SUMPRODUCT((原材料明细表!$A$6:$A$1000&gt;=$G$4)*(原材料明细表!$A$6:$A$1000&lt;=$H$4)*(原材料明细表!$C$6:$C$1000=$A49)*(原材料明细表!$I$6:$I$1000))=0,"",SUMPRODUCT((原材料明细表!$A$6:$A$1000&gt;=$G$4)*(原材料明细表!$A$6:$A$1000&lt;=$H$4)*(原材料明细表!$C$6:$C$1000=$A49)*(原材料明细表!$I$6:$I$1000)))</f>
        <v/>
      </c>
      <c r="H49" s="179" t="str">
        <f t="array" ref="H49">IF(A49="","",VLOOKUP(A49,基础资料!A:E,4,0))</f>
        <v/>
      </c>
      <c r="I49" s="186" t="str">
        <f t="array" ref="I49">IF(OR(A49="",G49=""),"",G49*H49)</f>
        <v/>
      </c>
      <c r="J49" s="181" t="str">
        <f t="array" ref="J49">IF(SUMPRODUCT((原材料明细表!$A$6:$A$1000&gt;=$G$4)*(原材料明细表!$A$6:$A$1000&lt;=$H$4)*(原材料明细表!$C$6:$C$1000=$A49)*(原材料明细表!$L$6:$L$1000))=0,"",SUMPRODUCT((原材料明细表!$A$6:$A$1000&gt;=$G$4)*(原材料明细表!$A$6:$A$1000&lt;=$H$4)*(原材料明细表!$C$6:$C$1000=$A49)*(原材料明细表!$L$6:$L$1000)))</f>
        <v/>
      </c>
      <c r="K49" s="178" t="str">
        <f t="array" ref="K49">IF(A49="","",VLOOKUP(A49,基础资料!A:E,4,0))</f>
        <v/>
      </c>
      <c r="L49" s="186" t="str">
        <f t="array" ref="L49">IF(OR(A49="",J49=""),"",J49*K49)</f>
        <v/>
      </c>
      <c r="M49" s="187" t="str">
        <f t="array" ref="M49">IF(AND(D49="",G49="",J49=""),"",IF(AND(D49="",G49=""),-J49,IF(AND(D49="",J49=""),-G49,IF(AND(G49="",J49=""),D49,IF(D49="",-G49-J49,IF(G49="",D49-J49,IF(J49="",D49-G49,D49-G49-J49)))))))</f>
        <v/>
      </c>
      <c r="N49" s="178" t="str">
        <f t="array" ref="N49">IF(A49="","",VLOOKUP(A49,基础资料!A:E,4,0))</f>
        <v/>
      </c>
      <c r="O49" s="186" t="str">
        <f t="array" ref="O49">IF(OR(A49="",M49=""),"",N49*M49)</f>
        <v/>
      </c>
      <c r="P49" s="47"/>
      <c r="Q49" s="47"/>
      <c r="R49" s="47"/>
    </row>
    <row r="50" spans="1:18">
      <c r="A50" s="182"/>
      <c r="B50" s="172"/>
      <c r="C50" s="172"/>
      <c r="D50" s="183" t="str">
        <f t="array" ref="D50">IF(SUMPRODUCT((原材料明细表!$A$6:$A$1000&gt;=$G$4)*(原材料明细表!$A$6:$A$1000&lt;=$H$4)*(原材料明细表!$C$6:$C$1000=$A50)*(原材料明细表!$F$6:$F$1000))=0,"",SUMPRODUCT((原材料明细表!$A$6:$A$1000&gt;=$G$4)*(原材料明细表!$A$6:$A$1000&lt;=$H$4)*(原材料明细表!$C$6:$C$1000=$A50)*(原材料明细表!$F$6:$F$1000)))</f>
        <v/>
      </c>
      <c r="E50" s="174" t="str">
        <f t="array" ref="E50">IF(A50="","",VLOOKUP(A50,基础资料!A:E,4,0))</f>
        <v/>
      </c>
      <c r="F50" s="175" t="str">
        <f t="array" ref="F50">IF(OR(A50="",D50=""),"",E50*D50)</f>
        <v/>
      </c>
      <c r="G50" s="176" t="str">
        <f t="array" ref="G50">IF(SUMPRODUCT((原材料明细表!$A$6:$A$1000&gt;=$G$4)*(原材料明细表!$A$6:$A$1000&lt;=$H$4)*(原材料明细表!$C$6:$C$1000=$A50)*(原材料明细表!$I$6:$I$1000))=0,"",SUMPRODUCT((原材料明细表!$A$6:$A$1000&gt;=$G$4)*(原材料明细表!$A$6:$A$1000&lt;=$H$4)*(原材料明细表!$C$6:$C$1000=$A50)*(原材料明细表!$I$6:$I$1000)))</f>
        <v/>
      </c>
      <c r="H50" s="174" t="str">
        <f t="array" ref="H50">IF(A50="","",VLOOKUP(A50,基础资料!A:E,4,0))</f>
        <v/>
      </c>
      <c r="I50" s="184" t="str">
        <f t="array" ref="I50">IF(OR(A50="",G50=""),"",G50*H50)</f>
        <v/>
      </c>
      <c r="J50" s="176" t="str">
        <f t="array" ref="J50">IF(SUMPRODUCT((原材料明细表!$A$6:$A$1000&gt;=$G$4)*(原材料明细表!$A$6:$A$1000&lt;=$H$4)*(原材料明细表!$C$6:$C$1000=$A50)*(原材料明细表!$L$6:$L$1000))=0,"",SUMPRODUCT((原材料明细表!$A$6:$A$1000&gt;=$G$4)*(原材料明细表!$A$6:$A$1000&lt;=$H$4)*(原材料明细表!$C$6:$C$1000=$A50)*(原材料明细表!$L$6:$L$1000)))</f>
        <v/>
      </c>
      <c r="K50" s="173" t="str">
        <f t="array" ref="K50">IF(A50="","",VLOOKUP(A50,基础资料!A:E,4,0))</f>
        <v/>
      </c>
      <c r="L50" s="184" t="str">
        <f t="array" ref="L50">IF(OR(A50="",J50=""),"",J50*K50)</f>
        <v/>
      </c>
      <c r="M50" s="185" t="str">
        <f t="array" ref="M50">IF(AND(D50="",G50="",J50=""),"",IF(AND(D50="",G50=""),-J50,IF(AND(D50="",J50=""),-G50,IF(AND(G50="",J50=""),D50,IF(D50="",-G50-J50,IF(G50="",D50-J50,IF(J50="",D50-G50,D50-G50-J50)))))))</f>
        <v/>
      </c>
      <c r="N50" s="173" t="str">
        <f t="array" ref="N50">IF(A50="","",VLOOKUP(A50,基础资料!A:E,4,0))</f>
        <v/>
      </c>
      <c r="O50" s="184" t="str">
        <f t="array" ref="O50">IF(OR(A50="",M50=""),"",N50*M50)</f>
        <v/>
      </c>
      <c r="P50" s="47"/>
      <c r="Q50" s="47"/>
      <c r="R50" s="47"/>
    </row>
    <row r="51" spans="1:18">
      <c r="A51" s="182"/>
      <c r="B51" s="172"/>
      <c r="C51" s="172"/>
      <c r="D51" s="183" t="str">
        <f t="array" ref="D51">IF(SUMPRODUCT((原材料明细表!$A$6:$A$1000&gt;=$G$4)*(原材料明细表!$A$6:$A$1000&lt;=$H$4)*(原材料明细表!$C$6:$C$1000=$A51)*(原材料明细表!$F$6:$F$1000))=0,"",SUMPRODUCT((原材料明细表!$A$6:$A$1000&gt;=$G$4)*(原材料明细表!$A$6:$A$1000&lt;=$H$4)*(原材料明细表!$C$6:$C$1000=$A51)*(原材料明细表!$F$6:$F$1000)))</f>
        <v/>
      </c>
      <c r="E51" s="179" t="str">
        <f t="array" ref="E51">IF(A51="","",VLOOKUP(A51,基础资料!A:E,4,0))</f>
        <v/>
      </c>
      <c r="F51" s="180" t="str">
        <f t="array" ref="F51">IF(OR(A51="",D51=""),"",E51*D51)</f>
        <v/>
      </c>
      <c r="G51" s="181" t="str">
        <f t="array" ref="G51">IF(SUMPRODUCT((原材料明细表!$A$6:$A$1000&gt;=$G$4)*(原材料明细表!$A$6:$A$1000&lt;=$H$4)*(原材料明细表!$C$6:$C$1000=$A51)*(原材料明细表!$I$6:$I$1000))=0,"",SUMPRODUCT((原材料明细表!$A$6:$A$1000&gt;=$G$4)*(原材料明细表!$A$6:$A$1000&lt;=$H$4)*(原材料明细表!$C$6:$C$1000=$A51)*(原材料明细表!$I$6:$I$1000)))</f>
        <v/>
      </c>
      <c r="H51" s="179" t="str">
        <f t="array" ref="H51">IF(A51="","",VLOOKUP(A51,基础资料!A:E,4,0))</f>
        <v/>
      </c>
      <c r="I51" s="186" t="str">
        <f t="array" ref="I51">IF(OR(A51="",G51=""),"",G51*H51)</f>
        <v/>
      </c>
      <c r="J51" s="181" t="str">
        <f t="array" ref="J51">IF(SUMPRODUCT((原材料明细表!$A$6:$A$1000&gt;=$G$4)*(原材料明细表!$A$6:$A$1000&lt;=$H$4)*(原材料明细表!$C$6:$C$1000=$A51)*(原材料明细表!$L$6:$L$1000))=0,"",SUMPRODUCT((原材料明细表!$A$6:$A$1000&gt;=$G$4)*(原材料明细表!$A$6:$A$1000&lt;=$H$4)*(原材料明细表!$C$6:$C$1000=$A51)*(原材料明细表!$L$6:$L$1000)))</f>
        <v/>
      </c>
      <c r="K51" s="178" t="str">
        <f t="array" ref="K51">IF(A51="","",VLOOKUP(A51,基础资料!A:E,4,0))</f>
        <v/>
      </c>
      <c r="L51" s="186" t="str">
        <f t="array" ref="L51">IF(OR(A51="",J51=""),"",J51*K51)</f>
        <v/>
      </c>
      <c r="M51" s="187" t="str">
        <f t="array" ref="M51">IF(AND(D51="",G51="",J51=""),"",IF(AND(D51="",G51=""),-J51,IF(AND(D51="",J51=""),-G51,IF(AND(G51="",J51=""),D51,IF(D51="",-G51-J51,IF(G51="",D51-J51,IF(J51="",D51-G51,D51-G51-J51)))))))</f>
        <v/>
      </c>
      <c r="N51" s="178" t="str">
        <f t="array" ref="N51">IF(A51="","",VLOOKUP(A51,基础资料!A:E,4,0))</f>
        <v/>
      </c>
      <c r="O51" s="186" t="str">
        <f t="array" ref="O51">IF(OR(A51="",M51=""),"",N51*M51)</f>
        <v/>
      </c>
      <c r="P51" s="47"/>
      <c r="Q51" s="47"/>
      <c r="R51" s="47"/>
    </row>
    <row r="52" spans="1:18">
      <c r="A52" s="182"/>
      <c r="B52" s="172"/>
      <c r="C52" s="172"/>
      <c r="D52" s="183" t="str">
        <f t="array" ref="D52">IF(SUMPRODUCT((原材料明细表!$A$6:$A$1000&gt;=$G$4)*(原材料明细表!$A$6:$A$1000&lt;=$H$4)*(原材料明细表!$C$6:$C$1000=$A52)*(原材料明细表!$F$6:$F$1000))=0,"",SUMPRODUCT((原材料明细表!$A$6:$A$1000&gt;=$G$4)*(原材料明细表!$A$6:$A$1000&lt;=$H$4)*(原材料明细表!$C$6:$C$1000=$A52)*(原材料明细表!$F$6:$F$1000)))</f>
        <v/>
      </c>
      <c r="E52" s="174" t="str">
        <f t="array" ref="E52">IF(A52="","",VLOOKUP(A52,基础资料!A:E,4,0))</f>
        <v/>
      </c>
      <c r="F52" s="175" t="str">
        <f t="array" ref="F52">IF(OR(A52="",D52=""),"",E52*D52)</f>
        <v/>
      </c>
      <c r="G52" s="176" t="str">
        <f t="array" ref="G52">IF(SUMPRODUCT((原材料明细表!$A$6:$A$1000&gt;=$G$4)*(原材料明细表!$A$6:$A$1000&lt;=$H$4)*(原材料明细表!$C$6:$C$1000=$A52)*(原材料明细表!$I$6:$I$1000))=0,"",SUMPRODUCT((原材料明细表!$A$6:$A$1000&gt;=$G$4)*(原材料明细表!$A$6:$A$1000&lt;=$H$4)*(原材料明细表!$C$6:$C$1000=$A52)*(原材料明细表!$I$6:$I$1000)))</f>
        <v/>
      </c>
      <c r="H52" s="174" t="str">
        <f t="array" ref="H52">IF(A52="","",VLOOKUP(A52,基础资料!A:E,4,0))</f>
        <v/>
      </c>
      <c r="I52" s="184" t="str">
        <f t="array" ref="I52">IF(OR(A52="",G52=""),"",G52*H52)</f>
        <v/>
      </c>
      <c r="J52" s="176" t="str">
        <f t="array" ref="J52">IF(SUMPRODUCT((原材料明细表!$A$6:$A$1000&gt;=$G$4)*(原材料明细表!$A$6:$A$1000&lt;=$H$4)*(原材料明细表!$C$6:$C$1000=$A52)*(原材料明细表!$L$6:$L$1000))=0,"",SUMPRODUCT((原材料明细表!$A$6:$A$1000&gt;=$G$4)*(原材料明细表!$A$6:$A$1000&lt;=$H$4)*(原材料明细表!$C$6:$C$1000=$A52)*(原材料明细表!$L$6:$L$1000)))</f>
        <v/>
      </c>
      <c r="K52" s="173" t="str">
        <f t="array" ref="K52">IF(A52="","",VLOOKUP(A52,基础资料!A:E,4,0))</f>
        <v/>
      </c>
      <c r="L52" s="184" t="str">
        <f t="array" ref="L52">IF(OR(A52="",J52=""),"",J52*K52)</f>
        <v/>
      </c>
      <c r="M52" s="185" t="str">
        <f t="array" ref="M52">IF(AND(D52="",G52="",J52=""),"",IF(AND(D52="",G52=""),-J52,IF(AND(D52="",J52=""),-G52,IF(AND(G52="",J52=""),D52,IF(D52="",-G52-J52,IF(G52="",D52-J52,IF(J52="",D52-G52,D52-G52-J52)))))))</f>
        <v/>
      </c>
      <c r="N52" s="173" t="str">
        <f t="array" ref="N52">IF(A52="","",VLOOKUP(A52,基础资料!A:E,4,0))</f>
        <v/>
      </c>
      <c r="O52" s="184" t="str">
        <f t="array" ref="O52">IF(OR(A52="",M52=""),"",N52*M52)</f>
        <v/>
      </c>
      <c r="P52" s="47"/>
      <c r="Q52" s="47"/>
      <c r="R52" s="47"/>
    </row>
    <row r="53" spans="1:18">
      <c r="A53" s="182"/>
      <c r="B53" s="172"/>
      <c r="C53" s="172"/>
      <c r="D53" s="183" t="str">
        <f t="array" ref="D53">IF(SUMPRODUCT((原材料明细表!$A$6:$A$1000&gt;=$G$4)*(原材料明细表!$A$6:$A$1000&lt;=$H$4)*(原材料明细表!$C$6:$C$1000=$A53)*(原材料明细表!$F$6:$F$1000))=0,"",SUMPRODUCT((原材料明细表!$A$6:$A$1000&gt;=$G$4)*(原材料明细表!$A$6:$A$1000&lt;=$H$4)*(原材料明细表!$C$6:$C$1000=$A53)*(原材料明细表!$F$6:$F$1000)))</f>
        <v/>
      </c>
      <c r="E53" s="179" t="str">
        <f t="array" ref="E53">IF(A53="","",VLOOKUP(A53,基础资料!A:E,4,0))</f>
        <v/>
      </c>
      <c r="F53" s="180" t="str">
        <f t="array" ref="F53">IF(OR(A53="",D53=""),"",E53*D53)</f>
        <v/>
      </c>
      <c r="G53" s="181" t="str">
        <f t="array" ref="G53">IF(SUMPRODUCT((原材料明细表!$A$6:$A$1000&gt;=$G$4)*(原材料明细表!$A$6:$A$1000&lt;=$H$4)*(原材料明细表!$C$6:$C$1000=$A53)*(原材料明细表!$I$6:$I$1000))=0,"",SUMPRODUCT((原材料明细表!$A$6:$A$1000&gt;=$G$4)*(原材料明细表!$A$6:$A$1000&lt;=$H$4)*(原材料明细表!$C$6:$C$1000=$A53)*(原材料明细表!$I$6:$I$1000)))</f>
        <v/>
      </c>
      <c r="H53" s="179" t="str">
        <f t="array" ref="H53">IF(A53="","",VLOOKUP(A53,基础资料!A:E,4,0))</f>
        <v/>
      </c>
      <c r="I53" s="186" t="str">
        <f t="array" ref="I53">IF(OR(A53="",G53=""),"",G53*H53)</f>
        <v/>
      </c>
      <c r="J53" s="181" t="str">
        <f t="array" ref="J53">IF(SUMPRODUCT((原材料明细表!$A$6:$A$1000&gt;=$G$4)*(原材料明细表!$A$6:$A$1000&lt;=$H$4)*(原材料明细表!$C$6:$C$1000=$A53)*(原材料明细表!$L$6:$L$1000))=0,"",SUMPRODUCT((原材料明细表!$A$6:$A$1000&gt;=$G$4)*(原材料明细表!$A$6:$A$1000&lt;=$H$4)*(原材料明细表!$C$6:$C$1000=$A53)*(原材料明细表!$L$6:$L$1000)))</f>
        <v/>
      </c>
      <c r="K53" s="178" t="str">
        <f t="array" ref="K53">IF(A53="","",VLOOKUP(A53,基础资料!A:E,4,0))</f>
        <v/>
      </c>
      <c r="L53" s="186" t="str">
        <f t="array" ref="L53">IF(OR(A53="",J53=""),"",J53*K53)</f>
        <v/>
      </c>
      <c r="M53" s="187" t="str">
        <f t="array" ref="M53">IF(AND(D53="",G53="",J53=""),"",IF(AND(D53="",G53=""),-J53,IF(AND(D53="",J53=""),-G53,IF(AND(G53="",J53=""),D53,IF(D53="",-G53-J53,IF(G53="",D53-J53,IF(J53="",D53-G53,D53-G53-J53)))))))</f>
        <v/>
      </c>
      <c r="N53" s="178" t="str">
        <f t="array" ref="N53">IF(A53="","",VLOOKUP(A53,基础资料!A:E,4,0))</f>
        <v/>
      </c>
      <c r="O53" s="186" t="str">
        <f t="array" ref="O53">IF(OR(A53="",M53=""),"",N53*M53)</f>
        <v/>
      </c>
      <c r="P53" s="47"/>
      <c r="Q53" s="47"/>
      <c r="R53" s="47"/>
    </row>
    <row r="54" spans="1:18">
      <c r="A54" s="182"/>
      <c r="B54" s="172"/>
      <c r="C54" s="172"/>
      <c r="D54" s="183" t="str">
        <f t="array" ref="D54">IF(SUMPRODUCT((原材料明细表!$A$6:$A$1000&gt;=$G$4)*(原材料明细表!$A$6:$A$1000&lt;=$H$4)*(原材料明细表!$C$6:$C$1000=$A54)*(原材料明细表!$F$6:$F$1000))=0,"",SUMPRODUCT((原材料明细表!$A$6:$A$1000&gt;=$G$4)*(原材料明细表!$A$6:$A$1000&lt;=$H$4)*(原材料明细表!$C$6:$C$1000=$A54)*(原材料明细表!$F$6:$F$1000)))</f>
        <v/>
      </c>
      <c r="E54" s="174" t="str">
        <f t="array" ref="E54">IF(A54="","",VLOOKUP(A54,基础资料!A:E,4,0))</f>
        <v/>
      </c>
      <c r="F54" s="175" t="str">
        <f t="array" ref="F54">IF(OR(A54="",D54=""),"",E54*D54)</f>
        <v/>
      </c>
      <c r="G54" s="176" t="str">
        <f t="array" ref="G54">IF(SUMPRODUCT((原材料明细表!$A$6:$A$1000&gt;=$G$4)*(原材料明细表!$A$6:$A$1000&lt;=$H$4)*(原材料明细表!$C$6:$C$1000=$A54)*(原材料明细表!$I$6:$I$1000))=0,"",SUMPRODUCT((原材料明细表!$A$6:$A$1000&gt;=$G$4)*(原材料明细表!$A$6:$A$1000&lt;=$H$4)*(原材料明细表!$C$6:$C$1000=$A54)*(原材料明细表!$I$6:$I$1000)))</f>
        <v/>
      </c>
      <c r="H54" s="174" t="str">
        <f t="array" ref="H54">IF(A54="","",VLOOKUP(A54,基础资料!A:E,4,0))</f>
        <v/>
      </c>
      <c r="I54" s="184" t="str">
        <f t="array" ref="I54">IF(OR(A54="",G54=""),"",G54*H54)</f>
        <v/>
      </c>
      <c r="J54" s="176" t="str">
        <f t="array" ref="J54">IF(SUMPRODUCT((原材料明细表!$A$6:$A$1000&gt;=$G$4)*(原材料明细表!$A$6:$A$1000&lt;=$H$4)*(原材料明细表!$C$6:$C$1000=$A54)*(原材料明细表!$L$6:$L$1000))=0,"",SUMPRODUCT((原材料明细表!$A$6:$A$1000&gt;=$G$4)*(原材料明细表!$A$6:$A$1000&lt;=$H$4)*(原材料明细表!$C$6:$C$1000=$A54)*(原材料明细表!$L$6:$L$1000)))</f>
        <v/>
      </c>
      <c r="K54" s="173" t="str">
        <f t="array" ref="K54">IF(A54="","",VLOOKUP(A54,基础资料!A:E,4,0))</f>
        <v/>
      </c>
      <c r="L54" s="184" t="str">
        <f t="array" ref="L54">IF(OR(A54="",J54=""),"",J54*K54)</f>
        <v/>
      </c>
      <c r="M54" s="185" t="str">
        <f t="array" ref="M54">IF(AND(D54="",G54="",J54=""),"",IF(AND(D54="",G54=""),-J54,IF(AND(D54="",J54=""),-G54,IF(AND(G54="",J54=""),D54,IF(D54="",-G54-J54,IF(G54="",D54-J54,IF(J54="",D54-G54,D54-G54-J54)))))))</f>
        <v/>
      </c>
      <c r="N54" s="173" t="str">
        <f t="array" ref="N54">IF(A54="","",VLOOKUP(A54,基础资料!A:E,4,0))</f>
        <v/>
      </c>
      <c r="O54" s="184" t="str">
        <f t="array" ref="O54">IF(OR(A54="",M54=""),"",N54*M54)</f>
        <v/>
      </c>
      <c r="P54" s="47"/>
      <c r="Q54" s="47"/>
      <c r="R54" s="47"/>
    </row>
    <row r="55" spans="1:18">
      <c r="A55" s="182"/>
      <c r="B55" s="172"/>
      <c r="C55" s="172"/>
      <c r="D55" s="183" t="str">
        <f t="array" ref="D55">IF(SUMPRODUCT((原材料明细表!$A$6:$A$1000&gt;=$G$4)*(原材料明细表!$A$6:$A$1000&lt;=$H$4)*(原材料明细表!$C$6:$C$1000=$A55)*(原材料明细表!$F$6:$F$1000))=0,"",SUMPRODUCT((原材料明细表!$A$6:$A$1000&gt;=$G$4)*(原材料明细表!$A$6:$A$1000&lt;=$H$4)*(原材料明细表!$C$6:$C$1000=$A55)*(原材料明细表!$F$6:$F$1000)))</f>
        <v/>
      </c>
      <c r="E55" s="179" t="str">
        <f t="array" ref="E55">IF(A55="","",VLOOKUP(A55,基础资料!A:E,4,0))</f>
        <v/>
      </c>
      <c r="F55" s="180" t="str">
        <f t="array" ref="F55">IF(OR(A55="",D55=""),"",E55*D55)</f>
        <v/>
      </c>
      <c r="G55" s="181" t="str">
        <f t="array" ref="G55">IF(SUMPRODUCT((原材料明细表!$A$6:$A$1000&gt;=$G$4)*(原材料明细表!$A$6:$A$1000&lt;=$H$4)*(原材料明细表!$C$6:$C$1000=$A55)*(原材料明细表!$I$6:$I$1000))=0,"",SUMPRODUCT((原材料明细表!$A$6:$A$1000&gt;=$G$4)*(原材料明细表!$A$6:$A$1000&lt;=$H$4)*(原材料明细表!$C$6:$C$1000=$A55)*(原材料明细表!$I$6:$I$1000)))</f>
        <v/>
      </c>
      <c r="H55" s="179" t="str">
        <f t="array" ref="H55">IF(A55="","",VLOOKUP(A55,基础资料!A:E,4,0))</f>
        <v/>
      </c>
      <c r="I55" s="186" t="str">
        <f t="array" ref="I55">IF(OR(A55="",G55=""),"",G55*H55)</f>
        <v/>
      </c>
      <c r="J55" s="181" t="str">
        <f t="array" ref="J55">IF(SUMPRODUCT((原材料明细表!$A$6:$A$1000&gt;=$G$4)*(原材料明细表!$A$6:$A$1000&lt;=$H$4)*(原材料明细表!$C$6:$C$1000=$A55)*(原材料明细表!$L$6:$L$1000))=0,"",SUMPRODUCT((原材料明细表!$A$6:$A$1000&gt;=$G$4)*(原材料明细表!$A$6:$A$1000&lt;=$H$4)*(原材料明细表!$C$6:$C$1000=$A55)*(原材料明细表!$L$6:$L$1000)))</f>
        <v/>
      </c>
      <c r="K55" s="178" t="str">
        <f t="array" ref="K55">IF(A55="","",VLOOKUP(A55,基础资料!A:E,4,0))</f>
        <v/>
      </c>
      <c r="L55" s="186" t="str">
        <f t="array" ref="L55">IF(OR(A55="",J55=""),"",J55*K55)</f>
        <v/>
      </c>
      <c r="M55" s="187" t="str">
        <f t="array" ref="M55">IF(AND(D55="",G55="",J55=""),"",IF(AND(D55="",G55=""),-J55,IF(AND(D55="",J55=""),-G55,IF(AND(G55="",J55=""),D55,IF(D55="",-G55-J55,IF(G55="",D55-J55,IF(J55="",D55-G55,D55-G55-J55)))))))</f>
        <v/>
      </c>
      <c r="N55" s="178" t="str">
        <f t="array" ref="N55">IF(A55="","",VLOOKUP(A55,基础资料!A:E,4,0))</f>
        <v/>
      </c>
      <c r="O55" s="186" t="str">
        <f t="array" ref="O55">IF(OR(A55="",M55=""),"",N55*M55)</f>
        <v/>
      </c>
      <c r="P55" s="47"/>
      <c r="Q55" s="47"/>
      <c r="R55" s="47"/>
    </row>
    <row r="56" spans="1:18">
      <c r="A56" s="182"/>
      <c r="B56" s="172"/>
      <c r="C56" s="172"/>
      <c r="D56" s="183" t="str">
        <f t="array" ref="D56">IF(SUMPRODUCT((原材料明细表!$A$6:$A$1000&gt;=$G$4)*(原材料明细表!$A$6:$A$1000&lt;=$H$4)*(原材料明细表!$C$6:$C$1000=$A56)*(原材料明细表!$F$6:$F$1000))=0,"",SUMPRODUCT((原材料明细表!$A$6:$A$1000&gt;=$G$4)*(原材料明细表!$A$6:$A$1000&lt;=$H$4)*(原材料明细表!$C$6:$C$1000=$A56)*(原材料明细表!$F$6:$F$1000)))</f>
        <v/>
      </c>
      <c r="E56" s="174" t="str">
        <f t="array" ref="E56">IF(A56="","",VLOOKUP(A56,基础资料!A:E,4,0))</f>
        <v/>
      </c>
      <c r="F56" s="175" t="str">
        <f t="array" ref="F56">IF(OR(A56="",D56=""),"",E56*D56)</f>
        <v/>
      </c>
      <c r="G56" s="176" t="str">
        <f t="array" ref="G56">IF(SUMPRODUCT((原材料明细表!$A$6:$A$1000&gt;=$G$4)*(原材料明细表!$A$6:$A$1000&lt;=$H$4)*(原材料明细表!$C$6:$C$1000=$A56)*(原材料明细表!$I$6:$I$1000))=0,"",SUMPRODUCT((原材料明细表!$A$6:$A$1000&gt;=$G$4)*(原材料明细表!$A$6:$A$1000&lt;=$H$4)*(原材料明细表!$C$6:$C$1000=$A56)*(原材料明细表!$I$6:$I$1000)))</f>
        <v/>
      </c>
      <c r="H56" s="174" t="str">
        <f t="array" ref="H56">IF(A56="","",VLOOKUP(A56,基础资料!A:E,4,0))</f>
        <v/>
      </c>
      <c r="I56" s="184" t="str">
        <f t="array" ref="I56">IF(OR(A56="",G56=""),"",G56*H56)</f>
        <v/>
      </c>
      <c r="J56" s="176" t="str">
        <f t="array" ref="J56">IF(SUMPRODUCT((原材料明细表!$A$6:$A$1000&gt;=$G$4)*(原材料明细表!$A$6:$A$1000&lt;=$H$4)*(原材料明细表!$C$6:$C$1000=$A56)*(原材料明细表!$L$6:$L$1000))=0,"",SUMPRODUCT((原材料明细表!$A$6:$A$1000&gt;=$G$4)*(原材料明细表!$A$6:$A$1000&lt;=$H$4)*(原材料明细表!$C$6:$C$1000=$A56)*(原材料明细表!$L$6:$L$1000)))</f>
        <v/>
      </c>
      <c r="K56" s="173" t="str">
        <f t="array" ref="K56">IF(A56="","",VLOOKUP(A56,基础资料!A:E,4,0))</f>
        <v/>
      </c>
      <c r="L56" s="184" t="str">
        <f t="array" ref="L56">IF(OR(A56="",J56=""),"",J56*K56)</f>
        <v/>
      </c>
      <c r="M56" s="185" t="str">
        <f t="array" ref="M56">IF(AND(D56="",G56="",J56=""),"",IF(AND(D56="",G56=""),-J56,IF(AND(D56="",J56=""),-G56,IF(AND(G56="",J56=""),D56,IF(D56="",-G56-J56,IF(G56="",D56-J56,IF(J56="",D56-G56,D56-G56-J56)))))))</f>
        <v/>
      </c>
      <c r="N56" s="173" t="str">
        <f t="array" ref="N56">IF(A56="","",VLOOKUP(A56,基础资料!A:E,4,0))</f>
        <v/>
      </c>
      <c r="O56" s="184" t="str">
        <f t="array" ref="O56">IF(OR(A56="",M56=""),"",N56*M56)</f>
        <v/>
      </c>
      <c r="P56" s="47"/>
      <c r="Q56" s="47"/>
      <c r="R56" s="47"/>
    </row>
    <row r="57" spans="1:18">
      <c r="A57" s="182"/>
      <c r="B57" s="172"/>
      <c r="C57" s="172"/>
      <c r="D57" s="183" t="str">
        <f t="array" ref="D57">IF(SUMPRODUCT((原材料明细表!$A$6:$A$1000&gt;=$G$4)*(原材料明细表!$A$6:$A$1000&lt;=$H$4)*(原材料明细表!$C$6:$C$1000=$A57)*(原材料明细表!$F$6:$F$1000))=0,"",SUMPRODUCT((原材料明细表!$A$6:$A$1000&gt;=$G$4)*(原材料明细表!$A$6:$A$1000&lt;=$H$4)*(原材料明细表!$C$6:$C$1000=$A57)*(原材料明细表!$F$6:$F$1000)))</f>
        <v/>
      </c>
      <c r="E57" s="179" t="str">
        <f t="array" ref="E57">IF(A57="","",VLOOKUP(A57,基础资料!A:E,4,0))</f>
        <v/>
      </c>
      <c r="F57" s="180" t="str">
        <f t="array" ref="F57">IF(OR(A57="",D57=""),"",E57*D57)</f>
        <v/>
      </c>
      <c r="G57" s="181" t="str">
        <f t="array" ref="G57">IF(SUMPRODUCT((原材料明细表!$A$6:$A$1000&gt;=$G$4)*(原材料明细表!$A$6:$A$1000&lt;=$H$4)*(原材料明细表!$C$6:$C$1000=$A57)*(原材料明细表!$I$6:$I$1000))=0,"",SUMPRODUCT((原材料明细表!$A$6:$A$1000&gt;=$G$4)*(原材料明细表!$A$6:$A$1000&lt;=$H$4)*(原材料明细表!$C$6:$C$1000=$A57)*(原材料明细表!$I$6:$I$1000)))</f>
        <v/>
      </c>
      <c r="H57" s="179" t="str">
        <f t="array" ref="H57">IF(A57="","",VLOOKUP(A57,基础资料!A:E,4,0))</f>
        <v/>
      </c>
      <c r="I57" s="186" t="str">
        <f t="array" ref="I57">IF(OR(A57="",G57=""),"",G57*H57)</f>
        <v/>
      </c>
      <c r="J57" s="181" t="str">
        <f t="array" ref="J57">IF(SUMPRODUCT((原材料明细表!$A$6:$A$1000&gt;=$G$4)*(原材料明细表!$A$6:$A$1000&lt;=$H$4)*(原材料明细表!$C$6:$C$1000=$A57)*(原材料明细表!$L$6:$L$1000))=0,"",SUMPRODUCT((原材料明细表!$A$6:$A$1000&gt;=$G$4)*(原材料明细表!$A$6:$A$1000&lt;=$H$4)*(原材料明细表!$C$6:$C$1000=$A57)*(原材料明细表!$L$6:$L$1000)))</f>
        <v/>
      </c>
      <c r="K57" s="178" t="str">
        <f t="array" ref="K57">IF(A57="","",VLOOKUP(A57,基础资料!A:E,4,0))</f>
        <v/>
      </c>
      <c r="L57" s="186" t="str">
        <f t="array" ref="L57">IF(OR(A57="",J57=""),"",J57*K57)</f>
        <v/>
      </c>
      <c r="M57" s="187" t="str">
        <f t="array" ref="M57">IF(AND(D57="",G57="",J57=""),"",IF(AND(D57="",G57=""),-J57,IF(AND(D57="",J57=""),-G57,IF(AND(G57="",J57=""),D57,IF(D57="",-G57-J57,IF(G57="",D57-J57,IF(J57="",D57-G57,D57-G57-J57)))))))</f>
        <v/>
      </c>
      <c r="N57" s="178" t="str">
        <f t="array" ref="N57">IF(A57="","",VLOOKUP(A57,基础资料!A:E,4,0))</f>
        <v/>
      </c>
      <c r="O57" s="186" t="str">
        <f t="array" ref="O57">IF(OR(A57="",M57=""),"",N57*M57)</f>
        <v/>
      </c>
      <c r="P57" s="47"/>
      <c r="Q57" s="47"/>
      <c r="R57" s="47"/>
    </row>
    <row r="58" spans="1:18">
      <c r="A58" s="182"/>
      <c r="B58" s="172"/>
      <c r="C58" s="172"/>
      <c r="D58" s="183" t="str">
        <f t="array" ref="D58">IF(SUMPRODUCT((原材料明细表!$A$6:$A$1000&gt;=$G$4)*(原材料明细表!$A$6:$A$1000&lt;=$H$4)*(原材料明细表!$C$6:$C$1000=$A58)*(原材料明细表!$F$6:$F$1000))=0,"",SUMPRODUCT((原材料明细表!$A$6:$A$1000&gt;=$G$4)*(原材料明细表!$A$6:$A$1000&lt;=$H$4)*(原材料明细表!$C$6:$C$1000=$A58)*(原材料明细表!$F$6:$F$1000)))</f>
        <v/>
      </c>
      <c r="E58" s="174" t="str">
        <f t="array" ref="E58">IF(A58="","",VLOOKUP(A58,基础资料!A:E,4,0))</f>
        <v/>
      </c>
      <c r="F58" s="175" t="str">
        <f t="array" ref="F58">IF(OR(A58="",D58=""),"",E58*D58)</f>
        <v/>
      </c>
      <c r="G58" s="176" t="str">
        <f t="array" ref="G58">IF(SUMPRODUCT((原材料明细表!$A$6:$A$1000&gt;=$G$4)*(原材料明细表!$A$6:$A$1000&lt;=$H$4)*(原材料明细表!$C$6:$C$1000=$A58)*(原材料明细表!$I$6:$I$1000))=0,"",SUMPRODUCT((原材料明细表!$A$6:$A$1000&gt;=$G$4)*(原材料明细表!$A$6:$A$1000&lt;=$H$4)*(原材料明细表!$C$6:$C$1000=$A58)*(原材料明细表!$I$6:$I$1000)))</f>
        <v/>
      </c>
      <c r="H58" s="174" t="str">
        <f t="array" ref="H58">IF(A58="","",VLOOKUP(A58,基础资料!A:E,4,0))</f>
        <v/>
      </c>
      <c r="I58" s="184" t="str">
        <f t="array" ref="I58">IF(OR(A58="",G58=""),"",G58*H58)</f>
        <v/>
      </c>
      <c r="J58" s="176" t="str">
        <f t="array" ref="J58">IF(SUMPRODUCT((原材料明细表!$A$6:$A$1000&gt;=$G$4)*(原材料明细表!$A$6:$A$1000&lt;=$H$4)*(原材料明细表!$C$6:$C$1000=$A58)*(原材料明细表!$L$6:$L$1000))=0,"",SUMPRODUCT((原材料明细表!$A$6:$A$1000&gt;=$G$4)*(原材料明细表!$A$6:$A$1000&lt;=$H$4)*(原材料明细表!$C$6:$C$1000=$A58)*(原材料明细表!$L$6:$L$1000)))</f>
        <v/>
      </c>
      <c r="K58" s="173" t="str">
        <f t="array" ref="K58">IF(A58="","",VLOOKUP(A58,基础资料!A:E,4,0))</f>
        <v/>
      </c>
      <c r="L58" s="184" t="str">
        <f t="array" ref="L58">IF(OR(A58="",J58=""),"",J58*K58)</f>
        <v/>
      </c>
      <c r="M58" s="185" t="str">
        <f t="array" ref="M58">IF(AND(D58="",G58="",J58=""),"",IF(AND(D58="",G58=""),-J58,IF(AND(D58="",J58=""),-G58,IF(AND(G58="",J58=""),D58,IF(D58="",-G58-J58,IF(G58="",D58-J58,IF(J58="",D58-G58,D58-G58-J58)))))))</f>
        <v/>
      </c>
      <c r="N58" s="173" t="str">
        <f t="array" ref="N58">IF(A58="","",VLOOKUP(A58,基础资料!A:E,4,0))</f>
        <v/>
      </c>
      <c r="O58" s="184" t="str">
        <f t="array" ref="O58">IF(OR(A58="",M58=""),"",N58*M58)</f>
        <v/>
      </c>
      <c r="P58" s="47"/>
      <c r="Q58" s="47"/>
      <c r="R58" s="47"/>
    </row>
    <row r="59" spans="1:18">
      <c r="A59" s="182"/>
      <c r="B59" s="172"/>
      <c r="C59" s="172"/>
      <c r="D59" s="183" t="str">
        <f t="array" ref="D59">IF(SUMPRODUCT((原材料明细表!$A$6:$A$1000&gt;=$G$4)*(原材料明细表!$A$6:$A$1000&lt;=$H$4)*(原材料明细表!$C$6:$C$1000=$A59)*(原材料明细表!$F$6:$F$1000))=0,"",SUMPRODUCT((原材料明细表!$A$6:$A$1000&gt;=$G$4)*(原材料明细表!$A$6:$A$1000&lt;=$H$4)*(原材料明细表!$C$6:$C$1000=$A59)*(原材料明细表!$F$6:$F$1000)))</f>
        <v/>
      </c>
      <c r="E59" s="179" t="str">
        <f t="array" ref="E59">IF(A59="","",VLOOKUP(A59,基础资料!A:E,4,0))</f>
        <v/>
      </c>
      <c r="F59" s="180" t="str">
        <f t="array" ref="F59">IF(OR(A59="",D59=""),"",E59*D59)</f>
        <v/>
      </c>
      <c r="G59" s="181" t="str">
        <f t="array" ref="G59">IF(SUMPRODUCT((原材料明细表!$A$6:$A$1000&gt;=$G$4)*(原材料明细表!$A$6:$A$1000&lt;=$H$4)*(原材料明细表!$C$6:$C$1000=$A59)*(原材料明细表!$I$6:$I$1000))=0,"",SUMPRODUCT((原材料明细表!$A$6:$A$1000&gt;=$G$4)*(原材料明细表!$A$6:$A$1000&lt;=$H$4)*(原材料明细表!$C$6:$C$1000=$A59)*(原材料明细表!$I$6:$I$1000)))</f>
        <v/>
      </c>
      <c r="H59" s="179" t="str">
        <f t="array" ref="H59">IF(A59="","",VLOOKUP(A59,基础资料!A:E,4,0))</f>
        <v/>
      </c>
      <c r="I59" s="186" t="str">
        <f t="array" ref="I59">IF(OR(A59="",G59=""),"",G59*H59)</f>
        <v/>
      </c>
      <c r="J59" s="181" t="str">
        <f t="array" ref="J59">IF(SUMPRODUCT((原材料明细表!$A$6:$A$1000&gt;=$G$4)*(原材料明细表!$A$6:$A$1000&lt;=$H$4)*(原材料明细表!$C$6:$C$1000=$A59)*(原材料明细表!$L$6:$L$1000))=0,"",SUMPRODUCT((原材料明细表!$A$6:$A$1000&gt;=$G$4)*(原材料明细表!$A$6:$A$1000&lt;=$H$4)*(原材料明细表!$C$6:$C$1000=$A59)*(原材料明细表!$L$6:$L$1000)))</f>
        <v/>
      </c>
      <c r="K59" s="178" t="str">
        <f t="array" ref="K59">IF(A59="","",VLOOKUP(A59,基础资料!A:E,4,0))</f>
        <v/>
      </c>
      <c r="L59" s="186" t="str">
        <f t="array" ref="L59">IF(OR(A59="",J59=""),"",J59*K59)</f>
        <v/>
      </c>
      <c r="M59" s="187" t="str">
        <f t="array" ref="M59">IF(AND(D59="",G59="",J59=""),"",IF(AND(D59="",G59=""),-J59,IF(AND(D59="",J59=""),-G59,IF(AND(G59="",J59=""),D59,IF(D59="",-G59-J59,IF(G59="",D59-J59,IF(J59="",D59-G59,D59-G59-J59)))))))</f>
        <v/>
      </c>
      <c r="N59" s="178" t="str">
        <f t="array" ref="N59">IF(A59="","",VLOOKUP(A59,基础资料!A:E,4,0))</f>
        <v/>
      </c>
      <c r="O59" s="186" t="str">
        <f t="array" ref="O59">IF(OR(A59="",M59=""),"",N59*M59)</f>
        <v/>
      </c>
      <c r="P59" s="47"/>
      <c r="Q59" s="47"/>
      <c r="R59" s="47"/>
    </row>
    <row r="60" spans="1:18">
      <c r="A60" s="182"/>
      <c r="B60" s="172"/>
      <c r="C60" s="172"/>
      <c r="D60" s="183" t="str">
        <f t="array" ref="D60">IF(SUMPRODUCT((原材料明细表!$A$6:$A$1000&gt;=$G$4)*(原材料明细表!$A$6:$A$1000&lt;=$H$4)*(原材料明细表!$C$6:$C$1000=$A60)*(原材料明细表!$F$6:$F$1000))=0,"",SUMPRODUCT((原材料明细表!$A$6:$A$1000&gt;=$G$4)*(原材料明细表!$A$6:$A$1000&lt;=$H$4)*(原材料明细表!$C$6:$C$1000=$A60)*(原材料明细表!$F$6:$F$1000)))</f>
        <v/>
      </c>
      <c r="E60" s="174" t="str">
        <f t="array" ref="E60">IF(A60="","",VLOOKUP(A60,基础资料!A:E,4,0))</f>
        <v/>
      </c>
      <c r="F60" s="175" t="str">
        <f t="array" ref="F60">IF(OR(A60="",D60=""),"",E60*D60)</f>
        <v/>
      </c>
      <c r="G60" s="176" t="str">
        <f t="array" ref="G60">IF(SUMPRODUCT((原材料明细表!$A$6:$A$1000&gt;=$G$4)*(原材料明细表!$A$6:$A$1000&lt;=$H$4)*(原材料明细表!$C$6:$C$1000=$A60)*(原材料明细表!$I$6:$I$1000))=0,"",SUMPRODUCT((原材料明细表!$A$6:$A$1000&gt;=$G$4)*(原材料明细表!$A$6:$A$1000&lt;=$H$4)*(原材料明细表!$C$6:$C$1000=$A60)*(原材料明细表!$I$6:$I$1000)))</f>
        <v/>
      </c>
      <c r="H60" s="174" t="str">
        <f t="array" ref="H60">IF(A60="","",VLOOKUP(A60,基础资料!A:E,4,0))</f>
        <v/>
      </c>
      <c r="I60" s="184" t="str">
        <f t="array" ref="I60">IF(OR(A60="",G60=""),"",G60*H60)</f>
        <v/>
      </c>
      <c r="J60" s="176" t="str">
        <f t="array" ref="J60">IF(SUMPRODUCT((原材料明细表!$A$6:$A$1000&gt;=$G$4)*(原材料明细表!$A$6:$A$1000&lt;=$H$4)*(原材料明细表!$C$6:$C$1000=$A60)*(原材料明细表!$L$6:$L$1000))=0,"",SUMPRODUCT((原材料明细表!$A$6:$A$1000&gt;=$G$4)*(原材料明细表!$A$6:$A$1000&lt;=$H$4)*(原材料明细表!$C$6:$C$1000=$A60)*(原材料明细表!$L$6:$L$1000)))</f>
        <v/>
      </c>
      <c r="K60" s="173" t="str">
        <f t="array" ref="K60">IF(A60="","",VLOOKUP(A60,基础资料!A:E,4,0))</f>
        <v/>
      </c>
      <c r="L60" s="184" t="str">
        <f t="array" ref="L60">IF(OR(A60="",J60=""),"",J60*K60)</f>
        <v/>
      </c>
      <c r="M60" s="185" t="str">
        <f t="array" ref="M60">IF(AND(D60="",G60="",J60=""),"",IF(AND(D60="",G60=""),-J60,IF(AND(D60="",J60=""),-G60,IF(AND(G60="",J60=""),D60,IF(D60="",-G60-J60,IF(G60="",D60-J60,IF(J60="",D60-G60,D60-G60-J60)))))))</f>
        <v/>
      </c>
      <c r="N60" s="173" t="str">
        <f t="array" ref="N60">IF(A60="","",VLOOKUP(A60,基础资料!A:E,4,0))</f>
        <v/>
      </c>
      <c r="O60" s="184" t="str">
        <f t="array" ref="O60">IF(OR(A60="",M60=""),"",N60*M60)</f>
        <v/>
      </c>
      <c r="P60" s="47"/>
      <c r="Q60" s="47"/>
      <c r="R60" s="47"/>
    </row>
    <row r="61" spans="1:18">
      <c r="A61" s="182"/>
      <c r="B61" s="172"/>
      <c r="C61" s="172"/>
      <c r="D61" s="183" t="str">
        <f t="array" ref="D61">IF(SUMPRODUCT((原材料明细表!$A$6:$A$1000&gt;=$G$4)*(原材料明细表!$A$6:$A$1000&lt;=$H$4)*(原材料明细表!$C$6:$C$1000=$A61)*(原材料明细表!$F$6:$F$1000))=0,"",SUMPRODUCT((原材料明细表!$A$6:$A$1000&gt;=$G$4)*(原材料明细表!$A$6:$A$1000&lt;=$H$4)*(原材料明细表!$C$6:$C$1000=$A61)*(原材料明细表!$F$6:$F$1000)))</f>
        <v/>
      </c>
      <c r="E61" s="179" t="str">
        <f t="array" ref="E61">IF(A61="","",VLOOKUP(A61,基础资料!A:E,4,0))</f>
        <v/>
      </c>
      <c r="F61" s="180" t="str">
        <f t="array" ref="F61">IF(OR(A61="",D61=""),"",E61*D61)</f>
        <v/>
      </c>
      <c r="G61" s="181" t="str">
        <f t="array" ref="G61">IF(SUMPRODUCT((原材料明细表!$A$6:$A$1000&gt;=$G$4)*(原材料明细表!$A$6:$A$1000&lt;=$H$4)*(原材料明细表!$C$6:$C$1000=$A61)*(原材料明细表!$I$6:$I$1000))=0,"",SUMPRODUCT((原材料明细表!$A$6:$A$1000&gt;=$G$4)*(原材料明细表!$A$6:$A$1000&lt;=$H$4)*(原材料明细表!$C$6:$C$1000=$A61)*(原材料明细表!$I$6:$I$1000)))</f>
        <v/>
      </c>
      <c r="H61" s="179" t="str">
        <f t="array" ref="H61">IF(A61="","",VLOOKUP(A61,基础资料!A:E,4,0))</f>
        <v/>
      </c>
      <c r="I61" s="186" t="str">
        <f t="array" ref="I61">IF(OR(A61="",G61=""),"",G61*H61)</f>
        <v/>
      </c>
      <c r="J61" s="181" t="str">
        <f t="array" ref="J61">IF(SUMPRODUCT((原材料明细表!$A$6:$A$1000&gt;=$G$4)*(原材料明细表!$A$6:$A$1000&lt;=$H$4)*(原材料明细表!$C$6:$C$1000=$A61)*(原材料明细表!$L$6:$L$1000))=0,"",SUMPRODUCT((原材料明细表!$A$6:$A$1000&gt;=$G$4)*(原材料明细表!$A$6:$A$1000&lt;=$H$4)*(原材料明细表!$C$6:$C$1000=$A61)*(原材料明细表!$L$6:$L$1000)))</f>
        <v/>
      </c>
      <c r="K61" s="178" t="str">
        <f t="array" ref="K61">IF(A61="","",VLOOKUP(A61,基础资料!A:E,4,0))</f>
        <v/>
      </c>
      <c r="L61" s="186" t="str">
        <f t="array" ref="L61">IF(OR(A61="",J61=""),"",J61*K61)</f>
        <v/>
      </c>
      <c r="M61" s="187" t="str">
        <f t="array" ref="M61">IF(AND(D61="",G61="",J61=""),"",IF(AND(D61="",G61=""),-J61,IF(AND(D61="",J61=""),-G61,IF(AND(G61="",J61=""),D61,IF(D61="",-G61-J61,IF(G61="",D61-J61,IF(J61="",D61-G61,D61-G61-J61)))))))</f>
        <v/>
      </c>
      <c r="N61" s="178" t="str">
        <f t="array" ref="N61">IF(A61="","",VLOOKUP(A61,基础资料!A:E,4,0))</f>
        <v/>
      </c>
      <c r="O61" s="186" t="str">
        <f t="array" ref="O61">IF(OR(A61="",M61=""),"",N61*M61)</f>
        <v/>
      </c>
      <c r="P61" s="47"/>
      <c r="Q61" s="47"/>
      <c r="R61" s="47"/>
    </row>
    <row r="62" spans="1:18">
      <c r="A62" s="182"/>
      <c r="B62" s="172"/>
      <c r="C62" s="172"/>
      <c r="D62" s="183" t="str">
        <f t="array" ref="D62">IF(SUMPRODUCT((原材料明细表!$A$6:$A$1000&gt;=$G$4)*(原材料明细表!$A$6:$A$1000&lt;=$H$4)*(原材料明细表!$C$6:$C$1000=$A62)*(原材料明细表!$F$6:$F$1000))=0,"",SUMPRODUCT((原材料明细表!$A$6:$A$1000&gt;=$G$4)*(原材料明细表!$A$6:$A$1000&lt;=$H$4)*(原材料明细表!$C$6:$C$1000=$A62)*(原材料明细表!$F$6:$F$1000)))</f>
        <v/>
      </c>
      <c r="E62" s="174" t="str">
        <f t="array" ref="E62">IF(A62="","",VLOOKUP(A62,基础资料!A:E,4,0))</f>
        <v/>
      </c>
      <c r="F62" s="175" t="str">
        <f t="array" ref="F62">IF(OR(A62="",D62=""),"",E62*D62)</f>
        <v/>
      </c>
      <c r="G62" s="176" t="str">
        <f t="array" ref="G62">IF(SUMPRODUCT((原材料明细表!$A$6:$A$1000&gt;=$G$4)*(原材料明细表!$A$6:$A$1000&lt;=$H$4)*(原材料明细表!$C$6:$C$1000=$A62)*(原材料明细表!$I$6:$I$1000))=0,"",SUMPRODUCT((原材料明细表!$A$6:$A$1000&gt;=$G$4)*(原材料明细表!$A$6:$A$1000&lt;=$H$4)*(原材料明细表!$C$6:$C$1000=$A62)*(原材料明细表!$I$6:$I$1000)))</f>
        <v/>
      </c>
      <c r="H62" s="174" t="str">
        <f t="array" ref="H62">IF(A62="","",VLOOKUP(A62,基础资料!A:E,4,0))</f>
        <v/>
      </c>
      <c r="I62" s="184" t="str">
        <f t="array" ref="I62">IF(OR(A62="",G62=""),"",G62*H62)</f>
        <v/>
      </c>
      <c r="J62" s="176" t="str">
        <f t="array" ref="J62">IF(SUMPRODUCT((原材料明细表!$A$6:$A$1000&gt;=$G$4)*(原材料明细表!$A$6:$A$1000&lt;=$H$4)*(原材料明细表!$C$6:$C$1000=$A62)*(原材料明细表!$L$6:$L$1000))=0,"",SUMPRODUCT((原材料明细表!$A$6:$A$1000&gt;=$G$4)*(原材料明细表!$A$6:$A$1000&lt;=$H$4)*(原材料明细表!$C$6:$C$1000=$A62)*(原材料明细表!$L$6:$L$1000)))</f>
        <v/>
      </c>
      <c r="K62" s="173" t="str">
        <f t="array" ref="K62">IF(A62="","",VLOOKUP(A62,基础资料!A:E,4,0))</f>
        <v/>
      </c>
      <c r="L62" s="184" t="str">
        <f t="array" ref="L62">IF(OR(A62="",J62=""),"",J62*K62)</f>
        <v/>
      </c>
      <c r="M62" s="185" t="str">
        <f t="array" ref="M62">IF(AND(D62="",G62="",J62=""),"",IF(AND(D62="",G62=""),-J62,IF(AND(D62="",J62=""),-G62,IF(AND(G62="",J62=""),D62,IF(D62="",-G62-J62,IF(G62="",D62-J62,IF(J62="",D62-G62,D62-G62-J62)))))))</f>
        <v/>
      </c>
      <c r="N62" s="173" t="str">
        <f t="array" ref="N62">IF(A62="","",VLOOKUP(A62,基础资料!A:E,4,0))</f>
        <v/>
      </c>
      <c r="O62" s="184" t="str">
        <f t="array" ref="O62">IF(OR(A62="",M62=""),"",N62*M62)</f>
        <v/>
      </c>
      <c r="P62" s="47"/>
      <c r="Q62" s="47"/>
      <c r="R62" s="47"/>
    </row>
    <row r="63" spans="1:18">
      <c r="A63" s="182"/>
      <c r="B63" s="172"/>
      <c r="C63" s="172"/>
      <c r="D63" s="183" t="str">
        <f t="array" ref="D63">IF(SUMPRODUCT((原材料明细表!$A$6:$A$1000&gt;=$G$4)*(原材料明细表!$A$6:$A$1000&lt;=$H$4)*(原材料明细表!$C$6:$C$1000=$A63)*(原材料明细表!$F$6:$F$1000))=0,"",SUMPRODUCT((原材料明细表!$A$6:$A$1000&gt;=$G$4)*(原材料明细表!$A$6:$A$1000&lt;=$H$4)*(原材料明细表!$C$6:$C$1000=$A63)*(原材料明细表!$F$6:$F$1000)))</f>
        <v/>
      </c>
      <c r="E63" s="179" t="str">
        <f t="array" ref="E63">IF(A63="","",VLOOKUP(A63,基础资料!A:E,4,0))</f>
        <v/>
      </c>
      <c r="F63" s="180" t="str">
        <f t="array" ref="F63">IF(OR(A63="",D63=""),"",E63*D63)</f>
        <v/>
      </c>
      <c r="G63" s="181" t="str">
        <f t="array" ref="G63">IF(SUMPRODUCT((原材料明细表!$A$6:$A$1000&gt;=$G$4)*(原材料明细表!$A$6:$A$1000&lt;=$H$4)*(原材料明细表!$C$6:$C$1000=$A63)*(原材料明细表!$I$6:$I$1000))=0,"",SUMPRODUCT((原材料明细表!$A$6:$A$1000&gt;=$G$4)*(原材料明细表!$A$6:$A$1000&lt;=$H$4)*(原材料明细表!$C$6:$C$1000=$A63)*(原材料明细表!$I$6:$I$1000)))</f>
        <v/>
      </c>
      <c r="H63" s="179" t="str">
        <f t="array" ref="H63">IF(A63="","",VLOOKUP(A63,基础资料!A:E,4,0))</f>
        <v/>
      </c>
      <c r="I63" s="186" t="str">
        <f t="array" ref="I63">IF(OR(A63="",G63=""),"",G63*H63)</f>
        <v/>
      </c>
      <c r="J63" s="181" t="str">
        <f t="array" ref="J63">IF(SUMPRODUCT((原材料明细表!$A$6:$A$1000&gt;=$G$4)*(原材料明细表!$A$6:$A$1000&lt;=$H$4)*(原材料明细表!$C$6:$C$1000=$A63)*(原材料明细表!$L$6:$L$1000))=0,"",SUMPRODUCT((原材料明细表!$A$6:$A$1000&gt;=$G$4)*(原材料明细表!$A$6:$A$1000&lt;=$H$4)*(原材料明细表!$C$6:$C$1000=$A63)*(原材料明细表!$L$6:$L$1000)))</f>
        <v/>
      </c>
      <c r="K63" s="178" t="str">
        <f t="array" ref="K63">IF(A63="","",VLOOKUP(A63,基础资料!A:E,4,0))</f>
        <v/>
      </c>
      <c r="L63" s="186" t="str">
        <f t="array" ref="L63">IF(OR(A63="",J63=""),"",J63*K63)</f>
        <v/>
      </c>
      <c r="M63" s="187" t="str">
        <f t="array" ref="M63">IF(AND(D63="",G63="",J63=""),"",IF(AND(D63="",G63=""),-J63,IF(AND(D63="",J63=""),-G63,IF(AND(G63="",J63=""),D63,IF(D63="",-G63-J63,IF(G63="",D63-J63,IF(J63="",D63-G63,D63-G63-J63)))))))</f>
        <v/>
      </c>
      <c r="N63" s="178" t="str">
        <f t="array" ref="N63">IF(A63="","",VLOOKUP(A63,基础资料!A:E,4,0))</f>
        <v/>
      </c>
      <c r="O63" s="186" t="str">
        <f t="array" ref="O63">IF(OR(A63="",M63=""),"",N63*M63)</f>
        <v/>
      </c>
      <c r="P63" s="47"/>
      <c r="Q63" s="47"/>
      <c r="R63" s="47"/>
    </row>
    <row r="64" spans="1:18">
      <c r="A64" s="182"/>
      <c r="B64" s="172"/>
      <c r="C64" s="172"/>
      <c r="D64" s="183" t="str">
        <f t="array" ref="D64">IF(SUMPRODUCT((原材料明细表!$A$6:$A$1000&gt;=$G$4)*(原材料明细表!$A$6:$A$1000&lt;=$H$4)*(原材料明细表!$C$6:$C$1000=$A64)*(原材料明细表!$F$6:$F$1000))=0,"",SUMPRODUCT((原材料明细表!$A$6:$A$1000&gt;=$G$4)*(原材料明细表!$A$6:$A$1000&lt;=$H$4)*(原材料明细表!$C$6:$C$1000=$A64)*(原材料明细表!$F$6:$F$1000)))</f>
        <v/>
      </c>
      <c r="E64" s="174" t="str">
        <f t="array" ref="E64">IF(A64="","",VLOOKUP(A64,基础资料!A:E,4,0))</f>
        <v/>
      </c>
      <c r="F64" s="175" t="str">
        <f t="array" ref="F64">IF(OR(A64="",D64=""),"",E64*D64)</f>
        <v/>
      </c>
      <c r="G64" s="176" t="str">
        <f t="array" ref="G64">IF(SUMPRODUCT((原材料明细表!$A$6:$A$1000&gt;=$G$4)*(原材料明细表!$A$6:$A$1000&lt;=$H$4)*(原材料明细表!$C$6:$C$1000=$A64)*(原材料明细表!$I$6:$I$1000))=0,"",SUMPRODUCT((原材料明细表!$A$6:$A$1000&gt;=$G$4)*(原材料明细表!$A$6:$A$1000&lt;=$H$4)*(原材料明细表!$C$6:$C$1000=$A64)*(原材料明细表!$I$6:$I$1000)))</f>
        <v/>
      </c>
      <c r="H64" s="174" t="str">
        <f t="array" ref="H64">IF(A64="","",VLOOKUP(A64,基础资料!A:E,4,0))</f>
        <v/>
      </c>
      <c r="I64" s="184" t="str">
        <f t="array" ref="I64">IF(OR(A64="",G64=""),"",G64*H64)</f>
        <v/>
      </c>
      <c r="J64" s="176" t="str">
        <f t="array" ref="J64">IF(SUMPRODUCT((原材料明细表!$A$6:$A$1000&gt;=$G$4)*(原材料明细表!$A$6:$A$1000&lt;=$H$4)*(原材料明细表!$C$6:$C$1000=$A64)*(原材料明细表!$L$6:$L$1000))=0,"",SUMPRODUCT((原材料明细表!$A$6:$A$1000&gt;=$G$4)*(原材料明细表!$A$6:$A$1000&lt;=$H$4)*(原材料明细表!$C$6:$C$1000=$A64)*(原材料明细表!$L$6:$L$1000)))</f>
        <v/>
      </c>
      <c r="K64" s="173" t="str">
        <f t="array" ref="K64">IF(A64="","",VLOOKUP(A64,基础资料!A:E,4,0))</f>
        <v/>
      </c>
      <c r="L64" s="184" t="str">
        <f t="array" ref="L64">IF(OR(A64="",J64=""),"",J64*K64)</f>
        <v/>
      </c>
      <c r="M64" s="185" t="str">
        <f t="array" ref="M64">IF(AND(D64="",G64="",J64=""),"",IF(AND(D64="",G64=""),-J64,IF(AND(D64="",J64=""),-G64,IF(AND(G64="",J64=""),D64,IF(D64="",-G64-J64,IF(G64="",D64-J64,IF(J64="",D64-G64,D64-G64-J64)))))))</f>
        <v/>
      </c>
      <c r="N64" s="173" t="str">
        <f t="array" ref="N64">IF(A64="","",VLOOKUP(A64,基础资料!A:E,4,0))</f>
        <v/>
      </c>
      <c r="O64" s="184" t="str">
        <f t="array" ref="O64">IF(OR(A64="",M64=""),"",N64*M64)</f>
        <v/>
      </c>
      <c r="P64" s="47"/>
      <c r="Q64" s="47"/>
      <c r="R64" s="47"/>
    </row>
    <row r="65" spans="1:18">
      <c r="A65" s="182"/>
      <c r="B65" s="172"/>
      <c r="C65" s="172"/>
      <c r="D65" s="183" t="str">
        <f t="array" ref="D65">IF(SUMPRODUCT((原材料明细表!$A$6:$A$1000&gt;=$G$4)*(原材料明细表!$A$6:$A$1000&lt;=$H$4)*(原材料明细表!$C$6:$C$1000=$A65)*(原材料明细表!$F$6:$F$1000))=0,"",SUMPRODUCT((原材料明细表!$A$6:$A$1000&gt;=$G$4)*(原材料明细表!$A$6:$A$1000&lt;=$H$4)*(原材料明细表!$C$6:$C$1000=$A65)*(原材料明细表!$F$6:$F$1000)))</f>
        <v/>
      </c>
      <c r="E65" s="179" t="str">
        <f t="array" ref="E65">IF(A65="","",VLOOKUP(A65,基础资料!A:E,4,0))</f>
        <v/>
      </c>
      <c r="F65" s="180" t="str">
        <f t="array" ref="F65">IF(OR(A65="",D65=""),"",E65*D65)</f>
        <v/>
      </c>
      <c r="G65" s="181" t="str">
        <f t="array" ref="G65">IF(SUMPRODUCT((原材料明细表!$A$6:$A$1000&gt;=$G$4)*(原材料明细表!$A$6:$A$1000&lt;=$H$4)*(原材料明细表!$C$6:$C$1000=$A65)*(原材料明细表!$I$6:$I$1000))=0,"",SUMPRODUCT((原材料明细表!$A$6:$A$1000&gt;=$G$4)*(原材料明细表!$A$6:$A$1000&lt;=$H$4)*(原材料明细表!$C$6:$C$1000=$A65)*(原材料明细表!$I$6:$I$1000)))</f>
        <v/>
      </c>
      <c r="H65" s="179" t="str">
        <f t="array" ref="H65">IF(A65="","",VLOOKUP(A65,基础资料!A:E,4,0))</f>
        <v/>
      </c>
      <c r="I65" s="186" t="str">
        <f t="array" ref="I65">IF(OR(A65="",G65=""),"",G65*H65)</f>
        <v/>
      </c>
      <c r="J65" s="181" t="str">
        <f t="array" ref="J65">IF(SUMPRODUCT((原材料明细表!$A$6:$A$1000&gt;=$G$4)*(原材料明细表!$A$6:$A$1000&lt;=$H$4)*(原材料明细表!$C$6:$C$1000=$A65)*(原材料明细表!$L$6:$L$1000))=0,"",SUMPRODUCT((原材料明细表!$A$6:$A$1000&gt;=$G$4)*(原材料明细表!$A$6:$A$1000&lt;=$H$4)*(原材料明细表!$C$6:$C$1000=$A65)*(原材料明细表!$L$6:$L$1000)))</f>
        <v/>
      </c>
      <c r="K65" s="178" t="str">
        <f t="array" ref="K65">IF(A65="","",VLOOKUP(A65,基础资料!A:E,4,0))</f>
        <v/>
      </c>
      <c r="L65" s="186" t="str">
        <f t="array" ref="L65">IF(OR(A65="",J65=""),"",J65*K65)</f>
        <v/>
      </c>
      <c r="M65" s="187" t="str">
        <f t="array" ref="M65">IF(AND(D65="",G65="",J65=""),"",IF(AND(D65="",G65=""),-J65,IF(AND(D65="",J65=""),-G65,IF(AND(G65="",J65=""),D65,IF(D65="",-G65-J65,IF(G65="",D65-J65,IF(J65="",D65-G65,D65-G65-J65)))))))</f>
        <v/>
      </c>
      <c r="N65" s="178" t="str">
        <f t="array" ref="N65">IF(A65="","",VLOOKUP(A65,基础资料!A:E,4,0))</f>
        <v/>
      </c>
      <c r="O65" s="186" t="str">
        <f t="array" ref="O65">IF(OR(A65="",M65=""),"",N65*M65)</f>
        <v/>
      </c>
      <c r="P65" s="47"/>
      <c r="Q65" s="47"/>
      <c r="R65" s="47"/>
    </row>
    <row r="66" spans="1:18">
      <c r="A66" s="182"/>
      <c r="B66" s="172"/>
      <c r="C66" s="172"/>
      <c r="D66" s="183" t="str">
        <f t="array" ref="D66">IF(SUMPRODUCT((原材料明细表!$A$6:$A$1000&gt;=$G$4)*(原材料明细表!$A$6:$A$1000&lt;=$H$4)*(原材料明细表!$C$6:$C$1000=$A66)*(原材料明细表!$F$6:$F$1000))=0,"",SUMPRODUCT((原材料明细表!$A$6:$A$1000&gt;=$G$4)*(原材料明细表!$A$6:$A$1000&lt;=$H$4)*(原材料明细表!$C$6:$C$1000=$A66)*(原材料明细表!$F$6:$F$1000)))</f>
        <v/>
      </c>
      <c r="E66" s="174" t="str">
        <f t="array" ref="E66">IF(A66="","",VLOOKUP(A66,基础资料!A:E,4,0))</f>
        <v/>
      </c>
      <c r="F66" s="175" t="str">
        <f t="array" ref="F66">IF(OR(A66="",D66=""),"",E66*D66)</f>
        <v/>
      </c>
      <c r="G66" s="176" t="str">
        <f t="array" ref="G66">IF(SUMPRODUCT((原材料明细表!$A$6:$A$1000&gt;=$G$4)*(原材料明细表!$A$6:$A$1000&lt;=$H$4)*(原材料明细表!$C$6:$C$1000=$A66)*(原材料明细表!$I$6:$I$1000))=0,"",SUMPRODUCT((原材料明细表!$A$6:$A$1000&gt;=$G$4)*(原材料明细表!$A$6:$A$1000&lt;=$H$4)*(原材料明细表!$C$6:$C$1000=$A66)*(原材料明细表!$I$6:$I$1000)))</f>
        <v/>
      </c>
      <c r="H66" s="174" t="str">
        <f t="array" ref="H66">IF(A66="","",VLOOKUP(A66,基础资料!A:E,4,0))</f>
        <v/>
      </c>
      <c r="I66" s="184" t="str">
        <f t="array" ref="I66">IF(OR(A66="",G66=""),"",G66*H66)</f>
        <v/>
      </c>
      <c r="J66" s="176" t="str">
        <f t="array" ref="J66">IF(SUMPRODUCT((原材料明细表!$A$6:$A$1000&gt;=$G$4)*(原材料明细表!$A$6:$A$1000&lt;=$H$4)*(原材料明细表!$C$6:$C$1000=$A66)*(原材料明细表!$L$6:$L$1000))=0,"",SUMPRODUCT((原材料明细表!$A$6:$A$1000&gt;=$G$4)*(原材料明细表!$A$6:$A$1000&lt;=$H$4)*(原材料明细表!$C$6:$C$1000=$A66)*(原材料明细表!$L$6:$L$1000)))</f>
        <v/>
      </c>
      <c r="K66" s="173" t="str">
        <f t="array" ref="K66">IF(A66="","",VLOOKUP(A66,基础资料!A:E,4,0))</f>
        <v/>
      </c>
      <c r="L66" s="184" t="str">
        <f t="array" ref="L66">IF(OR(A66="",J66=""),"",J66*K66)</f>
        <v/>
      </c>
      <c r="M66" s="185" t="str">
        <f t="array" ref="M66">IF(AND(D66="",G66="",J66=""),"",IF(AND(D66="",G66=""),-J66,IF(AND(D66="",J66=""),-G66,IF(AND(G66="",J66=""),D66,IF(D66="",-G66-J66,IF(G66="",D66-J66,IF(J66="",D66-G66,D66-G66-J66)))))))</f>
        <v/>
      </c>
      <c r="N66" s="173" t="str">
        <f t="array" ref="N66">IF(A66="","",VLOOKUP(A66,基础资料!A:E,4,0))</f>
        <v/>
      </c>
      <c r="O66" s="184" t="str">
        <f t="array" ref="O66">IF(OR(A66="",M66=""),"",N66*M66)</f>
        <v/>
      </c>
      <c r="P66" s="47"/>
      <c r="Q66" s="47"/>
      <c r="R66" s="47"/>
    </row>
    <row r="67" spans="1:18">
      <c r="A67" s="182"/>
      <c r="B67" s="172"/>
      <c r="C67" s="172"/>
      <c r="D67" s="183" t="str">
        <f t="array" ref="D67">IF(SUMPRODUCT((原材料明细表!$A$6:$A$1000&gt;=$G$4)*(原材料明细表!$A$6:$A$1000&lt;=$H$4)*(原材料明细表!$C$6:$C$1000=$A67)*(原材料明细表!$F$6:$F$1000))=0,"",SUMPRODUCT((原材料明细表!$A$6:$A$1000&gt;=$G$4)*(原材料明细表!$A$6:$A$1000&lt;=$H$4)*(原材料明细表!$C$6:$C$1000=$A67)*(原材料明细表!$F$6:$F$1000)))</f>
        <v/>
      </c>
      <c r="E67" s="179" t="str">
        <f t="array" ref="E67">IF(A67="","",VLOOKUP(A67,基础资料!A:E,4,0))</f>
        <v/>
      </c>
      <c r="F67" s="180" t="str">
        <f t="array" ref="F67">IF(OR(A67="",D67=""),"",E67*D67)</f>
        <v/>
      </c>
      <c r="G67" s="181" t="str">
        <f t="array" ref="G67">IF(SUMPRODUCT((原材料明细表!$A$6:$A$1000&gt;=$G$4)*(原材料明细表!$A$6:$A$1000&lt;=$H$4)*(原材料明细表!$C$6:$C$1000=$A67)*(原材料明细表!$I$6:$I$1000))=0,"",SUMPRODUCT((原材料明细表!$A$6:$A$1000&gt;=$G$4)*(原材料明细表!$A$6:$A$1000&lt;=$H$4)*(原材料明细表!$C$6:$C$1000=$A67)*(原材料明细表!$I$6:$I$1000)))</f>
        <v/>
      </c>
      <c r="H67" s="179" t="str">
        <f t="array" ref="H67">IF(A67="","",VLOOKUP(A67,基础资料!A:E,4,0))</f>
        <v/>
      </c>
      <c r="I67" s="186" t="str">
        <f t="array" ref="I67">IF(OR(A67="",G67=""),"",G67*H67)</f>
        <v/>
      </c>
      <c r="J67" s="181" t="str">
        <f t="array" ref="J67">IF(SUMPRODUCT((原材料明细表!$A$6:$A$1000&gt;=$G$4)*(原材料明细表!$A$6:$A$1000&lt;=$H$4)*(原材料明细表!$C$6:$C$1000=$A67)*(原材料明细表!$L$6:$L$1000))=0,"",SUMPRODUCT((原材料明细表!$A$6:$A$1000&gt;=$G$4)*(原材料明细表!$A$6:$A$1000&lt;=$H$4)*(原材料明细表!$C$6:$C$1000=$A67)*(原材料明细表!$L$6:$L$1000)))</f>
        <v/>
      </c>
      <c r="K67" s="178" t="str">
        <f t="array" ref="K67">IF(A67="","",VLOOKUP(A67,基础资料!A:E,4,0))</f>
        <v/>
      </c>
      <c r="L67" s="186" t="str">
        <f t="array" ref="L67">IF(OR(A67="",J67=""),"",J67*K67)</f>
        <v/>
      </c>
      <c r="M67" s="187" t="str">
        <f t="array" ref="M67">IF(AND(D67="",G67="",J67=""),"",IF(AND(D67="",G67=""),-J67,IF(AND(D67="",J67=""),-G67,IF(AND(G67="",J67=""),D67,IF(D67="",-G67-J67,IF(G67="",D67-J67,IF(J67="",D67-G67,D67-G67-J67)))))))</f>
        <v/>
      </c>
      <c r="N67" s="178" t="str">
        <f t="array" ref="N67">IF(A67="","",VLOOKUP(A67,基础资料!A:E,4,0))</f>
        <v/>
      </c>
      <c r="O67" s="186" t="str">
        <f t="array" ref="O67">IF(OR(A67="",M67=""),"",N67*M67)</f>
        <v/>
      </c>
      <c r="P67" s="47"/>
      <c r="Q67" s="47"/>
      <c r="R67" s="47"/>
    </row>
    <row r="68" spans="1:18">
      <c r="A68" s="182"/>
      <c r="B68" s="172"/>
      <c r="C68" s="172"/>
      <c r="D68" s="183" t="str">
        <f t="array" ref="D68">IF(SUMPRODUCT((原材料明细表!$A$6:$A$1000&gt;=$G$4)*(原材料明细表!$A$6:$A$1000&lt;=$H$4)*(原材料明细表!$C$6:$C$1000=$A68)*(原材料明细表!$F$6:$F$1000))=0,"",SUMPRODUCT((原材料明细表!$A$6:$A$1000&gt;=$G$4)*(原材料明细表!$A$6:$A$1000&lt;=$H$4)*(原材料明细表!$C$6:$C$1000=$A68)*(原材料明细表!$F$6:$F$1000)))</f>
        <v/>
      </c>
      <c r="E68" s="174" t="str">
        <f t="array" ref="E68">IF(A68="","",VLOOKUP(A68,基础资料!A:E,4,0))</f>
        <v/>
      </c>
      <c r="F68" s="175" t="str">
        <f t="array" ref="F68">IF(OR(A68="",D68=""),"",E68*D68)</f>
        <v/>
      </c>
      <c r="G68" s="176" t="str">
        <f t="array" ref="G68">IF(SUMPRODUCT((原材料明细表!$A$6:$A$1000&gt;=$G$4)*(原材料明细表!$A$6:$A$1000&lt;=$H$4)*(原材料明细表!$C$6:$C$1000=$A68)*(原材料明细表!$I$6:$I$1000))=0,"",SUMPRODUCT((原材料明细表!$A$6:$A$1000&gt;=$G$4)*(原材料明细表!$A$6:$A$1000&lt;=$H$4)*(原材料明细表!$C$6:$C$1000=$A68)*(原材料明细表!$I$6:$I$1000)))</f>
        <v/>
      </c>
      <c r="H68" s="174" t="str">
        <f t="array" ref="H68">IF(A68="","",VLOOKUP(A68,基础资料!A:E,4,0))</f>
        <v/>
      </c>
      <c r="I68" s="184" t="str">
        <f t="array" ref="I68">IF(OR(A68="",G68=""),"",G68*H68)</f>
        <v/>
      </c>
      <c r="J68" s="176" t="str">
        <f t="array" ref="J68">IF(SUMPRODUCT((原材料明细表!$A$6:$A$1000&gt;=$G$4)*(原材料明细表!$A$6:$A$1000&lt;=$H$4)*(原材料明细表!$C$6:$C$1000=$A68)*(原材料明细表!$L$6:$L$1000))=0,"",SUMPRODUCT((原材料明细表!$A$6:$A$1000&gt;=$G$4)*(原材料明细表!$A$6:$A$1000&lt;=$H$4)*(原材料明细表!$C$6:$C$1000=$A68)*(原材料明细表!$L$6:$L$1000)))</f>
        <v/>
      </c>
      <c r="K68" s="173" t="str">
        <f t="array" ref="K68">IF(A68="","",VLOOKUP(A68,基础资料!A:E,4,0))</f>
        <v/>
      </c>
      <c r="L68" s="184" t="str">
        <f t="array" ref="L68">IF(OR(A68="",J68=""),"",J68*K68)</f>
        <v/>
      </c>
      <c r="M68" s="185" t="str">
        <f t="array" ref="M68">IF(AND(D68="",G68="",J68=""),"",IF(AND(D68="",G68=""),-J68,IF(AND(D68="",J68=""),-G68,IF(AND(G68="",J68=""),D68,IF(D68="",-G68-J68,IF(G68="",D68-J68,IF(J68="",D68-G68,D68-G68-J68)))))))</f>
        <v/>
      </c>
      <c r="N68" s="173" t="str">
        <f t="array" ref="N68">IF(A68="","",VLOOKUP(A68,基础资料!A:E,4,0))</f>
        <v/>
      </c>
      <c r="O68" s="184" t="str">
        <f t="array" ref="O68">IF(OR(A68="",M68=""),"",N68*M68)</f>
        <v/>
      </c>
      <c r="P68" s="47"/>
      <c r="Q68" s="47"/>
      <c r="R68" s="47"/>
    </row>
    <row r="69" spans="1:18">
      <c r="A69" s="182"/>
      <c r="B69" s="172"/>
      <c r="C69" s="172"/>
      <c r="D69" s="183" t="str">
        <f t="array" ref="D69">IF(SUMPRODUCT((原材料明细表!$A$6:$A$1000&gt;=$G$4)*(原材料明细表!$A$6:$A$1000&lt;=$H$4)*(原材料明细表!$C$6:$C$1000=$A69)*(原材料明细表!$F$6:$F$1000))=0,"",SUMPRODUCT((原材料明细表!$A$6:$A$1000&gt;=$G$4)*(原材料明细表!$A$6:$A$1000&lt;=$H$4)*(原材料明细表!$C$6:$C$1000=$A69)*(原材料明细表!$F$6:$F$1000)))</f>
        <v/>
      </c>
      <c r="E69" s="179" t="str">
        <f t="array" ref="E69">IF(A69="","",VLOOKUP(A69,基础资料!A:E,4,0))</f>
        <v/>
      </c>
      <c r="F69" s="180" t="str">
        <f t="array" ref="F69">IF(OR(A69="",D69=""),"",E69*D69)</f>
        <v/>
      </c>
      <c r="G69" s="181" t="str">
        <f t="array" ref="G69">IF(SUMPRODUCT((原材料明细表!$A$6:$A$1000&gt;=$G$4)*(原材料明细表!$A$6:$A$1000&lt;=$H$4)*(原材料明细表!$C$6:$C$1000=$A69)*(原材料明细表!$I$6:$I$1000))=0,"",SUMPRODUCT((原材料明细表!$A$6:$A$1000&gt;=$G$4)*(原材料明细表!$A$6:$A$1000&lt;=$H$4)*(原材料明细表!$C$6:$C$1000=$A69)*(原材料明细表!$I$6:$I$1000)))</f>
        <v/>
      </c>
      <c r="H69" s="179" t="str">
        <f t="array" ref="H69">IF(A69="","",VLOOKUP(A69,基础资料!A:E,4,0))</f>
        <v/>
      </c>
      <c r="I69" s="186" t="str">
        <f t="array" ref="I69">IF(OR(A69="",G69=""),"",G69*H69)</f>
        <v/>
      </c>
      <c r="J69" s="181" t="str">
        <f t="array" ref="J69">IF(SUMPRODUCT((原材料明细表!$A$6:$A$1000&gt;=$G$4)*(原材料明细表!$A$6:$A$1000&lt;=$H$4)*(原材料明细表!$C$6:$C$1000=$A69)*(原材料明细表!$L$6:$L$1000))=0,"",SUMPRODUCT((原材料明细表!$A$6:$A$1000&gt;=$G$4)*(原材料明细表!$A$6:$A$1000&lt;=$H$4)*(原材料明细表!$C$6:$C$1000=$A69)*(原材料明细表!$L$6:$L$1000)))</f>
        <v/>
      </c>
      <c r="K69" s="178" t="str">
        <f t="array" ref="K69">IF(A69="","",VLOOKUP(A69,基础资料!A:E,4,0))</f>
        <v/>
      </c>
      <c r="L69" s="186" t="str">
        <f t="array" ref="L69">IF(OR(A69="",J69=""),"",J69*K69)</f>
        <v/>
      </c>
      <c r="M69" s="187" t="str">
        <f t="array" ref="M69">IF(AND(D69="",G69="",J69=""),"",IF(AND(D69="",G69=""),-J69,IF(AND(D69="",J69=""),-G69,IF(AND(G69="",J69=""),D69,IF(D69="",-G69-J69,IF(G69="",D69-J69,IF(J69="",D69-G69,D69-G69-J69)))))))</f>
        <v/>
      </c>
      <c r="N69" s="178" t="str">
        <f t="array" ref="N69">IF(A69="","",VLOOKUP(A69,基础资料!A:E,4,0))</f>
        <v/>
      </c>
      <c r="O69" s="186" t="str">
        <f t="array" ref="O69">IF(OR(A69="",M69=""),"",N69*M69)</f>
        <v/>
      </c>
      <c r="P69" s="47"/>
      <c r="Q69" s="47"/>
      <c r="R69" s="47"/>
    </row>
    <row r="70" spans="1:18">
      <c r="A70" s="182"/>
      <c r="B70" s="172"/>
      <c r="C70" s="172"/>
      <c r="D70" s="183" t="str">
        <f t="array" ref="D70">IF(SUMPRODUCT((原材料明细表!$A$6:$A$1000&gt;=$G$4)*(原材料明细表!$A$6:$A$1000&lt;=$H$4)*(原材料明细表!$C$6:$C$1000=$A70)*(原材料明细表!$F$6:$F$1000))=0,"",SUMPRODUCT((原材料明细表!$A$6:$A$1000&gt;=$G$4)*(原材料明细表!$A$6:$A$1000&lt;=$H$4)*(原材料明细表!$C$6:$C$1000=$A70)*(原材料明细表!$F$6:$F$1000)))</f>
        <v/>
      </c>
      <c r="E70" s="174" t="str">
        <f t="array" ref="E70">IF(A70="","",VLOOKUP(A70,基础资料!A:E,4,0))</f>
        <v/>
      </c>
      <c r="F70" s="175" t="str">
        <f t="array" ref="F70">IF(OR(A70="",D70=""),"",E70*D70)</f>
        <v/>
      </c>
      <c r="G70" s="176" t="str">
        <f t="array" ref="G70">IF(SUMPRODUCT((原材料明细表!$A$6:$A$1000&gt;=$G$4)*(原材料明细表!$A$6:$A$1000&lt;=$H$4)*(原材料明细表!$C$6:$C$1000=$A70)*(原材料明细表!$I$6:$I$1000))=0,"",SUMPRODUCT((原材料明细表!$A$6:$A$1000&gt;=$G$4)*(原材料明细表!$A$6:$A$1000&lt;=$H$4)*(原材料明细表!$C$6:$C$1000=$A70)*(原材料明细表!$I$6:$I$1000)))</f>
        <v/>
      </c>
      <c r="H70" s="174" t="str">
        <f t="array" ref="H70">IF(A70="","",VLOOKUP(A70,基础资料!A:E,4,0))</f>
        <v/>
      </c>
      <c r="I70" s="184" t="str">
        <f t="array" ref="I70">IF(OR(A70="",G70=""),"",G70*H70)</f>
        <v/>
      </c>
      <c r="J70" s="176" t="str">
        <f t="array" ref="J70">IF(SUMPRODUCT((原材料明细表!$A$6:$A$1000&gt;=$G$4)*(原材料明细表!$A$6:$A$1000&lt;=$H$4)*(原材料明细表!$C$6:$C$1000=$A70)*(原材料明细表!$L$6:$L$1000))=0,"",SUMPRODUCT((原材料明细表!$A$6:$A$1000&gt;=$G$4)*(原材料明细表!$A$6:$A$1000&lt;=$H$4)*(原材料明细表!$C$6:$C$1000=$A70)*(原材料明细表!$L$6:$L$1000)))</f>
        <v/>
      </c>
      <c r="K70" s="173" t="str">
        <f t="array" ref="K70">IF(A70="","",VLOOKUP(A70,基础资料!A:E,4,0))</f>
        <v/>
      </c>
      <c r="L70" s="184" t="str">
        <f t="array" ref="L70">IF(OR(A70="",J70=""),"",J70*K70)</f>
        <v/>
      </c>
      <c r="M70" s="185" t="str">
        <f t="array" ref="M70">IF(AND(D70="",G70="",J70=""),"",IF(AND(D70="",G70=""),-J70,IF(AND(D70="",J70=""),-G70,IF(AND(G70="",J70=""),D70,IF(D70="",-G70-J70,IF(G70="",D70-J70,IF(J70="",D70-G70,D70-G70-J70)))))))</f>
        <v/>
      </c>
      <c r="N70" s="173" t="str">
        <f t="array" ref="N70">IF(A70="","",VLOOKUP(A70,基础资料!A:E,4,0))</f>
        <v/>
      </c>
      <c r="O70" s="184" t="str">
        <f t="array" ref="O70">IF(OR(A70="",M70=""),"",N70*M70)</f>
        <v/>
      </c>
      <c r="P70" s="47"/>
      <c r="Q70" s="47"/>
      <c r="R70" s="47"/>
    </row>
    <row r="71" spans="1:18">
      <c r="A71" s="182"/>
      <c r="B71" s="172"/>
      <c r="C71" s="172"/>
      <c r="D71" s="183" t="str">
        <f t="array" ref="D71">IF(SUMPRODUCT((原材料明细表!$A$6:$A$1000&gt;=$G$4)*(原材料明细表!$A$6:$A$1000&lt;=$H$4)*(原材料明细表!$C$6:$C$1000=$A71)*(原材料明细表!$F$6:$F$1000))=0,"",SUMPRODUCT((原材料明细表!$A$6:$A$1000&gt;=$G$4)*(原材料明细表!$A$6:$A$1000&lt;=$H$4)*(原材料明细表!$C$6:$C$1000=$A71)*(原材料明细表!$F$6:$F$1000)))</f>
        <v/>
      </c>
      <c r="E71" s="179" t="str">
        <f t="array" ref="E71">IF(A71="","",VLOOKUP(A71,基础资料!A:E,4,0))</f>
        <v/>
      </c>
      <c r="F71" s="180" t="str">
        <f t="array" ref="F71">IF(OR(A71="",D71=""),"",E71*D71)</f>
        <v/>
      </c>
      <c r="G71" s="181" t="str">
        <f t="array" ref="G71">IF(SUMPRODUCT((原材料明细表!$A$6:$A$1000&gt;=$G$4)*(原材料明细表!$A$6:$A$1000&lt;=$H$4)*(原材料明细表!$C$6:$C$1000=$A71)*(原材料明细表!$I$6:$I$1000))=0,"",SUMPRODUCT((原材料明细表!$A$6:$A$1000&gt;=$G$4)*(原材料明细表!$A$6:$A$1000&lt;=$H$4)*(原材料明细表!$C$6:$C$1000=$A71)*(原材料明细表!$I$6:$I$1000)))</f>
        <v/>
      </c>
      <c r="H71" s="179" t="str">
        <f t="array" ref="H71">IF(A71="","",VLOOKUP(A71,基础资料!A:E,4,0))</f>
        <v/>
      </c>
      <c r="I71" s="186" t="str">
        <f t="array" ref="I71">IF(OR(A71="",G71=""),"",G71*H71)</f>
        <v/>
      </c>
      <c r="J71" s="181" t="str">
        <f t="array" ref="J71">IF(SUMPRODUCT((原材料明细表!$A$6:$A$1000&gt;=$G$4)*(原材料明细表!$A$6:$A$1000&lt;=$H$4)*(原材料明细表!$C$6:$C$1000=$A71)*(原材料明细表!$L$6:$L$1000))=0,"",SUMPRODUCT((原材料明细表!$A$6:$A$1000&gt;=$G$4)*(原材料明细表!$A$6:$A$1000&lt;=$H$4)*(原材料明细表!$C$6:$C$1000=$A71)*(原材料明细表!$L$6:$L$1000)))</f>
        <v/>
      </c>
      <c r="K71" s="178" t="str">
        <f t="array" ref="K71">IF(A71="","",VLOOKUP(A71,基础资料!A:E,4,0))</f>
        <v/>
      </c>
      <c r="L71" s="186" t="str">
        <f t="array" ref="L71">IF(OR(A71="",J71=""),"",J71*K71)</f>
        <v/>
      </c>
      <c r="M71" s="187" t="str">
        <f t="array" ref="M71">IF(AND(D71="",G71="",J71=""),"",IF(AND(D71="",G71=""),-J71,IF(AND(D71="",J71=""),-G71,IF(AND(G71="",J71=""),D71,IF(D71="",-G71-J71,IF(G71="",D71-J71,IF(J71="",D71-G71,D71-G71-J71)))))))</f>
        <v/>
      </c>
      <c r="N71" s="178" t="str">
        <f t="array" ref="N71">IF(A71="","",VLOOKUP(A71,基础资料!A:E,4,0))</f>
        <v/>
      </c>
      <c r="O71" s="186" t="str">
        <f t="array" ref="O71">IF(OR(A71="",M71=""),"",N71*M71)</f>
        <v/>
      </c>
      <c r="P71" s="47"/>
      <c r="Q71" s="47"/>
      <c r="R71" s="47"/>
    </row>
    <row r="72" spans="1:18">
      <c r="A72" s="182"/>
      <c r="B72" s="172"/>
      <c r="C72" s="172"/>
      <c r="D72" s="183" t="str">
        <f t="array" ref="D72">IF(SUMPRODUCT((原材料明细表!$A$6:$A$1000&gt;=$G$4)*(原材料明细表!$A$6:$A$1000&lt;=$H$4)*(原材料明细表!$C$6:$C$1000=$A72)*(原材料明细表!$F$6:$F$1000))=0,"",SUMPRODUCT((原材料明细表!$A$6:$A$1000&gt;=$G$4)*(原材料明细表!$A$6:$A$1000&lt;=$H$4)*(原材料明细表!$C$6:$C$1000=$A72)*(原材料明细表!$F$6:$F$1000)))</f>
        <v/>
      </c>
      <c r="E72" s="174" t="str">
        <f t="array" ref="E72">IF(A72="","",VLOOKUP(A72,基础资料!A:E,4,0))</f>
        <v/>
      </c>
      <c r="F72" s="175" t="str">
        <f t="array" ref="F72">IF(OR(A72="",D72=""),"",E72*D72)</f>
        <v/>
      </c>
      <c r="G72" s="176" t="str">
        <f t="array" ref="G72">IF(SUMPRODUCT((原材料明细表!$A$6:$A$1000&gt;=$G$4)*(原材料明细表!$A$6:$A$1000&lt;=$H$4)*(原材料明细表!$C$6:$C$1000=$A72)*(原材料明细表!$I$6:$I$1000))=0,"",SUMPRODUCT((原材料明细表!$A$6:$A$1000&gt;=$G$4)*(原材料明细表!$A$6:$A$1000&lt;=$H$4)*(原材料明细表!$C$6:$C$1000=$A72)*(原材料明细表!$I$6:$I$1000)))</f>
        <v/>
      </c>
      <c r="H72" s="174" t="str">
        <f t="array" ref="H72">IF(A72="","",VLOOKUP(A72,基础资料!A:E,4,0))</f>
        <v/>
      </c>
      <c r="I72" s="184" t="str">
        <f t="array" ref="I72">IF(OR(A72="",G72=""),"",G72*H72)</f>
        <v/>
      </c>
      <c r="J72" s="176" t="str">
        <f t="array" ref="J72">IF(SUMPRODUCT((原材料明细表!$A$6:$A$1000&gt;=$G$4)*(原材料明细表!$A$6:$A$1000&lt;=$H$4)*(原材料明细表!$C$6:$C$1000=$A72)*(原材料明细表!$L$6:$L$1000))=0,"",SUMPRODUCT((原材料明细表!$A$6:$A$1000&gt;=$G$4)*(原材料明细表!$A$6:$A$1000&lt;=$H$4)*(原材料明细表!$C$6:$C$1000=$A72)*(原材料明细表!$L$6:$L$1000)))</f>
        <v/>
      </c>
      <c r="K72" s="173" t="str">
        <f t="array" ref="K72">IF(A72="","",VLOOKUP(A72,基础资料!A:E,4,0))</f>
        <v/>
      </c>
      <c r="L72" s="184" t="str">
        <f t="array" ref="L72">IF(OR(A72="",J72=""),"",J72*K72)</f>
        <v/>
      </c>
      <c r="M72" s="185" t="str">
        <f t="array" ref="M72">IF(AND(D72="",G72="",J72=""),"",IF(AND(D72="",G72=""),-J72,IF(AND(D72="",J72=""),-G72,IF(AND(G72="",J72=""),D72,IF(D72="",-G72-J72,IF(G72="",D72-J72,IF(J72="",D72-G72,D72-G72-J72)))))))</f>
        <v/>
      </c>
      <c r="N72" s="173" t="str">
        <f t="array" ref="N72">IF(A72="","",VLOOKUP(A72,基础资料!A:E,4,0))</f>
        <v/>
      </c>
      <c r="O72" s="184" t="str">
        <f t="array" ref="O72">IF(OR(A72="",M72=""),"",N72*M72)</f>
        <v/>
      </c>
      <c r="P72" s="47"/>
      <c r="Q72" s="47"/>
      <c r="R72" s="47"/>
    </row>
    <row r="73" spans="1:18">
      <c r="A73" s="182"/>
      <c r="B73" s="172"/>
      <c r="C73" s="172"/>
      <c r="D73" s="183" t="str">
        <f t="array" ref="D73">IF(SUMPRODUCT((原材料明细表!$A$6:$A$1000&gt;=$G$4)*(原材料明细表!$A$6:$A$1000&lt;=$H$4)*(原材料明细表!$C$6:$C$1000=$A73)*(原材料明细表!$F$6:$F$1000))=0,"",SUMPRODUCT((原材料明细表!$A$6:$A$1000&gt;=$G$4)*(原材料明细表!$A$6:$A$1000&lt;=$H$4)*(原材料明细表!$C$6:$C$1000=$A73)*(原材料明细表!$F$6:$F$1000)))</f>
        <v/>
      </c>
      <c r="E73" s="179" t="str">
        <f t="array" ref="E73">IF(A73="","",VLOOKUP(A73,基础资料!A:E,4,0))</f>
        <v/>
      </c>
      <c r="F73" s="180" t="str">
        <f t="array" ref="F73">IF(OR(A73="",D73=""),"",E73*D73)</f>
        <v/>
      </c>
      <c r="G73" s="181" t="str">
        <f t="array" ref="G73">IF(SUMPRODUCT((原材料明细表!$A$6:$A$1000&gt;=$G$4)*(原材料明细表!$A$6:$A$1000&lt;=$H$4)*(原材料明细表!$C$6:$C$1000=$A73)*(原材料明细表!$I$6:$I$1000))=0,"",SUMPRODUCT((原材料明细表!$A$6:$A$1000&gt;=$G$4)*(原材料明细表!$A$6:$A$1000&lt;=$H$4)*(原材料明细表!$C$6:$C$1000=$A73)*(原材料明细表!$I$6:$I$1000)))</f>
        <v/>
      </c>
      <c r="H73" s="179" t="str">
        <f t="array" ref="H73">IF(A73="","",VLOOKUP(A73,基础资料!A:E,4,0))</f>
        <v/>
      </c>
      <c r="I73" s="186" t="str">
        <f t="array" ref="I73">IF(OR(A73="",G73=""),"",G73*H73)</f>
        <v/>
      </c>
      <c r="J73" s="181" t="str">
        <f t="array" ref="J73">IF(SUMPRODUCT((原材料明细表!$A$6:$A$1000&gt;=$G$4)*(原材料明细表!$A$6:$A$1000&lt;=$H$4)*(原材料明细表!$C$6:$C$1000=$A73)*(原材料明细表!$L$6:$L$1000))=0,"",SUMPRODUCT((原材料明细表!$A$6:$A$1000&gt;=$G$4)*(原材料明细表!$A$6:$A$1000&lt;=$H$4)*(原材料明细表!$C$6:$C$1000=$A73)*(原材料明细表!$L$6:$L$1000)))</f>
        <v/>
      </c>
      <c r="K73" s="178" t="str">
        <f t="array" ref="K73">IF(A73="","",VLOOKUP(A73,基础资料!A:E,4,0))</f>
        <v/>
      </c>
      <c r="L73" s="186" t="str">
        <f t="array" ref="L73">IF(OR(A73="",J73=""),"",J73*K73)</f>
        <v/>
      </c>
      <c r="M73" s="187" t="str">
        <f t="array" ref="M73">IF(AND(D73="",G73="",J73=""),"",IF(AND(D73="",G73=""),-J73,IF(AND(D73="",J73=""),-G73,IF(AND(G73="",J73=""),D73,IF(D73="",-G73-J73,IF(G73="",D73-J73,IF(J73="",D73-G73,D73-G73-J73)))))))</f>
        <v/>
      </c>
      <c r="N73" s="178" t="str">
        <f t="array" ref="N73">IF(A73="","",VLOOKUP(A73,基础资料!A:E,4,0))</f>
        <v/>
      </c>
      <c r="O73" s="186" t="str">
        <f t="array" ref="O73">IF(OR(A73="",M73=""),"",N73*M73)</f>
        <v/>
      </c>
      <c r="P73" s="47"/>
      <c r="Q73" s="47"/>
      <c r="R73" s="47"/>
    </row>
    <row r="74" spans="1:18">
      <c r="A74" s="182"/>
      <c r="B74" s="172"/>
      <c r="C74" s="172"/>
      <c r="D74" s="183" t="str">
        <f t="array" ref="D74">IF(SUMPRODUCT((原材料明细表!$A$6:$A$1000&gt;=$G$4)*(原材料明细表!$A$6:$A$1000&lt;=$H$4)*(原材料明细表!$C$6:$C$1000=$A74)*(原材料明细表!$F$6:$F$1000))=0,"",SUMPRODUCT((原材料明细表!$A$6:$A$1000&gt;=$G$4)*(原材料明细表!$A$6:$A$1000&lt;=$H$4)*(原材料明细表!$C$6:$C$1000=$A74)*(原材料明细表!$F$6:$F$1000)))</f>
        <v/>
      </c>
      <c r="E74" s="174" t="str">
        <f t="array" ref="E74">IF(A74="","",VLOOKUP(A74,基础资料!A:E,4,0))</f>
        <v/>
      </c>
      <c r="F74" s="175" t="str">
        <f t="array" ref="F74">IF(OR(A74="",D74=""),"",E74*D74)</f>
        <v/>
      </c>
      <c r="G74" s="176" t="str">
        <f t="array" ref="G74">IF(SUMPRODUCT((原材料明细表!$A$6:$A$1000&gt;=$G$4)*(原材料明细表!$A$6:$A$1000&lt;=$H$4)*(原材料明细表!$C$6:$C$1000=$A74)*(原材料明细表!$I$6:$I$1000))=0,"",SUMPRODUCT((原材料明细表!$A$6:$A$1000&gt;=$G$4)*(原材料明细表!$A$6:$A$1000&lt;=$H$4)*(原材料明细表!$C$6:$C$1000=$A74)*(原材料明细表!$I$6:$I$1000)))</f>
        <v/>
      </c>
      <c r="H74" s="174" t="str">
        <f t="array" ref="H74">IF(A74="","",VLOOKUP(A74,基础资料!A:E,4,0))</f>
        <v/>
      </c>
      <c r="I74" s="184" t="str">
        <f t="array" ref="I74">IF(OR(A74="",G74=""),"",G74*H74)</f>
        <v/>
      </c>
      <c r="J74" s="176" t="str">
        <f t="array" ref="J74">IF(SUMPRODUCT((原材料明细表!$A$6:$A$1000&gt;=$G$4)*(原材料明细表!$A$6:$A$1000&lt;=$H$4)*(原材料明细表!$C$6:$C$1000=$A74)*(原材料明细表!$L$6:$L$1000))=0,"",SUMPRODUCT((原材料明细表!$A$6:$A$1000&gt;=$G$4)*(原材料明细表!$A$6:$A$1000&lt;=$H$4)*(原材料明细表!$C$6:$C$1000=$A74)*(原材料明细表!$L$6:$L$1000)))</f>
        <v/>
      </c>
      <c r="K74" s="173" t="str">
        <f t="array" ref="K74">IF(A74="","",VLOOKUP(A74,基础资料!A:E,4,0))</f>
        <v/>
      </c>
      <c r="L74" s="184" t="str">
        <f t="array" ref="L74">IF(OR(A74="",J74=""),"",J74*K74)</f>
        <v/>
      </c>
      <c r="M74" s="185" t="str">
        <f t="array" ref="M74">IF(AND(D74="",G74="",J74=""),"",IF(AND(D74="",G74=""),-J74,IF(AND(D74="",J74=""),-G74,IF(AND(G74="",J74=""),D74,IF(D74="",-G74-J74,IF(G74="",D74-J74,IF(J74="",D74-G74,D74-G74-J74)))))))</f>
        <v/>
      </c>
      <c r="N74" s="173" t="str">
        <f t="array" ref="N74">IF(A74="","",VLOOKUP(A74,基础资料!A:E,4,0))</f>
        <v/>
      </c>
      <c r="O74" s="184" t="str">
        <f t="array" ref="O74">IF(OR(A74="",M74=""),"",N74*M74)</f>
        <v/>
      </c>
      <c r="P74" s="47"/>
      <c r="Q74" s="47"/>
      <c r="R74" s="47"/>
    </row>
    <row r="75" spans="1:18">
      <c r="A75" s="182"/>
      <c r="B75" s="172"/>
      <c r="C75" s="172"/>
      <c r="D75" s="183" t="str">
        <f t="array" ref="D75">IF(SUMPRODUCT((原材料明细表!$A$6:$A$1000&gt;=$G$4)*(原材料明细表!$A$6:$A$1000&lt;=$H$4)*(原材料明细表!$C$6:$C$1000=$A75)*(原材料明细表!$F$6:$F$1000))=0,"",SUMPRODUCT((原材料明细表!$A$6:$A$1000&gt;=$G$4)*(原材料明细表!$A$6:$A$1000&lt;=$H$4)*(原材料明细表!$C$6:$C$1000=$A75)*(原材料明细表!$F$6:$F$1000)))</f>
        <v/>
      </c>
      <c r="E75" s="179" t="str">
        <f t="array" ref="E75">IF(A75="","",VLOOKUP(A75,基础资料!A:E,4,0))</f>
        <v/>
      </c>
      <c r="F75" s="180" t="str">
        <f t="array" ref="F75">IF(OR(A75="",D75=""),"",E75*D75)</f>
        <v/>
      </c>
      <c r="G75" s="181" t="str">
        <f t="array" ref="G75">IF(SUMPRODUCT((原材料明细表!$A$6:$A$1000&gt;=$G$4)*(原材料明细表!$A$6:$A$1000&lt;=$H$4)*(原材料明细表!$C$6:$C$1000=$A75)*(原材料明细表!$I$6:$I$1000))=0,"",SUMPRODUCT((原材料明细表!$A$6:$A$1000&gt;=$G$4)*(原材料明细表!$A$6:$A$1000&lt;=$H$4)*(原材料明细表!$C$6:$C$1000=$A75)*(原材料明细表!$I$6:$I$1000)))</f>
        <v/>
      </c>
      <c r="H75" s="179" t="str">
        <f t="array" ref="H75">IF(A75="","",VLOOKUP(A75,基础资料!A:E,4,0))</f>
        <v/>
      </c>
      <c r="I75" s="186" t="str">
        <f t="array" ref="I75">IF(OR(A75="",G75=""),"",G75*H75)</f>
        <v/>
      </c>
      <c r="J75" s="181" t="str">
        <f t="array" ref="J75">IF(SUMPRODUCT((原材料明细表!$A$6:$A$1000&gt;=$G$4)*(原材料明细表!$A$6:$A$1000&lt;=$H$4)*(原材料明细表!$C$6:$C$1000=$A75)*(原材料明细表!$L$6:$L$1000))=0,"",SUMPRODUCT((原材料明细表!$A$6:$A$1000&gt;=$G$4)*(原材料明细表!$A$6:$A$1000&lt;=$H$4)*(原材料明细表!$C$6:$C$1000=$A75)*(原材料明细表!$L$6:$L$1000)))</f>
        <v/>
      </c>
      <c r="K75" s="178" t="str">
        <f t="array" ref="K75">IF(A75="","",VLOOKUP(A75,基础资料!A:E,4,0))</f>
        <v/>
      </c>
      <c r="L75" s="186" t="str">
        <f t="array" ref="L75">IF(OR(A75="",J75=""),"",J75*K75)</f>
        <v/>
      </c>
      <c r="M75" s="187" t="str">
        <f t="array" ref="M75">IF(AND(D75="",G75="",J75=""),"",IF(AND(D75="",G75=""),-J75,IF(AND(D75="",J75=""),-G75,IF(AND(G75="",J75=""),D75,IF(D75="",-G75-J75,IF(G75="",D75-J75,IF(J75="",D75-G75,D75-G75-J75)))))))</f>
        <v/>
      </c>
      <c r="N75" s="178" t="str">
        <f t="array" ref="N75">IF(A75="","",VLOOKUP(A75,基础资料!A:E,4,0))</f>
        <v/>
      </c>
      <c r="O75" s="186" t="str">
        <f t="array" ref="O75">IF(OR(A75="",M75=""),"",N75*M75)</f>
        <v/>
      </c>
      <c r="P75" s="47"/>
      <c r="Q75" s="47"/>
      <c r="R75" s="47"/>
    </row>
    <row r="76" spans="1:18">
      <c r="A76" s="182"/>
      <c r="B76" s="172"/>
      <c r="C76" s="172"/>
      <c r="D76" s="183" t="str">
        <f t="array" ref="D76">IF(SUMPRODUCT((原材料明细表!$A$6:$A$1000&gt;=$G$4)*(原材料明细表!$A$6:$A$1000&lt;=$H$4)*(原材料明细表!$C$6:$C$1000=$A76)*(原材料明细表!$F$6:$F$1000))=0,"",SUMPRODUCT((原材料明细表!$A$6:$A$1000&gt;=$G$4)*(原材料明细表!$A$6:$A$1000&lt;=$H$4)*(原材料明细表!$C$6:$C$1000=$A76)*(原材料明细表!$F$6:$F$1000)))</f>
        <v/>
      </c>
      <c r="E76" s="174" t="str">
        <f t="array" ref="E76">IF(A76="","",VLOOKUP(A76,基础资料!A:E,4,0))</f>
        <v/>
      </c>
      <c r="F76" s="175" t="str">
        <f t="array" ref="F76">IF(OR(A76="",D76=""),"",E76*D76)</f>
        <v/>
      </c>
      <c r="G76" s="176" t="str">
        <f t="array" ref="G76">IF(SUMPRODUCT((原材料明细表!$A$6:$A$1000&gt;=$G$4)*(原材料明细表!$A$6:$A$1000&lt;=$H$4)*(原材料明细表!$C$6:$C$1000=$A76)*(原材料明细表!$I$6:$I$1000))=0,"",SUMPRODUCT((原材料明细表!$A$6:$A$1000&gt;=$G$4)*(原材料明细表!$A$6:$A$1000&lt;=$H$4)*(原材料明细表!$C$6:$C$1000=$A76)*(原材料明细表!$I$6:$I$1000)))</f>
        <v/>
      </c>
      <c r="H76" s="174" t="str">
        <f t="array" ref="H76">IF(A76="","",VLOOKUP(A76,基础资料!A:E,4,0))</f>
        <v/>
      </c>
      <c r="I76" s="184" t="str">
        <f t="array" ref="I76">IF(OR(A76="",G76=""),"",G76*H76)</f>
        <v/>
      </c>
      <c r="J76" s="176" t="str">
        <f t="array" ref="J76">IF(SUMPRODUCT((原材料明细表!$A$6:$A$1000&gt;=$G$4)*(原材料明细表!$A$6:$A$1000&lt;=$H$4)*(原材料明细表!$C$6:$C$1000=$A76)*(原材料明细表!$L$6:$L$1000))=0,"",SUMPRODUCT((原材料明细表!$A$6:$A$1000&gt;=$G$4)*(原材料明细表!$A$6:$A$1000&lt;=$H$4)*(原材料明细表!$C$6:$C$1000=$A76)*(原材料明细表!$L$6:$L$1000)))</f>
        <v/>
      </c>
      <c r="K76" s="173" t="str">
        <f t="array" ref="K76">IF(A76="","",VLOOKUP(A76,基础资料!A:E,4,0))</f>
        <v/>
      </c>
      <c r="L76" s="184" t="str">
        <f t="array" ref="L76">IF(OR(A76="",J76=""),"",J76*K76)</f>
        <v/>
      </c>
      <c r="M76" s="185" t="str">
        <f t="array" ref="M76">IF(AND(D76="",G76="",J76=""),"",IF(AND(D76="",G76=""),-J76,IF(AND(D76="",J76=""),-G76,IF(AND(G76="",J76=""),D76,IF(D76="",-G76-J76,IF(G76="",D76-J76,IF(J76="",D76-G76,D76-G76-J76)))))))</f>
        <v/>
      </c>
      <c r="N76" s="173" t="str">
        <f t="array" ref="N76">IF(A76="","",VLOOKUP(A76,基础资料!A:E,4,0))</f>
        <v/>
      </c>
      <c r="O76" s="184" t="str">
        <f t="array" ref="O76">IF(OR(A76="",M76=""),"",N76*M76)</f>
        <v/>
      </c>
      <c r="P76" s="47"/>
      <c r="Q76" s="47"/>
      <c r="R76" s="47"/>
    </row>
    <row r="77" spans="1:18">
      <c r="A77" s="182"/>
      <c r="B77" s="172"/>
      <c r="C77" s="172"/>
      <c r="D77" s="183" t="str">
        <f t="array" ref="D77">IF(SUMPRODUCT((原材料明细表!$A$6:$A$1000&gt;=$G$4)*(原材料明细表!$A$6:$A$1000&lt;=$H$4)*(原材料明细表!$C$6:$C$1000=$A77)*(原材料明细表!$F$6:$F$1000))=0,"",SUMPRODUCT((原材料明细表!$A$6:$A$1000&gt;=$G$4)*(原材料明细表!$A$6:$A$1000&lt;=$H$4)*(原材料明细表!$C$6:$C$1000=$A77)*(原材料明细表!$F$6:$F$1000)))</f>
        <v/>
      </c>
      <c r="E77" s="179" t="str">
        <f t="array" ref="E77">IF(A77="","",VLOOKUP(A77,基础资料!A:E,4,0))</f>
        <v/>
      </c>
      <c r="F77" s="180" t="str">
        <f t="array" ref="F77">IF(OR(A77="",D77=""),"",E77*D77)</f>
        <v/>
      </c>
      <c r="G77" s="181" t="str">
        <f t="array" ref="G77">IF(SUMPRODUCT((原材料明细表!$A$6:$A$1000&gt;=$G$4)*(原材料明细表!$A$6:$A$1000&lt;=$H$4)*(原材料明细表!$C$6:$C$1000=$A77)*(原材料明细表!$I$6:$I$1000))=0,"",SUMPRODUCT((原材料明细表!$A$6:$A$1000&gt;=$G$4)*(原材料明细表!$A$6:$A$1000&lt;=$H$4)*(原材料明细表!$C$6:$C$1000=$A77)*(原材料明细表!$I$6:$I$1000)))</f>
        <v/>
      </c>
      <c r="H77" s="179" t="str">
        <f t="array" ref="H77">IF(A77="","",VLOOKUP(A77,基础资料!A:E,4,0))</f>
        <v/>
      </c>
      <c r="I77" s="186" t="str">
        <f t="array" ref="I77">IF(OR(A77="",G77=""),"",G77*H77)</f>
        <v/>
      </c>
      <c r="J77" s="181" t="str">
        <f t="array" ref="J77">IF(SUMPRODUCT((原材料明细表!$A$6:$A$1000&gt;=$G$4)*(原材料明细表!$A$6:$A$1000&lt;=$H$4)*(原材料明细表!$C$6:$C$1000=$A77)*(原材料明细表!$L$6:$L$1000))=0,"",SUMPRODUCT((原材料明细表!$A$6:$A$1000&gt;=$G$4)*(原材料明细表!$A$6:$A$1000&lt;=$H$4)*(原材料明细表!$C$6:$C$1000=$A77)*(原材料明细表!$L$6:$L$1000)))</f>
        <v/>
      </c>
      <c r="K77" s="178" t="str">
        <f t="array" ref="K77">IF(A77="","",VLOOKUP(A77,基础资料!A:E,4,0))</f>
        <v/>
      </c>
      <c r="L77" s="186" t="str">
        <f t="array" ref="L77">IF(OR(A77="",J77=""),"",J77*K77)</f>
        <v/>
      </c>
      <c r="M77" s="187" t="str">
        <f t="array" ref="M77">IF(AND(D77="",G77="",J77=""),"",IF(AND(D77="",G77=""),-J77,IF(AND(D77="",J77=""),-G77,IF(AND(G77="",J77=""),D77,IF(D77="",-G77-J77,IF(G77="",D77-J77,IF(J77="",D77-G77,D77-G77-J77)))))))</f>
        <v/>
      </c>
      <c r="N77" s="178" t="str">
        <f t="array" ref="N77">IF(A77="","",VLOOKUP(A77,基础资料!A:E,4,0))</f>
        <v/>
      </c>
      <c r="O77" s="186" t="str">
        <f t="array" ref="O77">IF(OR(A77="",M77=""),"",N77*M77)</f>
        <v/>
      </c>
      <c r="P77" s="47"/>
      <c r="Q77" s="47"/>
      <c r="R77" s="47"/>
    </row>
    <row r="78" spans="1:18">
      <c r="A78" s="182"/>
      <c r="B78" s="172"/>
      <c r="C78" s="172"/>
      <c r="D78" s="183" t="str">
        <f t="array" ref="D78">IF(SUMPRODUCT((原材料明细表!$A$6:$A$1000&gt;=$G$4)*(原材料明细表!$A$6:$A$1000&lt;=$H$4)*(原材料明细表!$C$6:$C$1000=$A78)*(原材料明细表!$F$6:$F$1000))=0,"",SUMPRODUCT((原材料明细表!$A$6:$A$1000&gt;=$G$4)*(原材料明细表!$A$6:$A$1000&lt;=$H$4)*(原材料明细表!$C$6:$C$1000=$A78)*(原材料明细表!$F$6:$F$1000)))</f>
        <v/>
      </c>
      <c r="E78" s="174" t="str">
        <f t="array" ref="E78">IF(A78="","",VLOOKUP(A78,基础资料!A:E,4,0))</f>
        <v/>
      </c>
      <c r="F78" s="175" t="str">
        <f t="array" ref="F78">IF(OR(A78="",D78=""),"",E78*D78)</f>
        <v/>
      </c>
      <c r="G78" s="176" t="str">
        <f t="array" ref="G78">IF(SUMPRODUCT((原材料明细表!$A$6:$A$1000&gt;=$G$4)*(原材料明细表!$A$6:$A$1000&lt;=$H$4)*(原材料明细表!$C$6:$C$1000=$A78)*(原材料明细表!$I$6:$I$1000))=0,"",SUMPRODUCT((原材料明细表!$A$6:$A$1000&gt;=$G$4)*(原材料明细表!$A$6:$A$1000&lt;=$H$4)*(原材料明细表!$C$6:$C$1000=$A78)*(原材料明细表!$I$6:$I$1000)))</f>
        <v/>
      </c>
      <c r="H78" s="174" t="str">
        <f t="array" ref="H78">IF(A78="","",VLOOKUP(A78,基础资料!A:E,4,0))</f>
        <v/>
      </c>
      <c r="I78" s="184" t="str">
        <f t="array" ref="I78">IF(OR(A78="",G78=""),"",G78*H78)</f>
        <v/>
      </c>
      <c r="J78" s="176" t="str">
        <f t="array" ref="J78">IF(SUMPRODUCT((原材料明细表!$A$6:$A$1000&gt;=$G$4)*(原材料明细表!$A$6:$A$1000&lt;=$H$4)*(原材料明细表!$C$6:$C$1000=$A78)*(原材料明细表!$L$6:$L$1000))=0,"",SUMPRODUCT((原材料明细表!$A$6:$A$1000&gt;=$G$4)*(原材料明细表!$A$6:$A$1000&lt;=$H$4)*(原材料明细表!$C$6:$C$1000=$A78)*(原材料明细表!$L$6:$L$1000)))</f>
        <v/>
      </c>
      <c r="K78" s="173" t="str">
        <f t="array" ref="K78">IF(A78="","",VLOOKUP(A78,基础资料!A:E,4,0))</f>
        <v/>
      </c>
      <c r="L78" s="184" t="str">
        <f t="array" ref="L78">IF(OR(A78="",J78=""),"",J78*K78)</f>
        <v/>
      </c>
      <c r="M78" s="185" t="str">
        <f t="array" ref="M78">IF(AND(D78="",G78="",J78=""),"",IF(AND(D78="",G78=""),-J78,IF(AND(D78="",J78=""),-G78,IF(AND(G78="",J78=""),D78,IF(D78="",-G78-J78,IF(G78="",D78-J78,IF(J78="",D78-G78,D78-G78-J78)))))))</f>
        <v/>
      </c>
      <c r="N78" s="173" t="str">
        <f t="array" ref="N78">IF(A78="","",VLOOKUP(A78,基础资料!A:E,4,0))</f>
        <v/>
      </c>
      <c r="O78" s="184" t="str">
        <f t="array" ref="O78">IF(OR(A78="",M78=""),"",N78*M78)</f>
        <v/>
      </c>
      <c r="P78" s="47"/>
      <c r="Q78" s="47"/>
      <c r="R78" s="47"/>
    </row>
    <row r="79" spans="1:18">
      <c r="A79" s="182"/>
      <c r="B79" s="172"/>
      <c r="C79" s="172"/>
      <c r="D79" s="183" t="str">
        <f t="array" ref="D79">IF(SUMPRODUCT((原材料明细表!$A$6:$A$1000&gt;=$G$4)*(原材料明细表!$A$6:$A$1000&lt;=$H$4)*(原材料明细表!$C$6:$C$1000=$A79)*(原材料明细表!$F$6:$F$1000))=0,"",SUMPRODUCT((原材料明细表!$A$6:$A$1000&gt;=$G$4)*(原材料明细表!$A$6:$A$1000&lt;=$H$4)*(原材料明细表!$C$6:$C$1000=$A79)*(原材料明细表!$F$6:$F$1000)))</f>
        <v/>
      </c>
      <c r="E79" s="179" t="str">
        <f t="array" ref="E79">IF(A79="","",VLOOKUP(A79,基础资料!A:E,4,0))</f>
        <v/>
      </c>
      <c r="F79" s="180" t="str">
        <f t="array" ref="F79">IF(OR(A79="",D79=""),"",E79*D79)</f>
        <v/>
      </c>
      <c r="G79" s="181" t="str">
        <f t="array" ref="G79">IF(SUMPRODUCT((原材料明细表!$A$6:$A$1000&gt;=$G$4)*(原材料明细表!$A$6:$A$1000&lt;=$H$4)*(原材料明细表!$C$6:$C$1000=$A79)*(原材料明细表!$I$6:$I$1000))=0,"",SUMPRODUCT((原材料明细表!$A$6:$A$1000&gt;=$G$4)*(原材料明细表!$A$6:$A$1000&lt;=$H$4)*(原材料明细表!$C$6:$C$1000=$A79)*(原材料明细表!$I$6:$I$1000)))</f>
        <v/>
      </c>
      <c r="H79" s="179" t="str">
        <f t="array" ref="H79">IF(A79="","",VLOOKUP(A79,基础资料!A:E,4,0))</f>
        <v/>
      </c>
      <c r="I79" s="186" t="str">
        <f t="array" ref="I79">IF(OR(A79="",G79=""),"",G79*H79)</f>
        <v/>
      </c>
      <c r="J79" s="181" t="str">
        <f t="array" ref="J79">IF(SUMPRODUCT((原材料明细表!$A$6:$A$1000&gt;=$G$4)*(原材料明细表!$A$6:$A$1000&lt;=$H$4)*(原材料明细表!$C$6:$C$1000=$A79)*(原材料明细表!$L$6:$L$1000))=0,"",SUMPRODUCT((原材料明细表!$A$6:$A$1000&gt;=$G$4)*(原材料明细表!$A$6:$A$1000&lt;=$H$4)*(原材料明细表!$C$6:$C$1000=$A79)*(原材料明细表!$L$6:$L$1000)))</f>
        <v/>
      </c>
      <c r="K79" s="178" t="str">
        <f t="array" ref="K79">IF(A79="","",VLOOKUP(A79,基础资料!A:E,4,0))</f>
        <v/>
      </c>
      <c r="L79" s="186" t="str">
        <f t="array" ref="L79">IF(OR(A79="",J79=""),"",J79*K79)</f>
        <v/>
      </c>
      <c r="M79" s="187" t="str">
        <f t="array" ref="M79">IF(AND(D79="",G79="",J79=""),"",IF(AND(D79="",G79=""),-J79,IF(AND(D79="",J79=""),-G79,IF(AND(G79="",J79=""),D79,IF(D79="",-G79-J79,IF(G79="",D79-J79,IF(J79="",D79-G79,D79-G79-J79)))))))</f>
        <v/>
      </c>
      <c r="N79" s="178" t="str">
        <f t="array" ref="N79">IF(A79="","",VLOOKUP(A79,基础资料!A:E,4,0))</f>
        <v/>
      </c>
      <c r="O79" s="186" t="str">
        <f t="array" ref="O79">IF(OR(A79="",M79=""),"",N79*M79)</f>
        <v/>
      </c>
      <c r="P79" s="47"/>
      <c r="Q79" s="47"/>
      <c r="R79" s="47"/>
    </row>
    <row r="80" spans="1:18">
      <c r="A80" s="182"/>
      <c r="B80" s="172"/>
      <c r="C80" s="172"/>
      <c r="D80" s="183" t="str">
        <f t="array" ref="D80">IF(SUMPRODUCT((原材料明细表!$A$6:$A$1000&gt;=$G$4)*(原材料明细表!$A$6:$A$1000&lt;=$H$4)*(原材料明细表!$C$6:$C$1000=$A80)*(原材料明细表!$F$6:$F$1000))=0,"",SUMPRODUCT((原材料明细表!$A$6:$A$1000&gt;=$G$4)*(原材料明细表!$A$6:$A$1000&lt;=$H$4)*(原材料明细表!$C$6:$C$1000=$A80)*(原材料明细表!$F$6:$F$1000)))</f>
        <v/>
      </c>
      <c r="E80" s="174" t="str">
        <f t="array" ref="E80">IF(A80="","",VLOOKUP(A80,基础资料!A:E,4,0))</f>
        <v/>
      </c>
      <c r="F80" s="175" t="str">
        <f t="array" ref="F80">IF(OR(A80="",D80=""),"",E80*D80)</f>
        <v/>
      </c>
      <c r="G80" s="176" t="str">
        <f t="array" ref="G80">IF(SUMPRODUCT((原材料明细表!$A$6:$A$1000&gt;=$G$4)*(原材料明细表!$A$6:$A$1000&lt;=$H$4)*(原材料明细表!$C$6:$C$1000=$A80)*(原材料明细表!$I$6:$I$1000))=0,"",SUMPRODUCT((原材料明细表!$A$6:$A$1000&gt;=$G$4)*(原材料明细表!$A$6:$A$1000&lt;=$H$4)*(原材料明细表!$C$6:$C$1000=$A80)*(原材料明细表!$I$6:$I$1000)))</f>
        <v/>
      </c>
      <c r="H80" s="174" t="str">
        <f t="array" ref="H80">IF(A80="","",VLOOKUP(A80,基础资料!A:E,4,0))</f>
        <v/>
      </c>
      <c r="I80" s="184" t="str">
        <f t="array" ref="I80">IF(OR(A80="",G80=""),"",G80*H80)</f>
        <v/>
      </c>
      <c r="J80" s="176" t="str">
        <f t="array" ref="J80">IF(SUMPRODUCT((原材料明细表!$A$6:$A$1000&gt;=$G$4)*(原材料明细表!$A$6:$A$1000&lt;=$H$4)*(原材料明细表!$C$6:$C$1000=$A80)*(原材料明细表!$L$6:$L$1000))=0,"",SUMPRODUCT((原材料明细表!$A$6:$A$1000&gt;=$G$4)*(原材料明细表!$A$6:$A$1000&lt;=$H$4)*(原材料明细表!$C$6:$C$1000=$A80)*(原材料明细表!$L$6:$L$1000)))</f>
        <v/>
      </c>
      <c r="K80" s="173" t="str">
        <f t="array" ref="K80">IF(A80="","",VLOOKUP(A80,基础资料!A:E,4,0))</f>
        <v/>
      </c>
      <c r="L80" s="184" t="str">
        <f t="array" ref="L80">IF(OR(A80="",J80=""),"",J80*K80)</f>
        <v/>
      </c>
      <c r="M80" s="185" t="str">
        <f t="array" ref="M80">IF(AND(D80="",G80="",J80=""),"",IF(AND(D80="",G80=""),-J80,IF(AND(D80="",J80=""),-G80,IF(AND(G80="",J80=""),D80,IF(D80="",-G80-J80,IF(G80="",D80-J80,IF(J80="",D80-G80,D80-G80-J80)))))))</f>
        <v/>
      </c>
      <c r="N80" s="173" t="str">
        <f t="array" ref="N80">IF(A80="","",VLOOKUP(A80,基础资料!A:E,4,0))</f>
        <v/>
      </c>
      <c r="O80" s="184" t="str">
        <f t="array" ref="O80">IF(OR(A80="",M80=""),"",N80*M80)</f>
        <v/>
      </c>
      <c r="P80" s="47"/>
      <c r="Q80" s="47"/>
      <c r="R80" s="47"/>
    </row>
    <row r="81" spans="1:15">
      <c r="A81" s="182"/>
      <c r="B81" s="172"/>
      <c r="C81" s="172"/>
      <c r="D81" s="183" t="str">
        <f t="array" ref="D81">IF(SUMPRODUCT((原材料明细表!$A$6:$A$1000&gt;=$G$4)*(原材料明细表!$A$6:$A$1000&lt;=$H$4)*(原材料明细表!$C$6:$C$1000=$A81)*(原材料明细表!$F$6:$F$1000))=0,"",SUMPRODUCT((原材料明细表!$A$6:$A$1000&gt;=$G$4)*(原材料明细表!$A$6:$A$1000&lt;=$H$4)*(原材料明细表!$C$6:$C$1000=$A81)*(原材料明细表!$F$6:$F$1000)))</f>
        <v/>
      </c>
      <c r="E81" s="179" t="str">
        <f t="array" ref="E81">IF(A81="","",VLOOKUP(A81,基础资料!A:E,4,0))</f>
        <v/>
      </c>
      <c r="F81" s="180" t="str">
        <f t="array" ref="F81">IF(OR(A81="",D81=""),"",E81*D81)</f>
        <v/>
      </c>
      <c r="G81" s="181" t="str">
        <f t="array" ref="G81">IF(SUMPRODUCT((原材料明细表!$A$6:$A$1000&gt;=$G$4)*(原材料明细表!$A$6:$A$1000&lt;=$H$4)*(原材料明细表!$C$6:$C$1000=$A81)*(原材料明细表!$I$6:$I$1000))=0,"",SUMPRODUCT((原材料明细表!$A$6:$A$1000&gt;=$G$4)*(原材料明细表!$A$6:$A$1000&lt;=$H$4)*(原材料明细表!$C$6:$C$1000=$A81)*(原材料明细表!$I$6:$I$1000)))</f>
        <v/>
      </c>
      <c r="H81" s="179" t="str">
        <f t="array" ref="H81">IF(A81="","",VLOOKUP(A81,基础资料!A:E,4,0))</f>
        <v/>
      </c>
      <c r="I81" s="186" t="str">
        <f t="array" ref="I81">IF(OR(A81="",G81=""),"",G81*H81)</f>
        <v/>
      </c>
      <c r="J81" s="181" t="str">
        <f t="array" ref="J81">IF(SUMPRODUCT((原材料明细表!$A$6:$A$1000&gt;=$G$4)*(原材料明细表!$A$6:$A$1000&lt;=$H$4)*(原材料明细表!$C$6:$C$1000=$A81)*(原材料明细表!$L$6:$L$1000))=0,"",SUMPRODUCT((原材料明细表!$A$6:$A$1000&gt;=$G$4)*(原材料明细表!$A$6:$A$1000&lt;=$H$4)*(原材料明细表!$C$6:$C$1000=$A81)*(原材料明细表!$L$6:$L$1000)))</f>
        <v/>
      </c>
      <c r="K81" s="178" t="str">
        <f t="array" ref="K81">IF(A81="","",VLOOKUP(A81,基础资料!A:E,4,0))</f>
        <v/>
      </c>
      <c r="L81" s="186" t="str">
        <f t="array" ref="L81">IF(OR(A81="",J81=""),"",J81*K81)</f>
        <v/>
      </c>
      <c r="M81" s="187" t="str">
        <f t="array" ref="M81">IF(AND(D81="",G81="",J81=""),"",IF(AND(D81="",G81=""),-J81,IF(AND(D81="",J81=""),-G81,IF(AND(G81="",J81=""),D81,IF(D81="",-G81-J81,IF(G81="",D81-J81,IF(J81="",D81-G81,D81-G81-J81)))))))</f>
        <v/>
      </c>
      <c r="N81" s="178" t="str">
        <f t="array" ref="N81">IF(A81="","",VLOOKUP(A81,基础资料!A:E,4,0))</f>
        <v/>
      </c>
      <c r="O81" s="186" t="str">
        <f t="array" ref="O81">IF(OR(A81="",M81=""),"",N81*M81)</f>
        <v/>
      </c>
    </row>
    <row r="82" spans="1:15">
      <c r="A82" s="182"/>
      <c r="B82" s="172"/>
      <c r="C82" s="172"/>
      <c r="D82" s="183" t="str">
        <f t="array" ref="D82">IF(SUMPRODUCT((原材料明细表!$A$6:$A$1000&gt;=$G$4)*(原材料明细表!$A$6:$A$1000&lt;=$H$4)*(原材料明细表!$C$6:$C$1000=$A82)*(原材料明细表!$F$6:$F$1000))=0,"",SUMPRODUCT((原材料明细表!$A$6:$A$1000&gt;=$G$4)*(原材料明细表!$A$6:$A$1000&lt;=$H$4)*(原材料明细表!$C$6:$C$1000=$A82)*(原材料明细表!$F$6:$F$1000)))</f>
        <v/>
      </c>
      <c r="E82" s="174" t="str">
        <f t="array" ref="E82">IF(A82="","",VLOOKUP(A82,基础资料!A:E,4,0))</f>
        <v/>
      </c>
      <c r="F82" s="175" t="str">
        <f t="array" ref="F82">IF(OR(A82="",D82=""),"",E82*D82)</f>
        <v/>
      </c>
      <c r="G82" s="176" t="str">
        <f t="array" ref="G82">IF(SUMPRODUCT((原材料明细表!$A$6:$A$1000&gt;=$G$4)*(原材料明细表!$A$6:$A$1000&lt;=$H$4)*(原材料明细表!$C$6:$C$1000=$A82)*(原材料明细表!$I$6:$I$1000))=0,"",SUMPRODUCT((原材料明细表!$A$6:$A$1000&gt;=$G$4)*(原材料明细表!$A$6:$A$1000&lt;=$H$4)*(原材料明细表!$C$6:$C$1000=$A82)*(原材料明细表!$I$6:$I$1000)))</f>
        <v/>
      </c>
      <c r="H82" s="174" t="str">
        <f t="array" ref="H82">IF(A82="","",VLOOKUP(A82,基础资料!A:E,4,0))</f>
        <v/>
      </c>
      <c r="I82" s="184" t="str">
        <f t="array" ref="I82">IF(OR(A82="",G82=""),"",G82*H82)</f>
        <v/>
      </c>
      <c r="J82" s="176" t="str">
        <f t="array" ref="J82">IF(SUMPRODUCT((原材料明细表!$A$6:$A$1000&gt;=$G$4)*(原材料明细表!$A$6:$A$1000&lt;=$H$4)*(原材料明细表!$C$6:$C$1000=$A82)*(原材料明细表!$L$6:$L$1000))=0,"",SUMPRODUCT((原材料明细表!$A$6:$A$1000&gt;=$G$4)*(原材料明细表!$A$6:$A$1000&lt;=$H$4)*(原材料明细表!$C$6:$C$1000=$A82)*(原材料明细表!$L$6:$L$1000)))</f>
        <v/>
      </c>
      <c r="K82" s="173" t="str">
        <f t="array" ref="K82">IF(A82="","",VLOOKUP(A82,基础资料!A:E,4,0))</f>
        <v/>
      </c>
      <c r="L82" s="184" t="str">
        <f t="array" ref="L82">IF(OR(A82="",J82=""),"",J82*K82)</f>
        <v/>
      </c>
      <c r="M82" s="185" t="str">
        <f t="array" ref="M82">IF(AND(D82="",G82="",J82=""),"",IF(AND(D82="",G82=""),-J82,IF(AND(D82="",J82=""),-G82,IF(AND(G82="",J82=""),D82,IF(D82="",-G82-J82,IF(G82="",D82-J82,IF(J82="",D82-G82,D82-G82-J82)))))))</f>
        <v/>
      </c>
      <c r="N82" s="173" t="str">
        <f t="array" ref="N82">IF(A82="","",VLOOKUP(A82,基础资料!A:E,4,0))</f>
        <v/>
      </c>
      <c r="O82" s="184" t="str">
        <f t="array" ref="O82">IF(OR(A82="",M82=""),"",N82*M82)</f>
        <v/>
      </c>
    </row>
    <row r="83" spans="1:15">
      <c r="A83" s="182"/>
      <c r="B83" s="172"/>
      <c r="C83" s="172"/>
      <c r="D83" s="183" t="str">
        <f t="array" ref="D83">IF(SUMPRODUCT((原材料明细表!$A$6:$A$1000&gt;=$G$4)*(原材料明细表!$A$6:$A$1000&lt;=$H$4)*(原材料明细表!$C$6:$C$1000=$A83)*(原材料明细表!$F$6:$F$1000))=0,"",SUMPRODUCT((原材料明细表!$A$6:$A$1000&gt;=$G$4)*(原材料明细表!$A$6:$A$1000&lt;=$H$4)*(原材料明细表!$C$6:$C$1000=$A83)*(原材料明细表!$F$6:$F$1000)))</f>
        <v/>
      </c>
      <c r="E83" s="179" t="str">
        <f t="array" ref="E83">IF(A83="","",VLOOKUP(A83,基础资料!A:E,4,0))</f>
        <v/>
      </c>
      <c r="F83" s="180" t="str">
        <f t="array" ref="F83">IF(OR(A83="",D83=""),"",E83*D83)</f>
        <v/>
      </c>
      <c r="G83" s="181" t="str">
        <f t="array" ref="G83">IF(SUMPRODUCT((原材料明细表!$A$6:$A$1000&gt;=$G$4)*(原材料明细表!$A$6:$A$1000&lt;=$H$4)*(原材料明细表!$C$6:$C$1000=$A83)*(原材料明细表!$I$6:$I$1000))=0,"",SUMPRODUCT((原材料明细表!$A$6:$A$1000&gt;=$G$4)*(原材料明细表!$A$6:$A$1000&lt;=$H$4)*(原材料明细表!$C$6:$C$1000=$A83)*(原材料明细表!$I$6:$I$1000)))</f>
        <v/>
      </c>
      <c r="H83" s="179" t="str">
        <f t="array" ref="H83">IF(A83="","",VLOOKUP(A83,基础资料!A:E,4,0))</f>
        <v/>
      </c>
      <c r="I83" s="186" t="str">
        <f t="array" ref="I83">IF(OR(A83="",G83=""),"",G83*H83)</f>
        <v/>
      </c>
      <c r="J83" s="181" t="str">
        <f t="array" ref="J83">IF(SUMPRODUCT((原材料明细表!$A$6:$A$1000&gt;=$G$4)*(原材料明细表!$A$6:$A$1000&lt;=$H$4)*(原材料明细表!$C$6:$C$1000=$A83)*(原材料明细表!$L$6:$L$1000))=0,"",SUMPRODUCT((原材料明细表!$A$6:$A$1000&gt;=$G$4)*(原材料明细表!$A$6:$A$1000&lt;=$H$4)*(原材料明细表!$C$6:$C$1000=$A83)*(原材料明细表!$L$6:$L$1000)))</f>
        <v/>
      </c>
      <c r="K83" s="178" t="str">
        <f t="array" ref="K83">IF(A83="","",VLOOKUP(A83,基础资料!A:E,4,0))</f>
        <v/>
      </c>
      <c r="L83" s="186" t="str">
        <f t="array" ref="L83">IF(OR(A83="",J83=""),"",J83*K83)</f>
        <v/>
      </c>
      <c r="M83" s="187" t="str">
        <f t="array" ref="M83">IF(AND(D83="",G83="",J83=""),"",IF(AND(D83="",G83=""),-J83,IF(AND(D83="",J83=""),-G83,IF(AND(G83="",J83=""),D83,IF(D83="",-G83-J83,IF(G83="",D83-J83,IF(J83="",D83-G83,D83-G83-J83)))))))</f>
        <v/>
      </c>
      <c r="N83" s="178" t="str">
        <f t="array" ref="N83">IF(A83="","",VLOOKUP(A83,基础资料!A:E,4,0))</f>
        <v/>
      </c>
      <c r="O83" s="186" t="str">
        <f t="array" ref="O83">IF(OR(A83="",M83=""),"",N83*M83)</f>
        <v/>
      </c>
    </row>
    <row r="84" spans="1:15">
      <c r="A84" s="182"/>
      <c r="B84" s="172"/>
      <c r="C84" s="172"/>
      <c r="D84" s="183" t="str">
        <f t="array" ref="D84">IF(SUMPRODUCT((原材料明细表!$A$6:$A$1000&gt;=$G$4)*(原材料明细表!$A$6:$A$1000&lt;=$H$4)*(原材料明细表!$C$6:$C$1000=$A84)*(原材料明细表!$F$6:$F$1000))=0,"",SUMPRODUCT((原材料明细表!$A$6:$A$1000&gt;=$G$4)*(原材料明细表!$A$6:$A$1000&lt;=$H$4)*(原材料明细表!$C$6:$C$1000=$A84)*(原材料明细表!$F$6:$F$1000)))</f>
        <v/>
      </c>
      <c r="E84" s="174" t="str">
        <f t="array" ref="E84">IF(A84="","",VLOOKUP(A84,基础资料!A:E,4,0))</f>
        <v/>
      </c>
      <c r="F84" s="175" t="str">
        <f t="array" ref="F84">IF(OR(A84="",D84=""),"",E84*D84)</f>
        <v/>
      </c>
      <c r="G84" s="176" t="str">
        <f t="array" ref="G84">IF(SUMPRODUCT((原材料明细表!$A$6:$A$1000&gt;=$G$4)*(原材料明细表!$A$6:$A$1000&lt;=$H$4)*(原材料明细表!$C$6:$C$1000=$A84)*(原材料明细表!$I$6:$I$1000))=0,"",SUMPRODUCT((原材料明细表!$A$6:$A$1000&gt;=$G$4)*(原材料明细表!$A$6:$A$1000&lt;=$H$4)*(原材料明细表!$C$6:$C$1000=$A84)*(原材料明细表!$I$6:$I$1000)))</f>
        <v/>
      </c>
      <c r="H84" s="174" t="str">
        <f t="array" ref="H84">IF(A84="","",VLOOKUP(A84,基础资料!A:E,4,0))</f>
        <v/>
      </c>
      <c r="I84" s="184" t="str">
        <f t="array" ref="I84">IF(OR(A84="",G84=""),"",G84*H84)</f>
        <v/>
      </c>
      <c r="J84" s="176" t="str">
        <f t="array" ref="J84">IF(SUMPRODUCT((原材料明细表!$A$6:$A$1000&gt;=$G$4)*(原材料明细表!$A$6:$A$1000&lt;=$H$4)*(原材料明细表!$C$6:$C$1000=$A84)*(原材料明细表!$L$6:$L$1000))=0,"",SUMPRODUCT((原材料明细表!$A$6:$A$1000&gt;=$G$4)*(原材料明细表!$A$6:$A$1000&lt;=$H$4)*(原材料明细表!$C$6:$C$1000=$A84)*(原材料明细表!$L$6:$L$1000)))</f>
        <v/>
      </c>
      <c r="K84" s="173" t="str">
        <f t="array" ref="K84">IF(A84="","",VLOOKUP(A84,基础资料!A:E,4,0))</f>
        <v/>
      </c>
      <c r="L84" s="184" t="str">
        <f t="array" ref="L84">IF(OR(A84="",J84=""),"",J84*K84)</f>
        <v/>
      </c>
      <c r="M84" s="185" t="str">
        <f t="array" ref="M84">IF(AND(D84="",G84="",J84=""),"",IF(AND(D84="",G84=""),-J84,IF(AND(D84="",J84=""),-G84,IF(AND(G84="",J84=""),D84,IF(D84="",-G84-J84,IF(G84="",D84-J84,IF(J84="",D84-G84,D84-G84-J84)))))))</f>
        <v/>
      </c>
      <c r="N84" s="173" t="str">
        <f t="array" ref="N84">IF(A84="","",VLOOKUP(A84,基础资料!A:E,4,0))</f>
        <v/>
      </c>
      <c r="O84" s="184" t="str">
        <f t="array" ref="O84">IF(OR(A84="",M84=""),"",N84*M84)</f>
        <v/>
      </c>
    </row>
    <row r="85" spans="1:15">
      <c r="A85" s="182"/>
      <c r="B85" s="172"/>
      <c r="C85" s="172"/>
      <c r="D85" s="183" t="str">
        <f t="array" ref="D85">IF(SUMPRODUCT((原材料明细表!$A$6:$A$1000&gt;=$G$4)*(原材料明细表!$A$6:$A$1000&lt;=$H$4)*(原材料明细表!$C$6:$C$1000=$A85)*(原材料明细表!$F$6:$F$1000))=0,"",SUMPRODUCT((原材料明细表!$A$6:$A$1000&gt;=$G$4)*(原材料明细表!$A$6:$A$1000&lt;=$H$4)*(原材料明细表!$C$6:$C$1000=$A85)*(原材料明细表!$F$6:$F$1000)))</f>
        <v/>
      </c>
      <c r="E85" s="179" t="str">
        <f t="array" ref="E85">IF(A85="","",VLOOKUP(A85,基础资料!A:E,4,0))</f>
        <v/>
      </c>
      <c r="F85" s="180" t="str">
        <f t="array" ref="F85">IF(OR(A85="",D85=""),"",E85*D85)</f>
        <v/>
      </c>
      <c r="G85" s="181" t="str">
        <f t="array" ref="G85">IF(SUMPRODUCT((原材料明细表!$A$6:$A$1000&gt;=$G$4)*(原材料明细表!$A$6:$A$1000&lt;=$H$4)*(原材料明细表!$C$6:$C$1000=$A85)*(原材料明细表!$I$6:$I$1000))=0,"",SUMPRODUCT((原材料明细表!$A$6:$A$1000&gt;=$G$4)*(原材料明细表!$A$6:$A$1000&lt;=$H$4)*(原材料明细表!$C$6:$C$1000=$A85)*(原材料明细表!$I$6:$I$1000)))</f>
        <v/>
      </c>
      <c r="H85" s="179" t="str">
        <f t="array" ref="H85">IF(A85="","",VLOOKUP(A85,基础资料!A:E,4,0))</f>
        <v/>
      </c>
      <c r="I85" s="186" t="str">
        <f t="array" ref="I85">IF(OR(A85="",G85=""),"",G85*H85)</f>
        <v/>
      </c>
      <c r="J85" s="181" t="str">
        <f t="array" ref="J85">IF(SUMPRODUCT((原材料明细表!$A$6:$A$1000&gt;=$G$4)*(原材料明细表!$A$6:$A$1000&lt;=$H$4)*(原材料明细表!$C$6:$C$1000=$A85)*(原材料明细表!$L$6:$L$1000))=0,"",SUMPRODUCT((原材料明细表!$A$6:$A$1000&gt;=$G$4)*(原材料明细表!$A$6:$A$1000&lt;=$H$4)*(原材料明细表!$C$6:$C$1000=$A85)*(原材料明细表!$L$6:$L$1000)))</f>
        <v/>
      </c>
      <c r="K85" s="178" t="str">
        <f t="array" ref="K85">IF(A85="","",VLOOKUP(A85,基础资料!A:E,4,0))</f>
        <v/>
      </c>
      <c r="L85" s="186" t="str">
        <f t="array" ref="L85">IF(OR(A85="",J85=""),"",J85*K85)</f>
        <v/>
      </c>
      <c r="M85" s="187" t="str">
        <f t="array" ref="M85">IF(AND(D85="",G85="",J85=""),"",IF(AND(D85="",G85=""),-J85,IF(AND(D85="",J85=""),-G85,IF(AND(G85="",J85=""),D85,IF(D85="",-G85-J85,IF(G85="",D85-J85,IF(J85="",D85-G85,D85-G85-J85)))))))</f>
        <v/>
      </c>
      <c r="N85" s="178" t="str">
        <f t="array" ref="N85">IF(A85="","",VLOOKUP(A85,基础资料!A:E,4,0))</f>
        <v/>
      </c>
      <c r="O85" s="186" t="str">
        <f t="array" ref="O85">IF(OR(A85="",M85=""),"",N85*M85)</f>
        <v/>
      </c>
    </row>
    <row r="86" spans="1:15">
      <c r="A86" s="182"/>
      <c r="B86" s="172"/>
      <c r="C86" s="172"/>
      <c r="D86" s="183" t="str">
        <f t="array" ref="D86">IF(SUMPRODUCT((原材料明细表!$A$6:$A$1000&gt;=$G$4)*(原材料明细表!$A$6:$A$1000&lt;=$H$4)*(原材料明细表!$C$6:$C$1000=$A86)*(原材料明细表!$F$6:$F$1000))=0,"",SUMPRODUCT((原材料明细表!$A$6:$A$1000&gt;=$G$4)*(原材料明细表!$A$6:$A$1000&lt;=$H$4)*(原材料明细表!$C$6:$C$1000=$A86)*(原材料明细表!$F$6:$F$1000)))</f>
        <v/>
      </c>
      <c r="E86" s="174" t="str">
        <f t="array" ref="E86">IF(A86="","",VLOOKUP(A86,基础资料!A:E,4,0))</f>
        <v/>
      </c>
      <c r="F86" s="175" t="str">
        <f t="array" ref="F86">IF(OR(A86="",D86=""),"",E86*D86)</f>
        <v/>
      </c>
      <c r="G86" s="176" t="str">
        <f t="array" ref="G86">IF(SUMPRODUCT((原材料明细表!$A$6:$A$1000&gt;=$G$4)*(原材料明细表!$A$6:$A$1000&lt;=$H$4)*(原材料明细表!$C$6:$C$1000=$A86)*(原材料明细表!$I$6:$I$1000))=0,"",SUMPRODUCT((原材料明细表!$A$6:$A$1000&gt;=$G$4)*(原材料明细表!$A$6:$A$1000&lt;=$H$4)*(原材料明细表!$C$6:$C$1000=$A86)*(原材料明细表!$I$6:$I$1000)))</f>
        <v/>
      </c>
      <c r="H86" s="174" t="str">
        <f t="array" ref="H86">IF(A86="","",VLOOKUP(A86,基础资料!A:E,4,0))</f>
        <v/>
      </c>
      <c r="I86" s="184" t="str">
        <f t="array" ref="I86">IF(OR(A86="",G86=""),"",G86*H86)</f>
        <v/>
      </c>
      <c r="J86" s="176" t="str">
        <f t="array" ref="J86">IF(SUMPRODUCT((原材料明细表!$A$6:$A$1000&gt;=$G$4)*(原材料明细表!$A$6:$A$1000&lt;=$H$4)*(原材料明细表!$C$6:$C$1000=$A86)*(原材料明细表!$L$6:$L$1000))=0,"",SUMPRODUCT((原材料明细表!$A$6:$A$1000&gt;=$G$4)*(原材料明细表!$A$6:$A$1000&lt;=$H$4)*(原材料明细表!$C$6:$C$1000=$A86)*(原材料明细表!$L$6:$L$1000)))</f>
        <v/>
      </c>
      <c r="K86" s="173" t="str">
        <f t="array" ref="K86">IF(A86="","",VLOOKUP(A86,基础资料!A:E,4,0))</f>
        <v/>
      </c>
      <c r="L86" s="184" t="str">
        <f t="array" ref="L86">IF(OR(A86="",J86=""),"",J86*K86)</f>
        <v/>
      </c>
      <c r="M86" s="185" t="str">
        <f t="array" ref="M86">IF(AND(D86="",G86="",J86=""),"",IF(AND(D86="",G86=""),-J86,IF(AND(D86="",J86=""),-G86,IF(AND(G86="",J86=""),D86,IF(D86="",-G86-J86,IF(G86="",D86-J86,IF(J86="",D86-G86,D86-G86-J86)))))))</f>
        <v/>
      </c>
      <c r="N86" s="173" t="str">
        <f t="array" ref="N86">IF(A86="","",VLOOKUP(A86,基础资料!A:E,4,0))</f>
        <v/>
      </c>
      <c r="O86" s="184" t="str">
        <f t="array" ref="O86">IF(OR(A86="",M86=""),"",N86*M86)</f>
        <v/>
      </c>
    </row>
    <row r="87" spans="1:15">
      <c r="A87" s="182"/>
      <c r="B87" s="172"/>
      <c r="C87" s="172"/>
      <c r="D87" s="183" t="str">
        <f t="array" ref="D87">IF(SUMPRODUCT((原材料明细表!$A$6:$A$1000&gt;=$G$4)*(原材料明细表!$A$6:$A$1000&lt;=$H$4)*(原材料明细表!$C$6:$C$1000=$A87)*(原材料明细表!$F$6:$F$1000))=0,"",SUMPRODUCT((原材料明细表!$A$6:$A$1000&gt;=$G$4)*(原材料明细表!$A$6:$A$1000&lt;=$H$4)*(原材料明细表!$C$6:$C$1000=$A87)*(原材料明细表!$F$6:$F$1000)))</f>
        <v/>
      </c>
      <c r="E87" s="179" t="str">
        <f t="array" ref="E87">IF(A87="","",VLOOKUP(A87,基础资料!A:E,4,0))</f>
        <v/>
      </c>
      <c r="F87" s="180" t="str">
        <f t="array" ref="F87">IF(OR(A87="",D87=""),"",E87*D87)</f>
        <v/>
      </c>
      <c r="G87" s="181" t="str">
        <f t="array" ref="G87">IF(SUMPRODUCT((原材料明细表!$A$6:$A$1000&gt;=$G$4)*(原材料明细表!$A$6:$A$1000&lt;=$H$4)*(原材料明细表!$C$6:$C$1000=$A87)*(原材料明细表!$I$6:$I$1000))=0,"",SUMPRODUCT((原材料明细表!$A$6:$A$1000&gt;=$G$4)*(原材料明细表!$A$6:$A$1000&lt;=$H$4)*(原材料明细表!$C$6:$C$1000=$A87)*(原材料明细表!$I$6:$I$1000)))</f>
        <v/>
      </c>
      <c r="H87" s="179" t="str">
        <f t="array" ref="H87">IF(A87="","",VLOOKUP(A87,基础资料!A:E,4,0))</f>
        <v/>
      </c>
      <c r="I87" s="186" t="str">
        <f t="array" ref="I87">IF(OR(A87="",G87=""),"",G87*H87)</f>
        <v/>
      </c>
      <c r="J87" s="181" t="str">
        <f t="array" ref="J87">IF(SUMPRODUCT((原材料明细表!$A$6:$A$1000&gt;=$G$4)*(原材料明细表!$A$6:$A$1000&lt;=$H$4)*(原材料明细表!$C$6:$C$1000=$A87)*(原材料明细表!$L$6:$L$1000))=0,"",SUMPRODUCT((原材料明细表!$A$6:$A$1000&gt;=$G$4)*(原材料明细表!$A$6:$A$1000&lt;=$H$4)*(原材料明细表!$C$6:$C$1000=$A87)*(原材料明细表!$L$6:$L$1000)))</f>
        <v/>
      </c>
      <c r="K87" s="178" t="str">
        <f t="array" ref="K87">IF(A87="","",VLOOKUP(A87,基础资料!A:E,4,0))</f>
        <v/>
      </c>
      <c r="L87" s="186" t="str">
        <f t="array" ref="L87">IF(OR(A87="",J87=""),"",J87*K87)</f>
        <v/>
      </c>
      <c r="M87" s="187" t="str">
        <f t="array" ref="M87">IF(AND(D87="",G87="",J87=""),"",IF(AND(D87="",G87=""),-J87,IF(AND(D87="",J87=""),-G87,IF(AND(G87="",J87=""),D87,IF(D87="",-G87-J87,IF(G87="",D87-J87,IF(J87="",D87-G87,D87-G87-J87)))))))</f>
        <v/>
      </c>
      <c r="N87" s="178" t="str">
        <f t="array" ref="N87">IF(A87="","",VLOOKUP(A87,基础资料!A:E,4,0))</f>
        <v/>
      </c>
      <c r="O87" s="186" t="str">
        <f t="array" ref="O87">IF(OR(A87="",M87=""),"",N87*M87)</f>
        <v/>
      </c>
    </row>
    <row r="88" spans="1:15">
      <c r="A88" s="182"/>
      <c r="B88" s="172"/>
      <c r="C88" s="172"/>
      <c r="D88" s="183" t="str">
        <f t="array" ref="D88">IF(SUMPRODUCT((原材料明细表!$A$6:$A$1000&gt;=$G$4)*(原材料明细表!$A$6:$A$1000&lt;=$H$4)*(原材料明细表!$C$6:$C$1000=$A88)*(原材料明细表!$F$6:$F$1000))=0,"",SUMPRODUCT((原材料明细表!$A$6:$A$1000&gt;=$G$4)*(原材料明细表!$A$6:$A$1000&lt;=$H$4)*(原材料明细表!$C$6:$C$1000=$A88)*(原材料明细表!$F$6:$F$1000)))</f>
        <v/>
      </c>
      <c r="E88" s="174" t="str">
        <f t="array" ref="E88">IF(A88="","",VLOOKUP(A88,基础资料!A:E,4,0))</f>
        <v/>
      </c>
      <c r="F88" s="175" t="str">
        <f t="array" ref="F88">IF(OR(A88="",D88=""),"",E88*D88)</f>
        <v/>
      </c>
      <c r="G88" s="176" t="str">
        <f t="array" ref="G88">IF(SUMPRODUCT((原材料明细表!$A$6:$A$1000&gt;=$G$4)*(原材料明细表!$A$6:$A$1000&lt;=$H$4)*(原材料明细表!$C$6:$C$1000=$A88)*(原材料明细表!$I$6:$I$1000))=0,"",SUMPRODUCT((原材料明细表!$A$6:$A$1000&gt;=$G$4)*(原材料明细表!$A$6:$A$1000&lt;=$H$4)*(原材料明细表!$C$6:$C$1000=$A88)*(原材料明细表!$I$6:$I$1000)))</f>
        <v/>
      </c>
      <c r="H88" s="174" t="str">
        <f t="array" ref="H88">IF(A88="","",VLOOKUP(A88,基础资料!A:E,4,0))</f>
        <v/>
      </c>
      <c r="I88" s="184" t="str">
        <f t="array" ref="I88">IF(OR(A88="",G88=""),"",G88*H88)</f>
        <v/>
      </c>
      <c r="J88" s="176" t="str">
        <f t="array" ref="J88">IF(SUMPRODUCT((原材料明细表!$A$6:$A$1000&gt;=$G$4)*(原材料明细表!$A$6:$A$1000&lt;=$H$4)*(原材料明细表!$C$6:$C$1000=$A88)*(原材料明细表!$L$6:$L$1000))=0,"",SUMPRODUCT((原材料明细表!$A$6:$A$1000&gt;=$G$4)*(原材料明细表!$A$6:$A$1000&lt;=$H$4)*(原材料明细表!$C$6:$C$1000=$A88)*(原材料明细表!$L$6:$L$1000)))</f>
        <v/>
      </c>
      <c r="K88" s="173" t="str">
        <f t="array" ref="K88">IF(A88="","",VLOOKUP(A88,基础资料!A:E,4,0))</f>
        <v/>
      </c>
      <c r="L88" s="184" t="str">
        <f t="array" ref="L88">IF(OR(A88="",J88=""),"",J88*K88)</f>
        <v/>
      </c>
      <c r="M88" s="185" t="str">
        <f t="array" ref="M88">IF(AND(D88="",G88="",J88=""),"",IF(AND(D88="",G88=""),-J88,IF(AND(D88="",J88=""),-G88,IF(AND(G88="",J88=""),D88,IF(D88="",-G88-J88,IF(G88="",D88-J88,IF(J88="",D88-G88,D88-G88-J88)))))))</f>
        <v/>
      </c>
      <c r="N88" s="173" t="str">
        <f t="array" ref="N88">IF(A88="","",VLOOKUP(A88,基础资料!A:E,4,0))</f>
        <v/>
      </c>
      <c r="O88" s="184" t="str">
        <f t="array" ref="O88">IF(OR(A88="",M88=""),"",N88*M88)</f>
        <v/>
      </c>
    </row>
    <row r="89" spans="1:15">
      <c r="A89" s="182"/>
      <c r="B89" s="172"/>
      <c r="C89" s="172"/>
      <c r="D89" s="183" t="str">
        <f t="array" ref="D89">IF(SUMPRODUCT((原材料明细表!$A$6:$A$1000&gt;=$G$4)*(原材料明细表!$A$6:$A$1000&lt;=$H$4)*(原材料明细表!$C$6:$C$1000=$A89)*(原材料明细表!$F$6:$F$1000))=0,"",SUMPRODUCT((原材料明细表!$A$6:$A$1000&gt;=$G$4)*(原材料明细表!$A$6:$A$1000&lt;=$H$4)*(原材料明细表!$C$6:$C$1000=$A89)*(原材料明细表!$F$6:$F$1000)))</f>
        <v/>
      </c>
      <c r="E89" s="179" t="str">
        <f t="array" ref="E89">IF(A89="","",VLOOKUP(A89,基础资料!A:E,4,0))</f>
        <v/>
      </c>
      <c r="F89" s="180" t="str">
        <f t="array" ref="F89">IF(OR(A89="",D89=""),"",E89*D89)</f>
        <v/>
      </c>
      <c r="G89" s="181" t="str">
        <f t="array" ref="G89">IF(SUMPRODUCT((原材料明细表!$A$6:$A$1000&gt;=$G$4)*(原材料明细表!$A$6:$A$1000&lt;=$H$4)*(原材料明细表!$C$6:$C$1000=$A89)*(原材料明细表!$I$6:$I$1000))=0,"",SUMPRODUCT((原材料明细表!$A$6:$A$1000&gt;=$G$4)*(原材料明细表!$A$6:$A$1000&lt;=$H$4)*(原材料明细表!$C$6:$C$1000=$A89)*(原材料明细表!$I$6:$I$1000)))</f>
        <v/>
      </c>
      <c r="H89" s="179" t="str">
        <f t="array" ref="H89">IF(A89="","",VLOOKUP(A89,基础资料!A:E,4,0))</f>
        <v/>
      </c>
      <c r="I89" s="186" t="str">
        <f t="array" ref="I89">IF(OR(A89="",G89=""),"",G89*H89)</f>
        <v/>
      </c>
      <c r="J89" s="181" t="str">
        <f t="array" ref="J89">IF(SUMPRODUCT((原材料明细表!$A$6:$A$1000&gt;=$G$4)*(原材料明细表!$A$6:$A$1000&lt;=$H$4)*(原材料明细表!$C$6:$C$1000=$A89)*(原材料明细表!$L$6:$L$1000))=0,"",SUMPRODUCT((原材料明细表!$A$6:$A$1000&gt;=$G$4)*(原材料明细表!$A$6:$A$1000&lt;=$H$4)*(原材料明细表!$C$6:$C$1000=$A89)*(原材料明细表!$L$6:$L$1000)))</f>
        <v/>
      </c>
      <c r="K89" s="178" t="str">
        <f t="array" ref="K89">IF(A89="","",VLOOKUP(A89,基础资料!A:E,4,0))</f>
        <v/>
      </c>
      <c r="L89" s="186" t="str">
        <f t="array" ref="L89">IF(OR(A89="",J89=""),"",J89*K89)</f>
        <v/>
      </c>
      <c r="M89" s="187" t="str">
        <f t="array" ref="M89">IF(AND(D89="",G89="",J89=""),"",IF(AND(D89="",G89=""),-J89,IF(AND(D89="",J89=""),-G89,IF(AND(G89="",J89=""),D89,IF(D89="",-G89-J89,IF(G89="",D89-J89,IF(J89="",D89-G89,D89-G89-J89)))))))</f>
        <v/>
      </c>
      <c r="N89" s="178" t="str">
        <f t="array" ref="N89">IF(A89="","",VLOOKUP(A89,基础资料!A:E,4,0))</f>
        <v/>
      </c>
      <c r="O89" s="186" t="str">
        <f t="array" ref="O89">IF(OR(A89="",M89=""),"",N89*M89)</f>
        <v/>
      </c>
    </row>
    <row r="90" spans="1:15">
      <c r="A90" s="182"/>
      <c r="B90" s="172"/>
      <c r="C90" s="172"/>
      <c r="D90" s="183" t="str">
        <f t="array" ref="D90">IF(SUMPRODUCT((原材料明细表!$A$6:$A$1000&gt;=$G$4)*(原材料明细表!$A$6:$A$1000&lt;=$H$4)*(原材料明细表!$C$6:$C$1000=$A90)*(原材料明细表!$F$6:$F$1000))=0,"",SUMPRODUCT((原材料明细表!$A$6:$A$1000&gt;=$G$4)*(原材料明细表!$A$6:$A$1000&lt;=$H$4)*(原材料明细表!$C$6:$C$1000=$A90)*(原材料明细表!$F$6:$F$1000)))</f>
        <v/>
      </c>
      <c r="E90" s="174" t="str">
        <f t="array" ref="E90">IF(A90="","",VLOOKUP(A90,基础资料!A:E,4,0))</f>
        <v/>
      </c>
      <c r="F90" s="175" t="str">
        <f t="array" ref="F90">IF(OR(A90="",D90=""),"",E90*D90)</f>
        <v/>
      </c>
      <c r="G90" s="176" t="str">
        <f t="array" ref="G90">IF(SUMPRODUCT((原材料明细表!$A$6:$A$1000&gt;=$G$4)*(原材料明细表!$A$6:$A$1000&lt;=$H$4)*(原材料明细表!$C$6:$C$1000=$A90)*(原材料明细表!$I$6:$I$1000))=0,"",SUMPRODUCT((原材料明细表!$A$6:$A$1000&gt;=$G$4)*(原材料明细表!$A$6:$A$1000&lt;=$H$4)*(原材料明细表!$C$6:$C$1000=$A90)*(原材料明细表!$I$6:$I$1000)))</f>
        <v/>
      </c>
      <c r="H90" s="174" t="str">
        <f t="array" ref="H90">IF(A90="","",VLOOKUP(A90,基础资料!A:E,4,0))</f>
        <v/>
      </c>
      <c r="I90" s="184" t="str">
        <f t="array" ref="I90">IF(OR(A90="",G90=""),"",G90*H90)</f>
        <v/>
      </c>
      <c r="J90" s="176" t="str">
        <f t="array" ref="J90">IF(SUMPRODUCT((原材料明细表!$A$6:$A$1000&gt;=$G$4)*(原材料明细表!$A$6:$A$1000&lt;=$H$4)*(原材料明细表!$C$6:$C$1000=$A90)*(原材料明细表!$L$6:$L$1000))=0,"",SUMPRODUCT((原材料明细表!$A$6:$A$1000&gt;=$G$4)*(原材料明细表!$A$6:$A$1000&lt;=$H$4)*(原材料明细表!$C$6:$C$1000=$A90)*(原材料明细表!$L$6:$L$1000)))</f>
        <v/>
      </c>
      <c r="K90" s="173" t="str">
        <f t="array" ref="K90">IF(A90="","",VLOOKUP(A90,基础资料!A:E,4,0))</f>
        <v/>
      </c>
      <c r="L90" s="184" t="str">
        <f t="array" ref="L90">IF(OR(A90="",J90=""),"",J90*K90)</f>
        <v/>
      </c>
      <c r="M90" s="185" t="str">
        <f t="array" ref="M90">IF(AND(D90="",G90="",J90=""),"",IF(AND(D90="",G90=""),-J90,IF(AND(D90="",J90=""),-G90,IF(AND(G90="",J90=""),D90,IF(D90="",-G90-J90,IF(G90="",D90-J90,IF(J90="",D90-G90,D90-G90-J90)))))))</f>
        <v/>
      </c>
      <c r="N90" s="173" t="str">
        <f t="array" ref="N90">IF(A90="","",VLOOKUP(A90,基础资料!A:E,4,0))</f>
        <v/>
      </c>
      <c r="O90" s="184" t="str">
        <f t="array" ref="O90">IF(OR(A90="",M90=""),"",N90*M90)</f>
        <v/>
      </c>
    </row>
    <row r="91" spans="1:15">
      <c r="A91" s="182"/>
      <c r="B91" s="172"/>
      <c r="C91" s="172"/>
      <c r="D91" s="183" t="str">
        <f t="array" ref="D91">IF(SUMPRODUCT((原材料明细表!$A$6:$A$1000&gt;=$G$4)*(原材料明细表!$A$6:$A$1000&lt;=$H$4)*(原材料明细表!$C$6:$C$1000=$A91)*(原材料明细表!$F$6:$F$1000))=0,"",SUMPRODUCT((原材料明细表!$A$6:$A$1000&gt;=$G$4)*(原材料明细表!$A$6:$A$1000&lt;=$H$4)*(原材料明细表!$C$6:$C$1000=$A91)*(原材料明细表!$F$6:$F$1000)))</f>
        <v/>
      </c>
      <c r="E91" s="179" t="str">
        <f t="array" ref="E91">IF(A91="","",VLOOKUP(A91,基础资料!A:E,4,0))</f>
        <v/>
      </c>
      <c r="F91" s="180" t="str">
        <f t="array" ref="F91">IF(OR(A91="",D91=""),"",E91*D91)</f>
        <v/>
      </c>
      <c r="G91" s="181" t="str">
        <f t="array" ref="G91">IF(SUMPRODUCT((原材料明细表!$A$6:$A$1000&gt;=$G$4)*(原材料明细表!$A$6:$A$1000&lt;=$H$4)*(原材料明细表!$C$6:$C$1000=$A91)*(原材料明细表!$I$6:$I$1000))=0,"",SUMPRODUCT((原材料明细表!$A$6:$A$1000&gt;=$G$4)*(原材料明细表!$A$6:$A$1000&lt;=$H$4)*(原材料明细表!$C$6:$C$1000=$A91)*(原材料明细表!$I$6:$I$1000)))</f>
        <v/>
      </c>
      <c r="H91" s="179" t="str">
        <f t="array" ref="H91">IF(A91="","",VLOOKUP(A91,基础资料!A:E,4,0))</f>
        <v/>
      </c>
      <c r="I91" s="186" t="str">
        <f t="array" ref="I91">IF(OR(A91="",G91=""),"",G91*H91)</f>
        <v/>
      </c>
      <c r="J91" s="181" t="str">
        <f t="array" ref="J91">IF(SUMPRODUCT((原材料明细表!$A$6:$A$1000&gt;=$G$4)*(原材料明细表!$A$6:$A$1000&lt;=$H$4)*(原材料明细表!$C$6:$C$1000=$A91)*(原材料明细表!$L$6:$L$1000))=0,"",SUMPRODUCT((原材料明细表!$A$6:$A$1000&gt;=$G$4)*(原材料明细表!$A$6:$A$1000&lt;=$H$4)*(原材料明细表!$C$6:$C$1000=$A91)*(原材料明细表!$L$6:$L$1000)))</f>
        <v/>
      </c>
      <c r="K91" s="178" t="str">
        <f t="array" ref="K91">IF(A91="","",VLOOKUP(A91,基础资料!A:E,4,0))</f>
        <v/>
      </c>
      <c r="L91" s="186" t="str">
        <f t="array" ref="L91">IF(OR(A91="",J91=""),"",J91*K91)</f>
        <v/>
      </c>
      <c r="M91" s="187" t="str">
        <f t="array" ref="M91">IF(AND(D91="",G91="",J91=""),"",IF(AND(D91="",G91=""),-J91,IF(AND(D91="",J91=""),-G91,IF(AND(G91="",J91=""),D91,IF(D91="",-G91-J91,IF(G91="",D91-J91,IF(J91="",D91-G91,D91-G91-J91)))))))</f>
        <v/>
      </c>
      <c r="N91" s="178" t="str">
        <f t="array" ref="N91">IF(A91="","",VLOOKUP(A91,基础资料!A:E,4,0))</f>
        <v/>
      </c>
      <c r="O91" s="186" t="str">
        <f t="array" ref="O91">IF(OR(A91="",M91=""),"",N91*M91)</f>
        <v/>
      </c>
    </row>
    <row r="92" spans="1:15">
      <c r="A92" s="182"/>
      <c r="B92" s="172"/>
      <c r="C92" s="172"/>
      <c r="D92" s="183" t="str">
        <f t="array" ref="D92">IF(SUMPRODUCT((原材料明细表!$A$6:$A$1000&gt;=$G$4)*(原材料明细表!$A$6:$A$1000&lt;=$H$4)*(原材料明细表!$C$6:$C$1000=$A92)*(原材料明细表!$F$6:$F$1000))=0,"",SUMPRODUCT((原材料明细表!$A$6:$A$1000&gt;=$G$4)*(原材料明细表!$A$6:$A$1000&lt;=$H$4)*(原材料明细表!$C$6:$C$1000=$A92)*(原材料明细表!$F$6:$F$1000)))</f>
        <v/>
      </c>
      <c r="E92" s="174" t="str">
        <f t="array" ref="E92">IF(A92="","",VLOOKUP(A92,基础资料!A:E,4,0))</f>
        <v/>
      </c>
      <c r="F92" s="175" t="str">
        <f t="array" ref="F92">IF(OR(A92="",D92=""),"",E92*D92)</f>
        <v/>
      </c>
      <c r="G92" s="176" t="str">
        <f t="array" ref="G92">IF(SUMPRODUCT((原材料明细表!$A$6:$A$1000&gt;=$G$4)*(原材料明细表!$A$6:$A$1000&lt;=$H$4)*(原材料明细表!$C$6:$C$1000=$A92)*(原材料明细表!$I$6:$I$1000))=0,"",SUMPRODUCT((原材料明细表!$A$6:$A$1000&gt;=$G$4)*(原材料明细表!$A$6:$A$1000&lt;=$H$4)*(原材料明细表!$C$6:$C$1000=$A92)*(原材料明细表!$I$6:$I$1000)))</f>
        <v/>
      </c>
      <c r="H92" s="174" t="str">
        <f t="array" ref="H92">IF(A92="","",VLOOKUP(A92,基础资料!A:E,4,0))</f>
        <v/>
      </c>
      <c r="I92" s="184" t="str">
        <f t="array" ref="I92">IF(OR(A92="",G92=""),"",G92*H92)</f>
        <v/>
      </c>
      <c r="J92" s="176" t="str">
        <f t="array" ref="J92">IF(SUMPRODUCT((原材料明细表!$A$6:$A$1000&gt;=$G$4)*(原材料明细表!$A$6:$A$1000&lt;=$H$4)*(原材料明细表!$C$6:$C$1000=$A92)*(原材料明细表!$L$6:$L$1000))=0,"",SUMPRODUCT((原材料明细表!$A$6:$A$1000&gt;=$G$4)*(原材料明细表!$A$6:$A$1000&lt;=$H$4)*(原材料明细表!$C$6:$C$1000=$A92)*(原材料明细表!$L$6:$L$1000)))</f>
        <v/>
      </c>
      <c r="K92" s="173" t="str">
        <f t="array" ref="K92">IF(A92="","",VLOOKUP(A92,基础资料!A:E,4,0))</f>
        <v/>
      </c>
      <c r="L92" s="184" t="str">
        <f t="array" ref="L92">IF(OR(A92="",J92=""),"",J92*K92)</f>
        <v/>
      </c>
      <c r="M92" s="185" t="str">
        <f t="array" ref="M92">IF(AND(D92="",G92="",J92=""),"",IF(AND(D92="",G92=""),-J92,IF(AND(D92="",J92=""),-G92,IF(AND(G92="",J92=""),D92,IF(D92="",-G92-J92,IF(G92="",D92-J92,IF(J92="",D92-G92,D92-G92-J92)))))))</f>
        <v/>
      </c>
      <c r="N92" s="173" t="str">
        <f t="array" ref="N92">IF(A92="","",VLOOKUP(A92,基础资料!A:E,4,0))</f>
        <v/>
      </c>
      <c r="O92" s="184" t="str">
        <f t="array" ref="O92">IF(OR(A92="",M92=""),"",N92*M92)</f>
        <v/>
      </c>
    </row>
    <row r="93" spans="1:15">
      <c r="A93" s="182"/>
      <c r="B93" s="172"/>
      <c r="C93" s="172"/>
      <c r="D93" s="183" t="str">
        <f t="array" ref="D93">IF(SUMPRODUCT((原材料明细表!$A$6:$A$1000&gt;=$G$4)*(原材料明细表!$A$6:$A$1000&lt;=$H$4)*(原材料明细表!$C$6:$C$1000=$A93)*(原材料明细表!$F$6:$F$1000))=0,"",SUMPRODUCT((原材料明细表!$A$6:$A$1000&gt;=$G$4)*(原材料明细表!$A$6:$A$1000&lt;=$H$4)*(原材料明细表!$C$6:$C$1000=$A93)*(原材料明细表!$F$6:$F$1000)))</f>
        <v/>
      </c>
      <c r="E93" s="179" t="str">
        <f t="array" ref="E93">IF(A93="","",VLOOKUP(A93,基础资料!A:E,4,0))</f>
        <v/>
      </c>
      <c r="F93" s="180" t="str">
        <f t="array" ref="F93">IF(OR(A93="",D93=""),"",E93*D93)</f>
        <v/>
      </c>
      <c r="G93" s="181" t="str">
        <f t="array" ref="G93">IF(SUMPRODUCT((原材料明细表!$A$6:$A$1000&gt;=$G$4)*(原材料明细表!$A$6:$A$1000&lt;=$H$4)*(原材料明细表!$C$6:$C$1000=$A93)*(原材料明细表!$I$6:$I$1000))=0,"",SUMPRODUCT((原材料明细表!$A$6:$A$1000&gt;=$G$4)*(原材料明细表!$A$6:$A$1000&lt;=$H$4)*(原材料明细表!$C$6:$C$1000=$A93)*(原材料明细表!$I$6:$I$1000)))</f>
        <v/>
      </c>
      <c r="H93" s="179" t="str">
        <f t="array" ref="H93">IF(A93="","",VLOOKUP(A93,基础资料!A:E,4,0))</f>
        <v/>
      </c>
      <c r="I93" s="186" t="str">
        <f t="array" ref="I93">IF(OR(A93="",G93=""),"",G93*H93)</f>
        <v/>
      </c>
      <c r="J93" s="181" t="str">
        <f t="array" ref="J93">IF(SUMPRODUCT((原材料明细表!$A$6:$A$1000&gt;=$G$4)*(原材料明细表!$A$6:$A$1000&lt;=$H$4)*(原材料明细表!$C$6:$C$1000=$A93)*(原材料明细表!$L$6:$L$1000))=0,"",SUMPRODUCT((原材料明细表!$A$6:$A$1000&gt;=$G$4)*(原材料明细表!$A$6:$A$1000&lt;=$H$4)*(原材料明细表!$C$6:$C$1000=$A93)*(原材料明细表!$L$6:$L$1000)))</f>
        <v/>
      </c>
      <c r="K93" s="178" t="str">
        <f t="array" ref="K93">IF(A93="","",VLOOKUP(A93,基础资料!A:E,4,0))</f>
        <v/>
      </c>
      <c r="L93" s="186" t="str">
        <f t="array" ref="L93">IF(OR(A93="",J93=""),"",J93*K93)</f>
        <v/>
      </c>
      <c r="M93" s="187" t="str">
        <f t="array" ref="M93">IF(AND(D93="",G93="",J93=""),"",IF(AND(D93="",G93=""),-J93,IF(AND(D93="",J93=""),-G93,IF(AND(G93="",J93=""),D93,IF(D93="",-G93-J93,IF(G93="",D93-J93,IF(J93="",D93-G93,D93-G93-J93)))))))</f>
        <v/>
      </c>
      <c r="N93" s="178" t="str">
        <f t="array" ref="N93">IF(A93="","",VLOOKUP(A93,基础资料!A:E,4,0))</f>
        <v/>
      </c>
      <c r="O93" s="186" t="str">
        <f t="array" ref="O93">IF(OR(A93="",M93=""),"",N93*M93)</f>
        <v/>
      </c>
    </row>
    <row r="94" spans="1:15">
      <c r="A94" s="182"/>
      <c r="B94" s="172"/>
      <c r="C94" s="172"/>
      <c r="D94" s="183" t="str">
        <f t="array" ref="D94">IF(SUMPRODUCT((原材料明细表!$A$6:$A$1000&gt;=$G$4)*(原材料明细表!$A$6:$A$1000&lt;=$H$4)*(原材料明细表!$C$6:$C$1000=$A94)*(原材料明细表!$F$6:$F$1000))=0,"",SUMPRODUCT((原材料明细表!$A$6:$A$1000&gt;=$G$4)*(原材料明细表!$A$6:$A$1000&lt;=$H$4)*(原材料明细表!$C$6:$C$1000=$A94)*(原材料明细表!$F$6:$F$1000)))</f>
        <v/>
      </c>
      <c r="E94" s="174" t="str">
        <f t="array" ref="E94">IF(A94="","",VLOOKUP(A94,基础资料!A:E,4,0))</f>
        <v/>
      </c>
      <c r="F94" s="175" t="str">
        <f t="array" ref="F94">IF(OR(A94="",D94=""),"",E94*D94)</f>
        <v/>
      </c>
      <c r="G94" s="176" t="str">
        <f t="array" ref="G94">IF(SUMPRODUCT((原材料明细表!$A$6:$A$1000&gt;=$G$4)*(原材料明细表!$A$6:$A$1000&lt;=$H$4)*(原材料明细表!$C$6:$C$1000=$A94)*(原材料明细表!$I$6:$I$1000))=0,"",SUMPRODUCT((原材料明细表!$A$6:$A$1000&gt;=$G$4)*(原材料明细表!$A$6:$A$1000&lt;=$H$4)*(原材料明细表!$C$6:$C$1000=$A94)*(原材料明细表!$I$6:$I$1000)))</f>
        <v/>
      </c>
      <c r="H94" s="174" t="str">
        <f t="array" ref="H94">IF(A94="","",VLOOKUP(A94,基础资料!A:E,4,0))</f>
        <v/>
      </c>
      <c r="I94" s="184" t="str">
        <f t="array" ref="I94">IF(OR(A94="",G94=""),"",G94*H94)</f>
        <v/>
      </c>
      <c r="J94" s="176" t="str">
        <f t="array" ref="J94">IF(SUMPRODUCT((原材料明细表!$A$6:$A$1000&gt;=$G$4)*(原材料明细表!$A$6:$A$1000&lt;=$H$4)*(原材料明细表!$C$6:$C$1000=$A94)*(原材料明细表!$L$6:$L$1000))=0,"",SUMPRODUCT((原材料明细表!$A$6:$A$1000&gt;=$G$4)*(原材料明细表!$A$6:$A$1000&lt;=$H$4)*(原材料明细表!$C$6:$C$1000=$A94)*(原材料明细表!$L$6:$L$1000)))</f>
        <v/>
      </c>
      <c r="K94" s="173" t="str">
        <f t="array" ref="K94">IF(A94="","",VLOOKUP(A94,基础资料!A:E,4,0))</f>
        <v/>
      </c>
      <c r="L94" s="184" t="str">
        <f t="array" ref="L94">IF(OR(A94="",J94=""),"",J94*K94)</f>
        <v/>
      </c>
      <c r="M94" s="185" t="str">
        <f t="array" ref="M94">IF(AND(D94="",G94="",J94=""),"",IF(AND(D94="",G94=""),-J94,IF(AND(D94="",J94=""),-G94,IF(AND(G94="",J94=""),D94,IF(D94="",-G94-J94,IF(G94="",D94-J94,IF(J94="",D94-G94,D94-G94-J94)))))))</f>
        <v/>
      </c>
      <c r="N94" s="173" t="str">
        <f t="array" ref="N94">IF(A94="","",VLOOKUP(A94,基础资料!A:E,4,0))</f>
        <v/>
      </c>
      <c r="O94" s="184" t="str">
        <f t="array" ref="O94">IF(OR(A94="",M94=""),"",N94*M94)</f>
        <v/>
      </c>
    </row>
    <row r="95" spans="1:15">
      <c r="A95" s="182"/>
      <c r="B95" s="172"/>
      <c r="C95" s="172"/>
      <c r="D95" s="183" t="str">
        <f t="array" ref="D95">IF(SUMPRODUCT((原材料明细表!$A$6:$A$1000&gt;=$G$4)*(原材料明细表!$A$6:$A$1000&lt;=$H$4)*(原材料明细表!$C$6:$C$1000=$A95)*(原材料明细表!$F$6:$F$1000))=0,"",SUMPRODUCT((原材料明细表!$A$6:$A$1000&gt;=$G$4)*(原材料明细表!$A$6:$A$1000&lt;=$H$4)*(原材料明细表!$C$6:$C$1000=$A95)*(原材料明细表!$F$6:$F$1000)))</f>
        <v/>
      </c>
      <c r="E95" s="179" t="str">
        <f t="array" ref="E95">IF(A95="","",VLOOKUP(A95,基础资料!A:E,4,0))</f>
        <v/>
      </c>
      <c r="F95" s="180" t="str">
        <f t="array" ref="F95">IF(OR(A95="",D95=""),"",E95*D95)</f>
        <v/>
      </c>
      <c r="G95" s="181" t="str">
        <f t="array" ref="G95">IF(SUMPRODUCT((原材料明细表!$A$6:$A$1000&gt;=$G$4)*(原材料明细表!$A$6:$A$1000&lt;=$H$4)*(原材料明细表!$C$6:$C$1000=$A95)*(原材料明细表!$I$6:$I$1000))=0,"",SUMPRODUCT((原材料明细表!$A$6:$A$1000&gt;=$G$4)*(原材料明细表!$A$6:$A$1000&lt;=$H$4)*(原材料明细表!$C$6:$C$1000=$A95)*(原材料明细表!$I$6:$I$1000)))</f>
        <v/>
      </c>
      <c r="H95" s="179" t="str">
        <f t="array" ref="H95">IF(A95="","",VLOOKUP(A95,基础资料!A:E,4,0))</f>
        <v/>
      </c>
      <c r="I95" s="186" t="str">
        <f t="array" ref="I95">IF(OR(A95="",G95=""),"",G95*H95)</f>
        <v/>
      </c>
      <c r="J95" s="181" t="str">
        <f t="array" ref="J95">IF(SUMPRODUCT((原材料明细表!$A$6:$A$1000&gt;=$G$4)*(原材料明细表!$A$6:$A$1000&lt;=$H$4)*(原材料明细表!$C$6:$C$1000=$A95)*(原材料明细表!$L$6:$L$1000))=0,"",SUMPRODUCT((原材料明细表!$A$6:$A$1000&gt;=$G$4)*(原材料明细表!$A$6:$A$1000&lt;=$H$4)*(原材料明细表!$C$6:$C$1000=$A95)*(原材料明细表!$L$6:$L$1000)))</f>
        <v/>
      </c>
      <c r="K95" s="178" t="str">
        <f t="array" ref="K95">IF(A95="","",VLOOKUP(A95,基础资料!A:E,4,0))</f>
        <v/>
      </c>
      <c r="L95" s="186" t="str">
        <f t="array" ref="L95">IF(OR(A95="",J95=""),"",J95*K95)</f>
        <v/>
      </c>
      <c r="M95" s="187" t="str">
        <f t="array" ref="M95">IF(AND(D95="",G95="",J95=""),"",IF(AND(D95="",G95=""),-J95,IF(AND(D95="",J95=""),-G95,IF(AND(G95="",J95=""),D95,IF(D95="",-G95-J95,IF(G95="",D95-J95,IF(J95="",D95-G95,D95-G95-J95)))))))</f>
        <v/>
      </c>
      <c r="N95" s="178" t="str">
        <f t="array" ref="N95">IF(A95="","",VLOOKUP(A95,基础资料!A:E,4,0))</f>
        <v/>
      </c>
      <c r="O95" s="186" t="str">
        <f t="array" ref="O95">IF(OR(A95="",M95=""),"",N95*M95)</f>
        <v/>
      </c>
    </row>
    <row r="96" spans="1:15">
      <c r="A96" s="182"/>
      <c r="B96" s="172"/>
      <c r="C96" s="172"/>
      <c r="D96" s="183" t="str">
        <f t="array" ref="D96">IF(SUMPRODUCT((原材料明细表!$A$6:$A$1000&gt;=$G$4)*(原材料明细表!$A$6:$A$1000&lt;=$H$4)*(原材料明细表!$C$6:$C$1000=$A96)*(原材料明细表!$F$6:$F$1000))=0,"",SUMPRODUCT((原材料明细表!$A$6:$A$1000&gt;=$G$4)*(原材料明细表!$A$6:$A$1000&lt;=$H$4)*(原材料明细表!$C$6:$C$1000=$A96)*(原材料明细表!$F$6:$F$1000)))</f>
        <v/>
      </c>
      <c r="E96" s="174" t="str">
        <f t="array" ref="E96">IF(A96="","",VLOOKUP(A96,基础资料!A:E,4,0))</f>
        <v/>
      </c>
      <c r="F96" s="175" t="str">
        <f t="array" ref="F96">IF(OR(A96="",D96=""),"",E96*D96)</f>
        <v/>
      </c>
      <c r="G96" s="176" t="str">
        <f t="array" ref="G96">IF(SUMPRODUCT((原材料明细表!$A$6:$A$1000&gt;=$G$4)*(原材料明细表!$A$6:$A$1000&lt;=$H$4)*(原材料明细表!$C$6:$C$1000=$A96)*(原材料明细表!$I$6:$I$1000))=0,"",SUMPRODUCT((原材料明细表!$A$6:$A$1000&gt;=$G$4)*(原材料明细表!$A$6:$A$1000&lt;=$H$4)*(原材料明细表!$C$6:$C$1000=$A96)*(原材料明细表!$I$6:$I$1000)))</f>
        <v/>
      </c>
      <c r="H96" s="174" t="str">
        <f t="array" ref="H96">IF(A96="","",VLOOKUP(A96,基础资料!A:E,4,0))</f>
        <v/>
      </c>
      <c r="I96" s="184" t="str">
        <f t="array" ref="I96">IF(OR(A96="",G96=""),"",G96*H96)</f>
        <v/>
      </c>
      <c r="J96" s="176" t="str">
        <f t="array" ref="J96">IF(SUMPRODUCT((原材料明细表!$A$6:$A$1000&gt;=$G$4)*(原材料明细表!$A$6:$A$1000&lt;=$H$4)*(原材料明细表!$C$6:$C$1000=$A96)*(原材料明细表!$L$6:$L$1000))=0,"",SUMPRODUCT((原材料明细表!$A$6:$A$1000&gt;=$G$4)*(原材料明细表!$A$6:$A$1000&lt;=$H$4)*(原材料明细表!$C$6:$C$1000=$A96)*(原材料明细表!$L$6:$L$1000)))</f>
        <v/>
      </c>
      <c r="K96" s="173" t="str">
        <f t="array" ref="K96">IF(A96="","",VLOOKUP(A96,基础资料!A:E,4,0))</f>
        <v/>
      </c>
      <c r="L96" s="184" t="str">
        <f t="array" ref="L96">IF(OR(A96="",J96=""),"",J96*K96)</f>
        <v/>
      </c>
      <c r="M96" s="185" t="str">
        <f t="array" ref="M96">IF(AND(D96="",G96="",J96=""),"",IF(AND(D96="",G96=""),-J96,IF(AND(D96="",J96=""),-G96,IF(AND(G96="",J96=""),D96,IF(D96="",-G96-J96,IF(G96="",D96-J96,IF(J96="",D96-G96,D96-G96-J96)))))))</f>
        <v/>
      </c>
      <c r="N96" s="173" t="str">
        <f t="array" ref="N96">IF(A96="","",VLOOKUP(A96,基础资料!A:E,4,0))</f>
        <v/>
      </c>
      <c r="O96" s="184" t="str">
        <f t="array" ref="O96">IF(OR(A96="",M96=""),"",N96*M96)</f>
        <v/>
      </c>
    </row>
    <row r="97" spans="1:15">
      <c r="A97" s="182"/>
      <c r="B97" s="172"/>
      <c r="C97" s="172"/>
      <c r="D97" s="183" t="str">
        <f t="array" ref="D97">IF(SUMPRODUCT((原材料明细表!$A$6:$A$1000&gt;=$G$4)*(原材料明细表!$A$6:$A$1000&lt;=$H$4)*(原材料明细表!$C$6:$C$1000=$A97)*(原材料明细表!$F$6:$F$1000))=0,"",SUMPRODUCT((原材料明细表!$A$6:$A$1000&gt;=$G$4)*(原材料明细表!$A$6:$A$1000&lt;=$H$4)*(原材料明细表!$C$6:$C$1000=$A97)*(原材料明细表!$F$6:$F$1000)))</f>
        <v/>
      </c>
      <c r="E97" s="179" t="str">
        <f t="array" ref="E97">IF(A97="","",VLOOKUP(A97,基础资料!A:E,4,0))</f>
        <v/>
      </c>
      <c r="F97" s="180" t="str">
        <f t="array" ref="F97">IF(OR(A97="",D97=""),"",E97*D97)</f>
        <v/>
      </c>
      <c r="G97" s="181" t="str">
        <f t="array" ref="G97">IF(SUMPRODUCT((原材料明细表!$A$6:$A$1000&gt;=$G$4)*(原材料明细表!$A$6:$A$1000&lt;=$H$4)*(原材料明细表!$C$6:$C$1000=$A97)*(原材料明细表!$I$6:$I$1000))=0,"",SUMPRODUCT((原材料明细表!$A$6:$A$1000&gt;=$G$4)*(原材料明细表!$A$6:$A$1000&lt;=$H$4)*(原材料明细表!$C$6:$C$1000=$A97)*(原材料明细表!$I$6:$I$1000)))</f>
        <v/>
      </c>
      <c r="H97" s="179" t="str">
        <f t="array" ref="H97">IF(A97="","",VLOOKUP(A97,基础资料!A:E,4,0))</f>
        <v/>
      </c>
      <c r="I97" s="186" t="str">
        <f t="array" ref="I97">IF(OR(A97="",G97=""),"",G97*H97)</f>
        <v/>
      </c>
      <c r="J97" s="181" t="str">
        <f t="array" ref="J97">IF(SUMPRODUCT((原材料明细表!$A$6:$A$1000&gt;=$G$4)*(原材料明细表!$A$6:$A$1000&lt;=$H$4)*(原材料明细表!$C$6:$C$1000=$A97)*(原材料明细表!$L$6:$L$1000))=0,"",SUMPRODUCT((原材料明细表!$A$6:$A$1000&gt;=$G$4)*(原材料明细表!$A$6:$A$1000&lt;=$H$4)*(原材料明细表!$C$6:$C$1000=$A97)*(原材料明细表!$L$6:$L$1000)))</f>
        <v/>
      </c>
      <c r="K97" s="178" t="str">
        <f t="array" ref="K97">IF(A97="","",VLOOKUP(A97,基础资料!A:E,4,0))</f>
        <v/>
      </c>
      <c r="L97" s="186" t="str">
        <f t="array" ref="L97">IF(OR(A97="",J97=""),"",J97*K97)</f>
        <v/>
      </c>
      <c r="M97" s="187" t="str">
        <f t="array" ref="M97">IF(AND(D97="",G97="",J97=""),"",IF(AND(D97="",G97=""),-J97,IF(AND(D97="",J97=""),-G97,IF(AND(G97="",J97=""),D97,IF(D97="",-G97-J97,IF(G97="",D97-J97,IF(J97="",D97-G97,D97-G97-J97)))))))</f>
        <v/>
      </c>
      <c r="N97" s="178" t="str">
        <f t="array" ref="N97">IF(A97="","",VLOOKUP(A97,基础资料!A:E,4,0))</f>
        <v/>
      </c>
      <c r="O97" s="186" t="str">
        <f t="array" ref="O97">IF(OR(A97="",M97=""),"",N97*M97)</f>
        <v/>
      </c>
    </row>
    <row r="98" spans="1:15">
      <c r="A98" s="182"/>
      <c r="B98" s="172"/>
      <c r="C98" s="172"/>
      <c r="D98" s="183" t="str">
        <f t="array" ref="D98">IF(SUMPRODUCT((原材料明细表!$A$6:$A$1000&gt;=$G$4)*(原材料明细表!$A$6:$A$1000&lt;=$H$4)*(原材料明细表!$C$6:$C$1000=$A98)*(原材料明细表!$F$6:$F$1000))=0,"",SUMPRODUCT((原材料明细表!$A$6:$A$1000&gt;=$G$4)*(原材料明细表!$A$6:$A$1000&lt;=$H$4)*(原材料明细表!$C$6:$C$1000=$A98)*(原材料明细表!$F$6:$F$1000)))</f>
        <v/>
      </c>
      <c r="E98" s="174" t="str">
        <f t="array" ref="E98">IF(A98="","",VLOOKUP(A98,基础资料!A:E,4,0))</f>
        <v/>
      </c>
      <c r="F98" s="175" t="str">
        <f t="array" ref="F98">IF(OR(A98="",D98=""),"",E98*D98)</f>
        <v/>
      </c>
      <c r="G98" s="176" t="str">
        <f t="array" ref="G98">IF(SUMPRODUCT((原材料明细表!$A$6:$A$1000&gt;=$G$4)*(原材料明细表!$A$6:$A$1000&lt;=$H$4)*(原材料明细表!$C$6:$C$1000=$A98)*(原材料明细表!$I$6:$I$1000))=0,"",SUMPRODUCT((原材料明细表!$A$6:$A$1000&gt;=$G$4)*(原材料明细表!$A$6:$A$1000&lt;=$H$4)*(原材料明细表!$C$6:$C$1000=$A98)*(原材料明细表!$I$6:$I$1000)))</f>
        <v/>
      </c>
      <c r="H98" s="174" t="str">
        <f t="array" ref="H98">IF(A98="","",VLOOKUP(A98,基础资料!A:E,4,0))</f>
        <v/>
      </c>
      <c r="I98" s="184" t="str">
        <f t="array" ref="I98">IF(OR(A98="",G98=""),"",G98*H98)</f>
        <v/>
      </c>
      <c r="J98" s="176" t="str">
        <f t="array" ref="J98">IF(SUMPRODUCT((原材料明细表!$A$6:$A$1000&gt;=$G$4)*(原材料明细表!$A$6:$A$1000&lt;=$H$4)*(原材料明细表!$C$6:$C$1000=$A98)*(原材料明细表!$L$6:$L$1000))=0,"",SUMPRODUCT((原材料明细表!$A$6:$A$1000&gt;=$G$4)*(原材料明细表!$A$6:$A$1000&lt;=$H$4)*(原材料明细表!$C$6:$C$1000=$A98)*(原材料明细表!$L$6:$L$1000)))</f>
        <v/>
      </c>
      <c r="K98" s="173" t="str">
        <f t="array" ref="K98">IF(A98="","",VLOOKUP(A98,基础资料!A:E,4,0))</f>
        <v/>
      </c>
      <c r="L98" s="184" t="str">
        <f t="array" ref="L98">IF(OR(A98="",J98=""),"",J98*K98)</f>
        <v/>
      </c>
      <c r="M98" s="185" t="str">
        <f t="array" ref="M98">IF(AND(D98="",G98="",J98=""),"",IF(AND(D98="",G98=""),-J98,IF(AND(D98="",J98=""),-G98,IF(AND(G98="",J98=""),D98,IF(D98="",-G98-J98,IF(G98="",D98-J98,IF(J98="",D98-G98,D98-G98-J98)))))))</f>
        <v/>
      </c>
      <c r="N98" s="173" t="str">
        <f t="array" ref="N98">IF(A98="","",VLOOKUP(A98,基础资料!A:E,4,0))</f>
        <v/>
      </c>
      <c r="O98" s="184" t="str">
        <f t="array" ref="O98">IF(OR(A98="",M98=""),"",N98*M98)</f>
        <v/>
      </c>
    </row>
    <row r="99" spans="1:15">
      <c r="A99" s="182"/>
      <c r="B99" s="172"/>
      <c r="C99" s="172"/>
      <c r="D99" s="183" t="str">
        <f t="array" ref="D99">IF(SUMPRODUCT((原材料明细表!$A$6:$A$1000&gt;=$G$4)*(原材料明细表!$A$6:$A$1000&lt;=$H$4)*(原材料明细表!$C$6:$C$1000=$A99)*(原材料明细表!$F$6:$F$1000))=0,"",SUMPRODUCT((原材料明细表!$A$6:$A$1000&gt;=$G$4)*(原材料明细表!$A$6:$A$1000&lt;=$H$4)*(原材料明细表!$C$6:$C$1000=$A99)*(原材料明细表!$F$6:$F$1000)))</f>
        <v/>
      </c>
      <c r="E99" s="179" t="str">
        <f t="array" ref="E99">IF(A99="","",VLOOKUP(A99,基础资料!A:E,4,0))</f>
        <v/>
      </c>
      <c r="F99" s="180" t="str">
        <f t="array" ref="F99">IF(OR(A99="",D99=""),"",E99*D99)</f>
        <v/>
      </c>
      <c r="G99" s="181" t="str">
        <f t="array" ref="G99">IF(SUMPRODUCT((原材料明细表!$A$6:$A$1000&gt;=$G$4)*(原材料明细表!$A$6:$A$1000&lt;=$H$4)*(原材料明细表!$C$6:$C$1000=$A99)*(原材料明细表!$I$6:$I$1000))=0,"",SUMPRODUCT((原材料明细表!$A$6:$A$1000&gt;=$G$4)*(原材料明细表!$A$6:$A$1000&lt;=$H$4)*(原材料明细表!$C$6:$C$1000=$A99)*(原材料明细表!$I$6:$I$1000)))</f>
        <v/>
      </c>
      <c r="H99" s="179" t="str">
        <f t="array" ref="H99">IF(A99="","",VLOOKUP(A99,基础资料!A:E,4,0))</f>
        <v/>
      </c>
      <c r="I99" s="186" t="str">
        <f t="array" ref="I99">IF(OR(A99="",G99=""),"",G99*H99)</f>
        <v/>
      </c>
      <c r="J99" s="181" t="str">
        <f t="array" ref="J99">IF(SUMPRODUCT((原材料明细表!$A$6:$A$1000&gt;=$G$4)*(原材料明细表!$A$6:$A$1000&lt;=$H$4)*(原材料明细表!$C$6:$C$1000=$A99)*(原材料明细表!$L$6:$L$1000))=0,"",SUMPRODUCT((原材料明细表!$A$6:$A$1000&gt;=$G$4)*(原材料明细表!$A$6:$A$1000&lt;=$H$4)*(原材料明细表!$C$6:$C$1000=$A99)*(原材料明细表!$L$6:$L$1000)))</f>
        <v/>
      </c>
      <c r="K99" s="178" t="str">
        <f t="array" ref="K99">IF(A99="","",VLOOKUP(A99,基础资料!A:E,4,0))</f>
        <v/>
      </c>
      <c r="L99" s="186" t="str">
        <f t="array" ref="L99">IF(OR(A99="",J99=""),"",J99*K99)</f>
        <v/>
      </c>
      <c r="M99" s="187" t="str">
        <f t="array" ref="M99">IF(AND(D99="",G99="",J99=""),"",IF(AND(D99="",G99=""),-J99,IF(AND(D99="",J99=""),-G99,IF(AND(G99="",J99=""),D99,IF(D99="",-G99-J99,IF(G99="",D99-J99,IF(J99="",D99-G99,D99-G99-J99)))))))</f>
        <v/>
      </c>
      <c r="N99" s="178" t="str">
        <f t="array" ref="N99">IF(A99="","",VLOOKUP(A99,基础资料!A:E,4,0))</f>
        <v/>
      </c>
      <c r="O99" s="186" t="str">
        <f t="array" ref="O99">IF(OR(A99="",M99=""),"",N99*M99)</f>
        <v/>
      </c>
    </row>
    <row r="100" spans="1:15">
      <c r="A100" s="182"/>
      <c r="B100" s="172"/>
      <c r="C100" s="172"/>
      <c r="D100" s="183" t="str">
        <f t="array" ref="D100">IF(SUMPRODUCT((原材料明细表!$A$6:$A$1000&gt;=$G$4)*(原材料明细表!$A$6:$A$1000&lt;=$H$4)*(原材料明细表!$C$6:$C$1000=$A100)*(原材料明细表!$F$6:$F$1000))=0,"",SUMPRODUCT((原材料明细表!$A$6:$A$1000&gt;=$G$4)*(原材料明细表!$A$6:$A$1000&lt;=$H$4)*(原材料明细表!$C$6:$C$1000=$A100)*(原材料明细表!$F$6:$F$1000)))</f>
        <v/>
      </c>
      <c r="E100" s="174" t="str">
        <f t="array" ref="E100">IF(A100="","",VLOOKUP(A100,基础资料!A:E,4,0))</f>
        <v/>
      </c>
      <c r="F100" s="175" t="str">
        <f t="array" ref="F100">IF(OR(A100="",D100=""),"",E100*D100)</f>
        <v/>
      </c>
      <c r="G100" s="176" t="str">
        <f t="array" ref="G100">IF(SUMPRODUCT((原材料明细表!$A$6:$A$1000&gt;=$G$4)*(原材料明细表!$A$6:$A$1000&lt;=$H$4)*(原材料明细表!$C$6:$C$1000=$A100)*(原材料明细表!$I$6:$I$1000))=0,"",SUMPRODUCT((原材料明细表!$A$6:$A$1000&gt;=$G$4)*(原材料明细表!$A$6:$A$1000&lt;=$H$4)*(原材料明细表!$C$6:$C$1000=$A100)*(原材料明细表!$I$6:$I$1000)))</f>
        <v/>
      </c>
      <c r="H100" s="174" t="str">
        <f t="array" ref="H100">IF(A100="","",VLOOKUP(A100,基础资料!A:E,4,0))</f>
        <v/>
      </c>
      <c r="I100" s="184" t="str">
        <f t="array" ref="I100">IF(OR(A100="",G100=""),"",G100*H100)</f>
        <v/>
      </c>
      <c r="J100" s="176" t="str">
        <f t="array" ref="J100">IF(SUMPRODUCT((原材料明细表!$A$6:$A$1000&gt;=$G$4)*(原材料明细表!$A$6:$A$1000&lt;=$H$4)*(原材料明细表!$C$6:$C$1000=$A100)*(原材料明细表!$L$6:$L$1000))=0,"",SUMPRODUCT((原材料明细表!$A$6:$A$1000&gt;=$G$4)*(原材料明细表!$A$6:$A$1000&lt;=$H$4)*(原材料明细表!$C$6:$C$1000=$A100)*(原材料明细表!$L$6:$L$1000)))</f>
        <v/>
      </c>
      <c r="K100" s="173" t="str">
        <f t="array" ref="K100">IF(A100="","",VLOOKUP(A100,基础资料!A:E,4,0))</f>
        <v/>
      </c>
      <c r="L100" s="184" t="str">
        <f t="array" ref="L100">IF(OR(A100="",J100=""),"",J100*K100)</f>
        <v/>
      </c>
      <c r="M100" s="185" t="str">
        <f t="array" ref="M100">IF(AND(D100="",G100="",J100=""),"",IF(AND(D100="",G100=""),-J100,IF(AND(D100="",J100=""),-G100,IF(AND(G100="",J100=""),D100,IF(D100="",-G100-J100,IF(G100="",D100-J100,IF(J100="",D100-G100,D100-G100-J100)))))))</f>
        <v/>
      </c>
      <c r="N100" s="173" t="str">
        <f t="array" ref="N100">IF(A100="","",VLOOKUP(A100,基础资料!A:E,4,0))</f>
        <v/>
      </c>
      <c r="O100" s="184" t="str">
        <f t="array" ref="O100">IF(OR(A100="",M100=""),"",N100*M100)</f>
        <v/>
      </c>
    </row>
    <row r="101" spans="1:15">
      <c r="A101" s="182"/>
      <c r="B101" s="172"/>
      <c r="C101" s="172"/>
      <c r="D101" s="183" t="str">
        <f t="array" ref="D101">IF(SUMPRODUCT((原材料明细表!$A$6:$A$1000&gt;=$G$4)*(原材料明细表!$A$6:$A$1000&lt;=$H$4)*(原材料明细表!$C$6:$C$1000=$A101)*(原材料明细表!$F$6:$F$1000))=0,"",SUMPRODUCT((原材料明细表!$A$6:$A$1000&gt;=$G$4)*(原材料明细表!$A$6:$A$1000&lt;=$H$4)*(原材料明细表!$C$6:$C$1000=$A101)*(原材料明细表!$F$6:$F$1000)))</f>
        <v/>
      </c>
      <c r="E101" s="179" t="str">
        <f t="array" ref="E101">IF(A101="","",VLOOKUP(A101,基础资料!A:E,4,0))</f>
        <v/>
      </c>
      <c r="F101" s="180" t="str">
        <f t="array" ref="F101">IF(OR(A101="",D101=""),"",E101*D101)</f>
        <v/>
      </c>
      <c r="G101" s="181" t="str">
        <f t="array" ref="G101">IF(SUMPRODUCT((原材料明细表!$A$6:$A$1000&gt;=$G$4)*(原材料明细表!$A$6:$A$1000&lt;=$H$4)*(原材料明细表!$C$6:$C$1000=$A101)*(原材料明细表!$I$6:$I$1000))=0,"",SUMPRODUCT((原材料明细表!$A$6:$A$1000&gt;=$G$4)*(原材料明细表!$A$6:$A$1000&lt;=$H$4)*(原材料明细表!$C$6:$C$1000=$A101)*(原材料明细表!$I$6:$I$1000)))</f>
        <v/>
      </c>
      <c r="H101" s="179" t="str">
        <f t="array" ref="H101">IF(A101="","",VLOOKUP(A101,基础资料!A:E,4,0))</f>
        <v/>
      </c>
      <c r="I101" s="186" t="str">
        <f t="array" ref="I101">IF(OR(A101="",G101=""),"",G101*H101)</f>
        <v/>
      </c>
      <c r="J101" s="181" t="str">
        <f t="array" ref="J101">IF(SUMPRODUCT((原材料明细表!$A$6:$A$1000&gt;=$G$4)*(原材料明细表!$A$6:$A$1000&lt;=$H$4)*(原材料明细表!$C$6:$C$1000=$A101)*(原材料明细表!$L$6:$L$1000))=0,"",SUMPRODUCT((原材料明细表!$A$6:$A$1000&gt;=$G$4)*(原材料明细表!$A$6:$A$1000&lt;=$H$4)*(原材料明细表!$C$6:$C$1000=$A101)*(原材料明细表!$L$6:$L$1000)))</f>
        <v/>
      </c>
      <c r="K101" s="178" t="str">
        <f t="array" ref="K101">IF(A101="","",VLOOKUP(A101,基础资料!A:E,4,0))</f>
        <v/>
      </c>
      <c r="L101" s="186" t="str">
        <f t="array" ref="L101">IF(OR(A101="",J101=""),"",J101*K101)</f>
        <v/>
      </c>
      <c r="M101" s="187" t="str">
        <f t="array" ref="M101">IF(AND(D101="",G101="",J101=""),"",IF(AND(D101="",G101=""),-J101,IF(AND(D101="",J101=""),-G101,IF(AND(G101="",J101=""),D101,IF(D101="",-G101-J101,IF(G101="",D101-J101,IF(J101="",D101-G101,D101-G101-J101)))))))</f>
        <v/>
      </c>
      <c r="N101" s="178" t="str">
        <f t="array" ref="N101">IF(A101="","",VLOOKUP(A101,基础资料!A:E,4,0))</f>
        <v/>
      </c>
      <c r="O101" s="186" t="str">
        <f t="array" ref="O101">IF(OR(A101="",M101=""),"",N101*M101)</f>
        <v/>
      </c>
    </row>
    <row r="102" spans="1:15">
      <c r="A102" s="182"/>
      <c r="B102" s="172"/>
      <c r="C102" s="172"/>
      <c r="D102" s="183" t="str">
        <f t="array" ref="D102">IF(SUMPRODUCT((原材料明细表!$A$6:$A$1000&gt;=$G$4)*(原材料明细表!$A$6:$A$1000&lt;=$H$4)*(原材料明细表!$C$6:$C$1000=$A102)*(原材料明细表!$F$6:$F$1000))=0,"",SUMPRODUCT((原材料明细表!$A$6:$A$1000&gt;=$G$4)*(原材料明细表!$A$6:$A$1000&lt;=$H$4)*(原材料明细表!$C$6:$C$1000=$A102)*(原材料明细表!$F$6:$F$1000)))</f>
        <v/>
      </c>
      <c r="E102" s="174" t="str">
        <f t="array" ref="E102">IF(A102="","",VLOOKUP(A102,基础资料!A:E,4,0))</f>
        <v/>
      </c>
      <c r="F102" s="175" t="str">
        <f t="array" ref="F102">IF(OR(A102="",D102=""),"",E102*D102)</f>
        <v/>
      </c>
      <c r="G102" s="176" t="str">
        <f t="array" ref="G102">IF(SUMPRODUCT((原材料明细表!$A$6:$A$1000&gt;=$G$4)*(原材料明细表!$A$6:$A$1000&lt;=$H$4)*(原材料明细表!$C$6:$C$1000=$A102)*(原材料明细表!$I$6:$I$1000))=0,"",SUMPRODUCT((原材料明细表!$A$6:$A$1000&gt;=$G$4)*(原材料明细表!$A$6:$A$1000&lt;=$H$4)*(原材料明细表!$C$6:$C$1000=$A102)*(原材料明细表!$I$6:$I$1000)))</f>
        <v/>
      </c>
      <c r="H102" s="174" t="str">
        <f t="array" ref="H102">IF(A102="","",VLOOKUP(A102,基础资料!A:E,4,0))</f>
        <v/>
      </c>
      <c r="I102" s="184" t="str">
        <f t="array" ref="I102">IF(OR(A102="",G102=""),"",G102*H102)</f>
        <v/>
      </c>
      <c r="J102" s="176" t="str">
        <f t="array" ref="J102">IF(SUMPRODUCT((原材料明细表!$A$6:$A$1000&gt;=$G$4)*(原材料明细表!$A$6:$A$1000&lt;=$H$4)*(原材料明细表!$C$6:$C$1000=$A102)*(原材料明细表!$L$6:$L$1000))=0,"",SUMPRODUCT((原材料明细表!$A$6:$A$1000&gt;=$G$4)*(原材料明细表!$A$6:$A$1000&lt;=$H$4)*(原材料明细表!$C$6:$C$1000=$A102)*(原材料明细表!$L$6:$L$1000)))</f>
        <v/>
      </c>
      <c r="K102" s="173" t="str">
        <f t="array" ref="K102">IF(A102="","",VLOOKUP(A102,基础资料!A:E,4,0))</f>
        <v/>
      </c>
      <c r="L102" s="184" t="str">
        <f t="array" ref="L102">IF(OR(A102="",J102=""),"",J102*K102)</f>
        <v/>
      </c>
      <c r="M102" s="185" t="str">
        <f t="array" ref="M102">IF(AND(D102="",G102="",J102=""),"",IF(AND(D102="",G102=""),-J102,IF(AND(D102="",J102=""),-G102,IF(AND(G102="",J102=""),D102,IF(D102="",-G102-J102,IF(G102="",D102-J102,IF(J102="",D102-G102,D102-G102-J102)))))))</f>
        <v/>
      </c>
      <c r="N102" s="173" t="str">
        <f t="array" ref="N102">IF(A102="","",VLOOKUP(A102,基础资料!A:E,4,0))</f>
        <v/>
      </c>
      <c r="O102" s="184" t="str">
        <f t="array" ref="O102">IF(OR(A102="",M102=""),"",N102*M102)</f>
        <v/>
      </c>
    </row>
    <row r="103" spans="1:15">
      <c r="A103" s="182"/>
      <c r="B103" s="172"/>
      <c r="C103" s="172"/>
      <c r="D103" s="183" t="str">
        <f t="array" ref="D103">IF(SUMPRODUCT((原材料明细表!$A$6:$A$1000&gt;=$G$4)*(原材料明细表!$A$6:$A$1000&lt;=$H$4)*(原材料明细表!$C$6:$C$1000=$A103)*(原材料明细表!$F$6:$F$1000))=0,"",SUMPRODUCT((原材料明细表!$A$6:$A$1000&gt;=$G$4)*(原材料明细表!$A$6:$A$1000&lt;=$H$4)*(原材料明细表!$C$6:$C$1000=$A103)*(原材料明细表!$F$6:$F$1000)))</f>
        <v/>
      </c>
      <c r="E103" s="179" t="str">
        <f t="array" ref="E103">IF(A103="","",VLOOKUP(A103,基础资料!A:E,4,0))</f>
        <v/>
      </c>
      <c r="F103" s="180" t="str">
        <f t="array" ref="F103">IF(OR(A103="",D103=""),"",E103*D103)</f>
        <v/>
      </c>
      <c r="G103" s="181" t="str">
        <f t="array" ref="G103">IF(SUMPRODUCT((原材料明细表!$A$6:$A$1000&gt;=$G$4)*(原材料明细表!$A$6:$A$1000&lt;=$H$4)*(原材料明细表!$C$6:$C$1000=$A103)*(原材料明细表!$I$6:$I$1000))=0,"",SUMPRODUCT((原材料明细表!$A$6:$A$1000&gt;=$G$4)*(原材料明细表!$A$6:$A$1000&lt;=$H$4)*(原材料明细表!$C$6:$C$1000=$A103)*(原材料明细表!$I$6:$I$1000)))</f>
        <v/>
      </c>
      <c r="H103" s="179" t="str">
        <f t="array" ref="H103">IF(A103="","",VLOOKUP(A103,基础资料!A:E,4,0))</f>
        <v/>
      </c>
      <c r="I103" s="186" t="str">
        <f t="array" ref="I103">IF(OR(A103="",G103=""),"",G103*H103)</f>
        <v/>
      </c>
      <c r="J103" s="181" t="str">
        <f t="array" ref="J103">IF(SUMPRODUCT((原材料明细表!$A$6:$A$1000&gt;=$G$4)*(原材料明细表!$A$6:$A$1000&lt;=$H$4)*(原材料明细表!$C$6:$C$1000=$A103)*(原材料明细表!$L$6:$L$1000))=0,"",SUMPRODUCT((原材料明细表!$A$6:$A$1000&gt;=$G$4)*(原材料明细表!$A$6:$A$1000&lt;=$H$4)*(原材料明细表!$C$6:$C$1000=$A103)*(原材料明细表!$L$6:$L$1000)))</f>
        <v/>
      </c>
      <c r="K103" s="178" t="str">
        <f t="array" ref="K103">IF(A103="","",VLOOKUP(A103,基础资料!A:E,4,0))</f>
        <v/>
      </c>
      <c r="L103" s="186" t="str">
        <f t="array" ref="L103">IF(OR(A103="",J103=""),"",J103*K103)</f>
        <v/>
      </c>
      <c r="M103" s="187" t="str">
        <f t="array" ref="M103">IF(AND(D103="",G103="",J103=""),"",IF(AND(D103="",G103=""),-J103,IF(AND(D103="",J103=""),-G103,IF(AND(G103="",J103=""),D103,IF(D103="",-G103-J103,IF(G103="",D103-J103,IF(J103="",D103-G103,D103-G103-J103)))))))</f>
        <v/>
      </c>
      <c r="N103" s="178" t="str">
        <f t="array" ref="N103">IF(A103="","",VLOOKUP(A103,基础资料!A:E,4,0))</f>
        <v/>
      </c>
      <c r="O103" s="186" t="str">
        <f t="array" ref="O103">IF(OR(A103="",M103=""),"",N103*M103)</f>
        <v/>
      </c>
    </row>
    <row r="104" spans="1:15">
      <c r="A104" s="182"/>
      <c r="B104" s="172"/>
      <c r="C104" s="172"/>
      <c r="D104" s="183" t="str">
        <f t="array" ref="D104">IF(SUMPRODUCT((原材料明细表!$A$6:$A$1000&gt;=$G$4)*(原材料明细表!$A$6:$A$1000&lt;=$H$4)*(原材料明细表!$C$6:$C$1000=$A104)*(原材料明细表!$F$6:$F$1000))=0,"",SUMPRODUCT((原材料明细表!$A$6:$A$1000&gt;=$G$4)*(原材料明细表!$A$6:$A$1000&lt;=$H$4)*(原材料明细表!$C$6:$C$1000=$A104)*(原材料明细表!$F$6:$F$1000)))</f>
        <v/>
      </c>
      <c r="E104" s="174" t="str">
        <f t="array" ref="E104">IF(A104="","",VLOOKUP(A104,基础资料!A:E,4,0))</f>
        <v/>
      </c>
      <c r="F104" s="175" t="str">
        <f t="array" ref="F104">IF(OR(A104="",D104=""),"",E104*D104)</f>
        <v/>
      </c>
      <c r="G104" s="176" t="str">
        <f t="array" ref="G104">IF(SUMPRODUCT((原材料明细表!$A$6:$A$1000&gt;=$G$4)*(原材料明细表!$A$6:$A$1000&lt;=$H$4)*(原材料明细表!$C$6:$C$1000=$A104)*(原材料明细表!$I$6:$I$1000))=0,"",SUMPRODUCT((原材料明细表!$A$6:$A$1000&gt;=$G$4)*(原材料明细表!$A$6:$A$1000&lt;=$H$4)*(原材料明细表!$C$6:$C$1000=$A104)*(原材料明细表!$I$6:$I$1000)))</f>
        <v/>
      </c>
      <c r="H104" s="174" t="str">
        <f t="array" ref="H104">IF(A104="","",VLOOKUP(A104,基础资料!A:E,4,0))</f>
        <v/>
      </c>
      <c r="I104" s="184" t="str">
        <f t="array" ref="I104">IF(OR(A104="",G104=""),"",G104*H104)</f>
        <v/>
      </c>
      <c r="J104" s="176" t="str">
        <f t="array" ref="J104">IF(SUMPRODUCT((原材料明细表!$A$6:$A$1000&gt;=$G$4)*(原材料明细表!$A$6:$A$1000&lt;=$H$4)*(原材料明细表!$C$6:$C$1000=$A104)*(原材料明细表!$L$6:$L$1000))=0,"",SUMPRODUCT((原材料明细表!$A$6:$A$1000&gt;=$G$4)*(原材料明细表!$A$6:$A$1000&lt;=$H$4)*(原材料明细表!$C$6:$C$1000=$A104)*(原材料明细表!$L$6:$L$1000)))</f>
        <v/>
      </c>
      <c r="K104" s="173" t="str">
        <f t="array" ref="K104">IF(A104="","",VLOOKUP(A104,基础资料!A:E,4,0))</f>
        <v/>
      </c>
      <c r="L104" s="184" t="str">
        <f t="array" ref="L104">IF(OR(A104="",J104=""),"",J104*K104)</f>
        <v/>
      </c>
      <c r="M104" s="185" t="str">
        <f t="array" ref="M104">IF(AND(D104="",G104="",J104=""),"",IF(AND(D104="",G104=""),-J104,IF(AND(D104="",J104=""),-G104,IF(AND(G104="",J104=""),D104,IF(D104="",-G104-J104,IF(G104="",D104-J104,IF(J104="",D104-G104,D104-G104-J104)))))))</f>
        <v/>
      </c>
      <c r="N104" s="173" t="str">
        <f t="array" ref="N104">IF(A104="","",VLOOKUP(A104,基础资料!A:E,4,0))</f>
        <v/>
      </c>
      <c r="O104" s="184" t="str">
        <f t="array" ref="O104">IF(OR(A104="",M104=""),"",N104*M104)</f>
        <v/>
      </c>
    </row>
    <row r="105" spans="1:15">
      <c r="A105" s="182"/>
      <c r="B105" s="172"/>
      <c r="C105" s="172"/>
      <c r="D105" s="183" t="str">
        <f t="array" ref="D105">IF(SUMPRODUCT((原材料明细表!$A$6:$A$1000&gt;=$G$4)*(原材料明细表!$A$6:$A$1000&lt;=$H$4)*(原材料明细表!$C$6:$C$1000=$A105)*(原材料明细表!$F$6:$F$1000))=0,"",SUMPRODUCT((原材料明细表!$A$6:$A$1000&gt;=$G$4)*(原材料明细表!$A$6:$A$1000&lt;=$H$4)*(原材料明细表!$C$6:$C$1000=$A105)*(原材料明细表!$F$6:$F$1000)))</f>
        <v/>
      </c>
      <c r="E105" s="179" t="str">
        <f t="array" ref="E105">IF(A105="","",VLOOKUP(A105,基础资料!A:E,4,0))</f>
        <v/>
      </c>
      <c r="F105" s="180" t="str">
        <f t="array" ref="F105">IF(OR(A105="",D105=""),"",E105*D105)</f>
        <v/>
      </c>
      <c r="G105" s="181" t="str">
        <f t="array" ref="G105">IF(SUMPRODUCT((原材料明细表!$A$6:$A$1000&gt;=$G$4)*(原材料明细表!$A$6:$A$1000&lt;=$H$4)*(原材料明细表!$C$6:$C$1000=$A105)*(原材料明细表!$I$6:$I$1000))=0,"",SUMPRODUCT((原材料明细表!$A$6:$A$1000&gt;=$G$4)*(原材料明细表!$A$6:$A$1000&lt;=$H$4)*(原材料明细表!$C$6:$C$1000=$A105)*(原材料明细表!$I$6:$I$1000)))</f>
        <v/>
      </c>
      <c r="H105" s="179" t="str">
        <f t="array" ref="H105">IF(A105="","",VLOOKUP(A105,基础资料!A:E,4,0))</f>
        <v/>
      </c>
      <c r="I105" s="186" t="str">
        <f t="array" ref="I105">IF(OR(A105="",G105=""),"",G105*H105)</f>
        <v/>
      </c>
      <c r="J105" s="181" t="str">
        <f t="array" ref="J105">IF(SUMPRODUCT((原材料明细表!$A$6:$A$1000&gt;=$G$4)*(原材料明细表!$A$6:$A$1000&lt;=$H$4)*(原材料明细表!$C$6:$C$1000=$A105)*(原材料明细表!$L$6:$L$1000))=0,"",SUMPRODUCT((原材料明细表!$A$6:$A$1000&gt;=$G$4)*(原材料明细表!$A$6:$A$1000&lt;=$H$4)*(原材料明细表!$C$6:$C$1000=$A105)*(原材料明细表!$L$6:$L$1000)))</f>
        <v/>
      </c>
      <c r="K105" s="178" t="str">
        <f t="array" ref="K105">IF(A105="","",VLOOKUP(A105,基础资料!A:E,4,0))</f>
        <v/>
      </c>
      <c r="L105" s="186" t="str">
        <f t="array" ref="L105">IF(OR(A105="",J105=""),"",J105*K105)</f>
        <v/>
      </c>
      <c r="M105" s="187" t="str">
        <f t="array" ref="M105">IF(AND(D105="",G105="",J105=""),"",IF(AND(D105="",G105=""),-J105,IF(AND(D105="",J105=""),-G105,IF(AND(G105="",J105=""),D105,IF(D105="",-G105-J105,IF(G105="",D105-J105,IF(J105="",D105-G105,D105-G105-J105)))))))</f>
        <v/>
      </c>
      <c r="N105" s="178" t="str">
        <f t="array" ref="N105">IF(A105="","",VLOOKUP(A105,基础资料!A:E,4,0))</f>
        <v/>
      </c>
      <c r="O105" s="186" t="str">
        <f t="array" ref="O105">IF(OR(A105="",M105=""),"",N105*M105)</f>
        <v/>
      </c>
    </row>
    <row r="106" spans="1:15">
      <c r="A106" s="182"/>
      <c r="B106" s="172"/>
      <c r="C106" s="172"/>
      <c r="D106" s="183" t="str">
        <f t="array" ref="D106">IF(SUMPRODUCT((原材料明细表!$A$6:$A$1000&gt;=$G$4)*(原材料明细表!$A$6:$A$1000&lt;=$H$4)*(原材料明细表!$C$6:$C$1000=$A106)*(原材料明细表!$F$6:$F$1000))=0,"",SUMPRODUCT((原材料明细表!$A$6:$A$1000&gt;=$G$4)*(原材料明细表!$A$6:$A$1000&lt;=$H$4)*(原材料明细表!$C$6:$C$1000=$A106)*(原材料明细表!$F$6:$F$1000)))</f>
        <v/>
      </c>
      <c r="E106" s="174" t="str">
        <f t="array" ref="E106">IF(A106="","",VLOOKUP(A106,基础资料!A:E,4,0))</f>
        <v/>
      </c>
      <c r="F106" s="175" t="str">
        <f t="array" ref="F106">IF(OR(A106="",D106=""),"",E106*D106)</f>
        <v/>
      </c>
      <c r="G106" s="176" t="str">
        <f t="array" ref="G106">IF(SUMPRODUCT((原材料明细表!$A$6:$A$1000&gt;=$G$4)*(原材料明细表!$A$6:$A$1000&lt;=$H$4)*(原材料明细表!$C$6:$C$1000=$A106)*(原材料明细表!$I$6:$I$1000))=0,"",SUMPRODUCT((原材料明细表!$A$6:$A$1000&gt;=$G$4)*(原材料明细表!$A$6:$A$1000&lt;=$H$4)*(原材料明细表!$C$6:$C$1000=$A106)*(原材料明细表!$I$6:$I$1000)))</f>
        <v/>
      </c>
      <c r="H106" s="174" t="str">
        <f t="array" ref="H106">IF(A106="","",VLOOKUP(A106,基础资料!A:E,4,0))</f>
        <v/>
      </c>
      <c r="I106" s="184" t="str">
        <f t="array" ref="I106">IF(OR(A106="",G106=""),"",G106*H106)</f>
        <v/>
      </c>
      <c r="J106" s="176" t="str">
        <f t="array" ref="J106">IF(SUMPRODUCT((原材料明细表!$A$6:$A$1000&gt;=$G$4)*(原材料明细表!$A$6:$A$1000&lt;=$H$4)*(原材料明细表!$C$6:$C$1000=$A106)*(原材料明细表!$L$6:$L$1000))=0,"",SUMPRODUCT((原材料明细表!$A$6:$A$1000&gt;=$G$4)*(原材料明细表!$A$6:$A$1000&lt;=$H$4)*(原材料明细表!$C$6:$C$1000=$A106)*(原材料明细表!$L$6:$L$1000)))</f>
        <v/>
      </c>
      <c r="K106" s="173" t="str">
        <f t="array" ref="K106">IF(A106="","",VLOOKUP(A106,基础资料!A:E,4,0))</f>
        <v/>
      </c>
      <c r="L106" s="184" t="str">
        <f t="array" ref="L106">IF(OR(A106="",J106=""),"",J106*K106)</f>
        <v/>
      </c>
      <c r="M106" s="185" t="str">
        <f t="array" ref="M106">IF(AND(D106="",G106="",J106=""),"",IF(AND(D106="",G106=""),-J106,IF(AND(D106="",J106=""),-G106,IF(AND(G106="",J106=""),D106,IF(D106="",-G106-J106,IF(G106="",D106-J106,IF(J106="",D106-G106,D106-G106-J106)))))))</f>
        <v/>
      </c>
      <c r="N106" s="173" t="str">
        <f t="array" ref="N106">IF(A106="","",VLOOKUP(A106,基础资料!A:E,4,0))</f>
        <v/>
      </c>
      <c r="O106" s="184" t="str">
        <f t="array" ref="O106">IF(OR(A106="",M106=""),"",N106*M106)</f>
        <v/>
      </c>
    </row>
    <row r="107" spans="1:15">
      <c r="A107" s="182"/>
      <c r="B107" s="172"/>
      <c r="C107" s="172"/>
      <c r="D107" s="183" t="str">
        <f t="array" ref="D107">IF(SUMPRODUCT((原材料明细表!$A$6:$A$1000&gt;=$G$4)*(原材料明细表!$A$6:$A$1000&lt;=$H$4)*(原材料明细表!$C$6:$C$1000=$A107)*(原材料明细表!$F$6:$F$1000))=0,"",SUMPRODUCT((原材料明细表!$A$6:$A$1000&gt;=$G$4)*(原材料明细表!$A$6:$A$1000&lt;=$H$4)*(原材料明细表!$C$6:$C$1000=$A107)*(原材料明细表!$F$6:$F$1000)))</f>
        <v/>
      </c>
      <c r="E107" s="179" t="str">
        <f t="array" ref="E107">IF(A107="","",VLOOKUP(A107,基础资料!A:E,4,0))</f>
        <v/>
      </c>
      <c r="F107" s="180" t="str">
        <f t="array" ref="F107">IF(OR(A107="",D107=""),"",E107*D107)</f>
        <v/>
      </c>
      <c r="G107" s="181" t="str">
        <f t="array" ref="G107">IF(SUMPRODUCT((原材料明细表!$A$6:$A$1000&gt;=$G$4)*(原材料明细表!$A$6:$A$1000&lt;=$H$4)*(原材料明细表!$C$6:$C$1000=$A107)*(原材料明细表!$I$6:$I$1000))=0,"",SUMPRODUCT((原材料明细表!$A$6:$A$1000&gt;=$G$4)*(原材料明细表!$A$6:$A$1000&lt;=$H$4)*(原材料明细表!$C$6:$C$1000=$A107)*(原材料明细表!$I$6:$I$1000)))</f>
        <v/>
      </c>
      <c r="H107" s="179" t="str">
        <f t="array" ref="H107">IF(A107="","",VLOOKUP(A107,基础资料!A:E,4,0))</f>
        <v/>
      </c>
      <c r="I107" s="186" t="str">
        <f t="array" ref="I107">IF(OR(A107="",G107=""),"",G107*H107)</f>
        <v/>
      </c>
      <c r="J107" s="181" t="str">
        <f t="array" ref="J107">IF(SUMPRODUCT((原材料明细表!$A$6:$A$1000&gt;=$G$4)*(原材料明细表!$A$6:$A$1000&lt;=$H$4)*(原材料明细表!$C$6:$C$1000=$A107)*(原材料明细表!$L$6:$L$1000))=0,"",SUMPRODUCT((原材料明细表!$A$6:$A$1000&gt;=$G$4)*(原材料明细表!$A$6:$A$1000&lt;=$H$4)*(原材料明细表!$C$6:$C$1000=$A107)*(原材料明细表!$L$6:$L$1000)))</f>
        <v/>
      </c>
      <c r="K107" s="178" t="str">
        <f t="array" ref="K107">IF(A107="","",VLOOKUP(A107,基础资料!A:E,4,0))</f>
        <v/>
      </c>
      <c r="L107" s="186" t="str">
        <f t="array" ref="L107">IF(OR(A107="",J107=""),"",J107*K107)</f>
        <v/>
      </c>
      <c r="M107" s="187" t="str">
        <f t="array" ref="M107">IF(AND(D107="",G107="",J107=""),"",IF(AND(D107="",G107=""),-J107,IF(AND(D107="",J107=""),-G107,IF(AND(G107="",J107=""),D107,IF(D107="",-G107-J107,IF(G107="",D107-J107,IF(J107="",D107-G107,D107-G107-J107)))))))</f>
        <v/>
      </c>
      <c r="N107" s="178" t="str">
        <f t="array" ref="N107">IF(A107="","",VLOOKUP(A107,基础资料!A:E,4,0))</f>
        <v/>
      </c>
      <c r="O107" s="186" t="str">
        <f t="array" ref="O107">IF(OR(A107="",M107=""),"",N107*M107)</f>
        <v/>
      </c>
    </row>
    <row r="108" spans="1:15">
      <c r="A108" s="182"/>
      <c r="B108" s="172"/>
      <c r="C108" s="172"/>
      <c r="D108" s="183" t="str">
        <f t="array" ref="D108">IF(SUMPRODUCT((原材料明细表!$A$6:$A$1000&gt;=$G$4)*(原材料明细表!$A$6:$A$1000&lt;=$H$4)*(原材料明细表!$C$6:$C$1000=$A108)*(原材料明细表!$F$6:$F$1000))=0,"",SUMPRODUCT((原材料明细表!$A$6:$A$1000&gt;=$G$4)*(原材料明细表!$A$6:$A$1000&lt;=$H$4)*(原材料明细表!$C$6:$C$1000=$A108)*(原材料明细表!$F$6:$F$1000)))</f>
        <v/>
      </c>
      <c r="E108" s="174" t="str">
        <f t="array" ref="E108">IF(A108="","",VLOOKUP(A108,基础资料!A:E,4,0))</f>
        <v/>
      </c>
      <c r="F108" s="175" t="str">
        <f t="array" ref="F108">IF(OR(A108="",D108=""),"",E108*D108)</f>
        <v/>
      </c>
      <c r="G108" s="176" t="str">
        <f t="array" ref="G108">IF(SUMPRODUCT((原材料明细表!$A$6:$A$1000&gt;=$G$4)*(原材料明细表!$A$6:$A$1000&lt;=$H$4)*(原材料明细表!$C$6:$C$1000=$A108)*(原材料明细表!$I$6:$I$1000))=0,"",SUMPRODUCT((原材料明细表!$A$6:$A$1000&gt;=$G$4)*(原材料明细表!$A$6:$A$1000&lt;=$H$4)*(原材料明细表!$C$6:$C$1000=$A108)*(原材料明细表!$I$6:$I$1000)))</f>
        <v/>
      </c>
      <c r="H108" s="174" t="str">
        <f t="array" ref="H108">IF(A108="","",VLOOKUP(A108,基础资料!A:E,4,0))</f>
        <v/>
      </c>
      <c r="I108" s="184" t="str">
        <f t="array" ref="I108">IF(OR(A108="",G108=""),"",G108*H108)</f>
        <v/>
      </c>
      <c r="J108" s="176" t="str">
        <f t="array" ref="J108">IF(SUMPRODUCT((原材料明细表!$A$6:$A$1000&gt;=$G$4)*(原材料明细表!$A$6:$A$1000&lt;=$H$4)*(原材料明细表!$C$6:$C$1000=$A108)*(原材料明细表!$L$6:$L$1000))=0,"",SUMPRODUCT((原材料明细表!$A$6:$A$1000&gt;=$G$4)*(原材料明细表!$A$6:$A$1000&lt;=$H$4)*(原材料明细表!$C$6:$C$1000=$A108)*(原材料明细表!$L$6:$L$1000)))</f>
        <v/>
      </c>
      <c r="K108" s="173" t="str">
        <f t="array" ref="K108">IF(A108="","",VLOOKUP(A108,基础资料!A:E,4,0))</f>
        <v/>
      </c>
      <c r="L108" s="184" t="str">
        <f t="array" ref="L108">IF(OR(A108="",J108=""),"",J108*K108)</f>
        <v/>
      </c>
      <c r="M108" s="185" t="str">
        <f t="array" ref="M108">IF(AND(D108="",G108="",J108=""),"",IF(AND(D108="",G108=""),-J108,IF(AND(D108="",J108=""),-G108,IF(AND(G108="",J108=""),D108,IF(D108="",-G108-J108,IF(G108="",D108-J108,IF(J108="",D108-G108,D108-G108-J108)))))))</f>
        <v/>
      </c>
      <c r="N108" s="173" t="str">
        <f t="array" ref="N108">IF(A108="","",VLOOKUP(A108,基础资料!A:E,4,0))</f>
        <v/>
      </c>
      <c r="O108" s="184" t="str">
        <f t="array" ref="O108">IF(OR(A108="",M108=""),"",N108*M108)</f>
        <v/>
      </c>
    </row>
    <row r="109" spans="1:15">
      <c r="A109" s="182"/>
      <c r="B109" s="172"/>
      <c r="C109" s="172"/>
      <c r="D109" s="183" t="str">
        <f t="array" ref="D109">IF(SUMPRODUCT((原材料明细表!$A$6:$A$1000&gt;=$G$4)*(原材料明细表!$A$6:$A$1000&lt;=$H$4)*(原材料明细表!$C$6:$C$1000=$A109)*(原材料明细表!$F$6:$F$1000))=0,"",SUMPRODUCT((原材料明细表!$A$6:$A$1000&gt;=$G$4)*(原材料明细表!$A$6:$A$1000&lt;=$H$4)*(原材料明细表!$C$6:$C$1000=$A109)*(原材料明细表!$F$6:$F$1000)))</f>
        <v/>
      </c>
      <c r="E109" s="179" t="str">
        <f t="array" ref="E109">IF(A109="","",VLOOKUP(A109,基础资料!A:E,4,0))</f>
        <v/>
      </c>
      <c r="F109" s="180" t="str">
        <f t="array" ref="F109">IF(OR(A109="",D109=""),"",E109*D109)</f>
        <v/>
      </c>
      <c r="G109" s="181" t="str">
        <f t="array" ref="G109">IF(SUMPRODUCT((原材料明细表!$A$6:$A$1000&gt;=$G$4)*(原材料明细表!$A$6:$A$1000&lt;=$H$4)*(原材料明细表!$C$6:$C$1000=$A109)*(原材料明细表!$I$6:$I$1000))=0,"",SUMPRODUCT((原材料明细表!$A$6:$A$1000&gt;=$G$4)*(原材料明细表!$A$6:$A$1000&lt;=$H$4)*(原材料明细表!$C$6:$C$1000=$A109)*(原材料明细表!$I$6:$I$1000)))</f>
        <v/>
      </c>
      <c r="H109" s="179" t="str">
        <f t="array" ref="H109">IF(A109="","",VLOOKUP(A109,基础资料!A:E,4,0))</f>
        <v/>
      </c>
      <c r="I109" s="186" t="str">
        <f t="array" ref="I109">IF(OR(A109="",G109=""),"",G109*H109)</f>
        <v/>
      </c>
      <c r="J109" s="181" t="str">
        <f t="array" ref="J109">IF(SUMPRODUCT((原材料明细表!$A$6:$A$1000&gt;=$G$4)*(原材料明细表!$A$6:$A$1000&lt;=$H$4)*(原材料明细表!$C$6:$C$1000=$A109)*(原材料明细表!$L$6:$L$1000))=0,"",SUMPRODUCT((原材料明细表!$A$6:$A$1000&gt;=$G$4)*(原材料明细表!$A$6:$A$1000&lt;=$H$4)*(原材料明细表!$C$6:$C$1000=$A109)*(原材料明细表!$L$6:$L$1000)))</f>
        <v/>
      </c>
      <c r="K109" s="178" t="str">
        <f t="array" ref="K109">IF(A109="","",VLOOKUP(A109,基础资料!A:E,4,0))</f>
        <v/>
      </c>
      <c r="L109" s="186" t="str">
        <f t="array" ref="L109">IF(OR(A109="",J109=""),"",J109*K109)</f>
        <v/>
      </c>
      <c r="M109" s="187" t="str">
        <f t="array" ref="M109">IF(AND(D109="",G109="",J109=""),"",IF(AND(D109="",G109=""),-J109,IF(AND(D109="",J109=""),-G109,IF(AND(G109="",J109=""),D109,IF(D109="",-G109-J109,IF(G109="",D109-J109,IF(J109="",D109-G109,D109-G109-J109)))))))</f>
        <v/>
      </c>
      <c r="N109" s="178" t="str">
        <f t="array" ref="N109">IF(A109="","",VLOOKUP(A109,基础资料!A:E,4,0))</f>
        <v/>
      </c>
      <c r="O109" s="186" t="str">
        <f t="array" ref="O109">IF(OR(A109="",M109=""),"",N109*M109)</f>
        <v/>
      </c>
    </row>
    <row r="110" spans="1:15">
      <c r="A110" s="182"/>
      <c r="B110" s="172"/>
      <c r="C110" s="172"/>
      <c r="D110" s="183" t="str">
        <f t="array" ref="D110">IF(SUMPRODUCT((原材料明细表!$A$6:$A$1000&gt;=$G$4)*(原材料明细表!$A$6:$A$1000&lt;=$H$4)*(原材料明细表!$C$6:$C$1000=$A110)*(原材料明细表!$F$6:$F$1000))=0,"",SUMPRODUCT((原材料明细表!$A$6:$A$1000&gt;=$G$4)*(原材料明细表!$A$6:$A$1000&lt;=$H$4)*(原材料明细表!$C$6:$C$1000=$A110)*(原材料明细表!$F$6:$F$1000)))</f>
        <v/>
      </c>
      <c r="E110" s="174" t="str">
        <f t="array" ref="E110">IF(A110="","",VLOOKUP(A110,基础资料!A:E,4,0))</f>
        <v/>
      </c>
      <c r="F110" s="175" t="str">
        <f t="array" ref="F110">IF(OR(A110="",D110=""),"",E110*D110)</f>
        <v/>
      </c>
      <c r="G110" s="176" t="str">
        <f t="array" ref="G110">IF(SUMPRODUCT((原材料明细表!$A$6:$A$1000&gt;=$G$4)*(原材料明细表!$A$6:$A$1000&lt;=$H$4)*(原材料明细表!$C$6:$C$1000=$A110)*(原材料明细表!$I$6:$I$1000))=0,"",SUMPRODUCT((原材料明细表!$A$6:$A$1000&gt;=$G$4)*(原材料明细表!$A$6:$A$1000&lt;=$H$4)*(原材料明细表!$C$6:$C$1000=$A110)*(原材料明细表!$I$6:$I$1000)))</f>
        <v/>
      </c>
      <c r="H110" s="174" t="str">
        <f t="array" ref="H110">IF(A110="","",VLOOKUP(A110,基础资料!A:E,4,0))</f>
        <v/>
      </c>
      <c r="I110" s="184" t="str">
        <f t="array" ref="I110">IF(OR(A110="",G110=""),"",G110*H110)</f>
        <v/>
      </c>
      <c r="J110" s="176" t="str">
        <f t="array" ref="J110">IF(SUMPRODUCT((原材料明细表!$A$6:$A$1000&gt;=$G$4)*(原材料明细表!$A$6:$A$1000&lt;=$H$4)*(原材料明细表!$C$6:$C$1000=$A110)*(原材料明细表!$L$6:$L$1000))=0,"",SUMPRODUCT((原材料明细表!$A$6:$A$1000&gt;=$G$4)*(原材料明细表!$A$6:$A$1000&lt;=$H$4)*(原材料明细表!$C$6:$C$1000=$A110)*(原材料明细表!$L$6:$L$1000)))</f>
        <v/>
      </c>
      <c r="K110" s="173" t="str">
        <f t="array" ref="K110">IF(A110="","",VLOOKUP(A110,基础资料!A:E,4,0))</f>
        <v/>
      </c>
      <c r="L110" s="184" t="str">
        <f t="array" ref="L110">IF(OR(A110="",J110=""),"",J110*K110)</f>
        <v/>
      </c>
      <c r="M110" s="185" t="str">
        <f t="array" ref="M110">IF(AND(D110="",G110="",J110=""),"",IF(AND(D110="",G110=""),-J110,IF(AND(D110="",J110=""),-G110,IF(AND(G110="",J110=""),D110,IF(D110="",-G110-J110,IF(G110="",D110-J110,IF(J110="",D110-G110,D110-G110-J110)))))))</f>
        <v/>
      </c>
      <c r="N110" s="173" t="str">
        <f t="array" ref="N110">IF(A110="","",VLOOKUP(A110,基础资料!A:E,4,0))</f>
        <v/>
      </c>
      <c r="O110" s="184" t="str">
        <f t="array" ref="O110">IF(OR(A110="",M110=""),"",N110*M110)</f>
        <v/>
      </c>
    </row>
    <row r="111" spans="1:15">
      <c r="A111" s="182"/>
      <c r="B111" s="172"/>
      <c r="C111" s="172"/>
      <c r="D111" s="183" t="str">
        <f t="array" ref="D111">IF(SUMPRODUCT((原材料明细表!$A$6:$A$1000&gt;=$G$4)*(原材料明细表!$A$6:$A$1000&lt;=$H$4)*(原材料明细表!$C$6:$C$1000=$A111)*(原材料明细表!$F$6:$F$1000))=0,"",SUMPRODUCT((原材料明细表!$A$6:$A$1000&gt;=$G$4)*(原材料明细表!$A$6:$A$1000&lt;=$H$4)*(原材料明细表!$C$6:$C$1000=$A111)*(原材料明细表!$F$6:$F$1000)))</f>
        <v/>
      </c>
      <c r="E111" s="179" t="str">
        <f t="array" ref="E111">IF(A111="","",VLOOKUP(A111,基础资料!A:E,4,0))</f>
        <v/>
      </c>
      <c r="F111" s="180" t="str">
        <f t="array" ref="F111">IF(OR(A111="",D111=""),"",E111*D111)</f>
        <v/>
      </c>
      <c r="G111" s="181" t="str">
        <f t="array" ref="G111">IF(SUMPRODUCT((原材料明细表!$A$6:$A$1000&gt;=$G$4)*(原材料明细表!$A$6:$A$1000&lt;=$H$4)*(原材料明细表!$C$6:$C$1000=$A111)*(原材料明细表!$I$6:$I$1000))=0,"",SUMPRODUCT((原材料明细表!$A$6:$A$1000&gt;=$G$4)*(原材料明细表!$A$6:$A$1000&lt;=$H$4)*(原材料明细表!$C$6:$C$1000=$A111)*(原材料明细表!$I$6:$I$1000)))</f>
        <v/>
      </c>
      <c r="H111" s="179" t="str">
        <f t="array" ref="H111">IF(A111="","",VLOOKUP(A111,基础资料!A:E,4,0))</f>
        <v/>
      </c>
      <c r="I111" s="186" t="str">
        <f t="array" ref="I111">IF(OR(A111="",G111=""),"",G111*H111)</f>
        <v/>
      </c>
      <c r="J111" s="181" t="str">
        <f t="array" ref="J111">IF(SUMPRODUCT((原材料明细表!$A$6:$A$1000&gt;=$G$4)*(原材料明细表!$A$6:$A$1000&lt;=$H$4)*(原材料明细表!$C$6:$C$1000=$A111)*(原材料明细表!$L$6:$L$1000))=0,"",SUMPRODUCT((原材料明细表!$A$6:$A$1000&gt;=$G$4)*(原材料明细表!$A$6:$A$1000&lt;=$H$4)*(原材料明细表!$C$6:$C$1000=$A111)*(原材料明细表!$L$6:$L$1000)))</f>
        <v/>
      </c>
      <c r="K111" s="178" t="str">
        <f t="array" ref="K111">IF(A111="","",VLOOKUP(A111,基础资料!A:E,4,0))</f>
        <v/>
      </c>
      <c r="L111" s="186" t="str">
        <f t="array" ref="L111">IF(OR(A111="",J111=""),"",J111*K111)</f>
        <v/>
      </c>
      <c r="M111" s="187" t="str">
        <f t="array" ref="M111">IF(AND(D111="",G111="",J111=""),"",IF(AND(D111="",G111=""),-J111,IF(AND(D111="",J111=""),-G111,IF(AND(G111="",J111=""),D111,IF(D111="",-G111-J111,IF(G111="",D111-J111,IF(J111="",D111-G111,D111-G111-J111)))))))</f>
        <v/>
      </c>
      <c r="N111" s="178" t="str">
        <f t="array" ref="N111">IF(A111="","",VLOOKUP(A111,基础资料!A:E,4,0))</f>
        <v/>
      </c>
      <c r="O111" s="186" t="str">
        <f t="array" ref="O111">IF(OR(A111="",M111=""),"",N111*M111)</f>
        <v/>
      </c>
    </row>
    <row r="112" spans="1:15">
      <c r="A112" s="182"/>
      <c r="B112" s="172"/>
      <c r="C112" s="172"/>
      <c r="D112" s="183" t="str">
        <f t="array" ref="D112">IF(SUMPRODUCT((原材料明细表!$A$6:$A$1000&gt;=$G$4)*(原材料明细表!$A$6:$A$1000&lt;=$H$4)*(原材料明细表!$C$6:$C$1000=$A112)*(原材料明细表!$F$6:$F$1000))=0,"",SUMPRODUCT((原材料明细表!$A$6:$A$1000&gt;=$G$4)*(原材料明细表!$A$6:$A$1000&lt;=$H$4)*(原材料明细表!$C$6:$C$1000=$A112)*(原材料明细表!$F$6:$F$1000)))</f>
        <v/>
      </c>
      <c r="E112" s="174" t="str">
        <f t="array" ref="E112">IF(A112="","",VLOOKUP(A112,基础资料!A:E,4,0))</f>
        <v/>
      </c>
      <c r="F112" s="175" t="str">
        <f t="array" ref="F112">IF(OR(A112="",D112=""),"",E112*D112)</f>
        <v/>
      </c>
      <c r="G112" s="176" t="str">
        <f t="array" ref="G112">IF(SUMPRODUCT((原材料明细表!$A$6:$A$1000&gt;=$G$4)*(原材料明细表!$A$6:$A$1000&lt;=$H$4)*(原材料明细表!$C$6:$C$1000=$A112)*(原材料明细表!$I$6:$I$1000))=0,"",SUMPRODUCT((原材料明细表!$A$6:$A$1000&gt;=$G$4)*(原材料明细表!$A$6:$A$1000&lt;=$H$4)*(原材料明细表!$C$6:$C$1000=$A112)*(原材料明细表!$I$6:$I$1000)))</f>
        <v/>
      </c>
      <c r="H112" s="174" t="str">
        <f t="array" ref="H112">IF(A112="","",VLOOKUP(A112,基础资料!A:E,4,0))</f>
        <v/>
      </c>
      <c r="I112" s="184" t="str">
        <f t="array" ref="I112">IF(OR(A112="",G112=""),"",G112*H112)</f>
        <v/>
      </c>
      <c r="J112" s="176" t="str">
        <f t="array" ref="J112">IF(SUMPRODUCT((原材料明细表!$A$6:$A$1000&gt;=$G$4)*(原材料明细表!$A$6:$A$1000&lt;=$H$4)*(原材料明细表!$C$6:$C$1000=$A112)*(原材料明细表!$L$6:$L$1000))=0,"",SUMPRODUCT((原材料明细表!$A$6:$A$1000&gt;=$G$4)*(原材料明细表!$A$6:$A$1000&lt;=$H$4)*(原材料明细表!$C$6:$C$1000=$A112)*(原材料明细表!$L$6:$L$1000)))</f>
        <v/>
      </c>
      <c r="K112" s="173" t="str">
        <f t="array" ref="K112">IF(A112="","",VLOOKUP(A112,基础资料!A:E,4,0))</f>
        <v/>
      </c>
      <c r="L112" s="184" t="str">
        <f t="array" ref="L112">IF(OR(A112="",J112=""),"",J112*K112)</f>
        <v/>
      </c>
      <c r="M112" s="185" t="str">
        <f t="array" ref="M112">IF(AND(D112="",G112="",J112=""),"",IF(AND(D112="",G112=""),-J112,IF(AND(D112="",J112=""),-G112,IF(AND(G112="",J112=""),D112,IF(D112="",-G112-J112,IF(G112="",D112-J112,IF(J112="",D112-G112,D112-G112-J112)))))))</f>
        <v/>
      </c>
      <c r="N112" s="173" t="str">
        <f t="array" ref="N112">IF(A112="","",VLOOKUP(A112,基础资料!A:E,4,0))</f>
        <v/>
      </c>
      <c r="O112" s="184" t="str">
        <f t="array" ref="O112">IF(OR(A112="",M112=""),"",N112*M112)</f>
        <v/>
      </c>
    </row>
    <row r="113" spans="1:15">
      <c r="A113" s="182"/>
      <c r="B113" s="172"/>
      <c r="C113" s="172"/>
      <c r="D113" s="183" t="str">
        <f t="array" ref="D113">IF(SUMPRODUCT((原材料明细表!$A$6:$A$1000&gt;=$G$4)*(原材料明细表!$A$6:$A$1000&lt;=$H$4)*(原材料明细表!$C$6:$C$1000=$A113)*(原材料明细表!$F$6:$F$1000))=0,"",SUMPRODUCT((原材料明细表!$A$6:$A$1000&gt;=$G$4)*(原材料明细表!$A$6:$A$1000&lt;=$H$4)*(原材料明细表!$C$6:$C$1000=$A113)*(原材料明细表!$F$6:$F$1000)))</f>
        <v/>
      </c>
      <c r="E113" s="179" t="str">
        <f t="array" ref="E113">IF(A113="","",VLOOKUP(A113,基础资料!A:E,4,0))</f>
        <v/>
      </c>
      <c r="F113" s="180" t="str">
        <f t="array" ref="F113">IF(OR(A113="",D113=""),"",E113*D113)</f>
        <v/>
      </c>
      <c r="G113" s="181" t="str">
        <f t="array" ref="G113">IF(SUMPRODUCT((原材料明细表!$A$6:$A$1000&gt;=$G$4)*(原材料明细表!$A$6:$A$1000&lt;=$H$4)*(原材料明细表!$C$6:$C$1000=$A113)*(原材料明细表!$I$6:$I$1000))=0,"",SUMPRODUCT((原材料明细表!$A$6:$A$1000&gt;=$G$4)*(原材料明细表!$A$6:$A$1000&lt;=$H$4)*(原材料明细表!$C$6:$C$1000=$A113)*(原材料明细表!$I$6:$I$1000)))</f>
        <v/>
      </c>
      <c r="H113" s="179" t="str">
        <f t="array" ref="H113">IF(A113="","",VLOOKUP(A113,基础资料!A:E,4,0))</f>
        <v/>
      </c>
      <c r="I113" s="186" t="str">
        <f t="array" ref="I113">IF(OR(A113="",G113=""),"",G113*H113)</f>
        <v/>
      </c>
      <c r="J113" s="181" t="str">
        <f t="array" ref="J113">IF(SUMPRODUCT((原材料明细表!$A$6:$A$1000&gt;=$G$4)*(原材料明细表!$A$6:$A$1000&lt;=$H$4)*(原材料明细表!$C$6:$C$1000=$A113)*(原材料明细表!$L$6:$L$1000))=0,"",SUMPRODUCT((原材料明细表!$A$6:$A$1000&gt;=$G$4)*(原材料明细表!$A$6:$A$1000&lt;=$H$4)*(原材料明细表!$C$6:$C$1000=$A113)*(原材料明细表!$L$6:$L$1000)))</f>
        <v/>
      </c>
      <c r="K113" s="178" t="str">
        <f t="array" ref="K113">IF(A113="","",VLOOKUP(A113,基础资料!A:E,4,0))</f>
        <v/>
      </c>
      <c r="L113" s="186" t="str">
        <f t="array" ref="L113">IF(OR(A113="",J113=""),"",J113*K113)</f>
        <v/>
      </c>
      <c r="M113" s="187" t="str">
        <f t="array" ref="M113">IF(AND(D113="",G113="",J113=""),"",IF(AND(D113="",G113=""),-J113,IF(AND(D113="",J113=""),-G113,IF(AND(G113="",J113=""),D113,IF(D113="",-G113-J113,IF(G113="",D113-J113,IF(J113="",D113-G113,D113-G113-J113)))))))</f>
        <v/>
      </c>
      <c r="N113" s="178" t="str">
        <f t="array" ref="N113">IF(A113="","",VLOOKUP(A113,基础资料!A:E,4,0))</f>
        <v/>
      </c>
      <c r="O113" s="186" t="str">
        <f t="array" ref="O113">IF(OR(A113="",M113=""),"",N113*M113)</f>
        <v/>
      </c>
    </row>
    <row r="114" spans="1:15">
      <c r="A114" s="182"/>
      <c r="B114" s="172"/>
      <c r="C114" s="172"/>
      <c r="D114" s="183" t="str">
        <f t="array" ref="D114">IF(SUMPRODUCT((原材料明细表!$A$6:$A$1000&gt;=$G$4)*(原材料明细表!$A$6:$A$1000&lt;=$H$4)*(原材料明细表!$C$6:$C$1000=$A114)*(原材料明细表!$F$6:$F$1000))=0,"",SUMPRODUCT((原材料明细表!$A$6:$A$1000&gt;=$G$4)*(原材料明细表!$A$6:$A$1000&lt;=$H$4)*(原材料明细表!$C$6:$C$1000=$A114)*(原材料明细表!$F$6:$F$1000)))</f>
        <v/>
      </c>
      <c r="E114" s="174" t="str">
        <f t="array" ref="E114">IF(A114="","",VLOOKUP(A114,基础资料!A:E,4,0))</f>
        <v/>
      </c>
      <c r="F114" s="175" t="str">
        <f t="array" ref="F114">IF(OR(A114="",D114=""),"",E114*D114)</f>
        <v/>
      </c>
      <c r="G114" s="176" t="str">
        <f t="array" ref="G114">IF(SUMPRODUCT((原材料明细表!$A$6:$A$1000&gt;=$G$4)*(原材料明细表!$A$6:$A$1000&lt;=$H$4)*(原材料明细表!$C$6:$C$1000=$A114)*(原材料明细表!$I$6:$I$1000))=0,"",SUMPRODUCT((原材料明细表!$A$6:$A$1000&gt;=$G$4)*(原材料明细表!$A$6:$A$1000&lt;=$H$4)*(原材料明细表!$C$6:$C$1000=$A114)*(原材料明细表!$I$6:$I$1000)))</f>
        <v/>
      </c>
      <c r="H114" s="174" t="str">
        <f t="array" ref="H114">IF(A114="","",VLOOKUP(A114,基础资料!A:E,4,0))</f>
        <v/>
      </c>
      <c r="I114" s="184" t="str">
        <f t="array" ref="I114">IF(OR(A114="",G114=""),"",G114*H114)</f>
        <v/>
      </c>
      <c r="J114" s="176" t="str">
        <f t="array" ref="J114">IF(SUMPRODUCT((原材料明细表!$A$6:$A$1000&gt;=$G$4)*(原材料明细表!$A$6:$A$1000&lt;=$H$4)*(原材料明细表!$C$6:$C$1000=$A114)*(原材料明细表!$L$6:$L$1000))=0,"",SUMPRODUCT((原材料明细表!$A$6:$A$1000&gt;=$G$4)*(原材料明细表!$A$6:$A$1000&lt;=$H$4)*(原材料明细表!$C$6:$C$1000=$A114)*(原材料明细表!$L$6:$L$1000)))</f>
        <v/>
      </c>
      <c r="K114" s="173" t="str">
        <f t="array" ref="K114">IF(A114="","",VLOOKUP(A114,基础资料!A:E,4,0))</f>
        <v/>
      </c>
      <c r="L114" s="184" t="str">
        <f t="array" ref="L114">IF(OR(A114="",J114=""),"",J114*K114)</f>
        <v/>
      </c>
      <c r="M114" s="185" t="str">
        <f t="array" ref="M114">IF(AND(D114="",G114="",J114=""),"",IF(AND(D114="",G114=""),-J114,IF(AND(D114="",J114=""),-G114,IF(AND(G114="",J114=""),D114,IF(D114="",-G114-J114,IF(G114="",D114-J114,IF(J114="",D114-G114,D114-G114-J114)))))))</f>
        <v/>
      </c>
      <c r="N114" s="173" t="str">
        <f t="array" ref="N114">IF(A114="","",VLOOKUP(A114,基础资料!A:E,4,0))</f>
        <v/>
      </c>
      <c r="O114" s="184" t="str">
        <f t="array" ref="O114">IF(OR(A114="",M114=""),"",N114*M114)</f>
        <v/>
      </c>
    </row>
    <row r="115" spans="1:15">
      <c r="A115" s="182"/>
      <c r="B115" s="172"/>
      <c r="C115" s="172"/>
      <c r="D115" s="183" t="str">
        <f t="array" ref="D115">IF(SUMPRODUCT((原材料明细表!$A$6:$A$1000&gt;=$G$4)*(原材料明细表!$A$6:$A$1000&lt;=$H$4)*(原材料明细表!$C$6:$C$1000=$A115)*(原材料明细表!$F$6:$F$1000))=0,"",SUMPRODUCT((原材料明细表!$A$6:$A$1000&gt;=$G$4)*(原材料明细表!$A$6:$A$1000&lt;=$H$4)*(原材料明细表!$C$6:$C$1000=$A115)*(原材料明细表!$F$6:$F$1000)))</f>
        <v/>
      </c>
      <c r="E115" s="179" t="str">
        <f t="array" ref="E115">IF(A115="","",VLOOKUP(A115,基础资料!A:E,4,0))</f>
        <v/>
      </c>
      <c r="F115" s="180" t="str">
        <f t="array" ref="F115">IF(OR(A115="",D115=""),"",E115*D115)</f>
        <v/>
      </c>
      <c r="G115" s="181" t="str">
        <f t="array" ref="G115">IF(SUMPRODUCT((原材料明细表!$A$6:$A$1000&gt;=$G$4)*(原材料明细表!$A$6:$A$1000&lt;=$H$4)*(原材料明细表!$C$6:$C$1000=$A115)*(原材料明细表!$I$6:$I$1000))=0,"",SUMPRODUCT((原材料明细表!$A$6:$A$1000&gt;=$G$4)*(原材料明细表!$A$6:$A$1000&lt;=$H$4)*(原材料明细表!$C$6:$C$1000=$A115)*(原材料明细表!$I$6:$I$1000)))</f>
        <v/>
      </c>
      <c r="H115" s="179" t="str">
        <f t="array" ref="H115">IF(A115="","",VLOOKUP(A115,基础资料!A:E,4,0))</f>
        <v/>
      </c>
      <c r="I115" s="186" t="str">
        <f t="array" ref="I115">IF(OR(A115="",G115=""),"",G115*H115)</f>
        <v/>
      </c>
      <c r="J115" s="181" t="str">
        <f t="array" ref="J115">IF(SUMPRODUCT((原材料明细表!$A$6:$A$1000&gt;=$G$4)*(原材料明细表!$A$6:$A$1000&lt;=$H$4)*(原材料明细表!$C$6:$C$1000=$A115)*(原材料明细表!$L$6:$L$1000))=0,"",SUMPRODUCT((原材料明细表!$A$6:$A$1000&gt;=$G$4)*(原材料明细表!$A$6:$A$1000&lt;=$H$4)*(原材料明细表!$C$6:$C$1000=$A115)*(原材料明细表!$L$6:$L$1000)))</f>
        <v/>
      </c>
      <c r="K115" s="178" t="str">
        <f t="array" ref="K115">IF(A115="","",VLOOKUP(A115,基础资料!A:E,4,0))</f>
        <v/>
      </c>
      <c r="L115" s="186" t="str">
        <f t="array" ref="L115">IF(OR(A115="",J115=""),"",J115*K115)</f>
        <v/>
      </c>
      <c r="M115" s="187" t="str">
        <f t="array" ref="M115">IF(AND(D115="",G115="",J115=""),"",IF(AND(D115="",G115=""),-J115,IF(AND(D115="",J115=""),-G115,IF(AND(G115="",J115=""),D115,IF(D115="",-G115-J115,IF(G115="",D115-J115,IF(J115="",D115-G115,D115-G115-J115)))))))</f>
        <v/>
      </c>
      <c r="N115" s="178" t="str">
        <f t="array" ref="N115">IF(A115="","",VLOOKUP(A115,基础资料!A:E,4,0))</f>
        <v/>
      </c>
      <c r="O115" s="186" t="str">
        <f t="array" ref="O115">IF(OR(A115="",M115=""),"",N115*M115)</f>
        <v/>
      </c>
    </row>
    <row r="116" spans="1:15">
      <c r="A116" s="182"/>
      <c r="B116" s="172"/>
      <c r="C116" s="172"/>
      <c r="D116" s="183" t="str">
        <f t="array" ref="D116">IF(SUMPRODUCT((原材料明细表!$A$6:$A$1000&gt;=$G$4)*(原材料明细表!$A$6:$A$1000&lt;=$H$4)*(原材料明细表!$C$6:$C$1000=$A116)*(原材料明细表!$F$6:$F$1000))=0,"",SUMPRODUCT((原材料明细表!$A$6:$A$1000&gt;=$G$4)*(原材料明细表!$A$6:$A$1000&lt;=$H$4)*(原材料明细表!$C$6:$C$1000=$A116)*(原材料明细表!$F$6:$F$1000)))</f>
        <v/>
      </c>
      <c r="E116" s="174" t="str">
        <f t="array" ref="E116">IF(A116="","",VLOOKUP(A116,基础资料!A:E,4,0))</f>
        <v/>
      </c>
      <c r="F116" s="175" t="str">
        <f t="array" ref="F116">IF(OR(A116="",D116=""),"",E116*D116)</f>
        <v/>
      </c>
      <c r="G116" s="176" t="str">
        <f t="array" ref="G116">IF(SUMPRODUCT((原材料明细表!$A$6:$A$1000&gt;=$G$4)*(原材料明细表!$A$6:$A$1000&lt;=$H$4)*(原材料明细表!$C$6:$C$1000=$A116)*(原材料明细表!$I$6:$I$1000))=0,"",SUMPRODUCT((原材料明细表!$A$6:$A$1000&gt;=$G$4)*(原材料明细表!$A$6:$A$1000&lt;=$H$4)*(原材料明细表!$C$6:$C$1000=$A116)*(原材料明细表!$I$6:$I$1000)))</f>
        <v/>
      </c>
      <c r="H116" s="174" t="str">
        <f t="array" ref="H116">IF(A116="","",VLOOKUP(A116,基础资料!A:E,4,0))</f>
        <v/>
      </c>
      <c r="I116" s="184" t="str">
        <f t="array" ref="I116">IF(OR(A116="",G116=""),"",G116*H116)</f>
        <v/>
      </c>
      <c r="J116" s="176" t="str">
        <f t="array" ref="J116">IF(SUMPRODUCT((原材料明细表!$A$6:$A$1000&gt;=$G$4)*(原材料明细表!$A$6:$A$1000&lt;=$H$4)*(原材料明细表!$C$6:$C$1000=$A116)*(原材料明细表!$L$6:$L$1000))=0,"",SUMPRODUCT((原材料明细表!$A$6:$A$1000&gt;=$G$4)*(原材料明细表!$A$6:$A$1000&lt;=$H$4)*(原材料明细表!$C$6:$C$1000=$A116)*(原材料明细表!$L$6:$L$1000)))</f>
        <v/>
      </c>
      <c r="K116" s="173" t="str">
        <f t="array" ref="K116">IF(A116="","",VLOOKUP(A116,基础资料!A:E,4,0))</f>
        <v/>
      </c>
      <c r="L116" s="184" t="str">
        <f t="array" ref="L116">IF(OR(A116="",J116=""),"",J116*K116)</f>
        <v/>
      </c>
      <c r="M116" s="185" t="str">
        <f t="array" ref="M116">IF(AND(D116="",G116="",J116=""),"",IF(AND(D116="",G116=""),-J116,IF(AND(D116="",J116=""),-G116,IF(AND(G116="",J116=""),D116,IF(D116="",-G116-J116,IF(G116="",D116-J116,IF(J116="",D116-G116,D116-G116-J116)))))))</f>
        <v/>
      </c>
      <c r="N116" s="173" t="str">
        <f t="array" ref="N116">IF(A116="","",VLOOKUP(A116,基础资料!A:E,4,0))</f>
        <v/>
      </c>
      <c r="O116" s="184" t="str">
        <f t="array" ref="O116">IF(OR(A116="",M116=""),"",N116*M116)</f>
        <v/>
      </c>
    </row>
    <row r="117" spans="1:15">
      <c r="A117" s="182"/>
      <c r="B117" s="172"/>
      <c r="C117" s="172"/>
      <c r="D117" s="183" t="str">
        <f t="array" ref="D117">IF(SUMPRODUCT((原材料明细表!$A$6:$A$1000&gt;=$G$4)*(原材料明细表!$A$6:$A$1000&lt;=$H$4)*(原材料明细表!$C$6:$C$1000=$A117)*(原材料明细表!$F$6:$F$1000))=0,"",SUMPRODUCT((原材料明细表!$A$6:$A$1000&gt;=$G$4)*(原材料明细表!$A$6:$A$1000&lt;=$H$4)*(原材料明细表!$C$6:$C$1000=$A117)*(原材料明细表!$F$6:$F$1000)))</f>
        <v/>
      </c>
      <c r="E117" s="179" t="str">
        <f t="array" ref="E117">IF(A117="","",VLOOKUP(A117,基础资料!A:E,4,0))</f>
        <v/>
      </c>
      <c r="F117" s="180" t="str">
        <f t="array" ref="F117">IF(OR(A117="",D117=""),"",E117*D117)</f>
        <v/>
      </c>
      <c r="G117" s="181" t="str">
        <f t="array" ref="G117">IF(SUMPRODUCT((原材料明细表!$A$6:$A$1000&gt;=$G$4)*(原材料明细表!$A$6:$A$1000&lt;=$H$4)*(原材料明细表!$C$6:$C$1000=$A117)*(原材料明细表!$I$6:$I$1000))=0,"",SUMPRODUCT((原材料明细表!$A$6:$A$1000&gt;=$G$4)*(原材料明细表!$A$6:$A$1000&lt;=$H$4)*(原材料明细表!$C$6:$C$1000=$A117)*(原材料明细表!$I$6:$I$1000)))</f>
        <v/>
      </c>
      <c r="H117" s="179" t="str">
        <f t="array" ref="H117">IF(A117="","",VLOOKUP(A117,基础资料!A:E,4,0))</f>
        <v/>
      </c>
      <c r="I117" s="186" t="str">
        <f t="array" ref="I117">IF(OR(A117="",G117=""),"",G117*H117)</f>
        <v/>
      </c>
      <c r="J117" s="181" t="str">
        <f t="array" ref="J117">IF(SUMPRODUCT((原材料明细表!$A$6:$A$1000&gt;=$G$4)*(原材料明细表!$A$6:$A$1000&lt;=$H$4)*(原材料明细表!$C$6:$C$1000=$A117)*(原材料明细表!$L$6:$L$1000))=0,"",SUMPRODUCT((原材料明细表!$A$6:$A$1000&gt;=$G$4)*(原材料明细表!$A$6:$A$1000&lt;=$H$4)*(原材料明细表!$C$6:$C$1000=$A117)*(原材料明细表!$L$6:$L$1000)))</f>
        <v/>
      </c>
      <c r="K117" s="178" t="str">
        <f t="array" ref="K117">IF(A117="","",VLOOKUP(A117,基础资料!A:E,4,0))</f>
        <v/>
      </c>
      <c r="L117" s="186" t="str">
        <f t="array" ref="L117">IF(OR(A117="",J117=""),"",J117*K117)</f>
        <v/>
      </c>
      <c r="M117" s="187" t="str">
        <f t="array" ref="M117">IF(AND(D117="",G117="",J117=""),"",IF(AND(D117="",G117=""),-J117,IF(AND(D117="",J117=""),-G117,IF(AND(G117="",J117=""),D117,IF(D117="",-G117-J117,IF(G117="",D117-J117,IF(J117="",D117-G117,D117-G117-J117)))))))</f>
        <v/>
      </c>
      <c r="N117" s="178" t="str">
        <f t="array" ref="N117">IF(A117="","",VLOOKUP(A117,基础资料!A:E,4,0))</f>
        <v/>
      </c>
      <c r="O117" s="186" t="str">
        <f t="array" ref="O117">IF(OR(A117="",M117=""),"",N117*M117)</f>
        <v/>
      </c>
    </row>
    <row r="118" spans="1:15">
      <c r="A118" s="182"/>
      <c r="B118" s="172"/>
      <c r="C118" s="172"/>
      <c r="D118" s="183" t="str">
        <f t="array" ref="D118">IF(SUMPRODUCT((原材料明细表!$A$6:$A$1000&gt;=$G$4)*(原材料明细表!$A$6:$A$1000&lt;=$H$4)*(原材料明细表!$C$6:$C$1000=$A118)*(原材料明细表!$F$6:$F$1000))=0,"",SUMPRODUCT((原材料明细表!$A$6:$A$1000&gt;=$G$4)*(原材料明细表!$A$6:$A$1000&lt;=$H$4)*(原材料明细表!$C$6:$C$1000=$A118)*(原材料明细表!$F$6:$F$1000)))</f>
        <v/>
      </c>
      <c r="E118" s="174" t="str">
        <f t="array" ref="E118">IF(A118="","",VLOOKUP(A118,基础资料!A:E,4,0))</f>
        <v/>
      </c>
      <c r="F118" s="175" t="str">
        <f t="array" ref="F118">IF(OR(A118="",D118=""),"",E118*D118)</f>
        <v/>
      </c>
      <c r="G118" s="176" t="str">
        <f t="array" ref="G118">IF(SUMPRODUCT((原材料明细表!$A$6:$A$1000&gt;=$G$4)*(原材料明细表!$A$6:$A$1000&lt;=$H$4)*(原材料明细表!$C$6:$C$1000=$A118)*(原材料明细表!$I$6:$I$1000))=0,"",SUMPRODUCT((原材料明细表!$A$6:$A$1000&gt;=$G$4)*(原材料明细表!$A$6:$A$1000&lt;=$H$4)*(原材料明细表!$C$6:$C$1000=$A118)*(原材料明细表!$I$6:$I$1000)))</f>
        <v/>
      </c>
      <c r="H118" s="174" t="str">
        <f t="array" ref="H118">IF(A118="","",VLOOKUP(A118,基础资料!A:E,4,0))</f>
        <v/>
      </c>
      <c r="I118" s="184" t="str">
        <f t="array" ref="I118">IF(OR(A118="",G118=""),"",G118*H118)</f>
        <v/>
      </c>
      <c r="J118" s="176" t="str">
        <f t="array" ref="J118">IF(SUMPRODUCT((原材料明细表!$A$6:$A$1000&gt;=$G$4)*(原材料明细表!$A$6:$A$1000&lt;=$H$4)*(原材料明细表!$C$6:$C$1000=$A118)*(原材料明细表!$L$6:$L$1000))=0,"",SUMPRODUCT((原材料明细表!$A$6:$A$1000&gt;=$G$4)*(原材料明细表!$A$6:$A$1000&lt;=$H$4)*(原材料明细表!$C$6:$C$1000=$A118)*(原材料明细表!$L$6:$L$1000)))</f>
        <v/>
      </c>
      <c r="K118" s="173" t="str">
        <f t="array" ref="K118">IF(A118="","",VLOOKUP(A118,基础资料!A:E,4,0))</f>
        <v/>
      </c>
      <c r="L118" s="184" t="str">
        <f t="array" ref="L118">IF(OR(A118="",J118=""),"",J118*K118)</f>
        <v/>
      </c>
      <c r="M118" s="185" t="str">
        <f t="array" ref="M118">IF(AND(D118="",G118="",J118=""),"",IF(AND(D118="",G118=""),-J118,IF(AND(D118="",J118=""),-G118,IF(AND(G118="",J118=""),D118,IF(D118="",-G118-J118,IF(G118="",D118-J118,IF(J118="",D118-G118,D118-G118-J118)))))))</f>
        <v/>
      </c>
      <c r="N118" s="173" t="str">
        <f t="array" ref="N118">IF(A118="","",VLOOKUP(A118,基础资料!A:E,4,0))</f>
        <v/>
      </c>
      <c r="O118" s="184" t="str">
        <f t="array" ref="O118">IF(OR(A118="",M118=""),"",N118*M118)</f>
        <v/>
      </c>
    </row>
    <row r="119" spans="1:15">
      <c r="A119" s="182"/>
      <c r="B119" s="172"/>
      <c r="C119" s="172"/>
      <c r="D119" s="183" t="str">
        <f t="array" ref="D119">IF(SUMPRODUCT((原材料明细表!$A$6:$A$1000&gt;=$G$4)*(原材料明细表!$A$6:$A$1000&lt;=$H$4)*(原材料明细表!$C$6:$C$1000=$A119)*(原材料明细表!$F$6:$F$1000))=0,"",SUMPRODUCT((原材料明细表!$A$6:$A$1000&gt;=$G$4)*(原材料明细表!$A$6:$A$1000&lt;=$H$4)*(原材料明细表!$C$6:$C$1000=$A119)*(原材料明细表!$F$6:$F$1000)))</f>
        <v/>
      </c>
      <c r="E119" s="179" t="str">
        <f t="array" ref="E119">IF(A119="","",VLOOKUP(A119,基础资料!A:E,4,0))</f>
        <v/>
      </c>
      <c r="F119" s="180" t="str">
        <f t="array" ref="F119">IF(OR(A119="",D119=""),"",E119*D119)</f>
        <v/>
      </c>
      <c r="G119" s="181" t="str">
        <f t="array" ref="G119">IF(SUMPRODUCT((原材料明细表!$A$6:$A$1000&gt;=$G$4)*(原材料明细表!$A$6:$A$1000&lt;=$H$4)*(原材料明细表!$C$6:$C$1000=$A119)*(原材料明细表!$I$6:$I$1000))=0,"",SUMPRODUCT((原材料明细表!$A$6:$A$1000&gt;=$G$4)*(原材料明细表!$A$6:$A$1000&lt;=$H$4)*(原材料明细表!$C$6:$C$1000=$A119)*(原材料明细表!$I$6:$I$1000)))</f>
        <v/>
      </c>
      <c r="H119" s="179" t="str">
        <f t="array" ref="H119">IF(A119="","",VLOOKUP(A119,基础资料!A:E,4,0))</f>
        <v/>
      </c>
      <c r="I119" s="186" t="str">
        <f t="array" ref="I119">IF(OR(A119="",G119=""),"",G119*H119)</f>
        <v/>
      </c>
      <c r="J119" s="181" t="str">
        <f t="array" ref="J119">IF(SUMPRODUCT((原材料明细表!$A$6:$A$1000&gt;=$G$4)*(原材料明细表!$A$6:$A$1000&lt;=$H$4)*(原材料明细表!$C$6:$C$1000=$A119)*(原材料明细表!$L$6:$L$1000))=0,"",SUMPRODUCT((原材料明细表!$A$6:$A$1000&gt;=$G$4)*(原材料明细表!$A$6:$A$1000&lt;=$H$4)*(原材料明细表!$C$6:$C$1000=$A119)*(原材料明细表!$L$6:$L$1000)))</f>
        <v/>
      </c>
      <c r="K119" s="178" t="str">
        <f t="array" ref="K119">IF(A119="","",VLOOKUP(A119,基础资料!A:E,4,0))</f>
        <v/>
      </c>
      <c r="L119" s="186" t="str">
        <f t="array" ref="L119">IF(OR(A119="",J119=""),"",J119*K119)</f>
        <v/>
      </c>
      <c r="M119" s="187" t="str">
        <f t="array" ref="M119">IF(AND(D119="",G119="",J119=""),"",IF(AND(D119="",G119=""),-J119,IF(AND(D119="",J119=""),-G119,IF(AND(G119="",J119=""),D119,IF(D119="",-G119-J119,IF(G119="",D119-J119,IF(J119="",D119-G119,D119-G119-J119)))))))</f>
        <v/>
      </c>
      <c r="N119" s="178" t="str">
        <f t="array" ref="N119">IF(A119="","",VLOOKUP(A119,基础资料!A:E,4,0))</f>
        <v/>
      </c>
      <c r="O119" s="186" t="str">
        <f t="array" ref="O119">IF(OR(A119="",M119=""),"",N119*M119)</f>
        <v/>
      </c>
    </row>
    <row r="120" spans="1:15">
      <c r="A120" s="182"/>
      <c r="B120" s="172"/>
      <c r="C120" s="172"/>
      <c r="D120" s="183" t="str">
        <f t="array" ref="D120">IF(SUMPRODUCT((原材料明细表!$A$6:$A$1000&gt;=$G$4)*(原材料明细表!$A$6:$A$1000&lt;=$H$4)*(原材料明细表!$C$6:$C$1000=$A120)*(原材料明细表!$F$6:$F$1000))=0,"",SUMPRODUCT((原材料明细表!$A$6:$A$1000&gt;=$G$4)*(原材料明细表!$A$6:$A$1000&lt;=$H$4)*(原材料明细表!$C$6:$C$1000=$A120)*(原材料明细表!$F$6:$F$1000)))</f>
        <v/>
      </c>
      <c r="E120" s="174" t="str">
        <f t="array" ref="E120">IF(A120="","",VLOOKUP(A120,基础资料!A:E,4,0))</f>
        <v/>
      </c>
      <c r="F120" s="175" t="str">
        <f t="array" ref="F120">IF(OR(A120="",D120=""),"",E120*D120)</f>
        <v/>
      </c>
      <c r="G120" s="176" t="str">
        <f t="array" ref="G120">IF(SUMPRODUCT((原材料明细表!$A$6:$A$1000&gt;=$G$4)*(原材料明细表!$A$6:$A$1000&lt;=$H$4)*(原材料明细表!$C$6:$C$1000=$A120)*(原材料明细表!$I$6:$I$1000))=0,"",SUMPRODUCT((原材料明细表!$A$6:$A$1000&gt;=$G$4)*(原材料明细表!$A$6:$A$1000&lt;=$H$4)*(原材料明细表!$C$6:$C$1000=$A120)*(原材料明细表!$I$6:$I$1000)))</f>
        <v/>
      </c>
      <c r="H120" s="174" t="str">
        <f t="array" ref="H120">IF(A120="","",VLOOKUP(A120,基础资料!A:E,4,0))</f>
        <v/>
      </c>
      <c r="I120" s="184" t="str">
        <f t="array" ref="I120">IF(OR(A120="",G120=""),"",G120*H120)</f>
        <v/>
      </c>
      <c r="J120" s="176" t="str">
        <f t="array" ref="J120">IF(SUMPRODUCT((原材料明细表!$A$6:$A$1000&gt;=$G$4)*(原材料明细表!$A$6:$A$1000&lt;=$H$4)*(原材料明细表!$C$6:$C$1000=$A120)*(原材料明细表!$L$6:$L$1000))=0,"",SUMPRODUCT((原材料明细表!$A$6:$A$1000&gt;=$G$4)*(原材料明细表!$A$6:$A$1000&lt;=$H$4)*(原材料明细表!$C$6:$C$1000=$A120)*(原材料明细表!$L$6:$L$1000)))</f>
        <v/>
      </c>
      <c r="K120" s="173" t="str">
        <f t="array" ref="K120">IF(A120="","",VLOOKUP(A120,基础资料!A:E,4,0))</f>
        <v/>
      </c>
      <c r="L120" s="184" t="str">
        <f t="array" ref="L120">IF(OR(A120="",J120=""),"",J120*K120)</f>
        <v/>
      </c>
      <c r="M120" s="185" t="str">
        <f t="array" ref="M120">IF(AND(D120="",G120="",J120=""),"",IF(AND(D120="",G120=""),-J120,IF(AND(D120="",J120=""),-G120,IF(AND(G120="",J120=""),D120,IF(D120="",-G120-J120,IF(G120="",D120-J120,IF(J120="",D120-G120,D120-G120-J120)))))))</f>
        <v/>
      </c>
      <c r="N120" s="173" t="str">
        <f t="array" ref="N120">IF(A120="","",VLOOKUP(A120,基础资料!A:E,4,0))</f>
        <v/>
      </c>
      <c r="O120" s="184" t="str">
        <f t="array" ref="O120">IF(OR(A120="",M120=""),"",N120*M120)</f>
        <v/>
      </c>
    </row>
    <row r="121" spans="1:15">
      <c r="A121" s="182"/>
      <c r="B121" s="172"/>
      <c r="C121" s="172"/>
      <c r="D121" s="183" t="str">
        <f t="array" ref="D121">IF(SUMPRODUCT((原材料明细表!$A$6:$A$1000&gt;=$G$4)*(原材料明细表!$A$6:$A$1000&lt;=$H$4)*(原材料明细表!$C$6:$C$1000=$A121)*(原材料明细表!$F$6:$F$1000))=0,"",SUMPRODUCT((原材料明细表!$A$6:$A$1000&gt;=$G$4)*(原材料明细表!$A$6:$A$1000&lt;=$H$4)*(原材料明细表!$C$6:$C$1000=$A121)*(原材料明细表!$F$6:$F$1000)))</f>
        <v/>
      </c>
      <c r="E121" s="179" t="str">
        <f t="array" ref="E121">IF(A121="","",VLOOKUP(A121,基础资料!A:E,4,0))</f>
        <v/>
      </c>
      <c r="F121" s="180" t="str">
        <f t="array" ref="F121">IF(OR(A121="",D121=""),"",E121*D121)</f>
        <v/>
      </c>
      <c r="G121" s="181" t="str">
        <f t="array" ref="G121">IF(SUMPRODUCT((原材料明细表!$A$6:$A$1000&gt;=$G$4)*(原材料明细表!$A$6:$A$1000&lt;=$H$4)*(原材料明细表!$C$6:$C$1000=$A121)*(原材料明细表!$I$6:$I$1000))=0,"",SUMPRODUCT((原材料明细表!$A$6:$A$1000&gt;=$G$4)*(原材料明细表!$A$6:$A$1000&lt;=$H$4)*(原材料明细表!$C$6:$C$1000=$A121)*(原材料明细表!$I$6:$I$1000)))</f>
        <v/>
      </c>
      <c r="H121" s="179" t="str">
        <f t="array" ref="H121">IF(A121="","",VLOOKUP(A121,基础资料!A:E,4,0))</f>
        <v/>
      </c>
      <c r="I121" s="186" t="str">
        <f t="array" ref="I121">IF(OR(A121="",G121=""),"",G121*H121)</f>
        <v/>
      </c>
      <c r="J121" s="181" t="str">
        <f t="array" ref="J121">IF(SUMPRODUCT((原材料明细表!$A$6:$A$1000&gt;=$G$4)*(原材料明细表!$A$6:$A$1000&lt;=$H$4)*(原材料明细表!$C$6:$C$1000=$A121)*(原材料明细表!$L$6:$L$1000))=0,"",SUMPRODUCT((原材料明细表!$A$6:$A$1000&gt;=$G$4)*(原材料明细表!$A$6:$A$1000&lt;=$H$4)*(原材料明细表!$C$6:$C$1000=$A121)*(原材料明细表!$L$6:$L$1000)))</f>
        <v/>
      </c>
      <c r="K121" s="178" t="str">
        <f t="array" ref="K121">IF(A121="","",VLOOKUP(A121,基础资料!A:E,4,0))</f>
        <v/>
      </c>
      <c r="L121" s="186" t="str">
        <f t="array" ref="L121">IF(OR(A121="",J121=""),"",J121*K121)</f>
        <v/>
      </c>
      <c r="M121" s="187" t="str">
        <f t="array" ref="M121">IF(AND(D121="",G121="",J121=""),"",IF(AND(D121="",G121=""),-J121,IF(AND(D121="",J121=""),-G121,IF(AND(G121="",J121=""),D121,IF(D121="",-G121-J121,IF(G121="",D121-J121,IF(J121="",D121-G121,D121-G121-J121)))))))</f>
        <v/>
      </c>
      <c r="N121" s="178" t="str">
        <f t="array" ref="N121">IF(A121="","",VLOOKUP(A121,基础资料!A:E,4,0))</f>
        <v/>
      </c>
      <c r="O121" s="186" t="str">
        <f t="array" ref="O121">IF(OR(A121="",M121=""),"",N121*M121)</f>
        <v/>
      </c>
    </row>
    <row r="122" spans="1:15">
      <c r="A122" s="182"/>
      <c r="B122" s="172"/>
      <c r="C122" s="172"/>
      <c r="D122" s="183" t="str">
        <f t="array" ref="D122">IF(SUMPRODUCT((原材料明细表!$A$6:$A$1000&gt;=$G$4)*(原材料明细表!$A$6:$A$1000&lt;=$H$4)*(原材料明细表!$C$6:$C$1000=$A122)*(原材料明细表!$F$6:$F$1000))=0,"",SUMPRODUCT((原材料明细表!$A$6:$A$1000&gt;=$G$4)*(原材料明细表!$A$6:$A$1000&lt;=$H$4)*(原材料明细表!$C$6:$C$1000=$A122)*(原材料明细表!$F$6:$F$1000)))</f>
        <v/>
      </c>
      <c r="E122" s="174" t="str">
        <f t="array" ref="E122">IF(A122="","",VLOOKUP(A122,基础资料!A:E,4,0))</f>
        <v/>
      </c>
      <c r="F122" s="175" t="str">
        <f t="array" ref="F122">IF(OR(A122="",D122=""),"",E122*D122)</f>
        <v/>
      </c>
      <c r="G122" s="176" t="str">
        <f t="array" ref="G122">IF(SUMPRODUCT((原材料明细表!$A$6:$A$1000&gt;=$G$4)*(原材料明细表!$A$6:$A$1000&lt;=$H$4)*(原材料明细表!$C$6:$C$1000=$A122)*(原材料明细表!$I$6:$I$1000))=0,"",SUMPRODUCT((原材料明细表!$A$6:$A$1000&gt;=$G$4)*(原材料明细表!$A$6:$A$1000&lt;=$H$4)*(原材料明细表!$C$6:$C$1000=$A122)*(原材料明细表!$I$6:$I$1000)))</f>
        <v/>
      </c>
      <c r="H122" s="174" t="str">
        <f t="array" ref="H122">IF(A122="","",VLOOKUP(A122,基础资料!A:E,4,0))</f>
        <v/>
      </c>
      <c r="I122" s="184" t="str">
        <f t="array" ref="I122">IF(OR(A122="",G122=""),"",G122*H122)</f>
        <v/>
      </c>
      <c r="J122" s="176" t="str">
        <f t="array" ref="J122">IF(SUMPRODUCT((原材料明细表!$A$6:$A$1000&gt;=$G$4)*(原材料明细表!$A$6:$A$1000&lt;=$H$4)*(原材料明细表!$C$6:$C$1000=$A122)*(原材料明细表!$L$6:$L$1000))=0,"",SUMPRODUCT((原材料明细表!$A$6:$A$1000&gt;=$G$4)*(原材料明细表!$A$6:$A$1000&lt;=$H$4)*(原材料明细表!$C$6:$C$1000=$A122)*(原材料明细表!$L$6:$L$1000)))</f>
        <v/>
      </c>
      <c r="K122" s="173" t="str">
        <f t="array" ref="K122">IF(A122="","",VLOOKUP(A122,基础资料!A:E,4,0))</f>
        <v/>
      </c>
      <c r="L122" s="184" t="str">
        <f t="array" ref="L122">IF(OR(A122="",J122=""),"",J122*K122)</f>
        <v/>
      </c>
      <c r="M122" s="185" t="str">
        <f t="array" ref="M122">IF(AND(D122="",G122="",J122=""),"",IF(AND(D122="",G122=""),-J122,IF(AND(D122="",J122=""),-G122,IF(AND(G122="",J122=""),D122,IF(D122="",-G122-J122,IF(G122="",D122-J122,IF(J122="",D122-G122,D122-G122-J122)))))))</f>
        <v/>
      </c>
      <c r="N122" s="173" t="str">
        <f t="array" ref="N122">IF(A122="","",VLOOKUP(A122,基础资料!A:E,4,0))</f>
        <v/>
      </c>
      <c r="O122" s="184" t="str">
        <f t="array" ref="O122">IF(OR(A122="",M122=""),"",N122*M122)</f>
        <v/>
      </c>
    </row>
    <row r="123" spans="1:15">
      <c r="A123" s="182"/>
      <c r="B123" s="172"/>
      <c r="C123" s="172"/>
      <c r="D123" s="183" t="str">
        <f t="array" ref="D123">IF(SUMPRODUCT((原材料明细表!$A$6:$A$1000&gt;=$G$4)*(原材料明细表!$A$6:$A$1000&lt;=$H$4)*(原材料明细表!$C$6:$C$1000=$A123)*(原材料明细表!$F$6:$F$1000))=0,"",SUMPRODUCT((原材料明细表!$A$6:$A$1000&gt;=$G$4)*(原材料明细表!$A$6:$A$1000&lt;=$H$4)*(原材料明细表!$C$6:$C$1000=$A123)*(原材料明细表!$F$6:$F$1000)))</f>
        <v/>
      </c>
      <c r="E123" s="179" t="str">
        <f t="array" ref="E123">IF(A123="","",VLOOKUP(A123,基础资料!A:E,4,0))</f>
        <v/>
      </c>
      <c r="F123" s="180" t="str">
        <f t="array" ref="F123">IF(OR(A123="",D123=""),"",E123*D123)</f>
        <v/>
      </c>
      <c r="G123" s="181" t="str">
        <f t="array" ref="G123">IF(SUMPRODUCT((原材料明细表!$A$6:$A$1000&gt;=$G$4)*(原材料明细表!$A$6:$A$1000&lt;=$H$4)*(原材料明细表!$C$6:$C$1000=$A123)*(原材料明细表!$I$6:$I$1000))=0,"",SUMPRODUCT((原材料明细表!$A$6:$A$1000&gt;=$G$4)*(原材料明细表!$A$6:$A$1000&lt;=$H$4)*(原材料明细表!$C$6:$C$1000=$A123)*(原材料明细表!$I$6:$I$1000)))</f>
        <v/>
      </c>
      <c r="H123" s="179" t="str">
        <f t="array" ref="H123">IF(A123="","",VLOOKUP(A123,基础资料!A:E,4,0))</f>
        <v/>
      </c>
      <c r="I123" s="186" t="str">
        <f t="array" ref="I123">IF(OR(A123="",G123=""),"",G123*H123)</f>
        <v/>
      </c>
      <c r="J123" s="181" t="str">
        <f t="array" ref="J123">IF(SUMPRODUCT((原材料明细表!$A$6:$A$1000&gt;=$G$4)*(原材料明细表!$A$6:$A$1000&lt;=$H$4)*(原材料明细表!$C$6:$C$1000=$A123)*(原材料明细表!$L$6:$L$1000))=0,"",SUMPRODUCT((原材料明细表!$A$6:$A$1000&gt;=$G$4)*(原材料明细表!$A$6:$A$1000&lt;=$H$4)*(原材料明细表!$C$6:$C$1000=$A123)*(原材料明细表!$L$6:$L$1000)))</f>
        <v/>
      </c>
      <c r="K123" s="178" t="str">
        <f t="array" ref="K123">IF(A123="","",VLOOKUP(A123,基础资料!A:E,4,0))</f>
        <v/>
      </c>
      <c r="L123" s="186" t="str">
        <f t="array" ref="L123">IF(OR(A123="",J123=""),"",J123*K123)</f>
        <v/>
      </c>
      <c r="M123" s="187" t="str">
        <f t="array" ref="M123">IF(AND(D123="",G123="",J123=""),"",IF(AND(D123="",G123=""),-J123,IF(AND(D123="",J123=""),-G123,IF(AND(G123="",J123=""),D123,IF(D123="",-G123-J123,IF(G123="",D123-J123,IF(J123="",D123-G123,D123-G123-J123)))))))</f>
        <v/>
      </c>
      <c r="N123" s="178" t="str">
        <f t="array" ref="N123">IF(A123="","",VLOOKUP(A123,基础资料!A:E,4,0))</f>
        <v/>
      </c>
      <c r="O123" s="186" t="str">
        <f t="array" ref="O123">IF(OR(A123="",M123=""),"",N123*M123)</f>
        <v/>
      </c>
    </row>
    <row r="124" spans="1:15">
      <c r="A124" s="182"/>
      <c r="B124" s="172"/>
      <c r="C124" s="172"/>
      <c r="D124" s="183" t="str">
        <f t="array" ref="D124">IF(SUMPRODUCT((原材料明细表!$A$6:$A$1000&gt;=$G$4)*(原材料明细表!$A$6:$A$1000&lt;=$H$4)*(原材料明细表!$C$6:$C$1000=$A124)*(原材料明细表!$F$6:$F$1000))=0,"",SUMPRODUCT((原材料明细表!$A$6:$A$1000&gt;=$G$4)*(原材料明细表!$A$6:$A$1000&lt;=$H$4)*(原材料明细表!$C$6:$C$1000=$A124)*(原材料明细表!$F$6:$F$1000)))</f>
        <v/>
      </c>
      <c r="E124" s="174" t="str">
        <f t="array" ref="E124">IF(A124="","",VLOOKUP(A124,基础资料!A:E,4,0))</f>
        <v/>
      </c>
      <c r="F124" s="175" t="str">
        <f t="array" ref="F124">IF(OR(A124="",D124=""),"",E124*D124)</f>
        <v/>
      </c>
      <c r="G124" s="176" t="str">
        <f t="array" ref="G124">IF(SUMPRODUCT((原材料明细表!$A$6:$A$1000&gt;=$G$4)*(原材料明细表!$A$6:$A$1000&lt;=$H$4)*(原材料明细表!$C$6:$C$1000=$A124)*(原材料明细表!$I$6:$I$1000))=0,"",SUMPRODUCT((原材料明细表!$A$6:$A$1000&gt;=$G$4)*(原材料明细表!$A$6:$A$1000&lt;=$H$4)*(原材料明细表!$C$6:$C$1000=$A124)*(原材料明细表!$I$6:$I$1000)))</f>
        <v/>
      </c>
      <c r="H124" s="174" t="str">
        <f t="array" ref="H124">IF(A124="","",VLOOKUP(A124,基础资料!A:E,4,0))</f>
        <v/>
      </c>
      <c r="I124" s="184" t="str">
        <f t="array" ref="I124">IF(OR(A124="",G124=""),"",G124*H124)</f>
        <v/>
      </c>
      <c r="J124" s="176" t="str">
        <f t="array" ref="J124">IF(SUMPRODUCT((原材料明细表!$A$6:$A$1000&gt;=$G$4)*(原材料明细表!$A$6:$A$1000&lt;=$H$4)*(原材料明细表!$C$6:$C$1000=$A124)*(原材料明细表!$L$6:$L$1000))=0,"",SUMPRODUCT((原材料明细表!$A$6:$A$1000&gt;=$G$4)*(原材料明细表!$A$6:$A$1000&lt;=$H$4)*(原材料明细表!$C$6:$C$1000=$A124)*(原材料明细表!$L$6:$L$1000)))</f>
        <v/>
      </c>
      <c r="K124" s="173" t="str">
        <f t="array" ref="K124">IF(A124="","",VLOOKUP(A124,基础资料!A:E,4,0))</f>
        <v/>
      </c>
      <c r="L124" s="184" t="str">
        <f t="array" ref="L124">IF(OR(A124="",J124=""),"",J124*K124)</f>
        <v/>
      </c>
      <c r="M124" s="185" t="str">
        <f t="array" ref="M124">IF(AND(D124="",G124="",J124=""),"",IF(AND(D124="",G124=""),-J124,IF(AND(D124="",J124=""),-G124,IF(AND(G124="",J124=""),D124,IF(D124="",-G124-J124,IF(G124="",D124-J124,IF(J124="",D124-G124,D124-G124-J124)))))))</f>
        <v/>
      </c>
      <c r="N124" s="173" t="str">
        <f t="array" ref="N124">IF(A124="","",VLOOKUP(A124,基础资料!A:E,4,0))</f>
        <v/>
      </c>
      <c r="O124" s="184" t="str">
        <f t="array" ref="O124">IF(OR(A124="",M124=""),"",N124*M124)</f>
        <v/>
      </c>
    </row>
    <row r="125" spans="1:15">
      <c r="A125" s="182"/>
      <c r="B125" s="172"/>
      <c r="C125" s="172"/>
      <c r="D125" s="183" t="str">
        <f t="array" ref="D125">IF(SUMPRODUCT((原材料明细表!$A$6:$A$1000&gt;=$G$4)*(原材料明细表!$A$6:$A$1000&lt;=$H$4)*(原材料明细表!$C$6:$C$1000=$A125)*(原材料明细表!$F$6:$F$1000))=0,"",SUMPRODUCT((原材料明细表!$A$6:$A$1000&gt;=$G$4)*(原材料明细表!$A$6:$A$1000&lt;=$H$4)*(原材料明细表!$C$6:$C$1000=$A125)*(原材料明细表!$F$6:$F$1000)))</f>
        <v/>
      </c>
      <c r="E125" s="179" t="str">
        <f t="array" ref="E125">IF(A125="","",VLOOKUP(A125,基础资料!A:E,4,0))</f>
        <v/>
      </c>
      <c r="F125" s="180" t="str">
        <f t="array" ref="F125">IF(OR(A125="",D125=""),"",E125*D125)</f>
        <v/>
      </c>
      <c r="G125" s="181" t="str">
        <f t="array" ref="G125">IF(SUMPRODUCT((原材料明细表!$A$6:$A$1000&gt;=$G$4)*(原材料明细表!$A$6:$A$1000&lt;=$H$4)*(原材料明细表!$C$6:$C$1000=$A125)*(原材料明细表!$I$6:$I$1000))=0,"",SUMPRODUCT((原材料明细表!$A$6:$A$1000&gt;=$G$4)*(原材料明细表!$A$6:$A$1000&lt;=$H$4)*(原材料明细表!$C$6:$C$1000=$A125)*(原材料明细表!$I$6:$I$1000)))</f>
        <v/>
      </c>
      <c r="H125" s="179" t="str">
        <f t="array" ref="H125">IF(A125="","",VLOOKUP(A125,基础资料!A:E,4,0))</f>
        <v/>
      </c>
      <c r="I125" s="186" t="str">
        <f t="array" ref="I125">IF(OR(A125="",G125=""),"",G125*H125)</f>
        <v/>
      </c>
      <c r="J125" s="181" t="str">
        <f t="array" ref="J125">IF(SUMPRODUCT((原材料明细表!$A$6:$A$1000&gt;=$G$4)*(原材料明细表!$A$6:$A$1000&lt;=$H$4)*(原材料明细表!$C$6:$C$1000=$A125)*(原材料明细表!$L$6:$L$1000))=0,"",SUMPRODUCT((原材料明细表!$A$6:$A$1000&gt;=$G$4)*(原材料明细表!$A$6:$A$1000&lt;=$H$4)*(原材料明细表!$C$6:$C$1000=$A125)*(原材料明细表!$L$6:$L$1000)))</f>
        <v/>
      </c>
      <c r="K125" s="178" t="str">
        <f t="array" ref="K125">IF(A125="","",VLOOKUP(A125,基础资料!A:E,4,0))</f>
        <v/>
      </c>
      <c r="L125" s="186" t="str">
        <f t="array" ref="L125">IF(OR(A125="",J125=""),"",J125*K125)</f>
        <v/>
      </c>
      <c r="M125" s="187" t="str">
        <f t="array" ref="M125">IF(AND(D125="",G125="",J125=""),"",IF(AND(D125="",G125=""),-J125,IF(AND(D125="",J125=""),-G125,IF(AND(G125="",J125=""),D125,IF(D125="",-G125-J125,IF(G125="",D125-J125,IF(J125="",D125-G125,D125-G125-J125)))))))</f>
        <v/>
      </c>
      <c r="N125" s="178" t="str">
        <f t="array" ref="N125">IF(A125="","",VLOOKUP(A125,基础资料!A:E,4,0))</f>
        <v/>
      </c>
      <c r="O125" s="186" t="str">
        <f t="array" ref="O125">IF(OR(A125="",M125=""),"",N125*M125)</f>
        <v/>
      </c>
    </row>
    <row r="126" spans="1:15">
      <c r="A126" s="182"/>
      <c r="B126" s="172"/>
      <c r="C126" s="172"/>
      <c r="D126" s="183" t="str">
        <f t="array" ref="D126">IF(SUMPRODUCT((原材料明细表!$A$6:$A$1000&gt;=$G$4)*(原材料明细表!$A$6:$A$1000&lt;=$H$4)*(原材料明细表!$C$6:$C$1000=$A126)*(原材料明细表!$F$6:$F$1000))=0,"",SUMPRODUCT((原材料明细表!$A$6:$A$1000&gt;=$G$4)*(原材料明细表!$A$6:$A$1000&lt;=$H$4)*(原材料明细表!$C$6:$C$1000=$A126)*(原材料明细表!$F$6:$F$1000)))</f>
        <v/>
      </c>
      <c r="E126" s="174" t="str">
        <f t="array" ref="E126">IF(A126="","",VLOOKUP(A126,基础资料!A:E,4,0))</f>
        <v/>
      </c>
      <c r="F126" s="175" t="str">
        <f t="array" ref="F126">IF(OR(A126="",D126=""),"",E126*D126)</f>
        <v/>
      </c>
      <c r="G126" s="176" t="str">
        <f t="array" ref="G126">IF(SUMPRODUCT((原材料明细表!$A$6:$A$1000&gt;=$G$4)*(原材料明细表!$A$6:$A$1000&lt;=$H$4)*(原材料明细表!$C$6:$C$1000=$A126)*(原材料明细表!$I$6:$I$1000))=0,"",SUMPRODUCT((原材料明细表!$A$6:$A$1000&gt;=$G$4)*(原材料明细表!$A$6:$A$1000&lt;=$H$4)*(原材料明细表!$C$6:$C$1000=$A126)*(原材料明细表!$I$6:$I$1000)))</f>
        <v/>
      </c>
      <c r="H126" s="174" t="str">
        <f t="array" ref="H126">IF(A126="","",VLOOKUP(A126,基础资料!A:E,4,0))</f>
        <v/>
      </c>
      <c r="I126" s="184" t="str">
        <f t="array" ref="I126">IF(OR(A126="",G126=""),"",G126*H126)</f>
        <v/>
      </c>
      <c r="J126" s="176" t="str">
        <f t="array" ref="J126">IF(SUMPRODUCT((原材料明细表!$A$6:$A$1000&gt;=$G$4)*(原材料明细表!$A$6:$A$1000&lt;=$H$4)*(原材料明细表!$C$6:$C$1000=$A126)*(原材料明细表!$L$6:$L$1000))=0,"",SUMPRODUCT((原材料明细表!$A$6:$A$1000&gt;=$G$4)*(原材料明细表!$A$6:$A$1000&lt;=$H$4)*(原材料明细表!$C$6:$C$1000=$A126)*(原材料明细表!$L$6:$L$1000)))</f>
        <v/>
      </c>
      <c r="K126" s="173" t="str">
        <f t="array" ref="K126">IF(A126="","",VLOOKUP(A126,基础资料!A:E,4,0))</f>
        <v/>
      </c>
      <c r="L126" s="184" t="str">
        <f t="array" ref="L126">IF(OR(A126="",J126=""),"",J126*K126)</f>
        <v/>
      </c>
      <c r="M126" s="185" t="str">
        <f t="array" ref="M126">IF(AND(D126="",G126="",J126=""),"",IF(AND(D126="",G126=""),-J126,IF(AND(D126="",J126=""),-G126,IF(AND(G126="",J126=""),D126,IF(D126="",-G126-J126,IF(G126="",D126-J126,IF(J126="",D126-G126,D126-G126-J126)))))))</f>
        <v/>
      </c>
      <c r="N126" s="173" t="str">
        <f t="array" ref="N126">IF(A126="","",VLOOKUP(A126,基础资料!A:E,4,0))</f>
        <v/>
      </c>
      <c r="O126" s="184" t="str">
        <f t="array" ref="O126">IF(OR(A126="",M126=""),"",N126*M126)</f>
        <v/>
      </c>
    </row>
    <row r="127" spans="1:15">
      <c r="A127" s="182"/>
      <c r="B127" s="172"/>
      <c r="C127" s="172"/>
      <c r="D127" s="183" t="str">
        <f t="array" ref="D127">IF(SUMPRODUCT((原材料明细表!$A$6:$A$1000&gt;=$G$4)*(原材料明细表!$A$6:$A$1000&lt;=$H$4)*(原材料明细表!$C$6:$C$1000=$A127)*(原材料明细表!$F$6:$F$1000))=0,"",SUMPRODUCT((原材料明细表!$A$6:$A$1000&gt;=$G$4)*(原材料明细表!$A$6:$A$1000&lt;=$H$4)*(原材料明细表!$C$6:$C$1000=$A127)*(原材料明细表!$F$6:$F$1000)))</f>
        <v/>
      </c>
      <c r="E127" s="179" t="str">
        <f t="array" ref="E127">IF(A127="","",VLOOKUP(A127,基础资料!A:E,4,0))</f>
        <v/>
      </c>
      <c r="F127" s="180" t="str">
        <f t="array" ref="F127">IF(OR(A127="",D127=""),"",E127*D127)</f>
        <v/>
      </c>
      <c r="G127" s="181" t="str">
        <f t="array" ref="G127">IF(SUMPRODUCT((原材料明细表!$A$6:$A$1000&gt;=$G$4)*(原材料明细表!$A$6:$A$1000&lt;=$H$4)*(原材料明细表!$C$6:$C$1000=$A127)*(原材料明细表!$I$6:$I$1000))=0,"",SUMPRODUCT((原材料明细表!$A$6:$A$1000&gt;=$G$4)*(原材料明细表!$A$6:$A$1000&lt;=$H$4)*(原材料明细表!$C$6:$C$1000=$A127)*(原材料明细表!$I$6:$I$1000)))</f>
        <v/>
      </c>
      <c r="H127" s="179" t="str">
        <f t="array" ref="H127">IF(A127="","",VLOOKUP(A127,基础资料!A:E,4,0))</f>
        <v/>
      </c>
      <c r="I127" s="186" t="str">
        <f t="array" ref="I127">IF(OR(A127="",G127=""),"",G127*H127)</f>
        <v/>
      </c>
      <c r="J127" s="181" t="str">
        <f t="array" ref="J127">IF(SUMPRODUCT((原材料明细表!$A$6:$A$1000&gt;=$G$4)*(原材料明细表!$A$6:$A$1000&lt;=$H$4)*(原材料明细表!$C$6:$C$1000=$A127)*(原材料明细表!$L$6:$L$1000))=0,"",SUMPRODUCT((原材料明细表!$A$6:$A$1000&gt;=$G$4)*(原材料明细表!$A$6:$A$1000&lt;=$H$4)*(原材料明细表!$C$6:$C$1000=$A127)*(原材料明细表!$L$6:$L$1000)))</f>
        <v/>
      </c>
      <c r="K127" s="178" t="str">
        <f t="array" ref="K127">IF(A127="","",VLOOKUP(A127,基础资料!A:E,4,0))</f>
        <v/>
      </c>
      <c r="L127" s="186" t="str">
        <f t="array" ref="L127">IF(OR(A127="",J127=""),"",J127*K127)</f>
        <v/>
      </c>
      <c r="M127" s="187" t="str">
        <f t="array" ref="M127">IF(AND(D127="",G127="",J127=""),"",IF(AND(D127="",G127=""),-J127,IF(AND(D127="",J127=""),-G127,IF(AND(G127="",J127=""),D127,IF(D127="",-G127-J127,IF(G127="",D127-J127,IF(J127="",D127-G127,D127-G127-J127)))))))</f>
        <v/>
      </c>
      <c r="N127" s="178" t="str">
        <f t="array" ref="N127">IF(A127="","",VLOOKUP(A127,基础资料!A:E,4,0))</f>
        <v/>
      </c>
      <c r="O127" s="186" t="str">
        <f t="array" ref="O127">IF(OR(A127="",M127=""),"",N127*M127)</f>
        <v/>
      </c>
    </row>
    <row r="128" spans="1:15">
      <c r="A128" s="182"/>
      <c r="B128" s="172"/>
      <c r="C128" s="172"/>
      <c r="D128" s="183" t="str">
        <f t="array" ref="D128">IF(SUMPRODUCT((原材料明细表!$A$6:$A$1000&gt;=$G$4)*(原材料明细表!$A$6:$A$1000&lt;=$H$4)*(原材料明细表!$C$6:$C$1000=$A128)*(原材料明细表!$F$6:$F$1000))=0,"",SUMPRODUCT((原材料明细表!$A$6:$A$1000&gt;=$G$4)*(原材料明细表!$A$6:$A$1000&lt;=$H$4)*(原材料明细表!$C$6:$C$1000=$A128)*(原材料明细表!$F$6:$F$1000)))</f>
        <v/>
      </c>
      <c r="E128" s="174" t="str">
        <f t="array" ref="E128">IF(A128="","",VLOOKUP(A128,基础资料!A:E,4,0))</f>
        <v/>
      </c>
      <c r="F128" s="175" t="str">
        <f t="array" ref="F128">IF(OR(A128="",D128=""),"",E128*D128)</f>
        <v/>
      </c>
      <c r="G128" s="176" t="str">
        <f t="array" ref="G128">IF(SUMPRODUCT((原材料明细表!$A$6:$A$1000&gt;=$G$4)*(原材料明细表!$A$6:$A$1000&lt;=$H$4)*(原材料明细表!$C$6:$C$1000=$A128)*(原材料明细表!$I$6:$I$1000))=0,"",SUMPRODUCT((原材料明细表!$A$6:$A$1000&gt;=$G$4)*(原材料明细表!$A$6:$A$1000&lt;=$H$4)*(原材料明细表!$C$6:$C$1000=$A128)*(原材料明细表!$I$6:$I$1000)))</f>
        <v/>
      </c>
      <c r="H128" s="174" t="str">
        <f t="array" ref="H128">IF(A128="","",VLOOKUP(A128,基础资料!A:E,4,0))</f>
        <v/>
      </c>
      <c r="I128" s="184" t="str">
        <f t="array" ref="I128">IF(OR(A128="",G128=""),"",G128*H128)</f>
        <v/>
      </c>
      <c r="J128" s="176" t="str">
        <f t="array" ref="J128">IF(SUMPRODUCT((原材料明细表!$A$6:$A$1000&gt;=$G$4)*(原材料明细表!$A$6:$A$1000&lt;=$H$4)*(原材料明细表!$C$6:$C$1000=$A128)*(原材料明细表!$L$6:$L$1000))=0,"",SUMPRODUCT((原材料明细表!$A$6:$A$1000&gt;=$G$4)*(原材料明细表!$A$6:$A$1000&lt;=$H$4)*(原材料明细表!$C$6:$C$1000=$A128)*(原材料明细表!$L$6:$L$1000)))</f>
        <v/>
      </c>
      <c r="K128" s="173" t="str">
        <f t="array" ref="K128">IF(A128="","",VLOOKUP(A128,基础资料!A:E,4,0))</f>
        <v/>
      </c>
      <c r="L128" s="184" t="str">
        <f t="array" ref="L128">IF(OR(A128="",J128=""),"",J128*K128)</f>
        <v/>
      </c>
      <c r="M128" s="185" t="str">
        <f t="array" ref="M128">IF(AND(D128="",G128="",J128=""),"",IF(AND(D128="",G128=""),-J128,IF(AND(D128="",J128=""),-G128,IF(AND(G128="",J128=""),D128,IF(D128="",-G128-J128,IF(G128="",D128-J128,IF(J128="",D128-G128,D128-G128-J128)))))))</f>
        <v/>
      </c>
      <c r="N128" s="173" t="str">
        <f t="array" ref="N128">IF(A128="","",VLOOKUP(A128,基础资料!A:E,4,0))</f>
        <v/>
      </c>
      <c r="O128" s="184" t="str">
        <f t="array" ref="O128">IF(OR(A128="",M128=""),"",N128*M128)</f>
        <v/>
      </c>
    </row>
    <row r="129" spans="1:15">
      <c r="A129" s="182"/>
      <c r="B129" s="172"/>
      <c r="C129" s="172"/>
      <c r="D129" s="183" t="str">
        <f t="array" ref="D129">IF(SUMPRODUCT((原材料明细表!$A$6:$A$1000&gt;=$G$4)*(原材料明细表!$A$6:$A$1000&lt;=$H$4)*(原材料明细表!$C$6:$C$1000=$A129)*(原材料明细表!$F$6:$F$1000))=0,"",SUMPRODUCT((原材料明细表!$A$6:$A$1000&gt;=$G$4)*(原材料明细表!$A$6:$A$1000&lt;=$H$4)*(原材料明细表!$C$6:$C$1000=$A129)*(原材料明细表!$F$6:$F$1000)))</f>
        <v/>
      </c>
      <c r="E129" s="179" t="str">
        <f t="array" ref="E129">IF(A129="","",VLOOKUP(A129,基础资料!A:E,4,0))</f>
        <v/>
      </c>
      <c r="F129" s="180" t="str">
        <f t="array" ref="F129">IF(OR(A129="",D129=""),"",E129*D129)</f>
        <v/>
      </c>
      <c r="G129" s="181" t="str">
        <f t="array" ref="G129">IF(SUMPRODUCT((原材料明细表!$A$6:$A$1000&gt;=$G$4)*(原材料明细表!$A$6:$A$1000&lt;=$H$4)*(原材料明细表!$C$6:$C$1000=$A129)*(原材料明细表!$I$6:$I$1000))=0,"",SUMPRODUCT((原材料明细表!$A$6:$A$1000&gt;=$G$4)*(原材料明细表!$A$6:$A$1000&lt;=$H$4)*(原材料明细表!$C$6:$C$1000=$A129)*(原材料明细表!$I$6:$I$1000)))</f>
        <v/>
      </c>
      <c r="H129" s="179" t="str">
        <f t="array" ref="H129">IF(A129="","",VLOOKUP(A129,基础资料!A:E,4,0))</f>
        <v/>
      </c>
      <c r="I129" s="186" t="str">
        <f t="array" ref="I129">IF(OR(A129="",G129=""),"",G129*H129)</f>
        <v/>
      </c>
      <c r="J129" s="181" t="str">
        <f t="array" ref="J129">IF(SUMPRODUCT((原材料明细表!$A$6:$A$1000&gt;=$G$4)*(原材料明细表!$A$6:$A$1000&lt;=$H$4)*(原材料明细表!$C$6:$C$1000=$A129)*(原材料明细表!$L$6:$L$1000))=0,"",SUMPRODUCT((原材料明细表!$A$6:$A$1000&gt;=$G$4)*(原材料明细表!$A$6:$A$1000&lt;=$H$4)*(原材料明细表!$C$6:$C$1000=$A129)*(原材料明细表!$L$6:$L$1000)))</f>
        <v/>
      </c>
      <c r="K129" s="178" t="str">
        <f t="array" ref="K129">IF(A129="","",VLOOKUP(A129,基础资料!A:E,4,0))</f>
        <v/>
      </c>
      <c r="L129" s="186" t="str">
        <f t="array" ref="L129">IF(OR(A129="",J129=""),"",J129*K129)</f>
        <v/>
      </c>
      <c r="M129" s="187" t="str">
        <f t="array" ref="M129">IF(AND(D129="",G129="",J129=""),"",IF(AND(D129="",G129=""),-J129,IF(AND(D129="",J129=""),-G129,IF(AND(G129="",J129=""),D129,IF(D129="",-G129-J129,IF(G129="",D129-J129,IF(J129="",D129-G129,D129-G129-J129)))))))</f>
        <v/>
      </c>
      <c r="N129" s="178" t="str">
        <f t="array" ref="N129">IF(A129="","",VLOOKUP(A129,基础资料!A:E,4,0))</f>
        <v/>
      </c>
      <c r="O129" s="186" t="str">
        <f t="array" ref="O129">IF(OR(A129="",M129=""),"",N129*M129)</f>
        <v/>
      </c>
    </row>
    <row r="130" spans="1:15">
      <c r="A130" s="182"/>
      <c r="B130" s="172"/>
      <c r="C130" s="172"/>
      <c r="D130" s="183" t="str">
        <f t="array" ref="D130">IF(SUMPRODUCT((原材料明细表!$A$6:$A$1000&gt;=$G$4)*(原材料明细表!$A$6:$A$1000&lt;=$H$4)*(原材料明细表!$C$6:$C$1000=$A130)*(原材料明细表!$F$6:$F$1000))=0,"",SUMPRODUCT((原材料明细表!$A$6:$A$1000&gt;=$G$4)*(原材料明细表!$A$6:$A$1000&lt;=$H$4)*(原材料明细表!$C$6:$C$1000=$A130)*(原材料明细表!$F$6:$F$1000)))</f>
        <v/>
      </c>
      <c r="E130" s="174" t="str">
        <f t="array" ref="E130">IF(A130="","",VLOOKUP(A130,基础资料!A:E,4,0))</f>
        <v/>
      </c>
      <c r="F130" s="175" t="str">
        <f t="array" ref="F130">IF(OR(A130="",D130=""),"",E130*D130)</f>
        <v/>
      </c>
      <c r="G130" s="176" t="str">
        <f t="array" ref="G130">IF(SUMPRODUCT((原材料明细表!$A$6:$A$1000&gt;=$G$4)*(原材料明细表!$A$6:$A$1000&lt;=$H$4)*(原材料明细表!$C$6:$C$1000=$A130)*(原材料明细表!$I$6:$I$1000))=0,"",SUMPRODUCT((原材料明细表!$A$6:$A$1000&gt;=$G$4)*(原材料明细表!$A$6:$A$1000&lt;=$H$4)*(原材料明细表!$C$6:$C$1000=$A130)*(原材料明细表!$I$6:$I$1000)))</f>
        <v/>
      </c>
      <c r="H130" s="174" t="str">
        <f t="array" ref="H130">IF(A130="","",VLOOKUP(A130,基础资料!A:E,4,0))</f>
        <v/>
      </c>
      <c r="I130" s="184" t="str">
        <f t="array" ref="I130">IF(OR(A130="",G130=""),"",G130*H130)</f>
        <v/>
      </c>
      <c r="J130" s="176" t="str">
        <f t="array" ref="J130">IF(SUMPRODUCT((原材料明细表!$A$6:$A$1000&gt;=$G$4)*(原材料明细表!$A$6:$A$1000&lt;=$H$4)*(原材料明细表!$C$6:$C$1000=$A130)*(原材料明细表!$L$6:$L$1000))=0,"",SUMPRODUCT((原材料明细表!$A$6:$A$1000&gt;=$G$4)*(原材料明细表!$A$6:$A$1000&lt;=$H$4)*(原材料明细表!$C$6:$C$1000=$A130)*(原材料明细表!$L$6:$L$1000)))</f>
        <v/>
      </c>
      <c r="K130" s="173" t="str">
        <f t="array" ref="K130">IF(A130="","",VLOOKUP(A130,基础资料!A:E,4,0))</f>
        <v/>
      </c>
      <c r="L130" s="184" t="str">
        <f t="array" ref="L130">IF(OR(A130="",J130=""),"",J130*K130)</f>
        <v/>
      </c>
      <c r="M130" s="185" t="str">
        <f t="array" ref="M130">IF(AND(D130="",G130="",J130=""),"",IF(AND(D130="",G130=""),-J130,IF(AND(D130="",J130=""),-G130,IF(AND(G130="",J130=""),D130,IF(D130="",-G130-J130,IF(G130="",D130-J130,IF(J130="",D130-G130,D130-G130-J130)))))))</f>
        <v/>
      </c>
      <c r="N130" s="173" t="str">
        <f t="array" ref="N130">IF(A130="","",VLOOKUP(A130,基础资料!A:E,4,0))</f>
        <v/>
      </c>
      <c r="O130" s="184" t="str">
        <f t="array" ref="O130">IF(OR(A130="",M130=""),"",N130*M130)</f>
        <v/>
      </c>
    </row>
    <row r="131" spans="1:15">
      <c r="A131" s="182"/>
      <c r="B131" s="172"/>
      <c r="C131" s="172"/>
      <c r="D131" s="183" t="str">
        <f t="array" ref="D131">IF(SUMPRODUCT((原材料明细表!$A$6:$A$1000&gt;=$G$4)*(原材料明细表!$A$6:$A$1000&lt;=$H$4)*(原材料明细表!$C$6:$C$1000=$A131)*(原材料明细表!$F$6:$F$1000))=0,"",SUMPRODUCT((原材料明细表!$A$6:$A$1000&gt;=$G$4)*(原材料明细表!$A$6:$A$1000&lt;=$H$4)*(原材料明细表!$C$6:$C$1000=$A131)*(原材料明细表!$F$6:$F$1000)))</f>
        <v/>
      </c>
      <c r="E131" s="179" t="str">
        <f t="array" ref="E131">IF(A131="","",VLOOKUP(A131,基础资料!A:E,4,0))</f>
        <v/>
      </c>
      <c r="F131" s="180" t="str">
        <f t="array" ref="F131">IF(OR(A131="",D131=""),"",E131*D131)</f>
        <v/>
      </c>
      <c r="G131" s="181" t="str">
        <f t="array" ref="G131">IF(SUMPRODUCT((原材料明细表!$A$6:$A$1000&gt;=$G$4)*(原材料明细表!$A$6:$A$1000&lt;=$H$4)*(原材料明细表!$C$6:$C$1000=$A131)*(原材料明细表!$I$6:$I$1000))=0,"",SUMPRODUCT((原材料明细表!$A$6:$A$1000&gt;=$G$4)*(原材料明细表!$A$6:$A$1000&lt;=$H$4)*(原材料明细表!$C$6:$C$1000=$A131)*(原材料明细表!$I$6:$I$1000)))</f>
        <v/>
      </c>
      <c r="H131" s="179" t="str">
        <f t="array" ref="H131">IF(A131="","",VLOOKUP(A131,基础资料!A:E,4,0))</f>
        <v/>
      </c>
      <c r="I131" s="186" t="str">
        <f t="array" ref="I131">IF(OR(A131="",G131=""),"",G131*H131)</f>
        <v/>
      </c>
      <c r="J131" s="181" t="str">
        <f t="array" ref="J131">IF(SUMPRODUCT((原材料明细表!$A$6:$A$1000&gt;=$G$4)*(原材料明细表!$A$6:$A$1000&lt;=$H$4)*(原材料明细表!$C$6:$C$1000=$A131)*(原材料明细表!$L$6:$L$1000))=0,"",SUMPRODUCT((原材料明细表!$A$6:$A$1000&gt;=$G$4)*(原材料明细表!$A$6:$A$1000&lt;=$H$4)*(原材料明细表!$C$6:$C$1000=$A131)*(原材料明细表!$L$6:$L$1000)))</f>
        <v/>
      </c>
      <c r="K131" s="178" t="str">
        <f t="array" ref="K131">IF(A131="","",VLOOKUP(A131,基础资料!A:E,4,0))</f>
        <v/>
      </c>
      <c r="L131" s="186" t="str">
        <f t="array" ref="L131">IF(OR(A131="",J131=""),"",J131*K131)</f>
        <v/>
      </c>
      <c r="M131" s="187" t="str">
        <f t="array" ref="M131">IF(AND(D131="",G131="",J131=""),"",IF(AND(D131="",G131=""),-J131,IF(AND(D131="",J131=""),-G131,IF(AND(G131="",J131=""),D131,IF(D131="",-G131-J131,IF(G131="",D131-J131,IF(J131="",D131-G131,D131-G131-J131)))))))</f>
        <v/>
      </c>
      <c r="N131" s="178" t="str">
        <f t="array" ref="N131">IF(A131="","",VLOOKUP(A131,基础资料!A:E,4,0))</f>
        <v/>
      </c>
      <c r="O131" s="186" t="str">
        <f t="array" ref="O131">IF(OR(A131="",M131=""),"",N131*M131)</f>
        <v/>
      </c>
    </row>
    <row r="132" spans="1:15">
      <c r="A132" s="182"/>
      <c r="B132" s="172"/>
      <c r="C132" s="172"/>
      <c r="D132" s="183" t="str">
        <f t="array" ref="D132">IF(SUMPRODUCT((原材料明细表!$A$6:$A$1000&gt;=$G$4)*(原材料明细表!$A$6:$A$1000&lt;=$H$4)*(原材料明细表!$C$6:$C$1000=$A132)*(原材料明细表!$F$6:$F$1000))=0,"",SUMPRODUCT((原材料明细表!$A$6:$A$1000&gt;=$G$4)*(原材料明细表!$A$6:$A$1000&lt;=$H$4)*(原材料明细表!$C$6:$C$1000=$A132)*(原材料明细表!$F$6:$F$1000)))</f>
        <v/>
      </c>
      <c r="E132" s="174" t="str">
        <f t="array" ref="E132">IF(A132="","",VLOOKUP(A132,基础资料!A:E,4,0))</f>
        <v/>
      </c>
      <c r="F132" s="175" t="str">
        <f t="array" ref="F132">IF(OR(A132="",D132=""),"",E132*D132)</f>
        <v/>
      </c>
      <c r="G132" s="176" t="str">
        <f t="array" ref="G132">IF(SUMPRODUCT((原材料明细表!$A$6:$A$1000&gt;=$G$4)*(原材料明细表!$A$6:$A$1000&lt;=$H$4)*(原材料明细表!$C$6:$C$1000=$A132)*(原材料明细表!$I$6:$I$1000))=0,"",SUMPRODUCT((原材料明细表!$A$6:$A$1000&gt;=$G$4)*(原材料明细表!$A$6:$A$1000&lt;=$H$4)*(原材料明细表!$C$6:$C$1000=$A132)*(原材料明细表!$I$6:$I$1000)))</f>
        <v/>
      </c>
      <c r="H132" s="174" t="str">
        <f t="array" ref="H132">IF(A132="","",VLOOKUP(A132,基础资料!A:E,4,0))</f>
        <v/>
      </c>
      <c r="I132" s="184" t="str">
        <f t="array" ref="I132">IF(OR(A132="",G132=""),"",G132*H132)</f>
        <v/>
      </c>
      <c r="J132" s="176" t="str">
        <f t="array" ref="J132">IF(SUMPRODUCT((原材料明细表!$A$6:$A$1000&gt;=$G$4)*(原材料明细表!$A$6:$A$1000&lt;=$H$4)*(原材料明细表!$C$6:$C$1000=$A132)*(原材料明细表!$L$6:$L$1000))=0,"",SUMPRODUCT((原材料明细表!$A$6:$A$1000&gt;=$G$4)*(原材料明细表!$A$6:$A$1000&lt;=$H$4)*(原材料明细表!$C$6:$C$1000=$A132)*(原材料明细表!$L$6:$L$1000)))</f>
        <v/>
      </c>
      <c r="K132" s="173" t="str">
        <f t="array" ref="K132">IF(A132="","",VLOOKUP(A132,基础资料!A:E,4,0))</f>
        <v/>
      </c>
      <c r="L132" s="184" t="str">
        <f t="array" ref="L132">IF(OR(A132="",J132=""),"",J132*K132)</f>
        <v/>
      </c>
      <c r="M132" s="185" t="str">
        <f t="array" ref="M132">IF(AND(D132="",G132="",J132=""),"",IF(AND(D132="",G132=""),-J132,IF(AND(D132="",J132=""),-G132,IF(AND(G132="",J132=""),D132,IF(D132="",-G132-J132,IF(G132="",D132-J132,IF(J132="",D132-G132,D132-G132-J132)))))))</f>
        <v/>
      </c>
      <c r="N132" s="173" t="str">
        <f t="array" ref="N132">IF(A132="","",VLOOKUP(A132,基础资料!A:E,4,0))</f>
        <v/>
      </c>
      <c r="O132" s="184" t="str">
        <f t="array" ref="O132">IF(OR(A132="",M132=""),"",N132*M132)</f>
        <v/>
      </c>
    </row>
    <row r="133" spans="1:15">
      <c r="A133" s="182"/>
      <c r="B133" s="172"/>
      <c r="C133" s="172"/>
      <c r="D133" s="183" t="str">
        <f t="array" ref="D133">IF(SUMPRODUCT((原材料明细表!$A$6:$A$1000&gt;=$G$4)*(原材料明细表!$A$6:$A$1000&lt;=$H$4)*(原材料明细表!$C$6:$C$1000=$A133)*(原材料明细表!$F$6:$F$1000))=0,"",SUMPRODUCT((原材料明细表!$A$6:$A$1000&gt;=$G$4)*(原材料明细表!$A$6:$A$1000&lt;=$H$4)*(原材料明细表!$C$6:$C$1000=$A133)*(原材料明细表!$F$6:$F$1000)))</f>
        <v/>
      </c>
      <c r="E133" s="179" t="str">
        <f t="array" ref="E133">IF(A133="","",VLOOKUP(A133,基础资料!A:E,4,0))</f>
        <v/>
      </c>
      <c r="F133" s="180" t="str">
        <f t="array" ref="F133">IF(OR(A133="",D133=""),"",E133*D133)</f>
        <v/>
      </c>
      <c r="G133" s="181" t="str">
        <f t="array" ref="G133">IF(SUMPRODUCT((原材料明细表!$A$6:$A$1000&gt;=$G$4)*(原材料明细表!$A$6:$A$1000&lt;=$H$4)*(原材料明细表!$C$6:$C$1000=$A133)*(原材料明细表!$I$6:$I$1000))=0,"",SUMPRODUCT((原材料明细表!$A$6:$A$1000&gt;=$G$4)*(原材料明细表!$A$6:$A$1000&lt;=$H$4)*(原材料明细表!$C$6:$C$1000=$A133)*(原材料明细表!$I$6:$I$1000)))</f>
        <v/>
      </c>
      <c r="H133" s="179" t="str">
        <f t="array" ref="H133">IF(A133="","",VLOOKUP(A133,基础资料!A:E,4,0))</f>
        <v/>
      </c>
      <c r="I133" s="186" t="str">
        <f t="array" ref="I133">IF(OR(A133="",G133=""),"",G133*H133)</f>
        <v/>
      </c>
      <c r="J133" s="181" t="str">
        <f t="array" ref="J133">IF(SUMPRODUCT((原材料明细表!$A$6:$A$1000&gt;=$G$4)*(原材料明细表!$A$6:$A$1000&lt;=$H$4)*(原材料明细表!$C$6:$C$1000=$A133)*(原材料明细表!$L$6:$L$1000))=0,"",SUMPRODUCT((原材料明细表!$A$6:$A$1000&gt;=$G$4)*(原材料明细表!$A$6:$A$1000&lt;=$H$4)*(原材料明细表!$C$6:$C$1000=$A133)*(原材料明细表!$L$6:$L$1000)))</f>
        <v/>
      </c>
      <c r="K133" s="178" t="str">
        <f t="array" ref="K133">IF(A133="","",VLOOKUP(A133,基础资料!A:E,4,0))</f>
        <v/>
      </c>
      <c r="L133" s="186" t="str">
        <f t="array" ref="L133">IF(OR(A133="",J133=""),"",J133*K133)</f>
        <v/>
      </c>
      <c r="M133" s="187" t="str">
        <f t="array" ref="M133">IF(AND(D133="",G133="",J133=""),"",IF(AND(D133="",G133=""),-J133,IF(AND(D133="",J133=""),-G133,IF(AND(G133="",J133=""),D133,IF(D133="",-G133-J133,IF(G133="",D133-J133,IF(J133="",D133-G133,D133-G133-J133)))))))</f>
        <v/>
      </c>
      <c r="N133" s="178" t="str">
        <f t="array" ref="N133">IF(A133="","",VLOOKUP(A133,基础资料!A:E,4,0))</f>
        <v/>
      </c>
      <c r="O133" s="186" t="str">
        <f t="array" ref="O133">IF(OR(A133="",M133=""),"",N133*M133)</f>
        <v/>
      </c>
    </row>
    <row r="134" spans="1:15">
      <c r="A134" s="182"/>
      <c r="B134" s="172"/>
      <c r="C134" s="172"/>
      <c r="D134" s="183" t="str">
        <f t="array" ref="D134">IF(SUMPRODUCT((原材料明细表!$A$6:$A$1000&gt;=$G$4)*(原材料明细表!$A$6:$A$1000&lt;=$H$4)*(原材料明细表!$C$6:$C$1000=$A134)*(原材料明细表!$F$6:$F$1000))=0,"",SUMPRODUCT((原材料明细表!$A$6:$A$1000&gt;=$G$4)*(原材料明细表!$A$6:$A$1000&lt;=$H$4)*(原材料明细表!$C$6:$C$1000=$A134)*(原材料明细表!$F$6:$F$1000)))</f>
        <v/>
      </c>
      <c r="E134" s="174" t="str">
        <f t="array" ref="E134">IF(A134="","",VLOOKUP(A134,基础资料!A:E,4,0))</f>
        <v/>
      </c>
      <c r="F134" s="175" t="str">
        <f t="array" ref="F134">IF(OR(A134="",D134=""),"",E134*D134)</f>
        <v/>
      </c>
      <c r="G134" s="176" t="str">
        <f t="array" ref="G134">IF(SUMPRODUCT((原材料明细表!$A$6:$A$1000&gt;=$G$4)*(原材料明细表!$A$6:$A$1000&lt;=$H$4)*(原材料明细表!$C$6:$C$1000=$A134)*(原材料明细表!$I$6:$I$1000))=0,"",SUMPRODUCT((原材料明细表!$A$6:$A$1000&gt;=$G$4)*(原材料明细表!$A$6:$A$1000&lt;=$H$4)*(原材料明细表!$C$6:$C$1000=$A134)*(原材料明细表!$I$6:$I$1000)))</f>
        <v/>
      </c>
      <c r="H134" s="174" t="str">
        <f t="array" ref="H134">IF(A134="","",VLOOKUP(A134,基础资料!A:E,4,0))</f>
        <v/>
      </c>
      <c r="I134" s="184" t="str">
        <f t="array" ref="I134">IF(OR(A134="",G134=""),"",G134*H134)</f>
        <v/>
      </c>
      <c r="J134" s="176" t="str">
        <f t="array" ref="J134">IF(SUMPRODUCT((原材料明细表!$A$6:$A$1000&gt;=$G$4)*(原材料明细表!$A$6:$A$1000&lt;=$H$4)*(原材料明细表!$C$6:$C$1000=$A134)*(原材料明细表!$L$6:$L$1000))=0,"",SUMPRODUCT((原材料明细表!$A$6:$A$1000&gt;=$G$4)*(原材料明细表!$A$6:$A$1000&lt;=$H$4)*(原材料明细表!$C$6:$C$1000=$A134)*(原材料明细表!$L$6:$L$1000)))</f>
        <v/>
      </c>
      <c r="K134" s="173" t="str">
        <f t="array" ref="K134">IF(A134="","",VLOOKUP(A134,基础资料!A:E,4,0))</f>
        <v/>
      </c>
      <c r="L134" s="184" t="str">
        <f t="array" ref="L134">IF(OR(A134="",J134=""),"",J134*K134)</f>
        <v/>
      </c>
      <c r="M134" s="185" t="str">
        <f t="array" ref="M134">IF(AND(D134="",G134="",J134=""),"",IF(AND(D134="",G134=""),-J134,IF(AND(D134="",J134=""),-G134,IF(AND(G134="",J134=""),D134,IF(D134="",-G134-J134,IF(G134="",D134-J134,IF(J134="",D134-G134,D134-G134-J134)))))))</f>
        <v/>
      </c>
      <c r="N134" s="173" t="str">
        <f t="array" ref="N134">IF(A134="","",VLOOKUP(A134,基础资料!A:E,4,0))</f>
        <v/>
      </c>
      <c r="O134" s="184" t="str">
        <f t="array" ref="O134">IF(OR(A134="",M134=""),"",N134*M134)</f>
        <v/>
      </c>
    </row>
    <row r="135" spans="1:15">
      <c r="A135" s="182"/>
      <c r="B135" s="172"/>
      <c r="C135" s="172"/>
      <c r="D135" s="183" t="str">
        <f t="array" ref="D135">IF(SUMPRODUCT((原材料明细表!$A$6:$A$1000&gt;=$G$4)*(原材料明细表!$A$6:$A$1000&lt;=$H$4)*(原材料明细表!$C$6:$C$1000=$A135)*(原材料明细表!$F$6:$F$1000))=0,"",SUMPRODUCT((原材料明细表!$A$6:$A$1000&gt;=$G$4)*(原材料明细表!$A$6:$A$1000&lt;=$H$4)*(原材料明细表!$C$6:$C$1000=$A135)*(原材料明细表!$F$6:$F$1000)))</f>
        <v/>
      </c>
      <c r="E135" s="179" t="str">
        <f t="array" ref="E135">IF(A135="","",VLOOKUP(A135,基础资料!A:E,4,0))</f>
        <v/>
      </c>
      <c r="F135" s="180" t="str">
        <f t="array" ref="F135">IF(OR(A135="",D135=""),"",E135*D135)</f>
        <v/>
      </c>
      <c r="G135" s="181" t="str">
        <f t="array" ref="G135">IF(SUMPRODUCT((原材料明细表!$A$6:$A$1000&gt;=$G$4)*(原材料明细表!$A$6:$A$1000&lt;=$H$4)*(原材料明细表!$C$6:$C$1000=$A135)*(原材料明细表!$I$6:$I$1000))=0,"",SUMPRODUCT((原材料明细表!$A$6:$A$1000&gt;=$G$4)*(原材料明细表!$A$6:$A$1000&lt;=$H$4)*(原材料明细表!$C$6:$C$1000=$A135)*(原材料明细表!$I$6:$I$1000)))</f>
        <v/>
      </c>
      <c r="H135" s="179" t="str">
        <f t="array" ref="H135">IF(A135="","",VLOOKUP(A135,基础资料!A:E,4,0))</f>
        <v/>
      </c>
      <c r="I135" s="186" t="str">
        <f t="array" ref="I135">IF(OR(A135="",G135=""),"",G135*H135)</f>
        <v/>
      </c>
      <c r="J135" s="181" t="str">
        <f t="array" ref="J135">IF(SUMPRODUCT((原材料明细表!$A$6:$A$1000&gt;=$G$4)*(原材料明细表!$A$6:$A$1000&lt;=$H$4)*(原材料明细表!$C$6:$C$1000=$A135)*(原材料明细表!$L$6:$L$1000))=0,"",SUMPRODUCT((原材料明细表!$A$6:$A$1000&gt;=$G$4)*(原材料明细表!$A$6:$A$1000&lt;=$H$4)*(原材料明细表!$C$6:$C$1000=$A135)*(原材料明细表!$L$6:$L$1000)))</f>
        <v/>
      </c>
      <c r="K135" s="178" t="str">
        <f t="array" ref="K135">IF(A135="","",VLOOKUP(A135,基础资料!A:E,4,0))</f>
        <v/>
      </c>
      <c r="L135" s="186" t="str">
        <f t="array" ref="L135">IF(OR(A135="",J135=""),"",J135*K135)</f>
        <v/>
      </c>
      <c r="M135" s="187" t="str">
        <f t="array" ref="M135">IF(AND(D135="",G135="",J135=""),"",IF(AND(D135="",G135=""),-J135,IF(AND(D135="",J135=""),-G135,IF(AND(G135="",J135=""),D135,IF(D135="",-G135-J135,IF(G135="",D135-J135,IF(J135="",D135-G135,D135-G135-J135)))))))</f>
        <v/>
      </c>
      <c r="N135" s="178" t="str">
        <f t="array" ref="N135">IF(A135="","",VLOOKUP(A135,基础资料!A:E,4,0))</f>
        <v/>
      </c>
      <c r="O135" s="186" t="str">
        <f t="array" ref="O135">IF(OR(A135="",M135=""),"",N135*M135)</f>
        <v/>
      </c>
    </row>
    <row r="136" spans="1:15">
      <c r="A136" s="182"/>
      <c r="B136" s="172"/>
      <c r="C136" s="172"/>
      <c r="D136" s="183" t="str">
        <f t="array" ref="D136">IF(SUMPRODUCT((原材料明细表!$A$6:$A$1000&gt;=$G$4)*(原材料明细表!$A$6:$A$1000&lt;=$H$4)*(原材料明细表!$C$6:$C$1000=$A136)*(原材料明细表!$F$6:$F$1000))=0,"",SUMPRODUCT((原材料明细表!$A$6:$A$1000&gt;=$G$4)*(原材料明细表!$A$6:$A$1000&lt;=$H$4)*(原材料明细表!$C$6:$C$1000=$A136)*(原材料明细表!$F$6:$F$1000)))</f>
        <v/>
      </c>
      <c r="E136" s="174" t="str">
        <f t="array" ref="E136">IF(A136="","",VLOOKUP(A136,基础资料!A:E,4,0))</f>
        <v/>
      </c>
      <c r="F136" s="175" t="str">
        <f t="array" ref="F136">IF(OR(A136="",D136=""),"",E136*D136)</f>
        <v/>
      </c>
      <c r="G136" s="176" t="str">
        <f t="array" ref="G136">IF(SUMPRODUCT((原材料明细表!$A$6:$A$1000&gt;=$G$4)*(原材料明细表!$A$6:$A$1000&lt;=$H$4)*(原材料明细表!$C$6:$C$1000=$A136)*(原材料明细表!$I$6:$I$1000))=0,"",SUMPRODUCT((原材料明细表!$A$6:$A$1000&gt;=$G$4)*(原材料明细表!$A$6:$A$1000&lt;=$H$4)*(原材料明细表!$C$6:$C$1000=$A136)*(原材料明细表!$I$6:$I$1000)))</f>
        <v/>
      </c>
      <c r="H136" s="174" t="str">
        <f t="array" ref="H136">IF(A136="","",VLOOKUP(A136,基础资料!A:E,4,0))</f>
        <v/>
      </c>
      <c r="I136" s="184" t="str">
        <f t="array" ref="I136">IF(OR(A136="",G136=""),"",G136*H136)</f>
        <v/>
      </c>
      <c r="J136" s="176" t="str">
        <f t="array" ref="J136">IF(SUMPRODUCT((原材料明细表!$A$6:$A$1000&gt;=$G$4)*(原材料明细表!$A$6:$A$1000&lt;=$H$4)*(原材料明细表!$C$6:$C$1000=$A136)*(原材料明细表!$L$6:$L$1000))=0,"",SUMPRODUCT((原材料明细表!$A$6:$A$1000&gt;=$G$4)*(原材料明细表!$A$6:$A$1000&lt;=$H$4)*(原材料明细表!$C$6:$C$1000=$A136)*(原材料明细表!$L$6:$L$1000)))</f>
        <v/>
      </c>
      <c r="K136" s="173" t="str">
        <f t="array" ref="K136">IF(A136="","",VLOOKUP(A136,基础资料!A:E,4,0))</f>
        <v/>
      </c>
      <c r="L136" s="184" t="str">
        <f t="array" ref="L136">IF(OR(A136="",J136=""),"",J136*K136)</f>
        <v/>
      </c>
      <c r="M136" s="185" t="str">
        <f t="array" ref="M136">IF(AND(D136="",G136="",J136=""),"",IF(AND(D136="",G136=""),-J136,IF(AND(D136="",J136=""),-G136,IF(AND(G136="",J136=""),D136,IF(D136="",-G136-J136,IF(G136="",D136-J136,IF(J136="",D136-G136,D136-G136-J136)))))))</f>
        <v/>
      </c>
      <c r="N136" s="173" t="str">
        <f t="array" ref="N136">IF(A136="","",VLOOKUP(A136,基础资料!A:E,4,0))</f>
        <v/>
      </c>
      <c r="O136" s="184" t="str">
        <f t="array" ref="O136">IF(OR(A136="",M136=""),"",N136*M136)</f>
        <v/>
      </c>
    </row>
    <row r="137" spans="1:15">
      <c r="A137" s="182"/>
      <c r="B137" s="172"/>
      <c r="C137" s="172"/>
      <c r="D137" s="183" t="str">
        <f t="array" ref="D137">IF(SUMPRODUCT((原材料明细表!$A$6:$A$1000&gt;=$G$4)*(原材料明细表!$A$6:$A$1000&lt;=$H$4)*(原材料明细表!$C$6:$C$1000=$A137)*(原材料明细表!$F$6:$F$1000))=0,"",SUMPRODUCT((原材料明细表!$A$6:$A$1000&gt;=$G$4)*(原材料明细表!$A$6:$A$1000&lt;=$H$4)*(原材料明细表!$C$6:$C$1000=$A137)*(原材料明细表!$F$6:$F$1000)))</f>
        <v/>
      </c>
      <c r="E137" s="179" t="str">
        <f t="array" ref="E137">IF(A137="","",VLOOKUP(A137,基础资料!A:E,4,0))</f>
        <v/>
      </c>
      <c r="F137" s="180" t="str">
        <f t="array" ref="F137">IF(OR(A137="",D137=""),"",E137*D137)</f>
        <v/>
      </c>
      <c r="G137" s="181" t="str">
        <f t="array" ref="G137">IF(SUMPRODUCT((原材料明细表!$A$6:$A$1000&gt;=$G$4)*(原材料明细表!$A$6:$A$1000&lt;=$H$4)*(原材料明细表!$C$6:$C$1000=$A137)*(原材料明细表!$I$6:$I$1000))=0,"",SUMPRODUCT((原材料明细表!$A$6:$A$1000&gt;=$G$4)*(原材料明细表!$A$6:$A$1000&lt;=$H$4)*(原材料明细表!$C$6:$C$1000=$A137)*(原材料明细表!$I$6:$I$1000)))</f>
        <v/>
      </c>
      <c r="H137" s="179" t="str">
        <f t="array" ref="H137">IF(A137="","",VLOOKUP(A137,基础资料!A:E,4,0))</f>
        <v/>
      </c>
      <c r="I137" s="186" t="str">
        <f t="array" ref="I137">IF(OR(A137="",G137=""),"",G137*H137)</f>
        <v/>
      </c>
      <c r="J137" s="181" t="str">
        <f t="array" ref="J137">IF(SUMPRODUCT((原材料明细表!$A$6:$A$1000&gt;=$G$4)*(原材料明细表!$A$6:$A$1000&lt;=$H$4)*(原材料明细表!$C$6:$C$1000=$A137)*(原材料明细表!$L$6:$L$1000))=0,"",SUMPRODUCT((原材料明细表!$A$6:$A$1000&gt;=$G$4)*(原材料明细表!$A$6:$A$1000&lt;=$H$4)*(原材料明细表!$C$6:$C$1000=$A137)*(原材料明细表!$L$6:$L$1000)))</f>
        <v/>
      </c>
      <c r="K137" s="178" t="str">
        <f t="array" ref="K137">IF(A137="","",VLOOKUP(A137,基础资料!A:E,4,0))</f>
        <v/>
      </c>
      <c r="L137" s="186" t="str">
        <f t="array" ref="L137">IF(OR(A137="",J137=""),"",J137*K137)</f>
        <v/>
      </c>
      <c r="M137" s="187" t="str">
        <f t="array" ref="M137">IF(AND(D137="",G137="",J137=""),"",IF(AND(D137="",G137=""),-J137,IF(AND(D137="",J137=""),-G137,IF(AND(G137="",J137=""),D137,IF(D137="",-G137-J137,IF(G137="",D137-J137,IF(J137="",D137-G137,D137-G137-J137)))))))</f>
        <v/>
      </c>
      <c r="N137" s="178" t="str">
        <f t="array" ref="N137">IF(A137="","",VLOOKUP(A137,基础资料!A:E,4,0))</f>
        <v/>
      </c>
      <c r="O137" s="186" t="str">
        <f t="array" ref="O137">IF(OR(A137="",M137=""),"",N137*M137)</f>
        <v/>
      </c>
    </row>
    <row r="138" spans="1:15">
      <c r="A138" s="182"/>
      <c r="B138" s="172"/>
      <c r="C138" s="172"/>
      <c r="D138" s="183" t="str">
        <f t="array" ref="D138">IF(SUMPRODUCT((原材料明细表!$A$6:$A$1000&gt;=$G$4)*(原材料明细表!$A$6:$A$1000&lt;=$H$4)*(原材料明细表!$C$6:$C$1000=$A138)*(原材料明细表!$F$6:$F$1000))=0,"",SUMPRODUCT((原材料明细表!$A$6:$A$1000&gt;=$G$4)*(原材料明细表!$A$6:$A$1000&lt;=$H$4)*(原材料明细表!$C$6:$C$1000=$A138)*(原材料明细表!$F$6:$F$1000)))</f>
        <v/>
      </c>
      <c r="E138" s="174" t="str">
        <f t="array" ref="E138">IF(A138="","",VLOOKUP(A138,基础资料!A:E,4,0))</f>
        <v/>
      </c>
      <c r="F138" s="175" t="str">
        <f t="array" ref="F138">IF(OR(A138="",D138=""),"",E138*D138)</f>
        <v/>
      </c>
      <c r="G138" s="176" t="str">
        <f t="array" ref="G138">IF(SUMPRODUCT((原材料明细表!$A$6:$A$1000&gt;=$G$4)*(原材料明细表!$A$6:$A$1000&lt;=$H$4)*(原材料明细表!$C$6:$C$1000=$A138)*(原材料明细表!$I$6:$I$1000))=0,"",SUMPRODUCT((原材料明细表!$A$6:$A$1000&gt;=$G$4)*(原材料明细表!$A$6:$A$1000&lt;=$H$4)*(原材料明细表!$C$6:$C$1000=$A138)*(原材料明细表!$I$6:$I$1000)))</f>
        <v/>
      </c>
      <c r="H138" s="174" t="str">
        <f t="array" ref="H138">IF(A138="","",VLOOKUP(A138,基础资料!A:E,4,0))</f>
        <v/>
      </c>
      <c r="I138" s="184" t="str">
        <f t="array" ref="I138">IF(OR(A138="",G138=""),"",G138*H138)</f>
        <v/>
      </c>
      <c r="J138" s="176" t="str">
        <f t="array" ref="J138">IF(SUMPRODUCT((原材料明细表!$A$6:$A$1000&gt;=$G$4)*(原材料明细表!$A$6:$A$1000&lt;=$H$4)*(原材料明细表!$C$6:$C$1000=$A138)*(原材料明细表!$L$6:$L$1000))=0,"",SUMPRODUCT((原材料明细表!$A$6:$A$1000&gt;=$G$4)*(原材料明细表!$A$6:$A$1000&lt;=$H$4)*(原材料明细表!$C$6:$C$1000=$A138)*(原材料明细表!$L$6:$L$1000)))</f>
        <v/>
      </c>
      <c r="K138" s="173" t="str">
        <f t="array" ref="K138">IF(A138="","",VLOOKUP(A138,基础资料!A:E,4,0))</f>
        <v/>
      </c>
      <c r="L138" s="184" t="str">
        <f t="array" ref="L138">IF(OR(A138="",J138=""),"",J138*K138)</f>
        <v/>
      </c>
      <c r="M138" s="185" t="str">
        <f t="array" ref="M138">IF(AND(D138="",G138="",J138=""),"",IF(AND(D138="",G138=""),-J138,IF(AND(D138="",J138=""),-G138,IF(AND(G138="",J138=""),D138,IF(D138="",-G138-J138,IF(G138="",D138-J138,IF(J138="",D138-G138,D138-G138-J138)))))))</f>
        <v/>
      </c>
      <c r="N138" s="173" t="str">
        <f t="array" ref="N138">IF(A138="","",VLOOKUP(A138,基础资料!A:E,4,0))</f>
        <v/>
      </c>
      <c r="O138" s="184" t="str">
        <f t="array" ref="O138">IF(OR(A138="",M138=""),"",N138*M138)</f>
        <v/>
      </c>
    </row>
    <row r="139" spans="1:15">
      <c r="A139" s="182"/>
      <c r="B139" s="172"/>
      <c r="C139" s="172"/>
      <c r="D139" s="183" t="str">
        <f t="array" ref="D139">IF(SUMPRODUCT((原材料明细表!$A$6:$A$1000&gt;=$G$4)*(原材料明细表!$A$6:$A$1000&lt;=$H$4)*(原材料明细表!$C$6:$C$1000=$A139)*(原材料明细表!$F$6:$F$1000))=0,"",SUMPRODUCT((原材料明细表!$A$6:$A$1000&gt;=$G$4)*(原材料明细表!$A$6:$A$1000&lt;=$H$4)*(原材料明细表!$C$6:$C$1000=$A139)*(原材料明细表!$F$6:$F$1000)))</f>
        <v/>
      </c>
      <c r="E139" s="179" t="str">
        <f t="array" ref="E139">IF(A139="","",VLOOKUP(A139,基础资料!A:E,4,0))</f>
        <v/>
      </c>
      <c r="F139" s="180" t="str">
        <f t="array" ref="F139">IF(OR(A139="",D139=""),"",E139*D139)</f>
        <v/>
      </c>
      <c r="G139" s="181" t="str">
        <f t="array" ref="G139">IF(SUMPRODUCT((原材料明细表!$A$6:$A$1000&gt;=$G$4)*(原材料明细表!$A$6:$A$1000&lt;=$H$4)*(原材料明细表!$C$6:$C$1000=$A139)*(原材料明细表!$I$6:$I$1000))=0,"",SUMPRODUCT((原材料明细表!$A$6:$A$1000&gt;=$G$4)*(原材料明细表!$A$6:$A$1000&lt;=$H$4)*(原材料明细表!$C$6:$C$1000=$A139)*(原材料明细表!$I$6:$I$1000)))</f>
        <v/>
      </c>
      <c r="H139" s="179" t="str">
        <f t="array" ref="H139">IF(A139="","",VLOOKUP(A139,基础资料!A:E,4,0))</f>
        <v/>
      </c>
      <c r="I139" s="186" t="str">
        <f t="array" ref="I139">IF(OR(A139="",G139=""),"",G139*H139)</f>
        <v/>
      </c>
      <c r="J139" s="181" t="str">
        <f t="array" ref="J139">IF(SUMPRODUCT((原材料明细表!$A$6:$A$1000&gt;=$G$4)*(原材料明细表!$A$6:$A$1000&lt;=$H$4)*(原材料明细表!$C$6:$C$1000=$A139)*(原材料明细表!$L$6:$L$1000))=0,"",SUMPRODUCT((原材料明细表!$A$6:$A$1000&gt;=$G$4)*(原材料明细表!$A$6:$A$1000&lt;=$H$4)*(原材料明细表!$C$6:$C$1000=$A139)*(原材料明细表!$L$6:$L$1000)))</f>
        <v/>
      </c>
      <c r="K139" s="178" t="str">
        <f t="array" ref="K139">IF(A139="","",VLOOKUP(A139,基础资料!A:E,4,0))</f>
        <v/>
      </c>
      <c r="L139" s="186" t="str">
        <f t="array" ref="L139">IF(OR(A139="",J139=""),"",J139*K139)</f>
        <v/>
      </c>
      <c r="M139" s="187" t="str">
        <f t="array" ref="M139">IF(AND(D139="",G139="",J139=""),"",IF(AND(D139="",G139=""),-J139,IF(AND(D139="",J139=""),-G139,IF(AND(G139="",J139=""),D139,IF(D139="",-G139-J139,IF(G139="",D139-J139,IF(J139="",D139-G139,D139-G139-J139)))))))</f>
        <v/>
      </c>
      <c r="N139" s="178" t="str">
        <f t="array" ref="N139">IF(A139="","",VLOOKUP(A139,基础资料!A:E,4,0))</f>
        <v/>
      </c>
      <c r="O139" s="186" t="str">
        <f t="array" ref="O139">IF(OR(A139="",M139=""),"",N139*M139)</f>
        <v/>
      </c>
    </row>
    <row r="140" spans="1:15">
      <c r="A140" s="182"/>
      <c r="B140" s="172"/>
      <c r="C140" s="172"/>
      <c r="D140" s="183" t="str">
        <f t="array" ref="D140">IF(SUMPRODUCT((原材料明细表!$A$6:$A$1000&gt;=$G$4)*(原材料明细表!$A$6:$A$1000&lt;=$H$4)*(原材料明细表!$C$6:$C$1000=$A140)*(原材料明细表!$F$6:$F$1000))=0,"",SUMPRODUCT((原材料明细表!$A$6:$A$1000&gt;=$G$4)*(原材料明细表!$A$6:$A$1000&lt;=$H$4)*(原材料明细表!$C$6:$C$1000=$A140)*(原材料明细表!$F$6:$F$1000)))</f>
        <v/>
      </c>
      <c r="E140" s="174" t="str">
        <f t="array" ref="E140">IF(A140="","",VLOOKUP(A140,基础资料!A:E,4,0))</f>
        <v/>
      </c>
      <c r="F140" s="175" t="str">
        <f t="array" ref="F140">IF(OR(A140="",D140=""),"",E140*D140)</f>
        <v/>
      </c>
      <c r="G140" s="176" t="str">
        <f t="array" ref="G140">IF(SUMPRODUCT((原材料明细表!$A$6:$A$1000&gt;=$G$4)*(原材料明细表!$A$6:$A$1000&lt;=$H$4)*(原材料明细表!$C$6:$C$1000=$A140)*(原材料明细表!$I$6:$I$1000))=0,"",SUMPRODUCT((原材料明细表!$A$6:$A$1000&gt;=$G$4)*(原材料明细表!$A$6:$A$1000&lt;=$H$4)*(原材料明细表!$C$6:$C$1000=$A140)*(原材料明细表!$I$6:$I$1000)))</f>
        <v/>
      </c>
      <c r="H140" s="174" t="str">
        <f t="array" ref="H140">IF(A140="","",VLOOKUP(A140,基础资料!A:E,4,0))</f>
        <v/>
      </c>
      <c r="I140" s="184" t="str">
        <f t="array" ref="I140">IF(OR(A140="",G140=""),"",G140*H140)</f>
        <v/>
      </c>
      <c r="J140" s="176" t="str">
        <f t="array" ref="J140">IF(SUMPRODUCT((原材料明细表!$A$6:$A$1000&gt;=$G$4)*(原材料明细表!$A$6:$A$1000&lt;=$H$4)*(原材料明细表!$C$6:$C$1000=$A140)*(原材料明细表!$L$6:$L$1000))=0,"",SUMPRODUCT((原材料明细表!$A$6:$A$1000&gt;=$G$4)*(原材料明细表!$A$6:$A$1000&lt;=$H$4)*(原材料明细表!$C$6:$C$1000=$A140)*(原材料明细表!$L$6:$L$1000)))</f>
        <v/>
      </c>
      <c r="K140" s="173" t="str">
        <f t="array" ref="K140">IF(A140="","",VLOOKUP(A140,基础资料!A:E,4,0))</f>
        <v/>
      </c>
      <c r="L140" s="184" t="str">
        <f t="array" ref="L140">IF(OR(A140="",J140=""),"",J140*K140)</f>
        <v/>
      </c>
      <c r="M140" s="185" t="str">
        <f t="array" ref="M140">IF(AND(D140="",G140="",J140=""),"",IF(AND(D140="",G140=""),-J140,IF(AND(D140="",J140=""),-G140,IF(AND(G140="",J140=""),D140,IF(D140="",-G140-J140,IF(G140="",D140-J140,IF(J140="",D140-G140,D140-G140-J140)))))))</f>
        <v/>
      </c>
      <c r="N140" s="173" t="str">
        <f t="array" ref="N140">IF(A140="","",VLOOKUP(A140,基础资料!A:E,4,0))</f>
        <v/>
      </c>
      <c r="O140" s="184" t="str">
        <f t="array" ref="O140">IF(OR(A140="",M140=""),"",N140*M140)</f>
        <v/>
      </c>
    </row>
    <row r="141" spans="1:15">
      <c r="A141" s="182"/>
      <c r="B141" s="172"/>
      <c r="C141" s="172"/>
      <c r="D141" s="183" t="str">
        <f t="array" ref="D141">IF(SUMPRODUCT((原材料明细表!$A$6:$A$1000&gt;=$G$4)*(原材料明细表!$A$6:$A$1000&lt;=$H$4)*(原材料明细表!$C$6:$C$1000=$A141)*(原材料明细表!$F$6:$F$1000))=0,"",SUMPRODUCT((原材料明细表!$A$6:$A$1000&gt;=$G$4)*(原材料明细表!$A$6:$A$1000&lt;=$H$4)*(原材料明细表!$C$6:$C$1000=$A141)*(原材料明细表!$F$6:$F$1000)))</f>
        <v/>
      </c>
      <c r="E141" s="179" t="str">
        <f t="array" ref="E141">IF(A141="","",VLOOKUP(A141,基础资料!A:E,4,0))</f>
        <v/>
      </c>
      <c r="F141" s="180" t="str">
        <f t="array" ref="F141">IF(OR(A141="",D141=""),"",E141*D141)</f>
        <v/>
      </c>
      <c r="G141" s="181" t="str">
        <f t="array" ref="G141">IF(SUMPRODUCT((原材料明细表!$A$6:$A$1000&gt;=$G$4)*(原材料明细表!$A$6:$A$1000&lt;=$H$4)*(原材料明细表!$C$6:$C$1000=$A141)*(原材料明细表!$I$6:$I$1000))=0,"",SUMPRODUCT((原材料明细表!$A$6:$A$1000&gt;=$G$4)*(原材料明细表!$A$6:$A$1000&lt;=$H$4)*(原材料明细表!$C$6:$C$1000=$A141)*(原材料明细表!$I$6:$I$1000)))</f>
        <v/>
      </c>
      <c r="H141" s="179" t="str">
        <f t="array" ref="H141">IF(A141="","",VLOOKUP(A141,基础资料!A:E,4,0))</f>
        <v/>
      </c>
      <c r="I141" s="186" t="str">
        <f t="array" ref="I141">IF(OR(A141="",G141=""),"",G141*H141)</f>
        <v/>
      </c>
      <c r="J141" s="181" t="str">
        <f t="array" ref="J141">IF(SUMPRODUCT((原材料明细表!$A$6:$A$1000&gt;=$G$4)*(原材料明细表!$A$6:$A$1000&lt;=$H$4)*(原材料明细表!$C$6:$C$1000=$A141)*(原材料明细表!$L$6:$L$1000))=0,"",SUMPRODUCT((原材料明细表!$A$6:$A$1000&gt;=$G$4)*(原材料明细表!$A$6:$A$1000&lt;=$H$4)*(原材料明细表!$C$6:$C$1000=$A141)*(原材料明细表!$L$6:$L$1000)))</f>
        <v/>
      </c>
      <c r="K141" s="178" t="str">
        <f t="array" ref="K141">IF(A141="","",VLOOKUP(A141,基础资料!A:E,4,0))</f>
        <v/>
      </c>
      <c r="L141" s="186" t="str">
        <f t="array" ref="L141">IF(OR(A141="",J141=""),"",J141*K141)</f>
        <v/>
      </c>
      <c r="M141" s="187" t="str">
        <f t="array" ref="M141">IF(AND(D141="",G141="",J141=""),"",IF(AND(D141="",G141=""),-J141,IF(AND(D141="",J141=""),-G141,IF(AND(G141="",J141=""),D141,IF(D141="",-G141-J141,IF(G141="",D141-J141,IF(J141="",D141-G141,D141-G141-J141)))))))</f>
        <v/>
      </c>
      <c r="N141" s="178" t="str">
        <f t="array" ref="N141">IF(A141="","",VLOOKUP(A141,基础资料!A:E,4,0))</f>
        <v/>
      </c>
      <c r="O141" s="186" t="str">
        <f t="array" ref="O141">IF(OR(A141="",M141=""),"",N141*M141)</f>
        <v/>
      </c>
    </row>
    <row r="142" spans="1:15">
      <c r="A142" s="182"/>
      <c r="B142" s="172"/>
      <c r="C142" s="172"/>
      <c r="D142" s="183" t="str">
        <f t="array" ref="D142">IF(SUMPRODUCT((原材料明细表!$A$6:$A$1000&gt;=$G$4)*(原材料明细表!$A$6:$A$1000&lt;=$H$4)*(原材料明细表!$C$6:$C$1000=$A142)*(原材料明细表!$F$6:$F$1000))=0,"",SUMPRODUCT((原材料明细表!$A$6:$A$1000&gt;=$G$4)*(原材料明细表!$A$6:$A$1000&lt;=$H$4)*(原材料明细表!$C$6:$C$1000=$A142)*(原材料明细表!$F$6:$F$1000)))</f>
        <v/>
      </c>
      <c r="E142" s="174" t="str">
        <f t="array" ref="E142">IF(A142="","",VLOOKUP(A142,基础资料!A:E,4,0))</f>
        <v/>
      </c>
      <c r="F142" s="175" t="str">
        <f t="array" ref="F142">IF(OR(A142="",D142=""),"",E142*D142)</f>
        <v/>
      </c>
      <c r="G142" s="176" t="str">
        <f t="array" ref="G142">IF(SUMPRODUCT((原材料明细表!$A$6:$A$1000&gt;=$G$4)*(原材料明细表!$A$6:$A$1000&lt;=$H$4)*(原材料明细表!$C$6:$C$1000=$A142)*(原材料明细表!$I$6:$I$1000))=0,"",SUMPRODUCT((原材料明细表!$A$6:$A$1000&gt;=$G$4)*(原材料明细表!$A$6:$A$1000&lt;=$H$4)*(原材料明细表!$C$6:$C$1000=$A142)*(原材料明细表!$I$6:$I$1000)))</f>
        <v/>
      </c>
      <c r="H142" s="174" t="str">
        <f t="array" ref="H142">IF(A142="","",VLOOKUP(A142,基础资料!A:E,4,0))</f>
        <v/>
      </c>
      <c r="I142" s="184" t="str">
        <f t="array" ref="I142">IF(OR(A142="",G142=""),"",G142*H142)</f>
        <v/>
      </c>
      <c r="J142" s="176" t="str">
        <f t="array" ref="J142">IF(SUMPRODUCT((原材料明细表!$A$6:$A$1000&gt;=$G$4)*(原材料明细表!$A$6:$A$1000&lt;=$H$4)*(原材料明细表!$C$6:$C$1000=$A142)*(原材料明细表!$L$6:$L$1000))=0,"",SUMPRODUCT((原材料明细表!$A$6:$A$1000&gt;=$G$4)*(原材料明细表!$A$6:$A$1000&lt;=$H$4)*(原材料明细表!$C$6:$C$1000=$A142)*(原材料明细表!$L$6:$L$1000)))</f>
        <v/>
      </c>
      <c r="K142" s="173" t="str">
        <f t="array" ref="K142">IF(A142="","",VLOOKUP(A142,基础资料!A:E,4,0))</f>
        <v/>
      </c>
      <c r="L142" s="184" t="str">
        <f t="array" ref="L142">IF(OR(A142="",J142=""),"",J142*K142)</f>
        <v/>
      </c>
      <c r="M142" s="185" t="str">
        <f t="array" ref="M142">IF(AND(D142="",G142="",J142=""),"",IF(AND(D142="",G142=""),-J142,IF(AND(D142="",J142=""),-G142,IF(AND(G142="",J142=""),D142,IF(D142="",-G142-J142,IF(G142="",D142-J142,IF(J142="",D142-G142,D142-G142-J142)))))))</f>
        <v/>
      </c>
      <c r="N142" s="173" t="str">
        <f t="array" ref="N142">IF(A142="","",VLOOKUP(A142,基础资料!A:E,4,0))</f>
        <v/>
      </c>
      <c r="O142" s="184" t="str">
        <f t="array" ref="O142">IF(OR(A142="",M142=""),"",N142*M142)</f>
        <v/>
      </c>
    </row>
    <row r="143" spans="1:15">
      <c r="A143" s="182"/>
      <c r="B143" s="172"/>
      <c r="C143" s="172"/>
      <c r="D143" s="183" t="str">
        <f t="array" ref="D143">IF(SUMPRODUCT((原材料明细表!$A$6:$A$1000&gt;=$G$4)*(原材料明细表!$A$6:$A$1000&lt;=$H$4)*(原材料明细表!$C$6:$C$1000=$A143)*(原材料明细表!$F$6:$F$1000))=0,"",SUMPRODUCT((原材料明细表!$A$6:$A$1000&gt;=$G$4)*(原材料明细表!$A$6:$A$1000&lt;=$H$4)*(原材料明细表!$C$6:$C$1000=$A143)*(原材料明细表!$F$6:$F$1000)))</f>
        <v/>
      </c>
      <c r="E143" s="179" t="str">
        <f t="array" ref="E143">IF(A143="","",VLOOKUP(A143,基础资料!A:E,4,0))</f>
        <v/>
      </c>
      <c r="F143" s="180" t="str">
        <f t="array" ref="F143">IF(OR(A143="",D143=""),"",E143*D143)</f>
        <v/>
      </c>
      <c r="G143" s="181" t="str">
        <f t="array" ref="G143">IF(SUMPRODUCT((原材料明细表!$A$6:$A$1000&gt;=$G$4)*(原材料明细表!$A$6:$A$1000&lt;=$H$4)*(原材料明细表!$C$6:$C$1000=$A143)*(原材料明细表!$I$6:$I$1000))=0,"",SUMPRODUCT((原材料明细表!$A$6:$A$1000&gt;=$G$4)*(原材料明细表!$A$6:$A$1000&lt;=$H$4)*(原材料明细表!$C$6:$C$1000=$A143)*(原材料明细表!$I$6:$I$1000)))</f>
        <v/>
      </c>
      <c r="H143" s="179" t="str">
        <f t="array" ref="H143">IF(A143="","",VLOOKUP(A143,基础资料!A:E,4,0))</f>
        <v/>
      </c>
      <c r="I143" s="186" t="str">
        <f t="array" ref="I143">IF(OR(A143="",G143=""),"",G143*H143)</f>
        <v/>
      </c>
      <c r="J143" s="181" t="str">
        <f t="array" ref="J143">IF(SUMPRODUCT((原材料明细表!$A$6:$A$1000&gt;=$G$4)*(原材料明细表!$A$6:$A$1000&lt;=$H$4)*(原材料明细表!$C$6:$C$1000=$A143)*(原材料明细表!$L$6:$L$1000))=0,"",SUMPRODUCT((原材料明细表!$A$6:$A$1000&gt;=$G$4)*(原材料明细表!$A$6:$A$1000&lt;=$H$4)*(原材料明细表!$C$6:$C$1000=$A143)*(原材料明细表!$L$6:$L$1000)))</f>
        <v/>
      </c>
      <c r="K143" s="178" t="str">
        <f t="array" ref="K143">IF(A143="","",VLOOKUP(A143,基础资料!A:E,4,0))</f>
        <v/>
      </c>
      <c r="L143" s="186" t="str">
        <f t="array" ref="L143">IF(OR(A143="",J143=""),"",J143*K143)</f>
        <v/>
      </c>
      <c r="M143" s="187" t="str">
        <f t="array" ref="M143">IF(AND(D143="",G143="",J143=""),"",IF(AND(D143="",G143=""),-J143,IF(AND(D143="",J143=""),-G143,IF(AND(G143="",J143=""),D143,IF(D143="",-G143-J143,IF(G143="",D143-J143,IF(J143="",D143-G143,D143-G143-J143)))))))</f>
        <v/>
      </c>
      <c r="N143" s="178" t="str">
        <f t="array" ref="N143">IF(A143="","",VLOOKUP(A143,基础资料!A:E,4,0))</f>
        <v/>
      </c>
      <c r="O143" s="186" t="str">
        <f t="array" ref="O143">IF(OR(A143="",M143=""),"",N143*M143)</f>
        <v/>
      </c>
    </row>
    <row r="144" spans="1:15">
      <c r="A144" s="182"/>
      <c r="B144" s="172"/>
      <c r="C144" s="172"/>
      <c r="D144" s="183" t="str">
        <f t="array" ref="D144">IF(SUMPRODUCT((原材料明细表!$A$6:$A$1000&gt;=$G$4)*(原材料明细表!$A$6:$A$1000&lt;=$H$4)*(原材料明细表!$C$6:$C$1000=$A144)*(原材料明细表!$F$6:$F$1000))=0,"",SUMPRODUCT((原材料明细表!$A$6:$A$1000&gt;=$G$4)*(原材料明细表!$A$6:$A$1000&lt;=$H$4)*(原材料明细表!$C$6:$C$1000=$A144)*(原材料明细表!$F$6:$F$1000)))</f>
        <v/>
      </c>
      <c r="E144" s="174" t="str">
        <f t="array" ref="E144">IF(A144="","",VLOOKUP(A144,基础资料!A:E,4,0))</f>
        <v/>
      </c>
      <c r="F144" s="175" t="str">
        <f t="array" ref="F144">IF(OR(A144="",D144=""),"",E144*D144)</f>
        <v/>
      </c>
      <c r="G144" s="176" t="str">
        <f t="array" ref="G144">IF(SUMPRODUCT((原材料明细表!$A$6:$A$1000&gt;=$G$4)*(原材料明细表!$A$6:$A$1000&lt;=$H$4)*(原材料明细表!$C$6:$C$1000=$A144)*(原材料明细表!$I$6:$I$1000))=0,"",SUMPRODUCT((原材料明细表!$A$6:$A$1000&gt;=$G$4)*(原材料明细表!$A$6:$A$1000&lt;=$H$4)*(原材料明细表!$C$6:$C$1000=$A144)*(原材料明细表!$I$6:$I$1000)))</f>
        <v/>
      </c>
      <c r="H144" s="174" t="str">
        <f t="array" ref="H144">IF(A144="","",VLOOKUP(A144,基础资料!A:E,4,0))</f>
        <v/>
      </c>
      <c r="I144" s="184" t="str">
        <f t="array" ref="I144">IF(OR(A144="",G144=""),"",G144*H144)</f>
        <v/>
      </c>
      <c r="J144" s="176" t="str">
        <f t="array" ref="J144">IF(SUMPRODUCT((原材料明细表!$A$6:$A$1000&gt;=$G$4)*(原材料明细表!$A$6:$A$1000&lt;=$H$4)*(原材料明细表!$C$6:$C$1000=$A144)*(原材料明细表!$L$6:$L$1000))=0,"",SUMPRODUCT((原材料明细表!$A$6:$A$1000&gt;=$G$4)*(原材料明细表!$A$6:$A$1000&lt;=$H$4)*(原材料明细表!$C$6:$C$1000=$A144)*(原材料明细表!$L$6:$L$1000)))</f>
        <v/>
      </c>
      <c r="K144" s="173" t="str">
        <f t="array" ref="K144">IF(A144="","",VLOOKUP(A144,基础资料!A:E,4,0))</f>
        <v/>
      </c>
      <c r="L144" s="184" t="str">
        <f t="array" ref="L144">IF(OR(A144="",J144=""),"",J144*K144)</f>
        <v/>
      </c>
      <c r="M144" s="185" t="str">
        <f t="array" ref="M144">IF(AND(D144="",G144="",J144=""),"",IF(AND(D144="",G144=""),-J144,IF(AND(D144="",J144=""),-G144,IF(AND(G144="",J144=""),D144,IF(D144="",-G144-J144,IF(G144="",D144-J144,IF(J144="",D144-G144,D144-G144-J144)))))))</f>
        <v/>
      </c>
      <c r="N144" s="173" t="str">
        <f t="array" ref="N144">IF(A144="","",VLOOKUP(A144,基础资料!A:E,4,0))</f>
        <v/>
      </c>
      <c r="O144" s="184" t="str">
        <f t="array" ref="O144">IF(OR(A144="",M144=""),"",N144*M144)</f>
        <v/>
      </c>
    </row>
    <row r="145" spans="1:15">
      <c r="A145" s="182"/>
      <c r="B145" s="172"/>
      <c r="C145" s="172"/>
      <c r="D145" s="183" t="str">
        <f t="array" ref="D145">IF(SUMPRODUCT((原材料明细表!$A$6:$A$1000&gt;=$G$4)*(原材料明细表!$A$6:$A$1000&lt;=$H$4)*(原材料明细表!$C$6:$C$1000=$A145)*(原材料明细表!$F$6:$F$1000))=0,"",SUMPRODUCT((原材料明细表!$A$6:$A$1000&gt;=$G$4)*(原材料明细表!$A$6:$A$1000&lt;=$H$4)*(原材料明细表!$C$6:$C$1000=$A145)*(原材料明细表!$F$6:$F$1000)))</f>
        <v/>
      </c>
      <c r="E145" s="179" t="str">
        <f t="array" ref="E145">IF(A145="","",VLOOKUP(A145,基础资料!A:E,4,0))</f>
        <v/>
      </c>
      <c r="F145" s="180" t="str">
        <f t="array" ref="F145">IF(OR(A145="",D145=""),"",E145*D145)</f>
        <v/>
      </c>
      <c r="G145" s="181" t="str">
        <f t="array" ref="G145">IF(SUMPRODUCT((原材料明细表!$A$6:$A$1000&gt;=$G$4)*(原材料明细表!$A$6:$A$1000&lt;=$H$4)*(原材料明细表!$C$6:$C$1000=$A145)*(原材料明细表!$I$6:$I$1000))=0,"",SUMPRODUCT((原材料明细表!$A$6:$A$1000&gt;=$G$4)*(原材料明细表!$A$6:$A$1000&lt;=$H$4)*(原材料明细表!$C$6:$C$1000=$A145)*(原材料明细表!$I$6:$I$1000)))</f>
        <v/>
      </c>
      <c r="H145" s="179" t="str">
        <f t="array" ref="H145">IF(A145="","",VLOOKUP(A145,基础资料!A:E,4,0))</f>
        <v/>
      </c>
      <c r="I145" s="186" t="str">
        <f t="array" ref="I145">IF(OR(A145="",G145=""),"",G145*H145)</f>
        <v/>
      </c>
      <c r="J145" s="181" t="str">
        <f t="array" ref="J145">IF(SUMPRODUCT((原材料明细表!$A$6:$A$1000&gt;=$G$4)*(原材料明细表!$A$6:$A$1000&lt;=$H$4)*(原材料明细表!$C$6:$C$1000=$A145)*(原材料明细表!$L$6:$L$1000))=0,"",SUMPRODUCT((原材料明细表!$A$6:$A$1000&gt;=$G$4)*(原材料明细表!$A$6:$A$1000&lt;=$H$4)*(原材料明细表!$C$6:$C$1000=$A145)*(原材料明细表!$L$6:$L$1000)))</f>
        <v/>
      </c>
      <c r="K145" s="178" t="str">
        <f t="array" ref="K145">IF(A145="","",VLOOKUP(A145,基础资料!A:E,4,0))</f>
        <v/>
      </c>
      <c r="L145" s="186" t="str">
        <f t="array" ref="L145">IF(OR(A145="",J145=""),"",J145*K145)</f>
        <v/>
      </c>
      <c r="M145" s="187" t="str">
        <f t="array" ref="M145">IF(AND(D145="",G145="",J145=""),"",IF(AND(D145="",G145=""),-J145,IF(AND(D145="",J145=""),-G145,IF(AND(G145="",J145=""),D145,IF(D145="",-G145-J145,IF(G145="",D145-J145,IF(J145="",D145-G145,D145-G145-J145)))))))</f>
        <v/>
      </c>
      <c r="N145" s="178" t="str">
        <f t="array" ref="N145">IF(A145="","",VLOOKUP(A145,基础资料!A:E,4,0))</f>
        <v/>
      </c>
      <c r="O145" s="186" t="str">
        <f t="array" ref="O145">IF(OR(A145="",M145=""),"",N145*M145)</f>
        <v/>
      </c>
    </row>
    <row r="146" spans="1:15">
      <c r="A146" s="182"/>
      <c r="B146" s="172"/>
      <c r="C146" s="172"/>
      <c r="D146" s="183" t="str">
        <f t="array" ref="D146">IF(SUMPRODUCT((原材料明细表!$A$6:$A$1000&gt;=$G$4)*(原材料明细表!$A$6:$A$1000&lt;=$H$4)*(原材料明细表!$C$6:$C$1000=$A146)*(原材料明细表!$F$6:$F$1000))=0,"",SUMPRODUCT((原材料明细表!$A$6:$A$1000&gt;=$G$4)*(原材料明细表!$A$6:$A$1000&lt;=$H$4)*(原材料明细表!$C$6:$C$1000=$A146)*(原材料明细表!$F$6:$F$1000)))</f>
        <v/>
      </c>
      <c r="E146" s="174" t="str">
        <f t="array" ref="E146">IF(A146="","",VLOOKUP(A146,基础资料!A:E,4,0))</f>
        <v/>
      </c>
      <c r="F146" s="175" t="str">
        <f t="array" ref="F146">IF(OR(A146="",D146=""),"",E146*D146)</f>
        <v/>
      </c>
      <c r="G146" s="176" t="str">
        <f t="array" ref="G146">IF(SUMPRODUCT((原材料明细表!$A$6:$A$1000&gt;=$G$4)*(原材料明细表!$A$6:$A$1000&lt;=$H$4)*(原材料明细表!$C$6:$C$1000=$A146)*(原材料明细表!$I$6:$I$1000))=0,"",SUMPRODUCT((原材料明细表!$A$6:$A$1000&gt;=$G$4)*(原材料明细表!$A$6:$A$1000&lt;=$H$4)*(原材料明细表!$C$6:$C$1000=$A146)*(原材料明细表!$I$6:$I$1000)))</f>
        <v/>
      </c>
      <c r="H146" s="174" t="str">
        <f t="array" ref="H146">IF(A146="","",VLOOKUP(A146,基础资料!A:E,4,0))</f>
        <v/>
      </c>
      <c r="I146" s="184" t="str">
        <f t="array" ref="I146">IF(OR(A146="",G146=""),"",G146*H146)</f>
        <v/>
      </c>
      <c r="J146" s="176" t="str">
        <f t="array" ref="J146">IF(SUMPRODUCT((原材料明细表!$A$6:$A$1000&gt;=$G$4)*(原材料明细表!$A$6:$A$1000&lt;=$H$4)*(原材料明细表!$C$6:$C$1000=$A146)*(原材料明细表!$L$6:$L$1000))=0,"",SUMPRODUCT((原材料明细表!$A$6:$A$1000&gt;=$G$4)*(原材料明细表!$A$6:$A$1000&lt;=$H$4)*(原材料明细表!$C$6:$C$1000=$A146)*(原材料明细表!$L$6:$L$1000)))</f>
        <v/>
      </c>
      <c r="K146" s="173" t="str">
        <f t="array" ref="K146">IF(A146="","",VLOOKUP(A146,基础资料!A:E,4,0))</f>
        <v/>
      </c>
      <c r="L146" s="184" t="str">
        <f t="array" ref="L146">IF(OR(A146="",J146=""),"",J146*K146)</f>
        <v/>
      </c>
      <c r="M146" s="185" t="str">
        <f t="array" ref="M146">IF(AND(D146="",G146="",J146=""),"",IF(AND(D146="",G146=""),-J146,IF(AND(D146="",J146=""),-G146,IF(AND(G146="",J146=""),D146,IF(D146="",-G146-J146,IF(G146="",D146-J146,IF(J146="",D146-G146,D146-G146-J146)))))))</f>
        <v/>
      </c>
      <c r="N146" s="173" t="str">
        <f t="array" ref="N146">IF(A146="","",VLOOKUP(A146,基础资料!A:E,4,0))</f>
        <v/>
      </c>
      <c r="O146" s="184" t="str">
        <f t="array" ref="O146">IF(OR(A146="",M146=""),"",N146*M146)</f>
        <v/>
      </c>
    </row>
    <row r="147" spans="1:15">
      <c r="A147" s="182"/>
      <c r="B147" s="172"/>
      <c r="C147" s="172"/>
      <c r="D147" s="183" t="str">
        <f t="array" ref="D147">IF(SUMPRODUCT((原材料明细表!$A$6:$A$1000&gt;=$G$4)*(原材料明细表!$A$6:$A$1000&lt;=$H$4)*(原材料明细表!$C$6:$C$1000=$A147)*(原材料明细表!$F$6:$F$1000))=0,"",SUMPRODUCT((原材料明细表!$A$6:$A$1000&gt;=$G$4)*(原材料明细表!$A$6:$A$1000&lt;=$H$4)*(原材料明细表!$C$6:$C$1000=$A147)*(原材料明细表!$F$6:$F$1000)))</f>
        <v/>
      </c>
      <c r="E147" s="179" t="str">
        <f t="array" ref="E147">IF(A147="","",VLOOKUP(A147,基础资料!A:E,4,0))</f>
        <v/>
      </c>
      <c r="F147" s="180" t="str">
        <f t="array" ref="F147">IF(OR(A147="",D147=""),"",E147*D147)</f>
        <v/>
      </c>
      <c r="G147" s="181" t="str">
        <f t="array" ref="G147">IF(SUMPRODUCT((原材料明细表!$A$6:$A$1000&gt;=$G$4)*(原材料明细表!$A$6:$A$1000&lt;=$H$4)*(原材料明细表!$C$6:$C$1000=$A147)*(原材料明细表!$I$6:$I$1000))=0,"",SUMPRODUCT((原材料明细表!$A$6:$A$1000&gt;=$G$4)*(原材料明细表!$A$6:$A$1000&lt;=$H$4)*(原材料明细表!$C$6:$C$1000=$A147)*(原材料明细表!$I$6:$I$1000)))</f>
        <v/>
      </c>
      <c r="H147" s="179" t="str">
        <f t="array" ref="H147">IF(A147="","",VLOOKUP(A147,基础资料!A:E,4,0))</f>
        <v/>
      </c>
      <c r="I147" s="186" t="str">
        <f t="array" ref="I147">IF(OR(A147="",G147=""),"",G147*H147)</f>
        <v/>
      </c>
      <c r="J147" s="181" t="str">
        <f t="array" ref="J147">IF(SUMPRODUCT((原材料明细表!$A$6:$A$1000&gt;=$G$4)*(原材料明细表!$A$6:$A$1000&lt;=$H$4)*(原材料明细表!$C$6:$C$1000=$A147)*(原材料明细表!$L$6:$L$1000))=0,"",SUMPRODUCT((原材料明细表!$A$6:$A$1000&gt;=$G$4)*(原材料明细表!$A$6:$A$1000&lt;=$H$4)*(原材料明细表!$C$6:$C$1000=$A147)*(原材料明细表!$L$6:$L$1000)))</f>
        <v/>
      </c>
      <c r="K147" s="178" t="str">
        <f t="array" ref="K147">IF(A147="","",VLOOKUP(A147,基础资料!A:E,4,0))</f>
        <v/>
      </c>
      <c r="L147" s="186" t="str">
        <f t="array" ref="L147">IF(OR(A147="",J147=""),"",J147*K147)</f>
        <v/>
      </c>
      <c r="M147" s="187" t="str">
        <f t="array" ref="M147">IF(AND(D147="",G147="",J147=""),"",IF(AND(D147="",G147=""),-J147,IF(AND(D147="",J147=""),-G147,IF(AND(G147="",J147=""),D147,IF(D147="",-G147-J147,IF(G147="",D147-J147,IF(J147="",D147-G147,D147-G147-J147)))))))</f>
        <v/>
      </c>
      <c r="N147" s="178" t="str">
        <f t="array" ref="N147">IF(A147="","",VLOOKUP(A147,基础资料!A:E,4,0))</f>
        <v/>
      </c>
      <c r="O147" s="186" t="str">
        <f t="array" ref="O147">IF(OR(A147="",M147=""),"",N147*M147)</f>
        <v/>
      </c>
    </row>
    <row r="148" spans="1:15">
      <c r="A148" s="182"/>
      <c r="B148" s="172"/>
      <c r="C148" s="172"/>
      <c r="D148" s="183" t="str">
        <f t="array" ref="D148">IF(SUMPRODUCT((原材料明细表!$A$6:$A$1000&gt;=$G$4)*(原材料明细表!$A$6:$A$1000&lt;=$H$4)*(原材料明细表!$C$6:$C$1000=$A148)*(原材料明细表!$F$6:$F$1000))=0,"",SUMPRODUCT((原材料明细表!$A$6:$A$1000&gt;=$G$4)*(原材料明细表!$A$6:$A$1000&lt;=$H$4)*(原材料明细表!$C$6:$C$1000=$A148)*(原材料明细表!$F$6:$F$1000)))</f>
        <v/>
      </c>
      <c r="E148" s="174" t="str">
        <f t="array" ref="E148">IF(A148="","",VLOOKUP(A148,基础资料!A:E,4,0))</f>
        <v/>
      </c>
      <c r="F148" s="175" t="str">
        <f t="array" ref="F148">IF(OR(A148="",D148=""),"",E148*D148)</f>
        <v/>
      </c>
      <c r="G148" s="176" t="str">
        <f t="array" ref="G148">IF(SUMPRODUCT((原材料明细表!$A$6:$A$1000&gt;=$G$4)*(原材料明细表!$A$6:$A$1000&lt;=$H$4)*(原材料明细表!$C$6:$C$1000=$A148)*(原材料明细表!$I$6:$I$1000))=0,"",SUMPRODUCT((原材料明细表!$A$6:$A$1000&gt;=$G$4)*(原材料明细表!$A$6:$A$1000&lt;=$H$4)*(原材料明细表!$C$6:$C$1000=$A148)*(原材料明细表!$I$6:$I$1000)))</f>
        <v/>
      </c>
      <c r="H148" s="174" t="str">
        <f t="array" ref="H148">IF(A148="","",VLOOKUP(A148,基础资料!A:E,4,0))</f>
        <v/>
      </c>
      <c r="I148" s="184" t="str">
        <f t="array" ref="I148">IF(OR(A148="",G148=""),"",G148*H148)</f>
        <v/>
      </c>
      <c r="J148" s="176" t="str">
        <f t="array" ref="J148">IF(SUMPRODUCT((原材料明细表!$A$6:$A$1000&gt;=$G$4)*(原材料明细表!$A$6:$A$1000&lt;=$H$4)*(原材料明细表!$C$6:$C$1000=$A148)*(原材料明细表!$L$6:$L$1000))=0,"",SUMPRODUCT((原材料明细表!$A$6:$A$1000&gt;=$G$4)*(原材料明细表!$A$6:$A$1000&lt;=$H$4)*(原材料明细表!$C$6:$C$1000=$A148)*(原材料明细表!$L$6:$L$1000)))</f>
        <v/>
      </c>
      <c r="K148" s="173" t="str">
        <f t="array" ref="K148">IF(A148="","",VLOOKUP(A148,基础资料!A:E,4,0))</f>
        <v/>
      </c>
      <c r="L148" s="184" t="str">
        <f t="array" ref="L148">IF(OR(A148="",J148=""),"",J148*K148)</f>
        <v/>
      </c>
      <c r="M148" s="185" t="str">
        <f t="array" ref="M148">IF(AND(D148="",G148="",J148=""),"",IF(AND(D148="",G148=""),-J148,IF(AND(D148="",J148=""),-G148,IF(AND(G148="",J148=""),D148,IF(D148="",-G148-J148,IF(G148="",D148-J148,IF(J148="",D148-G148,D148-G148-J148)))))))</f>
        <v/>
      </c>
      <c r="N148" s="173" t="str">
        <f t="array" ref="N148">IF(A148="","",VLOOKUP(A148,基础资料!A:E,4,0))</f>
        <v/>
      </c>
      <c r="O148" s="184" t="str">
        <f t="array" ref="O148">IF(OR(A148="",M148=""),"",N148*M148)</f>
        <v/>
      </c>
    </row>
    <row r="149" spans="1:15">
      <c r="A149" s="182"/>
      <c r="B149" s="172"/>
      <c r="C149" s="172"/>
      <c r="D149" s="183" t="str">
        <f t="array" ref="D149">IF(SUMPRODUCT((原材料明细表!$A$6:$A$1000&gt;=$G$4)*(原材料明细表!$A$6:$A$1000&lt;=$H$4)*(原材料明细表!$C$6:$C$1000=$A149)*(原材料明细表!$F$6:$F$1000))=0,"",SUMPRODUCT((原材料明细表!$A$6:$A$1000&gt;=$G$4)*(原材料明细表!$A$6:$A$1000&lt;=$H$4)*(原材料明细表!$C$6:$C$1000=$A149)*(原材料明细表!$F$6:$F$1000)))</f>
        <v/>
      </c>
      <c r="E149" s="179" t="str">
        <f t="array" ref="E149">IF(A149="","",VLOOKUP(A149,基础资料!A:E,4,0))</f>
        <v/>
      </c>
      <c r="F149" s="180" t="str">
        <f t="array" ref="F149">IF(OR(A149="",D149=""),"",E149*D149)</f>
        <v/>
      </c>
      <c r="G149" s="181" t="str">
        <f t="array" ref="G149">IF(SUMPRODUCT((原材料明细表!$A$6:$A$1000&gt;=$G$4)*(原材料明细表!$A$6:$A$1000&lt;=$H$4)*(原材料明细表!$C$6:$C$1000=$A149)*(原材料明细表!$I$6:$I$1000))=0,"",SUMPRODUCT((原材料明细表!$A$6:$A$1000&gt;=$G$4)*(原材料明细表!$A$6:$A$1000&lt;=$H$4)*(原材料明细表!$C$6:$C$1000=$A149)*(原材料明细表!$I$6:$I$1000)))</f>
        <v/>
      </c>
      <c r="H149" s="179" t="str">
        <f t="array" ref="H149">IF(A149="","",VLOOKUP(A149,基础资料!A:E,4,0))</f>
        <v/>
      </c>
      <c r="I149" s="186" t="str">
        <f t="array" ref="I149">IF(OR(A149="",G149=""),"",G149*H149)</f>
        <v/>
      </c>
      <c r="J149" s="181" t="str">
        <f t="array" ref="J149">IF(SUMPRODUCT((原材料明细表!$A$6:$A$1000&gt;=$G$4)*(原材料明细表!$A$6:$A$1000&lt;=$H$4)*(原材料明细表!$C$6:$C$1000=$A149)*(原材料明细表!$L$6:$L$1000))=0,"",SUMPRODUCT((原材料明细表!$A$6:$A$1000&gt;=$G$4)*(原材料明细表!$A$6:$A$1000&lt;=$H$4)*(原材料明细表!$C$6:$C$1000=$A149)*(原材料明细表!$L$6:$L$1000)))</f>
        <v/>
      </c>
      <c r="K149" s="178" t="str">
        <f t="array" ref="K149">IF(A149="","",VLOOKUP(A149,基础资料!A:E,4,0))</f>
        <v/>
      </c>
      <c r="L149" s="186" t="str">
        <f t="array" ref="L149">IF(OR(A149="",J149=""),"",J149*K149)</f>
        <v/>
      </c>
      <c r="M149" s="187" t="str">
        <f t="array" ref="M149">IF(AND(D149="",G149="",J149=""),"",IF(AND(D149="",G149=""),-J149,IF(AND(D149="",J149=""),-G149,IF(AND(G149="",J149=""),D149,IF(D149="",-G149-J149,IF(G149="",D149-J149,IF(J149="",D149-G149,D149-G149-J149)))))))</f>
        <v/>
      </c>
      <c r="N149" s="178" t="str">
        <f t="array" ref="N149">IF(A149="","",VLOOKUP(A149,基础资料!A:E,4,0))</f>
        <v/>
      </c>
      <c r="O149" s="186" t="str">
        <f t="array" ref="O149">IF(OR(A149="",M149=""),"",N149*M149)</f>
        <v/>
      </c>
    </row>
    <row r="150" spans="1:15">
      <c r="A150" s="182"/>
      <c r="B150" s="172"/>
      <c r="C150" s="172"/>
      <c r="D150" s="183" t="str">
        <f t="array" ref="D150">IF(SUMPRODUCT((原材料明细表!$A$6:$A$1000&gt;=$G$4)*(原材料明细表!$A$6:$A$1000&lt;=$H$4)*(原材料明细表!$C$6:$C$1000=$A150)*(原材料明细表!$F$6:$F$1000))=0,"",SUMPRODUCT((原材料明细表!$A$6:$A$1000&gt;=$G$4)*(原材料明细表!$A$6:$A$1000&lt;=$H$4)*(原材料明细表!$C$6:$C$1000=$A150)*(原材料明细表!$F$6:$F$1000)))</f>
        <v/>
      </c>
      <c r="E150" s="174" t="str">
        <f t="array" ref="E150">IF(A150="","",VLOOKUP(A150,基础资料!A:E,4,0))</f>
        <v/>
      </c>
      <c r="F150" s="175" t="str">
        <f t="array" ref="F150">IF(OR(A150="",D150=""),"",E150*D150)</f>
        <v/>
      </c>
      <c r="G150" s="176" t="str">
        <f t="array" ref="G150">IF(SUMPRODUCT((原材料明细表!$A$6:$A$1000&gt;=$G$4)*(原材料明细表!$A$6:$A$1000&lt;=$H$4)*(原材料明细表!$C$6:$C$1000=$A150)*(原材料明细表!$I$6:$I$1000))=0,"",SUMPRODUCT((原材料明细表!$A$6:$A$1000&gt;=$G$4)*(原材料明细表!$A$6:$A$1000&lt;=$H$4)*(原材料明细表!$C$6:$C$1000=$A150)*(原材料明细表!$I$6:$I$1000)))</f>
        <v/>
      </c>
      <c r="H150" s="174" t="str">
        <f t="array" ref="H150">IF(A150="","",VLOOKUP(A150,基础资料!A:E,4,0))</f>
        <v/>
      </c>
      <c r="I150" s="184" t="str">
        <f t="array" ref="I150">IF(OR(A150="",G150=""),"",G150*H150)</f>
        <v/>
      </c>
      <c r="J150" s="176" t="str">
        <f t="array" ref="J150">IF(SUMPRODUCT((原材料明细表!$A$6:$A$1000&gt;=$G$4)*(原材料明细表!$A$6:$A$1000&lt;=$H$4)*(原材料明细表!$C$6:$C$1000=$A150)*(原材料明细表!$L$6:$L$1000))=0,"",SUMPRODUCT((原材料明细表!$A$6:$A$1000&gt;=$G$4)*(原材料明细表!$A$6:$A$1000&lt;=$H$4)*(原材料明细表!$C$6:$C$1000=$A150)*(原材料明细表!$L$6:$L$1000)))</f>
        <v/>
      </c>
      <c r="K150" s="173" t="str">
        <f t="array" ref="K150">IF(A150="","",VLOOKUP(A150,基础资料!A:E,4,0))</f>
        <v/>
      </c>
      <c r="L150" s="184" t="str">
        <f t="array" ref="L150">IF(OR(A150="",J150=""),"",J150*K150)</f>
        <v/>
      </c>
      <c r="M150" s="185" t="str">
        <f t="array" ref="M150">IF(AND(D150="",G150="",J150=""),"",IF(AND(D150="",G150=""),-J150,IF(AND(D150="",J150=""),-G150,IF(AND(G150="",J150=""),D150,IF(D150="",-G150-J150,IF(G150="",D150-J150,IF(J150="",D150-G150,D150-G150-J150)))))))</f>
        <v/>
      </c>
      <c r="N150" s="173" t="str">
        <f t="array" ref="N150">IF(A150="","",VLOOKUP(A150,基础资料!A:E,4,0))</f>
        <v/>
      </c>
      <c r="O150" s="184" t="str">
        <f t="array" ref="O150">IF(OR(A150="",M150=""),"",N150*M150)</f>
        <v/>
      </c>
    </row>
    <row r="151" spans="1:15">
      <c r="A151" s="182"/>
      <c r="B151" s="172"/>
      <c r="C151" s="172"/>
      <c r="D151" s="183" t="str">
        <f t="array" ref="D151">IF(SUMPRODUCT((原材料明细表!$A$6:$A$1000&gt;=$G$4)*(原材料明细表!$A$6:$A$1000&lt;=$H$4)*(原材料明细表!$C$6:$C$1000=$A151)*(原材料明细表!$F$6:$F$1000))=0,"",SUMPRODUCT((原材料明细表!$A$6:$A$1000&gt;=$G$4)*(原材料明细表!$A$6:$A$1000&lt;=$H$4)*(原材料明细表!$C$6:$C$1000=$A151)*(原材料明细表!$F$6:$F$1000)))</f>
        <v/>
      </c>
      <c r="E151" s="179" t="str">
        <f t="array" ref="E151">IF(A151="","",VLOOKUP(A151,基础资料!A:E,4,0))</f>
        <v/>
      </c>
      <c r="F151" s="180" t="str">
        <f t="array" ref="F151">IF(OR(A151="",D151=""),"",E151*D151)</f>
        <v/>
      </c>
      <c r="G151" s="181" t="str">
        <f t="array" ref="G151">IF(SUMPRODUCT((原材料明细表!$A$6:$A$1000&gt;=$G$4)*(原材料明细表!$A$6:$A$1000&lt;=$H$4)*(原材料明细表!$C$6:$C$1000=$A151)*(原材料明细表!$I$6:$I$1000))=0,"",SUMPRODUCT((原材料明细表!$A$6:$A$1000&gt;=$G$4)*(原材料明细表!$A$6:$A$1000&lt;=$H$4)*(原材料明细表!$C$6:$C$1000=$A151)*(原材料明细表!$I$6:$I$1000)))</f>
        <v/>
      </c>
      <c r="H151" s="179" t="str">
        <f t="array" ref="H151">IF(A151="","",VLOOKUP(A151,基础资料!A:E,4,0))</f>
        <v/>
      </c>
      <c r="I151" s="186" t="str">
        <f t="array" ref="I151">IF(OR(A151="",G151=""),"",G151*H151)</f>
        <v/>
      </c>
      <c r="J151" s="181" t="str">
        <f t="array" ref="J151">IF(SUMPRODUCT((原材料明细表!$A$6:$A$1000&gt;=$G$4)*(原材料明细表!$A$6:$A$1000&lt;=$H$4)*(原材料明细表!$C$6:$C$1000=$A151)*(原材料明细表!$L$6:$L$1000))=0,"",SUMPRODUCT((原材料明细表!$A$6:$A$1000&gt;=$G$4)*(原材料明细表!$A$6:$A$1000&lt;=$H$4)*(原材料明细表!$C$6:$C$1000=$A151)*(原材料明细表!$L$6:$L$1000)))</f>
        <v/>
      </c>
      <c r="K151" s="178" t="str">
        <f t="array" ref="K151">IF(A151="","",VLOOKUP(A151,基础资料!A:E,4,0))</f>
        <v/>
      </c>
      <c r="L151" s="186" t="str">
        <f t="array" ref="L151">IF(OR(A151="",J151=""),"",J151*K151)</f>
        <v/>
      </c>
      <c r="M151" s="187" t="str">
        <f t="array" ref="M151">IF(AND(D151="",G151="",J151=""),"",IF(AND(D151="",G151=""),-J151,IF(AND(D151="",J151=""),-G151,IF(AND(G151="",J151=""),D151,IF(D151="",-G151-J151,IF(G151="",D151-J151,IF(J151="",D151-G151,D151-G151-J151)))))))</f>
        <v/>
      </c>
      <c r="N151" s="178" t="str">
        <f t="array" ref="N151">IF(A151="","",VLOOKUP(A151,基础资料!A:E,4,0))</f>
        <v/>
      </c>
      <c r="O151" s="186" t="str">
        <f t="array" ref="O151">IF(OR(A151="",M151=""),"",N151*M151)</f>
        <v/>
      </c>
    </row>
    <row r="152" spans="1:15">
      <c r="A152" s="182"/>
      <c r="B152" s="172"/>
      <c r="C152" s="172"/>
      <c r="D152" s="183" t="str">
        <f t="array" ref="D152">IF(SUMPRODUCT((原材料明细表!$A$6:$A$1000&gt;=$G$4)*(原材料明细表!$A$6:$A$1000&lt;=$H$4)*(原材料明细表!$C$6:$C$1000=$A152)*(原材料明细表!$F$6:$F$1000))=0,"",SUMPRODUCT((原材料明细表!$A$6:$A$1000&gt;=$G$4)*(原材料明细表!$A$6:$A$1000&lt;=$H$4)*(原材料明细表!$C$6:$C$1000=$A152)*(原材料明细表!$F$6:$F$1000)))</f>
        <v/>
      </c>
      <c r="E152" s="174" t="str">
        <f t="array" ref="E152">IF(A152="","",VLOOKUP(A152,基础资料!A:E,4,0))</f>
        <v/>
      </c>
      <c r="F152" s="175" t="str">
        <f t="array" ref="F152">IF(OR(A152="",D152=""),"",E152*D152)</f>
        <v/>
      </c>
      <c r="G152" s="176" t="str">
        <f t="array" ref="G152">IF(SUMPRODUCT((原材料明细表!$A$6:$A$1000&gt;=$G$4)*(原材料明细表!$A$6:$A$1000&lt;=$H$4)*(原材料明细表!$C$6:$C$1000=$A152)*(原材料明细表!$I$6:$I$1000))=0,"",SUMPRODUCT((原材料明细表!$A$6:$A$1000&gt;=$G$4)*(原材料明细表!$A$6:$A$1000&lt;=$H$4)*(原材料明细表!$C$6:$C$1000=$A152)*(原材料明细表!$I$6:$I$1000)))</f>
        <v/>
      </c>
      <c r="H152" s="174" t="str">
        <f t="array" ref="H152">IF(A152="","",VLOOKUP(A152,基础资料!A:E,4,0))</f>
        <v/>
      </c>
      <c r="I152" s="184" t="str">
        <f t="array" ref="I152">IF(OR(A152="",G152=""),"",G152*H152)</f>
        <v/>
      </c>
      <c r="J152" s="176" t="str">
        <f t="array" ref="J152">IF(SUMPRODUCT((原材料明细表!$A$6:$A$1000&gt;=$G$4)*(原材料明细表!$A$6:$A$1000&lt;=$H$4)*(原材料明细表!$C$6:$C$1000=$A152)*(原材料明细表!$L$6:$L$1000))=0,"",SUMPRODUCT((原材料明细表!$A$6:$A$1000&gt;=$G$4)*(原材料明细表!$A$6:$A$1000&lt;=$H$4)*(原材料明细表!$C$6:$C$1000=$A152)*(原材料明细表!$L$6:$L$1000)))</f>
        <v/>
      </c>
      <c r="K152" s="173" t="str">
        <f t="array" ref="K152">IF(A152="","",VLOOKUP(A152,基础资料!A:E,4,0))</f>
        <v/>
      </c>
      <c r="L152" s="184" t="str">
        <f t="array" ref="L152">IF(OR(A152="",J152=""),"",J152*K152)</f>
        <v/>
      </c>
      <c r="M152" s="185" t="str">
        <f t="array" ref="M152">IF(AND(D152="",G152="",J152=""),"",IF(AND(D152="",G152=""),-J152,IF(AND(D152="",J152=""),-G152,IF(AND(G152="",J152=""),D152,IF(D152="",-G152-J152,IF(G152="",D152-J152,IF(J152="",D152-G152,D152-G152-J152)))))))</f>
        <v/>
      </c>
      <c r="N152" s="173" t="str">
        <f t="array" ref="N152">IF(A152="","",VLOOKUP(A152,基础资料!A:E,4,0))</f>
        <v/>
      </c>
      <c r="O152" s="184" t="str">
        <f t="array" ref="O152">IF(OR(A152="",M152=""),"",N152*M152)</f>
        <v/>
      </c>
    </row>
    <row r="153" spans="1:15">
      <c r="A153" s="182"/>
      <c r="B153" s="172"/>
      <c r="C153" s="172"/>
      <c r="D153" s="183" t="str">
        <f t="array" ref="D153">IF(SUMPRODUCT((原材料明细表!$A$6:$A$1000&gt;=$G$4)*(原材料明细表!$A$6:$A$1000&lt;=$H$4)*(原材料明细表!$C$6:$C$1000=$A153)*(原材料明细表!$F$6:$F$1000))=0,"",SUMPRODUCT((原材料明细表!$A$6:$A$1000&gt;=$G$4)*(原材料明细表!$A$6:$A$1000&lt;=$H$4)*(原材料明细表!$C$6:$C$1000=$A153)*(原材料明细表!$F$6:$F$1000)))</f>
        <v/>
      </c>
      <c r="E153" s="179" t="str">
        <f t="array" ref="E153">IF(A153="","",VLOOKUP(A153,基础资料!A:E,4,0))</f>
        <v/>
      </c>
      <c r="F153" s="180" t="str">
        <f t="array" ref="F153">IF(OR(A153="",D153=""),"",E153*D153)</f>
        <v/>
      </c>
      <c r="G153" s="181" t="str">
        <f t="array" ref="G153">IF(SUMPRODUCT((原材料明细表!$A$6:$A$1000&gt;=$G$4)*(原材料明细表!$A$6:$A$1000&lt;=$H$4)*(原材料明细表!$C$6:$C$1000=$A153)*(原材料明细表!$I$6:$I$1000))=0,"",SUMPRODUCT((原材料明细表!$A$6:$A$1000&gt;=$G$4)*(原材料明细表!$A$6:$A$1000&lt;=$H$4)*(原材料明细表!$C$6:$C$1000=$A153)*(原材料明细表!$I$6:$I$1000)))</f>
        <v/>
      </c>
      <c r="H153" s="179" t="str">
        <f t="array" ref="H153">IF(A153="","",VLOOKUP(A153,基础资料!A:E,4,0))</f>
        <v/>
      </c>
      <c r="I153" s="186" t="str">
        <f t="array" ref="I153">IF(OR(A153="",G153=""),"",G153*H153)</f>
        <v/>
      </c>
      <c r="J153" s="181" t="str">
        <f t="array" ref="J153">IF(SUMPRODUCT((原材料明细表!$A$6:$A$1000&gt;=$G$4)*(原材料明细表!$A$6:$A$1000&lt;=$H$4)*(原材料明细表!$C$6:$C$1000=$A153)*(原材料明细表!$L$6:$L$1000))=0,"",SUMPRODUCT((原材料明细表!$A$6:$A$1000&gt;=$G$4)*(原材料明细表!$A$6:$A$1000&lt;=$H$4)*(原材料明细表!$C$6:$C$1000=$A153)*(原材料明细表!$L$6:$L$1000)))</f>
        <v/>
      </c>
      <c r="K153" s="178" t="str">
        <f t="array" ref="K153">IF(A153="","",VLOOKUP(A153,基础资料!A:E,4,0))</f>
        <v/>
      </c>
      <c r="L153" s="186" t="str">
        <f t="array" ref="L153">IF(OR(A153="",J153=""),"",J153*K153)</f>
        <v/>
      </c>
      <c r="M153" s="187" t="str">
        <f t="array" ref="M153">IF(AND(D153="",G153="",J153=""),"",IF(AND(D153="",G153=""),-J153,IF(AND(D153="",J153=""),-G153,IF(AND(G153="",J153=""),D153,IF(D153="",-G153-J153,IF(G153="",D153-J153,IF(J153="",D153-G153,D153-G153-J153)))))))</f>
        <v/>
      </c>
      <c r="N153" s="178" t="str">
        <f t="array" ref="N153">IF(A153="","",VLOOKUP(A153,基础资料!A:E,4,0))</f>
        <v/>
      </c>
      <c r="O153" s="186" t="str">
        <f t="array" ref="O153">IF(OR(A153="",M153=""),"",N153*M153)</f>
        <v/>
      </c>
    </row>
    <row r="154" spans="1:15">
      <c r="A154" s="182"/>
      <c r="B154" s="172"/>
      <c r="C154" s="172"/>
      <c r="D154" s="183" t="str">
        <f t="array" ref="D154">IF(SUMPRODUCT((原材料明细表!$A$6:$A$1000&gt;=$G$4)*(原材料明细表!$A$6:$A$1000&lt;=$H$4)*(原材料明细表!$C$6:$C$1000=$A154)*(原材料明细表!$F$6:$F$1000))=0,"",SUMPRODUCT((原材料明细表!$A$6:$A$1000&gt;=$G$4)*(原材料明细表!$A$6:$A$1000&lt;=$H$4)*(原材料明细表!$C$6:$C$1000=$A154)*(原材料明细表!$F$6:$F$1000)))</f>
        <v/>
      </c>
      <c r="E154" s="174" t="str">
        <f t="array" ref="E154">IF(A154="","",VLOOKUP(A154,基础资料!A:E,4,0))</f>
        <v/>
      </c>
      <c r="F154" s="175" t="str">
        <f t="array" ref="F154">IF(OR(A154="",D154=""),"",E154*D154)</f>
        <v/>
      </c>
      <c r="G154" s="176" t="str">
        <f t="array" ref="G154">IF(SUMPRODUCT((原材料明细表!$A$6:$A$1000&gt;=$G$4)*(原材料明细表!$A$6:$A$1000&lt;=$H$4)*(原材料明细表!$C$6:$C$1000=$A154)*(原材料明细表!$I$6:$I$1000))=0,"",SUMPRODUCT((原材料明细表!$A$6:$A$1000&gt;=$G$4)*(原材料明细表!$A$6:$A$1000&lt;=$H$4)*(原材料明细表!$C$6:$C$1000=$A154)*(原材料明细表!$I$6:$I$1000)))</f>
        <v/>
      </c>
      <c r="H154" s="174" t="str">
        <f t="array" ref="H154">IF(A154="","",VLOOKUP(A154,基础资料!A:E,4,0))</f>
        <v/>
      </c>
      <c r="I154" s="184" t="str">
        <f t="array" ref="I154">IF(OR(A154="",G154=""),"",G154*H154)</f>
        <v/>
      </c>
      <c r="J154" s="176" t="str">
        <f t="array" ref="J154">IF(SUMPRODUCT((原材料明细表!$A$6:$A$1000&gt;=$G$4)*(原材料明细表!$A$6:$A$1000&lt;=$H$4)*(原材料明细表!$C$6:$C$1000=$A154)*(原材料明细表!$L$6:$L$1000))=0,"",SUMPRODUCT((原材料明细表!$A$6:$A$1000&gt;=$G$4)*(原材料明细表!$A$6:$A$1000&lt;=$H$4)*(原材料明细表!$C$6:$C$1000=$A154)*(原材料明细表!$L$6:$L$1000)))</f>
        <v/>
      </c>
      <c r="K154" s="173" t="str">
        <f t="array" ref="K154">IF(A154="","",VLOOKUP(A154,基础资料!A:E,4,0))</f>
        <v/>
      </c>
      <c r="L154" s="184" t="str">
        <f t="array" ref="L154">IF(OR(A154="",J154=""),"",J154*K154)</f>
        <v/>
      </c>
      <c r="M154" s="185" t="str">
        <f t="array" ref="M154">IF(AND(D154="",G154="",J154=""),"",IF(AND(D154="",G154=""),-J154,IF(AND(D154="",J154=""),-G154,IF(AND(G154="",J154=""),D154,IF(D154="",-G154-J154,IF(G154="",D154-J154,IF(J154="",D154-G154,D154-G154-J154)))))))</f>
        <v/>
      </c>
      <c r="N154" s="173" t="str">
        <f t="array" ref="N154">IF(A154="","",VLOOKUP(A154,基础资料!A:E,4,0))</f>
        <v/>
      </c>
      <c r="O154" s="184" t="str">
        <f t="array" ref="O154">IF(OR(A154="",M154=""),"",N154*M154)</f>
        <v/>
      </c>
    </row>
    <row r="155" spans="1:15">
      <c r="A155" s="182"/>
      <c r="B155" s="172"/>
      <c r="C155" s="172"/>
      <c r="D155" s="183" t="str">
        <f t="array" ref="D155">IF(SUMPRODUCT((原材料明细表!$A$6:$A$1000&gt;=$G$4)*(原材料明细表!$A$6:$A$1000&lt;=$H$4)*(原材料明细表!$C$6:$C$1000=$A155)*(原材料明细表!$F$6:$F$1000))=0,"",SUMPRODUCT((原材料明细表!$A$6:$A$1000&gt;=$G$4)*(原材料明细表!$A$6:$A$1000&lt;=$H$4)*(原材料明细表!$C$6:$C$1000=$A155)*(原材料明细表!$F$6:$F$1000)))</f>
        <v/>
      </c>
      <c r="E155" s="179" t="str">
        <f t="array" ref="E155">IF(A155="","",VLOOKUP(A155,基础资料!A:E,4,0))</f>
        <v/>
      </c>
      <c r="F155" s="180" t="str">
        <f t="array" ref="F155">IF(OR(A155="",D155=""),"",E155*D155)</f>
        <v/>
      </c>
      <c r="G155" s="181" t="str">
        <f t="array" ref="G155">IF(SUMPRODUCT((原材料明细表!$A$6:$A$1000&gt;=$G$4)*(原材料明细表!$A$6:$A$1000&lt;=$H$4)*(原材料明细表!$C$6:$C$1000=$A155)*(原材料明细表!$I$6:$I$1000))=0,"",SUMPRODUCT((原材料明细表!$A$6:$A$1000&gt;=$G$4)*(原材料明细表!$A$6:$A$1000&lt;=$H$4)*(原材料明细表!$C$6:$C$1000=$A155)*(原材料明细表!$I$6:$I$1000)))</f>
        <v/>
      </c>
      <c r="H155" s="179" t="str">
        <f t="array" ref="H155">IF(A155="","",VLOOKUP(A155,基础资料!A:E,4,0))</f>
        <v/>
      </c>
      <c r="I155" s="186" t="str">
        <f t="array" ref="I155">IF(OR(A155="",G155=""),"",G155*H155)</f>
        <v/>
      </c>
      <c r="J155" s="181" t="str">
        <f t="array" ref="J155">IF(SUMPRODUCT((原材料明细表!$A$6:$A$1000&gt;=$G$4)*(原材料明细表!$A$6:$A$1000&lt;=$H$4)*(原材料明细表!$C$6:$C$1000=$A155)*(原材料明细表!$L$6:$L$1000))=0,"",SUMPRODUCT((原材料明细表!$A$6:$A$1000&gt;=$G$4)*(原材料明细表!$A$6:$A$1000&lt;=$H$4)*(原材料明细表!$C$6:$C$1000=$A155)*(原材料明细表!$L$6:$L$1000)))</f>
        <v/>
      </c>
      <c r="K155" s="178" t="str">
        <f t="array" ref="K155">IF(A155="","",VLOOKUP(A155,基础资料!A:E,4,0))</f>
        <v/>
      </c>
      <c r="L155" s="186" t="str">
        <f t="array" ref="L155">IF(OR(A155="",J155=""),"",J155*K155)</f>
        <v/>
      </c>
      <c r="M155" s="187" t="str">
        <f t="array" ref="M155">IF(AND(D155="",G155="",J155=""),"",IF(AND(D155="",G155=""),-J155,IF(AND(D155="",J155=""),-G155,IF(AND(G155="",J155=""),D155,IF(D155="",-G155-J155,IF(G155="",D155-J155,IF(J155="",D155-G155,D155-G155-J155)))))))</f>
        <v/>
      </c>
      <c r="N155" s="178" t="str">
        <f t="array" ref="N155">IF(A155="","",VLOOKUP(A155,基础资料!A:E,4,0))</f>
        <v/>
      </c>
      <c r="O155" s="186" t="str">
        <f t="array" ref="O155">IF(OR(A155="",M155=""),"",N155*M155)</f>
        <v/>
      </c>
    </row>
    <row r="156" spans="1:15">
      <c r="A156" s="182"/>
      <c r="B156" s="172"/>
      <c r="C156" s="172"/>
      <c r="D156" s="183" t="str">
        <f t="array" ref="D156">IF(SUMPRODUCT((原材料明细表!$A$6:$A$1000&gt;=$G$4)*(原材料明细表!$A$6:$A$1000&lt;=$H$4)*(原材料明细表!$C$6:$C$1000=$A156)*(原材料明细表!$F$6:$F$1000))=0,"",SUMPRODUCT((原材料明细表!$A$6:$A$1000&gt;=$G$4)*(原材料明细表!$A$6:$A$1000&lt;=$H$4)*(原材料明细表!$C$6:$C$1000=$A156)*(原材料明细表!$F$6:$F$1000)))</f>
        <v/>
      </c>
      <c r="E156" s="174" t="str">
        <f t="array" ref="E156">IF(A156="","",VLOOKUP(A156,基础资料!A:E,4,0))</f>
        <v/>
      </c>
      <c r="F156" s="175" t="str">
        <f t="array" ref="F156">IF(OR(A156="",D156=""),"",E156*D156)</f>
        <v/>
      </c>
      <c r="G156" s="176" t="str">
        <f t="array" ref="G156">IF(SUMPRODUCT((原材料明细表!$A$6:$A$1000&gt;=$G$4)*(原材料明细表!$A$6:$A$1000&lt;=$H$4)*(原材料明细表!$C$6:$C$1000=$A156)*(原材料明细表!$I$6:$I$1000))=0,"",SUMPRODUCT((原材料明细表!$A$6:$A$1000&gt;=$G$4)*(原材料明细表!$A$6:$A$1000&lt;=$H$4)*(原材料明细表!$C$6:$C$1000=$A156)*(原材料明细表!$I$6:$I$1000)))</f>
        <v/>
      </c>
      <c r="H156" s="174" t="str">
        <f t="array" ref="H156">IF(A156="","",VLOOKUP(A156,基础资料!A:E,4,0))</f>
        <v/>
      </c>
      <c r="I156" s="184" t="str">
        <f t="array" ref="I156">IF(OR(A156="",G156=""),"",G156*H156)</f>
        <v/>
      </c>
      <c r="J156" s="176" t="str">
        <f t="array" ref="J156">IF(SUMPRODUCT((原材料明细表!$A$6:$A$1000&gt;=$G$4)*(原材料明细表!$A$6:$A$1000&lt;=$H$4)*(原材料明细表!$C$6:$C$1000=$A156)*(原材料明细表!$L$6:$L$1000))=0,"",SUMPRODUCT((原材料明细表!$A$6:$A$1000&gt;=$G$4)*(原材料明细表!$A$6:$A$1000&lt;=$H$4)*(原材料明细表!$C$6:$C$1000=$A156)*(原材料明细表!$L$6:$L$1000)))</f>
        <v/>
      </c>
      <c r="K156" s="173" t="str">
        <f t="array" ref="K156">IF(A156="","",VLOOKUP(A156,基础资料!A:E,4,0))</f>
        <v/>
      </c>
      <c r="L156" s="184" t="str">
        <f t="array" ref="L156">IF(OR(A156="",J156=""),"",J156*K156)</f>
        <v/>
      </c>
      <c r="M156" s="185" t="str">
        <f t="array" ref="M156">IF(AND(D156="",G156="",J156=""),"",IF(AND(D156="",G156=""),-J156,IF(AND(D156="",J156=""),-G156,IF(AND(G156="",J156=""),D156,IF(D156="",-G156-J156,IF(G156="",D156-J156,IF(J156="",D156-G156,D156-G156-J156)))))))</f>
        <v/>
      </c>
      <c r="N156" s="173" t="str">
        <f t="array" ref="N156">IF(A156="","",VLOOKUP(A156,基础资料!A:E,4,0))</f>
        <v/>
      </c>
      <c r="O156" s="184" t="str">
        <f t="array" ref="O156">IF(OR(A156="",M156=""),"",N156*M156)</f>
        <v/>
      </c>
    </row>
    <row r="157" spans="1:15">
      <c r="A157" s="182"/>
      <c r="B157" s="172"/>
      <c r="C157" s="172"/>
      <c r="D157" s="183" t="str">
        <f t="array" ref="D157">IF(SUMPRODUCT((原材料明细表!$A$6:$A$1000&gt;=$G$4)*(原材料明细表!$A$6:$A$1000&lt;=$H$4)*(原材料明细表!$C$6:$C$1000=$A157)*(原材料明细表!$F$6:$F$1000))=0,"",SUMPRODUCT((原材料明细表!$A$6:$A$1000&gt;=$G$4)*(原材料明细表!$A$6:$A$1000&lt;=$H$4)*(原材料明细表!$C$6:$C$1000=$A157)*(原材料明细表!$F$6:$F$1000)))</f>
        <v/>
      </c>
      <c r="E157" s="179" t="str">
        <f t="array" ref="E157">IF(A157="","",VLOOKUP(A157,基础资料!A:E,4,0))</f>
        <v/>
      </c>
      <c r="F157" s="180" t="str">
        <f t="array" ref="F157">IF(OR(A157="",D157=""),"",E157*D157)</f>
        <v/>
      </c>
      <c r="G157" s="181" t="str">
        <f t="array" ref="G157">IF(SUMPRODUCT((原材料明细表!$A$6:$A$1000&gt;=$G$4)*(原材料明细表!$A$6:$A$1000&lt;=$H$4)*(原材料明细表!$C$6:$C$1000=$A157)*(原材料明细表!$I$6:$I$1000))=0,"",SUMPRODUCT((原材料明细表!$A$6:$A$1000&gt;=$G$4)*(原材料明细表!$A$6:$A$1000&lt;=$H$4)*(原材料明细表!$C$6:$C$1000=$A157)*(原材料明细表!$I$6:$I$1000)))</f>
        <v/>
      </c>
      <c r="H157" s="179" t="str">
        <f t="array" ref="H157">IF(A157="","",VLOOKUP(A157,基础资料!A:E,4,0))</f>
        <v/>
      </c>
      <c r="I157" s="186" t="str">
        <f t="array" ref="I157">IF(OR(A157="",G157=""),"",G157*H157)</f>
        <v/>
      </c>
      <c r="J157" s="181" t="str">
        <f t="array" ref="J157">IF(SUMPRODUCT((原材料明细表!$A$6:$A$1000&gt;=$G$4)*(原材料明细表!$A$6:$A$1000&lt;=$H$4)*(原材料明细表!$C$6:$C$1000=$A157)*(原材料明细表!$L$6:$L$1000))=0,"",SUMPRODUCT((原材料明细表!$A$6:$A$1000&gt;=$G$4)*(原材料明细表!$A$6:$A$1000&lt;=$H$4)*(原材料明细表!$C$6:$C$1000=$A157)*(原材料明细表!$L$6:$L$1000)))</f>
        <v/>
      </c>
      <c r="K157" s="178" t="str">
        <f t="array" ref="K157">IF(A157="","",VLOOKUP(A157,基础资料!A:E,4,0))</f>
        <v/>
      </c>
      <c r="L157" s="186" t="str">
        <f t="array" ref="L157">IF(OR(A157="",J157=""),"",J157*K157)</f>
        <v/>
      </c>
      <c r="M157" s="187" t="str">
        <f t="array" ref="M157">IF(AND(D157="",G157="",J157=""),"",IF(AND(D157="",G157=""),-J157,IF(AND(D157="",J157=""),-G157,IF(AND(G157="",J157=""),D157,IF(D157="",-G157-J157,IF(G157="",D157-J157,IF(J157="",D157-G157,D157-G157-J157)))))))</f>
        <v/>
      </c>
      <c r="N157" s="178" t="str">
        <f t="array" ref="N157">IF(A157="","",VLOOKUP(A157,基础资料!A:E,4,0))</f>
        <v/>
      </c>
      <c r="O157" s="186" t="str">
        <f t="array" ref="O157">IF(OR(A157="",M157=""),"",N157*M157)</f>
        <v/>
      </c>
    </row>
    <row r="158" spans="1:15">
      <c r="A158" s="182"/>
      <c r="B158" s="172"/>
      <c r="C158" s="172"/>
      <c r="D158" s="183" t="str">
        <f t="array" ref="D158">IF(SUMPRODUCT((原材料明细表!$A$6:$A$1000&gt;=$G$4)*(原材料明细表!$A$6:$A$1000&lt;=$H$4)*(原材料明细表!$C$6:$C$1000=$A158)*(原材料明细表!$F$6:$F$1000))=0,"",SUMPRODUCT((原材料明细表!$A$6:$A$1000&gt;=$G$4)*(原材料明细表!$A$6:$A$1000&lt;=$H$4)*(原材料明细表!$C$6:$C$1000=$A158)*(原材料明细表!$F$6:$F$1000)))</f>
        <v/>
      </c>
      <c r="E158" s="174" t="str">
        <f t="array" ref="E158">IF(A158="","",VLOOKUP(A158,基础资料!A:E,4,0))</f>
        <v/>
      </c>
      <c r="F158" s="175" t="str">
        <f t="array" ref="F158">IF(OR(A158="",D158=""),"",E158*D158)</f>
        <v/>
      </c>
      <c r="G158" s="176" t="str">
        <f t="array" ref="G158">IF(SUMPRODUCT((原材料明细表!$A$6:$A$1000&gt;=$G$4)*(原材料明细表!$A$6:$A$1000&lt;=$H$4)*(原材料明细表!$C$6:$C$1000=$A158)*(原材料明细表!$I$6:$I$1000))=0,"",SUMPRODUCT((原材料明细表!$A$6:$A$1000&gt;=$G$4)*(原材料明细表!$A$6:$A$1000&lt;=$H$4)*(原材料明细表!$C$6:$C$1000=$A158)*(原材料明细表!$I$6:$I$1000)))</f>
        <v/>
      </c>
      <c r="H158" s="174" t="str">
        <f t="array" ref="H158">IF(A158="","",VLOOKUP(A158,基础资料!A:E,4,0))</f>
        <v/>
      </c>
      <c r="I158" s="184" t="str">
        <f t="array" ref="I158">IF(OR(A158="",G158=""),"",G158*H158)</f>
        <v/>
      </c>
      <c r="J158" s="176" t="str">
        <f t="array" ref="J158">IF(SUMPRODUCT((原材料明细表!$A$6:$A$1000&gt;=$G$4)*(原材料明细表!$A$6:$A$1000&lt;=$H$4)*(原材料明细表!$C$6:$C$1000=$A158)*(原材料明细表!$L$6:$L$1000))=0,"",SUMPRODUCT((原材料明细表!$A$6:$A$1000&gt;=$G$4)*(原材料明细表!$A$6:$A$1000&lt;=$H$4)*(原材料明细表!$C$6:$C$1000=$A158)*(原材料明细表!$L$6:$L$1000)))</f>
        <v/>
      </c>
      <c r="K158" s="173" t="str">
        <f t="array" ref="K158">IF(A158="","",VLOOKUP(A158,基础资料!A:E,4,0))</f>
        <v/>
      </c>
      <c r="L158" s="184" t="str">
        <f t="array" ref="L158">IF(OR(A158="",J158=""),"",J158*K158)</f>
        <v/>
      </c>
      <c r="M158" s="185" t="str">
        <f t="array" ref="M158">IF(AND(D158="",G158="",J158=""),"",IF(AND(D158="",G158=""),-J158,IF(AND(D158="",J158=""),-G158,IF(AND(G158="",J158=""),D158,IF(D158="",-G158-J158,IF(G158="",D158-J158,IF(J158="",D158-G158,D158-G158-J158)))))))</f>
        <v/>
      </c>
      <c r="N158" s="173" t="str">
        <f t="array" ref="N158">IF(A158="","",VLOOKUP(A158,基础资料!A:E,4,0))</f>
        <v/>
      </c>
      <c r="O158" s="184" t="str">
        <f t="array" ref="O158">IF(OR(A158="",M158=""),"",N158*M158)</f>
        <v/>
      </c>
    </row>
    <row r="159" spans="1:15">
      <c r="A159" s="182"/>
      <c r="B159" s="172"/>
      <c r="C159" s="172"/>
      <c r="D159" s="183" t="str">
        <f t="array" ref="D159">IF(SUMPRODUCT((原材料明细表!$A$6:$A$1000&gt;=$G$4)*(原材料明细表!$A$6:$A$1000&lt;=$H$4)*(原材料明细表!$C$6:$C$1000=$A159)*(原材料明细表!$F$6:$F$1000))=0,"",SUMPRODUCT((原材料明细表!$A$6:$A$1000&gt;=$G$4)*(原材料明细表!$A$6:$A$1000&lt;=$H$4)*(原材料明细表!$C$6:$C$1000=$A159)*(原材料明细表!$F$6:$F$1000)))</f>
        <v/>
      </c>
      <c r="E159" s="179" t="str">
        <f t="array" ref="E159">IF(A159="","",VLOOKUP(A159,基础资料!A:E,4,0))</f>
        <v/>
      </c>
      <c r="F159" s="180" t="str">
        <f t="array" ref="F159">IF(OR(A159="",D159=""),"",E159*D159)</f>
        <v/>
      </c>
      <c r="G159" s="181" t="str">
        <f t="array" ref="G159">IF(SUMPRODUCT((原材料明细表!$A$6:$A$1000&gt;=$G$4)*(原材料明细表!$A$6:$A$1000&lt;=$H$4)*(原材料明细表!$C$6:$C$1000=$A159)*(原材料明细表!$I$6:$I$1000))=0,"",SUMPRODUCT((原材料明细表!$A$6:$A$1000&gt;=$G$4)*(原材料明细表!$A$6:$A$1000&lt;=$H$4)*(原材料明细表!$C$6:$C$1000=$A159)*(原材料明细表!$I$6:$I$1000)))</f>
        <v/>
      </c>
      <c r="H159" s="179" t="str">
        <f t="array" ref="H159">IF(A159="","",VLOOKUP(A159,基础资料!A:E,4,0))</f>
        <v/>
      </c>
      <c r="I159" s="186" t="str">
        <f t="array" ref="I159">IF(OR(A159="",G159=""),"",G159*H159)</f>
        <v/>
      </c>
      <c r="J159" s="181" t="str">
        <f t="array" ref="J159">IF(SUMPRODUCT((原材料明细表!$A$6:$A$1000&gt;=$G$4)*(原材料明细表!$A$6:$A$1000&lt;=$H$4)*(原材料明细表!$C$6:$C$1000=$A159)*(原材料明细表!$L$6:$L$1000))=0,"",SUMPRODUCT((原材料明细表!$A$6:$A$1000&gt;=$G$4)*(原材料明细表!$A$6:$A$1000&lt;=$H$4)*(原材料明细表!$C$6:$C$1000=$A159)*(原材料明细表!$L$6:$L$1000)))</f>
        <v/>
      </c>
      <c r="K159" s="178" t="str">
        <f t="array" ref="K159">IF(A159="","",VLOOKUP(A159,基础资料!A:E,4,0))</f>
        <v/>
      </c>
      <c r="L159" s="186" t="str">
        <f t="array" ref="L159">IF(OR(A159="",J159=""),"",J159*K159)</f>
        <v/>
      </c>
      <c r="M159" s="187" t="str">
        <f t="array" ref="M159">IF(AND(D159="",G159="",J159=""),"",IF(AND(D159="",G159=""),-J159,IF(AND(D159="",J159=""),-G159,IF(AND(G159="",J159=""),D159,IF(D159="",-G159-J159,IF(G159="",D159-J159,IF(J159="",D159-G159,D159-G159-J159)))))))</f>
        <v/>
      </c>
      <c r="N159" s="178" t="str">
        <f t="array" ref="N159">IF(A159="","",VLOOKUP(A159,基础资料!A:E,4,0))</f>
        <v/>
      </c>
      <c r="O159" s="186" t="str">
        <f t="array" ref="O159">IF(OR(A159="",M159=""),"",N159*M159)</f>
        <v/>
      </c>
    </row>
    <row r="160" spans="1:15">
      <c r="A160" s="182"/>
      <c r="B160" s="172"/>
      <c r="C160" s="172"/>
      <c r="D160" s="183" t="str">
        <f t="array" ref="D160">IF(SUMPRODUCT((原材料明细表!$A$6:$A$1000&gt;=$G$4)*(原材料明细表!$A$6:$A$1000&lt;=$H$4)*(原材料明细表!$C$6:$C$1000=$A160)*(原材料明细表!$F$6:$F$1000))=0,"",SUMPRODUCT((原材料明细表!$A$6:$A$1000&gt;=$G$4)*(原材料明细表!$A$6:$A$1000&lt;=$H$4)*(原材料明细表!$C$6:$C$1000=$A160)*(原材料明细表!$F$6:$F$1000)))</f>
        <v/>
      </c>
      <c r="E160" s="174" t="str">
        <f t="array" ref="E160">IF(A160="","",VLOOKUP(A160,基础资料!A:E,4,0))</f>
        <v/>
      </c>
      <c r="F160" s="175" t="str">
        <f t="array" ref="F160">IF(OR(A160="",D160=""),"",E160*D160)</f>
        <v/>
      </c>
      <c r="G160" s="176" t="str">
        <f t="array" ref="G160">IF(SUMPRODUCT((原材料明细表!$A$6:$A$1000&gt;=$G$4)*(原材料明细表!$A$6:$A$1000&lt;=$H$4)*(原材料明细表!$C$6:$C$1000=$A160)*(原材料明细表!$I$6:$I$1000))=0,"",SUMPRODUCT((原材料明细表!$A$6:$A$1000&gt;=$G$4)*(原材料明细表!$A$6:$A$1000&lt;=$H$4)*(原材料明细表!$C$6:$C$1000=$A160)*(原材料明细表!$I$6:$I$1000)))</f>
        <v/>
      </c>
      <c r="H160" s="174" t="str">
        <f t="array" ref="H160">IF(A160="","",VLOOKUP(A160,基础资料!A:E,4,0))</f>
        <v/>
      </c>
      <c r="I160" s="184" t="str">
        <f t="array" ref="I160">IF(OR(A160="",G160=""),"",G160*H160)</f>
        <v/>
      </c>
      <c r="J160" s="176" t="str">
        <f t="array" ref="J160">IF(SUMPRODUCT((原材料明细表!$A$6:$A$1000&gt;=$G$4)*(原材料明细表!$A$6:$A$1000&lt;=$H$4)*(原材料明细表!$C$6:$C$1000=$A160)*(原材料明细表!$L$6:$L$1000))=0,"",SUMPRODUCT((原材料明细表!$A$6:$A$1000&gt;=$G$4)*(原材料明细表!$A$6:$A$1000&lt;=$H$4)*(原材料明细表!$C$6:$C$1000=$A160)*(原材料明细表!$L$6:$L$1000)))</f>
        <v/>
      </c>
      <c r="K160" s="173" t="str">
        <f t="array" ref="K160">IF(A160="","",VLOOKUP(A160,基础资料!A:E,4,0))</f>
        <v/>
      </c>
      <c r="L160" s="184" t="str">
        <f t="array" ref="L160">IF(OR(A160="",J160=""),"",J160*K160)</f>
        <v/>
      </c>
      <c r="M160" s="185" t="str">
        <f t="array" ref="M160">IF(AND(D160="",G160="",J160=""),"",IF(AND(D160="",G160=""),-J160,IF(AND(D160="",J160=""),-G160,IF(AND(G160="",J160=""),D160,IF(D160="",-G160-J160,IF(G160="",D160-J160,IF(J160="",D160-G160,D160-G160-J160)))))))</f>
        <v/>
      </c>
      <c r="N160" s="173" t="str">
        <f t="array" ref="N160">IF(A160="","",VLOOKUP(A160,基础资料!A:E,4,0))</f>
        <v/>
      </c>
      <c r="O160" s="184" t="str">
        <f t="array" ref="O160">IF(OR(A160="",M160=""),"",N160*M160)</f>
        <v/>
      </c>
    </row>
    <row r="161" spans="1:15">
      <c r="A161" s="182"/>
      <c r="B161" s="172"/>
      <c r="C161" s="172"/>
      <c r="D161" s="183" t="str">
        <f t="array" ref="D161">IF(SUMPRODUCT((原材料明细表!$A$6:$A$1000&gt;=$G$4)*(原材料明细表!$A$6:$A$1000&lt;=$H$4)*(原材料明细表!$C$6:$C$1000=$A161)*(原材料明细表!$F$6:$F$1000))=0,"",SUMPRODUCT((原材料明细表!$A$6:$A$1000&gt;=$G$4)*(原材料明细表!$A$6:$A$1000&lt;=$H$4)*(原材料明细表!$C$6:$C$1000=$A161)*(原材料明细表!$F$6:$F$1000)))</f>
        <v/>
      </c>
      <c r="E161" s="179" t="str">
        <f t="array" ref="E161">IF(A161="","",VLOOKUP(A161,基础资料!A:E,4,0))</f>
        <v/>
      </c>
      <c r="F161" s="180" t="str">
        <f t="array" ref="F161">IF(OR(A161="",D161=""),"",E161*D161)</f>
        <v/>
      </c>
      <c r="G161" s="181" t="str">
        <f t="array" ref="G161">IF(SUMPRODUCT((原材料明细表!$A$6:$A$1000&gt;=$G$4)*(原材料明细表!$A$6:$A$1000&lt;=$H$4)*(原材料明细表!$C$6:$C$1000=$A161)*(原材料明细表!$I$6:$I$1000))=0,"",SUMPRODUCT((原材料明细表!$A$6:$A$1000&gt;=$G$4)*(原材料明细表!$A$6:$A$1000&lt;=$H$4)*(原材料明细表!$C$6:$C$1000=$A161)*(原材料明细表!$I$6:$I$1000)))</f>
        <v/>
      </c>
      <c r="H161" s="179" t="str">
        <f t="array" ref="H161">IF(A161="","",VLOOKUP(A161,基础资料!A:E,4,0))</f>
        <v/>
      </c>
      <c r="I161" s="186" t="str">
        <f t="array" ref="I161">IF(OR(A161="",G161=""),"",G161*H161)</f>
        <v/>
      </c>
      <c r="J161" s="181" t="str">
        <f t="array" ref="J161">IF(SUMPRODUCT((原材料明细表!$A$6:$A$1000&gt;=$G$4)*(原材料明细表!$A$6:$A$1000&lt;=$H$4)*(原材料明细表!$C$6:$C$1000=$A161)*(原材料明细表!$L$6:$L$1000))=0,"",SUMPRODUCT((原材料明细表!$A$6:$A$1000&gt;=$G$4)*(原材料明细表!$A$6:$A$1000&lt;=$H$4)*(原材料明细表!$C$6:$C$1000=$A161)*(原材料明细表!$L$6:$L$1000)))</f>
        <v/>
      </c>
      <c r="K161" s="178" t="str">
        <f t="array" ref="K161">IF(A161="","",VLOOKUP(A161,基础资料!A:E,4,0))</f>
        <v/>
      </c>
      <c r="L161" s="186" t="str">
        <f t="array" ref="L161">IF(OR(A161="",J161=""),"",J161*K161)</f>
        <v/>
      </c>
      <c r="M161" s="187" t="str">
        <f t="array" ref="M161">IF(AND(D161="",G161="",J161=""),"",IF(AND(D161="",G161=""),-J161,IF(AND(D161="",J161=""),-G161,IF(AND(G161="",J161=""),D161,IF(D161="",-G161-J161,IF(G161="",D161-J161,IF(J161="",D161-G161,D161-G161-J161)))))))</f>
        <v/>
      </c>
      <c r="N161" s="178" t="str">
        <f t="array" ref="N161">IF(A161="","",VLOOKUP(A161,基础资料!A:E,4,0))</f>
        <v/>
      </c>
      <c r="O161" s="186" t="str">
        <f t="array" ref="O161">IF(OR(A161="",M161=""),"",N161*M161)</f>
        <v/>
      </c>
    </row>
    <row r="162" spans="1:15">
      <c r="A162" s="182"/>
      <c r="B162" s="172"/>
      <c r="C162" s="172"/>
      <c r="D162" s="183" t="str">
        <f t="array" ref="D162">IF(SUMPRODUCT((原材料明细表!$A$6:$A$1000&gt;=$G$4)*(原材料明细表!$A$6:$A$1000&lt;=$H$4)*(原材料明细表!$C$6:$C$1000=$A162)*(原材料明细表!$F$6:$F$1000))=0,"",SUMPRODUCT((原材料明细表!$A$6:$A$1000&gt;=$G$4)*(原材料明细表!$A$6:$A$1000&lt;=$H$4)*(原材料明细表!$C$6:$C$1000=$A162)*(原材料明细表!$F$6:$F$1000)))</f>
        <v/>
      </c>
      <c r="E162" s="174" t="str">
        <f t="array" ref="E162">IF(A162="","",VLOOKUP(A162,基础资料!A:E,4,0))</f>
        <v/>
      </c>
      <c r="F162" s="175" t="str">
        <f t="array" ref="F162">IF(OR(A162="",D162=""),"",E162*D162)</f>
        <v/>
      </c>
      <c r="G162" s="176" t="str">
        <f t="array" ref="G162">IF(SUMPRODUCT((原材料明细表!$A$6:$A$1000&gt;=$G$4)*(原材料明细表!$A$6:$A$1000&lt;=$H$4)*(原材料明细表!$C$6:$C$1000=$A162)*(原材料明细表!$I$6:$I$1000))=0,"",SUMPRODUCT((原材料明细表!$A$6:$A$1000&gt;=$G$4)*(原材料明细表!$A$6:$A$1000&lt;=$H$4)*(原材料明细表!$C$6:$C$1000=$A162)*(原材料明细表!$I$6:$I$1000)))</f>
        <v/>
      </c>
      <c r="H162" s="174" t="str">
        <f t="array" ref="H162">IF(A162="","",VLOOKUP(A162,基础资料!A:E,4,0))</f>
        <v/>
      </c>
      <c r="I162" s="184" t="str">
        <f t="array" ref="I162">IF(OR(A162="",G162=""),"",G162*H162)</f>
        <v/>
      </c>
      <c r="J162" s="176" t="str">
        <f t="array" ref="J162">IF(SUMPRODUCT((原材料明细表!$A$6:$A$1000&gt;=$G$4)*(原材料明细表!$A$6:$A$1000&lt;=$H$4)*(原材料明细表!$C$6:$C$1000=$A162)*(原材料明细表!$L$6:$L$1000))=0,"",SUMPRODUCT((原材料明细表!$A$6:$A$1000&gt;=$G$4)*(原材料明细表!$A$6:$A$1000&lt;=$H$4)*(原材料明细表!$C$6:$C$1000=$A162)*(原材料明细表!$L$6:$L$1000)))</f>
        <v/>
      </c>
      <c r="K162" s="173" t="str">
        <f t="array" ref="K162">IF(A162="","",VLOOKUP(A162,基础资料!A:E,4,0))</f>
        <v/>
      </c>
      <c r="L162" s="184" t="str">
        <f t="array" ref="L162">IF(OR(A162="",J162=""),"",J162*K162)</f>
        <v/>
      </c>
      <c r="M162" s="185" t="str">
        <f t="array" ref="M162">IF(AND(D162="",G162="",J162=""),"",IF(AND(D162="",G162=""),-J162,IF(AND(D162="",J162=""),-G162,IF(AND(G162="",J162=""),D162,IF(D162="",-G162-J162,IF(G162="",D162-J162,IF(J162="",D162-G162,D162-G162-J162)))))))</f>
        <v/>
      </c>
      <c r="N162" s="173" t="str">
        <f t="array" ref="N162">IF(A162="","",VLOOKUP(A162,基础资料!A:E,4,0))</f>
        <v/>
      </c>
      <c r="O162" s="184" t="str">
        <f t="array" ref="O162">IF(OR(A162="",M162=""),"",N162*M162)</f>
        <v/>
      </c>
    </row>
    <row r="163" spans="1:15">
      <c r="A163" s="182"/>
      <c r="B163" s="172"/>
      <c r="C163" s="172"/>
      <c r="D163" s="183" t="str">
        <f t="array" ref="D163">IF(SUMPRODUCT((原材料明细表!$A$6:$A$1000&gt;=$G$4)*(原材料明细表!$A$6:$A$1000&lt;=$H$4)*(原材料明细表!$C$6:$C$1000=$A163)*(原材料明细表!$F$6:$F$1000))=0,"",SUMPRODUCT((原材料明细表!$A$6:$A$1000&gt;=$G$4)*(原材料明细表!$A$6:$A$1000&lt;=$H$4)*(原材料明细表!$C$6:$C$1000=$A163)*(原材料明细表!$F$6:$F$1000)))</f>
        <v/>
      </c>
      <c r="E163" s="179" t="str">
        <f t="array" ref="E163">IF(A163="","",VLOOKUP(A163,基础资料!A:E,4,0))</f>
        <v/>
      </c>
      <c r="F163" s="180" t="str">
        <f t="array" ref="F163">IF(OR(A163="",D163=""),"",E163*D163)</f>
        <v/>
      </c>
      <c r="G163" s="181" t="str">
        <f t="array" ref="G163">IF(SUMPRODUCT((原材料明细表!$A$6:$A$1000&gt;=$G$4)*(原材料明细表!$A$6:$A$1000&lt;=$H$4)*(原材料明细表!$C$6:$C$1000=$A163)*(原材料明细表!$I$6:$I$1000))=0,"",SUMPRODUCT((原材料明细表!$A$6:$A$1000&gt;=$G$4)*(原材料明细表!$A$6:$A$1000&lt;=$H$4)*(原材料明细表!$C$6:$C$1000=$A163)*(原材料明细表!$I$6:$I$1000)))</f>
        <v/>
      </c>
      <c r="H163" s="179" t="str">
        <f t="array" ref="H163">IF(A163="","",VLOOKUP(A163,基础资料!A:E,4,0))</f>
        <v/>
      </c>
      <c r="I163" s="186" t="str">
        <f t="array" ref="I163">IF(OR(A163="",G163=""),"",G163*H163)</f>
        <v/>
      </c>
      <c r="J163" s="181" t="str">
        <f t="array" ref="J163">IF(SUMPRODUCT((原材料明细表!$A$6:$A$1000&gt;=$G$4)*(原材料明细表!$A$6:$A$1000&lt;=$H$4)*(原材料明细表!$C$6:$C$1000=$A163)*(原材料明细表!$L$6:$L$1000))=0,"",SUMPRODUCT((原材料明细表!$A$6:$A$1000&gt;=$G$4)*(原材料明细表!$A$6:$A$1000&lt;=$H$4)*(原材料明细表!$C$6:$C$1000=$A163)*(原材料明细表!$L$6:$L$1000)))</f>
        <v/>
      </c>
      <c r="K163" s="178" t="str">
        <f t="array" ref="K163">IF(A163="","",VLOOKUP(A163,基础资料!A:E,4,0))</f>
        <v/>
      </c>
      <c r="L163" s="186" t="str">
        <f t="array" ref="L163">IF(OR(A163="",J163=""),"",J163*K163)</f>
        <v/>
      </c>
      <c r="M163" s="187" t="str">
        <f t="array" ref="M163">IF(AND(D163="",G163="",J163=""),"",IF(AND(D163="",G163=""),-J163,IF(AND(D163="",J163=""),-G163,IF(AND(G163="",J163=""),D163,IF(D163="",-G163-J163,IF(G163="",D163-J163,IF(J163="",D163-G163,D163-G163-J163)))))))</f>
        <v/>
      </c>
      <c r="N163" s="178" t="str">
        <f t="array" ref="N163">IF(A163="","",VLOOKUP(A163,基础资料!A:E,4,0))</f>
        <v/>
      </c>
      <c r="O163" s="186" t="str">
        <f t="array" ref="O163">IF(OR(A163="",M163=""),"",N163*M163)</f>
        <v/>
      </c>
    </row>
    <row r="164" spans="1:15">
      <c r="A164" s="182"/>
      <c r="B164" s="172"/>
      <c r="C164" s="172"/>
      <c r="D164" s="183" t="str">
        <f t="array" ref="D164">IF(SUMPRODUCT((原材料明细表!$A$6:$A$1000&gt;=$G$4)*(原材料明细表!$A$6:$A$1000&lt;=$H$4)*(原材料明细表!$C$6:$C$1000=$A164)*(原材料明细表!$F$6:$F$1000))=0,"",SUMPRODUCT((原材料明细表!$A$6:$A$1000&gt;=$G$4)*(原材料明细表!$A$6:$A$1000&lt;=$H$4)*(原材料明细表!$C$6:$C$1000=$A164)*(原材料明细表!$F$6:$F$1000)))</f>
        <v/>
      </c>
      <c r="E164" s="174" t="str">
        <f t="array" ref="E164">IF(A164="","",VLOOKUP(A164,基础资料!A:E,4,0))</f>
        <v/>
      </c>
      <c r="F164" s="175" t="str">
        <f t="array" ref="F164">IF(OR(A164="",D164=""),"",E164*D164)</f>
        <v/>
      </c>
      <c r="G164" s="176" t="str">
        <f t="array" ref="G164">IF(SUMPRODUCT((原材料明细表!$A$6:$A$1000&gt;=$G$4)*(原材料明细表!$A$6:$A$1000&lt;=$H$4)*(原材料明细表!$C$6:$C$1000=$A164)*(原材料明细表!$I$6:$I$1000))=0,"",SUMPRODUCT((原材料明细表!$A$6:$A$1000&gt;=$G$4)*(原材料明细表!$A$6:$A$1000&lt;=$H$4)*(原材料明细表!$C$6:$C$1000=$A164)*(原材料明细表!$I$6:$I$1000)))</f>
        <v/>
      </c>
      <c r="H164" s="174" t="str">
        <f t="array" ref="H164">IF(A164="","",VLOOKUP(A164,基础资料!A:E,4,0))</f>
        <v/>
      </c>
      <c r="I164" s="184" t="str">
        <f t="array" ref="I164">IF(OR(A164="",G164=""),"",G164*H164)</f>
        <v/>
      </c>
      <c r="J164" s="176" t="str">
        <f t="array" ref="J164">IF(SUMPRODUCT((原材料明细表!$A$6:$A$1000&gt;=$G$4)*(原材料明细表!$A$6:$A$1000&lt;=$H$4)*(原材料明细表!$C$6:$C$1000=$A164)*(原材料明细表!$L$6:$L$1000))=0,"",SUMPRODUCT((原材料明细表!$A$6:$A$1000&gt;=$G$4)*(原材料明细表!$A$6:$A$1000&lt;=$H$4)*(原材料明细表!$C$6:$C$1000=$A164)*(原材料明细表!$L$6:$L$1000)))</f>
        <v/>
      </c>
      <c r="K164" s="173" t="str">
        <f t="array" ref="K164">IF(A164="","",VLOOKUP(A164,基础资料!A:E,4,0))</f>
        <v/>
      </c>
      <c r="L164" s="184" t="str">
        <f t="array" ref="L164">IF(OR(A164="",J164=""),"",J164*K164)</f>
        <v/>
      </c>
      <c r="M164" s="185" t="str">
        <f t="array" ref="M164">IF(AND(D164="",G164="",J164=""),"",IF(AND(D164="",G164=""),-J164,IF(AND(D164="",J164=""),-G164,IF(AND(G164="",J164=""),D164,IF(D164="",-G164-J164,IF(G164="",D164-J164,IF(J164="",D164-G164,D164-G164-J164)))))))</f>
        <v/>
      </c>
      <c r="N164" s="173" t="str">
        <f t="array" ref="N164">IF(A164="","",VLOOKUP(A164,基础资料!A:E,4,0))</f>
        <v/>
      </c>
      <c r="O164" s="184" t="str">
        <f t="array" ref="O164">IF(OR(A164="",M164=""),"",N164*M164)</f>
        <v/>
      </c>
    </row>
    <row r="165" spans="1:15">
      <c r="A165" s="182"/>
      <c r="B165" s="172"/>
      <c r="C165" s="172"/>
      <c r="D165" s="183" t="str">
        <f t="array" ref="D165">IF(SUMPRODUCT((原材料明细表!$A$6:$A$1000&gt;=$G$4)*(原材料明细表!$A$6:$A$1000&lt;=$H$4)*(原材料明细表!$C$6:$C$1000=$A165)*(原材料明细表!$F$6:$F$1000))=0,"",SUMPRODUCT((原材料明细表!$A$6:$A$1000&gt;=$G$4)*(原材料明细表!$A$6:$A$1000&lt;=$H$4)*(原材料明细表!$C$6:$C$1000=$A165)*(原材料明细表!$F$6:$F$1000)))</f>
        <v/>
      </c>
      <c r="E165" s="179" t="str">
        <f t="array" ref="E165">IF(A165="","",VLOOKUP(A165,基础资料!A:E,4,0))</f>
        <v/>
      </c>
      <c r="F165" s="180" t="str">
        <f t="array" ref="F165">IF(OR(A165="",D165=""),"",E165*D165)</f>
        <v/>
      </c>
      <c r="G165" s="181" t="str">
        <f t="array" ref="G165">IF(SUMPRODUCT((原材料明细表!$A$6:$A$1000&gt;=$G$4)*(原材料明细表!$A$6:$A$1000&lt;=$H$4)*(原材料明细表!$C$6:$C$1000=$A165)*(原材料明细表!$I$6:$I$1000))=0,"",SUMPRODUCT((原材料明细表!$A$6:$A$1000&gt;=$G$4)*(原材料明细表!$A$6:$A$1000&lt;=$H$4)*(原材料明细表!$C$6:$C$1000=$A165)*(原材料明细表!$I$6:$I$1000)))</f>
        <v/>
      </c>
      <c r="H165" s="179" t="str">
        <f t="array" ref="H165">IF(A165="","",VLOOKUP(A165,基础资料!A:E,4,0))</f>
        <v/>
      </c>
      <c r="I165" s="186" t="str">
        <f t="array" ref="I165">IF(OR(A165="",G165=""),"",G165*H165)</f>
        <v/>
      </c>
      <c r="J165" s="181" t="str">
        <f t="array" ref="J165">IF(SUMPRODUCT((原材料明细表!$A$6:$A$1000&gt;=$G$4)*(原材料明细表!$A$6:$A$1000&lt;=$H$4)*(原材料明细表!$C$6:$C$1000=$A165)*(原材料明细表!$L$6:$L$1000))=0,"",SUMPRODUCT((原材料明细表!$A$6:$A$1000&gt;=$G$4)*(原材料明细表!$A$6:$A$1000&lt;=$H$4)*(原材料明细表!$C$6:$C$1000=$A165)*(原材料明细表!$L$6:$L$1000)))</f>
        <v/>
      </c>
      <c r="K165" s="178" t="str">
        <f t="array" ref="K165">IF(A165="","",VLOOKUP(A165,基础资料!A:E,4,0))</f>
        <v/>
      </c>
      <c r="L165" s="186" t="str">
        <f t="array" ref="L165">IF(OR(A165="",J165=""),"",J165*K165)</f>
        <v/>
      </c>
      <c r="M165" s="187" t="str">
        <f t="array" ref="M165">IF(AND(D165="",G165="",J165=""),"",IF(AND(D165="",G165=""),-J165,IF(AND(D165="",J165=""),-G165,IF(AND(G165="",J165=""),D165,IF(D165="",-G165-J165,IF(G165="",D165-J165,IF(J165="",D165-G165,D165-G165-J165)))))))</f>
        <v/>
      </c>
      <c r="N165" s="178" t="str">
        <f t="array" ref="N165">IF(A165="","",VLOOKUP(A165,基础资料!A:E,4,0))</f>
        <v/>
      </c>
      <c r="O165" s="186" t="str">
        <f t="array" ref="O165">IF(OR(A165="",M165=""),"",N165*M165)</f>
        <v/>
      </c>
    </row>
    <row r="166" spans="1:15">
      <c r="A166" s="182"/>
      <c r="B166" s="172"/>
      <c r="C166" s="172"/>
      <c r="D166" s="183" t="str">
        <f t="array" ref="D166">IF(SUMPRODUCT((原材料明细表!$A$6:$A$1000&gt;=$G$4)*(原材料明细表!$A$6:$A$1000&lt;=$H$4)*(原材料明细表!$C$6:$C$1000=$A166)*(原材料明细表!$F$6:$F$1000))=0,"",SUMPRODUCT((原材料明细表!$A$6:$A$1000&gt;=$G$4)*(原材料明细表!$A$6:$A$1000&lt;=$H$4)*(原材料明细表!$C$6:$C$1000=$A166)*(原材料明细表!$F$6:$F$1000)))</f>
        <v/>
      </c>
      <c r="E166" s="174" t="str">
        <f t="array" ref="E166">IF(A166="","",VLOOKUP(A166,基础资料!A:E,4,0))</f>
        <v/>
      </c>
      <c r="F166" s="175" t="str">
        <f t="array" ref="F166">IF(OR(A166="",D166=""),"",E166*D166)</f>
        <v/>
      </c>
      <c r="G166" s="176" t="str">
        <f t="array" ref="G166">IF(SUMPRODUCT((原材料明细表!$A$6:$A$1000&gt;=$G$4)*(原材料明细表!$A$6:$A$1000&lt;=$H$4)*(原材料明细表!$C$6:$C$1000=$A166)*(原材料明细表!$I$6:$I$1000))=0,"",SUMPRODUCT((原材料明细表!$A$6:$A$1000&gt;=$G$4)*(原材料明细表!$A$6:$A$1000&lt;=$H$4)*(原材料明细表!$C$6:$C$1000=$A166)*(原材料明细表!$I$6:$I$1000)))</f>
        <v/>
      </c>
      <c r="H166" s="174" t="str">
        <f t="array" ref="H166">IF(A166="","",VLOOKUP(A166,基础资料!A:E,4,0))</f>
        <v/>
      </c>
      <c r="I166" s="184" t="str">
        <f t="array" ref="I166">IF(OR(A166="",G166=""),"",G166*H166)</f>
        <v/>
      </c>
      <c r="J166" s="176" t="str">
        <f t="array" ref="J166">IF(SUMPRODUCT((原材料明细表!$A$6:$A$1000&gt;=$G$4)*(原材料明细表!$A$6:$A$1000&lt;=$H$4)*(原材料明细表!$C$6:$C$1000=$A166)*(原材料明细表!$L$6:$L$1000))=0,"",SUMPRODUCT((原材料明细表!$A$6:$A$1000&gt;=$G$4)*(原材料明细表!$A$6:$A$1000&lt;=$H$4)*(原材料明细表!$C$6:$C$1000=$A166)*(原材料明细表!$L$6:$L$1000)))</f>
        <v/>
      </c>
      <c r="K166" s="173" t="str">
        <f t="array" ref="K166">IF(A166="","",VLOOKUP(A166,基础资料!A:E,4,0))</f>
        <v/>
      </c>
      <c r="L166" s="184" t="str">
        <f t="array" ref="L166">IF(OR(A166="",J166=""),"",J166*K166)</f>
        <v/>
      </c>
      <c r="M166" s="185" t="str">
        <f t="array" ref="M166">IF(AND(D166="",G166="",J166=""),"",IF(AND(D166="",G166=""),-J166,IF(AND(D166="",J166=""),-G166,IF(AND(G166="",J166=""),D166,IF(D166="",-G166-J166,IF(G166="",D166-J166,IF(J166="",D166-G166,D166-G166-J166)))))))</f>
        <v/>
      </c>
      <c r="N166" s="173" t="str">
        <f t="array" ref="N166">IF(A166="","",VLOOKUP(A166,基础资料!A:E,4,0))</f>
        <v/>
      </c>
      <c r="O166" s="184" t="str">
        <f t="array" ref="O166">IF(OR(A166="",M166=""),"",N166*M166)</f>
        <v/>
      </c>
    </row>
    <row r="167" spans="1:15">
      <c r="A167" s="182"/>
      <c r="B167" s="172"/>
      <c r="C167" s="172"/>
      <c r="D167" s="183" t="str">
        <f t="array" ref="D167">IF(SUMPRODUCT((原材料明细表!$A$6:$A$1000&gt;=$G$4)*(原材料明细表!$A$6:$A$1000&lt;=$H$4)*(原材料明细表!$C$6:$C$1000=$A167)*(原材料明细表!$F$6:$F$1000))=0,"",SUMPRODUCT((原材料明细表!$A$6:$A$1000&gt;=$G$4)*(原材料明细表!$A$6:$A$1000&lt;=$H$4)*(原材料明细表!$C$6:$C$1000=$A167)*(原材料明细表!$F$6:$F$1000)))</f>
        <v/>
      </c>
      <c r="E167" s="179" t="str">
        <f t="array" ref="E167">IF(A167="","",VLOOKUP(A167,基础资料!A:E,4,0))</f>
        <v/>
      </c>
      <c r="F167" s="180" t="str">
        <f t="array" ref="F167">IF(OR(A167="",D167=""),"",E167*D167)</f>
        <v/>
      </c>
      <c r="G167" s="181" t="str">
        <f t="array" ref="G167">IF(SUMPRODUCT((原材料明细表!$A$6:$A$1000&gt;=$G$4)*(原材料明细表!$A$6:$A$1000&lt;=$H$4)*(原材料明细表!$C$6:$C$1000=$A167)*(原材料明细表!$I$6:$I$1000))=0,"",SUMPRODUCT((原材料明细表!$A$6:$A$1000&gt;=$G$4)*(原材料明细表!$A$6:$A$1000&lt;=$H$4)*(原材料明细表!$C$6:$C$1000=$A167)*(原材料明细表!$I$6:$I$1000)))</f>
        <v/>
      </c>
      <c r="H167" s="179" t="str">
        <f t="array" ref="H167">IF(A167="","",VLOOKUP(A167,基础资料!A:E,4,0))</f>
        <v/>
      </c>
      <c r="I167" s="186" t="str">
        <f t="array" ref="I167">IF(OR(A167="",G167=""),"",G167*H167)</f>
        <v/>
      </c>
      <c r="J167" s="181" t="str">
        <f t="array" ref="J167">IF(SUMPRODUCT((原材料明细表!$A$6:$A$1000&gt;=$G$4)*(原材料明细表!$A$6:$A$1000&lt;=$H$4)*(原材料明细表!$C$6:$C$1000=$A167)*(原材料明细表!$L$6:$L$1000))=0,"",SUMPRODUCT((原材料明细表!$A$6:$A$1000&gt;=$G$4)*(原材料明细表!$A$6:$A$1000&lt;=$H$4)*(原材料明细表!$C$6:$C$1000=$A167)*(原材料明细表!$L$6:$L$1000)))</f>
        <v/>
      </c>
      <c r="K167" s="178" t="str">
        <f t="array" ref="K167">IF(A167="","",VLOOKUP(A167,基础资料!A:E,4,0))</f>
        <v/>
      </c>
      <c r="L167" s="186" t="str">
        <f t="array" ref="L167">IF(OR(A167="",J167=""),"",J167*K167)</f>
        <v/>
      </c>
      <c r="M167" s="187" t="str">
        <f t="array" ref="M167">IF(AND(D167="",G167="",J167=""),"",IF(AND(D167="",G167=""),-J167,IF(AND(D167="",J167=""),-G167,IF(AND(G167="",J167=""),D167,IF(D167="",-G167-J167,IF(G167="",D167-J167,IF(J167="",D167-G167,D167-G167-J167)))))))</f>
        <v/>
      </c>
      <c r="N167" s="178" t="str">
        <f t="array" ref="N167">IF(A167="","",VLOOKUP(A167,基础资料!A:E,4,0))</f>
        <v/>
      </c>
      <c r="O167" s="186" t="str">
        <f t="array" ref="O167">IF(OR(A167="",M167=""),"",N167*M167)</f>
        <v/>
      </c>
    </row>
    <row r="168" spans="1:15">
      <c r="A168" s="182"/>
      <c r="B168" s="172"/>
      <c r="C168" s="172"/>
      <c r="D168" s="183" t="str">
        <f t="array" ref="D168">IF(SUMPRODUCT((原材料明细表!$A$6:$A$1000&gt;=$G$4)*(原材料明细表!$A$6:$A$1000&lt;=$H$4)*(原材料明细表!$C$6:$C$1000=$A168)*(原材料明细表!$F$6:$F$1000))=0,"",SUMPRODUCT((原材料明细表!$A$6:$A$1000&gt;=$G$4)*(原材料明细表!$A$6:$A$1000&lt;=$H$4)*(原材料明细表!$C$6:$C$1000=$A168)*(原材料明细表!$F$6:$F$1000)))</f>
        <v/>
      </c>
      <c r="E168" s="174" t="str">
        <f t="array" ref="E168">IF(A168="","",VLOOKUP(A168,基础资料!A:E,4,0))</f>
        <v/>
      </c>
      <c r="F168" s="175" t="str">
        <f t="array" ref="F168">IF(OR(A168="",D168=""),"",E168*D168)</f>
        <v/>
      </c>
      <c r="G168" s="176" t="str">
        <f t="array" ref="G168">IF(SUMPRODUCT((原材料明细表!$A$6:$A$1000&gt;=$G$4)*(原材料明细表!$A$6:$A$1000&lt;=$H$4)*(原材料明细表!$C$6:$C$1000=$A168)*(原材料明细表!$I$6:$I$1000))=0,"",SUMPRODUCT((原材料明细表!$A$6:$A$1000&gt;=$G$4)*(原材料明细表!$A$6:$A$1000&lt;=$H$4)*(原材料明细表!$C$6:$C$1000=$A168)*(原材料明细表!$I$6:$I$1000)))</f>
        <v/>
      </c>
      <c r="H168" s="174" t="str">
        <f t="array" ref="H168">IF(A168="","",VLOOKUP(A168,基础资料!A:E,4,0))</f>
        <v/>
      </c>
      <c r="I168" s="184" t="str">
        <f t="array" ref="I168">IF(OR(A168="",G168=""),"",G168*H168)</f>
        <v/>
      </c>
      <c r="J168" s="176" t="str">
        <f t="array" ref="J168">IF(SUMPRODUCT((原材料明细表!$A$6:$A$1000&gt;=$G$4)*(原材料明细表!$A$6:$A$1000&lt;=$H$4)*(原材料明细表!$C$6:$C$1000=$A168)*(原材料明细表!$L$6:$L$1000))=0,"",SUMPRODUCT((原材料明细表!$A$6:$A$1000&gt;=$G$4)*(原材料明细表!$A$6:$A$1000&lt;=$H$4)*(原材料明细表!$C$6:$C$1000=$A168)*(原材料明细表!$L$6:$L$1000)))</f>
        <v/>
      </c>
      <c r="K168" s="173" t="str">
        <f t="array" ref="K168">IF(A168="","",VLOOKUP(A168,基础资料!A:E,4,0))</f>
        <v/>
      </c>
      <c r="L168" s="184" t="str">
        <f t="array" ref="L168">IF(OR(A168="",J168=""),"",J168*K168)</f>
        <v/>
      </c>
      <c r="M168" s="185" t="str">
        <f t="array" ref="M168">IF(AND(D168="",G168="",J168=""),"",IF(AND(D168="",G168=""),-J168,IF(AND(D168="",J168=""),-G168,IF(AND(G168="",J168=""),D168,IF(D168="",-G168-J168,IF(G168="",D168-J168,IF(J168="",D168-G168,D168-G168-J168)))))))</f>
        <v/>
      </c>
      <c r="N168" s="173" t="str">
        <f t="array" ref="N168">IF(A168="","",VLOOKUP(A168,基础资料!A:E,4,0))</f>
        <v/>
      </c>
      <c r="O168" s="184" t="str">
        <f t="array" ref="O168">IF(OR(A168="",M168=""),"",N168*M168)</f>
        <v/>
      </c>
    </row>
    <row r="169" spans="1:15">
      <c r="A169" s="182"/>
      <c r="B169" s="172"/>
      <c r="C169" s="172"/>
      <c r="D169" s="183" t="str">
        <f t="array" ref="D169">IF(SUMPRODUCT((原材料明细表!$A$6:$A$1000&gt;=$G$4)*(原材料明细表!$A$6:$A$1000&lt;=$H$4)*(原材料明细表!$C$6:$C$1000=$A169)*(原材料明细表!$F$6:$F$1000))=0,"",SUMPRODUCT((原材料明细表!$A$6:$A$1000&gt;=$G$4)*(原材料明细表!$A$6:$A$1000&lt;=$H$4)*(原材料明细表!$C$6:$C$1000=$A169)*(原材料明细表!$F$6:$F$1000)))</f>
        <v/>
      </c>
      <c r="E169" s="179" t="str">
        <f t="array" ref="E169">IF(A169="","",VLOOKUP(A169,基础资料!A:E,4,0))</f>
        <v/>
      </c>
      <c r="F169" s="180" t="str">
        <f t="array" ref="F169">IF(OR(A169="",D169=""),"",E169*D169)</f>
        <v/>
      </c>
      <c r="G169" s="181" t="str">
        <f t="array" ref="G169">IF(SUMPRODUCT((原材料明细表!$A$6:$A$1000&gt;=$G$4)*(原材料明细表!$A$6:$A$1000&lt;=$H$4)*(原材料明细表!$C$6:$C$1000=$A169)*(原材料明细表!$I$6:$I$1000))=0,"",SUMPRODUCT((原材料明细表!$A$6:$A$1000&gt;=$G$4)*(原材料明细表!$A$6:$A$1000&lt;=$H$4)*(原材料明细表!$C$6:$C$1000=$A169)*(原材料明细表!$I$6:$I$1000)))</f>
        <v/>
      </c>
      <c r="H169" s="179" t="str">
        <f t="array" ref="H169">IF(A169="","",VLOOKUP(A169,基础资料!A:E,4,0))</f>
        <v/>
      </c>
      <c r="I169" s="186" t="str">
        <f t="array" ref="I169">IF(OR(A169="",G169=""),"",G169*H169)</f>
        <v/>
      </c>
      <c r="J169" s="181" t="str">
        <f t="array" ref="J169">IF(SUMPRODUCT((原材料明细表!$A$6:$A$1000&gt;=$G$4)*(原材料明细表!$A$6:$A$1000&lt;=$H$4)*(原材料明细表!$C$6:$C$1000=$A169)*(原材料明细表!$L$6:$L$1000))=0,"",SUMPRODUCT((原材料明细表!$A$6:$A$1000&gt;=$G$4)*(原材料明细表!$A$6:$A$1000&lt;=$H$4)*(原材料明细表!$C$6:$C$1000=$A169)*(原材料明细表!$L$6:$L$1000)))</f>
        <v/>
      </c>
      <c r="K169" s="178" t="str">
        <f t="array" ref="K169">IF(A169="","",VLOOKUP(A169,基础资料!A:E,4,0))</f>
        <v/>
      </c>
      <c r="L169" s="186" t="str">
        <f t="array" ref="L169">IF(OR(A169="",J169=""),"",J169*K169)</f>
        <v/>
      </c>
      <c r="M169" s="187" t="str">
        <f t="array" ref="M169">IF(AND(D169="",G169="",J169=""),"",IF(AND(D169="",G169=""),-J169,IF(AND(D169="",J169=""),-G169,IF(AND(G169="",J169=""),D169,IF(D169="",-G169-J169,IF(G169="",D169-J169,IF(J169="",D169-G169,D169-G169-J169)))))))</f>
        <v/>
      </c>
      <c r="N169" s="178" t="str">
        <f t="array" ref="N169">IF(A169="","",VLOOKUP(A169,基础资料!A:E,4,0))</f>
        <v/>
      </c>
      <c r="O169" s="186" t="str">
        <f t="array" ref="O169">IF(OR(A169="",M169=""),"",N169*M169)</f>
        <v/>
      </c>
    </row>
    <row r="170" spans="1:15">
      <c r="A170" s="182"/>
      <c r="B170" s="172"/>
      <c r="C170" s="172"/>
      <c r="D170" s="183" t="str">
        <f t="array" ref="D170">IF(SUMPRODUCT((原材料明细表!$A$6:$A$1000&gt;=$G$4)*(原材料明细表!$A$6:$A$1000&lt;=$H$4)*(原材料明细表!$C$6:$C$1000=$A170)*(原材料明细表!$F$6:$F$1000))=0,"",SUMPRODUCT((原材料明细表!$A$6:$A$1000&gt;=$G$4)*(原材料明细表!$A$6:$A$1000&lt;=$H$4)*(原材料明细表!$C$6:$C$1000=$A170)*(原材料明细表!$F$6:$F$1000)))</f>
        <v/>
      </c>
      <c r="E170" s="174" t="str">
        <f t="array" ref="E170">IF(A170="","",VLOOKUP(A170,基础资料!A:E,4,0))</f>
        <v/>
      </c>
      <c r="F170" s="175" t="str">
        <f t="array" ref="F170">IF(OR(A170="",D170=""),"",E170*D170)</f>
        <v/>
      </c>
      <c r="G170" s="176" t="str">
        <f t="array" ref="G170">IF(SUMPRODUCT((原材料明细表!$A$6:$A$1000&gt;=$G$4)*(原材料明细表!$A$6:$A$1000&lt;=$H$4)*(原材料明细表!$C$6:$C$1000=$A170)*(原材料明细表!$I$6:$I$1000))=0,"",SUMPRODUCT((原材料明细表!$A$6:$A$1000&gt;=$G$4)*(原材料明细表!$A$6:$A$1000&lt;=$H$4)*(原材料明细表!$C$6:$C$1000=$A170)*(原材料明细表!$I$6:$I$1000)))</f>
        <v/>
      </c>
      <c r="H170" s="174" t="str">
        <f t="array" ref="H170">IF(A170="","",VLOOKUP(A170,基础资料!A:E,4,0))</f>
        <v/>
      </c>
      <c r="I170" s="184" t="str">
        <f t="array" ref="I170">IF(OR(A170="",G170=""),"",G170*H170)</f>
        <v/>
      </c>
      <c r="J170" s="176" t="str">
        <f t="array" ref="J170">IF(SUMPRODUCT((原材料明细表!$A$6:$A$1000&gt;=$G$4)*(原材料明细表!$A$6:$A$1000&lt;=$H$4)*(原材料明细表!$C$6:$C$1000=$A170)*(原材料明细表!$L$6:$L$1000))=0,"",SUMPRODUCT((原材料明细表!$A$6:$A$1000&gt;=$G$4)*(原材料明细表!$A$6:$A$1000&lt;=$H$4)*(原材料明细表!$C$6:$C$1000=$A170)*(原材料明细表!$L$6:$L$1000)))</f>
        <v/>
      </c>
      <c r="K170" s="173" t="str">
        <f t="array" ref="K170">IF(A170="","",VLOOKUP(A170,基础资料!A:E,4,0))</f>
        <v/>
      </c>
      <c r="L170" s="184" t="str">
        <f t="array" ref="L170">IF(OR(A170="",J170=""),"",J170*K170)</f>
        <v/>
      </c>
      <c r="M170" s="185" t="str">
        <f t="array" ref="M170">IF(AND(D170="",G170="",J170=""),"",IF(AND(D170="",G170=""),-J170,IF(AND(D170="",J170=""),-G170,IF(AND(G170="",J170=""),D170,IF(D170="",-G170-J170,IF(G170="",D170-J170,IF(J170="",D170-G170,D170-G170-J170)))))))</f>
        <v/>
      </c>
      <c r="N170" s="173" t="str">
        <f t="array" ref="N170">IF(A170="","",VLOOKUP(A170,基础资料!A:E,4,0))</f>
        <v/>
      </c>
      <c r="O170" s="184" t="str">
        <f t="array" ref="O170">IF(OR(A170="",M170=""),"",N170*M170)</f>
        <v/>
      </c>
    </row>
    <row r="171" spans="1:15">
      <c r="A171" s="182"/>
      <c r="B171" s="172"/>
      <c r="C171" s="172"/>
      <c r="D171" s="183" t="str">
        <f t="array" ref="D171">IF(SUMPRODUCT((原材料明细表!$A$6:$A$1000&gt;=$G$4)*(原材料明细表!$A$6:$A$1000&lt;=$H$4)*(原材料明细表!$C$6:$C$1000=$A171)*(原材料明细表!$F$6:$F$1000))=0,"",SUMPRODUCT((原材料明细表!$A$6:$A$1000&gt;=$G$4)*(原材料明细表!$A$6:$A$1000&lt;=$H$4)*(原材料明细表!$C$6:$C$1000=$A171)*(原材料明细表!$F$6:$F$1000)))</f>
        <v/>
      </c>
      <c r="E171" s="179" t="str">
        <f t="array" ref="E171">IF(A171="","",VLOOKUP(A171,基础资料!A:E,4,0))</f>
        <v/>
      </c>
      <c r="F171" s="180" t="str">
        <f t="array" ref="F171">IF(OR(A171="",D171=""),"",E171*D171)</f>
        <v/>
      </c>
      <c r="G171" s="181" t="str">
        <f t="array" ref="G171">IF(SUMPRODUCT((原材料明细表!$A$6:$A$1000&gt;=$G$4)*(原材料明细表!$A$6:$A$1000&lt;=$H$4)*(原材料明细表!$C$6:$C$1000=$A171)*(原材料明细表!$I$6:$I$1000))=0,"",SUMPRODUCT((原材料明细表!$A$6:$A$1000&gt;=$G$4)*(原材料明细表!$A$6:$A$1000&lt;=$H$4)*(原材料明细表!$C$6:$C$1000=$A171)*(原材料明细表!$I$6:$I$1000)))</f>
        <v/>
      </c>
      <c r="H171" s="179" t="str">
        <f t="array" ref="H171">IF(A171="","",VLOOKUP(A171,基础资料!A:E,4,0))</f>
        <v/>
      </c>
      <c r="I171" s="186" t="str">
        <f t="array" ref="I171">IF(OR(A171="",G171=""),"",G171*H171)</f>
        <v/>
      </c>
      <c r="J171" s="181" t="str">
        <f t="array" ref="J171">IF(SUMPRODUCT((原材料明细表!$A$6:$A$1000&gt;=$G$4)*(原材料明细表!$A$6:$A$1000&lt;=$H$4)*(原材料明细表!$C$6:$C$1000=$A171)*(原材料明细表!$L$6:$L$1000))=0,"",SUMPRODUCT((原材料明细表!$A$6:$A$1000&gt;=$G$4)*(原材料明细表!$A$6:$A$1000&lt;=$H$4)*(原材料明细表!$C$6:$C$1000=$A171)*(原材料明细表!$L$6:$L$1000)))</f>
        <v/>
      </c>
      <c r="K171" s="178" t="str">
        <f t="array" ref="K171">IF(A171="","",VLOOKUP(A171,基础资料!A:E,4,0))</f>
        <v/>
      </c>
      <c r="L171" s="186" t="str">
        <f t="array" ref="L171">IF(OR(A171="",J171=""),"",J171*K171)</f>
        <v/>
      </c>
      <c r="M171" s="187" t="str">
        <f t="array" ref="M171">IF(AND(D171="",G171="",J171=""),"",IF(AND(D171="",G171=""),-J171,IF(AND(D171="",J171=""),-G171,IF(AND(G171="",J171=""),D171,IF(D171="",-G171-J171,IF(G171="",D171-J171,IF(J171="",D171-G171,D171-G171-J171)))))))</f>
        <v/>
      </c>
      <c r="N171" s="178" t="str">
        <f t="array" ref="N171">IF(A171="","",VLOOKUP(A171,基础资料!A:E,4,0))</f>
        <v/>
      </c>
      <c r="O171" s="186" t="str">
        <f t="array" ref="O171">IF(OR(A171="",M171=""),"",N171*M171)</f>
        <v/>
      </c>
    </row>
    <row r="172" spans="1:15">
      <c r="A172" s="182"/>
      <c r="B172" s="172"/>
      <c r="C172" s="172"/>
      <c r="D172" s="183" t="str">
        <f t="array" ref="D172">IF(SUMPRODUCT((原材料明细表!$A$6:$A$1000&gt;=$G$4)*(原材料明细表!$A$6:$A$1000&lt;=$H$4)*(原材料明细表!$C$6:$C$1000=$A172)*(原材料明细表!$F$6:$F$1000))=0,"",SUMPRODUCT((原材料明细表!$A$6:$A$1000&gt;=$G$4)*(原材料明细表!$A$6:$A$1000&lt;=$H$4)*(原材料明细表!$C$6:$C$1000=$A172)*(原材料明细表!$F$6:$F$1000)))</f>
        <v/>
      </c>
      <c r="E172" s="174" t="str">
        <f t="array" ref="E172">IF(A172="","",VLOOKUP(A172,基础资料!A:E,4,0))</f>
        <v/>
      </c>
      <c r="F172" s="175" t="str">
        <f t="array" ref="F172">IF(OR(A172="",D172=""),"",E172*D172)</f>
        <v/>
      </c>
      <c r="G172" s="176" t="str">
        <f t="array" ref="G172">IF(SUMPRODUCT((原材料明细表!$A$6:$A$1000&gt;=$G$4)*(原材料明细表!$A$6:$A$1000&lt;=$H$4)*(原材料明细表!$C$6:$C$1000=$A172)*(原材料明细表!$I$6:$I$1000))=0,"",SUMPRODUCT((原材料明细表!$A$6:$A$1000&gt;=$G$4)*(原材料明细表!$A$6:$A$1000&lt;=$H$4)*(原材料明细表!$C$6:$C$1000=$A172)*(原材料明细表!$I$6:$I$1000)))</f>
        <v/>
      </c>
      <c r="H172" s="174" t="str">
        <f t="array" ref="H172">IF(A172="","",VLOOKUP(A172,基础资料!A:E,4,0))</f>
        <v/>
      </c>
      <c r="I172" s="184" t="str">
        <f t="array" ref="I172">IF(OR(A172="",G172=""),"",G172*H172)</f>
        <v/>
      </c>
      <c r="J172" s="176" t="str">
        <f t="array" ref="J172">IF(SUMPRODUCT((原材料明细表!$A$6:$A$1000&gt;=$G$4)*(原材料明细表!$A$6:$A$1000&lt;=$H$4)*(原材料明细表!$C$6:$C$1000=$A172)*(原材料明细表!$L$6:$L$1000))=0,"",SUMPRODUCT((原材料明细表!$A$6:$A$1000&gt;=$G$4)*(原材料明细表!$A$6:$A$1000&lt;=$H$4)*(原材料明细表!$C$6:$C$1000=$A172)*(原材料明细表!$L$6:$L$1000)))</f>
        <v/>
      </c>
      <c r="K172" s="173" t="str">
        <f t="array" ref="K172">IF(A172="","",VLOOKUP(A172,基础资料!A:E,4,0))</f>
        <v/>
      </c>
      <c r="L172" s="184" t="str">
        <f t="array" ref="L172">IF(OR(A172="",J172=""),"",J172*K172)</f>
        <v/>
      </c>
      <c r="M172" s="185" t="str">
        <f t="array" ref="M172">IF(AND(D172="",G172="",J172=""),"",IF(AND(D172="",G172=""),-J172,IF(AND(D172="",J172=""),-G172,IF(AND(G172="",J172=""),D172,IF(D172="",-G172-J172,IF(G172="",D172-J172,IF(J172="",D172-G172,D172-G172-J172)))))))</f>
        <v/>
      </c>
      <c r="N172" s="173" t="str">
        <f t="array" ref="N172">IF(A172="","",VLOOKUP(A172,基础资料!A:E,4,0))</f>
        <v/>
      </c>
      <c r="O172" s="184" t="str">
        <f t="array" ref="O172">IF(OR(A172="",M172=""),"",N172*M172)</f>
        <v/>
      </c>
    </row>
    <row r="173" spans="1:15">
      <c r="A173" s="182"/>
      <c r="B173" s="172"/>
      <c r="C173" s="172"/>
      <c r="D173" s="183" t="str">
        <f t="array" ref="D173">IF(SUMPRODUCT((原材料明细表!$A$6:$A$1000&gt;=$G$4)*(原材料明细表!$A$6:$A$1000&lt;=$H$4)*(原材料明细表!$C$6:$C$1000=$A173)*(原材料明细表!$F$6:$F$1000))=0,"",SUMPRODUCT((原材料明细表!$A$6:$A$1000&gt;=$G$4)*(原材料明细表!$A$6:$A$1000&lt;=$H$4)*(原材料明细表!$C$6:$C$1000=$A173)*(原材料明细表!$F$6:$F$1000)))</f>
        <v/>
      </c>
      <c r="E173" s="179" t="str">
        <f t="array" ref="E173">IF(A173="","",VLOOKUP(A173,基础资料!A:E,4,0))</f>
        <v/>
      </c>
      <c r="F173" s="180" t="str">
        <f t="array" ref="F173">IF(OR(A173="",D173=""),"",E173*D173)</f>
        <v/>
      </c>
      <c r="G173" s="181" t="str">
        <f t="array" ref="G173">IF(SUMPRODUCT((原材料明细表!$A$6:$A$1000&gt;=$G$4)*(原材料明细表!$A$6:$A$1000&lt;=$H$4)*(原材料明细表!$C$6:$C$1000=$A173)*(原材料明细表!$I$6:$I$1000))=0,"",SUMPRODUCT((原材料明细表!$A$6:$A$1000&gt;=$G$4)*(原材料明细表!$A$6:$A$1000&lt;=$H$4)*(原材料明细表!$C$6:$C$1000=$A173)*(原材料明细表!$I$6:$I$1000)))</f>
        <v/>
      </c>
      <c r="H173" s="179" t="str">
        <f t="array" ref="H173">IF(A173="","",VLOOKUP(A173,基础资料!A:E,4,0))</f>
        <v/>
      </c>
      <c r="I173" s="186" t="str">
        <f t="array" ref="I173">IF(OR(A173="",G173=""),"",G173*H173)</f>
        <v/>
      </c>
      <c r="J173" s="181" t="str">
        <f t="array" ref="J173">IF(SUMPRODUCT((原材料明细表!$A$6:$A$1000&gt;=$G$4)*(原材料明细表!$A$6:$A$1000&lt;=$H$4)*(原材料明细表!$C$6:$C$1000=$A173)*(原材料明细表!$L$6:$L$1000))=0,"",SUMPRODUCT((原材料明细表!$A$6:$A$1000&gt;=$G$4)*(原材料明细表!$A$6:$A$1000&lt;=$H$4)*(原材料明细表!$C$6:$C$1000=$A173)*(原材料明细表!$L$6:$L$1000)))</f>
        <v/>
      </c>
      <c r="K173" s="178" t="str">
        <f t="array" ref="K173">IF(A173="","",VLOOKUP(A173,基础资料!A:E,4,0))</f>
        <v/>
      </c>
      <c r="L173" s="186" t="str">
        <f t="array" ref="L173">IF(OR(A173="",J173=""),"",J173*K173)</f>
        <v/>
      </c>
      <c r="M173" s="187" t="str">
        <f t="array" ref="M173">IF(AND(D173="",G173="",J173=""),"",IF(AND(D173="",G173=""),-J173,IF(AND(D173="",J173=""),-G173,IF(AND(G173="",J173=""),D173,IF(D173="",-G173-J173,IF(G173="",D173-J173,IF(J173="",D173-G173,D173-G173-J173)))))))</f>
        <v/>
      </c>
      <c r="N173" s="178" t="str">
        <f t="array" ref="N173">IF(A173="","",VLOOKUP(A173,基础资料!A:E,4,0))</f>
        <v/>
      </c>
      <c r="O173" s="186" t="str">
        <f t="array" ref="O173">IF(OR(A173="",M173=""),"",N173*M173)</f>
        <v/>
      </c>
    </row>
    <row r="174" spans="1:15">
      <c r="A174" s="182"/>
      <c r="B174" s="172"/>
      <c r="C174" s="172"/>
      <c r="D174" s="183" t="str">
        <f t="array" ref="D174">IF(SUMPRODUCT((原材料明细表!$A$6:$A$1000&gt;=$G$4)*(原材料明细表!$A$6:$A$1000&lt;=$H$4)*(原材料明细表!$C$6:$C$1000=$A174)*(原材料明细表!$F$6:$F$1000))=0,"",SUMPRODUCT((原材料明细表!$A$6:$A$1000&gt;=$G$4)*(原材料明细表!$A$6:$A$1000&lt;=$H$4)*(原材料明细表!$C$6:$C$1000=$A174)*(原材料明细表!$F$6:$F$1000)))</f>
        <v/>
      </c>
      <c r="E174" s="174" t="str">
        <f t="array" ref="E174">IF(A174="","",VLOOKUP(A174,基础资料!A:E,4,0))</f>
        <v/>
      </c>
      <c r="F174" s="175" t="str">
        <f t="array" ref="F174">IF(OR(A174="",D174=""),"",E174*D174)</f>
        <v/>
      </c>
      <c r="G174" s="176" t="str">
        <f t="array" ref="G174">IF(SUMPRODUCT((原材料明细表!$A$6:$A$1000&gt;=$G$4)*(原材料明细表!$A$6:$A$1000&lt;=$H$4)*(原材料明细表!$C$6:$C$1000=$A174)*(原材料明细表!$I$6:$I$1000))=0,"",SUMPRODUCT((原材料明细表!$A$6:$A$1000&gt;=$G$4)*(原材料明细表!$A$6:$A$1000&lt;=$H$4)*(原材料明细表!$C$6:$C$1000=$A174)*(原材料明细表!$I$6:$I$1000)))</f>
        <v/>
      </c>
      <c r="H174" s="174" t="str">
        <f t="array" ref="H174">IF(A174="","",VLOOKUP(A174,基础资料!A:E,4,0))</f>
        <v/>
      </c>
      <c r="I174" s="184" t="str">
        <f t="array" ref="I174">IF(OR(A174="",G174=""),"",G174*H174)</f>
        <v/>
      </c>
      <c r="J174" s="176" t="str">
        <f t="array" ref="J174">IF(SUMPRODUCT((原材料明细表!$A$6:$A$1000&gt;=$G$4)*(原材料明细表!$A$6:$A$1000&lt;=$H$4)*(原材料明细表!$C$6:$C$1000=$A174)*(原材料明细表!$L$6:$L$1000))=0,"",SUMPRODUCT((原材料明细表!$A$6:$A$1000&gt;=$G$4)*(原材料明细表!$A$6:$A$1000&lt;=$H$4)*(原材料明细表!$C$6:$C$1000=$A174)*(原材料明细表!$L$6:$L$1000)))</f>
        <v/>
      </c>
      <c r="K174" s="173" t="str">
        <f t="array" ref="K174">IF(A174="","",VLOOKUP(A174,基础资料!A:E,4,0))</f>
        <v/>
      </c>
      <c r="L174" s="184" t="str">
        <f t="array" ref="L174">IF(OR(A174="",J174=""),"",J174*K174)</f>
        <v/>
      </c>
      <c r="M174" s="185" t="str">
        <f t="array" ref="M174">IF(AND(D174="",G174="",J174=""),"",IF(AND(D174="",G174=""),-J174,IF(AND(D174="",J174=""),-G174,IF(AND(G174="",J174=""),D174,IF(D174="",-G174-J174,IF(G174="",D174-J174,IF(J174="",D174-G174,D174-G174-J174)))))))</f>
        <v/>
      </c>
      <c r="N174" s="173" t="str">
        <f t="array" ref="N174">IF(A174="","",VLOOKUP(A174,基础资料!A:E,4,0))</f>
        <v/>
      </c>
      <c r="O174" s="184" t="str">
        <f t="array" ref="O174">IF(OR(A174="",M174=""),"",N174*M174)</f>
        <v/>
      </c>
    </row>
    <row r="175" spans="1:15">
      <c r="A175" s="182"/>
      <c r="B175" s="172"/>
      <c r="C175" s="172"/>
      <c r="D175" s="183" t="str">
        <f t="array" ref="D175">IF(SUMPRODUCT((原材料明细表!$A$6:$A$1000&gt;=$G$4)*(原材料明细表!$A$6:$A$1000&lt;=$H$4)*(原材料明细表!$C$6:$C$1000=$A175)*(原材料明细表!$F$6:$F$1000))=0,"",SUMPRODUCT((原材料明细表!$A$6:$A$1000&gt;=$G$4)*(原材料明细表!$A$6:$A$1000&lt;=$H$4)*(原材料明细表!$C$6:$C$1000=$A175)*(原材料明细表!$F$6:$F$1000)))</f>
        <v/>
      </c>
      <c r="E175" s="179" t="str">
        <f t="array" ref="E175">IF(A175="","",VLOOKUP(A175,基础资料!A:E,4,0))</f>
        <v/>
      </c>
      <c r="F175" s="180" t="str">
        <f t="array" ref="F175">IF(OR(A175="",D175=""),"",E175*D175)</f>
        <v/>
      </c>
      <c r="G175" s="181" t="str">
        <f t="array" ref="G175">IF(SUMPRODUCT((原材料明细表!$A$6:$A$1000&gt;=$G$4)*(原材料明细表!$A$6:$A$1000&lt;=$H$4)*(原材料明细表!$C$6:$C$1000=$A175)*(原材料明细表!$I$6:$I$1000))=0,"",SUMPRODUCT((原材料明细表!$A$6:$A$1000&gt;=$G$4)*(原材料明细表!$A$6:$A$1000&lt;=$H$4)*(原材料明细表!$C$6:$C$1000=$A175)*(原材料明细表!$I$6:$I$1000)))</f>
        <v/>
      </c>
      <c r="H175" s="179" t="str">
        <f t="array" ref="H175">IF(A175="","",VLOOKUP(A175,基础资料!A:E,4,0))</f>
        <v/>
      </c>
      <c r="I175" s="186" t="str">
        <f t="array" ref="I175">IF(OR(A175="",G175=""),"",G175*H175)</f>
        <v/>
      </c>
      <c r="J175" s="181" t="str">
        <f t="array" ref="J175">IF(SUMPRODUCT((原材料明细表!$A$6:$A$1000&gt;=$G$4)*(原材料明细表!$A$6:$A$1000&lt;=$H$4)*(原材料明细表!$C$6:$C$1000=$A175)*(原材料明细表!$L$6:$L$1000))=0,"",SUMPRODUCT((原材料明细表!$A$6:$A$1000&gt;=$G$4)*(原材料明细表!$A$6:$A$1000&lt;=$H$4)*(原材料明细表!$C$6:$C$1000=$A175)*(原材料明细表!$L$6:$L$1000)))</f>
        <v/>
      </c>
      <c r="K175" s="178" t="str">
        <f t="array" ref="K175">IF(A175="","",VLOOKUP(A175,基础资料!A:E,4,0))</f>
        <v/>
      </c>
      <c r="L175" s="186" t="str">
        <f t="array" ref="L175">IF(OR(A175="",J175=""),"",J175*K175)</f>
        <v/>
      </c>
      <c r="M175" s="187" t="str">
        <f t="array" ref="M175">IF(AND(D175="",G175="",J175=""),"",IF(AND(D175="",G175=""),-J175,IF(AND(D175="",J175=""),-G175,IF(AND(G175="",J175=""),D175,IF(D175="",-G175-J175,IF(G175="",D175-J175,IF(J175="",D175-G175,D175-G175-J175)))))))</f>
        <v/>
      </c>
      <c r="N175" s="178" t="str">
        <f t="array" ref="N175">IF(A175="","",VLOOKUP(A175,基础资料!A:E,4,0))</f>
        <v/>
      </c>
      <c r="O175" s="186" t="str">
        <f t="array" ref="O175">IF(OR(A175="",M175=""),"",N175*M175)</f>
        <v/>
      </c>
    </row>
    <row r="176" spans="1:15">
      <c r="A176" s="182"/>
      <c r="B176" s="172"/>
      <c r="C176" s="172"/>
      <c r="D176" s="183" t="str">
        <f t="array" ref="D176">IF(SUMPRODUCT((原材料明细表!$A$6:$A$1000&gt;=$G$4)*(原材料明细表!$A$6:$A$1000&lt;=$H$4)*(原材料明细表!$C$6:$C$1000=$A176)*(原材料明细表!$F$6:$F$1000))=0,"",SUMPRODUCT((原材料明细表!$A$6:$A$1000&gt;=$G$4)*(原材料明细表!$A$6:$A$1000&lt;=$H$4)*(原材料明细表!$C$6:$C$1000=$A176)*(原材料明细表!$F$6:$F$1000)))</f>
        <v/>
      </c>
      <c r="E176" s="174" t="str">
        <f t="array" ref="E176">IF(A176="","",VLOOKUP(A176,基础资料!A:E,4,0))</f>
        <v/>
      </c>
      <c r="F176" s="175" t="str">
        <f t="array" ref="F176">IF(OR(A176="",D176=""),"",E176*D176)</f>
        <v/>
      </c>
      <c r="G176" s="176" t="str">
        <f t="array" ref="G176">IF(SUMPRODUCT((原材料明细表!$A$6:$A$1000&gt;=$G$4)*(原材料明细表!$A$6:$A$1000&lt;=$H$4)*(原材料明细表!$C$6:$C$1000=$A176)*(原材料明细表!$I$6:$I$1000))=0,"",SUMPRODUCT((原材料明细表!$A$6:$A$1000&gt;=$G$4)*(原材料明细表!$A$6:$A$1000&lt;=$H$4)*(原材料明细表!$C$6:$C$1000=$A176)*(原材料明细表!$I$6:$I$1000)))</f>
        <v/>
      </c>
      <c r="H176" s="174" t="str">
        <f t="array" ref="H176">IF(A176="","",VLOOKUP(A176,基础资料!A:E,4,0))</f>
        <v/>
      </c>
      <c r="I176" s="184" t="str">
        <f t="array" ref="I176">IF(OR(A176="",G176=""),"",G176*H176)</f>
        <v/>
      </c>
      <c r="J176" s="176" t="str">
        <f t="array" ref="J176">IF(SUMPRODUCT((原材料明细表!$A$6:$A$1000&gt;=$G$4)*(原材料明细表!$A$6:$A$1000&lt;=$H$4)*(原材料明细表!$C$6:$C$1000=$A176)*(原材料明细表!$L$6:$L$1000))=0,"",SUMPRODUCT((原材料明细表!$A$6:$A$1000&gt;=$G$4)*(原材料明细表!$A$6:$A$1000&lt;=$H$4)*(原材料明细表!$C$6:$C$1000=$A176)*(原材料明细表!$L$6:$L$1000)))</f>
        <v/>
      </c>
      <c r="K176" s="173" t="str">
        <f t="array" ref="K176">IF(A176="","",VLOOKUP(A176,基础资料!A:E,4,0))</f>
        <v/>
      </c>
      <c r="L176" s="184" t="str">
        <f t="array" ref="L176">IF(OR(A176="",J176=""),"",J176*K176)</f>
        <v/>
      </c>
      <c r="M176" s="185" t="str">
        <f t="array" ref="M176">IF(AND(D176="",G176="",J176=""),"",IF(AND(D176="",G176=""),-J176,IF(AND(D176="",J176=""),-G176,IF(AND(G176="",J176=""),D176,IF(D176="",-G176-J176,IF(G176="",D176-J176,IF(J176="",D176-G176,D176-G176-J176)))))))</f>
        <v/>
      </c>
      <c r="N176" s="173" t="str">
        <f t="array" ref="N176">IF(A176="","",VLOOKUP(A176,基础资料!A:E,4,0))</f>
        <v/>
      </c>
      <c r="O176" s="184" t="str">
        <f t="array" ref="O176">IF(OR(A176="",M176=""),"",N176*M176)</f>
        <v/>
      </c>
    </row>
    <row r="177" spans="1:15">
      <c r="A177" s="182"/>
      <c r="B177" s="172"/>
      <c r="C177" s="172"/>
      <c r="D177" s="183" t="str">
        <f t="array" ref="D177">IF(SUMPRODUCT((原材料明细表!$A$6:$A$1000&gt;=$G$4)*(原材料明细表!$A$6:$A$1000&lt;=$H$4)*(原材料明细表!$C$6:$C$1000=$A177)*(原材料明细表!$F$6:$F$1000))=0,"",SUMPRODUCT((原材料明细表!$A$6:$A$1000&gt;=$G$4)*(原材料明细表!$A$6:$A$1000&lt;=$H$4)*(原材料明细表!$C$6:$C$1000=$A177)*(原材料明细表!$F$6:$F$1000)))</f>
        <v/>
      </c>
      <c r="E177" s="179" t="str">
        <f t="array" ref="E177">IF(A177="","",VLOOKUP(A177,基础资料!A:E,4,0))</f>
        <v/>
      </c>
      <c r="F177" s="180" t="str">
        <f t="array" ref="F177">IF(OR(A177="",D177=""),"",E177*D177)</f>
        <v/>
      </c>
      <c r="G177" s="181" t="str">
        <f t="array" ref="G177">IF(SUMPRODUCT((原材料明细表!$A$6:$A$1000&gt;=$G$4)*(原材料明细表!$A$6:$A$1000&lt;=$H$4)*(原材料明细表!$C$6:$C$1000=$A177)*(原材料明细表!$I$6:$I$1000))=0,"",SUMPRODUCT((原材料明细表!$A$6:$A$1000&gt;=$G$4)*(原材料明细表!$A$6:$A$1000&lt;=$H$4)*(原材料明细表!$C$6:$C$1000=$A177)*(原材料明细表!$I$6:$I$1000)))</f>
        <v/>
      </c>
      <c r="H177" s="179" t="str">
        <f t="array" ref="H177">IF(A177="","",VLOOKUP(A177,基础资料!A:E,4,0))</f>
        <v/>
      </c>
      <c r="I177" s="186" t="str">
        <f t="array" ref="I177">IF(OR(A177="",G177=""),"",G177*H177)</f>
        <v/>
      </c>
      <c r="J177" s="181" t="str">
        <f t="array" ref="J177">IF(SUMPRODUCT((原材料明细表!$A$6:$A$1000&gt;=$G$4)*(原材料明细表!$A$6:$A$1000&lt;=$H$4)*(原材料明细表!$C$6:$C$1000=$A177)*(原材料明细表!$L$6:$L$1000))=0,"",SUMPRODUCT((原材料明细表!$A$6:$A$1000&gt;=$G$4)*(原材料明细表!$A$6:$A$1000&lt;=$H$4)*(原材料明细表!$C$6:$C$1000=$A177)*(原材料明细表!$L$6:$L$1000)))</f>
        <v/>
      </c>
      <c r="K177" s="178" t="str">
        <f t="array" ref="K177">IF(A177="","",VLOOKUP(A177,基础资料!A:E,4,0))</f>
        <v/>
      </c>
      <c r="L177" s="186" t="str">
        <f t="array" ref="L177">IF(OR(A177="",J177=""),"",J177*K177)</f>
        <v/>
      </c>
      <c r="M177" s="187" t="str">
        <f t="array" ref="M177">IF(AND(D177="",G177="",J177=""),"",IF(AND(D177="",G177=""),-J177,IF(AND(D177="",J177=""),-G177,IF(AND(G177="",J177=""),D177,IF(D177="",-G177-J177,IF(G177="",D177-J177,IF(J177="",D177-G177,D177-G177-J177)))))))</f>
        <v/>
      </c>
      <c r="N177" s="178" t="str">
        <f t="array" ref="N177">IF(A177="","",VLOOKUP(A177,基础资料!A:E,4,0))</f>
        <v/>
      </c>
      <c r="O177" s="186" t="str">
        <f t="array" ref="O177">IF(OR(A177="",M177=""),"",N177*M177)</f>
        <v/>
      </c>
    </row>
    <row r="178" spans="1:15">
      <c r="A178" s="182"/>
      <c r="B178" s="172"/>
      <c r="C178" s="172"/>
      <c r="D178" s="183" t="str">
        <f t="array" ref="D178">IF(SUMPRODUCT((原材料明细表!$A$6:$A$1000&gt;=$G$4)*(原材料明细表!$A$6:$A$1000&lt;=$H$4)*(原材料明细表!$C$6:$C$1000=$A178)*(原材料明细表!$F$6:$F$1000))=0,"",SUMPRODUCT((原材料明细表!$A$6:$A$1000&gt;=$G$4)*(原材料明细表!$A$6:$A$1000&lt;=$H$4)*(原材料明细表!$C$6:$C$1000=$A178)*(原材料明细表!$F$6:$F$1000)))</f>
        <v/>
      </c>
      <c r="E178" s="174" t="str">
        <f t="array" ref="E178">IF(A178="","",VLOOKUP(A178,基础资料!A:E,4,0))</f>
        <v/>
      </c>
      <c r="F178" s="175" t="str">
        <f t="array" ref="F178">IF(OR(A178="",D178=""),"",E178*D178)</f>
        <v/>
      </c>
      <c r="G178" s="176" t="str">
        <f t="array" ref="G178">IF(SUMPRODUCT((原材料明细表!$A$6:$A$1000&gt;=$G$4)*(原材料明细表!$A$6:$A$1000&lt;=$H$4)*(原材料明细表!$C$6:$C$1000=$A178)*(原材料明细表!$I$6:$I$1000))=0,"",SUMPRODUCT((原材料明细表!$A$6:$A$1000&gt;=$G$4)*(原材料明细表!$A$6:$A$1000&lt;=$H$4)*(原材料明细表!$C$6:$C$1000=$A178)*(原材料明细表!$I$6:$I$1000)))</f>
        <v/>
      </c>
      <c r="H178" s="174" t="str">
        <f t="array" ref="H178">IF(A178="","",VLOOKUP(A178,基础资料!A:E,4,0))</f>
        <v/>
      </c>
      <c r="I178" s="184" t="str">
        <f t="array" ref="I178">IF(OR(A178="",G178=""),"",G178*H178)</f>
        <v/>
      </c>
      <c r="J178" s="176" t="str">
        <f t="array" ref="J178">IF(SUMPRODUCT((原材料明细表!$A$6:$A$1000&gt;=$G$4)*(原材料明细表!$A$6:$A$1000&lt;=$H$4)*(原材料明细表!$C$6:$C$1000=$A178)*(原材料明细表!$L$6:$L$1000))=0,"",SUMPRODUCT((原材料明细表!$A$6:$A$1000&gt;=$G$4)*(原材料明细表!$A$6:$A$1000&lt;=$H$4)*(原材料明细表!$C$6:$C$1000=$A178)*(原材料明细表!$L$6:$L$1000)))</f>
        <v/>
      </c>
      <c r="K178" s="173" t="str">
        <f t="array" ref="K178">IF(A178="","",VLOOKUP(A178,基础资料!A:E,4,0))</f>
        <v/>
      </c>
      <c r="L178" s="184" t="str">
        <f t="array" ref="L178">IF(OR(A178="",J178=""),"",J178*K178)</f>
        <v/>
      </c>
      <c r="M178" s="185" t="str">
        <f t="array" ref="M178">IF(AND(D178="",G178="",J178=""),"",IF(AND(D178="",G178=""),-J178,IF(AND(D178="",J178=""),-G178,IF(AND(G178="",J178=""),D178,IF(D178="",-G178-J178,IF(G178="",D178-J178,IF(J178="",D178-G178,D178-G178-J178)))))))</f>
        <v/>
      </c>
      <c r="N178" s="173" t="str">
        <f t="array" ref="N178">IF(A178="","",VLOOKUP(A178,基础资料!A:E,4,0))</f>
        <v/>
      </c>
      <c r="O178" s="184" t="str">
        <f t="array" ref="O178">IF(OR(A178="",M178=""),"",N178*M178)</f>
        <v/>
      </c>
    </row>
    <row r="179" spans="1:15">
      <c r="A179" s="182"/>
      <c r="B179" s="172"/>
      <c r="C179" s="172"/>
      <c r="D179" s="183" t="str">
        <f t="array" ref="D179">IF(SUMPRODUCT((原材料明细表!$A$6:$A$1000&gt;=$G$4)*(原材料明细表!$A$6:$A$1000&lt;=$H$4)*(原材料明细表!$C$6:$C$1000=$A179)*(原材料明细表!$F$6:$F$1000))=0,"",SUMPRODUCT((原材料明细表!$A$6:$A$1000&gt;=$G$4)*(原材料明细表!$A$6:$A$1000&lt;=$H$4)*(原材料明细表!$C$6:$C$1000=$A179)*(原材料明细表!$F$6:$F$1000)))</f>
        <v/>
      </c>
      <c r="E179" s="179" t="str">
        <f t="array" ref="E179">IF(A179="","",VLOOKUP(A179,基础资料!A:E,4,0))</f>
        <v/>
      </c>
      <c r="F179" s="180" t="str">
        <f t="array" ref="F179">IF(OR(A179="",D179=""),"",E179*D179)</f>
        <v/>
      </c>
      <c r="G179" s="181" t="str">
        <f t="array" ref="G179">IF(SUMPRODUCT((原材料明细表!$A$6:$A$1000&gt;=$G$4)*(原材料明细表!$A$6:$A$1000&lt;=$H$4)*(原材料明细表!$C$6:$C$1000=$A179)*(原材料明细表!$I$6:$I$1000))=0,"",SUMPRODUCT((原材料明细表!$A$6:$A$1000&gt;=$G$4)*(原材料明细表!$A$6:$A$1000&lt;=$H$4)*(原材料明细表!$C$6:$C$1000=$A179)*(原材料明细表!$I$6:$I$1000)))</f>
        <v/>
      </c>
      <c r="H179" s="179" t="str">
        <f t="array" ref="H179">IF(A179="","",VLOOKUP(A179,基础资料!A:E,4,0))</f>
        <v/>
      </c>
      <c r="I179" s="186" t="str">
        <f t="array" ref="I179">IF(OR(A179="",G179=""),"",G179*H179)</f>
        <v/>
      </c>
      <c r="J179" s="181" t="str">
        <f t="array" ref="J179">IF(SUMPRODUCT((原材料明细表!$A$6:$A$1000&gt;=$G$4)*(原材料明细表!$A$6:$A$1000&lt;=$H$4)*(原材料明细表!$C$6:$C$1000=$A179)*(原材料明细表!$L$6:$L$1000))=0,"",SUMPRODUCT((原材料明细表!$A$6:$A$1000&gt;=$G$4)*(原材料明细表!$A$6:$A$1000&lt;=$H$4)*(原材料明细表!$C$6:$C$1000=$A179)*(原材料明细表!$L$6:$L$1000)))</f>
        <v/>
      </c>
      <c r="K179" s="178" t="str">
        <f t="array" ref="K179">IF(A179="","",VLOOKUP(A179,基础资料!A:E,4,0))</f>
        <v/>
      </c>
      <c r="L179" s="186" t="str">
        <f t="array" ref="L179">IF(OR(A179="",J179=""),"",J179*K179)</f>
        <v/>
      </c>
      <c r="M179" s="187" t="str">
        <f t="array" ref="M179">IF(AND(D179="",G179="",J179=""),"",IF(AND(D179="",G179=""),-J179,IF(AND(D179="",J179=""),-G179,IF(AND(G179="",J179=""),D179,IF(D179="",-G179-J179,IF(G179="",D179-J179,IF(J179="",D179-G179,D179-G179-J179)))))))</f>
        <v/>
      </c>
      <c r="N179" s="178" t="str">
        <f t="array" ref="N179">IF(A179="","",VLOOKUP(A179,基础资料!A:E,4,0))</f>
        <v/>
      </c>
      <c r="O179" s="186" t="str">
        <f t="array" ref="O179">IF(OR(A179="",M179=""),"",N179*M179)</f>
        <v/>
      </c>
    </row>
    <row r="180" spans="1:15">
      <c r="A180" s="182"/>
      <c r="B180" s="172"/>
      <c r="C180" s="172"/>
      <c r="D180" s="183" t="str">
        <f t="array" ref="D180">IF(SUMPRODUCT((原材料明细表!$A$6:$A$1000&gt;=$G$4)*(原材料明细表!$A$6:$A$1000&lt;=$H$4)*(原材料明细表!$C$6:$C$1000=$A180)*(原材料明细表!$F$6:$F$1000))=0,"",SUMPRODUCT((原材料明细表!$A$6:$A$1000&gt;=$G$4)*(原材料明细表!$A$6:$A$1000&lt;=$H$4)*(原材料明细表!$C$6:$C$1000=$A180)*(原材料明细表!$F$6:$F$1000)))</f>
        <v/>
      </c>
      <c r="E180" s="174" t="str">
        <f t="array" ref="E180">IF(A180="","",VLOOKUP(A180,基础资料!A:E,4,0))</f>
        <v/>
      </c>
      <c r="F180" s="175" t="str">
        <f t="array" ref="F180">IF(OR(A180="",D180=""),"",E180*D180)</f>
        <v/>
      </c>
      <c r="G180" s="176" t="str">
        <f t="array" ref="G180">IF(SUMPRODUCT((原材料明细表!$A$6:$A$1000&gt;=$G$4)*(原材料明细表!$A$6:$A$1000&lt;=$H$4)*(原材料明细表!$C$6:$C$1000=$A180)*(原材料明细表!$I$6:$I$1000))=0,"",SUMPRODUCT((原材料明细表!$A$6:$A$1000&gt;=$G$4)*(原材料明细表!$A$6:$A$1000&lt;=$H$4)*(原材料明细表!$C$6:$C$1000=$A180)*(原材料明细表!$I$6:$I$1000)))</f>
        <v/>
      </c>
      <c r="H180" s="174" t="str">
        <f t="array" ref="H180">IF(A180="","",VLOOKUP(A180,基础资料!A:E,4,0))</f>
        <v/>
      </c>
      <c r="I180" s="184" t="str">
        <f t="array" ref="I180">IF(OR(A180="",G180=""),"",G180*H180)</f>
        <v/>
      </c>
      <c r="J180" s="176" t="str">
        <f t="array" ref="J180">IF(SUMPRODUCT((原材料明细表!$A$6:$A$1000&gt;=$G$4)*(原材料明细表!$A$6:$A$1000&lt;=$H$4)*(原材料明细表!$C$6:$C$1000=$A180)*(原材料明细表!$L$6:$L$1000))=0,"",SUMPRODUCT((原材料明细表!$A$6:$A$1000&gt;=$G$4)*(原材料明细表!$A$6:$A$1000&lt;=$H$4)*(原材料明细表!$C$6:$C$1000=$A180)*(原材料明细表!$L$6:$L$1000)))</f>
        <v/>
      </c>
      <c r="K180" s="173" t="str">
        <f t="array" ref="K180">IF(A180="","",VLOOKUP(A180,基础资料!A:E,4,0))</f>
        <v/>
      </c>
      <c r="L180" s="184" t="str">
        <f t="array" ref="L180">IF(OR(A180="",J180=""),"",J180*K180)</f>
        <v/>
      </c>
      <c r="M180" s="185" t="str">
        <f t="array" ref="M180">IF(AND(D180="",G180="",J180=""),"",IF(AND(D180="",G180=""),-J180,IF(AND(D180="",J180=""),-G180,IF(AND(G180="",J180=""),D180,IF(D180="",-G180-J180,IF(G180="",D180-J180,IF(J180="",D180-G180,D180-G180-J180)))))))</f>
        <v/>
      </c>
      <c r="N180" s="173" t="str">
        <f t="array" ref="N180">IF(A180="","",VLOOKUP(A180,基础资料!A:E,4,0))</f>
        <v/>
      </c>
      <c r="O180" s="184" t="str">
        <f t="array" ref="O180">IF(OR(A180="",M180=""),"",N180*M180)</f>
        <v/>
      </c>
    </row>
    <row r="181" spans="1:15">
      <c r="A181" s="182"/>
      <c r="B181" s="172"/>
      <c r="C181" s="172"/>
      <c r="D181" s="183" t="str">
        <f t="array" ref="D181">IF(SUMPRODUCT((原材料明细表!$A$6:$A$1000&gt;=$G$4)*(原材料明细表!$A$6:$A$1000&lt;=$H$4)*(原材料明细表!$C$6:$C$1000=$A181)*(原材料明细表!$F$6:$F$1000))=0,"",SUMPRODUCT((原材料明细表!$A$6:$A$1000&gt;=$G$4)*(原材料明细表!$A$6:$A$1000&lt;=$H$4)*(原材料明细表!$C$6:$C$1000=$A181)*(原材料明细表!$F$6:$F$1000)))</f>
        <v/>
      </c>
      <c r="E181" s="179" t="str">
        <f t="array" ref="E181">IF(A181="","",VLOOKUP(A181,基础资料!A:E,4,0))</f>
        <v/>
      </c>
      <c r="F181" s="180" t="str">
        <f t="array" ref="F181">IF(OR(A181="",D181=""),"",E181*D181)</f>
        <v/>
      </c>
      <c r="G181" s="181" t="str">
        <f t="array" ref="G181">IF(SUMPRODUCT((原材料明细表!$A$6:$A$1000&gt;=$G$4)*(原材料明细表!$A$6:$A$1000&lt;=$H$4)*(原材料明细表!$C$6:$C$1000=$A181)*(原材料明细表!$I$6:$I$1000))=0,"",SUMPRODUCT((原材料明细表!$A$6:$A$1000&gt;=$G$4)*(原材料明细表!$A$6:$A$1000&lt;=$H$4)*(原材料明细表!$C$6:$C$1000=$A181)*(原材料明细表!$I$6:$I$1000)))</f>
        <v/>
      </c>
      <c r="H181" s="179" t="str">
        <f t="array" ref="H181">IF(A181="","",VLOOKUP(A181,基础资料!A:E,4,0))</f>
        <v/>
      </c>
      <c r="I181" s="186" t="str">
        <f t="array" ref="I181">IF(OR(A181="",G181=""),"",G181*H181)</f>
        <v/>
      </c>
      <c r="J181" s="181" t="str">
        <f t="array" ref="J181">IF(SUMPRODUCT((原材料明细表!$A$6:$A$1000&gt;=$G$4)*(原材料明细表!$A$6:$A$1000&lt;=$H$4)*(原材料明细表!$C$6:$C$1000=$A181)*(原材料明细表!$L$6:$L$1000))=0,"",SUMPRODUCT((原材料明细表!$A$6:$A$1000&gt;=$G$4)*(原材料明细表!$A$6:$A$1000&lt;=$H$4)*(原材料明细表!$C$6:$C$1000=$A181)*(原材料明细表!$L$6:$L$1000)))</f>
        <v/>
      </c>
      <c r="K181" s="178" t="str">
        <f t="array" ref="K181">IF(A181="","",VLOOKUP(A181,基础资料!A:E,4,0))</f>
        <v/>
      </c>
      <c r="L181" s="186" t="str">
        <f t="array" ref="L181">IF(OR(A181="",J181=""),"",J181*K181)</f>
        <v/>
      </c>
      <c r="M181" s="187" t="str">
        <f t="array" ref="M181">IF(AND(D181="",G181="",J181=""),"",IF(AND(D181="",G181=""),-J181,IF(AND(D181="",J181=""),-G181,IF(AND(G181="",J181=""),D181,IF(D181="",-G181-J181,IF(G181="",D181-J181,IF(J181="",D181-G181,D181-G181-J181)))))))</f>
        <v/>
      </c>
      <c r="N181" s="178" t="str">
        <f t="array" ref="N181">IF(A181="","",VLOOKUP(A181,基础资料!A:E,4,0))</f>
        <v/>
      </c>
      <c r="O181" s="186" t="str">
        <f t="array" ref="O181">IF(OR(A181="",M181=""),"",N181*M181)</f>
        <v/>
      </c>
    </row>
    <row r="182" spans="1:15">
      <c r="A182" s="182"/>
      <c r="B182" s="172"/>
      <c r="C182" s="172"/>
      <c r="D182" s="183" t="str">
        <f t="array" ref="D182">IF(SUMPRODUCT((原材料明细表!$A$6:$A$1000&gt;=$G$4)*(原材料明细表!$A$6:$A$1000&lt;=$H$4)*(原材料明细表!$C$6:$C$1000=$A182)*(原材料明细表!$F$6:$F$1000))=0,"",SUMPRODUCT((原材料明细表!$A$6:$A$1000&gt;=$G$4)*(原材料明细表!$A$6:$A$1000&lt;=$H$4)*(原材料明细表!$C$6:$C$1000=$A182)*(原材料明细表!$F$6:$F$1000)))</f>
        <v/>
      </c>
      <c r="E182" s="174" t="str">
        <f t="array" ref="E182">IF(A182="","",VLOOKUP(A182,基础资料!A:E,4,0))</f>
        <v/>
      </c>
      <c r="F182" s="175" t="str">
        <f t="array" ref="F182">IF(OR(A182="",D182=""),"",E182*D182)</f>
        <v/>
      </c>
      <c r="G182" s="176" t="str">
        <f t="array" ref="G182">IF(SUMPRODUCT((原材料明细表!$A$6:$A$1000&gt;=$G$4)*(原材料明细表!$A$6:$A$1000&lt;=$H$4)*(原材料明细表!$C$6:$C$1000=$A182)*(原材料明细表!$I$6:$I$1000))=0,"",SUMPRODUCT((原材料明细表!$A$6:$A$1000&gt;=$G$4)*(原材料明细表!$A$6:$A$1000&lt;=$H$4)*(原材料明细表!$C$6:$C$1000=$A182)*(原材料明细表!$I$6:$I$1000)))</f>
        <v/>
      </c>
      <c r="H182" s="174" t="str">
        <f t="array" ref="H182">IF(A182="","",VLOOKUP(A182,基础资料!A:E,4,0))</f>
        <v/>
      </c>
      <c r="I182" s="184" t="str">
        <f t="array" ref="I182">IF(OR(A182="",G182=""),"",G182*H182)</f>
        <v/>
      </c>
      <c r="J182" s="176" t="str">
        <f t="array" ref="J182">IF(SUMPRODUCT((原材料明细表!$A$6:$A$1000&gt;=$G$4)*(原材料明细表!$A$6:$A$1000&lt;=$H$4)*(原材料明细表!$C$6:$C$1000=$A182)*(原材料明细表!$L$6:$L$1000))=0,"",SUMPRODUCT((原材料明细表!$A$6:$A$1000&gt;=$G$4)*(原材料明细表!$A$6:$A$1000&lt;=$H$4)*(原材料明细表!$C$6:$C$1000=$A182)*(原材料明细表!$L$6:$L$1000)))</f>
        <v/>
      </c>
      <c r="K182" s="173" t="str">
        <f t="array" ref="K182">IF(A182="","",VLOOKUP(A182,基础资料!A:E,4,0))</f>
        <v/>
      </c>
      <c r="L182" s="184" t="str">
        <f t="array" ref="L182">IF(OR(A182="",J182=""),"",J182*K182)</f>
        <v/>
      </c>
      <c r="M182" s="185" t="str">
        <f t="array" ref="M182">IF(AND(D182="",G182="",J182=""),"",IF(AND(D182="",G182=""),-J182,IF(AND(D182="",J182=""),-G182,IF(AND(G182="",J182=""),D182,IF(D182="",-G182-J182,IF(G182="",D182-J182,IF(J182="",D182-G182,D182-G182-J182)))))))</f>
        <v/>
      </c>
      <c r="N182" s="173" t="str">
        <f t="array" ref="N182">IF(A182="","",VLOOKUP(A182,基础资料!A:E,4,0))</f>
        <v/>
      </c>
      <c r="O182" s="184" t="str">
        <f t="array" ref="O182">IF(OR(A182="",M182=""),"",N182*M182)</f>
        <v/>
      </c>
    </row>
    <row r="183" spans="1:15">
      <c r="A183" s="182"/>
      <c r="B183" s="172"/>
      <c r="C183" s="172"/>
      <c r="D183" s="183" t="str">
        <f t="array" ref="D183">IF(SUMPRODUCT((原材料明细表!$A$6:$A$1000&gt;=$G$4)*(原材料明细表!$A$6:$A$1000&lt;=$H$4)*(原材料明细表!$C$6:$C$1000=$A183)*(原材料明细表!$F$6:$F$1000))=0,"",SUMPRODUCT((原材料明细表!$A$6:$A$1000&gt;=$G$4)*(原材料明细表!$A$6:$A$1000&lt;=$H$4)*(原材料明细表!$C$6:$C$1000=$A183)*(原材料明细表!$F$6:$F$1000)))</f>
        <v/>
      </c>
      <c r="E183" s="179" t="str">
        <f t="array" ref="E183">IF(A183="","",VLOOKUP(A183,基础资料!A:E,4,0))</f>
        <v/>
      </c>
      <c r="F183" s="180" t="str">
        <f t="array" ref="F183">IF(OR(A183="",D183=""),"",E183*D183)</f>
        <v/>
      </c>
      <c r="G183" s="181" t="str">
        <f t="array" ref="G183">IF(SUMPRODUCT((原材料明细表!$A$6:$A$1000&gt;=$G$4)*(原材料明细表!$A$6:$A$1000&lt;=$H$4)*(原材料明细表!$C$6:$C$1000=$A183)*(原材料明细表!$I$6:$I$1000))=0,"",SUMPRODUCT((原材料明细表!$A$6:$A$1000&gt;=$G$4)*(原材料明细表!$A$6:$A$1000&lt;=$H$4)*(原材料明细表!$C$6:$C$1000=$A183)*(原材料明细表!$I$6:$I$1000)))</f>
        <v/>
      </c>
      <c r="H183" s="179" t="str">
        <f t="array" ref="H183">IF(A183="","",VLOOKUP(A183,基础资料!A:E,4,0))</f>
        <v/>
      </c>
      <c r="I183" s="186" t="str">
        <f t="array" ref="I183">IF(OR(A183="",G183=""),"",G183*H183)</f>
        <v/>
      </c>
      <c r="J183" s="181" t="str">
        <f t="array" ref="J183">IF(SUMPRODUCT((原材料明细表!$A$6:$A$1000&gt;=$G$4)*(原材料明细表!$A$6:$A$1000&lt;=$H$4)*(原材料明细表!$C$6:$C$1000=$A183)*(原材料明细表!$L$6:$L$1000))=0,"",SUMPRODUCT((原材料明细表!$A$6:$A$1000&gt;=$G$4)*(原材料明细表!$A$6:$A$1000&lt;=$H$4)*(原材料明细表!$C$6:$C$1000=$A183)*(原材料明细表!$L$6:$L$1000)))</f>
        <v/>
      </c>
      <c r="K183" s="178" t="str">
        <f t="array" ref="K183">IF(A183="","",VLOOKUP(A183,基础资料!A:E,4,0))</f>
        <v/>
      </c>
      <c r="L183" s="186" t="str">
        <f t="array" ref="L183">IF(OR(A183="",J183=""),"",J183*K183)</f>
        <v/>
      </c>
      <c r="M183" s="187" t="str">
        <f t="array" ref="M183">IF(AND(D183="",G183="",J183=""),"",IF(AND(D183="",G183=""),-J183,IF(AND(D183="",J183=""),-G183,IF(AND(G183="",J183=""),D183,IF(D183="",-G183-J183,IF(G183="",D183-J183,IF(J183="",D183-G183,D183-G183-J183)))))))</f>
        <v/>
      </c>
      <c r="N183" s="178" t="str">
        <f t="array" ref="N183">IF(A183="","",VLOOKUP(A183,基础资料!A:E,4,0))</f>
        <v/>
      </c>
      <c r="O183" s="186" t="str">
        <f t="array" ref="O183">IF(OR(A183="",M183=""),"",N183*M183)</f>
        <v/>
      </c>
    </row>
    <row r="184" spans="1:15">
      <c r="A184" s="182"/>
      <c r="B184" s="172"/>
      <c r="C184" s="172"/>
      <c r="D184" s="183" t="str">
        <f t="array" ref="D184">IF(SUMPRODUCT((原材料明细表!$A$6:$A$1000&gt;=$G$4)*(原材料明细表!$A$6:$A$1000&lt;=$H$4)*(原材料明细表!$C$6:$C$1000=$A184)*(原材料明细表!$F$6:$F$1000))=0,"",SUMPRODUCT((原材料明细表!$A$6:$A$1000&gt;=$G$4)*(原材料明细表!$A$6:$A$1000&lt;=$H$4)*(原材料明细表!$C$6:$C$1000=$A184)*(原材料明细表!$F$6:$F$1000)))</f>
        <v/>
      </c>
      <c r="E184" s="174" t="str">
        <f t="array" ref="E184">IF(A184="","",VLOOKUP(A184,基础资料!A:E,4,0))</f>
        <v/>
      </c>
      <c r="F184" s="175" t="str">
        <f t="array" ref="F184">IF(OR(A184="",D184=""),"",E184*D184)</f>
        <v/>
      </c>
      <c r="G184" s="176" t="str">
        <f t="array" ref="G184">IF(SUMPRODUCT((原材料明细表!$A$6:$A$1000&gt;=$G$4)*(原材料明细表!$A$6:$A$1000&lt;=$H$4)*(原材料明细表!$C$6:$C$1000=$A184)*(原材料明细表!$I$6:$I$1000))=0,"",SUMPRODUCT((原材料明细表!$A$6:$A$1000&gt;=$G$4)*(原材料明细表!$A$6:$A$1000&lt;=$H$4)*(原材料明细表!$C$6:$C$1000=$A184)*(原材料明细表!$I$6:$I$1000)))</f>
        <v/>
      </c>
      <c r="H184" s="174" t="str">
        <f t="array" ref="H184">IF(A184="","",VLOOKUP(A184,基础资料!A:E,4,0))</f>
        <v/>
      </c>
      <c r="I184" s="184" t="str">
        <f t="array" ref="I184">IF(OR(A184="",G184=""),"",G184*H184)</f>
        <v/>
      </c>
      <c r="J184" s="176" t="str">
        <f t="array" ref="J184">IF(SUMPRODUCT((原材料明细表!$A$6:$A$1000&gt;=$G$4)*(原材料明细表!$A$6:$A$1000&lt;=$H$4)*(原材料明细表!$C$6:$C$1000=$A184)*(原材料明细表!$L$6:$L$1000))=0,"",SUMPRODUCT((原材料明细表!$A$6:$A$1000&gt;=$G$4)*(原材料明细表!$A$6:$A$1000&lt;=$H$4)*(原材料明细表!$C$6:$C$1000=$A184)*(原材料明细表!$L$6:$L$1000)))</f>
        <v/>
      </c>
      <c r="K184" s="173" t="str">
        <f t="array" ref="K184">IF(A184="","",VLOOKUP(A184,基础资料!A:E,4,0))</f>
        <v/>
      </c>
      <c r="L184" s="184" t="str">
        <f t="array" ref="L184">IF(OR(A184="",J184=""),"",J184*K184)</f>
        <v/>
      </c>
      <c r="M184" s="185" t="str">
        <f t="array" ref="M184">IF(AND(D184="",G184="",J184=""),"",IF(AND(D184="",G184=""),-J184,IF(AND(D184="",J184=""),-G184,IF(AND(G184="",J184=""),D184,IF(D184="",-G184-J184,IF(G184="",D184-J184,IF(J184="",D184-G184,D184-G184-J184)))))))</f>
        <v/>
      </c>
      <c r="N184" s="173" t="str">
        <f t="array" ref="N184">IF(A184="","",VLOOKUP(A184,基础资料!A:E,4,0))</f>
        <v/>
      </c>
      <c r="O184" s="184" t="str">
        <f t="array" ref="O184">IF(OR(A184="",M184=""),"",N184*M184)</f>
        <v/>
      </c>
    </row>
    <row r="185" spans="1:15">
      <c r="A185" s="182"/>
      <c r="B185" s="172"/>
      <c r="C185" s="172"/>
      <c r="D185" s="183" t="str">
        <f t="array" ref="D185">IF(SUMPRODUCT((原材料明细表!$A$6:$A$1000&gt;=$G$4)*(原材料明细表!$A$6:$A$1000&lt;=$H$4)*(原材料明细表!$C$6:$C$1000=$A185)*(原材料明细表!$F$6:$F$1000))=0,"",SUMPRODUCT((原材料明细表!$A$6:$A$1000&gt;=$G$4)*(原材料明细表!$A$6:$A$1000&lt;=$H$4)*(原材料明细表!$C$6:$C$1000=$A185)*(原材料明细表!$F$6:$F$1000)))</f>
        <v/>
      </c>
      <c r="E185" s="179" t="str">
        <f t="array" ref="E185">IF(A185="","",VLOOKUP(A185,基础资料!A:E,4,0))</f>
        <v/>
      </c>
      <c r="F185" s="180" t="str">
        <f t="array" ref="F185">IF(OR(A185="",D185=""),"",E185*D185)</f>
        <v/>
      </c>
      <c r="G185" s="181" t="str">
        <f t="array" ref="G185">IF(SUMPRODUCT((原材料明细表!$A$6:$A$1000&gt;=$G$4)*(原材料明细表!$A$6:$A$1000&lt;=$H$4)*(原材料明细表!$C$6:$C$1000=$A185)*(原材料明细表!$I$6:$I$1000))=0,"",SUMPRODUCT((原材料明细表!$A$6:$A$1000&gt;=$G$4)*(原材料明细表!$A$6:$A$1000&lt;=$H$4)*(原材料明细表!$C$6:$C$1000=$A185)*(原材料明细表!$I$6:$I$1000)))</f>
        <v/>
      </c>
      <c r="H185" s="179" t="str">
        <f t="array" ref="H185">IF(A185="","",VLOOKUP(A185,基础资料!A:E,4,0))</f>
        <v/>
      </c>
      <c r="I185" s="186" t="str">
        <f t="array" ref="I185">IF(OR(A185="",G185=""),"",G185*H185)</f>
        <v/>
      </c>
      <c r="J185" s="181" t="str">
        <f t="array" ref="J185">IF(SUMPRODUCT((原材料明细表!$A$6:$A$1000&gt;=$G$4)*(原材料明细表!$A$6:$A$1000&lt;=$H$4)*(原材料明细表!$C$6:$C$1000=$A185)*(原材料明细表!$L$6:$L$1000))=0,"",SUMPRODUCT((原材料明细表!$A$6:$A$1000&gt;=$G$4)*(原材料明细表!$A$6:$A$1000&lt;=$H$4)*(原材料明细表!$C$6:$C$1000=$A185)*(原材料明细表!$L$6:$L$1000)))</f>
        <v/>
      </c>
      <c r="K185" s="178" t="str">
        <f t="array" ref="K185">IF(A185="","",VLOOKUP(A185,基础资料!A:E,4,0))</f>
        <v/>
      </c>
      <c r="L185" s="186" t="str">
        <f t="array" ref="L185">IF(OR(A185="",J185=""),"",J185*K185)</f>
        <v/>
      </c>
      <c r="M185" s="187" t="str">
        <f t="array" ref="M185">IF(AND(D185="",G185="",J185=""),"",IF(AND(D185="",G185=""),-J185,IF(AND(D185="",J185=""),-G185,IF(AND(G185="",J185=""),D185,IF(D185="",-G185-J185,IF(G185="",D185-J185,IF(J185="",D185-G185,D185-G185-J185)))))))</f>
        <v/>
      </c>
      <c r="N185" s="178" t="str">
        <f t="array" ref="N185">IF(A185="","",VLOOKUP(A185,基础资料!A:E,4,0))</f>
        <v/>
      </c>
      <c r="O185" s="186" t="str">
        <f t="array" ref="O185">IF(OR(A185="",M185=""),"",N185*M185)</f>
        <v/>
      </c>
    </row>
    <row r="186" spans="1:15">
      <c r="A186" s="182"/>
      <c r="B186" s="172"/>
      <c r="C186" s="172"/>
      <c r="D186" s="183" t="str">
        <f t="array" ref="D186">IF(SUMPRODUCT((原材料明细表!$A$6:$A$1000&gt;=$G$4)*(原材料明细表!$A$6:$A$1000&lt;=$H$4)*(原材料明细表!$C$6:$C$1000=$A186)*(原材料明细表!$F$6:$F$1000))=0,"",SUMPRODUCT((原材料明细表!$A$6:$A$1000&gt;=$G$4)*(原材料明细表!$A$6:$A$1000&lt;=$H$4)*(原材料明细表!$C$6:$C$1000=$A186)*(原材料明细表!$F$6:$F$1000)))</f>
        <v/>
      </c>
      <c r="E186" s="174" t="str">
        <f t="array" ref="E186">IF(A186="","",VLOOKUP(A186,基础资料!A:E,4,0))</f>
        <v/>
      </c>
      <c r="F186" s="175" t="str">
        <f t="array" ref="F186">IF(OR(A186="",D186=""),"",E186*D186)</f>
        <v/>
      </c>
      <c r="G186" s="176" t="str">
        <f t="array" ref="G186">IF(SUMPRODUCT((原材料明细表!$A$6:$A$1000&gt;=$G$4)*(原材料明细表!$A$6:$A$1000&lt;=$H$4)*(原材料明细表!$C$6:$C$1000=$A186)*(原材料明细表!$I$6:$I$1000))=0,"",SUMPRODUCT((原材料明细表!$A$6:$A$1000&gt;=$G$4)*(原材料明细表!$A$6:$A$1000&lt;=$H$4)*(原材料明细表!$C$6:$C$1000=$A186)*(原材料明细表!$I$6:$I$1000)))</f>
        <v/>
      </c>
      <c r="H186" s="174" t="str">
        <f t="array" ref="H186">IF(A186="","",VLOOKUP(A186,基础资料!A:E,4,0))</f>
        <v/>
      </c>
      <c r="I186" s="184" t="str">
        <f t="array" ref="I186">IF(OR(A186="",G186=""),"",G186*H186)</f>
        <v/>
      </c>
      <c r="J186" s="176" t="str">
        <f t="array" ref="J186">IF(SUMPRODUCT((原材料明细表!$A$6:$A$1000&gt;=$G$4)*(原材料明细表!$A$6:$A$1000&lt;=$H$4)*(原材料明细表!$C$6:$C$1000=$A186)*(原材料明细表!$L$6:$L$1000))=0,"",SUMPRODUCT((原材料明细表!$A$6:$A$1000&gt;=$G$4)*(原材料明细表!$A$6:$A$1000&lt;=$H$4)*(原材料明细表!$C$6:$C$1000=$A186)*(原材料明细表!$L$6:$L$1000)))</f>
        <v/>
      </c>
      <c r="K186" s="173" t="str">
        <f t="array" ref="K186">IF(A186="","",VLOOKUP(A186,基础资料!A:E,4,0))</f>
        <v/>
      </c>
      <c r="L186" s="184" t="str">
        <f t="array" ref="L186">IF(OR(A186="",J186=""),"",J186*K186)</f>
        <v/>
      </c>
      <c r="M186" s="185" t="str">
        <f t="array" ref="M186">IF(AND(D186="",G186="",J186=""),"",IF(AND(D186="",G186=""),-J186,IF(AND(D186="",J186=""),-G186,IF(AND(G186="",J186=""),D186,IF(D186="",-G186-J186,IF(G186="",D186-J186,IF(J186="",D186-G186,D186-G186-J186)))))))</f>
        <v/>
      </c>
      <c r="N186" s="173" t="str">
        <f t="array" ref="N186">IF(A186="","",VLOOKUP(A186,基础资料!A:E,4,0))</f>
        <v/>
      </c>
      <c r="O186" s="184" t="str">
        <f t="array" ref="O186">IF(OR(A186="",M186=""),"",N186*M186)</f>
        <v/>
      </c>
    </row>
    <row r="187" spans="1:15">
      <c r="A187" s="182"/>
      <c r="B187" s="172"/>
      <c r="C187" s="172"/>
      <c r="D187" s="183" t="str">
        <f t="array" ref="D187">IF(SUMPRODUCT((原材料明细表!$A$6:$A$1000&gt;=$G$4)*(原材料明细表!$A$6:$A$1000&lt;=$H$4)*(原材料明细表!$C$6:$C$1000=$A187)*(原材料明细表!$F$6:$F$1000))=0,"",SUMPRODUCT((原材料明细表!$A$6:$A$1000&gt;=$G$4)*(原材料明细表!$A$6:$A$1000&lt;=$H$4)*(原材料明细表!$C$6:$C$1000=$A187)*(原材料明细表!$F$6:$F$1000)))</f>
        <v/>
      </c>
      <c r="E187" s="179" t="str">
        <f t="array" ref="E187">IF(A187="","",VLOOKUP(A187,基础资料!A:E,4,0))</f>
        <v/>
      </c>
      <c r="F187" s="180" t="str">
        <f t="array" ref="F187">IF(OR(A187="",D187=""),"",E187*D187)</f>
        <v/>
      </c>
      <c r="G187" s="181" t="str">
        <f t="array" ref="G187">IF(SUMPRODUCT((原材料明细表!$A$6:$A$1000&gt;=$G$4)*(原材料明细表!$A$6:$A$1000&lt;=$H$4)*(原材料明细表!$C$6:$C$1000=$A187)*(原材料明细表!$I$6:$I$1000))=0,"",SUMPRODUCT((原材料明细表!$A$6:$A$1000&gt;=$G$4)*(原材料明细表!$A$6:$A$1000&lt;=$H$4)*(原材料明细表!$C$6:$C$1000=$A187)*(原材料明细表!$I$6:$I$1000)))</f>
        <v/>
      </c>
      <c r="H187" s="179" t="str">
        <f t="array" ref="H187">IF(A187="","",VLOOKUP(A187,基础资料!A:E,4,0))</f>
        <v/>
      </c>
      <c r="I187" s="186" t="str">
        <f t="array" ref="I187">IF(OR(A187="",G187=""),"",G187*H187)</f>
        <v/>
      </c>
      <c r="J187" s="181" t="str">
        <f t="array" ref="J187">IF(SUMPRODUCT((原材料明细表!$A$6:$A$1000&gt;=$G$4)*(原材料明细表!$A$6:$A$1000&lt;=$H$4)*(原材料明细表!$C$6:$C$1000=$A187)*(原材料明细表!$L$6:$L$1000))=0,"",SUMPRODUCT((原材料明细表!$A$6:$A$1000&gt;=$G$4)*(原材料明细表!$A$6:$A$1000&lt;=$H$4)*(原材料明细表!$C$6:$C$1000=$A187)*(原材料明细表!$L$6:$L$1000)))</f>
        <v/>
      </c>
      <c r="K187" s="178" t="str">
        <f t="array" ref="K187">IF(A187="","",VLOOKUP(A187,基础资料!A:E,4,0))</f>
        <v/>
      </c>
      <c r="L187" s="186" t="str">
        <f t="array" ref="L187">IF(OR(A187="",J187=""),"",J187*K187)</f>
        <v/>
      </c>
      <c r="M187" s="187" t="str">
        <f t="array" ref="M187">IF(AND(D187="",G187="",J187=""),"",IF(AND(D187="",G187=""),-J187,IF(AND(D187="",J187=""),-G187,IF(AND(G187="",J187=""),D187,IF(D187="",-G187-J187,IF(G187="",D187-J187,IF(J187="",D187-G187,D187-G187-J187)))))))</f>
        <v/>
      </c>
      <c r="N187" s="178" t="str">
        <f t="array" ref="N187">IF(A187="","",VLOOKUP(A187,基础资料!A:E,4,0))</f>
        <v/>
      </c>
      <c r="O187" s="186" t="str">
        <f t="array" ref="O187">IF(OR(A187="",M187=""),"",N187*M187)</f>
        <v/>
      </c>
    </row>
    <row r="188" spans="1:15">
      <c r="A188" s="182"/>
      <c r="B188" s="172"/>
      <c r="C188" s="172"/>
      <c r="D188" s="183" t="str">
        <f t="array" ref="D188">IF(SUMPRODUCT((原材料明细表!$A$6:$A$1000&gt;=$G$4)*(原材料明细表!$A$6:$A$1000&lt;=$H$4)*(原材料明细表!$C$6:$C$1000=$A188)*(原材料明细表!$F$6:$F$1000))=0,"",SUMPRODUCT((原材料明细表!$A$6:$A$1000&gt;=$G$4)*(原材料明细表!$A$6:$A$1000&lt;=$H$4)*(原材料明细表!$C$6:$C$1000=$A188)*(原材料明细表!$F$6:$F$1000)))</f>
        <v/>
      </c>
      <c r="E188" s="174" t="str">
        <f t="array" ref="E188">IF(A188="","",VLOOKUP(A188,基础资料!A:E,4,0))</f>
        <v/>
      </c>
      <c r="F188" s="175" t="str">
        <f t="array" ref="F188">IF(OR(A188="",D188=""),"",E188*D188)</f>
        <v/>
      </c>
      <c r="G188" s="176" t="str">
        <f t="array" ref="G188">IF(SUMPRODUCT((原材料明细表!$A$6:$A$1000&gt;=$G$4)*(原材料明细表!$A$6:$A$1000&lt;=$H$4)*(原材料明细表!$C$6:$C$1000=$A188)*(原材料明细表!$I$6:$I$1000))=0,"",SUMPRODUCT((原材料明细表!$A$6:$A$1000&gt;=$G$4)*(原材料明细表!$A$6:$A$1000&lt;=$H$4)*(原材料明细表!$C$6:$C$1000=$A188)*(原材料明细表!$I$6:$I$1000)))</f>
        <v/>
      </c>
      <c r="H188" s="174" t="str">
        <f t="array" ref="H188">IF(A188="","",VLOOKUP(A188,基础资料!A:E,4,0))</f>
        <v/>
      </c>
      <c r="I188" s="184" t="str">
        <f t="array" ref="I188">IF(OR(A188="",G188=""),"",G188*H188)</f>
        <v/>
      </c>
      <c r="J188" s="176" t="str">
        <f t="array" ref="J188">IF(SUMPRODUCT((原材料明细表!$A$6:$A$1000&gt;=$G$4)*(原材料明细表!$A$6:$A$1000&lt;=$H$4)*(原材料明细表!$C$6:$C$1000=$A188)*(原材料明细表!$L$6:$L$1000))=0,"",SUMPRODUCT((原材料明细表!$A$6:$A$1000&gt;=$G$4)*(原材料明细表!$A$6:$A$1000&lt;=$H$4)*(原材料明细表!$C$6:$C$1000=$A188)*(原材料明细表!$L$6:$L$1000)))</f>
        <v/>
      </c>
      <c r="K188" s="173" t="str">
        <f t="array" ref="K188">IF(A188="","",VLOOKUP(A188,基础资料!A:E,4,0))</f>
        <v/>
      </c>
      <c r="L188" s="184" t="str">
        <f t="array" ref="L188">IF(OR(A188="",J188=""),"",J188*K188)</f>
        <v/>
      </c>
      <c r="M188" s="185" t="str">
        <f t="array" ref="M188">IF(AND(D188="",G188="",J188=""),"",IF(AND(D188="",G188=""),-J188,IF(AND(D188="",J188=""),-G188,IF(AND(G188="",J188=""),D188,IF(D188="",-G188-J188,IF(G188="",D188-J188,IF(J188="",D188-G188,D188-G188-J188)))))))</f>
        <v/>
      </c>
      <c r="N188" s="173" t="str">
        <f t="array" ref="N188">IF(A188="","",VLOOKUP(A188,基础资料!A:E,4,0))</f>
        <v/>
      </c>
      <c r="O188" s="184" t="str">
        <f t="array" ref="O188">IF(OR(A188="",M188=""),"",N188*M188)</f>
        <v/>
      </c>
    </row>
    <row r="189" spans="1:15">
      <c r="A189" s="182"/>
      <c r="B189" s="172"/>
      <c r="C189" s="172"/>
      <c r="D189" s="183" t="str">
        <f t="array" ref="D189">IF(SUMPRODUCT((原材料明细表!$A$6:$A$1000&gt;=$G$4)*(原材料明细表!$A$6:$A$1000&lt;=$H$4)*(原材料明细表!$C$6:$C$1000=$A189)*(原材料明细表!$F$6:$F$1000))=0,"",SUMPRODUCT((原材料明细表!$A$6:$A$1000&gt;=$G$4)*(原材料明细表!$A$6:$A$1000&lt;=$H$4)*(原材料明细表!$C$6:$C$1000=$A189)*(原材料明细表!$F$6:$F$1000)))</f>
        <v/>
      </c>
      <c r="E189" s="179" t="str">
        <f t="array" ref="E189">IF(A189="","",VLOOKUP(A189,基础资料!A:E,4,0))</f>
        <v/>
      </c>
      <c r="F189" s="180" t="str">
        <f t="array" ref="F189">IF(OR(A189="",D189=""),"",E189*D189)</f>
        <v/>
      </c>
      <c r="G189" s="181" t="str">
        <f t="array" ref="G189">IF(SUMPRODUCT((原材料明细表!$A$6:$A$1000&gt;=$G$4)*(原材料明细表!$A$6:$A$1000&lt;=$H$4)*(原材料明细表!$C$6:$C$1000=$A189)*(原材料明细表!$I$6:$I$1000))=0,"",SUMPRODUCT((原材料明细表!$A$6:$A$1000&gt;=$G$4)*(原材料明细表!$A$6:$A$1000&lt;=$H$4)*(原材料明细表!$C$6:$C$1000=$A189)*(原材料明细表!$I$6:$I$1000)))</f>
        <v/>
      </c>
      <c r="H189" s="179" t="str">
        <f t="array" ref="H189">IF(A189="","",VLOOKUP(A189,基础资料!A:E,4,0))</f>
        <v/>
      </c>
      <c r="I189" s="186" t="str">
        <f t="array" ref="I189">IF(OR(A189="",G189=""),"",G189*H189)</f>
        <v/>
      </c>
      <c r="J189" s="181" t="str">
        <f t="array" ref="J189">IF(SUMPRODUCT((原材料明细表!$A$6:$A$1000&gt;=$G$4)*(原材料明细表!$A$6:$A$1000&lt;=$H$4)*(原材料明细表!$C$6:$C$1000=$A189)*(原材料明细表!$L$6:$L$1000))=0,"",SUMPRODUCT((原材料明细表!$A$6:$A$1000&gt;=$G$4)*(原材料明细表!$A$6:$A$1000&lt;=$H$4)*(原材料明细表!$C$6:$C$1000=$A189)*(原材料明细表!$L$6:$L$1000)))</f>
        <v/>
      </c>
      <c r="K189" s="178" t="str">
        <f t="array" ref="K189">IF(A189="","",VLOOKUP(A189,基础资料!A:E,4,0))</f>
        <v/>
      </c>
      <c r="L189" s="186" t="str">
        <f t="array" ref="L189">IF(OR(A189="",J189=""),"",J189*K189)</f>
        <v/>
      </c>
      <c r="M189" s="187" t="str">
        <f t="array" ref="M189">IF(AND(D189="",G189="",J189=""),"",IF(AND(D189="",G189=""),-J189,IF(AND(D189="",J189=""),-G189,IF(AND(G189="",J189=""),D189,IF(D189="",-G189-J189,IF(G189="",D189-J189,IF(J189="",D189-G189,D189-G189-J189)))))))</f>
        <v/>
      </c>
      <c r="N189" s="178" t="str">
        <f t="array" ref="N189">IF(A189="","",VLOOKUP(A189,基础资料!A:E,4,0))</f>
        <v/>
      </c>
      <c r="O189" s="186" t="str">
        <f t="array" ref="O189">IF(OR(A189="",M189=""),"",N189*M189)</f>
        <v/>
      </c>
    </row>
    <row r="190" spans="1:15">
      <c r="A190" s="182"/>
      <c r="B190" s="172"/>
      <c r="C190" s="172"/>
      <c r="D190" s="183" t="str">
        <f t="array" ref="D190">IF(SUMPRODUCT((原材料明细表!$A$6:$A$1000&gt;=$G$4)*(原材料明细表!$A$6:$A$1000&lt;=$H$4)*(原材料明细表!$C$6:$C$1000=$A190)*(原材料明细表!$F$6:$F$1000))=0,"",SUMPRODUCT((原材料明细表!$A$6:$A$1000&gt;=$G$4)*(原材料明细表!$A$6:$A$1000&lt;=$H$4)*(原材料明细表!$C$6:$C$1000=$A190)*(原材料明细表!$F$6:$F$1000)))</f>
        <v/>
      </c>
      <c r="E190" s="174" t="str">
        <f t="array" ref="E190">IF(A190="","",VLOOKUP(A190,基础资料!A:E,4,0))</f>
        <v/>
      </c>
      <c r="F190" s="175" t="str">
        <f t="array" ref="F190">IF(OR(A190="",D190=""),"",E190*D190)</f>
        <v/>
      </c>
      <c r="G190" s="176" t="str">
        <f t="array" ref="G190">IF(SUMPRODUCT((原材料明细表!$A$6:$A$1000&gt;=$G$4)*(原材料明细表!$A$6:$A$1000&lt;=$H$4)*(原材料明细表!$C$6:$C$1000=$A190)*(原材料明细表!$I$6:$I$1000))=0,"",SUMPRODUCT((原材料明细表!$A$6:$A$1000&gt;=$G$4)*(原材料明细表!$A$6:$A$1000&lt;=$H$4)*(原材料明细表!$C$6:$C$1000=$A190)*(原材料明细表!$I$6:$I$1000)))</f>
        <v/>
      </c>
      <c r="H190" s="174" t="str">
        <f t="array" ref="H190">IF(A190="","",VLOOKUP(A190,基础资料!A:E,4,0))</f>
        <v/>
      </c>
      <c r="I190" s="184" t="str">
        <f t="array" ref="I190">IF(OR(A190="",G190=""),"",G190*H190)</f>
        <v/>
      </c>
      <c r="J190" s="176" t="str">
        <f t="array" ref="J190">IF(SUMPRODUCT((原材料明细表!$A$6:$A$1000&gt;=$G$4)*(原材料明细表!$A$6:$A$1000&lt;=$H$4)*(原材料明细表!$C$6:$C$1000=$A190)*(原材料明细表!$L$6:$L$1000))=0,"",SUMPRODUCT((原材料明细表!$A$6:$A$1000&gt;=$G$4)*(原材料明细表!$A$6:$A$1000&lt;=$H$4)*(原材料明细表!$C$6:$C$1000=$A190)*(原材料明细表!$L$6:$L$1000)))</f>
        <v/>
      </c>
      <c r="K190" s="173" t="str">
        <f t="array" ref="K190">IF(A190="","",VLOOKUP(A190,基础资料!A:E,4,0))</f>
        <v/>
      </c>
      <c r="L190" s="184" t="str">
        <f t="array" ref="L190">IF(OR(A190="",J190=""),"",J190*K190)</f>
        <v/>
      </c>
      <c r="M190" s="185" t="str">
        <f t="array" ref="M190">IF(AND(D190="",G190="",J190=""),"",IF(AND(D190="",G190=""),-J190,IF(AND(D190="",J190=""),-G190,IF(AND(G190="",J190=""),D190,IF(D190="",-G190-J190,IF(G190="",D190-J190,IF(J190="",D190-G190,D190-G190-J190)))))))</f>
        <v/>
      </c>
      <c r="N190" s="173" t="str">
        <f t="array" ref="N190">IF(A190="","",VLOOKUP(A190,基础资料!A:E,4,0))</f>
        <v/>
      </c>
      <c r="O190" s="184" t="str">
        <f t="array" ref="O190">IF(OR(A190="",M190=""),"",N190*M190)</f>
        <v/>
      </c>
    </row>
    <row r="191" spans="1:15">
      <c r="A191" s="182"/>
      <c r="B191" s="172"/>
      <c r="C191" s="172"/>
      <c r="D191" s="183" t="str">
        <f t="array" ref="D191">IF(SUMPRODUCT((原材料明细表!$A$6:$A$1000&gt;=$G$4)*(原材料明细表!$A$6:$A$1000&lt;=$H$4)*(原材料明细表!$C$6:$C$1000=$A191)*(原材料明细表!$F$6:$F$1000))=0,"",SUMPRODUCT((原材料明细表!$A$6:$A$1000&gt;=$G$4)*(原材料明细表!$A$6:$A$1000&lt;=$H$4)*(原材料明细表!$C$6:$C$1000=$A191)*(原材料明细表!$F$6:$F$1000)))</f>
        <v/>
      </c>
      <c r="E191" s="179" t="str">
        <f t="array" ref="E191">IF(A191="","",VLOOKUP(A191,基础资料!A:E,4,0))</f>
        <v/>
      </c>
      <c r="F191" s="180" t="str">
        <f t="array" ref="F191">IF(OR(A191="",D191=""),"",E191*D191)</f>
        <v/>
      </c>
      <c r="G191" s="181" t="str">
        <f t="array" ref="G191">IF(SUMPRODUCT((原材料明细表!$A$6:$A$1000&gt;=$G$4)*(原材料明细表!$A$6:$A$1000&lt;=$H$4)*(原材料明细表!$C$6:$C$1000=$A191)*(原材料明细表!$I$6:$I$1000))=0,"",SUMPRODUCT((原材料明细表!$A$6:$A$1000&gt;=$G$4)*(原材料明细表!$A$6:$A$1000&lt;=$H$4)*(原材料明细表!$C$6:$C$1000=$A191)*(原材料明细表!$I$6:$I$1000)))</f>
        <v/>
      </c>
      <c r="H191" s="179" t="str">
        <f t="array" ref="H191">IF(A191="","",VLOOKUP(A191,基础资料!A:E,4,0))</f>
        <v/>
      </c>
      <c r="I191" s="186" t="str">
        <f t="array" ref="I191">IF(OR(A191="",G191=""),"",G191*H191)</f>
        <v/>
      </c>
      <c r="J191" s="181" t="str">
        <f t="array" ref="J191">IF(SUMPRODUCT((原材料明细表!$A$6:$A$1000&gt;=$G$4)*(原材料明细表!$A$6:$A$1000&lt;=$H$4)*(原材料明细表!$C$6:$C$1000=$A191)*(原材料明细表!$L$6:$L$1000))=0,"",SUMPRODUCT((原材料明细表!$A$6:$A$1000&gt;=$G$4)*(原材料明细表!$A$6:$A$1000&lt;=$H$4)*(原材料明细表!$C$6:$C$1000=$A191)*(原材料明细表!$L$6:$L$1000)))</f>
        <v/>
      </c>
      <c r="K191" s="178" t="str">
        <f t="array" ref="K191">IF(A191="","",VLOOKUP(A191,基础资料!A:E,4,0))</f>
        <v/>
      </c>
      <c r="L191" s="186" t="str">
        <f t="array" ref="L191">IF(OR(A191="",J191=""),"",J191*K191)</f>
        <v/>
      </c>
      <c r="M191" s="187" t="str">
        <f t="array" ref="M191">IF(AND(D191="",G191="",J191=""),"",IF(AND(D191="",G191=""),-J191,IF(AND(D191="",J191=""),-G191,IF(AND(G191="",J191=""),D191,IF(D191="",-G191-J191,IF(G191="",D191-J191,IF(J191="",D191-G191,D191-G191-J191)))))))</f>
        <v/>
      </c>
      <c r="N191" s="178" t="str">
        <f t="array" ref="N191">IF(A191="","",VLOOKUP(A191,基础资料!A:E,4,0))</f>
        <v/>
      </c>
      <c r="O191" s="186" t="str">
        <f t="array" ref="O191">IF(OR(A191="",M191=""),"",N191*M191)</f>
        <v/>
      </c>
    </row>
    <row r="192" spans="1:15">
      <c r="A192" s="182"/>
      <c r="B192" s="172"/>
      <c r="C192" s="172"/>
      <c r="D192" s="183" t="str">
        <f t="array" ref="D192">IF(SUMPRODUCT((原材料明细表!$A$6:$A$1000&gt;=$G$4)*(原材料明细表!$A$6:$A$1000&lt;=$H$4)*(原材料明细表!$C$6:$C$1000=$A192)*(原材料明细表!$F$6:$F$1000))=0,"",SUMPRODUCT((原材料明细表!$A$6:$A$1000&gt;=$G$4)*(原材料明细表!$A$6:$A$1000&lt;=$H$4)*(原材料明细表!$C$6:$C$1000=$A192)*(原材料明细表!$F$6:$F$1000)))</f>
        <v/>
      </c>
      <c r="E192" s="174" t="str">
        <f t="array" ref="E192">IF(A192="","",VLOOKUP(A192,基础资料!A:E,4,0))</f>
        <v/>
      </c>
      <c r="F192" s="175" t="str">
        <f t="array" ref="F192">IF(OR(A192="",D192=""),"",E192*D192)</f>
        <v/>
      </c>
      <c r="G192" s="176" t="str">
        <f t="array" ref="G192">IF(SUMPRODUCT((原材料明细表!$A$6:$A$1000&gt;=$G$4)*(原材料明细表!$A$6:$A$1000&lt;=$H$4)*(原材料明细表!$C$6:$C$1000=$A192)*(原材料明细表!$I$6:$I$1000))=0,"",SUMPRODUCT((原材料明细表!$A$6:$A$1000&gt;=$G$4)*(原材料明细表!$A$6:$A$1000&lt;=$H$4)*(原材料明细表!$C$6:$C$1000=$A192)*(原材料明细表!$I$6:$I$1000)))</f>
        <v/>
      </c>
      <c r="H192" s="174" t="str">
        <f t="array" ref="H192">IF(A192="","",VLOOKUP(A192,基础资料!A:E,4,0))</f>
        <v/>
      </c>
      <c r="I192" s="184" t="str">
        <f t="array" ref="I192">IF(OR(A192="",G192=""),"",G192*H192)</f>
        <v/>
      </c>
      <c r="J192" s="176" t="str">
        <f t="array" ref="J192">IF(SUMPRODUCT((原材料明细表!$A$6:$A$1000&gt;=$G$4)*(原材料明细表!$A$6:$A$1000&lt;=$H$4)*(原材料明细表!$C$6:$C$1000=$A192)*(原材料明细表!$L$6:$L$1000))=0,"",SUMPRODUCT((原材料明细表!$A$6:$A$1000&gt;=$G$4)*(原材料明细表!$A$6:$A$1000&lt;=$H$4)*(原材料明细表!$C$6:$C$1000=$A192)*(原材料明细表!$L$6:$L$1000)))</f>
        <v/>
      </c>
      <c r="K192" s="173" t="str">
        <f t="array" ref="K192">IF(A192="","",VLOOKUP(A192,基础资料!A:E,4,0))</f>
        <v/>
      </c>
      <c r="L192" s="184" t="str">
        <f t="array" ref="L192">IF(OR(A192="",J192=""),"",J192*K192)</f>
        <v/>
      </c>
      <c r="M192" s="185" t="str">
        <f t="array" ref="M192">IF(AND(D192="",G192="",J192=""),"",IF(AND(D192="",G192=""),-J192,IF(AND(D192="",J192=""),-G192,IF(AND(G192="",J192=""),D192,IF(D192="",-G192-J192,IF(G192="",D192-J192,IF(J192="",D192-G192,D192-G192-J192)))))))</f>
        <v/>
      </c>
      <c r="N192" s="173" t="str">
        <f t="array" ref="N192">IF(A192="","",VLOOKUP(A192,基础资料!A:E,4,0))</f>
        <v/>
      </c>
      <c r="O192" s="184" t="str">
        <f t="array" ref="O192">IF(OR(A192="",M192=""),"",N192*M192)</f>
        <v/>
      </c>
    </row>
    <row r="193" spans="1:15">
      <c r="A193" s="182"/>
      <c r="B193" s="172"/>
      <c r="C193" s="172"/>
      <c r="D193" s="183" t="str">
        <f t="array" ref="D193">IF(SUMPRODUCT((原材料明细表!$A$6:$A$1000&gt;=$G$4)*(原材料明细表!$A$6:$A$1000&lt;=$H$4)*(原材料明细表!$C$6:$C$1000=$A193)*(原材料明细表!$F$6:$F$1000))=0,"",SUMPRODUCT((原材料明细表!$A$6:$A$1000&gt;=$G$4)*(原材料明细表!$A$6:$A$1000&lt;=$H$4)*(原材料明细表!$C$6:$C$1000=$A193)*(原材料明细表!$F$6:$F$1000)))</f>
        <v/>
      </c>
      <c r="E193" s="179" t="str">
        <f t="array" ref="E193">IF(A193="","",VLOOKUP(A193,基础资料!A:E,4,0))</f>
        <v/>
      </c>
      <c r="F193" s="180" t="str">
        <f t="array" ref="F193">IF(OR(A193="",D193=""),"",E193*D193)</f>
        <v/>
      </c>
      <c r="G193" s="181" t="str">
        <f t="array" ref="G193">IF(SUMPRODUCT((原材料明细表!$A$6:$A$1000&gt;=$G$4)*(原材料明细表!$A$6:$A$1000&lt;=$H$4)*(原材料明细表!$C$6:$C$1000=$A193)*(原材料明细表!$I$6:$I$1000))=0,"",SUMPRODUCT((原材料明细表!$A$6:$A$1000&gt;=$G$4)*(原材料明细表!$A$6:$A$1000&lt;=$H$4)*(原材料明细表!$C$6:$C$1000=$A193)*(原材料明细表!$I$6:$I$1000)))</f>
        <v/>
      </c>
      <c r="H193" s="179" t="str">
        <f t="array" ref="H193">IF(A193="","",VLOOKUP(A193,基础资料!A:E,4,0))</f>
        <v/>
      </c>
      <c r="I193" s="186" t="str">
        <f t="array" ref="I193">IF(OR(A193="",G193=""),"",G193*H193)</f>
        <v/>
      </c>
      <c r="J193" s="181" t="str">
        <f t="array" ref="J193">IF(SUMPRODUCT((原材料明细表!$A$6:$A$1000&gt;=$G$4)*(原材料明细表!$A$6:$A$1000&lt;=$H$4)*(原材料明细表!$C$6:$C$1000=$A193)*(原材料明细表!$L$6:$L$1000))=0,"",SUMPRODUCT((原材料明细表!$A$6:$A$1000&gt;=$G$4)*(原材料明细表!$A$6:$A$1000&lt;=$H$4)*(原材料明细表!$C$6:$C$1000=$A193)*(原材料明细表!$L$6:$L$1000)))</f>
        <v/>
      </c>
      <c r="K193" s="178" t="str">
        <f t="array" ref="K193">IF(A193="","",VLOOKUP(A193,基础资料!A:E,4,0))</f>
        <v/>
      </c>
      <c r="L193" s="186" t="str">
        <f t="array" ref="L193">IF(OR(A193="",J193=""),"",J193*K193)</f>
        <v/>
      </c>
      <c r="M193" s="187" t="str">
        <f t="array" ref="M193">IF(AND(D193="",G193="",J193=""),"",IF(AND(D193="",G193=""),-J193,IF(AND(D193="",J193=""),-G193,IF(AND(G193="",J193=""),D193,IF(D193="",-G193-J193,IF(G193="",D193-J193,IF(J193="",D193-G193,D193-G193-J193)))))))</f>
        <v/>
      </c>
      <c r="N193" s="178" t="str">
        <f t="array" ref="N193">IF(A193="","",VLOOKUP(A193,基础资料!A:E,4,0))</f>
        <v/>
      </c>
      <c r="O193" s="186" t="str">
        <f t="array" ref="O193">IF(OR(A193="",M193=""),"",N193*M193)</f>
        <v/>
      </c>
    </row>
    <row r="194" spans="1:15">
      <c r="A194" s="182"/>
      <c r="B194" s="172"/>
      <c r="C194" s="172"/>
      <c r="D194" s="183" t="str">
        <f t="array" ref="D194">IF(SUMPRODUCT((原材料明细表!$A$6:$A$1000&gt;=$G$4)*(原材料明细表!$A$6:$A$1000&lt;=$H$4)*(原材料明细表!$C$6:$C$1000=$A194)*(原材料明细表!$F$6:$F$1000))=0,"",SUMPRODUCT((原材料明细表!$A$6:$A$1000&gt;=$G$4)*(原材料明细表!$A$6:$A$1000&lt;=$H$4)*(原材料明细表!$C$6:$C$1000=$A194)*(原材料明细表!$F$6:$F$1000)))</f>
        <v/>
      </c>
      <c r="E194" s="174" t="str">
        <f t="array" ref="E194">IF(A194="","",VLOOKUP(A194,基础资料!A:E,4,0))</f>
        <v/>
      </c>
      <c r="F194" s="175" t="str">
        <f t="array" ref="F194">IF(OR(A194="",D194=""),"",E194*D194)</f>
        <v/>
      </c>
      <c r="G194" s="176" t="str">
        <f t="array" ref="G194">IF(SUMPRODUCT((原材料明细表!$A$6:$A$1000&gt;=$G$4)*(原材料明细表!$A$6:$A$1000&lt;=$H$4)*(原材料明细表!$C$6:$C$1000=$A194)*(原材料明细表!$I$6:$I$1000))=0,"",SUMPRODUCT((原材料明细表!$A$6:$A$1000&gt;=$G$4)*(原材料明细表!$A$6:$A$1000&lt;=$H$4)*(原材料明细表!$C$6:$C$1000=$A194)*(原材料明细表!$I$6:$I$1000)))</f>
        <v/>
      </c>
      <c r="H194" s="174" t="str">
        <f t="array" ref="H194">IF(A194="","",VLOOKUP(A194,基础资料!A:E,4,0))</f>
        <v/>
      </c>
      <c r="I194" s="184" t="str">
        <f t="array" ref="I194">IF(OR(A194="",G194=""),"",G194*H194)</f>
        <v/>
      </c>
      <c r="J194" s="176" t="str">
        <f t="array" ref="J194">IF(SUMPRODUCT((原材料明细表!$A$6:$A$1000&gt;=$G$4)*(原材料明细表!$A$6:$A$1000&lt;=$H$4)*(原材料明细表!$C$6:$C$1000=$A194)*(原材料明细表!$L$6:$L$1000))=0,"",SUMPRODUCT((原材料明细表!$A$6:$A$1000&gt;=$G$4)*(原材料明细表!$A$6:$A$1000&lt;=$H$4)*(原材料明细表!$C$6:$C$1000=$A194)*(原材料明细表!$L$6:$L$1000)))</f>
        <v/>
      </c>
      <c r="K194" s="173" t="str">
        <f t="array" ref="K194">IF(A194="","",VLOOKUP(A194,基础资料!A:E,4,0))</f>
        <v/>
      </c>
      <c r="L194" s="184" t="str">
        <f t="array" ref="L194">IF(OR(A194="",J194=""),"",J194*K194)</f>
        <v/>
      </c>
      <c r="M194" s="185" t="str">
        <f t="array" ref="M194">IF(AND(D194="",G194="",J194=""),"",IF(AND(D194="",G194=""),-J194,IF(AND(D194="",J194=""),-G194,IF(AND(G194="",J194=""),D194,IF(D194="",-G194-J194,IF(G194="",D194-J194,IF(J194="",D194-G194,D194-G194-J194)))))))</f>
        <v/>
      </c>
      <c r="N194" s="173" t="str">
        <f t="array" ref="N194">IF(A194="","",VLOOKUP(A194,基础资料!A:E,4,0))</f>
        <v/>
      </c>
      <c r="O194" s="184" t="str">
        <f t="array" ref="O194">IF(OR(A194="",M194=""),"",N194*M194)</f>
        <v/>
      </c>
    </row>
    <row r="195" spans="1:15">
      <c r="A195" s="182"/>
      <c r="B195" s="172"/>
      <c r="C195" s="172"/>
      <c r="D195" s="183" t="str">
        <f t="array" ref="D195">IF(SUMPRODUCT((原材料明细表!$A$6:$A$1000&gt;=$G$4)*(原材料明细表!$A$6:$A$1000&lt;=$H$4)*(原材料明细表!$C$6:$C$1000=$A195)*(原材料明细表!$F$6:$F$1000))=0,"",SUMPRODUCT((原材料明细表!$A$6:$A$1000&gt;=$G$4)*(原材料明细表!$A$6:$A$1000&lt;=$H$4)*(原材料明细表!$C$6:$C$1000=$A195)*(原材料明细表!$F$6:$F$1000)))</f>
        <v/>
      </c>
      <c r="E195" s="179" t="str">
        <f t="array" ref="E195">IF(A195="","",VLOOKUP(A195,基础资料!A:E,4,0))</f>
        <v/>
      </c>
      <c r="F195" s="180" t="str">
        <f t="array" ref="F195">IF(OR(A195="",D195=""),"",E195*D195)</f>
        <v/>
      </c>
      <c r="G195" s="181" t="str">
        <f t="array" ref="G195">IF(SUMPRODUCT((原材料明细表!$A$6:$A$1000&gt;=$G$4)*(原材料明细表!$A$6:$A$1000&lt;=$H$4)*(原材料明细表!$C$6:$C$1000=$A195)*(原材料明细表!$I$6:$I$1000))=0,"",SUMPRODUCT((原材料明细表!$A$6:$A$1000&gt;=$G$4)*(原材料明细表!$A$6:$A$1000&lt;=$H$4)*(原材料明细表!$C$6:$C$1000=$A195)*(原材料明细表!$I$6:$I$1000)))</f>
        <v/>
      </c>
      <c r="H195" s="179" t="str">
        <f t="array" ref="H195">IF(A195="","",VLOOKUP(A195,基础资料!A:E,4,0))</f>
        <v/>
      </c>
      <c r="I195" s="186" t="str">
        <f t="array" ref="I195">IF(OR(A195="",G195=""),"",G195*H195)</f>
        <v/>
      </c>
      <c r="J195" s="181" t="str">
        <f t="array" ref="J195">IF(SUMPRODUCT((原材料明细表!$A$6:$A$1000&gt;=$G$4)*(原材料明细表!$A$6:$A$1000&lt;=$H$4)*(原材料明细表!$C$6:$C$1000=$A195)*(原材料明细表!$L$6:$L$1000))=0,"",SUMPRODUCT((原材料明细表!$A$6:$A$1000&gt;=$G$4)*(原材料明细表!$A$6:$A$1000&lt;=$H$4)*(原材料明细表!$C$6:$C$1000=$A195)*(原材料明细表!$L$6:$L$1000)))</f>
        <v/>
      </c>
      <c r="K195" s="178" t="str">
        <f t="array" ref="K195">IF(A195="","",VLOOKUP(A195,基础资料!A:E,4,0))</f>
        <v/>
      </c>
      <c r="L195" s="186" t="str">
        <f t="array" ref="L195">IF(OR(A195="",J195=""),"",J195*K195)</f>
        <v/>
      </c>
      <c r="M195" s="187" t="str">
        <f t="array" ref="M195">IF(AND(D195="",G195="",J195=""),"",IF(AND(D195="",G195=""),-J195,IF(AND(D195="",J195=""),-G195,IF(AND(G195="",J195=""),D195,IF(D195="",-G195-J195,IF(G195="",D195-J195,IF(J195="",D195-G195,D195-G195-J195)))))))</f>
        <v/>
      </c>
      <c r="N195" s="178" t="str">
        <f t="array" ref="N195">IF(A195="","",VLOOKUP(A195,基础资料!A:E,4,0))</f>
        <v/>
      </c>
      <c r="O195" s="186" t="str">
        <f t="array" ref="O195">IF(OR(A195="",M195=""),"",N195*M195)</f>
        <v/>
      </c>
    </row>
    <row r="196" spans="1:15">
      <c r="A196" s="182"/>
      <c r="B196" s="172"/>
      <c r="C196" s="172"/>
      <c r="D196" s="183" t="str">
        <f t="array" ref="D196">IF(SUMPRODUCT((原材料明细表!$A$6:$A$1000&gt;=$G$4)*(原材料明细表!$A$6:$A$1000&lt;=$H$4)*(原材料明细表!$C$6:$C$1000=$A196)*(原材料明细表!$F$6:$F$1000))=0,"",SUMPRODUCT((原材料明细表!$A$6:$A$1000&gt;=$G$4)*(原材料明细表!$A$6:$A$1000&lt;=$H$4)*(原材料明细表!$C$6:$C$1000=$A196)*(原材料明细表!$F$6:$F$1000)))</f>
        <v/>
      </c>
      <c r="E196" s="174" t="str">
        <f t="array" ref="E196">IF(A196="","",VLOOKUP(A196,基础资料!A:E,4,0))</f>
        <v/>
      </c>
      <c r="F196" s="175" t="str">
        <f t="array" ref="F196">IF(OR(A196="",D196=""),"",E196*D196)</f>
        <v/>
      </c>
      <c r="G196" s="176" t="str">
        <f t="array" ref="G196">IF(SUMPRODUCT((原材料明细表!$A$6:$A$1000&gt;=$G$4)*(原材料明细表!$A$6:$A$1000&lt;=$H$4)*(原材料明细表!$C$6:$C$1000=$A196)*(原材料明细表!$I$6:$I$1000))=0,"",SUMPRODUCT((原材料明细表!$A$6:$A$1000&gt;=$G$4)*(原材料明细表!$A$6:$A$1000&lt;=$H$4)*(原材料明细表!$C$6:$C$1000=$A196)*(原材料明细表!$I$6:$I$1000)))</f>
        <v/>
      </c>
      <c r="H196" s="174" t="str">
        <f t="array" ref="H196">IF(A196="","",VLOOKUP(A196,基础资料!A:E,4,0))</f>
        <v/>
      </c>
      <c r="I196" s="184" t="str">
        <f t="array" ref="I196">IF(OR(A196="",G196=""),"",G196*H196)</f>
        <v/>
      </c>
      <c r="J196" s="176" t="str">
        <f t="array" ref="J196">IF(SUMPRODUCT((原材料明细表!$A$6:$A$1000&gt;=$G$4)*(原材料明细表!$A$6:$A$1000&lt;=$H$4)*(原材料明细表!$C$6:$C$1000=$A196)*(原材料明细表!$L$6:$L$1000))=0,"",SUMPRODUCT((原材料明细表!$A$6:$A$1000&gt;=$G$4)*(原材料明细表!$A$6:$A$1000&lt;=$H$4)*(原材料明细表!$C$6:$C$1000=$A196)*(原材料明细表!$L$6:$L$1000)))</f>
        <v/>
      </c>
      <c r="K196" s="173" t="str">
        <f t="array" ref="K196">IF(A196="","",VLOOKUP(A196,基础资料!A:E,4,0))</f>
        <v/>
      </c>
      <c r="L196" s="184" t="str">
        <f t="array" ref="L196">IF(OR(A196="",J196=""),"",J196*K196)</f>
        <v/>
      </c>
      <c r="M196" s="185" t="str">
        <f t="array" ref="M196">IF(AND(D196="",G196="",J196=""),"",IF(AND(D196="",G196=""),-J196,IF(AND(D196="",J196=""),-G196,IF(AND(G196="",J196=""),D196,IF(D196="",-G196-J196,IF(G196="",D196-J196,IF(J196="",D196-G196,D196-G196-J196)))))))</f>
        <v/>
      </c>
      <c r="N196" s="173" t="str">
        <f t="array" ref="N196">IF(A196="","",VLOOKUP(A196,基础资料!A:E,4,0))</f>
        <v/>
      </c>
      <c r="O196" s="184" t="str">
        <f t="array" ref="O196">IF(OR(A196="",M196=""),"",N196*M196)</f>
        <v/>
      </c>
    </row>
    <row r="197" spans="1:15">
      <c r="A197" s="182"/>
      <c r="B197" s="172"/>
      <c r="C197" s="172"/>
      <c r="D197" s="183" t="str">
        <f t="array" ref="D197">IF(SUMPRODUCT((原材料明细表!$A$6:$A$1000&gt;=$G$4)*(原材料明细表!$A$6:$A$1000&lt;=$H$4)*(原材料明细表!$C$6:$C$1000=$A197)*(原材料明细表!$F$6:$F$1000))=0,"",SUMPRODUCT((原材料明细表!$A$6:$A$1000&gt;=$G$4)*(原材料明细表!$A$6:$A$1000&lt;=$H$4)*(原材料明细表!$C$6:$C$1000=$A197)*(原材料明细表!$F$6:$F$1000)))</f>
        <v/>
      </c>
      <c r="E197" s="179" t="str">
        <f t="array" ref="E197">IF(A197="","",VLOOKUP(A197,基础资料!A:E,4,0))</f>
        <v/>
      </c>
      <c r="F197" s="180" t="str">
        <f t="array" ref="F197">IF(OR(A197="",D197=""),"",E197*D197)</f>
        <v/>
      </c>
      <c r="G197" s="181" t="str">
        <f t="array" ref="G197">IF(SUMPRODUCT((原材料明细表!$A$6:$A$1000&gt;=$G$4)*(原材料明细表!$A$6:$A$1000&lt;=$H$4)*(原材料明细表!$C$6:$C$1000=$A197)*(原材料明细表!$I$6:$I$1000))=0,"",SUMPRODUCT((原材料明细表!$A$6:$A$1000&gt;=$G$4)*(原材料明细表!$A$6:$A$1000&lt;=$H$4)*(原材料明细表!$C$6:$C$1000=$A197)*(原材料明细表!$I$6:$I$1000)))</f>
        <v/>
      </c>
      <c r="H197" s="179" t="str">
        <f t="array" ref="H197">IF(A197="","",VLOOKUP(A197,基础资料!A:E,4,0))</f>
        <v/>
      </c>
      <c r="I197" s="186" t="str">
        <f t="array" ref="I197">IF(OR(A197="",G197=""),"",G197*H197)</f>
        <v/>
      </c>
      <c r="J197" s="181" t="str">
        <f t="array" ref="J197">IF(SUMPRODUCT((原材料明细表!$A$6:$A$1000&gt;=$G$4)*(原材料明细表!$A$6:$A$1000&lt;=$H$4)*(原材料明细表!$C$6:$C$1000=$A197)*(原材料明细表!$L$6:$L$1000))=0,"",SUMPRODUCT((原材料明细表!$A$6:$A$1000&gt;=$G$4)*(原材料明细表!$A$6:$A$1000&lt;=$H$4)*(原材料明细表!$C$6:$C$1000=$A197)*(原材料明细表!$L$6:$L$1000)))</f>
        <v/>
      </c>
      <c r="K197" s="178" t="str">
        <f t="array" ref="K197">IF(A197="","",VLOOKUP(A197,基础资料!A:E,4,0))</f>
        <v/>
      </c>
      <c r="L197" s="186" t="str">
        <f t="array" ref="L197">IF(OR(A197="",J197=""),"",J197*K197)</f>
        <v/>
      </c>
      <c r="M197" s="187" t="str">
        <f t="array" ref="M197">IF(AND(D197="",G197="",J197=""),"",IF(AND(D197="",G197=""),-J197,IF(AND(D197="",J197=""),-G197,IF(AND(G197="",J197=""),D197,IF(D197="",-G197-J197,IF(G197="",D197-J197,IF(J197="",D197-G197,D197-G197-J197)))))))</f>
        <v/>
      </c>
      <c r="N197" s="178" t="str">
        <f t="array" ref="N197">IF(A197="","",VLOOKUP(A197,基础资料!A:E,4,0))</f>
        <v/>
      </c>
      <c r="O197" s="186" t="str">
        <f t="array" ref="O197">IF(OR(A197="",M197=""),"",N197*M197)</f>
        <v/>
      </c>
    </row>
    <row r="198" spans="1:15">
      <c r="A198" s="182"/>
      <c r="B198" s="172"/>
      <c r="C198" s="172"/>
      <c r="D198" s="183" t="str">
        <f t="array" ref="D198">IF(SUMPRODUCT((原材料明细表!$A$6:$A$1000&gt;=$G$4)*(原材料明细表!$A$6:$A$1000&lt;=$H$4)*(原材料明细表!$C$6:$C$1000=$A198)*(原材料明细表!$F$6:$F$1000))=0,"",SUMPRODUCT((原材料明细表!$A$6:$A$1000&gt;=$G$4)*(原材料明细表!$A$6:$A$1000&lt;=$H$4)*(原材料明细表!$C$6:$C$1000=$A198)*(原材料明细表!$F$6:$F$1000)))</f>
        <v/>
      </c>
      <c r="E198" s="174" t="str">
        <f t="array" ref="E198">IF(A198="","",VLOOKUP(A198,基础资料!A:E,4,0))</f>
        <v/>
      </c>
      <c r="F198" s="175" t="str">
        <f t="array" ref="F198">IF(OR(A198="",D198=""),"",E198*D198)</f>
        <v/>
      </c>
      <c r="G198" s="176" t="str">
        <f t="array" ref="G198">IF(SUMPRODUCT((原材料明细表!$A$6:$A$1000&gt;=$G$4)*(原材料明细表!$A$6:$A$1000&lt;=$H$4)*(原材料明细表!$C$6:$C$1000=$A198)*(原材料明细表!$I$6:$I$1000))=0,"",SUMPRODUCT((原材料明细表!$A$6:$A$1000&gt;=$G$4)*(原材料明细表!$A$6:$A$1000&lt;=$H$4)*(原材料明细表!$C$6:$C$1000=$A198)*(原材料明细表!$I$6:$I$1000)))</f>
        <v/>
      </c>
      <c r="H198" s="174" t="str">
        <f t="array" ref="H198">IF(A198="","",VLOOKUP(A198,基础资料!A:E,4,0))</f>
        <v/>
      </c>
      <c r="I198" s="184" t="str">
        <f t="array" ref="I198">IF(OR(A198="",G198=""),"",G198*H198)</f>
        <v/>
      </c>
      <c r="J198" s="176" t="str">
        <f t="array" ref="J198">IF(SUMPRODUCT((原材料明细表!$A$6:$A$1000&gt;=$G$4)*(原材料明细表!$A$6:$A$1000&lt;=$H$4)*(原材料明细表!$C$6:$C$1000=$A198)*(原材料明细表!$L$6:$L$1000))=0,"",SUMPRODUCT((原材料明细表!$A$6:$A$1000&gt;=$G$4)*(原材料明细表!$A$6:$A$1000&lt;=$H$4)*(原材料明细表!$C$6:$C$1000=$A198)*(原材料明细表!$L$6:$L$1000)))</f>
        <v/>
      </c>
      <c r="K198" s="173" t="str">
        <f t="array" ref="K198">IF(A198="","",VLOOKUP(A198,基础资料!A:E,4,0))</f>
        <v/>
      </c>
      <c r="L198" s="184" t="str">
        <f t="array" ref="L198">IF(OR(A198="",J198=""),"",J198*K198)</f>
        <v/>
      </c>
      <c r="M198" s="185" t="str">
        <f t="array" ref="M198">IF(AND(D198="",G198="",J198=""),"",IF(AND(D198="",G198=""),-J198,IF(AND(D198="",J198=""),-G198,IF(AND(G198="",J198=""),D198,IF(D198="",-G198-J198,IF(G198="",D198-J198,IF(J198="",D198-G198,D198-G198-J198)))))))</f>
        <v/>
      </c>
      <c r="N198" s="173" t="str">
        <f t="array" ref="N198">IF(A198="","",VLOOKUP(A198,基础资料!A:E,4,0))</f>
        <v/>
      </c>
      <c r="O198" s="184" t="str">
        <f t="array" ref="O198">IF(OR(A198="",M198=""),"",N198*M198)</f>
        <v/>
      </c>
    </row>
    <row r="199" spans="1:15">
      <c r="A199" s="182"/>
      <c r="B199" s="172"/>
      <c r="C199" s="172"/>
      <c r="D199" s="183" t="str">
        <f t="array" ref="D199">IF(SUMPRODUCT((原材料明细表!$A$6:$A$1000&gt;=$G$4)*(原材料明细表!$A$6:$A$1000&lt;=$H$4)*(原材料明细表!$C$6:$C$1000=$A199)*(原材料明细表!$F$6:$F$1000))=0,"",SUMPRODUCT((原材料明细表!$A$6:$A$1000&gt;=$G$4)*(原材料明细表!$A$6:$A$1000&lt;=$H$4)*(原材料明细表!$C$6:$C$1000=$A199)*(原材料明细表!$F$6:$F$1000)))</f>
        <v/>
      </c>
      <c r="E199" s="179" t="str">
        <f t="array" ref="E199">IF(A199="","",VLOOKUP(A199,基础资料!A:E,4,0))</f>
        <v/>
      </c>
      <c r="F199" s="180" t="str">
        <f t="array" ref="F199">IF(OR(A199="",D199=""),"",E199*D199)</f>
        <v/>
      </c>
      <c r="G199" s="181" t="str">
        <f t="array" ref="G199">IF(SUMPRODUCT((原材料明细表!$A$6:$A$1000&gt;=$G$4)*(原材料明细表!$A$6:$A$1000&lt;=$H$4)*(原材料明细表!$C$6:$C$1000=$A199)*(原材料明细表!$I$6:$I$1000))=0,"",SUMPRODUCT((原材料明细表!$A$6:$A$1000&gt;=$G$4)*(原材料明细表!$A$6:$A$1000&lt;=$H$4)*(原材料明细表!$C$6:$C$1000=$A199)*(原材料明细表!$I$6:$I$1000)))</f>
        <v/>
      </c>
      <c r="H199" s="179" t="str">
        <f t="array" ref="H199">IF(A199="","",VLOOKUP(A199,基础资料!A:E,4,0))</f>
        <v/>
      </c>
      <c r="I199" s="186" t="str">
        <f t="array" ref="I199">IF(OR(A199="",G199=""),"",G199*H199)</f>
        <v/>
      </c>
      <c r="J199" s="181" t="str">
        <f t="array" ref="J199">IF(SUMPRODUCT((原材料明细表!$A$6:$A$1000&gt;=$G$4)*(原材料明细表!$A$6:$A$1000&lt;=$H$4)*(原材料明细表!$C$6:$C$1000=$A199)*(原材料明细表!$L$6:$L$1000))=0,"",SUMPRODUCT((原材料明细表!$A$6:$A$1000&gt;=$G$4)*(原材料明细表!$A$6:$A$1000&lt;=$H$4)*(原材料明细表!$C$6:$C$1000=$A199)*(原材料明细表!$L$6:$L$1000)))</f>
        <v/>
      </c>
      <c r="K199" s="178" t="str">
        <f t="array" ref="K199">IF(A199="","",VLOOKUP(A199,基础资料!A:E,4,0))</f>
        <v/>
      </c>
      <c r="L199" s="186" t="str">
        <f t="array" ref="L199">IF(OR(A199="",J199=""),"",J199*K199)</f>
        <v/>
      </c>
      <c r="M199" s="187" t="str">
        <f t="array" ref="M199">IF(AND(D199="",G199="",J199=""),"",IF(AND(D199="",G199=""),-J199,IF(AND(D199="",J199=""),-G199,IF(AND(G199="",J199=""),D199,IF(D199="",-G199-J199,IF(G199="",D199-J199,IF(J199="",D199-G199,D199-G199-J199)))))))</f>
        <v/>
      </c>
      <c r="N199" s="178" t="str">
        <f t="array" ref="N199">IF(A199="","",VLOOKUP(A199,基础资料!A:E,4,0))</f>
        <v/>
      </c>
      <c r="O199" s="186" t="str">
        <f t="array" ref="O199">IF(OR(A199="",M199=""),"",N199*M199)</f>
        <v/>
      </c>
    </row>
    <row r="200" spans="1:15">
      <c r="A200" s="182"/>
      <c r="B200" s="172"/>
      <c r="C200" s="172"/>
      <c r="D200" s="183" t="str">
        <f t="array" ref="D200">IF(SUMPRODUCT((原材料明细表!$A$6:$A$1000&gt;=$G$4)*(原材料明细表!$A$6:$A$1000&lt;=$H$4)*(原材料明细表!$C$6:$C$1000=$A200)*(原材料明细表!$F$6:$F$1000))=0,"",SUMPRODUCT((原材料明细表!$A$6:$A$1000&gt;=$G$4)*(原材料明细表!$A$6:$A$1000&lt;=$H$4)*(原材料明细表!$C$6:$C$1000=$A200)*(原材料明细表!$F$6:$F$1000)))</f>
        <v/>
      </c>
      <c r="E200" s="174" t="str">
        <f t="array" ref="E200">IF(A200="","",VLOOKUP(A200,基础资料!A:E,4,0))</f>
        <v/>
      </c>
      <c r="F200" s="175" t="str">
        <f t="array" ref="F200">IF(OR(A200="",D200=""),"",E200*D200)</f>
        <v/>
      </c>
      <c r="G200" s="176" t="str">
        <f t="array" ref="G200">IF(SUMPRODUCT((原材料明细表!$A$6:$A$1000&gt;=$G$4)*(原材料明细表!$A$6:$A$1000&lt;=$H$4)*(原材料明细表!$C$6:$C$1000=$A200)*(原材料明细表!$I$6:$I$1000))=0,"",SUMPRODUCT((原材料明细表!$A$6:$A$1000&gt;=$G$4)*(原材料明细表!$A$6:$A$1000&lt;=$H$4)*(原材料明细表!$C$6:$C$1000=$A200)*(原材料明细表!$I$6:$I$1000)))</f>
        <v/>
      </c>
      <c r="H200" s="174" t="str">
        <f t="array" ref="H200">IF(A200="","",VLOOKUP(A200,基础资料!A:E,4,0))</f>
        <v/>
      </c>
      <c r="I200" s="184" t="str">
        <f t="array" ref="I200">IF(OR(A200="",G200=""),"",G200*H200)</f>
        <v/>
      </c>
      <c r="J200" s="176" t="str">
        <f t="array" ref="J200">IF(SUMPRODUCT((原材料明细表!$A$6:$A$1000&gt;=$G$4)*(原材料明细表!$A$6:$A$1000&lt;=$H$4)*(原材料明细表!$C$6:$C$1000=$A200)*(原材料明细表!$L$6:$L$1000))=0,"",SUMPRODUCT((原材料明细表!$A$6:$A$1000&gt;=$G$4)*(原材料明细表!$A$6:$A$1000&lt;=$H$4)*(原材料明细表!$C$6:$C$1000=$A200)*(原材料明细表!$L$6:$L$1000)))</f>
        <v/>
      </c>
      <c r="K200" s="173" t="str">
        <f t="array" ref="K200">IF(A200="","",VLOOKUP(A200,基础资料!A:E,4,0))</f>
        <v/>
      </c>
      <c r="L200" s="184" t="str">
        <f t="array" ref="L200">IF(OR(A200="",J200=""),"",J200*K200)</f>
        <v/>
      </c>
      <c r="M200" s="185" t="str">
        <f t="array" ref="M200">IF(AND(D200="",G200="",J200=""),"",IF(AND(D200="",G200=""),-J200,IF(AND(D200="",J200=""),-G200,IF(AND(G200="",J200=""),D200,IF(D200="",-G200-J200,IF(G200="",D200-J200,IF(J200="",D200-G200,D200-G200-J200)))))))</f>
        <v/>
      </c>
      <c r="N200" s="173" t="str">
        <f t="array" ref="N200">IF(A200="","",VLOOKUP(A200,基础资料!A:E,4,0))</f>
        <v/>
      </c>
      <c r="O200" s="184" t="str">
        <f t="array" ref="O200">IF(OR(A200="",M200=""),"",N200*M200)</f>
        <v/>
      </c>
    </row>
    <row r="201" spans="1:15">
      <c r="A201" s="182"/>
      <c r="B201" s="172"/>
      <c r="C201" s="172"/>
      <c r="D201" s="183" t="str">
        <f t="array" ref="D201">IF(SUMPRODUCT((原材料明细表!$A$6:$A$1000&gt;=$G$4)*(原材料明细表!$A$6:$A$1000&lt;=$H$4)*(原材料明细表!$C$6:$C$1000=$A201)*(原材料明细表!$F$6:$F$1000))=0,"",SUMPRODUCT((原材料明细表!$A$6:$A$1000&gt;=$G$4)*(原材料明细表!$A$6:$A$1000&lt;=$H$4)*(原材料明细表!$C$6:$C$1000=$A201)*(原材料明细表!$F$6:$F$1000)))</f>
        <v/>
      </c>
      <c r="E201" s="179" t="str">
        <f t="array" ref="E201">IF(A201="","",VLOOKUP(A201,基础资料!A:E,4,0))</f>
        <v/>
      </c>
      <c r="F201" s="180" t="str">
        <f t="array" ref="F201">IF(OR(A201="",D201=""),"",E201*D201)</f>
        <v/>
      </c>
      <c r="G201" s="181" t="str">
        <f t="array" ref="G201">IF(SUMPRODUCT((原材料明细表!$A$6:$A$1000&gt;=$G$4)*(原材料明细表!$A$6:$A$1000&lt;=$H$4)*(原材料明细表!$C$6:$C$1000=$A201)*(原材料明细表!$I$6:$I$1000))=0,"",SUMPRODUCT((原材料明细表!$A$6:$A$1000&gt;=$G$4)*(原材料明细表!$A$6:$A$1000&lt;=$H$4)*(原材料明细表!$C$6:$C$1000=$A201)*(原材料明细表!$I$6:$I$1000)))</f>
        <v/>
      </c>
      <c r="H201" s="179" t="str">
        <f t="array" ref="H201">IF(A201="","",VLOOKUP(A201,基础资料!A:E,4,0))</f>
        <v/>
      </c>
      <c r="I201" s="186" t="str">
        <f t="array" ref="I201">IF(OR(A201="",G201=""),"",G201*H201)</f>
        <v/>
      </c>
      <c r="J201" s="181" t="str">
        <f t="array" ref="J201">IF(SUMPRODUCT((原材料明细表!$A$6:$A$1000&gt;=$G$4)*(原材料明细表!$A$6:$A$1000&lt;=$H$4)*(原材料明细表!$C$6:$C$1000=$A201)*(原材料明细表!$L$6:$L$1000))=0,"",SUMPRODUCT((原材料明细表!$A$6:$A$1000&gt;=$G$4)*(原材料明细表!$A$6:$A$1000&lt;=$H$4)*(原材料明细表!$C$6:$C$1000=$A201)*(原材料明细表!$L$6:$L$1000)))</f>
        <v/>
      </c>
      <c r="K201" s="178" t="str">
        <f t="array" ref="K201">IF(A201="","",VLOOKUP(A201,基础资料!A:E,4,0))</f>
        <v/>
      </c>
      <c r="L201" s="186" t="str">
        <f t="array" ref="L201">IF(OR(A201="",J201=""),"",J201*K201)</f>
        <v/>
      </c>
      <c r="M201" s="187" t="str">
        <f t="array" ref="M201">IF(AND(D201="",G201="",J201=""),"",IF(AND(D201="",G201=""),-J201,IF(AND(D201="",J201=""),-G201,IF(AND(G201="",J201=""),D201,IF(D201="",-G201-J201,IF(G201="",D201-J201,IF(J201="",D201-G201,D201-G201-J201)))))))</f>
        <v/>
      </c>
      <c r="N201" s="178" t="str">
        <f t="array" ref="N201">IF(A201="","",VLOOKUP(A201,基础资料!A:E,4,0))</f>
        <v/>
      </c>
      <c r="O201" s="186" t="str">
        <f t="array" ref="O201">IF(OR(A201="",M201=""),"",N201*M201)</f>
        <v/>
      </c>
    </row>
    <row r="202" spans="1:15">
      <c r="A202" s="182"/>
      <c r="B202" s="172"/>
      <c r="C202" s="172"/>
      <c r="D202" s="183" t="str">
        <f t="array" ref="D202">IF(SUMPRODUCT((原材料明细表!$A$6:$A$1000&gt;=$G$4)*(原材料明细表!$A$6:$A$1000&lt;=$H$4)*(原材料明细表!$C$6:$C$1000=$A202)*(原材料明细表!$F$6:$F$1000))=0,"",SUMPRODUCT((原材料明细表!$A$6:$A$1000&gt;=$G$4)*(原材料明细表!$A$6:$A$1000&lt;=$H$4)*(原材料明细表!$C$6:$C$1000=$A202)*(原材料明细表!$F$6:$F$1000)))</f>
        <v/>
      </c>
      <c r="E202" s="174" t="str">
        <f t="array" ref="E202">IF(A202="","",VLOOKUP(A202,基础资料!A:E,4,0))</f>
        <v/>
      </c>
      <c r="F202" s="175" t="str">
        <f t="array" ref="F202">IF(OR(A202="",D202=""),"",E202*D202)</f>
        <v/>
      </c>
      <c r="G202" s="176" t="str">
        <f t="array" ref="G202">IF(SUMPRODUCT((原材料明细表!$A$6:$A$1000&gt;=$G$4)*(原材料明细表!$A$6:$A$1000&lt;=$H$4)*(原材料明细表!$C$6:$C$1000=$A202)*(原材料明细表!$I$6:$I$1000))=0,"",SUMPRODUCT((原材料明细表!$A$6:$A$1000&gt;=$G$4)*(原材料明细表!$A$6:$A$1000&lt;=$H$4)*(原材料明细表!$C$6:$C$1000=$A202)*(原材料明细表!$I$6:$I$1000)))</f>
        <v/>
      </c>
      <c r="H202" s="174" t="str">
        <f t="array" ref="H202">IF(A202="","",VLOOKUP(A202,基础资料!A:E,4,0))</f>
        <v/>
      </c>
      <c r="I202" s="184" t="str">
        <f t="array" ref="I202">IF(OR(A202="",G202=""),"",G202*H202)</f>
        <v/>
      </c>
      <c r="J202" s="176" t="str">
        <f t="array" ref="J202">IF(SUMPRODUCT((原材料明细表!$A$6:$A$1000&gt;=$G$4)*(原材料明细表!$A$6:$A$1000&lt;=$H$4)*(原材料明细表!$C$6:$C$1000=$A202)*(原材料明细表!$L$6:$L$1000))=0,"",SUMPRODUCT((原材料明细表!$A$6:$A$1000&gt;=$G$4)*(原材料明细表!$A$6:$A$1000&lt;=$H$4)*(原材料明细表!$C$6:$C$1000=$A202)*(原材料明细表!$L$6:$L$1000)))</f>
        <v/>
      </c>
      <c r="K202" s="173" t="str">
        <f t="array" ref="K202">IF(A202="","",VLOOKUP(A202,基础资料!A:E,4,0))</f>
        <v/>
      </c>
      <c r="L202" s="184" t="str">
        <f t="array" ref="L202">IF(OR(A202="",J202=""),"",J202*K202)</f>
        <v/>
      </c>
      <c r="M202" s="185" t="str">
        <f t="array" ref="M202">IF(AND(D202="",G202="",J202=""),"",IF(AND(D202="",G202=""),-J202,IF(AND(D202="",J202=""),-G202,IF(AND(G202="",J202=""),D202,IF(D202="",-G202-J202,IF(G202="",D202-J202,IF(J202="",D202-G202,D202-G202-J202)))))))</f>
        <v/>
      </c>
      <c r="N202" s="173" t="str">
        <f t="array" ref="N202">IF(A202="","",VLOOKUP(A202,基础资料!A:E,4,0))</f>
        <v/>
      </c>
      <c r="O202" s="184" t="str">
        <f t="array" ref="O202">IF(OR(A202="",M202=""),"",N202*M202)</f>
        <v/>
      </c>
    </row>
    <row r="203" spans="1:15">
      <c r="A203" s="182"/>
      <c r="B203" s="172"/>
      <c r="C203" s="172"/>
      <c r="D203" s="183" t="str">
        <f t="array" ref="D203">IF(SUMPRODUCT((原材料明细表!$A$6:$A$1000&gt;=$G$4)*(原材料明细表!$A$6:$A$1000&lt;=$H$4)*(原材料明细表!$C$6:$C$1000=$A203)*(原材料明细表!$F$6:$F$1000))=0,"",SUMPRODUCT((原材料明细表!$A$6:$A$1000&gt;=$G$4)*(原材料明细表!$A$6:$A$1000&lt;=$H$4)*(原材料明细表!$C$6:$C$1000=$A203)*(原材料明细表!$F$6:$F$1000)))</f>
        <v/>
      </c>
      <c r="E203" s="179" t="str">
        <f t="array" ref="E203">IF(A203="","",VLOOKUP(A203,基础资料!A:E,4,0))</f>
        <v/>
      </c>
      <c r="F203" s="180" t="str">
        <f t="array" ref="F203">IF(OR(A203="",D203=""),"",E203*D203)</f>
        <v/>
      </c>
      <c r="G203" s="181" t="str">
        <f t="array" ref="G203">IF(SUMPRODUCT((原材料明细表!$A$6:$A$1000&gt;=$G$4)*(原材料明细表!$A$6:$A$1000&lt;=$H$4)*(原材料明细表!$C$6:$C$1000=$A203)*(原材料明细表!$I$6:$I$1000))=0,"",SUMPRODUCT((原材料明细表!$A$6:$A$1000&gt;=$G$4)*(原材料明细表!$A$6:$A$1000&lt;=$H$4)*(原材料明细表!$C$6:$C$1000=$A203)*(原材料明细表!$I$6:$I$1000)))</f>
        <v/>
      </c>
      <c r="H203" s="179" t="str">
        <f t="array" ref="H203">IF(A203="","",VLOOKUP(A203,基础资料!A:E,4,0))</f>
        <v/>
      </c>
      <c r="I203" s="186" t="str">
        <f t="array" ref="I203">IF(OR(A203="",G203=""),"",G203*H203)</f>
        <v/>
      </c>
      <c r="J203" s="181" t="str">
        <f t="array" ref="J203">IF(SUMPRODUCT((原材料明细表!$A$6:$A$1000&gt;=$G$4)*(原材料明细表!$A$6:$A$1000&lt;=$H$4)*(原材料明细表!$C$6:$C$1000=$A203)*(原材料明细表!$L$6:$L$1000))=0,"",SUMPRODUCT((原材料明细表!$A$6:$A$1000&gt;=$G$4)*(原材料明细表!$A$6:$A$1000&lt;=$H$4)*(原材料明细表!$C$6:$C$1000=$A203)*(原材料明细表!$L$6:$L$1000)))</f>
        <v/>
      </c>
      <c r="K203" s="178" t="str">
        <f t="array" ref="K203">IF(A203="","",VLOOKUP(A203,基础资料!A:E,4,0))</f>
        <v/>
      </c>
      <c r="L203" s="186" t="str">
        <f t="array" ref="L203">IF(OR(A203="",J203=""),"",J203*K203)</f>
        <v/>
      </c>
      <c r="M203" s="187" t="str">
        <f t="array" ref="M203">IF(AND(D203="",G203="",J203=""),"",IF(AND(D203="",G203=""),-J203,IF(AND(D203="",J203=""),-G203,IF(AND(G203="",J203=""),D203,IF(D203="",-G203-J203,IF(G203="",D203-J203,IF(J203="",D203-G203,D203-G203-J203)))))))</f>
        <v/>
      </c>
      <c r="N203" s="178" t="str">
        <f t="array" ref="N203">IF(A203="","",VLOOKUP(A203,基础资料!A:E,4,0))</f>
        <v/>
      </c>
      <c r="O203" s="186" t="str">
        <f t="array" ref="O203">IF(OR(A203="",M203=""),"",N203*M203)</f>
        <v/>
      </c>
    </row>
    <row r="204" spans="1:15">
      <c r="A204" s="182"/>
      <c r="B204" s="172"/>
      <c r="C204" s="172"/>
      <c r="D204" s="183" t="str">
        <f t="array" ref="D204">IF(SUMPRODUCT((原材料明细表!$A$6:$A$1000&gt;=$G$4)*(原材料明细表!$A$6:$A$1000&lt;=$H$4)*(原材料明细表!$C$6:$C$1000=$A204)*(原材料明细表!$F$6:$F$1000))=0,"",SUMPRODUCT((原材料明细表!$A$6:$A$1000&gt;=$G$4)*(原材料明细表!$A$6:$A$1000&lt;=$H$4)*(原材料明细表!$C$6:$C$1000=$A204)*(原材料明细表!$F$6:$F$1000)))</f>
        <v/>
      </c>
      <c r="E204" s="174" t="str">
        <f t="array" ref="E204">IF(A204="","",VLOOKUP(A204,基础资料!A:E,4,0))</f>
        <v/>
      </c>
      <c r="F204" s="175" t="str">
        <f t="array" ref="F204">IF(OR(A204="",D204=""),"",E204*D204)</f>
        <v/>
      </c>
      <c r="G204" s="176" t="str">
        <f t="array" ref="G204">IF(SUMPRODUCT((原材料明细表!$A$6:$A$1000&gt;=$G$4)*(原材料明细表!$A$6:$A$1000&lt;=$H$4)*(原材料明细表!$C$6:$C$1000=$A204)*(原材料明细表!$I$6:$I$1000))=0,"",SUMPRODUCT((原材料明细表!$A$6:$A$1000&gt;=$G$4)*(原材料明细表!$A$6:$A$1000&lt;=$H$4)*(原材料明细表!$C$6:$C$1000=$A204)*(原材料明细表!$I$6:$I$1000)))</f>
        <v/>
      </c>
      <c r="H204" s="174" t="str">
        <f t="array" ref="H204">IF(A204="","",VLOOKUP(A204,基础资料!A:E,4,0))</f>
        <v/>
      </c>
      <c r="I204" s="184" t="str">
        <f t="array" ref="I204">IF(OR(A204="",G204=""),"",G204*H204)</f>
        <v/>
      </c>
      <c r="J204" s="176" t="str">
        <f t="array" ref="J204">IF(SUMPRODUCT((原材料明细表!$A$6:$A$1000&gt;=$G$4)*(原材料明细表!$A$6:$A$1000&lt;=$H$4)*(原材料明细表!$C$6:$C$1000=$A204)*(原材料明细表!$L$6:$L$1000))=0,"",SUMPRODUCT((原材料明细表!$A$6:$A$1000&gt;=$G$4)*(原材料明细表!$A$6:$A$1000&lt;=$H$4)*(原材料明细表!$C$6:$C$1000=$A204)*(原材料明细表!$L$6:$L$1000)))</f>
        <v/>
      </c>
      <c r="K204" s="173" t="str">
        <f t="array" ref="K204">IF(A204="","",VLOOKUP(A204,基础资料!A:E,4,0))</f>
        <v/>
      </c>
      <c r="L204" s="184" t="str">
        <f t="array" ref="L204">IF(OR(A204="",J204=""),"",J204*K204)</f>
        <v/>
      </c>
      <c r="M204" s="185" t="str">
        <f t="array" ref="M204">IF(AND(D204="",G204="",J204=""),"",IF(AND(D204="",G204=""),-J204,IF(AND(D204="",J204=""),-G204,IF(AND(G204="",J204=""),D204,IF(D204="",-G204-J204,IF(G204="",D204-J204,IF(J204="",D204-G204,D204-G204-J204)))))))</f>
        <v/>
      </c>
      <c r="N204" s="173" t="str">
        <f t="array" ref="N204">IF(A204="","",VLOOKUP(A204,基础资料!A:E,4,0))</f>
        <v/>
      </c>
      <c r="O204" s="184" t="str">
        <f t="array" ref="O204">IF(OR(A204="",M204=""),"",N204*M204)</f>
        <v/>
      </c>
    </row>
    <row r="205" spans="1:15">
      <c r="A205" s="182"/>
      <c r="B205" s="172"/>
      <c r="C205" s="172"/>
      <c r="D205" s="183" t="str">
        <f t="array" ref="D205">IF(SUMPRODUCT((原材料明细表!$A$6:$A$1000&gt;=$G$4)*(原材料明细表!$A$6:$A$1000&lt;=$H$4)*(原材料明细表!$C$6:$C$1000=$A205)*(原材料明细表!$F$6:$F$1000))=0,"",SUMPRODUCT((原材料明细表!$A$6:$A$1000&gt;=$G$4)*(原材料明细表!$A$6:$A$1000&lt;=$H$4)*(原材料明细表!$C$6:$C$1000=$A205)*(原材料明细表!$F$6:$F$1000)))</f>
        <v/>
      </c>
      <c r="E205" s="179" t="str">
        <f t="array" ref="E205">IF(A205="","",VLOOKUP(A205,基础资料!A:E,4,0))</f>
        <v/>
      </c>
      <c r="F205" s="180" t="str">
        <f t="array" ref="F205">IF(OR(A205="",D205=""),"",E205*D205)</f>
        <v/>
      </c>
      <c r="G205" s="181" t="str">
        <f t="array" ref="G205">IF(SUMPRODUCT((原材料明细表!$A$6:$A$1000&gt;=$G$4)*(原材料明细表!$A$6:$A$1000&lt;=$H$4)*(原材料明细表!$C$6:$C$1000=$A205)*(原材料明细表!$I$6:$I$1000))=0,"",SUMPRODUCT((原材料明细表!$A$6:$A$1000&gt;=$G$4)*(原材料明细表!$A$6:$A$1000&lt;=$H$4)*(原材料明细表!$C$6:$C$1000=$A205)*(原材料明细表!$I$6:$I$1000)))</f>
        <v/>
      </c>
      <c r="H205" s="179" t="str">
        <f t="array" ref="H205">IF(A205="","",VLOOKUP(A205,基础资料!A:E,4,0))</f>
        <v/>
      </c>
      <c r="I205" s="186" t="str">
        <f t="array" ref="I205">IF(OR(A205="",G205=""),"",G205*H205)</f>
        <v/>
      </c>
      <c r="J205" s="181" t="str">
        <f t="array" ref="J205">IF(SUMPRODUCT((原材料明细表!$A$6:$A$1000&gt;=$G$4)*(原材料明细表!$A$6:$A$1000&lt;=$H$4)*(原材料明细表!$C$6:$C$1000=$A205)*(原材料明细表!$L$6:$L$1000))=0,"",SUMPRODUCT((原材料明细表!$A$6:$A$1000&gt;=$G$4)*(原材料明细表!$A$6:$A$1000&lt;=$H$4)*(原材料明细表!$C$6:$C$1000=$A205)*(原材料明细表!$L$6:$L$1000)))</f>
        <v/>
      </c>
      <c r="K205" s="178" t="str">
        <f t="array" ref="K205">IF(A205="","",VLOOKUP(A205,基础资料!A:E,4,0))</f>
        <v/>
      </c>
      <c r="L205" s="186" t="str">
        <f t="array" ref="L205">IF(OR(A205="",J205=""),"",J205*K205)</f>
        <v/>
      </c>
      <c r="M205" s="187" t="str">
        <f t="array" ref="M205">IF(AND(D205="",G205="",J205=""),"",IF(AND(D205="",G205=""),-J205,IF(AND(D205="",J205=""),-G205,IF(AND(G205="",J205=""),D205,IF(D205="",-G205-J205,IF(G205="",D205-J205,IF(J205="",D205-G205,D205-G205-J205)))))))</f>
        <v/>
      </c>
      <c r="N205" s="178" t="str">
        <f t="array" ref="N205">IF(A205="","",VLOOKUP(A205,基础资料!A:E,4,0))</f>
        <v/>
      </c>
      <c r="O205" s="186" t="str">
        <f t="array" ref="O205">IF(OR(A205="",M205=""),"",N205*M205)</f>
        <v/>
      </c>
    </row>
    <row r="206" spans="1:15">
      <c r="A206" s="182"/>
      <c r="B206" s="172"/>
      <c r="C206" s="172"/>
      <c r="D206" s="183" t="str">
        <f t="array" ref="D206">IF(SUMPRODUCT((原材料明细表!$A$6:$A$1000&gt;=$G$4)*(原材料明细表!$A$6:$A$1000&lt;=$H$4)*(原材料明细表!$C$6:$C$1000=$A206)*(原材料明细表!$F$6:$F$1000))=0,"",SUMPRODUCT((原材料明细表!$A$6:$A$1000&gt;=$G$4)*(原材料明细表!$A$6:$A$1000&lt;=$H$4)*(原材料明细表!$C$6:$C$1000=$A206)*(原材料明细表!$F$6:$F$1000)))</f>
        <v/>
      </c>
      <c r="E206" s="174" t="str">
        <f t="array" ref="E206">IF(A206="","",VLOOKUP(A206,基础资料!A:E,4,0))</f>
        <v/>
      </c>
      <c r="F206" s="175" t="str">
        <f t="array" ref="F206">IF(OR(A206="",D206=""),"",E206*D206)</f>
        <v/>
      </c>
      <c r="G206" s="176" t="str">
        <f t="array" ref="G206">IF(SUMPRODUCT((原材料明细表!$A$6:$A$1000&gt;=$G$4)*(原材料明细表!$A$6:$A$1000&lt;=$H$4)*(原材料明细表!$C$6:$C$1000=$A206)*(原材料明细表!$I$6:$I$1000))=0,"",SUMPRODUCT((原材料明细表!$A$6:$A$1000&gt;=$G$4)*(原材料明细表!$A$6:$A$1000&lt;=$H$4)*(原材料明细表!$C$6:$C$1000=$A206)*(原材料明细表!$I$6:$I$1000)))</f>
        <v/>
      </c>
      <c r="H206" s="174" t="str">
        <f t="array" ref="H206">IF(A206="","",VLOOKUP(A206,基础资料!A:E,4,0))</f>
        <v/>
      </c>
      <c r="I206" s="184" t="str">
        <f t="array" ref="I206">IF(OR(A206="",G206=""),"",G206*H206)</f>
        <v/>
      </c>
      <c r="J206" s="176" t="str">
        <f t="array" ref="J206">IF(SUMPRODUCT((原材料明细表!$A$6:$A$1000&gt;=$G$4)*(原材料明细表!$A$6:$A$1000&lt;=$H$4)*(原材料明细表!$C$6:$C$1000=$A206)*(原材料明细表!$L$6:$L$1000))=0,"",SUMPRODUCT((原材料明细表!$A$6:$A$1000&gt;=$G$4)*(原材料明细表!$A$6:$A$1000&lt;=$H$4)*(原材料明细表!$C$6:$C$1000=$A206)*(原材料明细表!$L$6:$L$1000)))</f>
        <v/>
      </c>
      <c r="K206" s="173" t="str">
        <f t="array" ref="K206">IF(A206="","",VLOOKUP(A206,基础资料!A:E,4,0))</f>
        <v/>
      </c>
      <c r="L206" s="184" t="str">
        <f t="array" ref="L206">IF(OR(A206="",J206=""),"",J206*K206)</f>
        <v/>
      </c>
      <c r="M206" s="185" t="str">
        <f t="array" ref="M206">IF(AND(D206="",G206="",J206=""),"",IF(AND(D206="",G206=""),-J206,IF(AND(D206="",J206=""),-G206,IF(AND(G206="",J206=""),D206,IF(D206="",-G206-J206,IF(G206="",D206-J206,IF(J206="",D206-G206,D206-G206-J206)))))))</f>
        <v/>
      </c>
      <c r="N206" s="173" t="str">
        <f t="array" ref="N206">IF(A206="","",VLOOKUP(A206,基础资料!A:E,4,0))</f>
        <v/>
      </c>
      <c r="O206" s="184" t="str">
        <f t="array" ref="O206">IF(OR(A206="",M206=""),"",N206*M206)</f>
        <v/>
      </c>
    </row>
    <row r="207" spans="1:15">
      <c r="A207" s="182"/>
      <c r="B207" s="172"/>
      <c r="C207" s="172"/>
      <c r="D207" s="183" t="str">
        <f t="array" ref="D207">IF(SUMPRODUCT((原材料明细表!$A$6:$A$1000&gt;=$G$4)*(原材料明细表!$A$6:$A$1000&lt;=$H$4)*(原材料明细表!$C$6:$C$1000=$A207)*(原材料明细表!$F$6:$F$1000))=0,"",SUMPRODUCT((原材料明细表!$A$6:$A$1000&gt;=$G$4)*(原材料明细表!$A$6:$A$1000&lt;=$H$4)*(原材料明细表!$C$6:$C$1000=$A207)*(原材料明细表!$F$6:$F$1000)))</f>
        <v/>
      </c>
      <c r="E207" s="179" t="str">
        <f t="array" ref="E207">IF(A207="","",VLOOKUP(A207,基础资料!A:E,4,0))</f>
        <v/>
      </c>
      <c r="F207" s="180" t="str">
        <f t="array" ref="F207">IF(OR(A207="",D207=""),"",E207*D207)</f>
        <v/>
      </c>
      <c r="G207" s="181" t="str">
        <f t="array" ref="G207">IF(SUMPRODUCT((原材料明细表!$A$6:$A$1000&gt;=$G$4)*(原材料明细表!$A$6:$A$1000&lt;=$H$4)*(原材料明细表!$C$6:$C$1000=$A207)*(原材料明细表!$I$6:$I$1000))=0,"",SUMPRODUCT((原材料明细表!$A$6:$A$1000&gt;=$G$4)*(原材料明细表!$A$6:$A$1000&lt;=$H$4)*(原材料明细表!$C$6:$C$1000=$A207)*(原材料明细表!$I$6:$I$1000)))</f>
        <v/>
      </c>
      <c r="H207" s="179" t="str">
        <f t="array" ref="H207">IF(A207="","",VLOOKUP(A207,基础资料!A:E,4,0))</f>
        <v/>
      </c>
      <c r="I207" s="186" t="str">
        <f t="array" ref="I207">IF(OR(A207="",G207=""),"",G207*H207)</f>
        <v/>
      </c>
      <c r="J207" s="181" t="str">
        <f t="array" ref="J207">IF(SUMPRODUCT((原材料明细表!$A$6:$A$1000&gt;=$G$4)*(原材料明细表!$A$6:$A$1000&lt;=$H$4)*(原材料明细表!$C$6:$C$1000=$A207)*(原材料明细表!$L$6:$L$1000))=0,"",SUMPRODUCT((原材料明细表!$A$6:$A$1000&gt;=$G$4)*(原材料明细表!$A$6:$A$1000&lt;=$H$4)*(原材料明细表!$C$6:$C$1000=$A207)*(原材料明细表!$L$6:$L$1000)))</f>
        <v/>
      </c>
      <c r="K207" s="178" t="str">
        <f t="array" ref="K207">IF(A207="","",VLOOKUP(A207,基础资料!A:E,4,0))</f>
        <v/>
      </c>
      <c r="L207" s="186" t="str">
        <f t="array" ref="L207">IF(OR(A207="",J207=""),"",J207*K207)</f>
        <v/>
      </c>
      <c r="M207" s="187" t="str">
        <f t="array" ref="M207">IF(AND(D207="",G207="",J207=""),"",IF(AND(D207="",G207=""),-J207,IF(AND(D207="",J207=""),-G207,IF(AND(G207="",J207=""),D207,IF(D207="",-G207-J207,IF(G207="",D207-J207,IF(J207="",D207-G207,D207-G207-J207)))))))</f>
        <v/>
      </c>
      <c r="N207" s="178" t="str">
        <f t="array" ref="N207">IF(A207="","",VLOOKUP(A207,基础资料!A:E,4,0))</f>
        <v/>
      </c>
      <c r="O207" s="186" t="str">
        <f t="array" ref="O207">IF(OR(A207="",M207=""),"",N207*M207)</f>
        <v/>
      </c>
    </row>
    <row r="208" spans="1:15">
      <c r="A208" s="182"/>
      <c r="B208" s="172"/>
      <c r="C208" s="172"/>
      <c r="D208" s="183" t="str">
        <f t="array" ref="D208">IF(SUMPRODUCT((原材料明细表!$A$6:$A$1000&gt;=$G$4)*(原材料明细表!$A$6:$A$1000&lt;=$H$4)*(原材料明细表!$C$6:$C$1000=$A208)*(原材料明细表!$F$6:$F$1000))=0,"",SUMPRODUCT((原材料明细表!$A$6:$A$1000&gt;=$G$4)*(原材料明细表!$A$6:$A$1000&lt;=$H$4)*(原材料明细表!$C$6:$C$1000=$A208)*(原材料明细表!$F$6:$F$1000)))</f>
        <v/>
      </c>
      <c r="E208" s="174" t="str">
        <f t="array" ref="E208">IF(A208="","",VLOOKUP(A208,基础资料!A:E,4,0))</f>
        <v/>
      </c>
      <c r="F208" s="175" t="str">
        <f t="array" ref="F208">IF(OR(A208="",D208=""),"",E208*D208)</f>
        <v/>
      </c>
      <c r="G208" s="176" t="str">
        <f t="array" ref="G208">IF(SUMPRODUCT((原材料明细表!$A$6:$A$1000&gt;=$G$4)*(原材料明细表!$A$6:$A$1000&lt;=$H$4)*(原材料明细表!$C$6:$C$1000=$A208)*(原材料明细表!$I$6:$I$1000))=0,"",SUMPRODUCT((原材料明细表!$A$6:$A$1000&gt;=$G$4)*(原材料明细表!$A$6:$A$1000&lt;=$H$4)*(原材料明细表!$C$6:$C$1000=$A208)*(原材料明细表!$I$6:$I$1000)))</f>
        <v/>
      </c>
      <c r="H208" s="174" t="str">
        <f t="array" ref="H208">IF(A208="","",VLOOKUP(A208,基础资料!A:E,4,0))</f>
        <v/>
      </c>
      <c r="I208" s="184" t="str">
        <f t="array" ref="I208">IF(OR(A208="",G208=""),"",G208*H208)</f>
        <v/>
      </c>
      <c r="J208" s="176" t="str">
        <f t="array" ref="J208">IF(SUMPRODUCT((原材料明细表!$A$6:$A$1000&gt;=$G$4)*(原材料明细表!$A$6:$A$1000&lt;=$H$4)*(原材料明细表!$C$6:$C$1000=$A208)*(原材料明细表!$L$6:$L$1000))=0,"",SUMPRODUCT((原材料明细表!$A$6:$A$1000&gt;=$G$4)*(原材料明细表!$A$6:$A$1000&lt;=$H$4)*(原材料明细表!$C$6:$C$1000=$A208)*(原材料明细表!$L$6:$L$1000)))</f>
        <v/>
      </c>
      <c r="K208" s="173" t="str">
        <f t="array" ref="K208">IF(A208="","",VLOOKUP(A208,基础资料!A:E,4,0))</f>
        <v/>
      </c>
      <c r="L208" s="184" t="str">
        <f t="array" ref="L208">IF(OR(A208="",J208=""),"",J208*K208)</f>
        <v/>
      </c>
      <c r="M208" s="185" t="str">
        <f t="array" ref="M208">IF(AND(D208="",G208="",J208=""),"",IF(AND(D208="",G208=""),-J208,IF(AND(D208="",J208=""),-G208,IF(AND(G208="",J208=""),D208,IF(D208="",-G208-J208,IF(G208="",D208-J208,IF(J208="",D208-G208,D208-G208-J208)))))))</f>
        <v/>
      </c>
      <c r="N208" s="173" t="str">
        <f t="array" ref="N208">IF(A208="","",VLOOKUP(A208,基础资料!A:E,4,0))</f>
        <v/>
      </c>
      <c r="O208" s="184" t="str">
        <f t="array" ref="O208">IF(OR(A208="",M208=""),"",N208*M208)</f>
        <v/>
      </c>
    </row>
    <row r="209" spans="1:15">
      <c r="A209" s="182"/>
      <c r="B209" s="172"/>
      <c r="C209" s="172"/>
      <c r="D209" s="183" t="str">
        <f t="array" ref="D209">IF(SUMPRODUCT((原材料明细表!$A$6:$A$1000&gt;=$G$4)*(原材料明细表!$A$6:$A$1000&lt;=$H$4)*(原材料明细表!$C$6:$C$1000=$A209)*(原材料明细表!$F$6:$F$1000))=0,"",SUMPRODUCT((原材料明细表!$A$6:$A$1000&gt;=$G$4)*(原材料明细表!$A$6:$A$1000&lt;=$H$4)*(原材料明细表!$C$6:$C$1000=$A209)*(原材料明细表!$F$6:$F$1000)))</f>
        <v/>
      </c>
      <c r="E209" s="179" t="str">
        <f t="array" ref="E209">IF(A209="","",VLOOKUP(A209,基础资料!A:E,4,0))</f>
        <v/>
      </c>
      <c r="F209" s="180" t="str">
        <f t="array" ref="F209">IF(OR(A209="",D209=""),"",E209*D209)</f>
        <v/>
      </c>
      <c r="G209" s="181" t="str">
        <f t="array" ref="G209">IF(SUMPRODUCT((原材料明细表!$A$6:$A$1000&gt;=$G$4)*(原材料明细表!$A$6:$A$1000&lt;=$H$4)*(原材料明细表!$C$6:$C$1000=$A209)*(原材料明细表!$I$6:$I$1000))=0,"",SUMPRODUCT((原材料明细表!$A$6:$A$1000&gt;=$G$4)*(原材料明细表!$A$6:$A$1000&lt;=$H$4)*(原材料明细表!$C$6:$C$1000=$A209)*(原材料明细表!$I$6:$I$1000)))</f>
        <v/>
      </c>
      <c r="H209" s="179" t="str">
        <f t="array" ref="H209">IF(A209="","",VLOOKUP(A209,基础资料!A:E,4,0))</f>
        <v/>
      </c>
      <c r="I209" s="186" t="str">
        <f t="array" ref="I209">IF(OR(A209="",G209=""),"",G209*H209)</f>
        <v/>
      </c>
      <c r="J209" s="181" t="str">
        <f t="array" ref="J209">IF(SUMPRODUCT((原材料明细表!$A$6:$A$1000&gt;=$G$4)*(原材料明细表!$A$6:$A$1000&lt;=$H$4)*(原材料明细表!$C$6:$C$1000=$A209)*(原材料明细表!$L$6:$L$1000))=0,"",SUMPRODUCT((原材料明细表!$A$6:$A$1000&gt;=$G$4)*(原材料明细表!$A$6:$A$1000&lt;=$H$4)*(原材料明细表!$C$6:$C$1000=$A209)*(原材料明细表!$L$6:$L$1000)))</f>
        <v/>
      </c>
      <c r="K209" s="178" t="str">
        <f t="array" ref="K209">IF(A209="","",VLOOKUP(A209,基础资料!A:E,4,0))</f>
        <v/>
      </c>
      <c r="L209" s="186" t="str">
        <f t="array" ref="L209">IF(OR(A209="",J209=""),"",J209*K209)</f>
        <v/>
      </c>
      <c r="M209" s="187" t="str">
        <f t="array" ref="M209">IF(AND(D209="",G209="",J209=""),"",IF(AND(D209="",G209=""),-J209,IF(AND(D209="",J209=""),-G209,IF(AND(G209="",J209=""),D209,IF(D209="",-G209-J209,IF(G209="",D209-J209,IF(J209="",D209-G209,D209-G209-J209)))))))</f>
        <v/>
      </c>
      <c r="N209" s="178" t="str">
        <f t="array" ref="N209">IF(A209="","",VLOOKUP(A209,基础资料!A:E,4,0))</f>
        <v/>
      </c>
      <c r="O209" s="186" t="str">
        <f t="array" ref="O209">IF(OR(A209="",M209=""),"",N209*M209)</f>
        <v/>
      </c>
    </row>
    <row r="210" spans="1:15">
      <c r="A210" s="182"/>
      <c r="B210" s="172"/>
      <c r="C210" s="172"/>
      <c r="D210" s="183" t="str">
        <f t="array" ref="D210">IF(SUMPRODUCT((原材料明细表!$A$6:$A$1000&gt;=$G$4)*(原材料明细表!$A$6:$A$1000&lt;=$H$4)*(原材料明细表!$C$6:$C$1000=$A210)*(原材料明细表!$F$6:$F$1000))=0,"",SUMPRODUCT((原材料明细表!$A$6:$A$1000&gt;=$G$4)*(原材料明细表!$A$6:$A$1000&lt;=$H$4)*(原材料明细表!$C$6:$C$1000=$A210)*(原材料明细表!$F$6:$F$1000)))</f>
        <v/>
      </c>
      <c r="E210" s="174" t="str">
        <f t="array" ref="E210">IF(A210="","",VLOOKUP(A210,基础资料!A:E,4,0))</f>
        <v/>
      </c>
      <c r="F210" s="175" t="str">
        <f t="array" ref="F210">IF(OR(A210="",D210=""),"",E210*D210)</f>
        <v/>
      </c>
      <c r="G210" s="176" t="str">
        <f t="array" ref="G210">IF(SUMPRODUCT((原材料明细表!$A$6:$A$1000&gt;=$G$4)*(原材料明细表!$A$6:$A$1000&lt;=$H$4)*(原材料明细表!$C$6:$C$1000=$A210)*(原材料明细表!$I$6:$I$1000))=0,"",SUMPRODUCT((原材料明细表!$A$6:$A$1000&gt;=$G$4)*(原材料明细表!$A$6:$A$1000&lt;=$H$4)*(原材料明细表!$C$6:$C$1000=$A210)*(原材料明细表!$I$6:$I$1000)))</f>
        <v/>
      </c>
      <c r="H210" s="174" t="str">
        <f t="array" ref="H210">IF(A210="","",VLOOKUP(A210,基础资料!A:E,4,0))</f>
        <v/>
      </c>
      <c r="I210" s="184" t="str">
        <f t="array" ref="I210">IF(OR(A210="",G210=""),"",G210*H210)</f>
        <v/>
      </c>
      <c r="J210" s="176" t="str">
        <f t="array" ref="J210">IF(SUMPRODUCT((原材料明细表!$A$6:$A$1000&gt;=$G$4)*(原材料明细表!$A$6:$A$1000&lt;=$H$4)*(原材料明细表!$C$6:$C$1000=$A210)*(原材料明细表!$L$6:$L$1000))=0,"",SUMPRODUCT((原材料明细表!$A$6:$A$1000&gt;=$G$4)*(原材料明细表!$A$6:$A$1000&lt;=$H$4)*(原材料明细表!$C$6:$C$1000=$A210)*(原材料明细表!$L$6:$L$1000)))</f>
        <v/>
      </c>
      <c r="K210" s="173" t="str">
        <f t="array" ref="K210">IF(A210="","",VLOOKUP(A210,基础资料!A:E,4,0))</f>
        <v/>
      </c>
      <c r="L210" s="184" t="str">
        <f t="array" ref="L210">IF(OR(A210="",J210=""),"",J210*K210)</f>
        <v/>
      </c>
      <c r="M210" s="185" t="str">
        <f t="array" ref="M210">IF(AND(D210="",G210="",J210=""),"",IF(AND(D210="",G210=""),-J210,IF(AND(D210="",J210=""),-G210,IF(AND(G210="",J210=""),D210,IF(D210="",-G210-J210,IF(G210="",D210-J210,IF(J210="",D210-G210,D210-G210-J210)))))))</f>
        <v/>
      </c>
      <c r="N210" s="173" t="str">
        <f t="array" ref="N210">IF(A210="","",VLOOKUP(A210,基础资料!A:E,4,0))</f>
        <v/>
      </c>
      <c r="O210" s="184" t="str">
        <f t="array" ref="O210">IF(OR(A210="",M210=""),"",N210*M210)</f>
        <v/>
      </c>
    </row>
    <row r="211" spans="1:15">
      <c r="A211" s="182"/>
      <c r="B211" s="172"/>
      <c r="C211" s="172"/>
      <c r="D211" s="183" t="str">
        <f t="array" ref="D211">IF(SUMPRODUCT((原材料明细表!$A$6:$A$1000&gt;=$G$4)*(原材料明细表!$A$6:$A$1000&lt;=$H$4)*(原材料明细表!$C$6:$C$1000=$A211)*(原材料明细表!$F$6:$F$1000))=0,"",SUMPRODUCT((原材料明细表!$A$6:$A$1000&gt;=$G$4)*(原材料明细表!$A$6:$A$1000&lt;=$H$4)*(原材料明细表!$C$6:$C$1000=$A211)*(原材料明细表!$F$6:$F$1000)))</f>
        <v/>
      </c>
      <c r="E211" s="179" t="str">
        <f t="array" ref="E211">IF(A211="","",VLOOKUP(A211,基础资料!A:E,4,0))</f>
        <v/>
      </c>
      <c r="F211" s="180" t="str">
        <f t="array" ref="F211">IF(OR(A211="",D211=""),"",E211*D211)</f>
        <v/>
      </c>
      <c r="G211" s="181" t="str">
        <f t="array" ref="G211">IF(SUMPRODUCT((原材料明细表!$A$6:$A$1000&gt;=$G$4)*(原材料明细表!$A$6:$A$1000&lt;=$H$4)*(原材料明细表!$C$6:$C$1000=$A211)*(原材料明细表!$I$6:$I$1000))=0,"",SUMPRODUCT((原材料明细表!$A$6:$A$1000&gt;=$G$4)*(原材料明细表!$A$6:$A$1000&lt;=$H$4)*(原材料明细表!$C$6:$C$1000=$A211)*(原材料明细表!$I$6:$I$1000)))</f>
        <v/>
      </c>
      <c r="H211" s="179" t="str">
        <f t="array" ref="H211">IF(A211="","",VLOOKUP(A211,基础资料!A:E,4,0))</f>
        <v/>
      </c>
      <c r="I211" s="186" t="str">
        <f t="array" ref="I211">IF(OR(A211="",G211=""),"",G211*H211)</f>
        <v/>
      </c>
      <c r="J211" s="181" t="str">
        <f t="array" ref="J211">IF(SUMPRODUCT((原材料明细表!$A$6:$A$1000&gt;=$G$4)*(原材料明细表!$A$6:$A$1000&lt;=$H$4)*(原材料明细表!$C$6:$C$1000=$A211)*(原材料明细表!$L$6:$L$1000))=0,"",SUMPRODUCT((原材料明细表!$A$6:$A$1000&gt;=$G$4)*(原材料明细表!$A$6:$A$1000&lt;=$H$4)*(原材料明细表!$C$6:$C$1000=$A211)*(原材料明细表!$L$6:$L$1000)))</f>
        <v/>
      </c>
      <c r="K211" s="178" t="str">
        <f t="array" ref="K211">IF(A211="","",VLOOKUP(A211,基础资料!A:E,4,0))</f>
        <v/>
      </c>
      <c r="L211" s="186" t="str">
        <f t="array" ref="L211">IF(OR(A211="",J211=""),"",J211*K211)</f>
        <v/>
      </c>
      <c r="M211" s="187" t="str">
        <f t="array" ref="M211">IF(AND(D211="",G211="",J211=""),"",IF(AND(D211="",G211=""),-J211,IF(AND(D211="",J211=""),-G211,IF(AND(G211="",J211=""),D211,IF(D211="",-G211-J211,IF(G211="",D211-J211,IF(J211="",D211-G211,D211-G211-J211)))))))</f>
        <v/>
      </c>
      <c r="N211" s="178" t="str">
        <f t="array" ref="N211">IF(A211="","",VLOOKUP(A211,基础资料!A:E,4,0))</f>
        <v/>
      </c>
      <c r="O211" s="186" t="str">
        <f t="array" ref="O211">IF(OR(A211="",M211=""),"",N211*M211)</f>
        <v/>
      </c>
    </row>
    <row r="212" spans="1:15">
      <c r="A212" s="182"/>
      <c r="B212" s="172"/>
      <c r="C212" s="172"/>
      <c r="D212" s="183" t="str">
        <f t="array" ref="D212">IF(SUMPRODUCT((原材料明细表!$A$6:$A$1000&gt;=$G$4)*(原材料明细表!$A$6:$A$1000&lt;=$H$4)*(原材料明细表!$C$6:$C$1000=$A212)*(原材料明细表!$F$6:$F$1000))=0,"",SUMPRODUCT((原材料明细表!$A$6:$A$1000&gt;=$G$4)*(原材料明细表!$A$6:$A$1000&lt;=$H$4)*(原材料明细表!$C$6:$C$1000=$A212)*(原材料明细表!$F$6:$F$1000)))</f>
        <v/>
      </c>
      <c r="E212" s="174" t="str">
        <f t="array" ref="E212">IF(A212="","",VLOOKUP(A212,基础资料!A:E,4,0))</f>
        <v/>
      </c>
      <c r="F212" s="175" t="str">
        <f t="array" ref="F212">IF(OR(A212="",D212=""),"",E212*D212)</f>
        <v/>
      </c>
      <c r="G212" s="176" t="str">
        <f t="array" ref="G212">IF(SUMPRODUCT((原材料明细表!$A$6:$A$1000&gt;=$G$4)*(原材料明细表!$A$6:$A$1000&lt;=$H$4)*(原材料明细表!$C$6:$C$1000=$A212)*(原材料明细表!$I$6:$I$1000))=0,"",SUMPRODUCT((原材料明细表!$A$6:$A$1000&gt;=$G$4)*(原材料明细表!$A$6:$A$1000&lt;=$H$4)*(原材料明细表!$C$6:$C$1000=$A212)*(原材料明细表!$I$6:$I$1000)))</f>
        <v/>
      </c>
      <c r="H212" s="174" t="str">
        <f t="array" ref="H212">IF(A212="","",VLOOKUP(A212,基础资料!A:E,4,0))</f>
        <v/>
      </c>
      <c r="I212" s="184" t="str">
        <f t="array" ref="I212">IF(OR(A212="",G212=""),"",G212*H212)</f>
        <v/>
      </c>
      <c r="J212" s="176" t="str">
        <f t="array" ref="J212">IF(SUMPRODUCT((原材料明细表!$A$6:$A$1000&gt;=$G$4)*(原材料明细表!$A$6:$A$1000&lt;=$H$4)*(原材料明细表!$C$6:$C$1000=$A212)*(原材料明细表!$L$6:$L$1000))=0,"",SUMPRODUCT((原材料明细表!$A$6:$A$1000&gt;=$G$4)*(原材料明细表!$A$6:$A$1000&lt;=$H$4)*(原材料明细表!$C$6:$C$1000=$A212)*(原材料明细表!$L$6:$L$1000)))</f>
        <v/>
      </c>
      <c r="K212" s="173" t="str">
        <f t="array" ref="K212">IF(A212="","",VLOOKUP(A212,基础资料!A:E,4,0))</f>
        <v/>
      </c>
      <c r="L212" s="184" t="str">
        <f t="array" ref="L212">IF(OR(A212="",J212=""),"",J212*K212)</f>
        <v/>
      </c>
      <c r="M212" s="185" t="str">
        <f t="array" ref="M212">IF(AND(D212="",G212="",J212=""),"",IF(AND(D212="",G212=""),-J212,IF(AND(D212="",J212=""),-G212,IF(AND(G212="",J212=""),D212,IF(D212="",-G212-J212,IF(G212="",D212-J212,IF(J212="",D212-G212,D212-G212-J212)))))))</f>
        <v/>
      </c>
      <c r="N212" s="173" t="str">
        <f t="array" ref="N212">IF(A212="","",VLOOKUP(A212,基础资料!A:E,4,0))</f>
        <v/>
      </c>
      <c r="O212" s="184" t="str">
        <f t="array" ref="O212">IF(OR(A212="",M212=""),"",N212*M212)</f>
        <v/>
      </c>
    </row>
    <row r="213" spans="1:15">
      <c r="A213" s="182"/>
      <c r="B213" s="172"/>
      <c r="C213" s="172"/>
      <c r="D213" s="183" t="str">
        <f t="array" ref="D213">IF(SUMPRODUCT((原材料明细表!$A$6:$A$1000&gt;=$G$4)*(原材料明细表!$A$6:$A$1000&lt;=$H$4)*(原材料明细表!$C$6:$C$1000=$A213)*(原材料明细表!$F$6:$F$1000))=0,"",SUMPRODUCT((原材料明细表!$A$6:$A$1000&gt;=$G$4)*(原材料明细表!$A$6:$A$1000&lt;=$H$4)*(原材料明细表!$C$6:$C$1000=$A213)*(原材料明细表!$F$6:$F$1000)))</f>
        <v/>
      </c>
      <c r="E213" s="179" t="str">
        <f t="array" ref="E213">IF(A213="","",VLOOKUP(A213,基础资料!A:E,4,0))</f>
        <v/>
      </c>
      <c r="F213" s="180" t="str">
        <f t="array" ref="F213">IF(OR(A213="",D213=""),"",E213*D213)</f>
        <v/>
      </c>
      <c r="G213" s="181" t="str">
        <f t="array" ref="G213">IF(SUMPRODUCT((原材料明细表!$A$6:$A$1000&gt;=$G$4)*(原材料明细表!$A$6:$A$1000&lt;=$H$4)*(原材料明细表!$C$6:$C$1000=$A213)*(原材料明细表!$I$6:$I$1000))=0,"",SUMPRODUCT((原材料明细表!$A$6:$A$1000&gt;=$G$4)*(原材料明细表!$A$6:$A$1000&lt;=$H$4)*(原材料明细表!$C$6:$C$1000=$A213)*(原材料明细表!$I$6:$I$1000)))</f>
        <v/>
      </c>
      <c r="H213" s="179" t="str">
        <f t="array" ref="H213">IF(A213="","",VLOOKUP(A213,基础资料!A:E,4,0))</f>
        <v/>
      </c>
      <c r="I213" s="186" t="str">
        <f t="array" ref="I213">IF(OR(A213="",G213=""),"",G213*H213)</f>
        <v/>
      </c>
      <c r="J213" s="181" t="str">
        <f t="array" ref="J213">IF(SUMPRODUCT((原材料明细表!$A$6:$A$1000&gt;=$G$4)*(原材料明细表!$A$6:$A$1000&lt;=$H$4)*(原材料明细表!$C$6:$C$1000=$A213)*(原材料明细表!$L$6:$L$1000))=0,"",SUMPRODUCT((原材料明细表!$A$6:$A$1000&gt;=$G$4)*(原材料明细表!$A$6:$A$1000&lt;=$H$4)*(原材料明细表!$C$6:$C$1000=$A213)*(原材料明细表!$L$6:$L$1000)))</f>
        <v/>
      </c>
      <c r="K213" s="178" t="str">
        <f t="array" ref="K213">IF(A213="","",VLOOKUP(A213,基础资料!A:E,4,0))</f>
        <v/>
      </c>
      <c r="L213" s="186" t="str">
        <f t="array" ref="L213">IF(OR(A213="",J213=""),"",J213*K213)</f>
        <v/>
      </c>
      <c r="M213" s="187" t="str">
        <f t="array" ref="M213">IF(AND(D213="",G213="",J213=""),"",IF(AND(D213="",G213=""),-J213,IF(AND(D213="",J213=""),-G213,IF(AND(G213="",J213=""),D213,IF(D213="",-G213-J213,IF(G213="",D213-J213,IF(J213="",D213-G213,D213-G213-J213)))))))</f>
        <v/>
      </c>
      <c r="N213" s="178" t="str">
        <f t="array" ref="N213">IF(A213="","",VLOOKUP(A213,基础资料!A:E,4,0))</f>
        <v/>
      </c>
      <c r="O213" s="186" t="str">
        <f t="array" ref="O213">IF(OR(A213="",M213=""),"",N213*M213)</f>
        <v/>
      </c>
    </row>
    <row r="214" spans="1:15">
      <c r="A214" s="182"/>
      <c r="B214" s="172"/>
      <c r="C214" s="172"/>
      <c r="D214" s="183" t="str">
        <f t="array" ref="D214">IF(SUMPRODUCT((原材料明细表!$A$6:$A$1000&gt;=$G$4)*(原材料明细表!$A$6:$A$1000&lt;=$H$4)*(原材料明细表!$C$6:$C$1000=$A214)*(原材料明细表!$F$6:$F$1000))=0,"",SUMPRODUCT((原材料明细表!$A$6:$A$1000&gt;=$G$4)*(原材料明细表!$A$6:$A$1000&lt;=$H$4)*(原材料明细表!$C$6:$C$1000=$A214)*(原材料明细表!$F$6:$F$1000)))</f>
        <v/>
      </c>
      <c r="E214" s="174" t="str">
        <f t="array" ref="E214">IF(A214="","",VLOOKUP(A214,基础资料!A:E,4,0))</f>
        <v/>
      </c>
      <c r="F214" s="175" t="str">
        <f t="array" ref="F214">IF(OR(A214="",D214=""),"",E214*D214)</f>
        <v/>
      </c>
      <c r="G214" s="176" t="str">
        <f t="array" ref="G214">IF(SUMPRODUCT((原材料明细表!$A$6:$A$1000&gt;=$G$4)*(原材料明细表!$A$6:$A$1000&lt;=$H$4)*(原材料明细表!$C$6:$C$1000=$A214)*(原材料明细表!$I$6:$I$1000))=0,"",SUMPRODUCT((原材料明细表!$A$6:$A$1000&gt;=$G$4)*(原材料明细表!$A$6:$A$1000&lt;=$H$4)*(原材料明细表!$C$6:$C$1000=$A214)*(原材料明细表!$I$6:$I$1000)))</f>
        <v/>
      </c>
      <c r="H214" s="174" t="str">
        <f t="array" ref="H214">IF(A214="","",VLOOKUP(A214,基础资料!A:E,4,0))</f>
        <v/>
      </c>
      <c r="I214" s="184" t="str">
        <f t="array" ref="I214">IF(OR(A214="",G214=""),"",G214*H214)</f>
        <v/>
      </c>
      <c r="J214" s="176" t="str">
        <f t="array" ref="J214">IF(SUMPRODUCT((原材料明细表!$A$6:$A$1000&gt;=$G$4)*(原材料明细表!$A$6:$A$1000&lt;=$H$4)*(原材料明细表!$C$6:$C$1000=$A214)*(原材料明细表!$L$6:$L$1000))=0,"",SUMPRODUCT((原材料明细表!$A$6:$A$1000&gt;=$G$4)*(原材料明细表!$A$6:$A$1000&lt;=$H$4)*(原材料明细表!$C$6:$C$1000=$A214)*(原材料明细表!$L$6:$L$1000)))</f>
        <v/>
      </c>
      <c r="K214" s="173" t="str">
        <f t="array" ref="K214">IF(A214="","",VLOOKUP(A214,基础资料!A:E,4,0))</f>
        <v/>
      </c>
      <c r="L214" s="184" t="str">
        <f t="array" ref="L214">IF(OR(A214="",J214=""),"",J214*K214)</f>
        <v/>
      </c>
      <c r="M214" s="185" t="str">
        <f t="array" ref="M214">IF(AND(D214="",G214="",J214=""),"",IF(AND(D214="",G214=""),-J214,IF(AND(D214="",J214=""),-G214,IF(AND(G214="",J214=""),D214,IF(D214="",-G214-J214,IF(G214="",D214-J214,IF(J214="",D214-G214,D214-G214-J214)))))))</f>
        <v/>
      </c>
      <c r="N214" s="173" t="str">
        <f t="array" ref="N214">IF(A214="","",VLOOKUP(A214,基础资料!A:E,4,0))</f>
        <v/>
      </c>
      <c r="O214" s="184" t="str">
        <f t="array" ref="O214">IF(OR(A214="",M214=""),"",N214*M214)</f>
        <v/>
      </c>
    </row>
    <row r="215" spans="1:15">
      <c r="A215" s="182"/>
      <c r="B215" s="172"/>
      <c r="C215" s="172"/>
      <c r="D215" s="183" t="str">
        <f t="array" ref="D215">IF(SUMPRODUCT((原材料明细表!$A$6:$A$1000&gt;=$G$4)*(原材料明细表!$A$6:$A$1000&lt;=$H$4)*(原材料明细表!$C$6:$C$1000=$A215)*(原材料明细表!$F$6:$F$1000))=0,"",SUMPRODUCT((原材料明细表!$A$6:$A$1000&gt;=$G$4)*(原材料明细表!$A$6:$A$1000&lt;=$H$4)*(原材料明细表!$C$6:$C$1000=$A215)*(原材料明细表!$F$6:$F$1000)))</f>
        <v/>
      </c>
      <c r="E215" s="179" t="str">
        <f t="array" ref="E215">IF(A215="","",VLOOKUP(A215,基础资料!A:E,4,0))</f>
        <v/>
      </c>
      <c r="F215" s="180" t="str">
        <f t="array" ref="F215">IF(OR(A215="",D215=""),"",E215*D215)</f>
        <v/>
      </c>
      <c r="G215" s="181" t="str">
        <f t="array" ref="G215">IF(SUMPRODUCT((原材料明细表!$A$6:$A$1000&gt;=$G$4)*(原材料明细表!$A$6:$A$1000&lt;=$H$4)*(原材料明细表!$C$6:$C$1000=$A215)*(原材料明细表!$I$6:$I$1000))=0,"",SUMPRODUCT((原材料明细表!$A$6:$A$1000&gt;=$G$4)*(原材料明细表!$A$6:$A$1000&lt;=$H$4)*(原材料明细表!$C$6:$C$1000=$A215)*(原材料明细表!$I$6:$I$1000)))</f>
        <v/>
      </c>
      <c r="H215" s="179" t="str">
        <f t="array" ref="H215">IF(A215="","",VLOOKUP(A215,基础资料!A:E,4,0))</f>
        <v/>
      </c>
      <c r="I215" s="186" t="str">
        <f t="array" ref="I215">IF(OR(A215="",G215=""),"",G215*H215)</f>
        <v/>
      </c>
      <c r="J215" s="181" t="str">
        <f t="array" ref="J215">IF(SUMPRODUCT((原材料明细表!$A$6:$A$1000&gt;=$G$4)*(原材料明细表!$A$6:$A$1000&lt;=$H$4)*(原材料明细表!$C$6:$C$1000=$A215)*(原材料明细表!$L$6:$L$1000))=0,"",SUMPRODUCT((原材料明细表!$A$6:$A$1000&gt;=$G$4)*(原材料明细表!$A$6:$A$1000&lt;=$H$4)*(原材料明细表!$C$6:$C$1000=$A215)*(原材料明细表!$L$6:$L$1000)))</f>
        <v/>
      </c>
      <c r="K215" s="178" t="str">
        <f t="array" ref="K215">IF(A215="","",VLOOKUP(A215,基础资料!A:E,4,0))</f>
        <v/>
      </c>
      <c r="L215" s="186" t="str">
        <f t="array" ref="L215">IF(OR(A215="",J215=""),"",J215*K215)</f>
        <v/>
      </c>
      <c r="M215" s="187" t="str">
        <f t="array" ref="M215">IF(AND(D215="",G215="",J215=""),"",IF(AND(D215="",G215=""),-J215,IF(AND(D215="",J215=""),-G215,IF(AND(G215="",J215=""),D215,IF(D215="",-G215-J215,IF(G215="",D215-J215,IF(J215="",D215-G215,D215-G215-J215)))))))</f>
        <v/>
      </c>
      <c r="N215" s="178" t="str">
        <f t="array" ref="N215">IF(A215="","",VLOOKUP(A215,基础资料!A:E,4,0))</f>
        <v/>
      </c>
      <c r="O215" s="186" t="str">
        <f t="array" ref="O215">IF(OR(A215="",M215=""),"",N215*M215)</f>
        <v/>
      </c>
    </row>
    <row r="216" spans="1:15">
      <c r="A216" s="182"/>
      <c r="B216" s="172"/>
      <c r="C216" s="172"/>
      <c r="D216" s="183" t="str">
        <f t="array" ref="D216">IF(SUMPRODUCT((原材料明细表!$A$6:$A$1000&gt;=$G$4)*(原材料明细表!$A$6:$A$1000&lt;=$H$4)*(原材料明细表!$C$6:$C$1000=$A216)*(原材料明细表!$F$6:$F$1000))=0,"",SUMPRODUCT((原材料明细表!$A$6:$A$1000&gt;=$G$4)*(原材料明细表!$A$6:$A$1000&lt;=$H$4)*(原材料明细表!$C$6:$C$1000=$A216)*(原材料明细表!$F$6:$F$1000)))</f>
        <v/>
      </c>
      <c r="E216" s="174" t="str">
        <f t="array" ref="E216">IF(A216="","",VLOOKUP(A216,基础资料!A:E,4,0))</f>
        <v/>
      </c>
      <c r="F216" s="175" t="str">
        <f t="array" ref="F216">IF(OR(A216="",D216=""),"",E216*D216)</f>
        <v/>
      </c>
      <c r="G216" s="176" t="str">
        <f t="array" ref="G216">IF(SUMPRODUCT((原材料明细表!$A$6:$A$1000&gt;=$G$4)*(原材料明细表!$A$6:$A$1000&lt;=$H$4)*(原材料明细表!$C$6:$C$1000=$A216)*(原材料明细表!$I$6:$I$1000))=0,"",SUMPRODUCT((原材料明细表!$A$6:$A$1000&gt;=$G$4)*(原材料明细表!$A$6:$A$1000&lt;=$H$4)*(原材料明细表!$C$6:$C$1000=$A216)*(原材料明细表!$I$6:$I$1000)))</f>
        <v/>
      </c>
      <c r="H216" s="174" t="str">
        <f t="array" ref="H216">IF(A216="","",VLOOKUP(A216,基础资料!A:E,4,0))</f>
        <v/>
      </c>
      <c r="I216" s="184" t="str">
        <f t="array" ref="I216">IF(OR(A216="",G216=""),"",G216*H216)</f>
        <v/>
      </c>
      <c r="J216" s="176" t="str">
        <f t="array" ref="J216">IF(SUMPRODUCT((原材料明细表!$A$6:$A$1000&gt;=$G$4)*(原材料明细表!$A$6:$A$1000&lt;=$H$4)*(原材料明细表!$C$6:$C$1000=$A216)*(原材料明细表!$L$6:$L$1000))=0,"",SUMPRODUCT((原材料明细表!$A$6:$A$1000&gt;=$G$4)*(原材料明细表!$A$6:$A$1000&lt;=$H$4)*(原材料明细表!$C$6:$C$1000=$A216)*(原材料明细表!$L$6:$L$1000)))</f>
        <v/>
      </c>
      <c r="K216" s="173" t="str">
        <f t="array" ref="K216">IF(A216="","",VLOOKUP(A216,基础资料!A:E,4,0))</f>
        <v/>
      </c>
      <c r="L216" s="184" t="str">
        <f t="array" ref="L216">IF(OR(A216="",J216=""),"",J216*K216)</f>
        <v/>
      </c>
      <c r="M216" s="185" t="str">
        <f t="array" ref="M216">IF(AND(D216="",G216="",J216=""),"",IF(AND(D216="",G216=""),-J216,IF(AND(D216="",J216=""),-G216,IF(AND(G216="",J216=""),D216,IF(D216="",-G216-J216,IF(G216="",D216-J216,IF(J216="",D216-G216,D216-G216-J216)))))))</f>
        <v/>
      </c>
      <c r="N216" s="173" t="str">
        <f t="array" ref="N216">IF(A216="","",VLOOKUP(A216,基础资料!A:E,4,0))</f>
        <v/>
      </c>
      <c r="O216" s="184" t="str">
        <f t="array" ref="O216">IF(OR(A216="",M216=""),"",N216*M216)</f>
        <v/>
      </c>
    </row>
    <row r="217" spans="1:15">
      <c r="A217" s="182"/>
      <c r="B217" s="172"/>
      <c r="C217" s="172"/>
      <c r="D217" s="183" t="str">
        <f t="array" ref="D217">IF(SUMPRODUCT((原材料明细表!$A$6:$A$1000&gt;=$G$4)*(原材料明细表!$A$6:$A$1000&lt;=$H$4)*(原材料明细表!$C$6:$C$1000=$A217)*(原材料明细表!$F$6:$F$1000))=0,"",SUMPRODUCT((原材料明细表!$A$6:$A$1000&gt;=$G$4)*(原材料明细表!$A$6:$A$1000&lt;=$H$4)*(原材料明细表!$C$6:$C$1000=$A217)*(原材料明细表!$F$6:$F$1000)))</f>
        <v/>
      </c>
      <c r="E217" s="179" t="str">
        <f t="array" ref="E217">IF(A217="","",VLOOKUP(A217,基础资料!A:E,4,0))</f>
        <v/>
      </c>
      <c r="F217" s="180" t="str">
        <f t="array" ref="F217">IF(OR(A217="",D217=""),"",E217*D217)</f>
        <v/>
      </c>
      <c r="G217" s="181" t="str">
        <f t="array" ref="G217">IF(SUMPRODUCT((原材料明细表!$A$6:$A$1000&gt;=$G$4)*(原材料明细表!$A$6:$A$1000&lt;=$H$4)*(原材料明细表!$C$6:$C$1000=$A217)*(原材料明细表!$I$6:$I$1000))=0,"",SUMPRODUCT((原材料明细表!$A$6:$A$1000&gt;=$G$4)*(原材料明细表!$A$6:$A$1000&lt;=$H$4)*(原材料明细表!$C$6:$C$1000=$A217)*(原材料明细表!$I$6:$I$1000)))</f>
        <v/>
      </c>
      <c r="H217" s="179" t="str">
        <f t="array" ref="H217">IF(A217="","",VLOOKUP(A217,基础资料!A:E,4,0))</f>
        <v/>
      </c>
      <c r="I217" s="186" t="str">
        <f t="array" ref="I217">IF(OR(A217="",G217=""),"",G217*H217)</f>
        <v/>
      </c>
      <c r="J217" s="181" t="str">
        <f t="array" ref="J217">IF(SUMPRODUCT((原材料明细表!$A$6:$A$1000&gt;=$G$4)*(原材料明细表!$A$6:$A$1000&lt;=$H$4)*(原材料明细表!$C$6:$C$1000=$A217)*(原材料明细表!$L$6:$L$1000))=0,"",SUMPRODUCT((原材料明细表!$A$6:$A$1000&gt;=$G$4)*(原材料明细表!$A$6:$A$1000&lt;=$H$4)*(原材料明细表!$C$6:$C$1000=$A217)*(原材料明细表!$L$6:$L$1000)))</f>
        <v/>
      </c>
      <c r="K217" s="178" t="str">
        <f t="array" ref="K217">IF(A217="","",VLOOKUP(A217,基础资料!A:E,4,0))</f>
        <v/>
      </c>
      <c r="L217" s="186" t="str">
        <f t="array" ref="L217">IF(OR(A217="",J217=""),"",J217*K217)</f>
        <v/>
      </c>
      <c r="M217" s="187" t="str">
        <f t="array" ref="M217">IF(AND(D217="",G217="",J217=""),"",IF(AND(D217="",G217=""),-J217,IF(AND(D217="",J217=""),-G217,IF(AND(G217="",J217=""),D217,IF(D217="",-G217-J217,IF(G217="",D217-J217,IF(J217="",D217-G217,D217-G217-J217)))))))</f>
        <v/>
      </c>
      <c r="N217" s="178" t="str">
        <f t="array" ref="N217">IF(A217="","",VLOOKUP(A217,基础资料!A:E,4,0))</f>
        <v/>
      </c>
      <c r="O217" s="186" t="str">
        <f t="array" ref="O217">IF(OR(A217="",M217=""),"",N217*M217)</f>
        <v/>
      </c>
    </row>
    <row r="218" spans="1:15">
      <c r="A218" s="182"/>
      <c r="B218" s="172"/>
      <c r="C218" s="172"/>
      <c r="D218" s="183" t="str">
        <f t="array" ref="D218">IF(SUMPRODUCT((原材料明细表!$A$6:$A$1000&gt;=$G$4)*(原材料明细表!$A$6:$A$1000&lt;=$H$4)*(原材料明细表!$C$6:$C$1000=$A218)*(原材料明细表!$F$6:$F$1000))=0,"",SUMPRODUCT((原材料明细表!$A$6:$A$1000&gt;=$G$4)*(原材料明细表!$A$6:$A$1000&lt;=$H$4)*(原材料明细表!$C$6:$C$1000=$A218)*(原材料明细表!$F$6:$F$1000)))</f>
        <v/>
      </c>
      <c r="E218" s="174" t="str">
        <f t="array" ref="E218">IF(A218="","",VLOOKUP(A218,基础资料!A:E,4,0))</f>
        <v/>
      </c>
      <c r="F218" s="175" t="str">
        <f t="array" ref="F218">IF(OR(A218="",D218=""),"",E218*D218)</f>
        <v/>
      </c>
      <c r="G218" s="176" t="str">
        <f t="array" ref="G218">IF(SUMPRODUCT((原材料明细表!$A$6:$A$1000&gt;=$G$4)*(原材料明细表!$A$6:$A$1000&lt;=$H$4)*(原材料明细表!$C$6:$C$1000=$A218)*(原材料明细表!$I$6:$I$1000))=0,"",SUMPRODUCT((原材料明细表!$A$6:$A$1000&gt;=$G$4)*(原材料明细表!$A$6:$A$1000&lt;=$H$4)*(原材料明细表!$C$6:$C$1000=$A218)*(原材料明细表!$I$6:$I$1000)))</f>
        <v/>
      </c>
      <c r="H218" s="174" t="str">
        <f t="array" ref="H218">IF(A218="","",VLOOKUP(A218,基础资料!A:E,4,0))</f>
        <v/>
      </c>
      <c r="I218" s="184" t="str">
        <f t="array" ref="I218">IF(OR(A218="",G218=""),"",G218*H218)</f>
        <v/>
      </c>
      <c r="J218" s="176" t="str">
        <f t="array" ref="J218">IF(SUMPRODUCT((原材料明细表!$A$6:$A$1000&gt;=$G$4)*(原材料明细表!$A$6:$A$1000&lt;=$H$4)*(原材料明细表!$C$6:$C$1000=$A218)*(原材料明细表!$L$6:$L$1000))=0,"",SUMPRODUCT((原材料明细表!$A$6:$A$1000&gt;=$G$4)*(原材料明细表!$A$6:$A$1000&lt;=$H$4)*(原材料明细表!$C$6:$C$1000=$A218)*(原材料明细表!$L$6:$L$1000)))</f>
        <v/>
      </c>
      <c r="K218" s="173" t="str">
        <f t="array" ref="K218">IF(A218="","",VLOOKUP(A218,基础资料!A:E,4,0))</f>
        <v/>
      </c>
      <c r="L218" s="184" t="str">
        <f t="array" ref="L218">IF(OR(A218="",J218=""),"",J218*K218)</f>
        <v/>
      </c>
      <c r="M218" s="185" t="str">
        <f t="array" ref="M218">IF(AND(D218="",G218="",J218=""),"",IF(AND(D218="",G218=""),-J218,IF(AND(D218="",J218=""),-G218,IF(AND(G218="",J218=""),D218,IF(D218="",-G218-J218,IF(G218="",D218-J218,IF(J218="",D218-G218,D218-G218-J218)))))))</f>
        <v/>
      </c>
      <c r="N218" s="173" t="str">
        <f t="array" ref="N218">IF(A218="","",VLOOKUP(A218,基础资料!A:E,4,0))</f>
        <v/>
      </c>
      <c r="O218" s="184" t="str">
        <f t="array" ref="O218">IF(OR(A218="",M218=""),"",N218*M218)</f>
        <v/>
      </c>
    </row>
    <row r="219" spans="1:15">
      <c r="A219" s="182"/>
      <c r="B219" s="172"/>
      <c r="C219" s="172"/>
      <c r="D219" s="183" t="str">
        <f t="array" ref="D219">IF(SUMPRODUCT((原材料明细表!$A$6:$A$1000&gt;=$G$4)*(原材料明细表!$A$6:$A$1000&lt;=$H$4)*(原材料明细表!$C$6:$C$1000=$A219)*(原材料明细表!$F$6:$F$1000))=0,"",SUMPRODUCT((原材料明细表!$A$6:$A$1000&gt;=$G$4)*(原材料明细表!$A$6:$A$1000&lt;=$H$4)*(原材料明细表!$C$6:$C$1000=$A219)*(原材料明细表!$F$6:$F$1000)))</f>
        <v/>
      </c>
      <c r="E219" s="179" t="str">
        <f t="array" ref="E219">IF(A219="","",VLOOKUP(A219,基础资料!A:E,4,0))</f>
        <v/>
      </c>
      <c r="F219" s="180" t="str">
        <f t="array" ref="F219">IF(OR(A219="",D219=""),"",E219*D219)</f>
        <v/>
      </c>
      <c r="G219" s="181" t="str">
        <f t="array" ref="G219">IF(SUMPRODUCT((原材料明细表!$A$6:$A$1000&gt;=$G$4)*(原材料明细表!$A$6:$A$1000&lt;=$H$4)*(原材料明细表!$C$6:$C$1000=$A219)*(原材料明细表!$I$6:$I$1000))=0,"",SUMPRODUCT((原材料明细表!$A$6:$A$1000&gt;=$G$4)*(原材料明细表!$A$6:$A$1000&lt;=$H$4)*(原材料明细表!$C$6:$C$1000=$A219)*(原材料明细表!$I$6:$I$1000)))</f>
        <v/>
      </c>
      <c r="H219" s="179" t="str">
        <f t="array" ref="H219">IF(A219="","",VLOOKUP(A219,基础资料!A:E,4,0))</f>
        <v/>
      </c>
      <c r="I219" s="186" t="str">
        <f t="array" ref="I219">IF(OR(A219="",G219=""),"",G219*H219)</f>
        <v/>
      </c>
      <c r="J219" s="181" t="str">
        <f t="array" ref="J219">IF(SUMPRODUCT((原材料明细表!$A$6:$A$1000&gt;=$G$4)*(原材料明细表!$A$6:$A$1000&lt;=$H$4)*(原材料明细表!$C$6:$C$1000=$A219)*(原材料明细表!$L$6:$L$1000))=0,"",SUMPRODUCT((原材料明细表!$A$6:$A$1000&gt;=$G$4)*(原材料明细表!$A$6:$A$1000&lt;=$H$4)*(原材料明细表!$C$6:$C$1000=$A219)*(原材料明细表!$L$6:$L$1000)))</f>
        <v/>
      </c>
      <c r="K219" s="178" t="str">
        <f t="array" ref="K219">IF(A219="","",VLOOKUP(A219,基础资料!A:E,4,0))</f>
        <v/>
      </c>
      <c r="L219" s="186" t="str">
        <f t="array" ref="L219">IF(OR(A219="",J219=""),"",J219*K219)</f>
        <v/>
      </c>
      <c r="M219" s="187" t="str">
        <f t="array" ref="M219">IF(AND(D219="",G219="",J219=""),"",IF(AND(D219="",G219=""),-J219,IF(AND(D219="",J219=""),-G219,IF(AND(G219="",J219=""),D219,IF(D219="",-G219-J219,IF(G219="",D219-J219,IF(J219="",D219-G219,D219-G219-J219)))))))</f>
        <v/>
      </c>
      <c r="N219" s="178" t="str">
        <f t="array" ref="N219">IF(A219="","",VLOOKUP(A219,基础资料!A:E,4,0))</f>
        <v/>
      </c>
      <c r="O219" s="186" t="str">
        <f t="array" ref="O219">IF(OR(A219="",M219=""),"",N219*M219)</f>
        <v/>
      </c>
    </row>
    <row r="220" spans="1:15">
      <c r="A220" s="182"/>
      <c r="B220" s="172"/>
      <c r="C220" s="172"/>
      <c r="D220" s="183" t="str">
        <f t="array" ref="D220">IF(SUMPRODUCT((原材料明细表!$A$6:$A$1000&gt;=$G$4)*(原材料明细表!$A$6:$A$1000&lt;=$H$4)*(原材料明细表!$C$6:$C$1000=$A220)*(原材料明细表!$F$6:$F$1000))=0,"",SUMPRODUCT((原材料明细表!$A$6:$A$1000&gt;=$G$4)*(原材料明细表!$A$6:$A$1000&lt;=$H$4)*(原材料明细表!$C$6:$C$1000=$A220)*(原材料明细表!$F$6:$F$1000)))</f>
        <v/>
      </c>
      <c r="E220" s="174" t="str">
        <f t="array" ref="E220">IF(A220="","",VLOOKUP(A220,基础资料!A:E,4,0))</f>
        <v/>
      </c>
      <c r="F220" s="175" t="str">
        <f t="array" ref="F220">IF(OR(A220="",D220=""),"",E220*D220)</f>
        <v/>
      </c>
      <c r="G220" s="176" t="str">
        <f t="array" ref="G220">IF(SUMPRODUCT((原材料明细表!$A$6:$A$1000&gt;=$G$4)*(原材料明细表!$A$6:$A$1000&lt;=$H$4)*(原材料明细表!$C$6:$C$1000=$A220)*(原材料明细表!$I$6:$I$1000))=0,"",SUMPRODUCT((原材料明细表!$A$6:$A$1000&gt;=$G$4)*(原材料明细表!$A$6:$A$1000&lt;=$H$4)*(原材料明细表!$C$6:$C$1000=$A220)*(原材料明细表!$I$6:$I$1000)))</f>
        <v/>
      </c>
      <c r="H220" s="174" t="str">
        <f t="array" ref="H220">IF(A220="","",VLOOKUP(A220,基础资料!A:E,4,0))</f>
        <v/>
      </c>
      <c r="I220" s="184" t="str">
        <f t="array" ref="I220">IF(OR(A220="",G220=""),"",G220*H220)</f>
        <v/>
      </c>
      <c r="J220" s="176" t="str">
        <f t="array" ref="J220">IF(SUMPRODUCT((原材料明细表!$A$6:$A$1000&gt;=$G$4)*(原材料明细表!$A$6:$A$1000&lt;=$H$4)*(原材料明细表!$C$6:$C$1000=$A220)*(原材料明细表!$L$6:$L$1000))=0,"",SUMPRODUCT((原材料明细表!$A$6:$A$1000&gt;=$G$4)*(原材料明细表!$A$6:$A$1000&lt;=$H$4)*(原材料明细表!$C$6:$C$1000=$A220)*(原材料明细表!$L$6:$L$1000)))</f>
        <v/>
      </c>
      <c r="K220" s="173" t="str">
        <f t="array" ref="K220">IF(A220="","",VLOOKUP(A220,基础资料!A:E,4,0))</f>
        <v/>
      </c>
      <c r="L220" s="184" t="str">
        <f t="array" ref="L220">IF(OR(A220="",J220=""),"",J220*K220)</f>
        <v/>
      </c>
      <c r="M220" s="185" t="str">
        <f t="array" ref="M220">IF(AND(D220="",G220="",J220=""),"",IF(AND(D220="",G220=""),-J220,IF(AND(D220="",J220=""),-G220,IF(AND(G220="",J220=""),D220,IF(D220="",-G220-J220,IF(G220="",D220-J220,IF(J220="",D220-G220,D220-G220-J220)))))))</f>
        <v/>
      </c>
      <c r="N220" s="173" t="str">
        <f t="array" ref="N220">IF(A220="","",VLOOKUP(A220,基础资料!A:E,4,0))</f>
        <v/>
      </c>
      <c r="O220" s="184" t="str">
        <f t="array" ref="O220">IF(OR(A220="",M220=""),"",N220*M220)</f>
        <v/>
      </c>
    </row>
    <row r="221" spans="1:15">
      <c r="A221" s="182"/>
      <c r="B221" s="172"/>
      <c r="C221" s="172"/>
      <c r="D221" s="183" t="str">
        <f t="array" ref="D221">IF(SUMPRODUCT((原材料明细表!$A$6:$A$1000&gt;=$G$4)*(原材料明细表!$A$6:$A$1000&lt;=$H$4)*(原材料明细表!$C$6:$C$1000=$A221)*(原材料明细表!$F$6:$F$1000))=0,"",SUMPRODUCT((原材料明细表!$A$6:$A$1000&gt;=$G$4)*(原材料明细表!$A$6:$A$1000&lt;=$H$4)*(原材料明细表!$C$6:$C$1000=$A221)*(原材料明细表!$F$6:$F$1000)))</f>
        <v/>
      </c>
      <c r="E221" s="179" t="str">
        <f t="array" ref="E221">IF(A221="","",VLOOKUP(A221,基础资料!A:E,4,0))</f>
        <v/>
      </c>
      <c r="F221" s="180" t="str">
        <f t="array" ref="F221">IF(OR(A221="",D221=""),"",E221*D221)</f>
        <v/>
      </c>
      <c r="G221" s="181" t="str">
        <f t="array" ref="G221">IF(SUMPRODUCT((原材料明细表!$A$6:$A$1000&gt;=$G$4)*(原材料明细表!$A$6:$A$1000&lt;=$H$4)*(原材料明细表!$C$6:$C$1000=$A221)*(原材料明细表!$I$6:$I$1000))=0,"",SUMPRODUCT((原材料明细表!$A$6:$A$1000&gt;=$G$4)*(原材料明细表!$A$6:$A$1000&lt;=$H$4)*(原材料明细表!$C$6:$C$1000=$A221)*(原材料明细表!$I$6:$I$1000)))</f>
        <v/>
      </c>
      <c r="H221" s="179" t="str">
        <f t="array" ref="H221">IF(A221="","",VLOOKUP(A221,基础资料!A:E,4,0))</f>
        <v/>
      </c>
      <c r="I221" s="186" t="str">
        <f t="array" ref="I221">IF(OR(A221="",G221=""),"",G221*H221)</f>
        <v/>
      </c>
      <c r="J221" s="181" t="str">
        <f t="array" ref="J221">IF(SUMPRODUCT((原材料明细表!$A$6:$A$1000&gt;=$G$4)*(原材料明细表!$A$6:$A$1000&lt;=$H$4)*(原材料明细表!$C$6:$C$1000=$A221)*(原材料明细表!$L$6:$L$1000))=0,"",SUMPRODUCT((原材料明细表!$A$6:$A$1000&gt;=$G$4)*(原材料明细表!$A$6:$A$1000&lt;=$H$4)*(原材料明细表!$C$6:$C$1000=$A221)*(原材料明细表!$L$6:$L$1000)))</f>
        <v/>
      </c>
      <c r="K221" s="178" t="str">
        <f t="array" ref="K221">IF(A221="","",VLOOKUP(A221,基础资料!A:E,4,0))</f>
        <v/>
      </c>
      <c r="L221" s="186" t="str">
        <f t="array" ref="L221">IF(OR(A221="",J221=""),"",J221*K221)</f>
        <v/>
      </c>
      <c r="M221" s="187" t="str">
        <f t="array" ref="M221">IF(AND(D221="",G221="",J221=""),"",IF(AND(D221="",G221=""),-J221,IF(AND(D221="",J221=""),-G221,IF(AND(G221="",J221=""),D221,IF(D221="",-G221-J221,IF(G221="",D221-J221,IF(J221="",D221-G221,D221-G221-J221)))))))</f>
        <v/>
      </c>
      <c r="N221" s="178" t="str">
        <f t="array" ref="N221">IF(A221="","",VLOOKUP(A221,基础资料!A:E,4,0))</f>
        <v/>
      </c>
      <c r="O221" s="186" t="str">
        <f t="array" ref="O221">IF(OR(A221="",M221=""),"",N221*M221)</f>
        <v/>
      </c>
    </row>
    <row r="222" spans="1:15">
      <c r="A222" s="182"/>
      <c r="B222" s="172"/>
      <c r="C222" s="172"/>
      <c r="D222" s="183" t="str">
        <f t="array" ref="D222">IF(SUMPRODUCT((原材料明细表!$A$6:$A$1000&gt;=$G$4)*(原材料明细表!$A$6:$A$1000&lt;=$H$4)*(原材料明细表!$C$6:$C$1000=$A222)*(原材料明细表!$F$6:$F$1000))=0,"",SUMPRODUCT((原材料明细表!$A$6:$A$1000&gt;=$G$4)*(原材料明细表!$A$6:$A$1000&lt;=$H$4)*(原材料明细表!$C$6:$C$1000=$A222)*(原材料明细表!$F$6:$F$1000)))</f>
        <v/>
      </c>
      <c r="E222" s="174" t="str">
        <f t="array" ref="E222">IF(A222="","",VLOOKUP(A222,基础资料!A:E,4,0))</f>
        <v/>
      </c>
      <c r="F222" s="175" t="str">
        <f t="array" ref="F222">IF(OR(A222="",D222=""),"",E222*D222)</f>
        <v/>
      </c>
      <c r="G222" s="176" t="str">
        <f t="array" ref="G222">IF(SUMPRODUCT((原材料明细表!$A$6:$A$1000&gt;=$G$4)*(原材料明细表!$A$6:$A$1000&lt;=$H$4)*(原材料明细表!$C$6:$C$1000=$A222)*(原材料明细表!$I$6:$I$1000))=0,"",SUMPRODUCT((原材料明细表!$A$6:$A$1000&gt;=$G$4)*(原材料明细表!$A$6:$A$1000&lt;=$H$4)*(原材料明细表!$C$6:$C$1000=$A222)*(原材料明细表!$I$6:$I$1000)))</f>
        <v/>
      </c>
      <c r="H222" s="174" t="str">
        <f t="array" ref="H222">IF(A222="","",VLOOKUP(A222,基础资料!A:E,4,0))</f>
        <v/>
      </c>
      <c r="I222" s="184" t="str">
        <f t="array" ref="I222">IF(OR(A222="",G222=""),"",G222*H222)</f>
        <v/>
      </c>
      <c r="J222" s="176" t="str">
        <f t="array" ref="J222">IF(SUMPRODUCT((原材料明细表!$A$6:$A$1000&gt;=$G$4)*(原材料明细表!$A$6:$A$1000&lt;=$H$4)*(原材料明细表!$C$6:$C$1000=$A222)*(原材料明细表!$L$6:$L$1000))=0,"",SUMPRODUCT((原材料明细表!$A$6:$A$1000&gt;=$G$4)*(原材料明细表!$A$6:$A$1000&lt;=$H$4)*(原材料明细表!$C$6:$C$1000=$A222)*(原材料明细表!$L$6:$L$1000)))</f>
        <v/>
      </c>
      <c r="K222" s="173" t="str">
        <f t="array" ref="K222">IF(A222="","",VLOOKUP(A222,基础资料!A:E,4,0))</f>
        <v/>
      </c>
      <c r="L222" s="184" t="str">
        <f t="array" ref="L222">IF(OR(A222="",J222=""),"",J222*K222)</f>
        <v/>
      </c>
      <c r="M222" s="185" t="str">
        <f t="array" ref="M222">IF(AND(D222="",G222="",J222=""),"",IF(AND(D222="",G222=""),-J222,IF(AND(D222="",J222=""),-G222,IF(AND(G222="",J222=""),D222,IF(D222="",-G222-J222,IF(G222="",D222-J222,IF(J222="",D222-G222,D222-G222-J222)))))))</f>
        <v/>
      </c>
      <c r="N222" s="173" t="str">
        <f t="array" ref="N222">IF(A222="","",VLOOKUP(A222,基础资料!A:E,4,0))</f>
        <v/>
      </c>
      <c r="O222" s="184" t="str">
        <f t="array" ref="O222">IF(OR(A222="",M222=""),"",N222*M222)</f>
        <v/>
      </c>
    </row>
    <row r="223" spans="1:15">
      <c r="A223" s="182"/>
      <c r="B223" s="172"/>
      <c r="C223" s="172"/>
      <c r="D223" s="183" t="str">
        <f t="array" ref="D223">IF(SUMPRODUCT((原材料明细表!$A$6:$A$1000&gt;=$G$4)*(原材料明细表!$A$6:$A$1000&lt;=$H$4)*(原材料明细表!$C$6:$C$1000=$A223)*(原材料明细表!$F$6:$F$1000))=0,"",SUMPRODUCT((原材料明细表!$A$6:$A$1000&gt;=$G$4)*(原材料明细表!$A$6:$A$1000&lt;=$H$4)*(原材料明细表!$C$6:$C$1000=$A223)*(原材料明细表!$F$6:$F$1000)))</f>
        <v/>
      </c>
      <c r="E223" s="179" t="str">
        <f t="array" ref="E223">IF(A223="","",VLOOKUP(A223,基础资料!A:E,4,0))</f>
        <v/>
      </c>
      <c r="F223" s="180" t="str">
        <f t="array" ref="F223">IF(OR(A223="",D223=""),"",E223*D223)</f>
        <v/>
      </c>
      <c r="G223" s="181" t="str">
        <f t="array" ref="G223">IF(SUMPRODUCT((原材料明细表!$A$6:$A$1000&gt;=$G$4)*(原材料明细表!$A$6:$A$1000&lt;=$H$4)*(原材料明细表!$C$6:$C$1000=$A223)*(原材料明细表!$I$6:$I$1000))=0,"",SUMPRODUCT((原材料明细表!$A$6:$A$1000&gt;=$G$4)*(原材料明细表!$A$6:$A$1000&lt;=$H$4)*(原材料明细表!$C$6:$C$1000=$A223)*(原材料明细表!$I$6:$I$1000)))</f>
        <v/>
      </c>
      <c r="H223" s="179" t="str">
        <f t="array" ref="H223">IF(A223="","",VLOOKUP(A223,基础资料!A:E,4,0))</f>
        <v/>
      </c>
      <c r="I223" s="186" t="str">
        <f t="array" ref="I223">IF(OR(A223="",G223=""),"",G223*H223)</f>
        <v/>
      </c>
      <c r="J223" s="181" t="str">
        <f t="array" ref="J223">IF(SUMPRODUCT((原材料明细表!$A$6:$A$1000&gt;=$G$4)*(原材料明细表!$A$6:$A$1000&lt;=$H$4)*(原材料明细表!$C$6:$C$1000=$A223)*(原材料明细表!$L$6:$L$1000))=0,"",SUMPRODUCT((原材料明细表!$A$6:$A$1000&gt;=$G$4)*(原材料明细表!$A$6:$A$1000&lt;=$H$4)*(原材料明细表!$C$6:$C$1000=$A223)*(原材料明细表!$L$6:$L$1000)))</f>
        <v/>
      </c>
      <c r="K223" s="178" t="str">
        <f t="array" ref="K223">IF(A223="","",VLOOKUP(A223,基础资料!A:E,4,0))</f>
        <v/>
      </c>
      <c r="L223" s="186" t="str">
        <f t="array" ref="L223">IF(OR(A223="",J223=""),"",J223*K223)</f>
        <v/>
      </c>
      <c r="M223" s="187" t="str">
        <f t="array" ref="M223">IF(AND(D223="",G223="",J223=""),"",IF(AND(D223="",G223=""),-J223,IF(AND(D223="",J223=""),-G223,IF(AND(G223="",J223=""),D223,IF(D223="",-G223-J223,IF(G223="",D223-J223,IF(J223="",D223-G223,D223-G223-J223)))))))</f>
        <v/>
      </c>
      <c r="N223" s="178" t="str">
        <f t="array" ref="N223">IF(A223="","",VLOOKUP(A223,基础资料!A:E,4,0))</f>
        <v/>
      </c>
      <c r="O223" s="186" t="str">
        <f t="array" ref="O223">IF(OR(A223="",M223=""),"",N223*M223)</f>
        <v/>
      </c>
    </row>
    <row r="224" spans="1:15">
      <c r="A224" s="182"/>
      <c r="B224" s="172"/>
      <c r="C224" s="172"/>
      <c r="D224" s="183" t="str">
        <f t="array" ref="D224">IF(SUMPRODUCT((原材料明细表!$A$6:$A$1000&gt;=$G$4)*(原材料明细表!$A$6:$A$1000&lt;=$H$4)*(原材料明细表!$C$6:$C$1000=$A224)*(原材料明细表!$F$6:$F$1000))=0,"",SUMPRODUCT((原材料明细表!$A$6:$A$1000&gt;=$G$4)*(原材料明细表!$A$6:$A$1000&lt;=$H$4)*(原材料明细表!$C$6:$C$1000=$A224)*(原材料明细表!$F$6:$F$1000)))</f>
        <v/>
      </c>
      <c r="E224" s="174" t="str">
        <f t="array" ref="E224">IF(A224="","",VLOOKUP(A224,基础资料!A:E,4,0))</f>
        <v/>
      </c>
      <c r="F224" s="175" t="str">
        <f t="array" ref="F224">IF(OR(A224="",D224=""),"",E224*D224)</f>
        <v/>
      </c>
      <c r="G224" s="176" t="str">
        <f t="array" ref="G224">IF(SUMPRODUCT((原材料明细表!$A$6:$A$1000&gt;=$G$4)*(原材料明细表!$A$6:$A$1000&lt;=$H$4)*(原材料明细表!$C$6:$C$1000=$A224)*(原材料明细表!$I$6:$I$1000))=0,"",SUMPRODUCT((原材料明细表!$A$6:$A$1000&gt;=$G$4)*(原材料明细表!$A$6:$A$1000&lt;=$H$4)*(原材料明细表!$C$6:$C$1000=$A224)*(原材料明细表!$I$6:$I$1000)))</f>
        <v/>
      </c>
      <c r="H224" s="174" t="str">
        <f t="array" ref="H224">IF(A224="","",VLOOKUP(A224,基础资料!A:E,4,0))</f>
        <v/>
      </c>
      <c r="I224" s="184" t="str">
        <f t="array" ref="I224">IF(OR(A224="",G224=""),"",G224*H224)</f>
        <v/>
      </c>
      <c r="J224" s="176" t="str">
        <f t="array" ref="J224">IF(SUMPRODUCT((原材料明细表!$A$6:$A$1000&gt;=$G$4)*(原材料明细表!$A$6:$A$1000&lt;=$H$4)*(原材料明细表!$C$6:$C$1000=$A224)*(原材料明细表!$L$6:$L$1000))=0,"",SUMPRODUCT((原材料明细表!$A$6:$A$1000&gt;=$G$4)*(原材料明细表!$A$6:$A$1000&lt;=$H$4)*(原材料明细表!$C$6:$C$1000=$A224)*(原材料明细表!$L$6:$L$1000)))</f>
        <v/>
      </c>
      <c r="K224" s="173" t="str">
        <f t="array" ref="K224">IF(A224="","",VLOOKUP(A224,基础资料!A:E,4,0))</f>
        <v/>
      </c>
      <c r="L224" s="184" t="str">
        <f t="array" ref="L224">IF(OR(A224="",J224=""),"",J224*K224)</f>
        <v/>
      </c>
      <c r="M224" s="185" t="str">
        <f t="array" ref="M224">IF(AND(D224="",G224="",J224=""),"",IF(AND(D224="",G224=""),-J224,IF(AND(D224="",J224=""),-G224,IF(AND(G224="",J224=""),D224,IF(D224="",-G224-J224,IF(G224="",D224-J224,IF(J224="",D224-G224,D224-G224-J224)))))))</f>
        <v/>
      </c>
      <c r="N224" s="173" t="str">
        <f t="array" ref="N224">IF(A224="","",VLOOKUP(A224,基础资料!A:E,4,0))</f>
        <v/>
      </c>
      <c r="O224" s="184" t="str">
        <f t="array" ref="O224">IF(OR(A224="",M224=""),"",N224*M224)</f>
        <v/>
      </c>
    </row>
    <row r="225" spans="1:15">
      <c r="A225" s="182"/>
      <c r="B225" s="172"/>
      <c r="C225" s="172"/>
      <c r="D225" s="183" t="str">
        <f t="array" ref="D225">IF(SUMPRODUCT((原材料明细表!$A$6:$A$1000&gt;=$G$4)*(原材料明细表!$A$6:$A$1000&lt;=$H$4)*(原材料明细表!$C$6:$C$1000=$A225)*(原材料明细表!$F$6:$F$1000))=0,"",SUMPRODUCT((原材料明细表!$A$6:$A$1000&gt;=$G$4)*(原材料明细表!$A$6:$A$1000&lt;=$H$4)*(原材料明细表!$C$6:$C$1000=$A225)*(原材料明细表!$F$6:$F$1000)))</f>
        <v/>
      </c>
      <c r="E225" s="179" t="str">
        <f t="array" ref="E225">IF(A225="","",VLOOKUP(A225,基础资料!A:E,4,0))</f>
        <v/>
      </c>
      <c r="F225" s="180" t="str">
        <f t="array" ref="F225">IF(OR(A225="",D225=""),"",E225*D225)</f>
        <v/>
      </c>
      <c r="G225" s="181" t="str">
        <f t="array" ref="G225">IF(SUMPRODUCT((原材料明细表!$A$6:$A$1000&gt;=$G$4)*(原材料明细表!$A$6:$A$1000&lt;=$H$4)*(原材料明细表!$C$6:$C$1000=$A225)*(原材料明细表!$I$6:$I$1000))=0,"",SUMPRODUCT((原材料明细表!$A$6:$A$1000&gt;=$G$4)*(原材料明细表!$A$6:$A$1000&lt;=$H$4)*(原材料明细表!$C$6:$C$1000=$A225)*(原材料明细表!$I$6:$I$1000)))</f>
        <v/>
      </c>
      <c r="H225" s="179" t="str">
        <f t="array" ref="H225">IF(A225="","",VLOOKUP(A225,基础资料!A:E,4,0))</f>
        <v/>
      </c>
      <c r="I225" s="186" t="str">
        <f t="array" ref="I225">IF(OR(A225="",G225=""),"",G225*H225)</f>
        <v/>
      </c>
      <c r="J225" s="181" t="str">
        <f t="array" ref="J225">IF(SUMPRODUCT((原材料明细表!$A$6:$A$1000&gt;=$G$4)*(原材料明细表!$A$6:$A$1000&lt;=$H$4)*(原材料明细表!$C$6:$C$1000=$A225)*(原材料明细表!$L$6:$L$1000))=0,"",SUMPRODUCT((原材料明细表!$A$6:$A$1000&gt;=$G$4)*(原材料明细表!$A$6:$A$1000&lt;=$H$4)*(原材料明细表!$C$6:$C$1000=$A225)*(原材料明细表!$L$6:$L$1000)))</f>
        <v/>
      </c>
      <c r="K225" s="178" t="str">
        <f t="array" ref="K225">IF(A225="","",VLOOKUP(A225,基础资料!A:E,4,0))</f>
        <v/>
      </c>
      <c r="L225" s="186" t="str">
        <f t="array" ref="L225">IF(OR(A225="",J225=""),"",J225*K225)</f>
        <v/>
      </c>
      <c r="M225" s="187" t="str">
        <f t="array" ref="M225">IF(AND(D225="",G225="",J225=""),"",IF(AND(D225="",G225=""),-J225,IF(AND(D225="",J225=""),-G225,IF(AND(G225="",J225=""),D225,IF(D225="",-G225-J225,IF(G225="",D225-J225,IF(J225="",D225-G225,D225-G225-J225)))))))</f>
        <v/>
      </c>
      <c r="N225" s="178" t="str">
        <f t="array" ref="N225">IF(A225="","",VLOOKUP(A225,基础资料!A:E,4,0))</f>
        <v/>
      </c>
      <c r="O225" s="186" t="str">
        <f t="array" ref="O225">IF(OR(A225="",M225=""),"",N225*M225)</f>
        <v/>
      </c>
    </row>
    <row r="226" spans="1:15">
      <c r="A226" s="182"/>
      <c r="B226" s="172"/>
      <c r="C226" s="172"/>
      <c r="D226" s="183" t="str">
        <f t="array" ref="D226">IF(SUMPRODUCT((原材料明细表!$A$6:$A$1000&gt;=$G$4)*(原材料明细表!$A$6:$A$1000&lt;=$H$4)*(原材料明细表!$C$6:$C$1000=$A226)*(原材料明细表!$F$6:$F$1000))=0,"",SUMPRODUCT((原材料明细表!$A$6:$A$1000&gt;=$G$4)*(原材料明细表!$A$6:$A$1000&lt;=$H$4)*(原材料明细表!$C$6:$C$1000=$A226)*(原材料明细表!$F$6:$F$1000)))</f>
        <v/>
      </c>
      <c r="E226" s="174" t="str">
        <f t="array" ref="E226">IF(A226="","",VLOOKUP(A226,基础资料!A:E,4,0))</f>
        <v/>
      </c>
      <c r="F226" s="175" t="str">
        <f t="array" ref="F226">IF(OR(A226="",D226=""),"",E226*D226)</f>
        <v/>
      </c>
      <c r="G226" s="176" t="str">
        <f t="array" ref="G226">IF(SUMPRODUCT((原材料明细表!$A$6:$A$1000&gt;=$G$4)*(原材料明细表!$A$6:$A$1000&lt;=$H$4)*(原材料明细表!$C$6:$C$1000=$A226)*(原材料明细表!$I$6:$I$1000))=0,"",SUMPRODUCT((原材料明细表!$A$6:$A$1000&gt;=$G$4)*(原材料明细表!$A$6:$A$1000&lt;=$H$4)*(原材料明细表!$C$6:$C$1000=$A226)*(原材料明细表!$I$6:$I$1000)))</f>
        <v/>
      </c>
      <c r="H226" s="174" t="str">
        <f t="array" ref="H226">IF(A226="","",VLOOKUP(A226,基础资料!A:E,4,0))</f>
        <v/>
      </c>
      <c r="I226" s="184" t="str">
        <f t="array" ref="I226">IF(OR(A226="",G226=""),"",G226*H226)</f>
        <v/>
      </c>
      <c r="J226" s="176" t="str">
        <f t="array" ref="J226">IF(SUMPRODUCT((原材料明细表!$A$6:$A$1000&gt;=$G$4)*(原材料明细表!$A$6:$A$1000&lt;=$H$4)*(原材料明细表!$C$6:$C$1000=$A226)*(原材料明细表!$L$6:$L$1000))=0,"",SUMPRODUCT((原材料明细表!$A$6:$A$1000&gt;=$G$4)*(原材料明细表!$A$6:$A$1000&lt;=$H$4)*(原材料明细表!$C$6:$C$1000=$A226)*(原材料明细表!$L$6:$L$1000)))</f>
        <v/>
      </c>
      <c r="K226" s="173" t="str">
        <f t="array" ref="K226">IF(A226="","",VLOOKUP(A226,基础资料!A:E,4,0))</f>
        <v/>
      </c>
      <c r="L226" s="184" t="str">
        <f t="array" ref="L226">IF(OR(A226="",J226=""),"",J226*K226)</f>
        <v/>
      </c>
      <c r="M226" s="185" t="str">
        <f t="array" ref="M226">IF(AND(D226="",G226="",J226=""),"",IF(AND(D226="",G226=""),-J226,IF(AND(D226="",J226=""),-G226,IF(AND(G226="",J226=""),D226,IF(D226="",-G226-J226,IF(G226="",D226-J226,IF(J226="",D226-G226,D226-G226-J226)))))))</f>
        <v/>
      </c>
      <c r="N226" s="173" t="str">
        <f t="array" ref="N226">IF(A226="","",VLOOKUP(A226,基础资料!A:E,4,0))</f>
        <v/>
      </c>
      <c r="O226" s="184" t="str">
        <f t="array" ref="O226">IF(OR(A226="",M226=""),"",N226*M226)</f>
        <v/>
      </c>
    </row>
    <row r="227" spans="1:15">
      <c r="A227" s="182"/>
      <c r="B227" s="172"/>
      <c r="C227" s="172"/>
      <c r="D227" s="183" t="str">
        <f t="array" ref="D227">IF(SUMPRODUCT((原材料明细表!$A$6:$A$1000&gt;=$G$4)*(原材料明细表!$A$6:$A$1000&lt;=$H$4)*(原材料明细表!$C$6:$C$1000=$A227)*(原材料明细表!$F$6:$F$1000))=0,"",SUMPRODUCT((原材料明细表!$A$6:$A$1000&gt;=$G$4)*(原材料明细表!$A$6:$A$1000&lt;=$H$4)*(原材料明细表!$C$6:$C$1000=$A227)*(原材料明细表!$F$6:$F$1000)))</f>
        <v/>
      </c>
      <c r="E227" s="179" t="str">
        <f t="array" ref="E227">IF(A227="","",VLOOKUP(A227,基础资料!A:E,4,0))</f>
        <v/>
      </c>
      <c r="F227" s="180" t="str">
        <f t="array" ref="F227">IF(OR(A227="",D227=""),"",E227*D227)</f>
        <v/>
      </c>
      <c r="G227" s="181" t="str">
        <f t="array" ref="G227">IF(SUMPRODUCT((原材料明细表!$A$6:$A$1000&gt;=$G$4)*(原材料明细表!$A$6:$A$1000&lt;=$H$4)*(原材料明细表!$C$6:$C$1000=$A227)*(原材料明细表!$I$6:$I$1000))=0,"",SUMPRODUCT((原材料明细表!$A$6:$A$1000&gt;=$G$4)*(原材料明细表!$A$6:$A$1000&lt;=$H$4)*(原材料明细表!$C$6:$C$1000=$A227)*(原材料明细表!$I$6:$I$1000)))</f>
        <v/>
      </c>
      <c r="H227" s="179" t="str">
        <f t="array" ref="H227">IF(A227="","",VLOOKUP(A227,基础资料!A:E,4,0))</f>
        <v/>
      </c>
      <c r="I227" s="186" t="str">
        <f t="array" ref="I227">IF(OR(A227="",G227=""),"",G227*H227)</f>
        <v/>
      </c>
      <c r="J227" s="181" t="str">
        <f t="array" ref="J227">IF(SUMPRODUCT((原材料明细表!$A$6:$A$1000&gt;=$G$4)*(原材料明细表!$A$6:$A$1000&lt;=$H$4)*(原材料明细表!$C$6:$C$1000=$A227)*(原材料明细表!$L$6:$L$1000))=0,"",SUMPRODUCT((原材料明细表!$A$6:$A$1000&gt;=$G$4)*(原材料明细表!$A$6:$A$1000&lt;=$H$4)*(原材料明细表!$C$6:$C$1000=$A227)*(原材料明细表!$L$6:$L$1000)))</f>
        <v/>
      </c>
      <c r="K227" s="178" t="str">
        <f t="array" ref="K227">IF(A227="","",VLOOKUP(A227,基础资料!A:E,4,0))</f>
        <v/>
      </c>
      <c r="L227" s="186" t="str">
        <f t="array" ref="L227">IF(OR(A227="",J227=""),"",J227*K227)</f>
        <v/>
      </c>
      <c r="M227" s="187" t="str">
        <f t="array" ref="M227">IF(AND(D227="",G227="",J227=""),"",IF(AND(D227="",G227=""),-J227,IF(AND(D227="",J227=""),-G227,IF(AND(G227="",J227=""),D227,IF(D227="",-G227-J227,IF(G227="",D227-J227,IF(J227="",D227-G227,D227-G227-J227)))))))</f>
        <v/>
      </c>
      <c r="N227" s="178" t="str">
        <f t="array" ref="N227">IF(A227="","",VLOOKUP(A227,基础资料!A:E,4,0))</f>
        <v/>
      </c>
      <c r="O227" s="186" t="str">
        <f t="array" ref="O227">IF(OR(A227="",M227=""),"",N227*M227)</f>
        <v/>
      </c>
    </row>
    <row r="228" spans="1:15">
      <c r="A228" s="182"/>
      <c r="B228" s="172"/>
      <c r="C228" s="172"/>
      <c r="D228" s="183" t="str">
        <f t="array" ref="D228">IF(SUMPRODUCT((原材料明细表!$A$6:$A$1000&gt;=$G$4)*(原材料明细表!$A$6:$A$1000&lt;=$H$4)*(原材料明细表!$C$6:$C$1000=$A228)*(原材料明细表!$F$6:$F$1000))=0,"",SUMPRODUCT((原材料明细表!$A$6:$A$1000&gt;=$G$4)*(原材料明细表!$A$6:$A$1000&lt;=$H$4)*(原材料明细表!$C$6:$C$1000=$A228)*(原材料明细表!$F$6:$F$1000)))</f>
        <v/>
      </c>
      <c r="E228" s="174" t="str">
        <f t="array" ref="E228">IF(A228="","",VLOOKUP(A228,基础资料!A:E,4,0))</f>
        <v/>
      </c>
      <c r="F228" s="175" t="str">
        <f t="array" ref="F228">IF(OR(A228="",D228=""),"",E228*D228)</f>
        <v/>
      </c>
      <c r="G228" s="176" t="str">
        <f t="array" ref="G228">IF(SUMPRODUCT((原材料明细表!$A$6:$A$1000&gt;=$G$4)*(原材料明细表!$A$6:$A$1000&lt;=$H$4)*(原材料明细表!$C$6:$C$1000=$A228)*(原材料明细表!$I$6:$I$1000))=0,"",SUMPRODUCT((原材料明细表!$A$6:$A$1000&gt;=$G$4)*(原材料明细表!$A$6:$A$1000&lt;=$H$4)*(原材料明细表!$C$6:$C$1000=$A228)*(原材料明细表!$I$6:$I$1000)))</f>
        <v/>
      </c>
      <c r="H228" s="174" t="str">
        <f t="array" ref="H228">IF(A228="","",VLOOKUP(A228,基础资料!A:E,4,0))</f>
        <v/>
      </c>
      <c r="I228" s="184" t="str">
        <f t="array" ref="I228">IF(OR(A228="",G228=""),"",G228*H228)</f>
        <v/>
      </c>
      <c r="J228" s="176" t="str">
        <f t="array" ref="J228">IF(SUMPRODUCT((原材料明细表!$A$6:$A$1000&gt;=$G$4)*(原材料明细表!$A$6:$A$1000&lt;=$H$4)*(原材料明细表!$C$6:$C$1000=$A228)*(原材料明细表!$L$6:$L$1000))=0,"",SUMPRODUCT((原材料明细表!$A$6:$A$1000&gt;=$G$4)*(原材料明细表!$A$6:$A$1000&lt;=$H$4)*(原材料明细表!$C$6:$C$1000=$A228)*(原材料明细表!$L$6:$L$1000)))</f>
        <v/>
      </c>
      <c r="K228" s="173" t="str">
        <f t="array" ref="K228">IF(A228="","",VLOOKUP(A228,基础资料!A:E,4,0))</f>
        <v/>
      </c>
      <c r="L228" s="184" t="str">
        <f t="array" ref="L228">IF(OR(A228="",J228=""),"",J228*K228)</f>
        <v/>
      </c>
      <c r="M228" s="185" t="str">
        <f t="array" ref="M228">IF(AND(D228="",G228="",J228=""),"",IF(AND(D228="",G228=""),-J228,IF(AND(D228="",J228=""),-G228,IF(AND(G228="",J228=""),D228,IF(D228="",-G228-J228,IF(G228="",D228-J228,IF(J228="",D228-G228,D228-G228-J228)))))))</f>
        <v/>
      </c>
      <c r="N228" s="173" t="str">
        <f t="array" ref="N228">IF(A228="","",VLOOKUP(A228,基础资料!A:E,4,0))</f>
        <v/>
      </c>
      <c r="O228" s="184" t="str">
        <f t="array" ref="O228">IF(OR(A228="",M228=""),"",N228*M228)</f>
        <v/>
      </c>
    </row>
    <row r="229" spans="1:15">
      <c r="A229" s="182"/>
      <c r="B229" s="172"/>
      <c r="C229" s="172"/>
      <c r="D229" s="183" t="str">
        <f t="array" ref="D229">IF(SUMPRODUCT((原材料明细表!$A$6:$A$1000&gt;=$G$4)*(原材料明细表!$A$6:$A$1000&lt;=$H$4)*(原材料明细表!$C$6:$C$1000=$A229)*(原材料明细表!$F$6:$F$1000))=0,"",SUMPRODUCT((原材料明细表!$A$6:$A$1000&gt;=$G$4)*(原材料明细表!$A$6:$A$1000&lt;=$H$4)*(原材料明细表!$C$6:$C$1000=$A229)*(原材料明细表!$F$6:$F$1000)))</f>
        <v/>
      </c>
      <c r="E229" s="179" t="str">
        <f t="array" ref="E229">IF(A229="","",VLOOKUP(A229,基础资料!A:E,4,0))</f>
        <v/>
      </c>
      <c r="F229" s="180" t="str">
        <f t="array" ref="F229">IF(OR(A229="",D229=""),"",E229*D229)</f>
        <v/>
      </c>
      <c r="G229" s="181" t="str">
        <f t="array" ref="G229">IF(SUMPRODUCT((原材料明细表!$A$6:$A$1000&gt;=$G$4)*(原材料明细表!$A$6:$A$1000&lt;=$H$4)*(原材料明细表!$C$6:$C$1000=$A229)*(原材料明细表!$I$6:$I$1000))=0,"",SUMPRODUCT((原材料明细表!$A$6:$A$1000&gt;=$G$4)*(原材料明细表!$A$6:$A$1000&lt;=$H$4)*(原材料明细表!$C$6:$C$1000=$A229)*(原材料明细表!$I$6:$I$1000)))</f>
        <v/>
      </c>
      <c r="H229" s="179" t="str">
        <f t="array" ref="H229">IF(A229="","",VLOOKUP(A229,基础资料!A:E,4,0))</f>
        <v/>
      </c>
      <c r="I229" s="186" t="str">
        <f t="array" ref="I229">IF(OR(A229="",G229=""),"",G229*H229)</f>
        <v/>
      </c>
      <c r="J229" s="181" t="str">
        <f t="array" ref="J229">IF(SUMPRODUCT((原材料明细表!$A$6:$A$1000&gt;=$G$4)*(原材料明细表!$A$6:$A$1000&lt;=$H$4)*(原材料明细表!$C$6:$C$1000=$A229)*(原材料明细表!$L$6:$L$1000))=0,"",SUMPRODUCT((原材料明细表!$A$6:$A$1000&gt;=$G$4)*(原材料明细表!$A$6:$A$1000&lt;=$H$4)*(原材料明细表!$C$6:$C$1000=$A229)*(原材料明细表!$L$6:$L$1000)))</f>
        <v/>
      </c>
      <c r="K229" s="178" t="str">
        <f t="array" ref="K229">IF(A229="","",VLOOKUP(A229,基础资料!A:E,4,0))</f>
        <v/>
      </c>
      <c r="L229" s="186" t="str">
        <f t="array" ref="L229">IF(OR(A229="",J229=""),"",J229*K229)</f>
        <v/>
      </c>
      <c r="M229" s="187" t="str">
        <f t="array" ref="M229">IF(AND(D229="",G229="",J229=""),"",IF(AND(D229="",G229=""),-J229,IF(AND(D229="",J229=""),-G229,IF(AND(G229="",J229=""),D229,IF(D229="",-G229-J229,IF(G229="",D229-J229,IF(J229="",D229-G229,D229-G229-J229)))))))</f>
        <v/>
      </c>
      <c r="N229" s="178" t="str">
        <f t="array" ref="N229">IF(A229="","",VLOOKUP(A229,基础资料!A:E,4,0))</f>
        <v/>
      </c>
      <c r="O229" s="186" t="str">
        <f t="array" ref="O229">IF(OR(A229="",M229=""),"",N229*M229)</f>
        <v/>
      </c>
    </row>
    <row r="230" spans="1:15">
      <c r="A230" s="182"/>
      <c r="B230" s="172"/>
      <c r="C230" s="172"/>
      <c r="D230" s="183" t="str">
        <f t="array" ref="D230">IF(SUMPRODUCT((原材料明细表!$A$6:$A$1000&gt;=$G$4)*(原材料明细表!$A$6:$A$1000&lt;=$H$4)*(原材料明细表!$C$6:$C$1000=$A230)*(原材料明细表!$F$6:$F$1000))=0,"",SUMPRODUCT((原材料明细表!$A$6:$A$1000&gt;=$G$4)*(原材料明细表!$A$6:$A$1000&lt;=$H$4)*(原材料明细表!$C$6:$C$1000=$A230)*(原材料明细表!$F$6:$F$1000)))</f>
        <v/>
      </c>
      <c r="E230" s="174" t="str">
        <f t="array" ref="E230">IF(A230="","",VLOOKUP(A230,基础资料!A:E,4,0))</f>
        <v/>
      </c>
      <c r="F230" s="175" t="str">
        <f t="array" ref="F230">IF(OR(A230="",D230=""),"",E230*D230)</f>
        <v/>
      </c>
      <c r="G230" s="176" t="str">
        <f t="array" ref="G230">IF(SUMPRODUCT((原材料明细表!$A$6:$A$1000&gt;=$G$4)*(原材料明细表!$A$6:$A$1000&lt;=$H$4)*(原材料明细表!$C$6:$C$1000=$A230)*(原材料明细表!$I$6:$I$1000))=0,"",SUMPRODUCT((原材料明细表!$A$6:$A$1000&gt;=$G$4)*(原材料明细表!$A$6:$A$1000&lt;=$H$4)*(原材料明细表!$C$6:$C$1000=$A230)*(原材料明细表!$I$6:$I$1000)))</f>
        <v/>
      </c>
      <c r="H230" s="174" t="str">
        <f t="array" ref="H230">IF(A230="","",VLOOKUP(A230,基础资料!A:E,4,0))</f>
        <v/>
      </c>
      <c r="I230" s="184" t="str">
        <f t="array" ref="I230">IF(OR(A230="",G230=""),"",G230*H230)</f>
        <v/>
      </c>
      <c r="J230" s="176" t="str">
        <f t="array" ref="J230">IF(SUMPRODUCT((原材料明细表!$A$6:$A$1000&gt;=$G$4)*(原材料明细表!$A$6:$A$1000&lt;=$H$4)*(原材料明细表!$C$6:$C$1000=$A230)*(原材料明细表!$L$6:$L$1000))=0,"",SUMPRODUCT((原材料明细表!$A$6:$A$1000&gt;=$G$4)*(原材料明细表!$A$6:$A$1000&lt;=$H$4)*(原材料明细表!$C$6:$C$1000=$A230)*(原材料明细表!$L$6:$L$1000)))</f>
        <v/>
      </c>
      <c r="K230" s="173" t="str">
        <f t="array" ref="K230">IF(A230="","",VLOOKUP(A230,基础资料!A:E,4,0))</f>
        <v/>
      </c>
      <c r="L230" s="184" t="str">
        <f t="array" ref="L230">IF(OR(A230="",J230=""),"",J230*K230)</f>
        <v/>
      </c>
      <c r="M230" s="185" t="str">
        <f t="array" ref="M230">IF(AND(D230="",G230="",J230=""),"",IF(AND(D230="",G230=""),-J230,IF(AND(D230="",J230=""),-G230,IF(AND(G230="",J230=""),D230,IF(D230="",-G230-J230,IF(G230="",D230-J230,IF(J230="",D230-G230,D230-G230-J230)))))))</f>
        <v/>
      </c>
      <c r="N230" s="173" t="str">
        <f t="array" ref="N230">IF(A230="","",VLOOKUP(A230,基础资料!A:E,4,0))</f>
        <v/>
      </c>
      <c r="O230" s="184" t="str">
        <f t="array" ref="O230">IF(OR(A230="",M230=""),"",N230*M230)</f>
        <v/>
      </c>
    </row>
    <row r="231" spans="1:15">
      <c r="A231" s="182"/>
      <c r="B231" s="172"/>
      <c r="C231" s="172"/>
      <c r="D231" s="183" t="str">
        <f t="array" ref="D231">IF(SUMPRODUCT((原材料明细表!$A$6:$A$1000&gt;=$G$4)*(原材料明细表!$A$6:$A$1000&lt;=$H$4)*(原材料明细表!$C$6:$C$1000=$A231)*(原材料明细表!$F$6:$F$1000))=0,"",SUMPRODUCT((原材料明细表!$A$6:$A$1000&gt;=$G$4)*(原材料明细表!$A$6:$A$1000&lt;=$H$4)*(原材料明细表!$C$6:$C$1000=$A231)*(原材料明细表!$F$6:$F$1000)))</f>
        <v/>
      </c>
      <c r="E231" s="179" t="str">
        <f t="array" ref="E231">IF(A231="","",VLOOKUP(A231,基础资料!A:E,4,0))</f>
        <v/>
      </c>
      <c r="F231" s="180" t="str">
        <f t="array" ref="F231">IF(OR(A231="",D231=""),"",E231*D231)</f>
        <v/>
      </c>
      <c r="G231" s="181" t="str">
        <f t="array" ref="G231">IF(SUMPRODUCT((原材料明细表!$A$6:$A$1000&gt;=$G$4)*(原材料明细表!$A$6:$A$1000&lt;=$H$4)*(原材料明细表!$C$6:$C$1000=$A231)*(原材料明细表!$I$6:$I$1000))=0,"",SUMPRODUCT((原材料明细表!$A$6:$A$1000&gt;=$G$4)*(原材料明细表!$A$6:$A$1000&lt;=$H$4)*(原材料明细表!$C$6:$C$1000=$A231)*(原材料明细表!$I$6:$I$1000)))</f>
        <v/>
      </c>
      <c r="H231" s="179" t="str">
        <f t="array" ref="H231">IF(A231="","",VLOOKUP(A231,基础资料!A:E,4,0))</f>
        <v/>
      </c>
      <c r="I231" s="186" t="str">
        <f t="array" ref="I231">IF(OR(A231="",G231=""),"",G231*H231)</f>
        <v/>
      </c>
      <c r="J231" s="181" t="str">
        <f t="array" ref="J231">IF(SUMPRODUCT((原材料明细表!$A$6:$A$1000&gt;=$G$4)*(原材料明细表!$A$6:$A$1000&lt;=$H$4)*(原材料明细表!$C$6:$C$1000=$A231)*(原材料明细表!$L$6:$L$1000))=0,"",SUMPRODUCT((原材料明细表!$A$6:$A$1000&gt;=$G$4)*(原材料明细表!$A$6:$A$1000&lt;=$H$4)*(原材料明细表!$C$6:$C$1000=$A231)*(原材料明细表!$L$6:$L$1000)))</f>
        <v/>
      </c>
      <c r="K231" s="178" t="str">
        <f t="array" ref="K231">IF(A231="","",VLOOKUP(A231,基础资料!A:E,4,0))</f>
        <v/>
      </c>
      <c r="L231" s="186" t="str">
        <f t="array" ref="L231">IF(OR(A231="",J231=""),"",J231*K231)</f>
        <v/>
      </c>
      <c r="M231" s="187" t="str">
        <f t="array" ref="M231">IF(AND(D231="",G231="",J231=""),"",IF(AND(D231="",G231=""),-J231,IF(AND(D231="",J231=""),-G231,IF(AND(G231="",J231=""),D231,IF(D231="",-G231-J231,IF(G231="",D231-J231,IF(J231="",D231-G231,D231-G231-J231)))))))</f>
        <v/>
      </c>
      <c r="N231" s="178" t="str">
        <f t="array" ref="N231">IF(A231="","",VLOOKUP(A231,基础资料!A:E,4,0))</f>
        <v/>
      </c>
      <c r="O231" s="186" t="str">
        <f t="array" ref="O231">IF(OR(A231="",M231=""),"",N231*M231)</f>
        <v/>
      </c>
    </row>
    <row r="232" spans="1:15">
      <c r="A232" s="182"/>
      <c r="B232" s="172"/>
      <c r="C232" s="172"/>
      <c r="D232" s="183" t="str">
        <f t="array" ref="D232">IF(SUMPRODUCT((原材料明细表!$A$6:$A$1000&gt;=$G$4)*(原材料明细表!$A$6:$A$1000&lt;=$H$4)*(原材料明细表!$C$6:$C$1000=$A232)*(原材料明细表!$F$6:$F$1000))=0,"",SUMPRODUCT((原材料明细表!$A$6:$A$1000&gt;=$G$4)*(原材料明细表!$A$6:$A$1000&lt;=$H$4)*(原材料明细表!$C$6:$C$1000=$A232)*(原材料明细表!$F$6:$F$1000)))</f>
        <v/>
      </c>
      <c r="E232" s="174" t="str">
        <f t="array" ref="E232">IF(A232="","",VLOOKUP(A232,基础资料!A:E,4,0))</f>
        <v/>
      </c>
      <c r="F232" s="175" t="str">
        <f t="array" ref="F232">IF(OR(A232="",D232=""),"",E232*D232)</f>
        <v/>
      </c>
      <c r="G232" s="176" t="str">
        <f t="array" ref="G232">IF(SUMPRODUCT((原材料明细表!$A$6:$A$1000&gt;=$G$4)*(原材料明细表!$A$6:$A$1000&lt;=$H$4)*(原材料明细表!$C$6:$C$1000=$A232)*(原材料明细表!$I$6:$I$1000))=0,"",SUMPRODUCT((原材料明细表!$A$6:$A$1000&gt;=$G$4)*(原材料明细表!$A$6:$A$1000&lt;=$H$4)*(原材料明细表!$C$6:$C$1000=$A232)*(原材料明细表!$I$6:$I$1000)))</f>
        <v/>
      </c>
      <c r="H232" s="174" t="str">
        <f t="array" ref="H232">IF(A232="","",VLOOKUP(A232,基础资料!A:E,4,0))</f>
        <v/>
      </c>
      <c r="I232" s="184" t="str">
        <f t="array" ref="I232">IF(OR(A232="",G232=""),"",G232*H232)</f>
        <v/>
      </c>
      <c r="J232" s="176" t="str">
        <f t="array" ref="J232">IF(SUMPRODUCT((原材料明细表!$A$6:$A$1000&gt;=$G$4)*(原材料明细表!$A$6:$A$1000&lt;=$H$4)*(原材料明细表!$C$6:$C$1000=$A232)*(原材料明细表!$L$6:$L$1000))=0,"",SUMPRODUCT((原材料明细表!$A$6:$A$1000&gt;=$G$4)*(原材料明细表!$A$6:$A$1000&lt;=$H$4)*(原材料明细表!$C$6:$C$1000=$A232)*(原材料明细表!$L$6:$L$1000)))</f>
        <v/>
      </c>
      <c r="K232" s="173" t="str">
        <f t="array" ref="K232">IF(A232="","",VLOOKUP(A232,基础资料!A:E,4,0))</f>
        <v/>
      </c>
      <c r="L232" s="184" t="str">
        <f t="array" ref="L232">IF(OR(A232="",J232=""),"",J232*K232)</f>
        <v/>
      </c>
      <c r="M232" s="185" t="str">
        <f t="array" ref="M232">IF(AND(D232="",G232="",J232=""),"",IF(AND(D232="",G232=""),-J232,IF(AND(D232="",J232=""),-G232,IF(AND(G232="",J232=""),D232,IF(D232="",-G232-J232,IF(G232="",D232-J232,IF(J232="",D232-G232,D232-G232-J232)))))))</f>
        <v/>
      </c>
      <c r="N232" s="173" t="str">
        <f t="array" ref="N232">IF(A232="","",VLOOKUP(A232,基础资料!A:E,4,0))</f>
        <v/>
      </c>
      <c r="O232" s="184" t="str">
        <f t="array" ref="O232">IF(OR(A232="",M232=""),"",N232*M232)</f>
        <v/>
      </c>
    </row>
    <row r="233" spans="1:15">
      <c r="A233" s="182"/>
      <c r="B233" s="172"/>
      <c r="C233" s="172"/>
      <c r="D233" s="183" t="str">
        <f t="array" ref="D233">IF(SUMPRODUCT((原材料明细表!$A$6:$A$1000&gt;=$G$4)*(原材料明细表!$A$6:$A$1000&lt;=$H$4)*(原材料明细表!$C$6:$C$1000=$A233)*(原材料明细表!$F$6:$F$1000))=0,"",SUMPRODUCT((原材料明细表!$A$6:$A$1000&gt;=$G$4)*(原材料明细表!$A$6:$A$1000&lt;=$H$4)*(原材料明细表!$C$6:$C$1000=$A233)*(原材料明细表!$F$6:$F$1000)))</f>
        <v/>
      </c>
      <c r="E233" s="179" t="str">
        <f t="array" ref="E233">IF(A233="","",VLOOKUP(A233,基础资料!A:E,4,0))</f>
        <v/>
      </c>
      <c r="F233" s="180" t="str">
        <f t="array" ref="F233">IF(OR(A233="",D233=""),"",E233*D233)</f>
        <v/>
      </c>
      <c r="G233" s="181" t="str">
        <f t="array" ref="G233">IF(SUMPRODUCT((原材料明细表!$A$6:$A$1000&gt;=$G$4)*(原材料明细表!$A$6:$A$1000&lt;=$H$4)*(原材料明细表!$C$6:$C$1000=$A233)*(原材料明细表!$I$6:$I$1000))=0,"",SUMPRODUCT((原材料明细表!$A$6:$A$1000&gt;=$G$4)*(原材料明细表!$A$6:$A$1000&lt;=$H$4)*(原材料明细表!$C$6:$C$1000=$A233)*(原材料明细表!$I$6:$I$1000)))</f>
        <v/>
      </c>
      <c r="H233" s="179" t="str">
        <f t="array" ref="H233">IF(A233="","",VLOOKUP(A233,基础资料!A:E,4,0))</f>
        <v/>
      </c>
      <c r="I233" s="186" t="str">
        <f t="array" ref="I233">IF(OR(A233="",G233=""),"",G233*H233)</f>
        <v/>
      </c>
      <c r="J233" s="181" t="str">
        <f t="array" ref="J233">IF(SUMPRODUCT((原材料明细表!$A$6:$A$1000&gt;=$G$4)*(原材料明细表!$A$6:$A$1000&lt;=$H$4)*(原材料明细表!$C$6:$C$1000=$A233)*(原材料明细表!$L$6:$L$1000))=0,"",SUMPRODUCT((原材料明细表!$A$6:$A$1000&gt;=$G$4)*(原材料明细表!$A$6:$A$1000&lt;=$H$4)*(原材料明细表!$C$6:$C$1000=$A233)*(原材料明细表!$L$6:$L$1000)))</f>
        <v/>
      </c>
      <c r="K233" s="178" t="str">
        <f t="array" ref="K233">IF(A233="","",VLOOKUP(A233,基础资料!A:E,4,0))</f>
        <v/>
      </c>
      <c r="L233" s="186" t="str">
        <f t="array" ref="L233">IF(OR(A233="",J233=""),"",J233*K233)</f>
        <v/>
      </c>
      <c r="M233" s="187" t="str">
        <f t="array" ref="M233">IF(AND(D233="",G233="",J233=""),"",IF(AND(D233="",G233=""),-J233,IF(AND(D233="",J233=""),-G233,IF(AND(G233="",J233=""),D233,IF(D233="",-G233-J233,IF(G233="",D233-J233,IF(J233="",D233-G233,D233-G233-J233)))))))</f>
        <v/>
      </c>
      <c r="N233" s="178" t="str">
        <f t="array" ref="N233">IF(A233="","",VLOOKUP(A233,基础资料!A:E,4,0))</f>
        <v/>
      </c>
      <c r="O233" s="186" t="str">
        <f t="array" ref="O233">IF(OR(A233="",M233=""),"",N233*M233)</f>
        <v/>
      </c>
    </row>
    <row r="234" spans="1:15">
      <c r="A234" s="182"/>
      <c r="B234" s="172"/>
      <c r="C234" s="172"/>
      <c r="D234" s="183" t="str">
        <f t="array" ref="D234">IF(SUMPRODUCT((原材料明细表!$A$6:$A$1000&gt;=$G$4)*(原材料明细表!$A$6:$A$1000&lt;=$H$4)*(原材料明细表!$C$6:$C$1000=$A234)*(原材料明细表!$F$6:$F$1000))=0,"",SUMPRODUCT((原材料明细表!$A$6:$A$1000&gt;=$G$4)*(原材料明细表!$A$6:$A$1000&lt;=$H$4)*(原材料明细表!$C$6:$C$1000=$A234)*(原材料明细表!$F$6:$F$1000)))</f>
        <v/>
      </c>
      <c r="E234" s="174" t="str">
        <f t="array" ref="E234">IF(A234="","",VLOOKUP(A234,基础资料!A:E,4,0))</f>
        <v/>
      </c>
      <c r="F234" s="175" t="str">
        <f t="array" ref="F234">IF(OR(A234="",D234=""),"",E234*D234)</f>
        <v/>
      </c>
      <c r="G234" s="176" t="str">
        <f t="array" ref="G234">IF(SUMPRODUCT((原材料明细表!$A$6:$A$1000&gt;=$G$4)*(原材料明细表!$A$6:$A$1000&lt;=$H$4)*(原材料明细表!$C$6:$C$1000=$A234)*(原材料明细表!$I$6:$I$1000))=0,"",SUMPRODUCT((原材料明细表!$A$6:$A$1000&gt;=$G$4)*(原材料明细表!$A$6:$A$1000&lt;=$H$4)*(原材料明细表!$C$6:$C$1000=$A234)*(原材料明细表!$I$6:$I$1000)))</f>
        <v/>
      </c>
      <c r="H234" s="174" t="str">
        <f t="array" ref="H234">IF(A234="","",VLOOKUP(A234,基础资料!A:E,4,0))</f>
        <v/>
      </c>
      <c r="I234" s="184" t="str">
        <f t="array" ref="I234">IF(OR(A234="",G234=""),"",G234*H234)</f>
        <v/>
      </c>
      <c r="J234" s="176" t="str">
        <f t="array" ref="J234">IF(SUMPRODUCT((原材料明细表!$A$6:$A$1000&gt;=$G$4)*(原材料明细表!$A$6:$A$1000&lt;=$H$4)*(原材料明细表!$C$6:$C$1000=$A234)*(原材料明细表!$L$6:$L$1000))=0,"",SUMPRODUCT((原材料明细表!$A$6:$A$1000&gt;=$G$4)*(原材料明细表!$A$6:$A$1000&lt;=$H$4)*(原材料明细表!$C$6:$C$1000=$A234)*(原材料明细表!$L$6:$L$1000)))</f>
        <v/>
      </c>
      <c r="K234" s="173" t="str">
        <f t="array" ref="K234">IF(A234="","",VLOOKUP(A234,基础资料!A:E,4,0))</f>
        <v/>
      </c>
      <c r="L234" s="184" t="str">
        <f t="array" ref="L234">IF(OR(A234="",J234=""),"",J234*K234)</f>
        <v/>
      </c>
      <c r="M234" s="185" t="str">
        <f t="array" ref="M234">IF(AND(D234="",G234="",J234=""),"",IF(AND(D234="",G234=""),-J234,IF(AND(D234="",J234=""),-G234,IF(AND(G234="",J234=""),D234,IF(D234="",-G234-J234,IF(G234="",D234-J234,IF(J234="",D234-G234,D234-G234-J234)))))))</f>
        <v/>
      </c>
      <c r="N234" s="173" t="str">
        <f t="array" ref="N234">IF(A234="","",VLOOKUP(A234,基础资料!A:E,4,0))</f>
        <v/>
      </c>
      <c r="O234" s="184" t="str">
        <f t="array" ref="O234">IF(OR(A234="",M234=""),"",N234*M234)</f>
        <v/>
      </c>
    </row>
    <row r="235" spans="1:15">
      <c r="A235" s="182"/>
      <c r="B235" s="172"/>
      <c r="C235" s="172"/>
      <c r="D235" s="183" t="str">
        <f t="array" ref="D235">IF(SUMPRODUCT((原材料明细表!$A$6:$A$1000&gt;=$G$4)*(原材料明细表!$A$6:$A$1000&lt;=$H$4)*(原材料明细表!$C$6:$C$1000=$A235)*(原材料明细表!$F$6:$F$1000))=0,"",SUMPRODUCT((原材料明细表!$A$6:$A$1000&gt;=$G$4)*(原材料明细表!$A$6:$A$1000&lt;=$H$4)*(原材料明细表!$C$6:$C$1000=$A235)*(原材料明细表!$F$6:$F$1000)))</f>
        <v/>
      </c>
      <c r="E235" s="179" t="str">
        <f t="array" ref="E235">IF(A235="","",VLOOKUP(A235,基础资料!A:E,4,0))</f>
        <v/>
      </c>
      <c r="F235" s="180" t="str">
        <f t="array" ref="F235">IF(OR(A235="",D235=""),"",E235*D235)</f>
        <v/>
      </c>
      <c r="G235" s="181" t="str">
        <f t="array" ref="G235">IF(SUMPRODUCT((原材料明细表!$A$6:$A$1000&gt;=$G$4)*(原材料明细表!$A$6:$A$1000&lt;=$H$4)*(原材料明细表!$C$6:$C$1000=$A235)*(原材料明细表!$I$6:$I$1000))=0,"",SUMPRODUCT((原材料明细表!$A$6:$A$1000&gt;=$G$4)*(原材料明细表!$A$6:$A$1000&lt;=$H$4)*(原材料明细表!$C$6:$C$1000=$A235)*(原材料明细表!$I$6:$I$1000)))</f>
        <v/>
      </c>
      <c r="H235" s="179" t="str">
        <f t="array" ref="H235">IF(A235="","",VLOOKUP(A235,基础资料!A:E,4,0))</f>
        <v/>
      </c>
      <c r="I235" s="186" t="str">
        <f t="array" ref="I235">IF(OR(A235="",G235=""),"",G235*H235)</f>
        <v/>
      </c>
      <c r="J235" s="181" t="str">
        <f t="array" ref="J235">IF(SUMPRODUCT((原材料明细表!$A$6:$A$1000&gt;=$G$4)*(原材料明细表!$A$6:$A$1000&lt;=$H$4)*(原材料明细表!$C$6:$C$1000=$A235)*(原材料明细表!$L$6:$L$1000))=0,"",SUMPRODUCT((原材料明细表!$A$6:$A$1000&gt;=$G$4)*(原材料明细表!$A$6:$A$1000&lt;=$H$4)*(原材料明细表!$C$6:$C$1000=$A235)*(原材料明细表!$L$6:$L$1000)))</f>
        <v/>
      </c>
      <c r="K235" s="178" t="str">
        <f t="array" ref="K235">IF(A235="","",VLOOKUP(A235,基础资料!A:E,4,0))</f>
        <v/>
      </c>
      <c r="L235" s="186" t="str">
        <f t="array" ref="L235">IF(OR(A235="",J235=""),"",J235*K235)</f>
        <v/>
      </c>
      <c r="M235" s="187" t="str">
        <f t="array" ref="M235">IF(AND(D235="",G235="",J235=""),"",IF(AND(D235="",G235=""),-J235,IF(AND(D235="",J235=""),-G235,IF(AND(G235="",J235=""),D235,IF(D235="",-G235-J235,IF(G235="",D235-J235,IF(J235="",D235-G235,D235-G235-J235)))))))</f>
        <v/>
      </c>
      <c r="N235" s="178" t="str">
        <f t="array" ref="N235">IF(A235="","",VLOOKUP(A235,基础资料!A:E,4,0))</f>
        <v/>
      </c>
      <c r="O235" s="186" t="str">
        <f t="array" ref="O235">IF(OR(A235="",M235=""),"",N235*M235)</f>
        <v/>
      </c>
    </row>
    <row r="236" spans="1:15">
      <c r="A236" s="182"/>
      <c r="B236" s="172"/>
      <c r="C236" s="172"/>
      <c r="D236" s="183" t="str">
        <f t="array" ref="D236">IF(SUMPRODUCT((原材料明细表!$A$6:$A$1000&gt;=$G$4)*(原材料明细表!$A$6:$A$1000&lt;=$H$4)*(原材料明细表!$C$6:$C$1000=$A236)*(原材料明细表!$F$6:$F$1000))=0,"",SUMPRODUCT((原材料明细表!$A$6:$A$1000&gt;=$G$4)*(原材料明细表!$A$6:$A$1000&lt;=$H$4)*(原材料明细表!$C$6:$C$1000=$A236)*(原材料明细表!$F$6:$F$1000)))</f>
        <v/>
      </c>
      <c r="E236" s="174" t="str">
        <f t="array" ref="E236">IF(A236="","",VLOOKUP(A236,基础资料!A:E,4,0))</f>
        <v/>
      </c>
      <c r="F236" s="175" t="str">
        <f t="array" ref="F236">IF(OR(A236="",D236=""),"",E236*D236)</f>
        <v/>
      </c>
      <c r="G236" s="176" t="str">
        <f t="array" ref="G236">IF(SUMPRODUCT((原材料明细表!$A$6:$A$1000&gt;=$G$4)*(原材料明细表!$A$6:$A$1000&lt;=$H$4)*(原材料明细表!$C$6:$C$1000=$A236)*(原材料明细表!$I$6:$I$1000))=0,"",SUMPRODUCT((原材料明细表!$A$6:$A$1000&gt;=$G$4)*(原材料明细表!$A$6:$A$1000&lt;=$H$4)*(原材料明细表!$C$6:$C$1000=$A236)*(原材料明细表!$I$6:$I$1000)))</f>
        <v/>
      </c>
      <c r="H236" s="174" t="str">
        <f t="array" ref="H236">IF(A236="","",VLOOKUP(A236,基础资料!A:E,4,0))</f>
        <v/>
      </c>
      <c r="I236" s="184" t="str">
        <f t="array" ref="I236">IF(OR(A236="",G236=""),"",G236*H236)</f>
        <v/>
      </c>
      <c r="J236" s="176" t="str">
        <f t="array" ref="J236">IF(SUMPRODUCT((原材料明细表!$A$6:$A$1000&gt;=$G$4)*(原材料明细表!$A$6:$A$1000&lt;=$H$4)*(原材料明细表!$C$6:$C$1000=$A236)*(原材料明细表!$L$6:$L$1000))=0,"",SUMPRODUCT((原材料明细表!$A$6:$A$1000&gt;=$G$4)*(原材料明细表!$A$6:$A$1000&lt;=$H$4)*(原材料明细表!$C$6:$C$1000=$A236)*(原材料明细表!$L$6:$L$1000)))</f>
        <v/>
      </c>
      <c r="K236" s="173" t="str">
        <f t="array" ref="K236">IF(A236="","",VLOOKUP(A236,基础资料!A:E,4,0))</f>
        <v/>
      </c>
      <c r="L236" s="184" t="str">
        <f t="array" ref="L236">IF(OR(A236="",J236=""),"",J236*K236)</f>
        <v/>
      </c>
      <c r="M236" s="185" t="str">
        <f t="array" ref="M236">IF(AND(D236="",G236="",J236=""),"",IF(AND(D236="",G236=""),-J236,IF(AND(D236="",J236=""),-G236,IF(AND(G236="",J236=""),D236,IF(D236="",-G236-J236,IF(G236="",D236-J236,IF(J236="",D236-G236,D236-G236-J236)))))))</f>
        <v/>
      </c>
      <c r="N236" s="173" t="str">
        <f t="array" ref="N236">IF(A236="","",VLOOKUP(A236,基础资料!A:E,4,0))</f>
        <v/>
      </c>
      <c r="O236" s="184" t="str">
        <f t="array" ref="O236">IF(OR(A236="",M236=""),"",N236*M236)</f>
        <v/>
      </c>
    </row>
    <row r="237" spans="1:15">
      <c r="A237" s="182"/>
      <c r="B237" s="172"/>
      <c r="C237" s="172"/>
      <c r="D237" s="183" t="str">
        <f t="array" ref="D237">IF(SUMPRODUCT((原材料明细表!$A$6:$A$1000&gt;=$G$4)*(原材料明细表!$A$6:$A$1000&lt;=$H$4)*(原材料明细表!$C$6:$C$1000=$A237)*(原材料明细表!$F$6:$F$1000))=0,"",SUMPRODUCT((原材料明细表!$A$6:$A$1000&gt;=$G$4)*(原材料明细表!$A$6:$A$1000&lt;=$H$4)*(原材料明细表!$C$6:$C$1000=$A237)*(原材料明细表!$F$6:$F$1000)))</f>
        <v/>
      </c>
      <c r="E237" s="179" t="str">
        <f t="array" ref="E237">IF(A237="","",VLOOKUP(A237,基础资料!A:E,4,0))</f>
        <v/>
      </c>
      <c r="F237" s="180" t="str">
        <f t="array" ref="F237">IF(OR(A237="",D237=""),"",E237*D237)</f>
        <v/>
      </c>
      <c r="G237" s="181" t="str">
        <f t="array" ref="G237">IF(SUMPRODUCT((原材料明细表!$A$6:$A$1000&gt;=$G$4)*(原材料明细表!$A$6:$A$1000&lt;=$H$4)*(原材料明细表!$C$6:$C$1000=$A237)*(原材料明细表!$I$6:$I$1000))=0,"",SUMPRODUCT((原材料明细表!$A$6:$A$1000&gt;=$G$4)*(原材料明细表!$A$6:$A$1000&lt;=$H$4)*(原材料明细表!$C$6:$C$1000=$A237)*(原材料明细表!$I$6:$I$1000)))</f>
        <v/>
      </c>
      <c r="H237" s="179" t="str">
        <f t="array" ref="H237">IF(A237="","",VLOOKUP(A237,基础资料!A:E,4,0))</f>
        <v/>
      </c>
      <c r="I237" s="186" t="str">
        <f t="array" ref="I237">IF(OR(A237="",G237=""),"",G237*H237)</f>
        <v/>
      </c>
      <c r="J237" s="181" t="str">
        <f t="array" ref="J237">IF(SUMPRODUCT((原材料明细表!$A$6:$A$1000&gt;=$G$4)*(原材料明细表!$A$6:$A$1000&lt;=$H$4)*(原材料明细表!$C$6:$C$1000=$A237)*(原材料明细表!$L$6:$L$1000))=0,"",SUMPRODUCT((原材料明细表!$A$6:$A$1000&gt;=$G$4)*(原材料明细表!$A$6:$A$1000&lt;=$H$4)*(原材料明细表!$C$6:$C$1000=$A237)*(原材料明细表!$L$6:$L$1000)))</f>
        <v/>
      </c>
      <c r="K237" s="178" t="str">
        <f t="array" ref="K237">IF(A237="","",VLOOKUP(A237,基础资料!A:E,4,0))</f>
        <v/>
      </c>
      <c r="L237" s="186" t="str">
        <f t="array" ref="L237">IF(OR(A237="",J237=""),"",J237*K237)</f>
        <v/>
      </c>
      <c r="M237" s="187" t="str">
        <f t="array" ref="M237">IF(AND(D237="",G237="",J237=""),"",IF(AND(D237="",G237=""),-J237,IF(AND(D237="",J237=""),-G237,IF(AND(G237="",J237=""),D237,IF(D237="",-G237-J237,IF(G237="",D237-J237,IF(J237="",D237-G237,D237-G237-J237)))))))</f>
        <v/>
      </c>
      <c r="N237" s="178" t="str">
        <f t="array" ref="N237">IF(A237="","",VLOOKUP(A237,基础资料!A:E,4,0))</f>
        <v/>
      </c>
      <c r="O237" s="186" t="str">
        <f t="array" ref="O237">IF(OR(A237="",M237=""),"",N237*M237)</f>
        <v/>
      </c>
    </row>
    <row r="238" spans="1:15">
      <c r="A238" s="182"/>
      <c r="B238" s="172"/>
      <c r="C238" s="172"/>
      <c r="D238" s="183" t="str">
        <f t="array" ref="D238">IF(SUMPRODUCT((原材料明细表!$A$6:$A$1000&gt;=$G$4)*(原材料明细表!$A$6:$A$1000&lt;=$H$4)*(原材料明细表!$C$6:$C$1000=$A238)*(原材料明细表!$F$6:$F$1000))=0,"",SUMPRODUCT((原材料明细表!$A$6:$A$1000&gt;=$G$4)*(原材料明细表!$A$6:$A$1000&lt;=$H$4)*(原材料明细表!$C$6:$C$1000=$A238)*(原材料明细表!$F$6:$F$1000)))</f>
        <v/>
      </c>
      <c r="E238" s="174" t="str">
        <f t="array" ref="E238">IF(A238="","",VLOOKUP(A238,基础资料!A:E,4,0))</f>
        <v/>
      </c>
      <c r="F238" s="175" t="str">
        <f t="array" ref="F238">IF(OR(A238="",D238=""),"",E238*D238)</f>
        <v/>
      </c>
      <c r="G238" s="176" t="str">
        <f t="array" ref="G238">IF(SUMPRODUCT((原材料明细表!$A$6:$A$1000&gt;=$G$4)*(原材料明细表!$A$6:$A$1000&lt;=$H$4)*(原材料明细表!$C$6:$C$1000=$A238)*(原材料明细表!$I$6:$I$1000))=0,"",SUMPRODUCT((原材料明细表!$A$6:$A$1000&gt;=$G$4)*(原材料明细表!$A$6:$A$1000&lt;=$H$4)*(原材料明细表!$C$6:$C$1000=$A238)*(原材料明细表!$I$6:$I$1000)))</f>
        <v/>
      </c>
      <c r="H238" s="174" t="str">
        <f t="array" ref="H238">IF(A238="","",VLOOKUP(A238,基础资料!A:E,4,0))</f>
        <v/>
      </c>
      <c r="I238" s="184" t="str">
        <f t="array" ref="I238">IF(OR(A238="",G238=""),"",G238*H238)</f>
        <v/>
      </c>
      <c r="J238" s="176" t="str">
        <f t="array" ref="J238">IF(SUMPRODUCT((原材料明细表!$A$6:$A$1000&gt;=$G$4)*(原材料明细表!$A$6:$A$1000&lt;=$H$4)*(原材料明细表!$C$6:$C$1000=$A238)*(原材料明细表!$L$6:$L$1000))=0,"",SUMPRODUCT((原材料明细表!$A$6:$A$1000&gt;=$G$4)*(原材料明细表!$A$6:$A$1000&lt;=$H$4)*(原材料明细表!$C$6:$C$1000=$A238)*(原材料明细表!$L$6:$L$1000)))</f>
        <v/>
      </c>
      <c r="K238" s="173" t="str">
        <f t="array" ref="K238">IF(A238="","",VLOOKUP(A238,基础资料!A:E,4,0))</f>
        <v/>
      </c>
      <c r="L238" s="184" t="str">
        <f t="array" ref="L238">IF(OR(A238="",J238=""),"",J238*K238)</f>
        <v/>
      </c>
      <c r="M238" s="185" t="str">
        <f t="array" ref="M238">IF(AND(D238="",G238="",J238=""),"",IF(AND(D238="",G238=""),-J238,IF(AND(D238="",J238=""),-G238,IF(AND(G238="",J238=""),D238,IF(D238="",-G238-J238,IF(G238="",D238-J238,IF(J238="",D238-G238,D238-G238-J238)))))))</f>
        <v/>
      </c>
      <c r="N238" s="173" t="str">
        <f t="array" ref="N238">IF(A238="","",VLOOKUP(A238,基础资料!A:E,4,0))</f>
        <v/>
      </c>
      <c r="O238" s="184" t="str">
        <f t="array" ref="O238">IF(OR(A238="",M238=""),"",N238*M238)</f>
        <v/>
      </c>
    </row>
    <row r="239" spans="1:15">
      <c r="A239" s="182"/>
      <c r="B239" s="172"/>
      <c r="C239" s="172"/>
      <c r="D239" s="183" t="str">
        <f t="array" ref="D239">IF(SUMPRODUCT((原材料明细表!$A$6:$A$1000&gt;=$G$4)*(原材料明细表!$A$6:$A$1000&lt;=$H$4)*(原材料明细表!$C$6:$C$1000=$A239)*(原材料明细表!$F$6:$F$1000))=0,"",SUMPRODUCT((原材料明细表!$A$6:$A$1000&gt;=$G$4)*(原材料明细表!$A$6:$A$1000&lt;=$H$4)*(原材料明细表!$C$6:$C$1000=$A239)*(原材料明细表!$F$6:$F$1000)))</f>
        <v/>
      </c>
      <c r="E239" s="179" t="str">
        <f t="array" ref="E239">IF(A239="","",VLOOKUP(A239,基础资料!A:E,4,0))</f>
        <v/>
      </c>
      <c r="F239" s="180" t="str">
        <f t="array" ref="F239">IF(OR(A239="",D239=""),"",E239*D239)</f>
        <v/>
      </c>
      <c r="G239" s="181" t="str">
        <f t="array" ref="G239">IF(SUMPRODUCT((原材料明细表!$A$6:$A$1000&gt;=$G$4)*(原材料明细表!$A$6:$A$1000&lt;=$H$4)*(原材料明细表!$C$6:$C$1000=$A239)*(原材料明细表!$I$6:$I$1000))=0,"",SUMPRODUCT((原材料明细表!$A$6:$A$1000&gt;=$G$4)*(原材料明细表!$A$6:$A$1000&lt;=$H$4)*(原材料明细表!$C$6:$C$1000=$A239)*(原材料明细表!$I$6:$I$1000)))</f>
        <v/>
      </c>
      <c r="H239" s="179" t="str">
        <f t="array" ref="H239">IF(A239="","",VLOOKUP(A239,基础资料!A:E,4,0))</f>
        <v/>
      </c>
      <c r="I239" s="186" t="str">
        <f t="array" ref="I239">IF(OR(A239="",G239=""),"",G239*H239)</f>
        <v/>
      </c>
      <c r="J239" s="181" t="str">
        <f t="array" ref="J239">IF(SUMPRODUCT((原材料明细表!$A$6:$A$1000&gt;=$G$4)*(原材料明细表!$A$6:$A$1000&lt;=$H$4)*(原材料明细表!$C$6:$C$1000=$A239)*(原材料明细表!$L$6:$L$1000))=0,"",SUMPRODUCT((原材料明细表!$A$6:$A$1000&gt;=$G$4)*(原材料明细表!$A$6:$A$1000&lt;=$H$4)*(原材料明细表!$C$6:$C$1000=$A239)*(原材料明细表!$L$6:$L$1000)))</f>
        <v/>
      </c>
      <c r="K239" s="178" t="str">
        <f t="array" ref="K239">IF(A239="","",VLOOKUP(A239,基础资料!A:E,4,0))</f>
        <v/>
      </c>
      <c r="L239" s="186" t="str">
        <f t="array" ref="L239">IF(OR(A239="",J239=""),"",J239*K239)</f>
        <v/>
      </c>
      <c r="M239" s="187" t="str">
        <f t="array" ref="M239">IF(AND(D239="",G239="",J239=""),"",IF(AND(D239="",G239=""),-J239,IF(AND(D239="",J239=""),-G239,IF(AND(G239="",J239=""),D239,IF(D239="",-G239-J239,IF(G239="",D239-J239,IF(J239="",D239-G239,D239-G239-J239)))))))</f>
        <v/>
      </c>
      <c r="N239" s="178" t="str">
        <f t="array" ref="N239">IF(A239="","",VLOOKUP(A239,基础资料!A:E,4,0))</f>
        <v/>
      </c>
      <c r="O239" s="186" t="str">
        <f t="array" ref="O239">IF(OR(A239="",M239=""),"",N239*M239)</f>
        <v/>
      </c>
    </row>
    <row r="240" spans="1:15">
      <c r="A240" s="182"/>
      <c r="B240" s="172"/>
      <c r="C240" s="172"/>
      <c r="D240" s="183" t="str">
        <f t="array" ref="D240">IF(SUMPRODUCT((原材料明细表!$A$6:$A$1000&gt;=$G$4)*(原材料明细表!$A$6:$A$1000&lt;=$H$4)*(原材料明细表!$C$6:$C$1000=$A240)*(原材料明细表!$F$6:$F$1000))=0,"",SUMPRODUCT((原材料明细表!$A$6:$A$1000&gt;=$G$4)*(原材料明细表!$A$6:$A$1000&lt;=$H$4)*(原材料明细表!$C$6:$C$1000=$A240)*(原材料明细表!$F$6:$F$1000)))</f>
        <v/>
      </c>
      <c r="E240" s="174" t="str">
        <f t="array" ref="E240">IF(A240="","",VLOOKUP(A240,基础资料!A:E,4,0))</f>
        <v/>
      </c>
      <c r="F240" s="175" t="str">
        <f t="array" ref="F240">IF(OR(A240="",D240=""),"",E240*D240)</f>
        <v/>
      </c>
      <c r="G240" s="176" t="str">
        <f t="array" ref="G240">IF(SUMPRODUCT((原材料明细表!$A$6:$A$1000&gt;=$G$4)*(原材料明细表!$A$6:$A$1000&lt;=$H$4)*(原材料明细表!$C$6:$C$1000=$A240)*(原材料明细表!$I$6:$I$1000))=0,"",SUMPRODUCT((原材料明细表!$A$6:$A$1000&gt;=$G$4)*(原材料明细表!$A$6:$A$1000&lt;=$H$4)*(原材料明细表!$C$6:$C$1000=$A240)*(原材料明细表!$I$6:$I$1000)))</f>
        <v/>
      </c>
      <c r="H240" s="174" t="str">
        <f t="array" ref="H240">IF(A240="","",VLOOKUP(A240,基础资料!A:E,4,0))</f>
        <v/>
      </c>
      <c r="I240" s="184" t="str">
        <f t="array" ref="I240">IF(OR(A240="",G240=""),"",G240*H240)</f>
        <v/>
      </c>
      <c r="J240" s="176" t="str">
        <f t="array" ref="J240">IF(SUMPRODUCT((原材料明细表!$A$6:$A$1000&gt;=$G$4)*(原材料明细表!$A$6:$A$1000&lt;=$H$4)*(原材料明细表!$C$6:$C$1000=$A240)*(原材料明细表!$L$6:$L$1000))=0,"",SUMPRODUCT((原材料明细表!$A$6:$A$1000&gt;=$G$4)*(原材料明细表!$A$6:$A$1000&lt;=$H$4)*(原材料明细表!$C$6:$C$1000=$A240)*(原材料明细表!$L$6:$L$1000)))</f>
        <v/>
      </c>
      <c r="K240" s="173" t="str">
        <f t="array" ref="K240">IF(A240="","",VLOOKUP(A240,基础资料!A:E,4,0))</f>
        <v/>
      </c>
      <c r="L240" s="184" t="str">
        <f t="array" ref="L240">IF(OR(A240="",J240=""),"",J240*K240)</f>
        <v/>
      </c>
      <c r="M240" s="185" t="str">
        <f t="array" ref="M240">IF(AND(D240="",G240="",J240=""),"",IF(AND(D240="",G240=""),-J240,IF(AND(D240="",J240=""),-G240,IF(AND(G240="",J240=""),D240,IF(D240="",-G240-J240,IF(G240="",D240-J240,IF(J240="",D240-G240,D240-G240-J240)))))))</f>
        <v/>
      </c>
      <c r="N240" s="173" t="str">
        <f t="array" ref="N240">IF(A240="","",VLOOKUP(A240,基础资料!A:E,4,0))</f>
        <v/>
      </c>
      <c r="O240" s="184" t="str">
        <f t="array" ref="O240">IF(OR(A240="",M240=""),"",N240*M240)</f>
        <v/>
      </c>
    </row>
    <row r="241" spans="1:15">
      <c r="A241" s="182"/>
      <c r="B241" s="172"/>
      <c r="C241" s="172"/>
      <c r="D241" s="183" t="str">
        <f t="array" ref="D241">IF(SUMPRODUCT((原材料明细表!$A$6:$A$1000&gt;=$G$4)*(原材料明细表!$A$6:$A$1000&lt;=$H$4)*(原材料明细表!$C$6:$C$1000=$A241)*(原材料明细表!$F$6:$F$1000))=0,"",SUMPRODUCT((原材料明细表!$A$6:$A$1000&gt;=$G$4)*(原材料明细表!$A$6:$A$1000&lt;=$H$4)*(原材料明细表!$C$6:$C$1000=$A241)*(原材料明细表!$F$6:$F$1000)))</f>
        <v/>
      </c>
      <c r="E241" s="179" t="str">
        <f t="array" ref="E241">IF(A241="","",VLOOKUP(A241,基础资料!A:E,4,0))</f>
        <v/>
      </c>
      <c r="F241" s="180" t="str">
        <f t="array" ref="F241">IF(OR(A241="",D241=""),"",E241*D241)</f>
        <v/>
      </c>
      <c r="G241" s="181" t="str">
        <f t="array" ref="G241">IF(SUMPRODUCT((原材料明细表!$A$6:$A$1000&gt;=$G$4)*(原材料明细表!$A$6:$A$1000&lt;=$H$4)*(原材料明细表!$C$6:$C$1000=$A241)*(原材料明细表!$I$6:$I$1000))=0,"",SUMPRODUCT((原材料明细表!$A$6:$A$1000&gt;=$G$4)*(原材料明细表!$A$6:$A$1000&lt;=$H$4)*(原材料明细表!$C$6:$C$1000=$A241)*(原材料明细表!$I$6:$I$1000)))</f>
        <v/>
      </c>
      <c r="H241" s="179" t="str">
        <f t="array" ref="H241">IF(A241="","",VLOOKUP(A241,基础资料!A:E,4,0))</f>
        <v/>
      </c>
      <c r="I241" s="186" t="str">
        <f t="array" ref="I241">IF(OR(A241="",G241=""),"",G241*H241)</f>
        <v/>
      </c>
      <c r="J241" s="181" t="str">
        <f t="array" ref="J241">IF(SUMPRODUCT((原材料明细表!$A$6:$A$1000&gt;=$G$4)*(原材料明细表!$A$6:$A$1000&lt;=$H$4)*(原材料明细表!$C$6:$C$1000=$A241)*(原材料明细表!$L$6:$L$1000))=0,"",SUMPRODUCT((原材料明细表!$A$6:$A$1000&gt;=$G$4)*(原材料明细表!$A$6:$A$1000&lt;=$H$4)*(原材料明细表!$C$6:$C$1000=$A241)*(原材料明细表!$L$6:$L$1000)))</f>
        <v/>
      </c>
      <c r="K241" s="178" t="str">
        <f t="array" ref="K241">IF(A241="","",VLOOKUP(A241,基础资料!A:E,4,0))</f>
        <v/>
      </c>
      <c r="L241" s="186" t="str">
        <f t="array" ref="L241">IF(OR(A241="",J241=""),"",J241*K241)</f>
        <v/>
      </c>
      <c r="M241" s="187" t="str">
        <f t="array" ref="M241">IF(AND(D241="",G241="",J241=""),"",IF(AND(D241="",G241=""),-J241,IF(AND(D241="",J241=""),-G241,IF(AND(G241="",J241=""),D241,IF(D241="",-G241-J241,IF(G241="",D241-J241,IF(J241="",D241-G241,D241-G241-J241)))))))</f>
        <v/>
      </c>
      <c r="N241" s="178" t="str">
        <f t="array" ref="N241">IF(A241="","",VLOOKUP(A241,基础资料!A:E,4,0))</f>
        <v/>
      </c>
      <c r="O241" s="186" t="str">
        <f t="array" ref="O241">IF(OR(A241="",M241=""),"",N241*M241)</f>
        <v/>
      </c>
    </row>
    <row r="242" spans="1:15">
      <c r="A242" s="182"/>
      <c r="B242" s="172"/>
      <c r="C242" s="172"/>
      <c r="D242" s="183" t="str">
        <f t="array" ref="D242">IF(SUMPRODUCT((原材料明细表!$A$6:$A$1000&gt;=$G$4)*(原材料明细表!$A$6:$A$1000&lt;=$H$4)*(原材料明细表!$C$6:$C$1000=$A242)*(原材料明细表!$F$6:$F$1000))=0,"",SUMPRODUCT((原材料明细表!$A$6:$A$1000&gt;=$G$4)*(原材料明细表!$A$6:$A$1000&lt;=$H$4)*(原材料明细表!$C$6:$C$1000=$A242)*(原材料明细表!$F$6:$F$1000)))</f>
        <v/>
      </c>
      <c r="E242" s="174" t="str">
        <f t="array" ref="E242">IF(A242="","",VLOOKUP(A242,基础资料!A:E,4,0))</f>
        <v/>
      </c>
      <c r="F242" s="175" t="str">
        <f t="array" ref="F242">IF(OR(A242="",D242=""),"",E242*D242)</f>
        <v/>
      </c>
      <c r="G242" s="176" t="str">
        <f t="array" ref="G242">IF(SUMPRODUCT((原材料明细表!$A$6:$A$1000&gt;=$G$4)*(原材料明细表!$A$6:$A$1000&lt;=$H$4)*(原材料明细表!$C$6:$C$1000=$A242)*(原材料明细表!$I$6:$I$1000))=0,"",SUMPRODUCT((原材料明细表!$A$6:$A$1000&gt;=$G$4)*(原材料明细表!$A$6:$A$1000&lt;=$H$4)*(原材料明细表!$C$6:$C$1000=$A242)*(原材料明细表!$I$6:$I$1000)))</f>
        <v/>
      </c>
      <c r="H242" s="174" t="str">
        <f t="array" ref="H242">IF(A242="","",VLOOKUP(A242,基础资料!A:E,4,0))</f>
        <v/>
      </c>
      <c r="I242" s="184" t="str">
        <f t="array" ref="I242">IF(OR(A242="",G242=""),"",G242*H242)</f>
        <v/>
      </c>
      <c r="J242" s="176" t="str">
        <f t="array" ref="J242">IF(SUMPRODUCT((原材料明细表!$A$6:$A$1000&gt;=$G$4)*(原材料明细表!$A$6:$A$1000&lt;=$H$4)*(原材料明细表!$C$6:$C$1000=$A242)*(原材料明细表!$L$6:$L$1000))=0,"",SUMPRODUCT((原材料明细表!$A$6:$A$1000&gt;=$G$4)*(原材料明细表!$A$6:$A$1000&lt;=$H$4)*(原材料明细表!$C$6:$C$1000=$A242)*(原材料明细表!$L$6:$L$1000)))</f>
        <v/>
      </c>
      <c r="K242" s="173" t="str">
        <f t="array" ref="K242">IF(A242="","",VLOOKUP(A242,基础资料!A:E,4,0))</f>
        <v/>
      </c>
      <c r="L242" s="184" t="str">
        <f t="array" ref="L242">IF(OR(A242="",J242=""),"",J242*K242)</f>
        <v/>
      </c>
      <c r="M242" s="185" t="str">
        <f t="array" ref="M242">IF(AND(D242="",G242="",J242=""),"",IF(AND(D242="",G242=""),-J242,IF(AND(D242="",J242=""),-G242,IF(AND(G242="",J242=""),D242,IF(D242="",-G242-J242,IF(G242="",D242-J242,IF(J242="",D242-G242,D242-G242-J242)))))))</f>
        <v/>
      </c>
      <c r="N242" s="173" t="str">
        <f t="array" ref="N242">IF(A242="","",VLOOKUP(A242,基础资料!A:E,4,0))</f>
        <v/>
      </c>
      <c r="O242" s="184" t="str">
        <f t="array" ref="O242">IF(OR(A242="",M242=""),"",N242*M242)</f>
        <v/>
      </c>
    </row>
    <row r="243" spans="1:15">
      <c r="A243" s="182"/>
      <c r="B243" s="172"/>
      <c r="C243" s="172"/>
      <c r="D243" s="183" t="str">
        <f t="array" ref="D243">IF(SUMPRODUCT((原材料明细表!$A$6:$A$1000&gt;=$G$4)*(原材料明细表!$A$6:$A$1000&lt;=$H$4)*(原材料明细表!$C$6:$C$1000=$A243)*(原材料明细表!$F$6:$F$1000))=0,"",SUMPRODUCT((原材料明细表!$A$6:$A$1000&gt;=$G$4)*(原材料明细表!$A$6:$A$1000&lt;=$H$4)*(原材料明细表!$C$6:$C$1000=$A243)*(原材料明细表!$F$6:$F$1000)))</f>
        <v/>
      </c>
      <c r="E243" s="179" t="str">
        <f t="array" ref="E243">IF(A243="","",VLOOKUP(A243,基础资料!A:E,4,0))</f>
        <v/>
      </c>
      <c r="F243" s="180" t="str">
        <f t="array" ref="F243">IF(OR(A243="",D243=""),"",E243*D243)</f>
        <v/>
      </c>
      <c r="G243" s="181" t="str">
        <f t="array" ref="G243">IF(SUMPRODUCT((原材料明细表!$A$6:$A$1000&gt;=$G$4)*(原材料明细表!$A$6:$A$1000&lt;=$H$4)*(原材料明细表!$C$6:$C$1000=$A243)*(原材料明细表!$I$6:$I$1000))=0,"",SUMPRODUCT((原材料明细表!$A$6:$A$1000&gt;=$G$4)*(原材料明细表!$A$6:$A$1000&lt;=$H$4)*(原材料明细表!$C$6:$C$1000=$A243)*(原材料明细表!$I$6:$I$1000)))</f>
        <v/>
      </c>
      <c r="H243" s="179" t="str">
        <f t="array" ref="H243">IF(A243="","",VLOOKUP(A243,基础资料!A:E,4,0))</f>
        <v/>
      </c>
      <c r="I243" s="186" t="str">
        <f t="array" ref="I243">IF(OR(A243="",G243=""),"",G243*H243)</f>
        <v/>
      </c>
      <c r="J243" s="181" t="str">
        <f t="array" ref="J243">IF(SUMPRODUCT((原材料明细表!$A$6:$A$1000&gt;=$G$4)*(原材料明细表!$A$6:$A$1000&lt;=$H$4)*(原材料明细表!$C$6:$C$1000=$A243)*(原材料明细表!$L$6:$L$1000))=0,"",SUMPRODUCT((原材料明细表!$A$6:$A$1000&gt;=$G$4)*(原材料明细表!$A$6:$A$1000&lt;=$H$4)*(原材料明细表!$C$6:$C$1000=$A243)*(原材料明细表!$L$6:$L$1000)))</f>
        <v/>
      </c>
      <c r="K243" s="178" t="str">
        <f t="array" ref="K243">IF(A243="","",VLOOKUP(A243,基础资料!A:E,4,0))</f>
        <v/>
      </c>
      <c r="L243" s="186" t="str">
        <f t="array" ref="L243">IF(OR(A243="",J243=""),"",J243*K243)</f>
        <v/>
      </c>
      <c r="M243" s="187" t="str">
        <f t="array" ref="M243">IF(AND(D243="",G243="",J243=""),"",IF(AND(D243="",G243=""),-J243,IF(AND(D243="",J243=""),-G243,IF(AND(G243="",J243=""),D243,IF(D243="",-G243-J243,IF(G243="",D243-J243,IF(J243="",D243-G243,D243-G243-J243)))))))</f>
        <v/>
      </c>
      <c r="N243" s="178" t="str">
        <f t="array" ref="N243">IF(A243="","",VLOOKUP(A243,基础资料!A:E,4,0))</f>
        <v/>
      </c>
      <c r="O243" s="186" t="str">
        <f t="array" ref="O243">IF(OR(A243="",M243=""),"",N243*M243)</f>
        <v/>
      </c>
    </row>
    <row r="244" spans="1:15">
      <c r="A244" s="182"/>
      <c r="B244" s="172"/>
      <c r="C244" s="172"/>
      <c r="D244" s="183" t="str">
        <f t="array" ref="D244">IF(SUMPRODUCT((原材料明细表!$A$6:$A$1000&gt;=$G$4)*(原材料明细表!$A$6:$A$1000&lt;=$H$4)*(原材料明细表!$C$6:$C$1000=$A244)*(原材料明细表!$F$6:$F$1000))=0,"",SUMPRODUCT((原材料明细表!$A$6:$A$1000&gt;=$G$4)*(原材料明细表!$A$6:$A$1000&lt;=$H$4)*(原材料明细表!$C$6:$C$1000=$A244)*(原材料明细表!$F$6:$F$1000)))</f>
        <v/>
      </c>
      <c r="E244" s="174" t="str">
        <f t="array" ref="E244">IF(A244="","",VLOOKUP(A244,基础资料!A:E,4,0))</f>
        <v/>
      </c>
      <c r="F244" s="175" t="str">
        <f t="array" ref="F244">IF(OR(A244="",D244=""),"",E244*D244)</f>
        <v/>
      </c>
      <c r="G244" s="176" t="str">
        <f t="array" ref="G244">IF(SUMPRODUCT((原材料明细表!$A$6:$A$1000&gt;=$G$4)*(原材料明细表!$A$6:$A$1000&lt;=$H$4)*(原材料明细表!$C$6:$C$1000=$A244)*(原材料明细表!$I$6:$I$1000))=0,"",SUMPRODUCT((原材料明细表!$A$6:$A$1000&gt;=$G$4)*(原材料明细表!$A$6:$A$1000&lt;=$H$4)*(原材料明细表!$C$6:$C$1000=$A244)*(原材料明细表!$I$6:$I$1000)))</f>
        <v/>
      </c>
      <c r="H244" s="174" t="str">
        <f t="array" ref="H244">IF(A244="","",VLOOKUP(A244,基础资料!A:E,4,0))</f>
        <v/>
      </c>
      <c r="I244" s="184" t="str">
        <f t="array" ref="I244">IF(OR(A244="",G244=""),"",G244*H244)</f>
        <v/>
      </c>
      <c r="J244" s="176" t="str">
        <f t="array" ref="J244">IF(SUMPRODUCT((原材料明细表!$A$6:$A$1000&gt;=$G$4)*(原材料明细表!$A$6:$A$1000&lt;=$H$4)*(原材料明细表!$C$6:$C$1000=$A244)*(原材料明细表!$L$6:$L$1000))=0,"",SUMPRODUCT((原材料明细表!$A$6:$A$1000&gt;=$G$4)*(原材料明细表!$A$6:$A$1000&lt;=$H$4)*(原材料明细表!$C$6:$C$1000=$A244)*(原材料明细表!$L$6:$L$1000)))</f>
        <v/>
      </c>
      <c r="K244" s="173" t="str">
        <f t="array" ref="K244">IF(A244="","",VLOOKUP(A244,基础资料!A:E,4,0))</f>
        <v/>
      </c>
      <c r="L244" s="184" t="str">
        <f t="array" ref="L244">IF(OR(A244="",J244=""),"",J244*K244)</f>
        <v/>
      </c>
      <c r="M244" s="185" t="str">
        <f t="array" ref="M244">IF(AND(D244="",G244="",J244=""),"",IF(AND(D244="",G244=""),-J244,IF(AND(D244="",J244=""),-G244,IF(AND(G244="",J244=""),D244,IF(D244="",-G244-J244,IF(G244="",D244-J244,IF(J244="",D244-G244,D244-G244-J244)))))))</f>
        <v/>
      </c>
      <c r="N244" s="173" t="str">
        <f t="array" ref="N244">IF(A244="","",VLOOKUP(A244,基础资料!A:E,4,0))</f>
        <v/>
      </c>
      <c r="O244" s="184" t="str">
        <f t="array" ref="O244">IF(OR(A244="",M244=""),"",N244*M244)</f>
        <v/>
      </c>
    </row>
    <row r="245" spans="1:15">
      <c r="A245" s="182"/>
      <c r="B245" s="172"/>
      <c r="C245" s="172"/>
      <c r="D245" s="183" t="str">
        <f t="array" ref="D245">IF(SUMPRODUCT((原材料明细表!$A$6:$A$1000&gt;=$G$4)*(原材料明细表!$A$6:$A$1000&lt;=$H$4)*(原材料明细表!$C$6:$C$1000=$A245)*(原材料明细表!$F$6:$F$1000))=0,"",SUMPRODUCT((原材料明细表!$A$6:$A$1000&gt;=$G$4)*(原材料明细表!$A$6:$A$1000&lt;=$H$4)*(原材料明细表!$C$6:$C$1000=$A245)*(原材料明细表!$F$6:$F$1000)))</f>
        <v/>
      </c>
      <c r="E245" s="179" t="str">
        <f t="array" ref="E245">IF(A245="","",VLOOKUP(A245,基础资料!A:E,4,0))</f>
        <v/>
      </c>
      <c r="F245" s="180" t="str">
        <f t="array" ref="F245">IF(OR(A245="",D245=""),"",E245*D245)</f>
        <v/>
      </c>
      <c r="G245" s="181" t="str">
        <f t="array" ref="G245">IF(SUMPRODUCT((原材料明细表!$A$6:$A$1000&gt;=$G$4)*(原材料明细表!$A$6:$A$1000&lt;=$H$4)*(原材料明细表!$C$6:$C$1000=$A245)*(原材料明细表!$I$6:$I$1000))=0,"",SUMPRODUCT((原材料明细表!$A$6:$A$1000&gt;=$G$4)*(原材料明细表!$A$6:$A$1000&lt;=$H$4)*(原材料明细表!$C$6:$C$1000=$A245)*(原材料明细表!$I$6:$I$1000)))</f>
        <v/>
      </c>
      <c r="H245" s="179" t="str">
        <f t="array" ref="H245">IF(A245="","",VLOOKUP(A245,基础资料!A:E,4,0))</f>
        <v/>
      </c>
      <c r="I245" s="186" t="str">
        <f t="array" ref="I245">IF(OR(A245="",G245=""),"",G245*H245)</f>
        <v/>
      </c>
      <c r="J245" s="181" t="str">
        <f t="array" ref="J245">IF(SUMPRODUCT((原材料明细表!$A$6:$A$1000&gt;=$G$4)*(原材料明细表!$A$6:$A$1000&lt;=$H$4)*(原材料明细表!$C$6:$C$1000=$A245)*(原材料明细表!$L$6:$L$1000))=0,"",SUMPRODUCT((原材料明细表!$A$6:$A$1000&gt;=$G$4)*(原材料明细表!$A$6:$A$1000&lt;=$H$4)*(原材料明细表!$C$6:$C$1000=$A245)*(原材料明细表!$L$6:$L$1000)))</f>
        <v/>
      </c>
      <c r="K245" s="178" t="str">
        <f t="array" ref="K245">IF(A245="","",VLOOKUP(A245,基础资料!A:E,4,0))</f>
        <v/>
      </c>
      <c r="L245" s="186" t="str">
        <f t="array" ref="L245">IF(OR(A245="",J245=""),"",J245*K245)</f>
        <v/>
      </c>
      <c r="M245" s="187" t="str">
        <f t="array" ref="M245">IF(AND(D245="",G245="",J245=""),"",IF(AND(D245="",G245=""),-J245,IF(AND(D245="",J245=""),-G245,IF(AND(G245="",J245=""),D245,IF(D245="",-G245-J245,IF(G245="",D245-J245,IF(J245="",D245-G245,D245-G245-J245)))))))</f>
        <v/>
      </c>
      <c r="N245" s="178" t="str">
        <f t="array" ref="N245">IF(A245="","",VLOOKUP(A245,基础资料!A:E,4,0))</f>
        <v/>
      </c>
      <c r="O245" s="186" t="str">
        <f t="array" ref="O245">IF(OR(A245="",M245=""),"",N245*M245)</f>
        <v/>
      </c>
    </row>
    <row r="246" spans="1:15">
      <c r="A246" s="182"/>
      <c r="B246" s="172"/>
      <c r="C246" s="172"/>
      <c r="D246" s="183" t="str">
        <f t="array" ref="D246">IF(SUMPRODUCT((原材料明细表!$A$6:$A$1000&gt;=$G$4)*(原材料明细表!$A$6:$A$1000&lt;=$H$4)*(原材料明细表!$C$6:$C$1000=$A246)*(原材料明细表!$F$6:$F$1000))=0,"",SUMPRODUCT((原材料明细表!$A$6:$A$1000&gt;=$G$4)*(原材料明细表!$A$6:$A$1000&lt;=$H$4)*(原材料明细表!$C$6:$C$1000=$A246)*(原材料明细表!$F$6:$F$1000)))</f>
        <v/>
      </c>
      <c r="E246" s="174" t="str">
        <f t="array" ref="E246">IF(A246="","",VLOOKUP(A246,基础资料!A:E,4,0))</f>
        <v/>
      </c>
      <c r="F246" s="175" t="str">
        <f t="array" ref="F246">IF(OR(A246="",D246=""),"",E246*D246)</f>
        <v/>
      </c>
      <c r="G246" s="176" t="str">
        <f t="array" ref="G246">IF(SUMPRODUCT((原材料明细表!$A$6:$A$1000&gt;=$G$4)*(原材料明细表!$A$6:$A$1000&lt;=$H$4)*(原材料明细表!$C$6:$C$1000=$A246)*(原材料明细表!$I$6:$I$1000))=0,"",SUMPRODUCT((原材料明细表!$A$6:$A$1000&gt;=$G$4)*(原材料明细表!$A$6:$A$1000&lt;=$H$4)*(原材料明细表!$C$6:$C$1000=$A246)*(原材料明细表!$I$6:$I$1000)))</f>
        <v/>
      </c>
      <c r="H246" s="174" t="str">
        <f t="array" ref="H246">IF(A246="","",VLOOKUP(A246,基础资料!A:E,4,0))</f>
        <v/>
      </c>
      <c r="I246" s="184" t="str">
        <f t="array" ref="I246">IF(OR(A246="",G246=""),"",G246*H246)</f>
        <v/>
      </c>
      <c r="J246" s="176" t="str">
        <f t="array" ref="J246">IF(SUMPRODUCT((原材料明细表!$A$6:$A$1000&gt;=$G$4)*(原材料明细表!$A$6:$A$1000&lt;=$H$4)*(原材料明细表!$C$6:$C$1000=$A246)*(原材料明细表!$L$6:$L$1000))=0,"",SUMPRODUCT((原材料明细表!$A$6:$A$1000&gt;=$G$4)*(原材料明细表!$A$6:$A$1000&lt;=$H$4)*(原材料明细表!$C$6:$C$1000=$A246)*(原材料明细表!$L$6:$L$1000)))</f>
        <v/>
      </c>
      <c r="K246" s="173" t="str">
        <f t="array" ref="K246">IF(A246="","",VLOOKUP(A246,基础资料!A:E,4,0))</f>
        <v/>
      </c>
      <c r="L246" s="184" t="str">
        <f t="array" ref="L246">IF(OR(A246="",J246=""),"",J246*K246)</f>
        <v/>
      </c>
      <c r="M246" s="185" t="str">
        <f t="array" ref="M246">IF(AND(D246="",G246="",J246=""),"",IF(AND(D246="",G246=""),-J246,IF(AND(D246="",J246=""),-G246,IF(AND(G246="",J246=""),D246,IF(D246="",-G246-J246,IF(G246="",D246-J246,IF(J246="",D246-G246,D246-G246-J246)))))))</f>
        <v/>
      </c>
      <c r="N246" s="173" t="str">
        <f t="array" ref="N246">IF(A246="","",VLOOKUP(A246,基础资料!A:E,4,0))</f>
        <v/>
      </c>
      <c r="O246" s="184" t="str">
        <f t="array" ref="O246">IF(OR(A246="",M246=""),"",N246*M246)</f>
        <v/>
      </c>
    </row>
    <row r="247" spans="1:15">
      <c r="A247" s="182"/>
      <c r="B247" s="172"/>
      <c r="C247" s="172"/>
      <c r="D247" s="183" t="str">
        <f t="array" ref="D247">IF(SUMPRODUCT((原材料明细表!$A$6:$A$1000&gt;=$G$4)*(原材料明细表!$A$6:$A$1000&lt;=$H$4)*(原材料明细表!$C$6:$C$1000=$A247)*(原材料明细表!$F$6:$F$1000))=0,"",SUMPRODUCT((原材料明细表!$A$6:$A$1000&gt;=$G$4)*(原材料明细表!$A$6:$A$1000&lt;=$H$4)*(原材料明细表!$C$6:$C$1000=$A247)*(原材料明细表!$F$6:$F$1000)))</f>
        <v/>
      </c>
      <c r="E247" s="179" t="str">
        <f t="array" ref="E247">IF(A247="","",VLOOKUP(A247,基础资料!A:E,4,0))</f>
        <v/>
      </c>
      <c r="F247" s="180" t="str">
        <f t="array" ref="F247">IF(OR(A247="",D247=""),"",E247*D247)</f>
        <v/>
      </c>
      <c r="G247" s="181" t="str">
        <f t="array" ref="G247">IF(SUMPRODUCT((原材料明细表!$A$6:$A$1000&gt;=$G$4)*(原材料明细表!$A$6:$A$1000&lt;=$H$4)*(原材料明细表!$C$6:$C$1000=$A247)*(原材料明细表!$I$6:$I$1000))=0,"",SUMPRODUCT((原材料明细表!$A$6:$A$1000&gt;=$G$4)*(原材料明细表!$A$6:$A$1000&lt;=$H$4)*(原材料明细表!$C$6:$C$1000=$A247)*(原材料明细表!$I$6:$I$1000)))</f>
        <v/>
      </c>
      <c r="H247" s="179" t="str">
        <f t="array" ref="H247">IF(A247="","",VLOOKUP(A247,基础资料!A:E,4,0))</f>
        <v/>
      </c>
      <c r="I247" s="186" t="str">
        <f t="array" ref="I247">IF(OR(A247="",G247=""),"",G247*H247)</f>
        <v/>
      </c>
      <c r="J247" s="181" t="str">
        <f t="array" ref="J247">IF(SUMPRODUCT((原材料明细表!$A$6:$A$1000&gt;=$G$4)*(原材料明细表!$A$6:$A$1000&lt;=$H$4)*(原材料明细表!$C$6:$C$1000=$A247)*(原材料明细表!$L$6:$L$1000))=0,"",SUMPRODUCT((原材料明细表!$A$6:$A$1000&gt;=$G$4)*(原材料明细表!$A$6:$A$1000&lt;=$H$4)*(原材料明细表!$C$6:$C$1000=$A247)*(原材料明细表!$L$6:$L$1000)))</f>
        <v/>
      </c>
      <c r="K247" s="178" t="str">
        <f t="array" ref="K247">IF(A247="","",VLOOKUP(A247,基础资料!A:E,4,0))</f>
        <v/>
      </c>
      <c r="L247" s="186" t="str">
        <f t="array" ref="L247">IF(OR(A247="",J247=""),"",J247*K247)</f>
        <v/>
      </c>
      <c r="M247" s="187" t="str">
        <f t="array" ref="M247">IF(AND(D247="",G247="",J247=""),"",IF(AND(D247="",G247=""),-J247,IF(AND(D247="",J247=""),-G247,IF(AND(G247="",J247=""),D247,IF(D247="",-G247-J247,IF(G247="",D247-J247,IF(J247="",D247-G247,D247-G247-J247)))))))</f>
        <v/>
      </c>
      <c r="N247" s="178" t="str">
        <f t="array" ref="N247">IF(A247="","",VLOOKUP(A247,基础资料!A:E,4,0))</f>
        <v/>
      </c>
      <c r="O247" s="186" t="str">
        <f t="array" ref="O247">IF(OR(A247="",M247=""),"",N247*M247)</f>
        <v/>
      </c>
    </row>
    <row r="248" spans="1:15">
      <c r="A248" s="182"/>
      <c r="B248" s="172"/>
      <c r="C248" s="172"/>
      <c r="D248" s="183" t="str">
        <f t="array" ref="D248">IF(SUMPRODUCT((原材料明细表!$A$6:$A$1000&gt;=$G$4)*(原材料明细表!$A$6:$A$1000&lt;=$H$4)*(原材料明细表!$C$6:$C$1000=$A248)*(原材料明细表!$F$6:$F$1000))=0,"",SUMPRODUCT((原材料明细表!$A$6:$A$1000&gt;=$G$4)*(原材料明细表!$A$6:$A$1000&lt;=$H$4)*(原材料明细表!$C$6:$C$1000=$A248)*(原材料明细表!$F$6:$F$1000)))</f>
        <v/>
      </c>
      <c r="E248" s="174" t="str">
        <f t="array" ref="E248">IF(A248="","",VLOOKUP(A248,基础资料!A:E,4,0))</f>
        <v/>
      </c>
      <c r="F248" s="175" t="str">
        <f t="array" ref="F248">IF(OR(A248="",D248=""),"",E248*D248)</f>
        <v/>
      </c>
      <c r="G248" s="176" t="str">
        <f t="array" ref="G248">IF(SUMPRODUCT((原材料明细表!$A$6:$A$1000&gt;=$G$4)*(原材料明细表!$A$6:$A$1000&lt;=$H$4)*(原材料明细表!$C$6:$C$1000=$A248)*(原材料明细表!$I$6:$I$1000))=0,"",SUMPRODUCT((原材料明细表!$A$6:$A$1000&gt;=$G$4)*(原材料明细表!$A$6:$A$1000&lt;=$H$4)*(原材料明细表!$C$6:$C$1000=$A248)*(原材料明细表!$I$6:$I$1000)))</f>
        <v/>
      </c>
      <c r="H248" s="174" t="str">
        <f t="array" ref="H248">IF(A248="","",VLOOKUP(A248,基础资料!A:E,4,0))</f>
        <v/>
      </c>
      <c r="I248" s="184" t="str">
        <f t="array" ref="I248">IF(OR(A248="",G248=""),"",G248*H248)</f>
        <v/>
      </c>
      <c r="J248" s="176" t="str">
        <f t="array" ref="J248">IF(SUMPRODUCT((原材料明细表!$A$6:$A$1000&gt;=$G$4)*(原材料明细表!$A$6:$A$1000&lt;=$H$4)*(原材料明细表!$C$6:$C$1000=$A248)*(原材料明细表!$L$6:$L$1000))=0,"",SUMPRODUCT((原材料明细表!$A$6:$A$1000&gt;=$G$4)*(原材料明细表!$A$6:$A$1000&lt;=$H$4)*(原材料明细表!$C$6:$C$1000=$A248)*(原材料明细表!$L$6:$L$1000)))</f>
        <v/>
      </c>
      <c r="K248" s="173" t="str">
        <f t="array" ref="K248">IF(A248="","",VLOOKUP(A248,基础资料!A:E,4,0))</f>
        <v/>
      </c>
      <c r="L248" s="184" t="str">
        <f t="array" ref="L248">IF(OR(A248="",J248=""),"",J248*K248)</f>
        <v/>
      </c>
      <c r="M248" s="185" t="str">
        <f t="array" ref="M248">IF(AND(D248="",G248="",J248=""),"",IF(AND(D248="",G248=""),-J248,IF(AND(D248="",J248=""),-G248,IF(AND(G248="",J248=""),D248,IF(D248="",-G248-J248,IF(G248="",D248-J248,IF(J248="",D248-G248,D248-G248-J248)))))))</f>
        <v/>
      </c>
      <c r="N248" s="173" t="str">
        <f t="array" ref="N248">IF(A248="","",VLOOKUP(A248,基础资料!A:E,4,0))</f>
        <v/>
      </c>
      <c r="O248" s="184" t="str">
        <f t="array" ref="O248">IF(OR(A248="",M248=""),"",N248*M248)</f>
        <v/>
      </c>
    </row>
    <row r="249" spans="1:15">
      <c r="A249" s="182"/>
      <c r="B249" s="172"/>
      <c r="C249" s="172"/>
      <c r="D249" s="183" t="str">
        <f t="array" ref="D249">IF(SUMPRODUCT((原材料明细表!$A$6:$A$1000&gt;=$G$4)*(原材料明细表!$A$6:$A$1000&lt;=$H$4)*(原材料明细表!$C$6:$C$1000=$A249)*(原材料明细表!$F$6:$F$1000))=0,"",SUMPRODUCT((原材料明细表!$A$6:$A$1000&gt;=$G$4)*(原材料明细表!$A$6:$A$1000&lt;=$H$4)*(原材料明细表!$C$6:$C$1000=$A249)*(原材料明细表!$F$6:$F$1000)))</f>
        <v/>
      </c>
      <c r="E249" s="179" t="str">
        <f t="array" ref="E249">IF(A249="","",VLOOKUP(A249,基础资料!A:E,4,0))</f>
        <v/>
      </c>
      <c r="F249" s="180" t="str">
        <f t="array" ref="F249">IF(OR(A249="",D249=""),"",E249*D249)</f>
        <v/>
      </c>
      <c r="G249" s="181" t="str">
        <f t="array" ref="G249">IF(SUMPRODUCT((原材料明细表!$A$6:$A$1000&gt;=$G$4)*(原材料明细表!$A$6:$A$1000&lt;=$H$4)*(原材料明细表!$C$6:$C$1000=$A249)*(原材料明细表!$I$6:$I$1000))=0,"",SUMPRODUCT((原材料明细表!$A$6:$A$1000&gt;=$G$4)*(原材料明细表!$A$6:$A$1000&lt;=$H$4)*(原材料明细表!$C$6:$C$1000=$A249)*(原材料明细表!$I$6:$I$1000)))</f>
        <v/>
      </c>
      <c r="H249" s="179" t="str">
        <f t="array" ref="H249">IF(A249="","",VLOOKUP(A249,基础资料!A:E,4,0))</f>
        <v/>
      </c>
      <c r="I249" s="186" t="str">
        <f t="array" ref="I249">IF(OR(A249="",G249=""),"",G249*H249)</f>
        <v/>
      </c>
      <c r="J249" s="181" t="str">
        <f t="array" ref="J249">IF(SUMPRODUCT((原材料明细表!$A$6:$A$1000&gt;=$G$4)*(原材料明细表!$A$6:$A$1000&lt;=$H$4)*(原材料明细表!$C$6:$C$1000=$A249)*(原材料明细表!$L$6:$L$1000))=0,"",SUMPRODUCT((原材料明细表!$A$6:$A$1000&gt;=$G$4)*(原材料明细表!$A$6:$A$1000&lt;=$H$4)*(原材料明细表!$C$6:$C$1000=$A249)*(原材料明细表!$L$6:$L$1000)))</f>
        <v/>
      </c>
      <c r="K249" s="178" t="str">
        <f t="array" ref="K249">IF(A249="","",VLOOKUP(A249,基础资料!A:E,4,0))</f>
        <v/>
      </c>
      <c r="L249" s="186" t="str">
        <f t="array" ref="L249">IF(OR(A249="",J249=""),"",J249*K249)</f>
        <v/>
      </c>
      <c r="M249" s="187" t="str">
        <f t="array" ref="M249">IF(AND(D249="",G249="",J249=""),"",IF(AND(D249="",G249=""),-J249,IF(AND(D249="",J249=""),-G249,IF(AND(G249="",J249=""),D249,IF(D249="",-G249-J249,IF(G249="",D249-J249,IF(J249="",D249-G249,D249-G249-J249)))))))</f>
        <v/>
      </c>
      <c r="N249" s="178" t="str">
        <f t="array" ref="N249">IF(A249="","",VLOOKUP(A249,基础资料!A:E,4,0))</f>
        <v/>
      </c>
      <c r="O249" s="186" t="str">
        <f t="array" ref="O249">IF(OR(A249="",M249=""),"",N249*M249)</f>
        <v/>
      </c>
    </row>
    <row r="250" spans="1:15">
      <c r="A250" s="182"/>
      <c r="B250" s="172"/>
      <c r="C250" s="172"/>
      <c r="D250" s="183" t="str">
        <f t="array" ref="D250">IF(SUMPRODUCT((原材料明细表!$A$6:$A$1000&gt;=$G$4)*(原材料明细表!$A$6:$A$1000&lt;=$H$4)*(原材料明细表!$C$6:$C$1000=$A250)*(原材料明细表!$F$6:$F$1000))=0,"",SUMPRODUCT((原材料明细表!$A$6:$A$1000&gt;=$G$4)*(原材料明细表!$A$6:$A$1000&lt;=$H$4)*(原材料明细表!$C$6:$C$1000=$A250)*(原材料明细表!$F$6:$F$1000)))</f>
        <v/>
      </c>
      <c r="E250" s="174" t="str">
        <f t="array" ref="E250">IF(A250="","",VLOOKUP(A250,基础资料!A:E,4,0))</f>
        <v/>
      </c>
      <c r="F250" s="175" t="str">
        <f t="array" ref="F250">IF(OR(A250="",D250=""),"",E250*D250)</f>
        <v/>
      </c>
      <c r="G250" s="176" t="str">
        <f t="array" ref="G250">IF(SUMPRODUCT((原材料明细表!$A$6:$A$1000&gt;=$G$4)*(原材料明细表!$A$6:$A$1000&lt;=$H$4)*(原材料明细表!$C$6:$C$1000=$A250)*(原材料明细表!$I$6:$I$1000))=0,"",SUMPRODUCT((原材料明细表!$A$6:$A$1000&gt;=$G$4)*(原材料明细表!$A$6:$A$1000&lt;=$H$4)*(原材料明细表!$C$6:$C$1000=$A250)*(原材料明细表!$I$6:$I$1000)))</f>
        <v/>
      </c>
      <c r="H250" s="174" t="str">
        <f t="array" ref="H250">IF(A250="","",VLOOKUP(A250,基础资料!A:E,4,0))</f>
        <v/>
      </c>
      <c r="I250" s="184" t="str">
        <f t="array" ref="I250">IF(OR(A250="",G250=""),"",G250*H250)</f>
        <v/>
      </c>
      <c r="J250" s="176" t="str">
        <f t="array" ref="J250">IF(SUMPRODUCT((原材料明细表!$A$6:$A$1000&gt;=$G$4)*(原材料明细表!$A$6:$A$1000&lt;=$H$4)*(原材料明细表!$C$6:$C$1000=$A250)*(原材料明细表!$L$6:$L$1000))=0,"",SUMPRODUCT((原材料明细表!$A$6:$A$1000&gt;=$G$4)*(原材料明细表!$A$6:$A$1000&lt;=$H$4)*(原材料明细表!$C$6:$C$1000=$A250)*(原材料明细表!$L$6:$L$1000)))</f>
        <v/>
      </c>
      <c r="K250" s="173" t="str">
        <f t="array" ref="K250">IF(A250="","",VLOOKUP(A250,基础资料!A:E,4,0))</f>
        <v/>
      </c>
      <c r="L250" s="184" t="str">
        <f t="array" ref="L250">IF(OR(A250="",J250=""),"",J250*K250)</f>
        <v/>
      </c>
      <c r="M250" s="185" t="str">
        <f t="array" ref="M250">IF(AND(D250="",G250="",J250=""),"",IF(AND(D250="",G250=""),-J250,IF(AND(D250="",J250=""),-G250,IF(AND(G250="",J250=""),D250,IF(D250="",-G250-J250,IF(G250="",D250-J250,IF(J250="",D250-G250,D250-G250-J250)))))))</f>
        <v/>
      </c>
      <c r="N250" s="173" t="str">
        <f t="array" ref="N250">IF(A250="","",VLOOKUP(A250,基础资料!A:E,4,0))</f>
        <v/>
      </c>
      <c r="O250" s="184" t="str">
        <f t="array" ref="O250">IF(OR(A250="",M250=""),"",N250*M250)</f>
        <v/>
      </c>
    </row>
    <row r="251" spans="1:15">
      <c r="A251" s="182"/>
      <c r="B251" s="172"/>
      <c r="C251" s="172"/>
      <c r="D251" s="183" t="str">
        <f t="array" ref="D251">IF(SUMPRODUCT((原材料明细表!$A$6:$A$1000&gt;=$G$4)*(原材料明细表!$A$6:$A$1000&lt;=$H$4)*(原材料明细表!$C$6:$C$1000=$A251)*(原材料明细表!$F$6:$F$1000))=0,"",SUMPRODUCT((原材料明细表!$A$6:$A$1000&gt;=$G$4)*(原材料明细表!$A$6:$A$1000&lt;=$H$4)*(原材料明细表!$C$6:$C$1000=$A251)*(原材料明细表!$F$6:$F$1000)))</f>
        <v/>
      </c>
      <c r="E251" s="179" t="str">
        <f t="array" ref="E251">IF(A251="","",VLOOKUP(A251,基础资料!A:E,4,0))</f>
        <v/>
      </c>
      <c r="F251" s="180" t="str">
        <f t="array" ref="F251">IF(OR(A251="",D251=""),"",E251*D251)</f>
        <v/>
      </c>
      <c r="G251" s="181" t="str">
        <f t="array" ref="G251">IF(SUMPRODUCT((原材料明细表!$A$6:$A$1000&gt;=$G$4)*(原材料明细表!$A$6:$A$1000&lt;=$H$4)*(原材料明细表!$C$6:$C$1000=$A251)*(原材料明细表!$I$6:$I$1000))=0,"",SUMPRODUCT((原材料明细表!$A$6:$A$1000&gt;=$G$4)*(原材料明细表!$A$6:$A$1000&lt;=$H$4)*(原材料明细表!$C$6:$C$1000=$A251)*(原材料明细表!$I$6:$I$1000)))</f>
        <v/>
      </c>
      <c r="H251" s="179" t="str">
        <f t="array" ref="H251">IF(A251="","",VLOOKUP(A251,基础资料!A:E,4,0))</f>
        <v/>
      </c>
      <c r="I251" s="186" t="str">
        <f t="array" ref="I251">IF(OR(A251="",G251=""),"",G251*H251)</f>
        <v/>
      </c>
      <c r="J251" s="181" t="str">
        <f t="array" ref="J251">IF(SUMPRODUCT((原材料明细表!$A$6:$A$1000&gt;=$G$4)*(原材料明细表!$A$6:$A$1000&lt;=$H$4)*(原材料明细表!$C$6:$C$1000=$A251)*(原材料明细表!$L$6:$L$1000))=0,"",SUMPRODUCT((原材料明细表!$A$6:$A$1000&gt;=$G$4)*(原材料明细表!$A$6:$A$1000&lt;=$H$4)*(原材料明细表!$C$6:$C$1000=$A251)*(原材料明细表!$L$6:$L$1000)))</f>
        <v/>
      </c>
      <c r="K251" s="178" t="str">
        <f t="array" ref="K251">IF(A251="","",VLOOKUP(A251,基础资料!A:E,4,0))</f>
        <v/>
      </c>
      <c r="L251" s="186" t="str">
        <f t="array" ref="L251">IF(OR(A251="",J251=""),"",J251*K251)</f>
        <v/>
      </c>
      <c r="M251" s="187" t="str">
        <f t="array" ref="M251">IF(AND(D251="",G251="",J251=""),"",IF(AND(D251="",G251=""),-J251,IF(AND(D251="",J251=""),-G251,IF(AND(G251="",J251=""),D251,IF(D251="",-G251-J251,IF(G251="",D251-J251,IF(J251="",D251-G251,D251-G251-J251)))))))</f>
        <v/>
      </c>
      <c r="N251" s="178" t="str">
        <f t="array" ref="N251">IF(A251="","",VLOOKUP(A251,基础资料!A:E,4,0))</f>
        <v/>
      </c>
      <c r="O251" s="186" t="str">
        <f t="array" ref="O251">IF(OR(A251="",M251=""),"",N251*M251)</f>
        <v/>
      </c>
    </row>
    <row r="252" spans="1:15">
      <c r="A252" s="182"/>
      <c r="B252" s="172"/>
      <c r="C252" s="172"/>
      <c r="D252" s="183" t="str">
        <f t="array" ref="D252">IF(SUMPRODUCT((原材料明细表!$A$6:$A$1000&gt;=$G$4)*(原材料明细表!$A$6:$A$1000&lt;=$H$4)*(原材料明细表!$C$6:$C$1000=$A252)*(原材料明细表!$F$6:$F$1000))=0,"",SUMPRODUCT((原材料明细表!$A$6:$A$1000&gt;=$G$4)*(原材料明细表!$A$6:$A$1000&lt;=$H$4)*(原材料明细表!$C$6:$C$1000=$A252)*(原材料明细表!$F$6:$F$1000)))</f>
        <v/>
      </c>
      <c r="E252" s="174" t="str">
        <f t="array" ref="E252">IF(A252="","",VLOOKUP(A252,基础资料!A:E,4,0))</f>
        <v/>
      </c>
      <c r="F252" s="175" t="str">
        <f t="array" ref="F252">IF(OR(A252="",D252=""),"",E252*D252)</f>
        <v/>
      </c>
      <c r="G252" s="176" t="str">
        <f t="array" ref="G252">IF(SUMPRODUCT((原材料明细表!$A$6:$A$1000&gt;=$G$4)*(原材料明细表!$A$6:$A$1000&lt;=$H$4)*(原材料明细表!$C$6:$C$1000=$A252)*(原材料明细表!$I$6:$I$1000))=0,"",SUMPRODUCT((原材料明细表!$A$6:$A$1000&gt;=$G$4)*(原材料明细表!$A$6:$A$1000&lt;=$H$4)*(原材料明细表!$C$6:$C$1000=$A252)*(原材料明细表!$I$6:$I$1000)))</f>
        <v/>
      </c>
      <c r="H252" s="174" t="str">
        <f t="array" ref="H252">IF(A252="","",VLOOKUP(A252,基础资料!A:E,4,0))</f>
        <v/>
      </c>
      <c r="I252" s="184" t="str">
        <f t="array" ref="I252">IF(OR(A252="",G252=""),"",G252*H252)</f>
        <v/>
      </c>
      <c r="J252" s="176" t="str">
        <f t="array" ref="J252">IF(SUMPRODUCT((原材料明细表!$A$6:$A$1000&gt;=$G$4)*(原材料明细表!$A$6:$A$1000&lt;=$H$4)*(原材料明细表!$C$6:$C$1000=$A252)*(原材料明细表!$L$6:$L$1000))=0,"",SUMPRODUCT((原材料明细表!$A$6:$A$1000&gt;=$G$4)*(原材料明细表!$A$6:$A$1000&lt;=$H$4)*(原材料明细表!$C$6:$C$1000=$A252)*(原材料明细表!$L$6:$L$1000)))</f>
        <v/>
      </c>
      <c r="K252" s="173" t="str">
        <f t="array" ref="K252">IF(A252="","",VLOOKUP(A252,基础资料!A:E,4,0))</f>
        <v/>
      </c>
      <c r="L252" s="184" t="str">
        <f t="array" ref="L252">IF(OR(A252="",J252=""),"",J252*K252)</f>
        <v/>
      </c>
      <c r="M252" s="185" t="str">
        <f t="array" ref="M252">IF(AND(D252="",G252="",J252=""),"",IF(AND(D252="",G252=""),-J252,IF(AND(D252="",J252=""),-G252,IF(AND(G252="",J252=""),D252,IF(D252="",-G252-J252,IF(G252="",D252-J252,IF(J252="",D252-G252,D252-G252-J252)))))))</f>
        <v/>
      </c>
      <c r="N252" s="173" t="str">
        <f t="array" ref="N252">IF(A252="","",VLOOKUP(A252,基础资料!A:E,4,0))</f>
        <v/>
      </c>
      <c r="O252" s="184" t="str">
        <f t="array" ref="O252">IF(OR(A252="",M252=""),"",N252*M252)</f>
        <v/>
      </c>
    </row>
    <row r="253" spans="1:15">
      <c r="A253" s="182"/>
      <c r="B253" s="172"/>
      <c r="C253" s="172"/>
      <c r="D253" s="183" t="str">
        <f t="array" ref="D253">IF(SUMPRODUCT((原材料明细表!$A$6:$A$1000&gt;=$G$4)*(原材料明细表!$A$6:$A$1000&lt;=$H$4)*(原材料明细表!$C$6:$C$1000=$A253)*(原材料明细表!$F$6:$F$1000))=0,"",SUMPRODUCT((原材料明细表!$A$6:$A$1000&gt;=$G$4)*(原材料明细表!$A$6:$A$1000&lt;=$H$4)*(原材料明细表!$C$6:$C$1000=$A253)*(原材料明细表!$F$6:$F$1000)))</f>
        <v/>
      </c>
      <c r="E253" s="179" t="str">
        <f t="array" ref="E253">IF(A253="","",VLOOKUP(A253,基础资料!A:E,4,0))</f>
        <v/>
      </c>
      <c r="F253" s="180" t="str">
        <f t="array" ref="F253">IF(OR(A253="",D253=""),"",E253*D253)</f>
        <v/>
      </c>
      <c r="G253" s="181" t="str">
        <f t="array" ref="G253">IF(SUMPRODUCT((原材料明细表!$A$6:$A$1000&gt;=$G$4)*(原材料明细表!$A$6:$A$1000&lt;=$H$4)*(原材料明细表!$C$6:$C$1000=$A253)*(原材料明细表!$I$6:$I$1000))=0,"",SUMPRODUCT((原材料明细表!$A$6:$A$1000&gt;=$G$4)*(原材料明细表!$A$6:$A$1000&lt;=$H$4)*(原材料明细表!$C$6:$C$1000=$A253)*(原材料明细表!$I$6:$I$1000)))</f>
        <v/>
      </c>
      <c r="H253" s="179" t="str">
        <f t="array" ref="H253">IF(A253="","",VLOOKUP(A253,基础资料!A:E,4,0))</f>
        <v/>
      </c>
      <c r="I253" s="186" t="str">
        <f t="array" ref="I253">IF(OR(A253="",G253=""),"",G253*H253)</f>
        <v/>
      </c>
      <c r="J253" s="181" t="str">
        <f t="array" ref="J253">IF(SUMPRODUCT((原材料明细表!$A$6:$A$1000&gt;=$G$4)*(原材料明细表!$A$6:$A$1000&lt;=$H$4)*(原材料明细表!$C$6:$C$1000=$A253)*(原材料明细表!$L$6:$L$1000))=0,"",SUMPRODUCT((原材料明细表!$A$6:$A$1000&gt;=$G$4)*(原材料明细表!$A$6:$A$1000&lt;=$H$4)*(原材料明细表!$C$6:$C$1000=$A253)*(原材料明细表!$L$6:$L$1000)))</f>
        <v/>
      </c>
      <c r="K253" s="178" t="str">
        <f t="array" ref="K253">IF(A253="","",VLOOKUP(A253,基础资料!A:E,4,0))</f>
        <v/>
      </c>
      <c r="L253" s="186" t="str">
        <f t="array" ref="L253">IF(OR(A253="",J253=""),"",J253*K253)</f>
        <v/>
      </c>
      <c r="M253" s="187" t="str">
        <f t="array" ref="M253">IF(AND(D253="",G253="",J253=""),"",IF(AND(D253="",G253=""),-J253,IF(AND(D253="",J253=""),-G253,IF(AND(G253="",J253=""),D253,IF(D253="",-G253-J253,IF(G253="",D253-J253,IF(J253="",D253-G253,D253-G253-J253)))))))</f>
        <v/>
      </c>
      <c r="N253" s="178" t="str">
        <f t="array" ref="N253">IF(A253="","",VLOOKUP(A253,基础资料!A:E,4,0))</f>
        <v/>
      </c>
      <c r="O253" s="186" t="str">
        <f t="array" ref="O253">IF(OR(A253="",M253=""),"",N253*M253)</f>
        <v/>
      </c>
    </row>
    <row r="254" spans="1:15">
      <c r="A254" s="182"/>
      <c r="B254" s="172"/>
      <c r="C254" s="172"/>
      <c r="D254" s="183" t="str">
        <f t="array" ref="D254">IF(SUMPRODUCT((原材料明细表!$A$6:$A$1000&gt;=$G$4)*(原材料明细表!$A$6:$A$1000&lt;=$H$4)*(原材料明细表!$C$6:$C$1000=$A254)*(原材料明细表!$F$6:$F$1000))=0,"",SUMPRODUCT((原材料明细表!$A$6:$A$1000&gt;=$G$4)*(原材料明细表!$A$6:$A$1000&lt;=$H$4)*(原材料明细表!$C$6:$C$1000=$A254)*(原材料明细表!$F$6:$F$1000)))</f>
        <v/>
      </c>
      <c r="E254" s="174" t="str">
        <f t="array" ref="E254">IF(A254="","",VLOOKUP(A254,基础资料!A:E,4,0))</f>
        <v/>
      </c>
      <c r="F254" s="175" t="str">
        <f t="array" ref="F254">IF(OR(A254="",D254=""),"",E254*D254)</f>
        <v/>
      </c>
      <c r="G254" s="176" t="str">
        <f t="array" ref="G254">IF(SUMPRODUCT((原材料明细表!$A$6:$A$1000&gt;=$G$4)*(原材料明细表!$A$6:$A$1000&lt;=$H$4)*(原材料明细表!$C$6:$C$1000=$A254)*(原材料明细表!$I$6:$I$1000))=0,"",SUMPRODUCT((原材料明细表!$A$6:$A$1000&gt;=$G$4)*(原材料明细表!$A$6:$A$1000&lt;=$H$4)*(原材料明细表!$C$6:$C$1000=$A254)*(原材料明细表!$I$6:$I$1000)))</f>
        <v/>
      </c>
      <c r="H254" s="174" t="str">
        <f t="array" ref="H254">IF(A254="","",VLOOKUP(A254,基础资料!A:E,4,0))</f>
        <v/>
      </c>
      <c r="I254" s="184" t="str">
        <f t="array" ref="I254">IF(OR(A254="",G254=""),"",G254*H254)</f>
        <v/>
      </c>
      <c r="J254" s="176" t="str">
        <f t="array" ref="J254">IF(SUMPRODUCT((原材料明细表!$A$6:$A$1000&gt;=$G$4)*(原材料明细表!$A$6:$A$1000&lt;=$H$4)*(原材料明细表!$C$6:$C$1000=$A254)*(原材料明细表!$L$6:$L$1000))=0,"",SUMPRODUCT((原材料明细表!$A$6:$A$1000&gt;=$G$4)*(原材料明细表!$A$6:$A$1000&lt;=$H$4)*(原材料明细表!$C$6:$C$1000=$A254)*(原材料明细表!$L$6:$L$1000)))</f>
        <v/>
      </c>
      <c r="K254" s="173" t="str">
        <f t="array" ref="K254">IF(A254="","",VLOOKUP(A254,基础资料!A:E,4,0))</f>
        <v/>
      </c>
      <c r="L254" s="184" t="str">
        <f t="array" ref="L254">IF(OR(A254="",J254=""),"",J254*K254)</f>
        <v/>
      </c>
      <c r="M254" s="185" t="str">
        <f t="array" ref="M254">IF(AND(D254="",G254="",J254=""),"",IF(AND(D254="",G254=""),-J254,IF(AND(D254="",J254=""),-G254,IF(AND(G254="",J254=""),D254,IF(D254="",-G254-J254,IF(G254="",D254-J254,IF(J254="",D254-G254,D254-G254-J254)))))))</f>
        <v/>
      </c>
      <c r="N254" s="173" t="str">
        <f t="array" ref="N254">IF(A254="","",VLOOKUP(A254,基础资料!A:E,4,0))</f>
        <v/>
      </c>
      <c r="O254" s="184" t="str">
        <f t="array" ref="O254">IF(OR(A254="",M254=""),"",N254*M254)</f>
        <v/>
      </c>
    </row>
    <row r="255" spans="1:15">
      <c r="A255" s="182"/>
      <c r="B255" s="172"/>
      <c r="C255" s="172"/>
      <c r="D255" s="183" t="str">
        <f t="array" ref="D255">IF(SUMPRODUCT((原材料明细表!$A$6:$A$1000&gt;=$G$4)*(原材料明细表!$A$6:$A$1000&lt;=$H$4)*(原材料明细表!$C$6:$C$1000=$A255)*(原材料明细表!$F$6:$F$1000))=0,"",SUMPRODUCT((原材料明细表!$A$6:$A$1000&gt;=$G$4)*(原材料明细表!$A$6:$A$1000&lt;=$H$4)*(原材料明细表!$C$6:$C$1000=$A255)*(原材料明细表!$F$6:$F$1000)))</f>
        <v/>
      </c>
      <c r="E255" s="179" t="str">
        <f t="array" ref="E255">IF(A255="","",VLOOKUP(A255,基础资料!A:E,4,0))</f>
        <v/>
      </c>
      <c r="F255" s="180" t="str">
        <f t="array" ref="F255">IF(OR(A255="",D255=""),"",E255*D255)</f>
        <v/>
      </c>
      <c r="G255" s="181" t="str">
        <f t="array" ref="G255">IF(SUMPRODUCT((原材料明细表!$A$6:$A$1000&gt;=$G$4)*(原材料明细表!$A$6:$A$1000&lt;=$H$4)*(原材料明细表!$C$6:$C$1000=$A255)*(原材料明细表!$I$6:$I$1000))=0,"",SUMPRODUCT((原材料明细表!$A$6:$A$1000&gt;=$G$4)*(原材料明细表!$A$6:$A$1000&lt;=$H$4)*(原材料明细表!$C$6:$C$1000=$A255)*(原材料明细表!$I$6:$I$1000)))</f>
        <v/>
      </c>
      <c r="H255" s="179" t="str">
        <f t="array" ref="H255">IF(A255="","",VLOOKUP(A255,基础资料!A:E,4,0))</f>
        <v/>
      </c>
      <c r="I255" s="186" t="str">
        <f t="array" ref="I255">IF(OR(A255="",G255=""),"",G255*H255)</f>
        <v/>
      </c>
      <c r="J255" s="181" t="str">
        <f t="array" ref="J255">IF(SUMPRODUCT((原材料明细表!$A$6:$A$1000&gt;=$G$4)*(原材料明细表!$A$6:$A$1000&lt;=$H$4)*(原材料明细表!$C$6:$C$1000=$A255)*(原材料明细表!$L$6:$L$1000))=0,"",SUMPRODUCT((原材料明细表!$A$6:$A$1000&gt;=$G$4)*(原材料明细表!$A$6:$A$1000&lt;=$H$4)*(原材料明细表!$C$6:$C$1000=$A255)*(原材料明细表!$L$6:$L$1000)))</f>
        <v/>
      </c>
      <c r="K255" s="178" t="str">
        <f t="array" ref="K255">IF(A255="","",VLOOKUP(A255,基础资料!A:E,4,0))</f>
        <v/>
      </c>
      <c r="L255" s="186" t="str">
        <f t="array" ref="L255">IF(OR(A255="",J255=""),"",J255*K255)</f>
        <v/>
      </c>
      <c r="M255" s="187" t="str">
        <f t="array" ref="M255">IF(AND(D255="",G255="",J255=""),"",IF(AND(D255="",G255=""),-J255,IF(AND(D255="",J255=""),-G255,IF(AND(G255="",J255=""),D255,IF(D255="",-G255-J255,IF(G255="",D255-J255,IF(J255="",D255-G255,D255-G255-J255)))))))</f>
        <v/>
      </c>
      <c r="N255" s="178" t="str">
        <f t="array" ref="N255">IF(A255="","",VLOOKUP(A255,基础资料!A:E,4,0))</f>
        <v/>
      </c>
      <c r="O255" s="186" t="str">
        <f t="array" ref="O255">IF(OR(A255="",M255=""),"",N255*M255)</f>
        <v/>
      </c>
    </row>
    <row r="256" spans="1:15">
      <c r="A256" s="182"/>
      <c r="B256" s="172"/>
      <c r="C256" s="172"/>
      <c r="D256" s="183" t="str">
        <f t="array" ref="D256">IF(SUMPRODUCT((原材料明细表!$A$6:$A$1000&gt;=$G$4)*(原材料明细表!$A$6:$A$1000&lt;=$H$4)*(原材料明细表!$C$6:$C$1000=$A256)*(原材料明细表!$F$6:$F$1000))=0,"",SUMPRODUCT((原材料明细表!$A$6:$A$1000&gt;=$G$4)*(原材料明细表!$A$6:$A$1000&lt;=$H$4)*(原材料明细表!$C$6:$C$1000=$A256)*(原材料明细表!$F$6:$F$1000)))</f>
        <v/>
      </c>
      <c r="E256" s="174" t="str">
        <f t="array" ref="E256">IF(A256="","",VLOOKUP(A256,基础资料!A:E,4,0))</f>
        <v/>
      </c>
      <c r="F256" s="175" t="str">
        <f t="array" ref="F256">IF(OR(A256="",D256=""),"",E256*D256)</f>
        <v/>
      </c>
      <c r="G256" s="176" t="str">
        <f t="array" ref="G256">IF(SUMPRODUCT((原材料明细表!$A$6:$A$1000&gt;=$G$4)*(原材料明细表!$A$6:$A$1000&lt;=$H$4)*(原材料明细表!$C$6:$C$1000=$A256)*(原材料明细表!$I$6:$I$1000))=0,"",SUMPRODUCT((原材料明细表!$A$6:$A$1000&gt;=$G$4)*(原材料明细表!$A$6:$A$1000&lt;=$H$4)*(原材料明细表!$C$6:$C$1000=$A256)*(原材料明细表!$I$6:$I$1000)))</f>
        <v/>
      </c>
      <c r="H256" s="174" t="str">
        <f t="array" ref="H256">IF(A256="","",VLOOKUP(A256,基础资料!A:E,4,0))</f>
        <v/>
      </c>
      <c r="I256" s="184" t="str">
        <f t="array" ref="I256">IF(OR(A256="",G256=""),"",G256*H256)</f>
        <v/>
      </c>
      <c r="J256" s="176" t="str">
        <f t="array" ref="J256">IF(SUMPRODUCT((原材料明细表!$A$6:$A$1000&gt;=$G$4)*(原材料明细表!$A$6:$A$1000&lt;=$H$4)*(原材料明细表!$C$6:$C$1000=$A256)*(原材料明细表!$L$6:$L$1000))=0,"",SUMPRODUCT((原材料明细表!$A$6:$A$1000&gt;=$G$4)*(原材料明细表!$A$6:$A$1000&lt;=$H$4)*(原材料明细表!$C$6:$C$1000=$A256)*(原材料明细表!$L$6:$L$1000)))</f>
        <v/>
      </c>
      <c r="K256" s="173" t="str">
        <f t="array" ref="K256">IF(A256="","",VLOOKUP(A256,基础资料!A:E,4,0))</f>
        <v/>
      </c>
      <c r="L256" s="184" t="str">
        <f t="array" ref="L256">IF(OR(A256="",J256=""),"",J256*K256)</f>
        <v/>
      </c>
      <c r="M256" s="185" t="str">
        <f t="array" ref="M256">IF(AND(D256="",G256="",J256=""),"",IF(AND(D256="",G256=""),-J256,IF(AND(D256="",J256=""),-G256,IF(AND(G256="",J256=""),D256,IF(D256="",-G256-J256,IF(G256="",D256-J256,IF(J256="",D256-G256,D256-G256-J256)))))))</f>
        <v/>
      </c>
      <c r="N256" s="173" t="str">
        <f t="array" ref="N256">IF(A256="","",VLOOKUP(A256,基础资料!A:E,4,0))</f>
        <v/>
      </c>
      <c r="O256" s="184" t="str">
        <f t="array" ref="O256">IF(OR(A256="",M256=""),"",N256*M256)</f>
        <v/>
      </c>
    </row>
    <row r="257" spans="1:15">
      <c r="A257" s="182"/>
      <c r="B257" s="172"/>
      <c r="C257" s="172"/>
      <c r="D257" s="183" t="str">
        <f t="array" ref="D257">IF(SUMPRODUCT((原材料明细表!$A$6:$A$1000&gt;=$G$4)*(原材料明细表!$A$6:$A$1000&lt;=$H$4)*(原材料明细表!$C$6:$C$1000=$A257)*(原材料明细表!$F$6:$F$1000))=0,"",SUMPRODUCT((原材料明细表!$A$6:$A$1000&gt;=$G$4)*(原材料明细表!$A$6:$A$1000&lt;=$H$4)*(原材料明细表!$C$6:$C$1000=$A257)*(原材料明细表!$F$6:$F$1000)))</f>
        <v/>
      </c>
      <c r="E257" s="179" t="str">
        <f t="array" ref="E257">IF(A257="","",VLOOKUP(A257,基础资料!A:E,4,0))</f>
        <v/>
      </c>
      <c r="F257" s="180" t="str">
        <f t="array" ref="F257">IF(OR(A257="",D257=""),"",E257*D257)</f>
        <v/>
      </c>
      <c r="G257" s="181" t="str">
        <f t="array" ref="G257">IF(SUMPRODUCT((原材料明细表!$A$6:$A$1000&gt;=$G$4)*(原材料明细表!$A$6:$A$1000&lt;=$H$4)*(原材料明细表!$C$6:$C$1000=$A257)*(原材料明细表!$I$6:$I$1000))=0,"",SUMPRODUCT((原材料明细表!$A$6:$A$1000&gt;=$G$4)*(原材料明细表!$A$6:$A$1000&lt;=$H$4)*(原材料明细表!$C$6:$C$1000=$A257)*(原材料明细表!$I$6:$I$1000)))</f>
        <v/>
      </c>
      <c r="H257" s="179" t="str">
        <f t="array" ref="H257">IF(A257="","",VLOOKUP(A257,基础资料!A:E,4,0))</f>
        <v/>
      </c>
      <c r="I257" s="186" t="str">
        <f t="array" ref="I257">IF(OR(A257="",G257=""),"",G257*H257)</f>
        <v/>
      </c>
      <c r="J257" s="181" t="str">
        <f t="array" ref="J257">IF(SUMPRODUCT((原材料明细表!$A$6:$A$1000&gt;=$G$4)*(原材料明细表!$A$6:$A$1000&lt;=$H$4)*(原材料明细表!$C$6:$C$1000=$A257)*(原材料明细表!$L$6:$L$1000))=0,"",SUMPRODUCT((原材料明细表!$A$6:$A$1000&gt;=$G$4)*(原材料明细表!$A$6:$A$1000&lt;=$H$4)*(原材料明细表!$C$6:$C$1000=$A257)*(原材料明细表!$L$6:$L$1000)))</f>
        <v/>
      </c>
      <c r="K257" s="178" t="str">
        <f t="array" ref="K257">IF(A257="","",VLOOKUP(A257,基础资料!A:E,4,0))</f>
        <v/>
      </c>
      <c r="L257" s="186" t="str">
        <f t="array" ref="L257">IF(OR(A257="",J257=""),"",J257*K257)</f>
        <v/>
      </c>
      <c r="M257" s="187" t="str">
        <f t="array" ref="M257">IF(AND(D257="",G257="",J257=""),"",IF(AND(D257="",G257=""),-J257,IF(AND(D257="",J257=""),-G257,IF(AND(G257="",J257=""),D257,IF(D257="",-G257-J257,IF(G257="",D257-J257,IF(J257="",D257-G257,D257-G257-J257)))))))</f>
        <v/>
      </c>
      <c r="N257" s="178" t="str">
        <f t="array" ref="N257">IF(A257="","",VLOOKUP(A257,基础资料!A:E,4,0))</f>
        <v/>
      </c>
      <c r="O257" s="186" t="str">
        <f t="array" ref="O257">IF(OR(A257="",M257=""),"",N257*M257)</f>
        <v/>
      </c>
    </row>
    <row r="258" spans="1:15">
      <c r="A258" s="182"/>
      <c r="B258" s="172"/>
      <c r="C258" s="172"/>
      <c r="D258" s="183" t="str">
        <f t="array" ref="D258">IF(SUMPRODUCT((原材料明细表!$A$6:$A$1000&gt;=$G$4)*(原材料明细表!$A$6:$A$1000&lt;=$H$4)*(原材料明细表!$C$6:$C$1000=$A258)*(原材料明细表!$F$6:$F$1000))=0,"",SUMPRODUCT((原材料明细表!$A$6:$A$1000&gt;=$G$4)*(原材料明细表!$A$6:$A$1000&lt;=$H$4)*(原材料明细表!$C$6:$C$1000=$A258)*(原材料明细表!$F$6:$F$1000)))</f>
        <v/>
      </c>
      <c r="E258" s="174" t="str">
        <f t="array" ref="E258">IF(A258="","",VLOOKUP(A258,基础资料!A:E,4,0))</f>
        <v/>
      </c>
      <c r="F258" s="175" t="str">
        <f t="array" ref="F258">IF(OR(A258="",D258=""),"",E258*D258)</f>
        <v/>
      </c>
      <c r="G258" s="176" t="str">
        <f t="array" ref="G258">IF(SUMPRODUCT((原材料明细表!$A$6:$A$1000&gt;=$G$4)*(原材料明细表!$A$6:$A$1000&lt;=$H$4)*(原材料明细表!$C$6:$C$1000=$A258)*(原材料明细表!$I$6:$I$1000))=0,"",SUMPRODUCT((原材料明细表!$A$6:$A$1000&gt;=$G$4)*(原材料明细表!$A$6:$A$1000&lt;=$H$4)*(原材料明细表!$C$6:$C$1000=$A258)*(原材料明细表!$I$6:$I$1000)))</f>
        <v/>
      </c>
      <c r="H258" s="174" t="str">
        <f t="array" ref="H258">IF(A258="","",VLOOKUP(A258,基础资料!A:E,4,0))</f>
        <v/>
      </c>
      <c r="I258" s="184" t="str">
        <f t="array" ref="I258">IF(OR(A258="",G258=""),"",G258*H258)</f>
        <v/>
      </c>
      <c r="J258" s="176" t="str">
        <f t="array" ref="J258">IF(SUMPRODUCT((原材料明细表!$A$6:$A$1000&gt;=$G$4)*(原材料明细表!$A$6:$A$1000&lt;=$H$4)*(原材料明细表!$C$6:$C$1000=$A258)*(原材料明细表!$L$6:$L$1000))=0,"",SUMPRODUCT((原材料明细表!$A$6:$A$1000&gt;=$G$4)*(原材料明细表!$A$6:$A$1000&lt;=$H$4)*(原材料明细表!$C$6:$C$1000=$A258)*(原材料明细表!$L$6:$L$1000)))</f>
        <v/>
      </c>
      <c r="K258" s="173" t="str">
        <f t="array" ref="K258">IF(A258="","",VLOOKUP(A258,基础资料!A:E,4,0))</f>
        <v/>
      </c>
      <c r="L258" s="184" t="str">
        <f t="array" ref="L258">IF(OR(A258="",J258=""),"",J258*K258)</f>
        <v/>
      </c>
      <c r="M258" s="185" t="str">
        <f t="array" ref="M258">IF(AND(D258="",G258="",J258=""),"",IF(AND(D258="",G258=""),-J258,IF(AND(D258="",J258=""),-G258,IF(AND(G258="",J258=""),D258,IF(D258="",-G258-J258,IF(G258="",D258-J258,IF(J258="",D258-G258,D258-G258-J258)))))))</f>
        <v/>
      </c>
      <c r="N258" s="173" t="str">
        <f t="array" ref="N258">IF(A258="","",VLOOKUP(A258,基础资料!A:E,4,0))</f>
        <v/>
      </c>
      <c r="O258" s="184" t="str">
        <f t="array" ref="O258">IF(OR(A258="",M258=""),"",N258*M258)</f>
        <v/>
      </c>
    </row>
    <row r="259" spans="1:15">
      <c r="A259" s="182"/>
      <c r="B259" s="172"/>
      <c r="C259" s="172"/>
      <c r="D259" s="183" t="str">
        <f t="array" ref="D259">IF(SUMPRODUCT((原材料明细表!$A$6:$A$1000&gt;=$G$4)*(原材料明细表!$A$6:$A$1000&lt;=$H$4)*(原材料明细表!$C$6:$C$1000=$A259)*(原材料明细表!$F$6:$F$1000))=0,"",SUMPRODUCT((原材料明细表!$A$6:$A$1000&gt;=$G$4)*(原材料明细表!$A$6:$A$1000&lt;=$H$4)*(原材料明细表!$C$6:$C$1000=$A259)*(原材料明细表!$F$6:$F$1000)))</f>
        <v/>
      </c>
      <c r="E259" s="179" t="str">
        <f t="array" ref="E259">IF(A259="","",VLOOKUP(A259,基础资料!A:E,4,0))</f>
        <v/>
      </c>
      <c r="F259" s="180" t="str">
        <f t="array" ref="F259">IF(OR(A259="",D259=""),"",E259*D259)</f>
        <v/>
      </c>
      <c r="G259" s="181" t="str">
        <f t="array" ref="G259">IF(SUMPRODUCT((原材料明细表!$A$6:$A$1000&gt;=$G$4)*(原材料明细表!$A$6:$A$1000&lt;=$H$4)*(原材料明细表!$C$6:$C$1000=$A259)*(原材料明细表!$I$6:$I$1000))=0,"",SUMPRODUCT((原材料明细表!$A$6:$A$1000&gt;=$G$4)*(原材料明细表!$A$6:$A$1000&lt;=$H$4)*(原材料明细表!$C$6:$C$1000=$A259)*(原材料明细表!$I$6:$I$1000)))</f>
        <v/>
      </c>
      <c r="H259" s="179" t="str">
        <f t="array" ref="H259">IF(A259="","",VLOOKUP(A259,基础资料!A:E,4,0))</f>
        <v/>
      </c>
      <c r="I259" s="186" t="str">
        <f t="array" ref="I259">IF(OR(A259="",G259=""),"",G259*H259)</f>
        <v/>
      </c>
      <c r="J259" s="181" t="str">
        <f t="array" ref="J259">IF(SUMPRODUCT((原材料明细表!$A$6:$A$1000&gt;=$G$4)*(原材料明细表!$A$6:$A$1000&lt;=$H$4)*(原材料明细表!$C$6:$C$1000=$A259)*(原材料明细表!$L$6:$L$1000))=0,"",SUMPRODUCT((原材料明细表!$A$6:$A$1000&gt;=$G$4)*(原材料明细表!$A$6:$A$1000&lt;=$H$4)*(原材料明细表!$C$6:$C$1000=$A259)*(原材料明细表!$L$6:$L$1000)))</f>
        <v/>
      </c>
      <c r="K259" s="178" t="str">
        <f t="array" ref="K259">IF(A259="","",VLOOKUP(A259,基础资料!A:E,4,0))</f>
        <v/>
      </c>
      <c r="L259" s="186" t="str">
        <f t="array" ref="L259">IF(OR(A259="",J259=""),"",J259*K259)</f>
        <v/>
      </c>
      <c r="M259" s="187" t="str">
        <f t="array" ref="M259">IF(AND(D259="",G259="",J259=""),"",IF(AND(D259="",G259=""),-J259,IF(AND(D259="",J259=""),-G259,IF(AND(G259="",J259=""),D259,IF(D259="",-G259-J259,IF(G259="",D259-J259,IF(J259="",D259-G259,D259-G259-J259)))))))</f>
        <v/>
      </c>
      <c r="N259" s="178" t="str">
        <f t="array" ref="N259">IF(A259="","",VLOOKUP(A259,基础资料!A:E,4,0))</f>
        <v/>
      </c>
      <c r="O259" s="186" t="str">
        <f t="array" ref="O259">IF(OR(A259="",M259=""),"",N259*M259)</f>
        <v/>
      </c>
    </row>
    <row r="260" spans="1:15">
      <c r="A260" s="182"/>
      <c r="B260" s="172"/>
      <c r="C260" s="172"/>
      <c r="D260" s="183" t="str">
        <f t="array" ref="D260">IF(SUMPRODUCT((原材料明细表!$A$6:$A$1000&gt;=$G$4)*(原材料明细表!$A$6:$A$1000&lt;=$H$4)*(原材料明细表!$C$6:$C$1000=$A260)*(原材料明细表!$F$6:$F$1000))=0,"",SUMPRODUCT((原材料明细表!$A$6:$A$1000&gt;=$G$4)*(原材料明细表!$A$6:$A$1000&lt;=$H$4)*(原材料明细表!$C$6:$C$1000=$A260)*(原材料明细表!$F$6:$F$1000)))</f>
        <v/>
      </c>
      <c r="E260" s="174" t="str">
        <f t="array" ref="E260">IF(A260="","",VLOOKUP(A260,基础资料!A:E,4,0))</f>
        <v/>
      </c>
      <c r="F260" s="175" t="str">
        <f t="array" ref="F260">IF(OR(A260="",D260=""),"",E260*D260)</f>
        <v/>
      </c>
      <c r="G260" s="176" t="str">
        <f t="array" ref="G260">IF(SUMPRODUCT((原材料明细表!$A$6:$A$1000&gt;=$G$4)*(原材料明细表!$A$6:$A$1000&lt;=$H$4)*(原材料明细表!$C$6:$C$1000=$A260)*(原材料明细表!$I$6:$I$1000))=0,"",SUMPRODUCT((原材料明细表!$A$6:$A$1000&gt;=$G$4)*(原材料明细表!$A$6:$A$1000&lt;=$H$4)*(原材料明细表!$C$6:$C$1000=$A260)*(原材料明细表!$I$6:$I$1000)))</f>
        <v/>
      </c>
      <c r="H260" s="174" t="str">
        <f t="array" ref="H260">IF(A260="","",VLOOKUP(A260,基础资料!A:E,4,0))</f>
        <v/>
      </c>
      <c r="I260" s="184" t="str">
        <f t="array" ref="I260">IF(OR(A260="",G260=""),"",G260*H260)</f>
        <v/>
      </c>
      <c r="J260" s="176" t="str">
        <f t="array" ref="J260">IF(SUMPRODUCT((原材料明细表!$A$6:$A$1000&gt;=$G$4)*(原材料明细表!$A$6:$A$1000&lt;=$H$4)*(原材料明细表!$C$6:$C$1000=$A260)*(原材料明细表!$L$6:$L$1000))=0,"",SUMPRODUCT((原材料明细表!$A$6:$A$1000&gt;=$G$4)*(原材料明细表!$A$6:$A$1000&lt;=$H$4)*(原材料明细表!$C$6:$C$1000=$A260)*(原材料明细表!$L$6:$L$1000)))</f>
        <v/>
      </c>
      <c r="K260" s="173" t="str">
        <f t="array" ref="K260">IF(A260="","",VLOOKUP(A260,基础资料!A:E,4,0))</f>
        <v/>
      </c>
      <c r="L260" s="184" t="str">
        <f t="array" ref="L260">IF(OR(A260="",J260=""),"",J260*K260)</f>
        <v/>
      </c>
      <c r="M260" s="185" t="str">
        <f t="array" ref="M260">IF(AND(D260="",G260="",J260=""),"",IF(AND(D260="",G260=""),-J260,IF(AND(D260="",J260=""),-G260,IF(AND(G260="",J260=""),D260,IF(D260="",-G260-J260,IF(G260="",D260-J260,IF(J260="",D260-G260,D260-G260-J260)))))))</f>
        <v/>
      </c>
      <c r="N260" s="173" t="str">
        <f t="array" ref="N260">IF(A260="","",VLOOKUP(A260,基础资料!A:E,4,0))</f>
        <v/>
      </c>
      <c r="O260" s="184" t="str">
        <f t="array" ref="O260">IF(OR(A260="",M260=""),"",N260*M260)</f>
        <v/>
      </c>
    </row>
    <row r="261" spans="1:15">
      <c r="A261" s="182"/>
      <c r="B261" s="172"/>
      <c r="C261" s="172"/>
      <c r="D261" s="183" t="str">
        <f t="array" ref="D261">IF(SUMPRODUCT((原材料明细表!$A$6:$A$1000&gt;=$G$4)*(原材料明细表!$A$6:$A$1000&lt;=$H$4)*(原材料明细表!$C$6:$C$1000=$A261)*(原材料明细表!$F$6:$F$1000))=0,"",SUMPRODUCT((原材料明细表!$A$6:$A$1000&gt;=$G$4)*(原材料明细表!$A$6:$A$1000&lt;=$H$4)*(原材料明细表!$C$6:$C$1000=$A261)*(原材料明细表!$F$6:$F$1000)))</f>
        <v/>
      </c>
      <c r="E261" s="179" t="str">
        <f t="array" ref="E261">IF(A261="","",VLOOKUP(A261,基础资料!A:E,4,0))</f>
        <v/>
      </c>
      <c r="F261" s="180" t="str">
        <f t="array" ref="F261">IF(OR(A261="",D261=""),"",E261*D261)</f>
        <v/>
      </c>
      <c r="G261" s="181" t="str">
        <f t="array" ref="G261">IF(SUMPRODUCT((原材料明细表!$A$6:$A$1000&gt;=$G$4)*(原材料明细表!$A$6:$A$1000&lt;=$H$4)*(原材料明细表!$C$6:$C$1000=$A261)*(原材料明细表!$I$6:$I$1000))=0,"",SUMPRODUCT((原材料明细表!$A$6:$A$1000&gt;=$G$4)*(原材料明细表!$A$6:$A$1000&lt;=$H$4)*(原材料明细表!$C$6:$C$1000=$A261)*(原材料明细表!$I$6:$I$1000)))</f>
        <v/>
      </c>
      <c r="H261" s="179" t="str">
        <f t="array" ref="H261">IF(A261="","",VLOOKUP(A261,基础资料!A:E,4,0))</f>
        <v/>
      </c>
      <c r="I261" s="186" t="str">
        <f t="array" ref="I261">IF(OR(A261="",G261=""),"",G261*H261)</f>
        <v/>
      </c>
      <c r="J261" s="181" t="str">
        <f t="array" ref="J261">IF(SUMPRODUCT((原材料明细表!$A$6:$A$1000&gt;=$G$4)*(原材料明细表!$A$6:$A$1000&lt;=$H$4)*(原材料明细表!$C$6:$C$1000=$A261)*(原材料明细表!$L$6:$L$1000))=0,"",SUMPRODUCT((原材料明细表!$A$6:$A$1000&gt;=$G$4)*(原材料明细表!$A$6:$A$1000&lt;=$H$4)*(原材料明细表!$C$6:$C$1000=$A261)*(原材料明细表!$L$6:$L$1000)))</f>
        <v/>
      </c>
      <c r="K261" s="178" t="str">
        <f t="array" ref="K261">IF(A261="","",VLOOKUP(A261,基础资料!A:E,4,0))</f>
        <v/>
      </c>
      <c r="L261" s="186" t="str">
        <f t="array" ref="L261">IF(OR(A261="",J261=""),"",J261*K261)</f>
        <v/>
      </c>
      <c r="M261" s="187" t="str">
        <f t="array" ref="M261">IF(AND(D261="",G261="",J261=""),"",IF(AND(D261="",G261=""),-J261,IF(AND(D261="",J261=""),-G261,IF(AND(G261="",J261=""),D261,IF(D261="",-G261-J261,IF(G261="",D261-J261,IF(J261="",D261-G261,D261-G261-J261)))))))</f>
        <v/>
      </c>
      <c r="N261" s="178" t="str">
        <f t="array" ref="N261">IF(A261="","",VLOOKUP(A261,基础资料!A:E,4,0))</f>
        <v/>
      </c>
      <c r="O261" s="186" t="str">
        <f t="array" ref="O261">IF(OR(A261="",M261=""),"",N261*M261)</f>
        <v/>
      </c>
    </row>
    <row r="262" spans="1:15">
      <c r="A262" s="182"/>
      <c r="B262" s="172"/>
      <c r="C262" s="172"/>
      <c r="D262" s="183" t="str">
        <f t="array" ref="D262">IF(SUMPRODUCT((原材料明细表!$A$6:$A$1000&gt;=$G$4)*(原材料明细表!$A$6:$A$1000&lt;=$H$4)*(原材料明细表!$C$6:$C$1000=$A262)*(原材料明细表!$F$6:$F$1000))=0,"",SUMPRODUCT((原材料明细表!$A$6:$A$1000&gt;=$G$4)*(原材料明细表!$A$6:$A$1000&lt;=$H$4)*(原材料明细表!$C$6:$C$1000=$A262)*(原材料明细表!$F$6:$F$1000)))</f>
        <v/>
      </c>
      <c r="E262" s="174" t="str">
        <f t="array" ref="E262">IF(A262="","",VLOOKUP(A262,基础资料!A:E,4,0))</f>
        <v/>
      </c>
      <c r="F262" s="175" t="str">
        <f t="array" ref="F262">IF(OR(A262="",D262=""),"",E262*D262)</f>
        <v/>
      </c>
      <c r="G262" s="176" t="str">
        <f t="array" ref="G262">IF(SUMPRODUCT((原材料明细表!$A$6:$A$1000&gt;=$G$4)*(原材料明细表!$A$6:$A$1000&lt;=$H$4)*(原材料明细表!$C$6:$C$1000=$A262)*(原材料明细表!$I$6:$I$1000))=0,"",SUMPRODUCT((原材料明细表!$A$6:$A$1000&gt;=$G$4)*(原材料明细表!$A$6:$A$1000&lt;=$H$4)*(原材料明细表!$C$6:$C$1000=$A262)*(原材料明细表!$I$6:$I$1000)))</f>
        <v/>
      </c>
      <c r="H262" s="174" t="str">
        <f t="array" ref="H262">IF(A262="","",VLOOKUP(A262,基础资料!A:E,4,0))</f>
        <v/>
      </c>
      <c r="I262" s="184" t="str">
        <f t="array" ref="I262">IF(OR(A262="",G262=""),"",G262*H262)</f>
        <v/>
      </c>
      <c r="J262" s="176" t="str">
        <f t="array" ref="J262">IF(SUMPRODUCT((原材料明细表!$A$6:$A$1000&gt;=$G$4)*(原材料明细表!$A$6:$A$1000&lt;=$H$4)*(原材料明细表!$C$6:$C$1000=$A262)*(原材料明细表!$L$6:$L$1000))=0,"",SUMPRODUCT((原材料明细表!$A$6:$A$1000&gt;=$G$4)*(原材料明细表!$A$6:$A$1000&lt;=$H$4)*(原材料明细表!$C$6:$C$1000=$A262)*(原材料明细表!$L$6:$L$1000)))</f>
        <v/>
      </c>
      <c r="K262" s="173" t="str">
        <f t="array" ref="K262">IF(A262="","",VLOOKUP(A262,基础资料!A:E,4,0))</f>
        <v/>
      </c>
      <c r="L262" s="184" t="str">
        <f t="array" ref="L262">IF(OR(A262="",J262=""),"",J262*K262)</f>
        <v/>
      </c>
      <c r="M262" s="185" t="str">
        <f t="array" ref="M262">IF(AND(D262="",G262="",J262=""),"",IF(AND(D262="",G262=""),-J262,IF(AND(D262="",J262=""),-G262,IF(AND(G262="",J262=""),D262,IF(D262="",-G262-J262,IF(G262="",D262-J262,IF(J262="",D262-G262,D262-G262-J262)))))))</f>
        <v/>
      </c>
      <c r="N262" s="173" t="str">
        <f t="array" ref="N262">IF(A262="","",VLOOKUP(A262,基础资料!A:E,4,0))</f>
        <v/>
      </c>
      <c r="O262" s="184" t="str">
        <f t="array" ref="O262">IF(OR(A262="",M262=""),"",N262*M262)</f>
        <v/>
      </c>
    </row>
    <row r="263" spans="1:15">
      <c r="A263" s="182"/>
      <c r="B263" s="172"/>
      <c r="C263" s="172"/>
      <c r="D263" s="183" t="str">
        <f t="array" ref="D263">IF(SUMPRODUCT((原材料明细表!$A$6:$A$1000&gt;=$G$4)*(原材料明细表!$A$6:$A$1000&lt;=$H$4)*(原材料明细表!$C$6:$C$1000=$A263)*(原材料明细表!$F$6:$F$1000))=0,"",SUMPRODUCT((原材料明细表!$A$6:$A$1000&gt;=$G$4)*(原材料明细表!$A$6:$A$1000&lt;=$H$4)*(原材料明细表!$C$6:$C$1000=$A263)*(原材料明细表!$F$6:$F$1000)))</f>
        <v/>
      </c>
      <c r="E263" s="179" t="str">
        <f t="array" ref="E263">IF(A263="","",VLOOKUP(A263,基础资料!A:E,4,0))</f>
        <v/>
      </c>
      <c r="F263" s="180" t="str">
        <f t="array" ref="F263">IF(OR(A263="",D263=""),"",E263*D263)</f>
        <v/>
      </c>
      <c r="G263" s="181" t="str">
        <f t="array" ref="G263">IF(SUMPRODUCT((原材料明细表!$A$6:$A$1000&gt;=$G$4)*(原材料明细表!$A$6:$A$1000&lt;=$H$4)*(原材料明细表!$C$6:$C$1000=$A263)*(原材料明细表!$I$6:$I$1000))=0,"",SUMPRODUCT((原材料明细表!$A$6:$A$1000&gt;=$G$4)*(原材料明细表!$A$6:$A$1000&lt;=$H$4)*(原材料明细表!$C$6:$C$1000=$A263)*(原材料明细表!$I$6:$I$1000)))</f>
        <v/>
      </c>
      <c r="H263" s="179" t="str">
        <f t="array" ref="H263">IF(A263="","",VLOOKUP(A263,基础资料!A:E,4,0))</f>
        <v/>
      </c>
      <c r="I263" s="186" t="str">
        <f t="array" ref="I263">IF(OR(A263="",G263=""),"",G263*H263)</f>
        <v/>
      </c>
      <c r="J263" s="181" t="str">
        <f t="array" ref="J263">IF(SUMPRODUCT((原材料明细表!$A$6:$A$1000&gt;=$G$4)*(原材料明细表!$A$6:$A$1000&lt;=$H$4)*(原材料明细表!$C$6:$C$1000=$A263)*(原材料明细表!$L$6:$L$1000))=0,"",SUMPRODUCT((原材料明细表!$A$6:$A$1000&gt;=$G$4)*(原材料明细表!$A$6:$A$1000&lt;=$H$4)*(原材料明细表!$C$6:$C$1000=$A263)*(原材料明细表!$L$6:$L$1000)))</f>
        <v/>
      </c>
      <c r="K263" s="178" t="str">
        <f t="array" ref="K263">IF(A263="","",VLOOKUP(A263,基础资料!A:E,4,0))</f>
        <v/>
      </c>
      <c r="L263" s="186" t="str">
        <f t="array" ref="L263">IF(OR(A263="",J263=""),"",J263*K263)</f>
        <v/>
      </c>
      <c r="M263" s="187" t="str">
        <f t="array" ref="M263">IF(AND(D263="",G263="",J263=""),"",IF(AND(D263="",G263=""),-J263,IF(AND(D263="",J263=""),-G263,IF(AND(G263="",J263=""),D263,IF(D263="",-G263-J263,IF(G263="",D263-J263,IF(J263="",D263-G263,D263-G263-J263)))))))</f>
        <v/>
      </c>
      <c r="N263" s="178" t="str">
        <f t="array" ref="N263">IF(A263="","",VLOOKUP(A263,基础资料!A:E,4,0))</f>
        <v/>
      </c>
      <c r="O263" s="186" t="str">
        <f t="array" ref="O263">IF(OR(A263="",M263=""),"",N263*M263)</f>
        <v/>
      </c>
    </row>
    <row r="264" spans="1:15">
      <c r="A264" s="182"/>
      <c r="B264" s="172"/>
      <c r="C264" s="172"/>
      <c r="D264" s="183" t="str">
        <f t="array" ref="D264">IF(SUMPRODUCT((原材料明细表!$A$6:$A$1000&gt;=$G$4)*(原材料明细表!$A$6:$A$1000&lt;=$H$4)*(原材料明细表!$C$6:$C$1000=$A264)*(原材料明细表!$F$6:$F$1000))=0,"",SUMPRODUCT((原材料明细表!$A$6:$A$1000&gt;=$G$4)*(原材料明细表!$A$6:$A$1000&lt;=$H$4)*(原材料明细表!$C$6:$C$1000=$A264)*(原材料明细表!$F$6:$F$1000)))</f>
        <v/>
      </c>
      <c r="E264" s="174" t="str">
        <f t="array" ref="E264">IF(A264="","",VLOOKUP(A264,基础资料!A:E,4,0))</f>
        <v/>
      </c>
      <c r="F264" s="175" t="str">
        <f t="array" ref="F264">IF(OR(A264="",D264=""),"",E264*D264)</f>
        <v/>
      </c>
      <c r="G264" s="176" t="str">
        <f t="array" ref="G264">IF(SUMPRODUCT((原材料明细表!$A$6:$A$1000&gt;=$G$4)*(原材料明细表!$A$6:$A$1000&lt;=$H$4)*(原材料明细表!$C$6:$C$1000=$A264)*(原材料明细表!$I$6:$I$1000))=0,"",SUMPRODUCT((原材料明细表!$A$6:$A$1000&gt;=$G$4)*(原材料明细表!$A$6:$A$1000&lt;=$H$4)*(原材料明细表!$C$6:$C$1000=$A264)*(原材料明细表!$I$6:$I$1000)))</f>
        <v/>
      </c>
      <c r="H264" s="174" t="str">
        <f t="array" ref="H264">IF(A264="","",VLOOKUP(A264,基础资料!A:E,4,0))</f>
        <v/>
      </c>
      <c r="I264" s="184" t="str">
        <f t="array" ref="I264">IF(OR(A264="",G264=""),"",G264*H264)</f>
        <v/>
      </c>
      <c r="J264" s="176" t="str">
        <f t="array" ref="J264">IF(SUMPRODUCT((原材料明细表!$A$6:$A$1000&gt;=$G$4)*(原材料明细表!$A$6:$A$1000&lt;=$H$4)*(原材料明细表!$C$6:$C$1000=$A264)*(原材料明细表!$L$6:$L$1000))=0,"",SUMPRODUCT((原材料明细表!$A$6:$A$1000&gt;=$G$4)*(原材料明细表!$A$6:$A$1000&lt;=$H$4)*(原材料明细表!$C$6:$C$1000=$A264)*(原材料明细表!$L$6:$L$1000)))</f>
        <v/>
      </c>
      <c r="K264" s="173" t="str">
        <f t="array" ref="K264">IF(A264="","",VLOOKUP(A264,基础资料!A:E,4,0))</f>
        <v/>
      </c>
      <c r="L264" s="184" t="str">
        <f t="array" ref="L264">IF(OR(A264="",J264=""),"",J264*K264)</f>
        <v/>
      </c>
      <c r="M264" s="185" t="str">
        <f t="array" ref="M264">IF(AND(D264="",G264="",J264=""),"",IF(AND(D264="",G264=""),-J264,IF(AND(D264="",J264=""),-G264,IF(AND(G264="",J264=""),D264,IF(D264="",-G264-J264,IF(G264="",D264-J264,IF(J264="",D264-G264,D264-G264-J264)))))))</f>
        <v/>
      </c>
      <c r="N264" s="173" t="str">
        <f t="array" ref="N264">IF(A264="","",VLOOKUP(A264,基础资料!A:E,4,0))</f>
        <v/>
      </c>
      <c r="O264" s="184" t="str">
        <f t="array" ref="O264">IF(OR(A264="",M264=""),"",N264*M264)</f>
        <v/>
      </c>
    </row>
    <row r="265" spans="1:15">
      <c r="A265" s="182"/>
      <c r="B265" s="172"/>
      <c r="C265" s="172"/>
      <c r="D265" s="183" t="str">
        <f t="array" ref="D265">IF(SUMPRODUCT((原材料明细表!$A$6:$A$1000&gt;=$G$4)*(原材料明细表!$A$6:$A$1000&lt;=$H$4)*(原材料明细表!$C$6:$C$1000=$A265)*(原材料明细表!$F$6:$F$1000))=0,"",SUMPRODUCT((原材料明细表!$A$6:$A$1000&gt;=$G$4)*(原材料明细表!$A$6:$A$1000&lt;=$H$4)*(原材料明细表!$C$6:$C$1000=$A265)*(原材料明细表!$F$6:$F$1000)))</f>
        <v/>
      </c>
      <c r="E265" s="179" t="str">
        <f t="array" ref="E265">IF(A265="","",VLOOKUP(A265,基础资料!A:E,4,0))</f>
        <v/>
      </c>
      <c r="F265" s="180" t="str">
        <f t="array" ref="F265">IF(OR(A265="",D265=""),"",E265*D265)</f>
        <v/>
      </c>
      <c r="G265" s="181" t="str">
        <f t="array" ref="G265">IF(SUMPRODUCT((原材料明细表!$A$6:$A$1000&gt;=$G$4)*(原材料明细表!$A$6:$A$1000&lt;=$H$4)*(原材料明细表!$C$6:$C$1000=$A265)*(原材料明细表!$I$6:$I$1000))=0,"",SUMPRODUCT((原材料明细表!$A$6:$A$1000&gt;=$G$4)*(原材料明细表!$A$6:$A$1000&lt;=$H$4)*(原材料明细表!$C$6:$C$1000=$A265)*(原材料明细表!$I$6:$I$1000)))</f>
        <v/>
      </c>
      <c r="H265" s="179" t="str">
        <f t="array" ref="H265">IF(A265="","",VLOOKUP(A265,基础资料!A:E,4,0))</f>
        <v/>
      </c>
      <c r="I265" s="186" t="str">
        <f t="array" ref="I265">IF(OR(A265="",G265=""),"",G265*H265)</f>
        <v/>
      </c>
      <c r="J265" s="181" t="str">
        <f t="array" ref="J265">IF(SUMPRODUCT((原材料明细表!$A$6:$A$1000&gt;=$G$4)*(原材料明细表!$A$6:$A$1000&lt;=$H$4)*(原材料明细表!$C$6:$C$1000=$A265)*(原材料明细表!$L$6:$L$1000))=0,"",SUMPRODUCT((原材料明细表!$A$6:$A$1000&gt;=$G$4)*(原材料明细表!$A$6:$A$1000&lt;=$H$4)*(原材料明细表!$C$6:$C$1000=$A265)*(原材料明细表!$L$6:$L$1000)))</f>
        <v/>
      </c>
      <c r="K265" s="178" t="str">
        <f t="array" ref="K265">IF(A265="","",VLOOKUP(A265,基础资料!A:E,4,0))</f>
        <v/>
      </c>
      <c r="L265" s="186" t="str">
        <f t="array" ref="L265">IF(OR(A265="",J265=""),"",J265*K265)</f>
        <v/>
      </c>
      <c r="M265" s="187" t="str">
        <f t="array" ref="M265">IF(AND(D265="",G265="",J265=""),"",IF(AND(D265="",G265=""),-J265,IF(AND(D265="",J265=""),-G265,IF(AND(G265="",J265=""),D265,IF(D265="",-G265-J265,IF(G265="",D265-J265,IF(J265="",D265-G265,D265-G265-J265)))))))</f>
        <v/>
      </c>
      <c r="N265" s="178" t="str">
        <f t="array" ref="N265">IF(A265="","",VLOOKUP(A265,基础资料!A:E,4,0))</f>
        <v/>
      </c>
      <c r="O265" s="186" t="str">
        <f t="array" ref="O265">IF(OR(A265="",M265=""),"",N265*M265)</f>
        <v/>
      </c>
    </row>
    <row r="266" spans="1:15">
      <c r="A266" s="182"/>
      <c r="B266" s="172"/>
      <c r="C266" s="172"/>
      <c r="D266" s="183" t="str">
        <f t="array" ref="D266">IF(SUMPRODUCT((原材料明细表!$A$6:$A$1000&gt;=$G$4)*(原材料明细表!$A$6:$A$1000&lt;=$H$4)*(原材料明细表!$C$6:$C$1000=$A266)*(原材料明细表!$F$6:$F$1000))=0,"",SUMPRODUCT((原材料明细表!$A$6:$A$1000&gt;=$G$4)*(原材料明细表!$A$6:$A$1000&lt;=$H$4)*(原材料明细表!$C$6:$C$1000=$A266)*(原材料明细表!$F$6:$F$1000)))</f>
        <v/>
      </c>
      <c r="E266" s="174" t="str">
        <f t="array" ref="E266">IF(A266="","",VLOOKUP(A266,基础资料!A:E,4,0))</f>
        <v/>
      </c>
      <c r="F266" s="175" t="str">
        <f t="array" ref="F266">IF(OR(A266="",D266=""),"",E266*D266)</f>
        <v/>
      </c>
      <c r="G266" s="176" t="str">
        <f t="array" ref="G266">IF(SUMPRODUCT((原材料明细表!$A$6:$A$1000&gt;=$G$4)*(原材料明细表!$A$6:$A$1000&lt;=$H$4)*(原材料明细表!$C$6:$C$1000=$A266)*(原材料明细表!$I$6:$I$1000))=0,"",SUMPRODUCT((原材料明细表!$A$6:$A$1000&gt;=$G$4)*(原材料明细表!$A$6:$A$1000&lt;=$H$4)*(原材料明细表!$C$6:$C$1000=$A266)*(原材料明细表!$I$6:$I$1000)))</f>
        <v/>
      </c>
      <c r="H266" s="174" t="str">
        <f t="array" ref="H266">IF(A266="","",VLOOKUP(A266,基础资料!A:E,4,0))</f>
        <v/>
      </c>
      <c r="I266" s="184" t="str">
        <f t="array" ref="I266">IF(OR(A266="",G266=""),"",G266*H266)</f>
        <v/>
      </c>
      <c r="J266" s="176" t="str">
        <f t="array" ref="J266">IF(SUMPRODUCT((原材料明细表!$A$6:$A$1000&gt;=$G$4)*(原材料明细表!$A$6:$A$1000&lt;=$H$4)*(原材料明细表!$C$6:$C$1000=$A266)*(原材料明细表!$L$6:$L$1000))=0,"",SUMPRODUCT((原材料明细表!$A$6:$A$1000&gt;=$G$4)*(原材料明细表!$A$6:$A$1000&lt;=$H$4)*(原材料明细表!$C$6:$C$1000=$A266)*(原材料明细表!$L$6:$L$1000)))</f>
        <v/>
      </c>
      <c r="K266" s="173" t="str">
        <f t="array" ref="K266">IF(A266="","",VLOOKUP(A266,基础资料!A:E,4,0))</f>
        <v/>
      </c>
      <c r="L266" s="184" t="str">
        <f t="array" ref="L266">IF(OR(A266="",J266=""),"",J266*K266)</f>
        <v/>
      </c>
      <c r="M266" s="185" t="str">
        <f t="array" ref="M266">IF(AND(D266="",G266="",J266=""),"",IF(AND(D266="",G266=""),-J266,IF(AND(D266="",J266=""),-G266,IF(AND(G266="",J266=""),D266,IF(D266="",-G266-J266,IF(G266="",D266-J266,IF(J266="",D266-G266,D266-G266-J266)))))))</f>
        <v/>
      </c>
      <c r="N266" s="173" t="str">
        <f t="array" ref="N266">IF(A266="","",VLOOKUP(A266,基础资料!A:E,4,0))</f>
        <v/>
      </c>
      <c r="O266" s="184" t="str">
        <f t="array" ref="O266">IF(OR(A266="",M266=""),"",N266*M266)</f>
        <v/>
      </c>
    </row>
    <row r="267" spans="1:15">
      <c r="A267" s="182"/>
      <c r="B267" s="172"/>
      <c r="C267" s="172"/>
      <c r="D267" s="183" t="str">
        <f t="array" ref="D267">IF(SUMPRODUCT((原材料明细表!$A$6:$A$1000&gt;=$G$4)*(原材料明细表!$A$6:$A$1000&lt;=$H$4)*(原材料明细表!$C$6:$C$1000=$A267)*(原材料明细表!$F$6:$F$1000))=0,"",SUMPRODUCT((原材料明细表!$A$6:$A$1000&gt;=$G$4)*(原材料明细表!$A$6:$A$1000&lt;=$H$4)*(原材料明细表!$C$6:$C$1000=$A267)*(原材料明细表!$F$6:$F$1000)))</f>
        <v/>
      </c>
      <c r="E267" s="179" t="str">
        <f t="array" ref="E267">IF(A267="","",VLOOKUP(A267,基础资料!A:E,4,0))</f>
        <v/>
      </c>
      <c r="F267" s="180" t="str">
        <f t="array" ref="F267">IF(OR(A267="",D267=""),"",E267*D267)</f>
        <v/>
      </c>
      <c r="G267" s="181" t="str">
        <f t="array" ref="G267">IF(SUMPRODUCT((原材料明细表!$A$6:$A$1000&gt;=$G$4)*(原材料明细表!$A$6:$A$1000&lt;=$H$4)*(原材料明细表!$C$6:$C$1000=$A267)*(原材料明细表!$I$6:$I$1000))=0,"",SUMPRODUCT((原材料明细表!$A$6:$A$1000&gt;=$G$4)*(原材料明细表!$A$6:$A$1000&lt;=$H$4)*(原材料明细表!$C$6:$C$1000=$A267)*(原材料明细表!$I$6:$I$1000)))</f>
        <v/>
      </c>
      <c r="H267" s="179" t="str">
        <f t="array" ref="H267">IF(A267="","",VLOOKUP(A267,基础资料!A:E,4,0))</f>
        <v/>
      </c>
      <c r="I267" s="186" t="str">
        <f t="array" ref="I267">IF(OR(A267="",G267=""),"",G267*H267)</f>
        <v/>
      </c>
      <c r="J267" s="181" t="str">
        <f t="array" ref="J267">IF(SUMPRODUCT((原材料明细表!$A$6:$A$1000&gt;=$G$4)*(原材料明细表!$A$6:$A$1000&lt;=$H$4)*(原材料明细表!$C$6:$C$1000=$A267)*(原材料明细表!$L$6:$L$1000))=0,"",SUMPRODUCT((原材料明细表!$A$6:$A$1000&gt;=$G$4)*(原材料明细表!$A$6:$A$1000&lt;=$H$4)*(原材料明细表!$C$6:$C$1000=$A267)*(原材料明细表!$L$6:$L$1000)))</f>
        <v/>
      </c>
      <c r="K267" s="178" t="str">
        <f t="array" ref="K267">IF(A267="","",VLOOKUP(A267,基础资料!A:E,4,0))</f>
        <v/>
      </c>
      <c r="L267" s="186" t="str">
        <f t="array" ref="L267">IF(OR(A267="",J267=""),"",J267*K267)</f>
        <v/>
      </c>
      <c r="M267" s="187" t="str">
        <f t="array" ref="M267">IF(AND(D267="",G267="",J267=""),"",IF(AND(D267="",G267=""),-J267,IF(AND(D267="",J267=""),-G267,IF(AND(G267="",J267=""),D267,IF(D267="",-G267-J267,IF(G267="",D267-J267,IF(J267="",D267-G267,D267-G267-J267)))))))</f>
        <v/>
      </c>
      <c r="N267" s="178" t="str">
        <f t="array" ref="N267">IF(A267="","",VLOOKUP(A267,基础资料!A:E,4,0))</f>
        <v/>
      </c>
      <c r="O267" s="186" t="str">
        <f t="array" ref="O267">IF(OR(A267="",M267=""),"",N267*M267)</f>
        <v/>
      </c>
    </row>
    <row r="268" spans="1:15">
      <c r="A268" s="182"/>
      <c r="B268" s="172"/>
      <c r="C268" s="172"/>
      <c r="D268" s="183" t="str">
        <f t="array" ref="D268">IF(SUMPRODUCT((原材料明细表!$A$6:$A$1000&gt;=$G$4)*(原材料明细表!$A$6:$A$1000&lt;=$H$4)*(原材料明细表!$C$6:$C$1000=$A268)*(原材料明细表!$F$6:$F$1000))=0,"",SUMPRODUCT((原材料明细表!$A$6:$A$1000&gt;=$G$4)*(原材料明细表!$A$6:$A$1000&lt;=$H$4)*(原材料明细表!$C$6:$C$1000=$A268)*(原材料明细表!$F$6:$F$1000)))</f>
        <v/>
      </c>
      <c r="E268" s="174" t="str">
        <f t="array" ref="E268">IF(A268="","",VLOOKUP(A268,基础资料!A:E,4,0))</f>
        <v/>
      </c>
      <c r="F268" s="175" t="str">
        <f t="array" ref="F268">IF(OR(A268="",D268=""),"",E268*D268)</f>
        <v/>
      </c>
      <c r="G268" s="176" t="str">
        <f t="array" ref="G268">IF(SUMPRODUCT((原材料明细表!$A$6:$A$1000&gt;=$G$4)*(原材料明细表!$A$6:$A$1000&lt;=$H$4)*(原材料明细表!$C$6:$C$1000=$A268)*(原材料明细表!$I$6:$I$1000))=0,"",SUMPRODUCT((原材料明细表!$A$6:$A$1000&gt;=$G$4)*(原材料明细表!$A$6:$A$1000&lt;=$H$4)*(原材料明细表!$C$6:$C$1000=$A268)*(原材料明细表!$I$6:$I$1000)))</f>
        <v/>
      </c>
      <c r="H268" s="174" t="str">
        <f t="array" ref="H268">IF(A268="","",VLOOKUP(A268,基础资料!A:E,4,0))</f>
        <v/>
      </c>
      <c r="I268" s="184" t="str">
        <f t="array" ref="I268">IF(OR(A268="",G268=""),"",G268*H268)</f>
        <v/>
      </c>
      <c r="J268" s="176" t="str">
        <f t="array" ref="J268">IF(SUMPRODUCT((原材料明细表!$A$6:$A$1000&gt;=$G$4)*(原材料明细表!$A$6:$A$1000&lt;=$H$4)*(原材料明细表!$C$6:$C$1000=$A268)*(原材料明细表!$L$6:$L$1000))=0,"",SUMPRODUCT((原材料明细表!$A$6:$A$1000&gt;=$G$4)*(原材料明细表!$A$6:$A$1000&lt;=$H$4)*(原材料明细表!$C$6:$C$1000=$A268)*(原材料明细表!$L$6:$L$1000)))</f>
        <v/>
      </c>
      <c r="K268" s="173" t="str">
        <f t="array" ref="K268">IF(A268="","",VLOOKUP(A268,基础资料!A:E,4,0))</f>
        <v/>
      </c>
      <c r="L268" s="184" t="str">
        <f t="array" ref="L268">IF(OR(A268="",J268=""),"",J268*K268)</f>
        <v/>
      </c>
      <c r="M268" s="185" t="str">
        <f t="array" ref="M268">IF(AND(D268="",G268="",J268=""),"",IF(AND(D268="",G268=""),-J268,IF(AND(D268="",J268=""),-G268,IF(AND(G268="",J268=""),D268,IF(D268="",-G268-J268,IF(G268="",D268-J268,IF(J268="",D268-G268,D268-G268-J268)))))))</f>
        <v/>
      </c>
      <c r="N268" s="173" t="str">
        <f t="array" ref="N268">IF(A268="","",VLOOKUP(A268,基础资料!A:E,4,0))</f>
        <v/>
      </c>
      <c r="O268" s="184" t="str">
        <f t="array" ref="O268">IF(OR(A268="",M268=""),"",N268*M268)</f>
        <v/>
      </c>
    </row>
    <row r="269" spans="1:15">
      <c r="A269" s="182"/>
      <c r="B269" s="172"/>
      <c r="C269" s="172"/>
      <c r="D269" s="183" t="str">
        <f t="array" ref="D269">IF(SUMPRODUCT((原材料明细表!$A$6:$A$1000&gt;=$G$4)*(原材料明细表!$A$6:$A$1000&lt;=$H$4)*(原材料明细表!$C$6:$C$1000=$A269)*(原材料明细表!$F$6:$F$1000))=0,"",SUMPRODUCT((原材料明细表!$A$6:$A$1000&gt;=$G$4)*(原材料明细表!$A$6:$A$1000&lt;=$H$4)*(原材料明细表!$C$6:$C$1000=$A269)*(原材料明细表!$F$6:$F$1000)))</f>
        <v/>
      </c>
      <c r="E269" s="179" t="str">
        <f t="array" ref="E269">IF(A269="","",VLOOKUP(A269,基础资料!A:E,4,0))</f>
        <v/>
      </c>
      <c r="F269" s="180" t="str">
        <f t="array" ref="F269">IF(OR(A269="",D269=""),"",E269*D269)</f>
        <v/>
      </c>
      <c r="G269" s="181" t="str">
        <f t="array" ref="G269">IF(SUMPRODUCT((原材料明细表!$A$6:$A$1000&gt;=$G$4)*(原材料明细表!$A$6:$A$1000&lt;=$H$4)*(原材料明细表!$C$6:$C$1000=$A269)*(原材料明细表!$I$6:$I$1000))=0,"",SUMPRODUCT((原材料明细表!$A$6:$A$1000&gt;=$G$4)*(原材料明细表!$A$6:$A$1000&lt;=$H$4)*(原材料明细表!$C$6:$C$1000=$A269)*(原材料明细表!$I$6:$I$1000)))</f>
        <v/>
      </c>
      <c r="H269" s="179" t="str">
        <f t="array" ref="H269">IF(A269="","",VLOOKUP(A269,基础资料!A:E,4,0))</f>
        <v/>
      </c>
      <c r="I269" s="186" t="str">
        <f t="array" ref="I269">IF(OR(A269="",G269=""),"",G269*H269)</f>
        <v/>
      </c>
      <c r="J269" s="181" t="str">
        <f t="array" ref="J269">IF(SUMPRODUCT((原材料明细表!$A$6:$A$1000&gt;=$G$4)*(原材料明细表!$A$6:$A$1000&lt;=$H$4)*(原材料明细表!$C$6:$C$1000=$A269)*(原材料明细表!$L$6:$L$1000))=0,"",SUMPRODUCT((原材料明细表!$A$6:$A$1000&gt;=$G$4)*(原材料明细表!$A$6:$A$1000&lt;=$H$4)*(原材料明细表!$C$6:$C$1000=$A269)*(原材料明细表!$L$6:$L$1000)))</f>
        <v/>
      </c>
      <c r="K269" s="178" t="str">
        <f t="array" ref="K269">IF(A269="","",VLOOKUP(A269,基础资料!A:E,4,0))</f>
        <v/>
      </c>
      <c r="L269" s="186" t="str">
        <f t="array" ref="L269">IF(OR(A269="",J269=""),"",J269*K269)</f>
        <v/>
      </c>
      <c r="M269" s="187" t="str">
        <f t="array" ref="M269">IF(AND(D269="",G269="",J269=""),"",IF(AND(D269="",G269=""),-J269,IF(AND(D269="",J269=""),-G269,IF(AND(G269="",J269=""),D269,IF(D269="",-G269-J269,IF(G269="",D269-J269,IF(J269="",D269-G269,D269-G269-J269)))))))</f>
        <v/>
      </c>
      <c r="N269" s="178" t="str">
        <f t="array" ref="N269">IF(A269="","",VLOOKUP(A269,基础资料!A:E,4,0))</f>
        <v/>
      </c>
      <c r="O269" s="186" t="str">
        <f t="array" ref="O269">IF(OR(A269="",M269=""),"",N269*M269)</f>
        <v/>
      </c>
    </row>
    <row r="270" spans="1:15">
      <c r="A270" s="182"/>
      <c r="B270" s="172"/>
      <c r="C270" s="172"/>
      <c r="D270" s="183" t="str">
        <f t="array" ref="D270">IF(SUMPRODUCT((原材料明细表!$A$6:$A$1000&gt;=$G$4)*(原材料明细表!$A$6:$A$1000&lt;=$H$4)*(原材料明细表!$C$6:$C$1000=$A270)*(原材料明细表!$F$6:$F$1000))=0,"",SUMPRODUCT((原材料明细表!$A$6:$A$1000&gt;=$G$4)*(原材料明细表!$A$6:$A$1000&lt;=$H$4)*(原材料明细表!$C$6:$C$1000=$A270)*(原材料明细表!$F$6:$F$1000)))</f>
        <v/>
      </c>
      <c r="E270" s="174" t="str">
        <f t="array" ref="E270">IF(A270="","",VLOOKUP(A270,基础资料!A:E,4,0))</f>
        <v/>
      </c>
      <c r="F270" s="175" t="str">
        <f t="array" ref="F270">IF(OR(A270="",D270=""),"",E270*D270)</f>
        <v/>
      </c>
      <c r="G270" s="176" t="str">
        <f t="array" ref="G270">IF(SUMPRODUCT((原材料明细表!$A$6:$A$1000&gt;=$G$4)*(原材料明细表!$A$6:$A$1000&lt;=$H$4)*(原材料明细表!$C$6:$C$1000=$A270)*(原材料明细表!$I$6:$I$1000))=0,"",SUMPRODUCT((原材料明细表!$A$6:$A$1000&gt;=$G$4)*(原材料明细表!$A$6:$A$1000&lt;=$H$4)*(原材料明细表!$C$6:$C$1000=$A270)*(原材料明细表!$I$6:$I$1000)))</f>
        <v/>
      </c>
      <c r="H270" s="174" t="str">
        <f t="array" ref="H270">IF(A270="","",VLOOKUP(A270,基础资料!A:E,4,0))</f>
        <v/>
      </c>
      <c r="I270" s="184" t="str">
        <f t="array" ref="I270">IF(OR(A270="",G270=""),"",G270*H270)</f>
        <v/>
      </c>
      <c r="J270" s="176" t="str">
        <f t="array" ref="J270">IF(SUMPRODUCT((原材料明细表!$A$6:$A$1000&gt;=$G$4)*(原材料明细表!$A$6:$A$1000&lt;=$H$4)*(原材料明细表!$C$6:$C$1000=$A270)*(原材料明细表!$L$6:$L$1000))=0,"",SUMPRODUCT((原材料明细表!$A$6:$A$1000&gt;=$G$4)*(原材料明细表!$A$6:$A$1000&lt;=$H$4)*(原材料明细表!$C$6:$C$1000=$A270)*(原材料明细表!$L$6:$L$1000)))</f>
        <v/>
      </c>
      <c r="K270" s="173" t="str">
        <f t="array" ref="K270">IF(A270="","",VLOOKUP(A270,基础资料!A:E,4,0))</f>
        <v/>
      </c>
      <c r="L270" s="184" t="str">
        <f t="array" ref="L270">IF(OR(A270="",J270=""),"",J270*K270)</f>
        <v/>
      </c>
      <c r="M270" s="185" t="str">
        <f t="array" ref="M270">IF(AND(D270="",G270="",J270=""),"",IF(AND(D270="",G270=""),-J270,IF(AND(D270="",J270=""),-G270,IF(AND(G270="",J270=""),D270,IF(D270="",-G270-J270,IF(G270="",D270-J270,IF(J270="",D270-G270,D270-G270-J270)))))))</f>
        <v/>
      </c>
      <c r="N270" s="173" t="str">
        <f t="array" ref="N270">IF(A270="","",VLOOKUP(A270,基础资料!A:E,4,0))</f>
        <v/>
      </c>
      <c r="O270" s="184" t="str">
        <f t="array" ref="O270">IF(OR(A270="",M270=""),"",N270*M270)</f>
        <v/>
      </c>
    </row>
    <row r="271" spans="1:15">
      <c r="A271" s="182"/>
      <c r="B271" s="172"/>
      <c r="C271" s="172"/>
      <c r="D271" s="183" t="str">
        <f t="array" ref="D271">IF(SUMPRODUCT((原材料明细表!$A$6:$A$1000&gt;=$G$4)*(原材料明细表!$A$6:$A$1000&lt;=$H$4)*(原材料明细表!$C$6:$C$1000=$A271)*(原材料明细表!$F$6:$F$1000))=0,"",SUMPRODUCT((原材料明细表!$A$6:$A$1000&gt;=$G$4)*(原材料明细表!$A$6:$A$1000&lt;=$H$4)*(原材料明细表!$C$6:$C$1000=$A271)*(原材料明细表!$F$6:$F$1000)))</f>
        <v/>
      </c>
      <c r="E271" s="179" t="str">
        <f t="array" ref="E271">IF(A271="","",VLOOKUP(A271,基础资料!A:E,4,0))</f>
        <v/>
      </c>
      <c r="F271" s="180" t="str">
        <f t="array" ref="F271">IF(OR(A271="",D271=""),"",E271*D271)</f>
        <v/>
      </c>
      <c r="G271" s="181" t="str">
        <f t="array" ref="G271">IF(SUMPRODUCT((原材料明细表!$A$6:$A$1000&gt;=$G$4)*(原材料明细表!$A$6:$A$1000&lt;=$H$4)*(原材料明细表!$C$6:$C$1000=$A271)*(原材料明细表!$I$6:$I$1000))=0,"",SUMPRODUCT((原材料明细表!$A$6:$A$1000&gt;=$G$4)*(原材料明细表!$A$6:$A$1000&lt;=$H$4)*(原材料明细表!$C$6:$C$1000=$A271)*(原材料明细表!$I$6:$I$1000)))</f>
        <v/>
      </c>
      <c r="H271" s="179" t="str">
        <f t="array" ref="H271">IF(A271="","",VLOOKUP(A271,基础资料!A:E,4,0))</f>
        <v/>
      </c>
      <c r="I271" s="186" t="str">
        <f t="array" ref="I271">IF(OR(A271="",G271=""),"",G271*H271)</f>
        <v/>
      </c>
      <c r="J271" s="181" t="str">
        <f t="array" ref="J271">IF(SUMPRODUCT((原材料明细表!$A$6:$A$1000&gt;=$G$4)*(原材料明细表!$A$6:$A$1000&lt;=$H$4)*(原材料明细表!$C$6:$C$1000=$A271)*(原材料明细表!$L$6:$L$1000))=0,"",SUMPRODUCT((原材料明细表!$A$6:$A$1000&gt;=$G$4)*(原材料明细表!$A$6:$A$1000&lt;=$H$4)*(原材料明细表!$C$6:$C$1000=$A271)*(原材料明细表!$L$6:$L$1000)))</f>
        <v/>
      </c>
      <c r="K271" s="178" t="str">
        <f t="array" ref="K271">IF(A271="","",VLOOKUP(A271,基础资料!A:E,4,0))</f>
        <v/>
      </c>
      <c r="L271" s="186" t="str">
        <f t="array" ref="L271">IF(OR(A271="",J271=""),"",J271*K271)</f>
        <v/>
      </c>
      <c r="M271" s="187" t="str">
        <f t="array" ref="M271">IF(AND(D271="",G271="",J271=""),"",IF(AND(D271="",G271=""),-J271,IF(AND(D271="",J271=""),-G271,IF(AND(G271="",J271=""),D271,IF(D271="",-G271-J271,IF(G271="",D271-J271,IF(J271="",D271-G271,D271-G271-J271)))))))</f>
        <v/>
      </c>
      <c r="N271" s="178" t="str">
        <f t="array" ref="N271">IF(A271="","",VLOOKUP(A271,基础资料!A:E,4,0))</f>
        <v/>
      </c>
      <c r="O271" s="186" t="str">
        <f t="array" ref="O271">IF(OR(A271="",M271=""),"",N271*M271)</f>
        <v/>
      </c>
    </row>
    <row r="272" spans="1:15">
      <c r="A272" s="182"/>
      <c r="B272" s="172"/>
      <c r="C272" s="172"/>
      <c r="D272" s="183" t="str">
        <f t="array" ref="D272">IF(SUMPRODUCT((原材料明细表!$A$6:$A$1000&gt;=$G$4)*(原材料明细表!$A$6:$A$1000&lt;=$H$4)*(原材料明细表!$C$6:$C$1000=$A272)*(原材料明细表!$F$6:$F$1000))=0,"",SUMPRODUCT((原材料明细表!$A$6:$A$1000&gt;=$G$4)*(原材料明细表!$A$6:$A$1000&lt;=$H$4)*(原材料明细表!$C$6:$C$1000=$A272)*(原材料明细表!$F$6:$F$1000)))</f>
        <v/>
      </c>
      <c r="E272" s="174" t="str">
        <f t="array" ref="E272">IF(A272="","",VLOOKUP(A272,基础资料!A:E,4,0))</f>
        <v/>
      </c>
      <c r="F272" s="175" t="str">
        <f t="array" ref="F272">IF(OR(A272="",D272=""),"",E272*D272)</f>
        <v/>
      </c>
      <c r="G272" s="176" t="str">
        <f t="array" ref="G272">IF(SUMPRODUCT((原材料明细表!$A$6:$A$1000&gt;=$G$4)*(原材料明细表!$A$6:$A$1000&lt;=$H$4)*(原材料明细表!$C$6:$C$1000=$A272)*(原材料明细表!$I$6:$I$1000))=0,"",SUMPRODUCT((原材料明细表!$A$6:$A$1000&gt;=$G$4)*(原材料明细表!$A$6:$A$1000&lt;=$H$4)*(原材料明细表!$C$6:$C$1000=$A272)*(原材料明细表!$I$6:$I$1000)))</f>
        <v/>
      </c>
      <c r="H272" s="174" t="str">
        <f t="array" ref="H272">IF(A272="","",VLOOKUP(A272,基础资料!A:E,4,0))</f>
        <v/>
      </c>
      <c r="I272" s="184" t="str">
        <f t="array" ref="I272">IF(OR(A272="",G272=""),"",G272*H272)</f>
        <v/>
      </c>
      <c r="J272" s="176" t="str">
        <f t="array" ref="J272">IF(SUMPRODUCT((原材料明细表!$A$6:$A$1000&gt;=$G$4)*(原材料明细表!$A$6:$A$1000&lt;=$H$4)*(原材料明细表!$C$6:$C$1000=$A272)*(原材料明细表!$L$6:$L$1000))=0,"",SUMPRODUCT((原材料明细表!$A$6:$A$1000&gt;=$G$4)*(原材料明细表!$A$6:$A$1000&lt;=$H$4)*(原材料明细表!$C$6:$C$1000=$A272)*(原材料明细表!$L$6:$L$1000)))</f>
        <v/>
      </c>
      <c r="K272" s="173" t="str">
        <f t="array" ref="K272">IF(A272="","",VLOOKUP(A272,基础资料!A:E,4,0))</f>
        <v/>
      </c>
      <c r="L272" s="184" t="str">
        <f t="array" ref="L272">IF(OR(A272="",J272=""),"",J272*K272)</f>
        <v/>
      </c>
      <c r="M272" s="185" t="str">
        <f t="array" ref="M272">IF(AND(D272="",G272="",J272=""),"",IF(AND(D272="",G272=""),-J272,IF(AND(D272="",J272=""),-G272,IF(AND(G272="",J272=""),D272,IF(D272="",-G272-J272,IF(G272="",D272-J272,IF(J272="",D272-G272,D272-G272-J272)))))))</f>
        <v/>
      </c>
      <c r="N272" s="173" t="str">
        <f t="array" ref="N272">IF(A272="","",VLOOKUP(A272,基础资料!A:E,4,0))</f>
        <v/>
      </c>
      <c r="O272" s="184" t="str">
        <f t="array" ref="O272">IF(OR(A272="",M272=""),"",N272*M272)</f>
        <v/>
      </c>
    </row>
    <row r="273" spans="1:15">
      <c r="A273" s="182"/>
      <c r="B273" s="172"/>
      <c r="C273" s="172"/>
      <c r="D273" s="183" t="str">
        <f t="array" ref="D273">IF(SUMPRODUCT((原材料明细表!$A$6:$A$1000&gt;=$G$4)*(原材料明细表!$A$6:$A$1000&lt;=$H$4)*(原材料明细表!$C$6:$C$1000=$A273)*(原材料明细表!$F$6:$F$1000))=0,"",SUMPRODUCT((原材料明细表!$A$6:$A$1000&gt;=$G$4)*(原材料明细表!$A$6:$A$1000&lt;=$H$4)*(原材料明细表!$C$6:$C$1000=$A273)*(原材料明细表!$F$6:$F$1000)))</f>
        <v/>
      </c>
      <c r="E273" s="179" t="str">
        <f t="array" ref="E273">IF(A273="","",VLOOKUP(A273,基础资料!A:E,4,0))</f>
        <v/>
      </c>
      <c r="F273" s="180" t="str">
        <f t="array" ref="F273">IF(OR(A273="",D273=""),"",E273*D273)</f>
        <v/>
      </c>
      <c r="G273" s="181" t="str">
        <f t="array" ref="G273">IF(SUMPRODUCT((原材料明细表!$A$6:$A$1000&gt;=$G$4)*(原材料明细表!$A$6:$A$1000&lt;=$H$4)*(原材料明细表!$C$6:$C$1000=$A273)*(原材料明细表!$I$6:$I$1000))=0,"",SUMPRODUCT((原材料明细表!$A$6:$A$1000&gt;=$G$4)*(原材料明细表!$A$6:$A$1000&lt;=$H$4)*(原材料明细表!$C$6:$C$1000=$A273)*(原材料明细表!$I$6:$I$1000)))</f>
        <v/>
      </c>
      <c r="H273" s="179" t="str">
        <f t="array" ref="H273">IF(A273="","",VLOOKUP(A273,基础资料!A:E,4,0))</f>
        <v/>
      </c>
      <c r="I273" s="186" t="str">
        <f t="array" ref="I273">IF(OR(A273="",G273=""),"",G273*H273)</f>
        <v/>
      </c>
      <c r="J273" s="181" t="str">
        <f t="array" ref="J273">IF(SUMPRODUCT((原材料明细表!$A$6:$A$1000&gt;=$G$4)*(原材料明细表!$A$6:$A$1000&lt;=$H$4)*(原材料明细表!$C$6:$C$1000=$A273)*(原材料明细表!$L$6:$L$1000))=0,"",SUMPRODUCT((原材料明细表!$A$6:$A$1000&gt;=$G$4)*(原材料明细表!$A$6:$A$1000&lt;=$H$4)*(原材料明细表!$C$6:$C$1000=$A273)*(原材料明细表!$L$6:$L$1000)))</f>
        <v/>
      </c>
      <c r="K273" s="178" t="str">
        <f t="array" ref="K273">IF(A273="","",VLOOKUP(A273,基础资料!A:E,4,0))</f>
        <v/>
      </c>
      <c r="L273" s="186" t="str">
        <f t="array" ref="L273">IF(OR(A273="",J273=""),"",J273*K273)</f>
        <v/>
      </c>
      <c r="M273" s="187" t="str">
        <f t="array" ref="M273">IF(AND(D273="",G273="",J273=""),"",IF(AND(D273="",G273=""),-J273,IF(AND(D273="",J273=""),-G273,IF(AND(G273="",J273=""),D273,IF(D273="",-G273-J273,IF(G273="",D273-J273,IF(J273="",D273-G273,D273-G273-J273)))))))</f>
        <v/>
      </c>
      <c r="N273" s="178" t="str">
        <f t="array" ref="N273">IF(A273="","",VLOOKUP(A273,基础资料!A:E,4,0))</f>
        <v/>
      </c>
      <c r="O273" s="186" t="str">
        <f t="array" ref="O273">IF(OR(A273="",M273=""),"",N273*M273)</f>
        <v/>
      </c>
    </row>
    <row r="274" spans="1:15">
      <c r="A274" s="182"/>
      <c r="B274" s="172"/>
      <c r="C274" s="172"/>
      <c r="D274" s="183" t="str">
        <f t="array" ref="D274">IF(SUMPRODUCT((原材料明细表!$A$6:$A$1000&gt;=$G$4)*(原材料明细表!$A$6:$A$1000&lt;=$H$4)*(原材料明细表!$C$6:$C$1000=$A274)*(原材料明细表!$F$6:$F$1000))=0,"",SUMPRODUCT((原材料明细表!$A$6:$A$1000&gt;=$G$4)*(原材料明细表!$A$6:$A$1000&lt;=$H$4)*(原材料明细表!$C$6:$C$1000=$A274)*(原材料明细表!$F$6:$F$1000)))</f>
        <v/>
      </c>
      <c r="E274" s="174" t="str">
        <f t="array" ref="E274">IF(A274="","",VLOOKUP(A274,基础资料!A:E,4,0))</f>
        <v/>
      </c>
      <c r="F274" s="175" t="str">
        <f t="array" ref="F274">IF(OR(A274="",D274=""),"",E274*D274)</f>
        <v/>
      </c>
      <c r="G274" s="176" t="str">
        <f t="array" ref="G274">IF(SUMPRODUCT((原材料明细表!$A$6:$A$1000&gt;=$G$4)*(原材料明细表!$A$6:$A$1000&lt;=$H$4)*(原材料明细表!$C$6:$C$1000=$A274)*(原材料明细表!$I$6:$I$1000))=0,"",SUMPRODUCT((原材料明细表!$A$6:$A$1000&gt;=$G$4)*(原材料明细表!$A$6:$A$1000&lt;=$H$4)*(原材料明细表!$C$6:$C$1000=$A274)*(原材料明细表!$I$6:$I$1000)))</f>
        <v/>
      </c>
      <c r="H274" s="174" t="str">
        <f t="array" ref="H274">IF(A274="","",VLOOKUP(A274,基础资料!A:E,4,0))</f>
        <v/>
      </c>
      <c r="I274" s="184" t="str">
        <f t="array" ref="I274">IF(OR(A274="",G274=""),"",G274*H274)</f>
        <v/>
      </c>
      <c r="J274" s="176" t="str">
        <f t="array" ref="J274">IF(SUMPRODUCT((原材料明细表!$A$6:$A$1000&gt;=$G$4)*(原材料明细表!$A$6:$A$1000&lt;=$H$4)*(原材料明细表!$C$6:$C$1000=$A274)*(原材料明细表!$L$6:$L$1000))=0,"",SUMPRODUCT((原材料明细表!$A$6:$A$1000&gt;=$G$4)*(原材料明细表!$A$6:$A$1000&lt;=$H$4)*(原材料明细表!$C$6:$C$1000=$A274)*(原材料明细表!$L$6:$L$1000)))</f>
        <v/>
      </c>
      <c r="K274" s="173" t="str">
        <f t="array" ref="K274">IF(A274="","",VLOOKUP(A274,基础资料!A:E,4,0))</f>
        <v/>
      </c>
      <c r="L274" s="184" t="str">
        <f t="array" ref="L274">IF(OR(A274="",J274=""),"",J274*K274)</f>
        <v/>
      </c>
      <c r="M274" s="185" t="str">
        <f t="array" ref="M274">IF(AND(D274="",G274="",J274=""),"",IF(AND(D274="",G274=""),-J274,IF(AND(D274="",J274=""),-G274,IF(AND(G274="",J274=""),D274,IF(D274="",-G274-J274,IF(G274="",D274-J274,IF(J274="",D274-G274,D274-G274-J274)))))))</f>
        <v/>
      </c>
      <c r="N274" s="173" t="str">
        <f t="array" ref="N274">IF(A274="","",VLOOKUP(A274,基础资料!A:E,4,0))</f>
        <v/>
      </c>
      <c r="O274" s="184" t="str">
        <f t="array" ref="O274">IF(OR(A274="",M274=""),"",N274*M274)</f>
        <v/>
      </c>
    </row>
    <row r="275" spans="1:15">
      <c r="A275" s="182"/>
      <c r="B275" s="172"/>
      <c r="C275" s="172"/>
      <c r="D275" s="183" t="str">
        <f t="array" ref="D275">IF(SUMPRODUCT((原材料明细表!$A$6:$A$1000&gt;=$G$4)*(原材料明细表!$A$6:$A$1000&lt;=$H$4)*(原材料明细表!$C$6:$C$1000=$A275)*(原材料明细表!$F$6:$F$1000))=0,"",SUMPRODUCT((原材料明细表!$A$6:$A$1000&gt;=$G$4)*(原材料明细表!$A$6:$A$1000&lt;=$H$4)*(原材料明细表!$C$6:$C$1000=$A275)*(原材料明细表!$F$6:$F$1000)))</f>
        <v/>
      </c>
      <c r="E275" s="179" t="str">
        <f t="array" ref="E275">IF(A275="","",VLOOKUP(A275,基础资料!A:E,4,0))</f>
        <v/>
      </c>
      <c r="F275" s="180" t="str">
        <f t="array" ref="F275">IF(OR(A275="",D275=""),"",E275*D275)</f>
        <v/>
      </c>
      <c r="G275" s="181" t="str">
        <f t="array" ref="G275">IF(SUMPRODUCT((原材料明细表!$A$6:$A$1000&gt;=$G$4)*(原材料明细表!$A$6:$A$1000&lt;=$H$4)*(原材料明细表!$C$6:$C$1000=$A275)*(原材料明细表!$I$6:$I$1000))=0,"",SUMPRODUCT((原材料明细表!$A$6:$A$1000&gt;=$G$4)*(原材料明细表!$A$6:$A$1000&lt;=$H$4)*(原材料明细表!$C$6:$C$1000=$A275)*(原材料明细表!$I$6:$I$1000)))</f>
        <v/>
      </c>
      <c r="H275" s="179" t="str">
        <f t="array" ref="H275">IF(A275="","",VLOOKUP(A275,基础资料!A:E,4,0))</f>
        <v/>
      </c>
      <c r="I275" s="186" t="str">
        <f t="array" ref="I275">IF(OR(A275="",G275=""),"",G275*H275)</f>
        <v/>
      </c>
      <c r="J275" s="181" t="str">
        <f t="array" ref="J275">IF(SUMPRODUCT((原材料明细表!$A$6:$A$1000&gt;=$G$4)*(原材料明细表!$A$6:$A$1000&lt;=$H$4)*(原材料明细表!$C$6:$C$1000=$A275)*(原材料明细表!$L$6:$L$1000))=0,"",SUMPRODUCT((原材料明细表!$A$6:$A$1000&gt;=$G$4)*(原材料明细表!$A$6:$A$1000&lt;=$H$4)*(原材料明细表!$C$6:$C$1000=$A275)*(原材料明细表!$L$6:$L$1000)))</f>
        <v/>
      </c>
      <c r="K275" s="178" t="str">
        <f t="array" ref="K275">IF(A275="","",VLOOKUP(A275,基础资料!A:E,4,0))</f>
        <v/>
      </c>
      <c r="L275" s="186" t="str">
        <f t="array" ref="L275">IF(OR(A275="",J275=""),"",J275*K275)</f>
        <v/>
      </c>
      <c r="M275" s="187" t="str">
        <f t="array" ref="M275">IF(AND(D275="",G275="",J275=""),"",IF(AND(D275="",G275=""),-J275,IF(AND(D275="",J275=""),-G275,IF(AND(G275="",J275=""),D275,IF(D275="",-G275-J275,IF(G275="",D275-J275,IF(J275="",D275-G275,D275-G275-J275)))))))</f>
        <v/>
      </c>
      <c r="N275" s="178" t="str">
        <f t="array" ref="N275">IF(A275="","",VLOOKUP(A275,基础资料!A:E,4,0))</f>
        <v/>
      </c>
      <c r="O275" s="186" t="str">
        <f t="array" ref="O275">IF(OR(A275="",M275=""),"",N275*M275)</f>
        <v/>
      </c>
    </row>
    <row r="276" spans="1:15">
      <c r="A276" s="182"/>
      <c r="B276" s="172"/>
      <c r="C276" s="172"/>
      <c r="D276" s="183" t="str">
        <f t="array" ref="D276">IF(SUMPRODUCT((原材料明细表!$A$6:$A$1000&gt;=$G$4)*(原材料明细表!$A$6:$A$1000&lt;=$H$4)*(原材料明细表!$C$6:$C$1000=$A276)*(原材料明细表!$F$6:$F$1000))=0,"",SUMPRODUCT((原材料明细表!$A$6:$A$1000&gt;=$G$4)*(原材料明细表!$A$6:$A$1000&lt;=$H$4)*(原材料明细表!$C$6:$C$1000=$A276)*(原材料明细表!$F$6:$F$1000)))</f>
        <v/>
      </c>
      <c r="E276" s="174" t="str">
        <f t="array" ref="E276">IF(A276="","",VLOOKUP(A276,基础资料!A:E,4,0))</f>
        <v/>
      </c>
      <c r="F276" s="175" t="str">
        <f t="array" ref="F276">IF(OR(A276="",D276=""),"",E276*D276)</f>
        <v/>
      </c>
      <c r="G276" s="176" t="str">
        <f t="array" ref="G276">IF(SUMPRODUCT((原材料明细表!$A$6:$A$1000&gt;=$G$4)*(原材料明细表!$A$6:$A$1000&lt;=$H$4)*(原材料明细表!$C$6:$C$1000=$A276)*(原材料明细表!$I$6:$I$1000))=0,"",SUMPRODUCT((原材料明细表!$A$6:$A$1000&gt;=$G$4)*(原材料明细表!$A$6:$A$1000&lt;=$H$4)*(原材料明细表!$C$6:$C$1000=$A276)*(原材料明细表!$I$6:$I$1000)))</f>
        <v/>
      </c>
      <c r="H276" s="174" t="str">
        <f t="array" ref="H276">IF(A276="","",VLOOKUP(A276,基础资料!A:E,4,0))</f>
        <v/>
      </c>
      <c r="I276" s="184" t="str">
        <f t="array" ref="I276">IF(OR(A276="",G276=""),"",G276*H276)</f>
        <v/>
      </c>
      <c r="J276" s="176" t="str">
        <f t="array" ref="J276">IF(SUMPRODUCT((原材料明细表!$A$6:$A$1000&gt;=$G$4)*(原材料明细表!$A$6:$A$1000&lt;=$H$4)*(原材料明细表!$C$6:$C$1000=$A276)*(原材料明细表!$L$6:$L$1000))=0,"",SUMPRODUCT((原材料明细表!$A$6:$A$1000&gt;=$G$4)*(原材料明细表!$A$6:$A$1000&lt;=$H$4)*(原材料明细表!$C$6:$C$1000=$A276)*(原材料明细表!$L$6:$L$1000)))</f>
        <v/>
      </c>
      <c r="K276" s="173" t="str">
        <f t="array" ref="K276">IF(A276="","",VLOOKUP(A276,基础资料!A:E,4,0))</f>
        <v/>
      </c>
      <c r="L276" s="184" t="str">
        <f t="array" ref="L276">IF(OR(A276="",J276=""),"",J276*K276)</f>
        <v/>
      </c>
      <c r="M276" s="185" t="str">
        <f t="array" ref="M276">IF(AND(D276="",G276="",J276=""),"",IF(AND(D276="",G276=""),-J276,IF(AND(D276="",J276=""),-G276,IF(AND(G276="",J276=""),D276,IF(D276="",-G276-J276,IF(G276="",D276-J276,IF(J276="",D276-G276,D276-G276-J276)))))))</f>
        <v/>
      </c>
      <c r="N276" s="173" t="str">
        <f t="array" ref="N276">IF(A276="","",VLOOKUP(A276,基础资料!A:E,4,0))</f>
        <v/>
      </c>
      <c r="O276" s="184" t="str">
        <f t="array" ref="O276">IF(OR(A276="",M276=""),"",N276*M276)</f>
        <v/>
      </c>
    </row>
    <row r="277" spans="1:15">
      <c r="A277" s="182"/>
      <c r="B277" s="172"/>
      <c r="C277" s="172"/>
      <c r="D277" s="183" t="str">
        <f t="array" ref="D277">IF(SUMPRODUCT((原材料明细表!$A$6:$A$1000&gt;=$G$4)*(原材料明细表!$A$6:$A$1000&lt;=$H$4)*(原材料明细表!$C$6:$C$1000=$A277)*(原材料明细表!$F$6:$F$1000))=0,"",SUMPRODUCT((原材料明细表!$A$6:$A$1000&gt;=$G$4)*(原材料明细表!$A$6:$A$1000&lt;=$H$4)*(原材料明细表!$C$6:$C$1000=$A277)*(原材料明细表!$F$6:$F$1000)))</f>
        <v/>
      </c>
      <c r="E277" s="179" t="str">
        <f t="array" ref="E277">IF(A277="","",VLOOKUP(A277,基础资料!A:E,4,0))</f>
        <v/>
      </c>
      <c r="F277" s="180" t="str">
        <f t="array" ref="F277">IF(OR(A277="",D277=""),"",E277*D277)</f>
        <v/>
      </c>
      <c r="G277" s="181" t="str">
        <f t="array" ref="G277">IF(SUMPRODUCT((原材料明细表!$A$6:$A$1000&gt;=$G$4)*(原材料明细表!$A$6:$A$1000&lt;=$H$4)*(原材料明细表!$C$6:$C$1000=$A277)*(原材料明细表!$I$6:$I$1000))=0,"",SUMPRODUCT((原材料明细表!$A$6:$A$1000&gt;=$G$4)*(原材料明细表!$A$6:$A$1000&lt;=$H$4)*(原材料明细表!$C$6:$C$1000=$A277)*(原材料明细表!$I$6:$I$1000)))</f>
        <v/>
      </c>
      <c r="H277" s="179" t="str">
        <f t="array" ref="H277">IF(A277="","",VLOOKUP(A277,基础资料!A:E,4,0))</f>
        <v/>
      </c>
      <c r="I277" s="186" t="str">
        <f t="array" ref="I277">IF(OR(A277="",G277=""),"",G277*H277)</f>
        <v/>
      </c>
      <c r="J277" s="181" t="str">
        <f t="array" ref="J277">IF(SUMPRODUCT((原材料明细表!$A$6:$A$1000&gt;=$G$4)*(原材料明细表!$A$6:$A$1000&lt;=$H$4)*(原材料明细表!$C$6:$C$1000=$A277)*(原材料明细表!$L$6:$L$1000))=0,"",SUMPRODUCT((原材料明细表!$A$6:$A$1000&gt;=$G$4)*(原材料明细表!$A$6:$A$1000&lt;=$H$4)*(原材料明细表!$C$6:$C$1000=$A277)*(原材料明细表!$L$6:$L$1000)))</f>
        <v/>
      </c>
      <c r="K277" s="178" t="str">
        <f t="array" ref="K277">IF(A277="","",VLOOKUP(A277,基础资料!A:E,4,0))</f>
        <v/>
      </c>
      <c r="L277" s="186" t="str">
        <f t="array" ref="L277">IF(OR(A277="",J277=""),"",J277*K277)</f>
        <v/>
      </c>
      <c r="M277" s="187" t="str">
        <f t="array" ref="M277">IF(AND(D277="",G277="",J277=""),"",IF(AND(D277="",G277=""),-J277,IF(AND(D277="",J277=""),-G277,IF(AND(G277="",J277=""),D277,IF(D277="",-G277-J277,IF(G277="",D277-J277,IF(J277="",D277-G277,D277-G277-J277)))))))</f>
        <v/>
      </c>
      <c r="N277" s="178" t="str">
        <f t="array" ref="N277">IF(A277="","",VLOOKUP(A277,基础资料!A:E,4,0))</f>
        <v/>
      </c>
      <c r="O277" s="186" t="str">
        <f t="array" ref="O277">IF(OR(A277="",M277=""),"",N277*M277)</f>
        <v/>
      </c>
    </row>
    <row r="278" spans="1:15">
      <c r="A278" s="182"/>
      <c r="B278" s="172"/>
      <c r="C278" s="172"/>
      <c r="D278" s="183" t="str">
        <f t="array" ref="D278">IF(SUMPRODUCT((原材料明细表!$A$6:$A$1000&gt;=$G$4)*(原材料明细表!$A$6:$A$1000&lt;=$H$4)*(原材料明细表!$C$6:$C$1000=$A278)*(原材料明细表!$F$6:$F$1000))=0,"",SUMPRODUCT((原材料明细表!$A$6:$A$1000&gt;=$G$4)*(原材料明细表!$A$6:$A$1000&lt;=$H$4)*(原材料明细表!$C$6:$C$1000=$A278)*(原材料明细表!$F$6:$F$1000)))</f>
        <v/>
      </c>
      <c r="E278" s="174" t="str">
        <f t="array" ref="E278">IF(A278="","",VLOOKUP(A278,基础资料!A:E,4,0))</f>
        <v/>
      </c>
      <c r="F278" s="175" t="str">
        <f t="array" ref="F278">IF(OR(A278="",D278=""),"",E278*D278)</f>
        <v/>
      </c>
      <c r="G278" s="176" t="str">
        <f t="array" ref="G278">IF(SUMPRODUCT((原材料明细表!$A$6:$A$1000&gt;=$G$4)*(原材料明细表!$A$6:$A$1000&lt;=$H$4)*(原材料明细表!$C$6:$C$1000=$A278)*(原材料明细表!$I$6:$I$1000))=0,"",SUMPRODUCT((原材料明细表!$A$6:$A$1000&gt;=$G$4)*(原材料明细表!$A$6:$A$1000&lt;=$H$4)*(原材料明细表!$C$6:$C$1000=$A278)*(原材料明细表!$I$6:$I$1000)))</f>
        <v/>
      </c>
      <c r="H278" s="174" t="str">
        <f t="array" ref="H278">IF(A278="","",VLOOKUP(A278,基础资料!A:E,4,0))</f>
        <v/>
      </c>
      <c r="I278" s="184" t="str">
        <f t="array" ref="I278">IF(OR(A278="",G278=""),"",G278*H278)</f>
        <v/>
      </c>
      <c r="J278" s="176" t="str">
        <f t="array" ref="J278">IF(SUMPRODUCT((原材料明细表!$A$6:$A$1000&gt;=$G$4)*(原材料明细表!$A$6:$A$1000&lt;=$H$4)*(原材料明细表!$C$6:$C$1000=$A278)*(原材料明细表!$L$6:$L$1000))=0,"",SUMPRODUCT((原材料明细表!$A$6:$A$1000&gt;=$G$4)*(原材料明细表!$A$6:$A$1000&lt;=$H$4)*(原材料明细表!$C$6:$C$1000=$A278)*(原材料明细表!$L$6:$L$1000)))</f>
        <v/>
      </c>
      <c r="K278" s="173" t="str">
        <f t="array" ref="K278">IF(A278="","",VLOOKUP(A278,基础资料!A:E,4,0))</f>
        <v/>
      </c>
      <c r="L278" s="184" t="str">
        <f t="array" ref="L278">IF(OR(A278="",J278=""),"",J278*K278)</f>
        <v/>
      </c>
      <c r="M278" s="185" t="str">
        <f t="array" ref="M278">IF(AND(D278="",G278="",J278=""),"",IF(AND(D278="",G278=""),-J278,IF(AND(D278="",J278=""),-G278,IF(AND(G278="",J278=""),D278,IF(D278="",-G278-J278,IF(G278="",D278-J278,IF(J278="",D278-G278,D278-G278-J278)))))))</f>
        <v/>
      </c>
      <c r="N278" s="173" t="str">
        <f t="array" ref="N278">IF(A278="","",VLOOKUP(A278,基础资料!A:E,4,0))</f>
        <v/>
      </c>
      <c r="O278" s="184" t="str">
        <f t="array" ref="O278">IF(OR(A278="",M278=""),"",N278*M278)</f>
        <v/>
      </c>
    </row>
    <row r="279" spans="1:15">
      <c r="A279" s="182"/>
      <c r="B279" s="172"/>
      <c r="C279" s="172"/>
      <c r="D279" s="183" t="str">
        <f t="array" ref="D279">IF(SUMPRODUCT((原材料明细表!$A$6:$A$1000&gt;=$G$4)*(原材料明细表!$A$6:$A$1000&lt;=$H$4)*(原材料明细表!$C$6:$C$1000=$A279)*(原材料明细表!$F$6:$F$1000))=0,"",SUMPRODUCT((原材料明细表!$A$6:$A$1000&gt;=$G$4)*(原材料明细表!$A$6:$A$1000&lt;=$H$4)*(原材料明细表!$C$6:$C$1000=$A279)*(原材料明细表!$F$6:$F$1000)))</f>
        <v/>
      </c>
      <c r="E279" s="179" t="str">
        <f t="array" ref="E279">IF(A279="","",VLOOKUP(A279,基础资料!A:E,4,0))</f>
        <v/>
      </c>
      <c r="F279" s="180" t="str">
        <f t="array" ref="F279">IF(OR(A279="",D279=""),"",E279*D279)</f>
        <v/>
      </c>
      <c r="G279" s="181" t="str">
        <f t="array" ref="G279">IF(SUMPRODUCT((原材料明细表!$A$6:$A$1000&gt;=$G$4)*(原材料明细表!$A$6:$A$1000&lt;=$H$4)*(原材料明细表!$C$6:$C$1000=$A279)*(原材料明细表!$I$6:$I$1000))=0,"",SUMPRODUCT((原材料明细表!$A$6:$A$1000&gt;=$G$4)*(原材料明细表!$A$6:$A$1000&lt;=$H$4)*(原材料明细表!$C$6:$C$1000=$A279)*(原材料明细表!$I$6:$I$1000)))</f>
        <v/>
      </c>
      <c r="H279" s="179" t="str">
        <f t="array" ref="H279">IF(A279="","",VLOOKUP(A279,基础资料!A:E,4,0))</f>
        <v/>
      </c>
      <c r="I279" s="186" t="str">
        <f t="array" ref="I279">IF(OR(A279="",G279=""),"",G279*H279)</f>
        <v/>
      </c>
      <c r="J279" s="181" t="str">
        <f t="array" ref="J279">IF(SUMPRODUCT((原材料明细表!$A$6:$A$1000&gt;=$G$4)*(原材料明细表!$A$6:$A$1000&lt;=$H$4)*(原材料明细表!$C$6:$C$1000=$A279)*(原材料明细表!$L$6:$L$1000))=0,"",SUMPRODUCT((原材料明细表!$A$6:$A$1000&gt;=$G$4)*(原材料明细表!$A$6:$A$1000&lt;=$H$4)*(原材料明细表!$C$6:$C$1000=$A279)*(原材料明细表!$L$6:$L$1000)))</f>
        <v/>
      </c>
      <c r="K279" s="178" t="str">
        <f t="array" ref="K279">IF(A279="","",VLOOKUP(A279,基础资料!A:E,4,0))</f>
        <v/>
      </c>
      <c r="L279" s="186" t="str">
        <f t="array" ref="L279">IF(OR(A279="",J279=""),"",J279*K279)</f>
        <v/>
      </c>
      <c r="M279" s="187" t="str">
        <f t="array" ref="M279">IF(AND(D279="",G279="",J279=""),"",IF(AND(D279="",G279=""),-J279,IF(AND(D279="",J279=""),-G279,IF(AND(G279="",J279=""),D279,IF(D279="",-G279-J279,IF(G279="",D279-J279,IF(J279="",D279-G279,D279-G279-J279)))))))</f>
        <v/>
      </c>
      <c r="N279" s="178" t="str">
        <f t="array" ref="N279">IF(A279="","",VLOOKUP(A279,基础资料!A:E,4,0))</f>
        <v/>
      </c>
      <c r="O279" s="186" t="str">
        <f t="array" ref="O279">IF(OR(A279="",M279=""),"",N279*M279)</f>
        <v/>
      </c>
    </row>
    <row r="280" spans="1:15">
      <c r="A280" s="182"/>
      <c r="B280" s="172"/>
      <c r="C280" s="172"/>
      <c r="D280" s="183" t="str">
        <f t="array" ref="D280">IF(SUMPRODUCT((原材料明细表!$A$6:$A$1000&gt;=$G$4)*(原材料明细表!$A$6:$A$1000&lt;=$H$4)*(原材料明细表!$C$6:$C$1000=$A280)*(原材料明细表!$F$6:$F$1000))=0,"",SUMPRODUCT((原材料明细表!$A$6:$A$1000&gt;=$G$4)*(原材料明细表!$A$6:$A$1000&lt;=$H$4)*(原材料明细表!$C$6:$C$1000=$A280)*(原材料明细表!$F$6:$F$1000)))</f>
        <v/>
      </c>
      <c r="E280" s="174" t="str">
        <f t="array" ref="E280">IF(A280="","",VLOOKUP(A280,基础资料!A:E,4,0))</f>
        <v/>
      </c>
      <c r="F280" s="175" t="str">
        <f t="array" ref="F280">IF(OR(A280="",D280=""),"",E280*D280)</f>
        <v/>
      </c>
      <c r="G280" s="176" t="str">
        <f t="array" ref="G280">IF(SUMPRODUCT((原材料明细表!$A$6:$A$1000&gt;=$G$4)*(原材料明细表!$A$6:$A$1000&lt;=$H$4)*(原材料明细表!$C$6:$C$1000=$A280)*(原材料明细表!$I$6:$I$1000))=0,"",SUMPRODUCT((原材料明细表!$A$6:$A$1000&gt;=$G$4)*(原材料明细表!$A$6:$A$1000&lt;=$H$4)*(原材料明细表!$C$6:$C$1000=$A280)*(原材料明细表!$I$6:$I$1000)))</f>
        <v/>
      </c>
      <c r="H280" s="174" t="str">
        <f t="array" ref="H280">IF(A280="","",VLOOKUP(A280,基础资料!A:E,4,0))</f>
        <v/>
      </c>
      <c r="I280" s="184" t="str">
        <f t="array" ref="I280">IF(OR(A280="",G280=""),"",G280*H280)</f>
        <v/>
      </c>
      <c r="J280" s="176" t="str">
        <f t="array" ref="J280">IF(SUMPRODUCT((原材料明细表!$A$6:$A$1000&gt;=$G$4)*(原材料明细表!$A$6:$A$1000&lt;=$H$4)*(原材料明细表!$C$6:$C$1000=$A280)*(原材料明细表!$L$6:$L$1000))=0,"",SUMPRODUCT((原材料明细表!$A$6:$A$1000&gt;=$G$4)*(原材料明细表!$A$6:$A$1000&lt;=$H$4)*(原材料明细表!$C$6:$C$1000=$A280)*(原材料明细表!$L$6:$L$1000)))</f>
        <v/>
      </c>
      <c r="K280" s="173" t="str">
        <f t="array" ref="K280">IF(A280="","",VLOOKUP(A280,基础资料!A:E,4,0))</f>
        <v/>
      </c>
      <c r="L280" s="184" t="str">
        <f t="array" ref="L280">IF(OR(A280="",J280=""),"",J280*K280)</f>
        <v/>
      </c>
      <c r="M280" s="185" t="str">
        <f t="array" ref="M280">IF(AND(D280="",G280="",J280=""),"",IF(AND(D280="",G280=""),-J280,IF(AND(D280="",J280=""),-G280,IF(AND(G280="",J280=""),D280,IF(D280="",-G280-J280,IF(G280="",D280-J280,IF(J280="",D280-G280,D280-G280-J280)))))))</f>
        <v/>
      </c>
      <c r="N280" s="173" t="str">
        <f t="array" ref="N280">IF(A280="","",VLOOKUP(A280,基础资料!A:E,4,0))</f>
        <v/>
      </c>
      <c r="O280" s="184" t="str">
        <f t="array" ref="O280">IF(OR(A280="",M280=""),"",N280*M280)</f>
        <v/>
      </c>
    </row>
    <row r="281" spans="1:15">
      <c r="A281" s="182"/>
      <c r="B281" s="172"/>
      <c r="C281" s="172"/>
      <c r="D281" s="183" t="str">
        <f t="array" ref="D281">IF(SUMPRODUCT((原材料明细表!$A$6:$A$1000&gt;=$G$4)*(原材料明细表!$A$6:$A$1000&lt;=$H$4)*(原材料明细表!$C$6:$C$1000=$A281)*(原材料明细表!$F$6:$F$1000))=0,"",SUMPRODUCT((原材料明细表!$A$6:$A$1000&gt;=$G$4)*(原材料明细表!$A$6:$A$1000&lt;=$H$4)*(原材料明细表!$C$6:$C$1000=$A281)*(原材料明细表!$F$6:$F$1000)))</f>
        <v/>
      </c>
      <c r="E281" s="179" t="str">
        <f t="array" ref="E281">IF(A281="","",VLOOKUP(A281,基础资料!A:E,4,0))</f>
        <v/>
      </c>
      <c r="F281" s="180" t="str">
        <f t="array" ref="F281">IF(OR(A281="",D281=""),"",E281*D281)</f>
        <v/>
      </c>
      <c r="G281" s="181" t="str">
        <f t="array" ref="G281">IF(SUMPRODUCT((原材料明细表!$A$6:$A$1000&gt;=$G$4)*(原材料明细表!$A$6:$A$1000&lt;=$H$4)*(原材料明细表!$C$6:$C$1000=$A281)*(原材料明细表!$I$6:$I$1000))=0,"",SUMPRODUCT((原材料明细表!$A$6:$A$1000&gt;=$G$4)*(原材料明细表!$A$6:$A$1000&lt;=$H$4)*(原材料明细表!$C$6:$C$1000=$A281)*(原材料明细表!$I$6:$I$1000)))</f>
        <v/>
      </c>
      <c r="H281" s="179" t="str">
        <f t="array" ref="H281">IF(A281="","",VLOOKUP(A281,基础资料!A:E,4,0))</f>
        <v/>
      </c>
      <c r="I281" s="186" t="str">
        <f t="array" ref="I281">IF(OR(A281="",G281=""),"",G281*H281)</f>
        <v/>
      </c>
      <c r="J281" s="181" t="str">
        <f t="array" ref="J281">IF(SUMPRODUCT((原材料明细表!$A$6:$A$1000&gt;=$G$4)*(原材料明细表!$A$6:$A$1000&lt;=$H$4)*(原材料明细表!$C$6:$C$1000=$A281)*(原材料明细表!$L$6:$L$1000))=0,"",SUMPRODUCT((原材料明细表!$A$6:$A$1000&gt;=$G$4)*(原材料明细表!$A$6:$A$1000&lt;=$H$4)*(原材料明细表!$C$6:$C$1000=$A281)*(原材料明细表!$L$6:$L$1000)))</f>
        <v/>
      </c>
      <c r="K281" s="178" t="str">
        <f t="array" ref="K281">IF(A281="","",VLOOKUP(A281,基础资料!A:E,4,0))</f>
        <v/>
      </c>
      <c r="L281" s="186" t="str">
        <f t="array" ref="L281">IF(OR(A281="",J281=""),"",J281*K281)</f>
        <v/>
      </c>
      <c r="M281" s="187" t="str">
        <f t="array" ref="M281">IF(AND(D281="",G281="",J281=""),"",IF(AND(D281="",G281=""),-J281,IF(AND(D281="",J281=""),-G281,IF(AND(G281="",J281=""),D281,IF(D281="",-G281-J281,IF(G281="",D281-J281,IF(J281="",D281-G281,D281-G281-J281)))))))</f>
        <v/>
      </c>
      <c r="N281" s="178" t="str">
        <f t="array" ref="N281">IF(A281="","",VLOOKUP(A281,基础资料!A:E,4,0))</f>
        <v/>
      </c>
      <c r="O281" s="186" t="str">
        <f t="array" ref="O281">IF(OR(A281="",M281=""),"",N281*M281)</f>
        <v/>
      </c>
    </row>
    <row r="282" spans="1:15">
      <c r="A282" s="182"/>
      <c r="B282" s="172"/>
      <c r="C282" s="172"/>
      <c r="D282" s="183" t="str">
        <f t="array" ref="D282">IF(SUMPRODUCT((原材料明细表!$A$6:$A$1000&gt;=$G$4)*(原材料明细表!$A$6:$A$1000&lt;=$H$4)*(原材料明细表!$C$6:$C$1000=$A282)*(原材料明细表!$F$6:$F$1000))=0,"",SUMPRODUCT((原材料明细表!$A$6:$A$1000&gt;=$G$4)*(原材料明细表!$A$6:$A$1000&lt;=$H$4)*(原材料明细表!$C$6:$C$1000=$A282)*(原材料明细表!$F$6:$F$1000)))</f>
        <v/>
      </c>
      <c r="E282" s="174" t="str">
        <f t="array" ref="E282">IF(A282="","",VLOOKUP(A282,基础资料!A:E,4,0))</f>
        <v/>
      </c>
      <c r="F282" s="175" t="str">
        <f t="array" ref="F282">IF(OR(A282="",D282=""),"",E282*D282)</f>
        <v/>
      </c>
      <c r="G282" s="176" t="str">
        <f t="array" ref="G282">IF(SUMPRODUCT((原材料明细表!$A$6:$A$1000&gt;=$G$4)*(原材料明细表!$A$6:$A$1000&lt;=$H$4)*(原材料明细表!$C$6:$C$1000=$A282)*(原材料明细表!$I$6:$I$1000))=0,"",SUMPRODUCT((原材料明细表!$A$6:$A$1000&gt;=$G$4)*(原材料明细表!$A$6:$A$1000&lt;=$H$4)*(原材料明细表!$C$6:$C$1000=$A282)*(原材料明细表!$I$6:$I$1000)))</f>
        <v/>
      </c>
      <c r="H282" s="174" t="str">
        <f t="array" ref="H282">IF(A282="","",VLOOKUP(A282,基础资料!A:E,4,0))</f>
        <v/>
      </c>
      <c r="I282" s="184" t="str">
        <f t="array" ref="I282">IF(OR(A282="",G282=""),"",G282*H282)</f>
        <v/>
      </c>
      <c r="J282" s="176" t="str">
        <f t="array" ref="J282">IF(SUMPRODUCT((原材料明细表!$A$6:$A$1000&gt;=$G$4)*(原材料明细表!$A$6:$A$1000&lt;=$H$4)*(原材料明细表!$C$6:$C$1000=$A282)*(原材料明细表!$L$6:$L$1000))=0,"",SUMPRODUCT((原材料明细表!$A$6:$A$1000&gt;=$G$4)*(原材料明细表!$A$6:$A$1000&lt;=$H$4)*(原材料明细表!$C$6:$C$1000=$A282)*(原材料明细表!$L$6:$L$1000)))</f>
        <v/>
      </c>
      <c r="K282" s="173" t="str">
        <f t="array" ref="K282">IF(A282="","",VLOOKUP(A282,基础资料!A:E,4,0))</f>
        <v/>
      </c>
      <c r="L282" s="184" t="str">
        <f t="array" ref="L282">IF(OR(A282="",J282=""),"",J282*K282)</f>
        <v/>
      </c>
      <c r="M282" s="185" t="str">
        <f t="array" ref="M282">IF(AND(D282="",G282="",J282=""),"",IF(AND(D282="",G282=""),-J282,IF(AND(D282="",J282=""),-G282,IF(AND(G282="",J282=""),D282,IF(D282="",-G282-J282,IF(G282="",D282-J282,IF(J282="",D282-G282,D282-G282-J282)))))))</f>
        <v/>
      </c>
      <c r="N282" s="173" t="str">
        <f t="array" ref="N282">IF(A282="","",VLOOKUP(A282,基础资料!A:E,4,0))</f>
        <v/>
      </c>
      <c r="O282" s="184" t="str">
        <f t="array" ref="O282">IF(OR(A282="",M282=""),"",N282*M282)</f>
        <v/>
      </c>
    </row>
    <row r="283" spans="1:15">
      <c r="A283" s="182"/>
      <c r="B283" s="172"/>
      <c r="C283" s="172"/>
      <c r="D283" s="183" t="str">
        <f t="array" ref="D283">IF(SUMPRODUCT((原材料明细表!$A$6:$A$1000&gt;=$G$4)*(原材料明细表!$A$6:$A$1000&lt;=$H$4)*(原材料明细表!$C$6:$C$1000=$A283)*(原材料明细表!$F$6:$F$1000))=0,"",SUMPRODUCT((原材料明细表!$A$6:$A$1000&gt;=$G$4)*(原材料明细表!$A$6:$A$1000&lt;=$H$4)*(原材料明细表!$C$6:$C$1000=$A283)*(原材料明细表!$F$6:$F$1000)))</f>
        <v/>
      </c>
      <c r="E283" s="179" t="str">
        <f t="array" ref="E283">IF(A283="","",VLOOKUP(A283,基础资料!A:E,4,0))</f>
        <v/>
      </c>
      <c r="F283" s="180" t="str">
        <f t="array" ref="F283">IF(OR(A283="",D283=""),"",E283*D283)</f>
        <v/>
      </c>
      <c r="G283" s="181" t="str">
        <f t="array" ref="G283">IF(SUMPRODUCT((原材料明细表!$A$6:$A$1000&gt;=$G$4)*(原材料明细表!$A$6:$A$1000&lt;=$H$4)*(原材料明细表!$C$6:$C$1000=$A283)*(原材料明细表!$I$6:$I$1000))=0,"",SUMPRODUCT((原材料明细表!$A$6:$A$1000&gt;=$G$4)*(原材料明细表!$A$6:$A$1000&lt;=$H$4)*(原材料明细表!$C$6:$C$1000=$A283)*(原材料明细表!$I$6:$I$1000)))</f>
        <v/>
      </c>
      <c r="H283" s="179" t="str">
        <f t="array" ref="H283">IF(A283="","",VLOOKUP(A283,基础资料!A:E,4,0))</f>
        <v/>
      </c>
      <c r="I283" s="186" t="str">
        <f t="array" ref="I283">IF(OR(A283="",G283=""),"",G283*H283)</f>
        <v/>
      </c>
      <c r="J283" s="181" t="str">
        <f t="array" ref="J283">IF(SUMPRODUCT((原材料明细表!$A$6:$A$1000&gt;=$G$4)*(原材料明细表!$A$6:$A$1000&lt;=$H$4)*(原材料明细表!$C$6:$C$1000=$A283)*(原材料明细表!$L$6:$L$1000))=0,"",SUMPRODUCT((原材料明细表!$A$6:$A$1000&gt;=$G$4)*(原材料明细表!$A$6:$A$1000&lt;=$H$4)*(原材料明细表!$C$6:$C$1000=$A283)*(原材料明细表!$L$6:$L$1000)))</f>
        <v/>
      </c>
      <c r="K283" s="178" t="str">
        <f t="array" ref="K283">IF(A283="","",VLOOKUP(A283,基础资料!A:E,4,0))</f>
        <v/>
      </c>
      <c r="L283" s="186" t="str">
        <f t="array" ref="L283">IF(OR(A283="",J283=""),"",J283*K283)</f>
        <v/>
      </c>
      <c r="M283" s="187" t="str">
        <f t="array" ref="M283">IF(AND(D283="",G283="",J283=""),"",IF(AND(D283="",G283=""),-J283,IF(AND(D283="",J283=""),-G283,IF(AND(G283="",J283=""),D283,IF(D283="",-G283-J283,IF(G283="",D283-J283,IF(J283="",D283-G283,D283-G283-J283)))))))</f>
        <v/>
      </c>
      <c r="N283" s="178" t="str">
        <f t="array" ref="N283">IF(A283="","",VLOOKUP(A283,基础资料!A:E,4,0))</f>
        <v/>
      </c>
      <c r="O283" s="186" t="str">
        <f t="array" ref="O283">IF(OR(A283="",M283=""),"",N283*M283)</f>
        <v/>
      </c>
    </row>
    <row r="284" spans="1:15">
      <c r="A284" s="182"/>
      <c r="B284" s="172"/>
      <c r="C284" s="172"/>
      <c r="D284" s="183" t="str">
        <f t="array" ref="D284">IF(SUMPRODUCT((原材料明细表!$A$6:$A$1000&gt;=$G$4)*(原材料明细表!$A$6:$A$1000&lt;=$H$4)*(原材料明细表!$C$6:$C$1000=$A284)*(原材料明细表!$F$6:$F$1000))=0,"",SUMPRODUCT((原材料明细表!$A$6:$A$1000&gt;=$G$4)*(原材料明细表!$A$6:$A$1000&lt;=$H$4)*(原材料明细表!$C$6:$C$1000=$A284)*(原材料明细表!$F$6:$F$1000)))</f>
        <v/>
      </c>
      <c r="E284" s="174" t="str">
        <f t="array" ref="E284">IF(A284="","",VLOOKUP(A284,基础资料!A:E,4,0))</f>
        <v/>
      </c>
      <c r="F284" s="175" t="str">
        <f t="array" ref="F284">IF(OR(A284="",D284=""),"",E284*D284)</f>
        <v/>
      </c>
      <c r="G284" s="176" t="str">
        <f t="array" ref="G284">IF(SUMPRODUCT((原材料明细表!$A$6:$A$1000&gt;=$G$4)*(原材料明细表!$A$6:$A$1000&lt;=$H$4)*(原材料明细表!$C$6:$C$1000=$A284)*(原材料明细表!$I$6:$I$1000))=0,"",SUMPRODUCT((原材料明细表!$A$6:$A$1000&gt;=$G$4)*(原材料明细表!$A$6:$A$1000&lt;=$H$4)*(原材料明细表!$C$6:$C$1000=$A284)*(原材料明细表!$I$6:$I$1000)))</f>
        <v/>
      </c>
      <c r="H284" s="174" t="str">
        <f t="array" ref="H284">IF(A284="","",VLOOKUP(A284,基础资料!A:E,4,0))</f>
        <v/>
      </c>
      <c r="I284" s="184" t="str">
        <f t="array" ref="I284">IF(OR(A284="",G284=""),"",G284*H284)</f>
        <v/>
      </c>
      <c r="J284" s="176" t="str">
        <f t="array" ref="J284">IF(SUMPRODUCT((原材料明细表!$A$6:$A$1000&gt;=$G$4)*(原材料明细表!$A$6:$A$1000&lt;=$H$4)*(原材料明细表!$C$6:$C$1000=$A284)*(原材料明细表!$L$6:$L$1000))=0,"",SUMPRODUCT((原材料明细表!$A$6:$A$1000&gt;=$G$4)*(原材料明细表!$A$6:$A$1000&lt;=$H$4)*(原材料明细表!$C$6:$C$1000=$A284)*(原材料明细表!$L$6:$L$1000)))</f>
        <v/>
      </c>
      <c r="K284" s="173" t="str">
        <f t="array" ref="K284">IF(A284="","",VLOOKUP(A284,基础资料!A:E,4,0))</f>
        <v/>
      </c>
      <c r="L284" s="184" t="str">
        <f t="array" ref="L284">IF(OR(A284="",J284=""),"",J284*K284)</f>
        <v/>
      </c>
      <c r="M284" s="185" t="str">
        <f t="array" ref="M284">IF(AND(D284="",G284="",J284=""),"",IF(AND(D284="",G284=""),-J284,IF(AND(D284="",J284=""),-G284,IF(AND(G284="",J284=""),D284,IF(D284="",-G284-J284,IF(G284="",D284-J284,IF(J284="",D284-G284,D284-G284-J284)))))))</f>
        <v/>
      </c>
      <c r="N284" s="173" t="str">
        <f t="array" ref="N284">IF(A284="","",VLOOKUP(A284,基础资料!A:E,4,0))</f>
        <v/>
      </c>
      <c r="O284" s="184" t="str">
        <f t="array" ref="O284">IF(OR(A284="",M284=""),"",N284*M284)</f>
        <v/>
      </c>
    </row>
    <row r="285" spans="1:15">
      <c r="A285" s="182"/>
      <c r="B285" s="172"/>
      <c r="C285" s="172"/>
      <c r="D285" s="183" t="str">
        <f t="array" ref="D285">IF(SUMPRODUCT((原材料明细表!$A$6:$A$1000&gt;=$G$4)*(原材料明细表!$A$6:$A$1000&lt;=$H$4)*(原材料明细表!$C$6:$C$1000=$A285)*(原材料明细表!$F$6:$F$1000))=0,"",SUMPRODUCT((原材料明细表!$A$6:$A$1000&gt;=$G$4)*(原材料明细表!$A$6:$A$1000&lt;=$H$4)*(原材料明细表!$C$6:$C$1000=$A285)*(原材料明细表!$F$6:$F$1000)))</f>
        <v/>
      </c>
      <c r="E285" s="179" t="str">
        <f t="array" ref="E285">IF(A285="","",VLOOKUP(A285,基础资料!A:E,4,0))</f>
        <v/>
      </c>
      <c r="F285" s="180" t="str">
        <f t="array" ref="F285">IF(OR(A285="",D285=""),"",E285*D285)</f>
        <v/>
      </c>
      <c r="G285" s="181" t="str">
        <f t="array" ref="G285">IF(SUMPRODUCT((原材料明细表!$A$6:$A$1000&gt;=$G$4)*(原材料明细表!$A$6:$A$1000&lt;=$H$4)*(原材料明细表!$C$6:$C$1000=$A285)*(原材料明细表!$I$6:$I$1000))=0,"",SUMPRODUCT((原材料明细表!$A$6:$A$1000&gt;=$G$4)*(原材料明细表!$A$6:$A$1000&lt;=$H$4)*(原材料明细表!$C$6:$C$1000=$A285)*(原材料明细表!$I$6:$I$1000)))</f>
        <v/>
      </c>
      <c r="H285" s="179" t="str">
        <f t="array" ref="H285">IF(A285="","",VLOOKUP(A285,基础资料!A:E,4,0))</f>
        <v/>
      </c>
      <c r="I285" s="186" t="str">
        <f t="array" ref="I285">IF(OR(A285="",G285=""),"",G285*H285)</f>
        <v/>
      </c>
      <c r="J285" s="181" t="str">
        <f t="array" ref="J285">IF(SUMPRODUCT((原材料明细表!$A$6:$A$1000&gt;=$G$4)*(原材料明细表!$A$6:$A$1000&lt;=$H$4)*(原材料明细表!$C$6:$C$1000=$A285)*(原材料明细表!$L$6:$L$1000))=0,"",SUMPRODUCT((原材料明细表!$A$6:$A$1000&gt;=$G$4)*(原材料明细表!$A$6:$A$1000&lt;=$H$4)*(原材料明细表!$C$6:$C$1000=$A285)*(原材料明细表!$L$6:$L$1000)))</f>
        <v/>
      </c>
      <c r="K285" s="178" t="str">
        <f t="array" ref="K285">IF(A285="","",VLOOKUP(A285,基础资料!A:E,4,0))</f>
        <v/>
      </c>
      <c r="L285" s="186" t="str">
        <f t="array" ref="L285">IF(OR(A285="",J285=""),"",J285*K285)</f>
        <v/>
      </c>
      <c r="M285" s="187" t="str">
        <f t="array" ref="M285">IF(AND(D285="",G285="",J285=""),"",IF(AND(D285="",G285=""),-J285,IF(AND(D285="",J285=""),-G285,IF(AND(G285="",J285=""),D285,IF(D285="",-G285-J285,IF(G285="",D285-J285,IF(J285="",D285-G285,D285-G285-J285)))))))</f>
        <v/>
      </c>
      <c r="N285" s="178" t="str">
        <f t="array" ref="N285">IF(A285="","",VLOOKUP(A285,基础资料!A:E,4,0))</f>
        <v/>
      </c>
      <c r="O285" s="186" t="str">
        <f t="array" ref="O285">IF(OR(A285="",M285=""),"",N285*M285)</f>
        <v/>
      </c>
    </row>
    <row r="286" spans="1:15">
      <c r="A286" s="182"/>
      <c r="B286" s="172"/>
      <c r="C286" s="172"/>
      <c r="D286" s="183" t="str">
        <f t="array" ref="D286">IF(SUMPRODUCT((原材料明细表!$A$6:$A$1000&gt;=$G$4)*(原材料明细表!$A$6:$A$1000&lt;=$H$4)*(原材料明细表!$C$6:$C$1000=$A286)*(原材料明细表!$F$6:$F$1000))=0,"",SUMPRODUCT((原材料明细表!$A$6:$A$1000&gt;=$G$4)*(原材料明细表!$A$6:$A$1000&lt;=$H$4)*(原材料明细表!$C$6:$C$1000=$A286)*(原材料明细表!$F$6:$F$1000)))</f>
        <v/>
      </c>
      <c r="E286" s="174" t="str">
        <f t="array" ref="E286">IF(A286="","",VLOOKUP(A286,基础资料!A:E,4,0))</f>
        <v/>
      </c>
      <c r="F286" s="175" t="str">
        <f t="array" ref="F286">IF(OR(A286="",D286=""),"",E286*D286)</f>
        <v/>
      </c>
      <c r="G286" s="176" t="str">
        <f t="array" ref="G286">IF(SUMPRODUCT((原材料明细表!$A$6:$A$1000&gt;=$G$4)*(原材料明细表!$A$6:$A$1000&lt;=$H$4)*(原材料明细表!$C$6:$C$1000=$A286)*(原材料明细表!$I$6:$I$1000))=0,"",SUMPRODUCT((原材料明细表!$A$6:$A$1000&gt;=$G$4)*(原材料明细表!$A$6:$A$1000&lt;=$H$4)*(原材料明细表!$C$6:$C$1000=$A286)*(原材料明细表!$I$6:$I$1000)))</f>
        <v/>
      </c>
      <c r="H286" s="174" t="str">
        <f t="array" ref="H286">IF(A286="","",VLOOKUP(A286,基础资料!A:E,4,0))</f>
        <v/>
      </c>
      <c r="I286" s="184" t="str">
        <f t="array" ref="I286">IF(OR(A286="",G286=""),"",G286*H286)</f>
        <v/>
      </c>
      <c r="J286" s="176" t="str">
        <f t="array" ref="J286">IF(SUMPRODUCT((原材料明细表!$A$6:$A$1000&gt;=$G$4)*(原材料明细表!$A$6:$A$1000&lt;=$H$4)*(原材料明细表!$C$6:$C$1000=$A286)*(原材料明细表!$L$6:$L$1000))=0,"",SUMPRODUCT((原材料明细表!$A$6:$A$1000&gt;=$G$4)*(原材料明细表!$A$6:$A$1000&lt;=$H$4)*(原材料明细表!$C$6:$C$1000=$A286)*(原材料明细表!$L$6:$L$1000)))</f>
        <v/>
      </c>
      <c r="K286" s="173" t="str">
        <f t="array" ref="K286">IF(A286="","",VLOOKUP(A286,基础资料!A:E,4,0))</f>
        <v/>
      </c>
      <c r="L286" s="184" t="str">
        <f t="array" ref="L286">IF(OR(A286="",J286=""),"",J286*K286)</f>
        <v/>
      </c>
      <c r="M286" s="185" t="str">
        <f t="array" ref="M286">IF(AND(D286="",G286="",J286=""),"",IF(AND(D286="",G286=""),-J286,IF(AND(D286="",J286=""),-G286,IF(AND(G286="",J286=""),D286,IF(D286="",-G286-J286,IF(G286="",D286-J286,IF(J286="",D286-G286,D286-G286-J286)))))))</f>
        <v/>
      </c>
      <c r="N286" s="173" t="str">
        <f t="array" ref="N286">IF(A286="","",VLOOKUP(A286,基础资料!A:E,4,0))</f>
        <v/>
      </c>
      <c r="O286" s="184" t="str">
        <f t="array" ref="O286">IF(OR(A286="",M286=""),"",N286*M286)</f>
        <v/>
      </c>
    </row>
    <row r="287" spans="1:15">
      <c r="A287" s="182"/>
      <c r="B287" s="172"/>
      <c r="C287" s="172"/>
      <c r="D287" s="183" t="str">
        <f t="array" ref="D287">IF(SUMPRODUCT((原材料明细表!$A$6:$A$1000&gt;=$G$4)*(原材料明细表!$A$6:$A$1000&lt;=$H$4)*(原材料明细表!$C$6:$C$1000=$A287)*(原材料明细表!$F$6:$F$1000))=0,"",SUMPRODUCT((原材料明细表!$A$6:$A$1000&gt;=$G$4)*(原材料明细表!$A$6:$A$1000&lt;=$H$4)*(原材料明细表!$C$6:$C$1000=$A287)*(原材料明细表!$F$6:$F$1000)))</f>
        <v/>
      </c>
      <c r="E287" s="179" t="str">
        <f t="array" ref="E287">IF(A287="","",VLOOKUP(A287,基础资料!A:E,4,0))</f>
        <v/>
      </c>
      <c r="F287" s="180" t="str">
        <f t="array" ref="F287">IF(OR(A287="",D287=""),"",E287*D287)</f>
        <v/>
      </c>
      <c r="G287" s="181" t="str">
        <f t="array" ref="G287">IF(SUMPRODUCT((原材料明细表!$A$6:$A$1000&gt;=$G$4)*(原材料明细表!$A$6:$A$1000&lt;=$H$4)*(原材料明细表!$C$6:$C$1000=$A287)*(原材料明细表!$I$6:$I$1000))=0,"",SUMPRODUCT((原材料明细表!$A$6:$A$1000&gt;=$G$4)*(原材料明细表!$A$6:$A$1000&lt;=$H$4)*(原材料明细表!$C$6:$C$1000=$A287)*(原材料明细表!$I$6:$I$1000)))</f>
        <v/>
      </c>
      <c r="H287" s="179" t="str">
        <f t="array" ref="H287">IF(A287="","",VLOOKUP(A287,基础资料!A:E,4,0))</f>
        <v/>
      </c>
      <c r="I287" s="186" t="str">
        <f t="array" ref="I287">IF(OR(A287="",G287=""),"",G287*H287)</f>
        <v/>
      </c>
      <c r="J287" s="181" t="str">
        <f t="array" ref="J287">IF(SUMPRODUCT((原材料明细表!$A$6:$A$1000&gt;=$G$4)*(原材料明细表!$A$6:$A$1000&lt;=$H$4)*(原材料明细表!$C$6:$C$1000=$A287)*(原材料明细表!$L$6:$L$1000))=0,"",SUMPRODUCT((原材料明细表!$A$6:$A$1000&gt;=$G$4)*(原材料明细表!$A$6:$A$1000&lt;=$H$4)*(原材料明细表!$C$6:$C$1000=$A287)*(原材料明细表!$L$6:$L$1000)))</f>
        <v/>
      </c>
      <c r="K287" s="178" t="str">
        <f t="array" ref="K287">IF(A287="","",VLOOKUP(A287,基础资料!A:E,4,0))</f>
        <v/>
      </c>
      <c r="L287" s="186" t="str">
        <f t="array" ref="L287">IF(OR(A287="",J287=""),"",J287*K287)</f>
        <v/>
      </c>
      <c r="M287" s="187" t="str">
        <f t="array" ref="M287">IF(AND(D287="",G287="",J287=""),"",IF(AND(D287="",G287=""),-J287,IF(AND(D287="",J287=""),-G287,IF(AND(G287="",J287=""),D287,IF(D287="",-G287-J287,IF(G287="",D287-J287,IF(J287="",D287-G287,D287-G287-J287)))))))</f>
        <v/>
      </c>
      <c r="N287" s="178" t="str">
        <f t="array" ref="N287">IF(A287="","",VLOOKUP(A287,基础资料!A:E,4,0))</f>
        <v/>
      </c>
      <c r="O287" s="186" t="str">
        <f t="array" ref="O287">IF(OR(A287="",M287=""),"",N287*M287)</f>
        <v/>
      </c>
    </row>
    <row r="288" spans="1:15">
      <c r="A288" s="182"/>
      <c r="B288" s="172"/>
      <c r="C288" s="172"/>
      <c r="D288" s="183" t="str">
        <f t="array" ref="D288">IF(SUMPRODUCT((原材料明细表!$A$6:$A$1000&gt;=$G$4)*(原材料明细表!$A$6:$A$1000&lt;=$H$4)*(原材料明细表!$C$6:$C$1000=$A288)*(原材料明细表!$F$6:$F$1000))=0,"",SUMPRODUCT((原材料明细表!$A$6:$A$1000&gt;=$G$4)*(原材料明细表!$A$6:$A$1000&lt;=$H$4)*(原材料明细表!$C$6:$C$1000=$A288)*(原材料明细表!$F$6:$F$1000)))</f>
        <v/>
      </c>
      <c r="E288" s="174" t="str">
        <f t="array" ref="E288">IF(A288="","",VLOOKUP(A288,基础资料!A:E,4,0))</f>
        <v/>
      </c>
      <c r="F288" s="175" t="str">
        <f t="array" ref="F288">IF(OR(A288="",D288=""),"",E288*D288)</f>
        <v/>
      </c>
      <c r="G288" s="176" t="str">
        <f t="array" ref="G288">IF(SUMPRODUCT((原材料明细表!$A$6:$A$1000&gt;=$G$4)*(原材料明细表!$A$6:$A$1000&lt;=$H$4)*(原材料明细表!$C$6:$C$1000=$A288)*(原材料明细表!$I$6:$I$1000))=0,"",SUMPRODUCT((原材料明细表!$A$6:$A$1000&gt;=$G$4)*(原材料明细表!$A$6:$A$1000&lt;=$H$4)*(原材料明细表!$C$6:$C$1000=$A288)*(原材料明细表!$I$6:$I$1000)))</f>
        <v/>
      </c>
      <c r="H288" s="174" t="str">
        <f t="array" ref="H288">IF(A288="","",VLOOKUP(A288,基础资料!A:E,4,0))</f>
        <v/>
      </c>
      <c r="I288" s="184" t="str">
        <f t="array" ref="I288">IF(OR(A288="",G288=""),"",G288*H288)</f>
        <v/>
      </c>
      <c r="J288" s="176" t="str">
        <f t="array" ref="J288">IF(SUMPRODUCT((原材料明细表!$A$6:$A$1000&gt;=$G$4)*(原材料明细表!$A$6:$A$1000&lt;=$H$4)*(原材料明细表!$C$6:$C$1000=$A288)*(原材料明细表!$L$6:$L$1000))=0,"",SUMPRODUCT((原材料明细表!$A$6:$A$1000&gt;=$G$4)*(原材料明细表!$A$6:$A$1000&lt;=$H$4)*(原材料明细表!$C$6:$C$1000=$A288)*(原材料明细表!$L$6:$L$1000)))</f>
        <v/>
      </c>
      <c r="K288" s="173" t="str">
        <f t="array" ref="K288">IF(A288="","",VLOOKUP(A288,基础资料!A:E,4,0))</f>
        <v/>
      </c>
      <c r="L288" s="184" t="str">
        <f t="array" ref="L288">IF(OR(A288="",J288=""),"",J288*K288)</f>
        <v/>
      </c>
      <c r="M288" s="185" t="str">
        <f t="array" ref="M288">IF(AND(D288="",G288="",J288=""),"",IF(AND(D288="",G288=""),-J288,IF(AND(D288="",J288=""),-G288,IF(AND(G288="",J288=""),D288,IF(D288="",-G288-J288,IF(G288="",D288-J288,IF(J288="",D288-G288,D288-G288-J288)))))))</f>
        <v/>
      </c>
      <c r="N288" s="173" t="str">
        <f t="array" ref="N288">IF(A288="","",VLOOKUP(A288,基础资料!A:E,4,0))</f>
        <v/>
      </c>
      <c r="O288" s="184" t="str">
        <f t="array" ref="O288">IF(OR(A288="",M288=""),"",N288*M288)</f>
        <v/>
      </c>
    </row>
    <row r="289" spans="1:15">
      <c r="A289" s="182"/>
      <c r="B289" s="172"/>
      <c r="C289" s="172"/>
      <c r="D289" s="183" t="str">
        <f t="array" ref="D289">IF(SUMPRODUCT((原材料明细表!$A$6:$A$1000&gt;=$G$4)*(原材料明细表!$A$6:$A$1000&lt;=$H$4)*(原材料明细表!$C$6:$C$1000=$A289)*(原材料明细表!$F$6:$F$1000))=0,"",SUMPRODUCT((原材料明细表!$A$6:$A$1000&gt;=$G$4)*(原材料明细表!$A$6:$A$1000&lt;=$H$4)*(原材料明细表!$C$6:$C$1000=$A289)*(原材料明细表!$F$6:$F$1000)))</f>
        <v/>
      </c>
      <c r="E289" s="179" t="str">
        <f t="array" ref="E289">IF(A289="","",VLOOKUP(A289,基础资料!A:E,4,0))</f>
        <v/>
      </c>
      <c r="F289" s="180" t="str">
        <f t="array" ref="F289">IF(OR(A289="",D289=""),"",E289*D289)</f>
        <v/>
      </c>
      <c r="G289" s="181" t="str">
        <f t="array" ref="G289">IF(SUMPRODUCT((原材料明细表!$A$6:$A$1000&gt;=$G$4)*(原材料明细表!$A$6:$A$1000&lt;=$H$4)*(原材料明细表!$C$6:$C$1000=$A289)*(原材料明细表!$I$6:$I$1000))=0,"",SUMPRODUCT((原材料明细表!$A$6:$A$1000&gt;=$G$4)*(原材料明细表!$A$6:$A$1000&lt;=$H$4)*(原材料明细表!$C$6:$C$1000=$A289)*(原材料明细表!$I$6:$I$1000)))</f>
        <v/>
      </c>
      <c r="H289" s="179" t="str">
        <f t="array" ref="H289">IF(A289="","",VLOOKUP(A289,基础资料!A:E,4,0))</f>
        <v/>
      </c>
      <c r="I289" s="186" t="str">
        <f t="array" ref="I289">IF(OR(A289="",G289=""),"",G289*H289)</f>
        <v/>
      </c>
      <c r="J289" s="181" t="str">
        <f t="array" ref="J289">IF(SUMPRODUCT((原材料明细表!$A$6:$A$1000&gt;=$G$4)*(原材料明细表!$A$6:$A$1000&lt;=$H$4)*(原材料明细表!$C$6:$C$1000=$A289)*(原材料明细表!$L$6:$L$1000))=0,"",SUMPRODUCT((原材料明细表!$A$6:$A$1000&gt;=$G$4)*(原材料明细表!$A$6:$A$1000&lt;=$H$4)*(原材料明细表!$C$6:$C$1000=$A289)*(原材料明细表!$L$6:$L$1000)))</f>
        <v/>
      </c>
      <c r="K289" s="178" t="str">
        <f t="array" ref="K289">IF(A289="","",VLOOKUP(A289,基础资料!A:E,4,0))</f>
        <v/>
      </c>
      <c r="L289" s="186" t="str">
        <f t="array" ref="L289">IF(OR(A289="",J289=""),"",J289*K289)</f>
        <v/>
      </c>
      <c r="M289" s="187" t="str">
        <f t="array" ref="M289">IF(AND(D289="",G289="",J289=""),"",IF(AND(D289="",G289=""),-J289,IF(AND(D289="",J289=""),-G289,IF(AND(G289="",J289=""),D289,IF(D289="",-G289-J289,IF(G289="",D289-J289,IF(J289="",D289-G289,D289-G289-J289)))))))</f>
        <v/>
      </c>
      <c r="N289" s="178" t="str">
        <f t="array" ref="N289">IF(A289="","",VLOOKUP(A289,基础资料!A:E,4,0))</f>
        <v/>
      </c>
      <c r="O289" s="186" t="str">
        <f t="array" ref="O289">IF(OR(A289="",M289=""),"",N289*M289)</f>
        <v/>
      </c>
    </row>
    <row r="290" spans="1:15">
      <c r="A290" s="182"/>
      <c r="B290" s="172"/>
      <c r="C290" s="172"/>
      <c r="D290" s="183" t="str">
        <f t="array" ref="D290">IF(SUMPRODUCT((原材料明细表!$A$6:$A$1000&gt;=$G$4)*(原材料明细表!$A$6:$A$1000&lt;=$H$4)*(原材料明细表!$C$6:$C$1000=$A290)*(原材料明细表!$F$6:$F$1000))=0,"",SUMPRODUCT((原材料明细表!$A$6:$A$1000&gt;=$G$4)*(原材料明细表!$A$6:$A$1000&lt;=$H$4)*(原材料明细表!$C$6:$C$1000=$A290)*(原材料明细表!$F$6:$F$1000)))</f>
        <v/>
      </c>
      <c r="E290" s="174" t="str">
        <f t="array" ref="E290">IF(A290="","",VLOOKUP(A290,基础资料!A:E,4,0))</f>
        <v/>
      </c>
      <c r="F290" s="175" t="str">
        <f t="array" ref="F290">IF(OR(A290="",D290=""),"",E290*D290)</f>
        <v/>
      </c>
      <c r="G290" s="176" t="str">
        <f t="array" ref="G290">IF(SUMPRODUCT((原材料明细表!$A$6:$A$1000&gt;=$G$4)*(原材料明细表!$A$6:$A$1000&lt;=$H$4)*(原材料明细表!$C$6:$C$1000=$A290)*(原材料明细表!$I$6:$I$1000))=0,"",SUMPRODUCT((原材料明细表!$A$6:$A$1000&gt;=$G$4)*(原材料明细表!$A$6:$A$1000&lt;=$H$4)*(原材料明细表!$C$6:$C$1000=$A290)*(原材料明细表!$I$6:$I$1000)))</f>
        <v/>
      </c>
      <c r="H290" s="174" t="str">
        <f t="array" ref="H290">IF(A290="","",VLOOKUP(A290,基础资料!A:E,4,0))</f>
        <v/>
      </c>
      <c r="I290" s="184" t="str">
        <f t="array" ref="I290">IF(OR(A290="",G290=""),"",G290*H290)</f>
        <v/>
      </c>
      <c r="J290" s="176" t="str">
        <f t="array" ref="J290">IF(SUMPRODUCT((原材料明细表!$A$6:$A$1000&gt;=$G$4)*(原材料明细表!$A$6:$A$1000&lt;=$H$4)*(原材料明细表!$C$6:$C$1000=$A290)*(原材料明细表!$L$6:$L$1000))=0,"",SUMPRODUCT((原材料明细表!$A$6:$A$1000&gt;=$G$4)*(原材料明细表!$A$6:$A$1000&lt;=$H$4)*(原材料明细表!$C$6:$C$1000=$A290)*(原材料明细表!$L$6:$L$1000)))</f>
        <v/>
      </c>
      <c r="K290" s="173" t="str">
        <f t="array" ref="K290">IF(A290="","",VLOOKUP(A290,基础资料!A:E,4,0))</f>
        <v/>
      </c>
      <c r="L290" s="184" t="str">
        <f t="array" ref="L290">IF(OR(A290="",J290=""),"",J290*K290)</f>
        <v/>
      </c>
      <c r="M290" s="185" t="str">
        <f t="array" ref="M290">IF(AND(D290="",G290="",J290=""),"",IF(AND(D290="",G290=""),-J290,IF(AND(D290="",J290=""),-G290,IF(AND(G290="",J290=""),D290,IF(D290="",-G290-J290,IF(G290="",D290-J290,IF(J290="",D290-G290,D290-G290-J290)))))))</f>
        <v/>
      </c>
      <c r="N290" s="173" t="str">
        <f t="array" ref="N290">IF(A290="","",VLOOKUP(A290,基础资料!A:E,4,0))</f>
        <v/>
      </c>
      <c r="O290" s="184" t="str">
        <f t="array" ref="O290">IF(OR(A290="",M290=""),"",N290*M290)</f>
        <v/>
      </c>
    </row>
    <row r="291" spans="1:15">
      <c r="A291" s="182"/>
      <c r="B291" s="172"/>
      <c r="C291" s="172"/>
      <c r="D291" s="183" t="str">
        <f t="array" ref="D291">IF(SUMPRODUCT((原材料明细表!$A$6:$A$1000&gt;=$G$4)*(原材料明细表!$A$6:$A$1000&lt;=$H$4)*(原材料明细表!$C$6:$C$1000=$A291)*(原材料明细表!$F$6:$F$1000))=0,"",SUMPRODUCT((原材料明细表!$A$6:$A$1000&gt;=$G$4)*(原材料明细表!$A$6:$A$1000&lt;=$H$4)*(原材料明细表!$C$6:$C$1000=$A291)*(原材料明细表!$F$6:$F$1000)))</f>
        <v/>
      </c>
      <c r="E291" s="179" t="str">
        <f t="array" ref="E291">IF(A291="","",VLOOKUP(A291,基础资料!A:E,4,0))</f>
        <v/>
      </c>
      <c r="F291" s="180" t="str">
        <f t="array" ref="F291">IF(OR(A291="",D291=""),"",E291*D291)</f>
        <v/>
      </c>
      <c r="G291" s="181" t="str">
        <f t="array" ref="G291">IF(SUMPRODUCT((原材料明细表!$A$6:$A$1000&gt;=$G$4)*(原材料明细表!$A$6:$A$1000&lt;=$H$4)*(原材料明细表!$C$6:$C$1000=$A291)*(原材料明细表!$I$6:$I$1000))=0,"",SUMPRODUCT((原材料明细表!$A$6:$A$1000&gt;=$G$4)*(原材料明细表!$A$6:$A$1000&lt;=$H$4)*(原材料明细表!$C$6:$C$1000=$A291)*(原材料明细表!$I$6:$I$1000)))</f>
        <v/>
      </c>
      <c r="H291" s="179" t="str">
        <f t="array" ref="H291">IF(A291="","",VLOOKUP(A291,基础资料!A:E,4,0))</f>
        <v/>
      </c>
      <c r="I291" s="186" t="str">
        <f t="array" ref="I291">IF(OR(A291="",G291=""),"",G291*H291)</f>
        <v/>
      </c>
      <c r="J291" s="181" t="str">
        <f t="array" ref="J291">IF(SUMPRODUCT((原材料明细表!$A$6:$A$1000&gt;=$G$4)*(原材料明细表!$A$6:$A$1000&lt;=$H$4)*(原材料明细表!$C$6:$C$1000=$A291)*(原材料明细表!$L$6:$L$1000))=0,"",SUMPRODUCT((原材料明细表!$A$6:$A$1000&gt;=$G$4)*(原材料明细表!$A$6:$A$1000&lt;=$H$4)*(原材料明细表!$C$6:$C$1000=$A291)*(原材料明细表!$L$6:$L$1000)))</f>
        <v/>
      </c>
      <c r="K291" s="178" t="str">
        <f t="array" ref="K291">IF(A291="","",VLOOKUP(A291,基础资料!A:E,4,0))</f>
        <v/>
      </c>
      <c r="L291" s="186" t="str">
        <f t="array" ref="L291">IF(OR(A291="",J291=""),"",J291*K291)</f>
        <v/>
      </c>
      <c r="M291" s="187" t="str">
        <f t="array" ref="M291">IF(AND(D291="",G291="",J291=""),"",IF(AND(D291="",G291=""),-J291,IF(AND(D291="",J291=""),-G291,IF(AND(G291="",J291=""),D291,IF(D291="",-G291-J291,IF(G291="",D291-J291,IF(J291="",D291-G291,D291-G291-J291)))))))</f>
        <v/>
      </c>
      <c r="N291" s="178" t="str">
        <f t="array" ref="N291">IF(A291="","",VLOOKUP(A291,基础资料!A:E,4,0))</f>
        <v/>
      </c>
      <c r="O291" s="186" t="str">
        <f t="array" ref="O291">IF(OR(A291="",M291=""),"",N291*M291)</f>
        <v/>
      </c>
    </row>
    <row r="292" spans="1:15">
      <c r="A292" s="182"/>
      <c r="B292" s="172"/>
      <c r="C292" s="172"/>
      <c r="D292" s="183" t="str">
        <f t="array" ref="D292">IF(SUMPRODUCT((原材料明细表!$A$6:$A$1000&gt;=$G$4)*(原材料明细表!$A$6:$A$1000&lt;=$H$4)*(原材料明细表!$C$6:$C$1000=$A292)*(原材料明细表!$F$6:$F$1000))=0,"",SUMPRODUCT((原材料明细表!$A$6:$A$1000&gt;=$G$4)*(原材料明细表!$A$6:$A$1000&lt;=$H$4)*(原材料明细表!$C$6:$C$1000=$A292)*(原材料明细表!$F$6:$F$1000)))</f>
        <v/>
      </c>
      <c r="E292" s="174" t="str">
        <f t="array" ref="E292">IF(A292="","",VLOOKUP(A292,基础资料!A:E,4,0))</f>
        <v/>
      </c>
      <c r="F292" s="175" t="str">
        <f t="array" ref="F292">IF(OR(A292="",D292=""),"",E292*D292)</f>
        <v/>
      </c>
      <c r="G292" s="176" t="str">
        <f t="array" ref="G292">IF(SUMPRODUCT((原材料明细表!$A$6:$A$1000&gt;=$G$4)*(原材料明细表!$A$6:$A$1000&lt;=$H$4)*(原材料明细表!$C$6:$C$1000=$A292)*(原材料明细表!$I$6:$I$1000))=0,"",SUMPRODUCT((原材料明细表!$A$6:$A$1000&gt;=$G$4)*(原材料明细表!$A$6:$A$1000&lt;=$H$4)*(原材料明细表!$C$6:$C$1000=$A292)*(原材料明细表!$I$6:$I$1000)))</f>
        <v/>
      </c>
      <c r="H292" s="174" t="str">
        <f t="array" ref="H292">IF(A292="","",VLOOKUP(A292,基础资料!A:E,4,0))</f>
        <v/>
      </c>
      <c r="I292" s="184" t="str">
        <f t="array" ref="I292">IF(OR(A292="",G292=""),"",G292*H292)</f>
        <v/>
      </c>
      <c r="J292" s="176" t="str">
        <f t="array" ref="J292">IF(SUMPRODUCT((原材料明细表!$A$6:$A$1000&gt;=$G$4)*(原材料明细表!$A$6:$A$1000&lt;=$H$4)*(原材料明细表!$C$6:$C$1000=$A292)*(原材料明细表!$L$6:$L$1000))=0,"",SUMPRODUCT((原材料明细表!$A$6:$A$1000&gt;=$G$4)*(原材料明细表!$A$6:$A$1000&lt;=$H$4)*(原材料明细表!$C$6:$C$1000=$A292)*(原材料明细表!$L$6:$L$1000)))</f>
        <v/>
      </c>
      <c r="K292" s="173" t="str">
        <f t="array" ref="K292">IF(A292="","",VLOOKUP(A292,基础资料!A:E,4,0))</f>
        <v/>
      </c>
      <c r="L292" s="184" t="str">
        <f t="array" ref="L292">IF(OR(A292="",J292=""),"",J292*K292)</f>
        <v/>
      </c>
      <c r="M292" s="185" t="str">
        <f t="array" ref="M292">IF(AND(D292="",G292="",J292=""),"",IF(AND(D292="",G292=""),-J292,IF(AND(D292="",J292=""),-G292,IF(AND(G292="",J292=""),D292,IF(D292="",-G292-J292,IF(G292="",D292-J292,IF(J292="",D292-G292,D292-G292-J292)))))))</f>
        <v/>
      </c>
      <c r="N292" s="173" t="str">
        <f t="array" ref="N292">IF(A292="","",VLOOKUP(A292,基础资料!A:E,4,0))</f>
        <v/>
      </c>
      <c r="O292" s="184" t="str">
        <f t="array" ref="O292">IF(OR(A292="",M292=""),"",N292*M292)</f>
        <v/>
      </c>
    </row>
    <row r="293" spans="1:15">
      <c r="A293" s="182"/>
      <c r="B293" s="172"/>
      <c r="C293" s="172"/>
      <c r="D293" s="183" t="str">
        <f t="array" ref="D293">IF(SUMPRODUCT((原材料明细表!$A$6:$A$1000&gt;=$G$4)*(原材料明细表!$A$6:$A$1000&lt;=$H$4)*(原材料明细表!$C$6:$C$1000=$A293)*(原材料明细表!$F$6:$F$1000))=0,"",SUMPRODUCT((原材料明细表!$A$6:$A$1000&gt;=$G$4)*(原材料明细表!$A$6:$A$1000&lt;=$H$4)*(原材料明细表!$C$6:$C$1000=$A293)*(原材料明细表!$F$6:$F$1000)))</f>
        <v/>
      </c>
      <c r="E293" s="179" t="str">
        <f t="array" ref="E293">IF(A293="","",VLOOKUP(A293,基础资料!A:E,4,0))</f>
        <v/>
      </c>
      <c r="F293" s="180" t="str">
        <f t="array" ref="F293">IF(OR(A293="",D293=""),"",E293*D293)</f>
        <v/>
      </c>
      <c r="G293" s="181" t="str">
        <f t="array" ref="G293">IF(SUMPRODUCT((原材料明细表!$A$6:$A$1000&gt;=$G$4)*(原材料明细表!$A$6:$A$1000&lt;=$H$4)*(原材料明细表!$C$6:$C$1000=$A293)*(原材料明细表!$I$6:$I$1000))=0,"",SUMPRODUCT((原材料明细表!$A$6:$A$1000&gt;=$G$4)*(原材料明细表!$A$6:$A$1000&lt;=$H$4)*(原材料明细表!$C$6:$C$1000=$A293)*(原材料明细表!$I$6:$I$1000)))</f>
        <v/>
      </c>
      <c r="H293" s="179" t="str">
        <f t="array" ref="H293">IF(A293="","",VLOOKUP(A293,基础资料!A:E,4,0))</f>
        <v/>
      </c>
      <c r="I293" s="186" t="str">
        <f t="array" ref="I293">IF(OR(A293="",G293=""),"",G293*H293)</f>
        <v/>
      </c>
      <c r="J293" s="181" t="str">
        <f t="array" ref="J293">IF(SUMPRODUCT((原材料明细表!$A$6:$A$1000&gt;=$G$4)*(原材料明细表!$A$6:$A$1000&lt;=$H$4)*(原材料明细表!$C$6:$C$1000=$A293)*(原材料明细表!$L$6:$L$1000))=0,"",SUMPRODUCT((原材料明细表!$A$6:$A$1000&gt;=$G$4)*(原材料明细表!$A$6:$A$1000&lt;=$H$4)*(原材料明细表!$C$6:$C$1000=$A293)*(原材料明细表!$L$6:$L$1000)))</f>
        <v/>
      </c>
      <c r="K293" s="178" t="str">
        <f t="array" ref="K293">IF(A293="","",VLOOKUP(A293,基础资料!A:E,4,0))</f>
        <v/>
      </c>
      <c r="L293" s="186" t="str">
        <f t="array" ref="L293">IF(OR(A293="",J293=""),"",J293*K293)</f>
        <v/>
      </c>
      <c r="M293" s="187" t="str">
        <f t="array" ref="M293">IF(AND(D293="",G293="",J293=""),"",IF(AND(D293="",G293=""),-J293,IF(AND(D293="",J293=""),-G293,IF(AND(G293="",J293=""),D293,IF(D293="",-G293-J293,IF(G293="",D293-J293,IF(J293="",D293-G293,D293-G293-J293)))))))</f>
        <v/>
      </c>
      <c r="N293" s="178" t="str">
        <f t="array" ref="N293">IF(A293="","",VLOOKUP(A293,基础资料!A:E,4,0))</f>
        <v/>
      </c>
      <c r="O293" s="186" t="str">
        <f t="array" ref="O293">IF(OR(A293="",M293=""),"",N293*M293)</f>
        <v/>
      </c>
    </row>
    <row r="294" spans="1:15">
      <c r="A294" s="182"/>
      <c r="B294" s="172"/>
      <c r="C294" s="172"/>
      <c r="D294" s="183" t="str">
        <f t="array" ref="D294">IF(SUMPRODUCT((原材料明细表!$A$6:$A$1000&gt;=$G$4)*(原材料明细表!$A$6:$A$1000&lt;=$H$4)*(原材料明细表!$C$6:$C$1000=$A294)*(原材料明细表!$F$6:$F$1000))=0,"",SUMPRODUCT((原材料明细表!$A$6:$A$1000&gt;=$G$4)*(原材料明细表!$A$6:$A$1000&lt;=$H$4)*(原材料明细表!$C$6:$C$1000=$A294)*(原材料明细表!$F$6:$F$1000)))</f>
        <v/>
      </c>
      <c r="E294" s="174" t="str">
        <f t="array" ref="E294">IF(A294="","",VLOOKUP(A294,基础资料!A:E,4,0))</f>
        <v/>
      </c>
      <c r="F294" s="175" t="str">
        <f t="array" ref="F294">IF(OR(A294="",D294=""),"",E294*D294)</f>
        <v/>
      </c>
      <c r="G294" s="176" t="str">
        <f t="array" ref="G294">IF(SUMPRODUCT((原材料明细表!$A$6:$A$1000&gt;=$G$4)*(原材料明细表!$A$6:$A$1000&lt;=$H$4)*(原材料明细表!$C$6:$C$1000=$A294)*(原材料明细表!$I$6:$I$1000))=0,"",SUMPRODUCT((原材料明细表!$A$6:$A$1000&gt;=$G$4)*(原材料明细表!$A$6:$A$1000&lt;=$H$4)*(原材料明细表!$C$6:$C$1000=$A294)*(原材料明细表!$I$6:$I$1000)))</f>
        <v/>
      </c>
      <c r="H294" s="174" t="str">
        <f t="array" ref="H294">IF(A294="","",VLOOKUP(A294,基础资料!A:E,4,0))</f>
        <v/>
      </c>
      <c r="I294" s="184" t="str">
        <f t="array" ref="I294">IF(OR(A294="",G294=""),"",G294*H294)</f>
        <v/>
      </c>
      <c r="J294" s="176" t="str">
        <f t="array" ref="J294">IF(SUMPRODUCT((原材料明细表!$A$6:$A$1000&gt;=$G$4)*(原材料明细表!$A$6:$A$1000&lt;=$H$4)*(原材料明细表!$C$6:$C$1000=$A294)*(原材料明细表!$L$6:$L$1000))=0,"",SUMPRODUCT((原材料明细表!$A$6:$A$1000&gt;=$G$4)*(原材料明细表!$A$6:$A$1000&lt;=$H$4)*(原材料明细表!$C$6:$C$1000=$A294)*(原材料明细表!$L$6:$L$1000)))</f>
        <v/>
      </c>
      <c r="K294" s="173" t="str">
        <f t="array" ref="K294">IF(A294="","",VLOOKUP(A294,基础资料!A:E,4,0))</f>
        <v/>
      </c>
      <c r="L294" s="184" t="str">
        <f t="array" ref="L294">IF(OR(A294="",J294=""),"",J294*K294)</f>
        <v/>
      </c>
      <c r="M294" s="185" t="str">
        <f t="array" ref="M294">IF(AND(D294="",G294="",J294=""),"",IF(AND(D294="",G294=""),-J294,IF(AND(D294="",J294=""),-G294,IF(AND(G294="",J294=""),D294,IF(D294="",-G294-J294,IF(G294="",D294-J294,IF(J294="",D294-G294,D294-G294-J294)))))))</f>
        <v/>
      </c>
      <c r="N294" s="173" t="str">
        <f t="array" ref="N294">IF(A294="","",VLOOKUP(A294,基础资料!A:E,4,0))</f>
        <v/>
      </c>
      <c r="O294" s="184" t="str">
        <f t="array" ref="O294">IF(OR(A294="",M294=""),"",N294*M294)</f>
        <v/>
      </c>
    </row>
    <row r="295" spans="1:15">
      <c r="A295" s="182"/>
      <c r="B295" s="172"/>
      <c r="C295" s="172"/>
      <c r="D295" s="183" t="str">
        <f t="array" ref="D295">IF(SUMPRODUCT((原材料明细表!$A$6:$A$1000&gt;=$G$4)*(原材料明细表!$A$6:$A$1000&lt;=$H$4)*(原材料明细表!$C$6:$C$1000=$A295)*(原材料明细表!$F$6:$F$1000))=0,"",SUMPRODUCT((原材料明细表!$A$6:$A$1000&gt;=$G$4)*(原材料明细表!$A$6:$A$1000&lt;=$H$4)*(原材料明细表!$C$6:$C$1000=$A295)*(原材料明细表!$F$6:$F$1000)))</f>
        <v/>
      </c>
      <c r="E295" s="179" t="str">
        <f t="array" ref="E295">IF(A295="","",VLOOKUP(A295,基础资料!A:E,4,0))</f>
        <v/>
      </c>
      <c r="F295" s="180" t="str">
        <f t="array" ref="F295">IF(OR(A295="",D295=""),"",E295*D295)</f>
        <v/>
      </c>
      <c r="G295" s="181" t="str">
        <f t="array" ref="G295">IF(SUMPRODUCT((原材料明细表!$A$6:$A$1000&gt;=$G$4)*(原材料明细表!$A$6:$A$1000&lt;=$H$4)*(原材料明细表!$C$6:$C$1000=$A295)*(原材料明细表!$I$6:$I$1000))=0,"",SUMPRODUCT((原材料明细表!$A$6:$A$1000&gt;=$G$4)*(原材料明细表!$A$6:$A$1000&lt;=$H$4)*(原材料明细表!$C$6:$C$1000=$A295)*(原材料明细表!$I$6:$I$1000)))</f>
        <v/>
      </c>
      <c r="H295" s="179" t="str">
        <f t="array" ref="H295">IF(A295="","",VLOOKUP(A295,基础资料!A:E,4,0))</f>
        <v/>
      </c>
      <c r="I295" s="186" t="str">
        <f t="array" ref="I295">IF(OR(A295="",G295=""),"",G295*H295)</f>
        <v/>
      </c>
      <c r="J295" s="181" t="str">
        <f t="array" ref="J295">IF(SUMPRODUCT((原材料明细表!$A$6:$A$1000&gt;=$G$4)*(原材料明细表!$A$6:$A$1000&lt;=$H$4)*(原材料明细表!$C$6:$C$1000=$A295)*(原材料明细表!$L$6:$L$1000))=0,"",SUMPRODUCT((原材料明细表!$A$6:$A$1000&gt;=$G$4)*(原材料明细表!$A$6:$A$1000&lt;=$H$4)*(原材料明细表!$C$6:$C$1000=$A295)*(原材料明细表!$L$6:$L$1000)))</f>
        <v/>
      </c>
      <c r="K295" s="178" t="str">
        <f t="array" ref="K295">IF(A295="","",VLOOKUP(A295,基础资料!A:E,4,0))</f>
        <v/>
      </c>
      <c r="L295" s="186" t="str">
        <f t="array" ref="L295">IF(OR(A295="",J295=""),"",J295*K295)</f>
        <v/>
      </c>
      <c r="M295" s="187" t="str">
        <f t="array" ref="M295">IF(AND(D295="",G295="",J295=""),"",IF(AND(D295="",G295=""),-J295,IF(AND(D295="",J295=""),-G295,IF(AND(G295="",J295=""),D295,IF(D295="",-G295-J295,IF(G295="",D295-J295,IF(J295="",D295-G295,D295-G295-J295)))))))</f>
        <v/>
      </c>
      <c r="N295" s="178" t="str">
        <f t="array" ref="N295">IF(A295="","",VLOOKUP(A295,基础资料!A:E,4,0))</f>
        <v/>
      </c>
      <c r="O295" s="186" t="str">
        <f t="array" ref="O295">IF(OR(A295="",M295=""),"",N295*M295)</f>
        <v/>
      </c>
    </row>
    <row r="296" spans="1:15">
      <c r="A296" s="182"/>
      <c r="B296" s="172"/>
      <c r="C296" s="172"/>
      <c r="D296" s="183" t="str">
        <f t="array" ref="D296">IF(SUMPRODUCT((原材料明细表!$A$6:$A$1000&gt;=$G$4)*(原材料明细表!$A$6:$A$1000&lt;=$H$4)*(原材料明细表!$C$6:$C$1000=$A296)*(原材料明细表!$F$6:$F$1000))=0,"",SUMPRODUCT((原材料明细表!$A$6:$A$1000&gt;=$G$4)*(原材料明细表!$A$6:$A$1000&lt;=$H$4)*(原材料明细表!$C$6:$C$1000=$A296)*(原材料明细表!$F$6:$F$1000)))</f>
        <v/>
      </c>
      <c r="E296" s="174" t="str">
        <f t="array" ref="E296">IF(A296="","",VLOOKUP(A296,基础资料!A:E,4,0))</f>
        <v/>
      </c>
      <c r="F296" s="175" t="str">
        <f t="array" ref="F296">IF(OR(A296="",D296=""),"",E296*D296)</f>
        <v/>
      </c>
      <c r="G296" s="176" t="str">
        <f t="array" ref="G296">IF(SUMPRODUCT((原材料明细表!$A$6:$A$1000&gt;=$G$4)*(原材料明细表!$A$6:$A$1000&lt;=$H$4)*(原材料明细表!$C$6:$C$1000=$A296)*(原材料明细表!$I$6:$I$1000))=0,"",SUMPRODUCT((原材料明细表!$A$6:$A$1000&gt;=$G$4)*(原材料明细表!$A$6:$A$1000&lt;=$H$4)*(原材料明细表!$C$6:$C$1000=$A296)*(原材料明细表!$I$6:$I$1000)))</f>
        <v/>
      </c>
      <c r="H296" s="174" t="str">
        <f t="array" ref="H296">IF(A296="","",VLOOKUP(A296,基础资料!A:E,4,0))</f>
        <v/>
      </c>
      <c r="I296" s="184" t="str">
        <f t="array" ref="I296">IF(OR(A296="",G296=""),"",G296*H296)</f>
        <v/>
      </c>
      <c r="J296" s="176" t="str">
        <f t="array" ref="J296">IF(SUMPRODUCT((原材料明细表!$A$6:$A$1000&gt;=$G$4)*(原材料明细表!$A$6:$A$1000&lt;=$H$4)*(原材料明细表!$C$6:$C$1000=$A296)*(原材料明细表!$L$6:$L$1000))=0,"",SUMPRODUCT((原材料明细表!$A$6:$A$1000&gt;=$G$4)*(原材料明细表!$A$6:$A$1000&lt;=$H$4)*(原材料明细表!$C$6:$C$1000=$A296)*(原材料明细表!$L$6:$L$1000)))</f>
        <v/>
      </c>
      <c r="K296" s="173" t="str">
        <f t="array" ref="K296">IF(A296="","",VLOOKUP(A296,基础资料!A:E,4,0))</f>
        <v/>
      </c>
      <c r="L296" s="184" t="str">
        <f t="array" ref="L296">IF(OR(A296="",J296=""),"",J296*K296)</f>
        <v/>
      </c>
      <c r="M296" s="185" t="str">
        <f t="array" ref="M296">IF(AND(D296="",G296="",J296=""),"",IF(AND(D296="",G296=""),-J296,IF(AND(D296="",J296=""),-G296,IF(AND(G296="",J296=""),D296,IF(D296="",-G296-J296,IF(G296="",D296-J296,IF(J296="",D296-G296,D296-G296-J296)))))))</f>
        <v/>
      </c>
      <c r="N296" s="173" t="str">
        <f t="array" ref="N296">IF(A296="","",VLOOKUP(A296,基础资料!A:E,4,0))</f>
        <v/>
      </c>
      <c r="O296" s="184" t="str">
        <f t="array" ref="O296">IF(OR(A296="",M296=""),"",N296*M296)</f>
        <v/>
      </c>
    </row>
    <row r="297" spans="1:15">
      <c r="A297" s="182"/>
      <c r="B297" s="172"/>
      <c r="C297" s="172"/>
      <c r="D297" s="183" t="str">
        <f t="array" ref="D297">IF(SUMPRODUCT((原材料明细表!$A$6:$A$1000&gt;=$G$4)*(原材料明细表!$A$6:$A$1000&lt;=$H$4)*(原材料明细表!$C$6:$C$1000=$A297)*(原材料明细表!$F$6:$F$1000))=0,"",SUMPRODUCT((原材料明细表!$A$6:$A$1000&gt;=$G$4)*(原材料明细表!$A$6:$A$1000&lt;=$H$4)*(原材料明细表!$C$6:$C$1000=$A297)*(原材料明细表!$F$6:$F$1000)))</f>
        <v/>
      </c>
      <c r="E297" s="179" t="str">
        <f t="array" ref="E297">IF(A297="","",VLOOKUP(A297,基础资料!A:E,4,0))</f>
        <v/>
      </c>
      <c r="F297" s="180" t="str">
        <f t="array" ref="F297">IF(OR(A297="",D297=""),"",E297*D297)</f>
        <v/>
      </c>
      <c r="G297" s="181" t="str">
        <f t="array" ref="G297">IF(SUMPRODUCT((原材料明细表!$A$6:$A$1000&gt;=$G$4)*(原材料明细表!$A$6:$A$1000&lt;=$H$4)*(原材料明细表!$C$6:$C$1000=$A297)*(原材料明细表!$I$6:$I$1000))=0,"",SUMPRODUCT((原材料明细表!$A$6:$A$1000&gt;=$G$4)*(原材料明细表!$A$6:$A$1000&lt;=$H$4)*(原材料明细表!$C$6:$C$1000=$A297)*(原材料明细表!$I$6:$I$1000)))</f>
        <v/>
      </c>
      <c r="H297" s="179" t="str">
        <f t="array" ref="H297">IF(A297="","",VLOOKUP(A297,基础资料!A:E,4,0))</f>
        <v/>
      </c>
      <c r="I297" s="186" t="str">
        <f t="array" ref="I297">IF(OR(A297="",G297=""),"",G297*H297)</f>
        <v/>
      </c>
      <c r="J297" s="181" t="str">
        <f t="array" ref="J297">IF(SUMPRODUCT((原材料明细表!$A$6:$A$1000&gt;=$G$4)*(原材料明细表!$A$6:$A$1000&lt;=$H$4)*(原材料明细表!$C$6:$C$1000=$A297)*(原材料明细表!$L$6:$L$1000))=0,"",SUMPRODUCT((原材料明细表!$A$6:$A$1000&gt;=$G$4)*(原材料明细表!$A$6:$A$1000&lt;=$H$4)*(原材料明细表!$C$6:$C$1000=$A297)*(原材料明细表!$L$6:$L$1000)))</f>
        <v/>
      </c>
      <c r="K297" s="178" t="str">
        <f t="array" ref="K297">IF(A297="","",VLOOKUP(A297,基础资料!A:E,4,0))</f>
        <v/>
      </c>
      <c r="L297" s="186" t="str">
        <f t="array" ref="L297">IF(OR(A297="",J297=""),"",J297*K297)</f>
        <v/>
      </c>
      <c r="M297" s="187" t="str">
        <f t="array" ref="M297">IF(AND(D297="",G297="",J297=""),"",IF(AND(D297="",G297=""),-J297,IF(AND(D297="",J297=""),-G297,IF(AND(G297="",J297=""),D297,IF(D297="",-G297-J297,IF(G297="",D297-J297,IF(J297="",D297-G297,D297-G297-J297)))))))</f>
        <v/>
      </c>
      <c r="N297" s="178" t="str">
        <f t="array" ref="N297">IF(A297="","",VLOOKUP(A297,基础资料!A:E,4,0))</f>
        <v/>
      </c>
      <c r="O297" s="186" t="str">
        <f t="array" ref="O297">IF(OR(A297="",M297=""),"",N297*M297)</f>
        <v/>
      </c>
    </row>
    <row r="298" spans="1:15">
      <c r="A298" s="182"/>
      <c r="B298" s="172"/>
      <c r="C298" s="172"/>
      <c r="D298" s="183" t="str">
        <f t="array" ref="D298">IF(SUMPRODUCT((原材料明细表!$A$6:$A$1000&gt;=$G$4)*(原材料明细表!$A$6:$A$1000&lt;=$H$4)*(原材料明细表!$C$6:$C$1000=$A298)*(原材料明细表!$F$6:$F$1000))=0,"",SUMPRODUCT((原材料明细表!$A$6:$A$1000&gt;=$G$4)*(原材料明细表!$A$6:$A$1000&lt;=$H$4)*(原材料明细表!$C$6:$C$1000=$A298)*(原材料明细表!$F$6:$F$1000)))</f>
        <v/>
      </c>
      <c r="E298" s="174" t="str">
        <f t="array" ref="E298">IF(A298="","",VLOOKUP(A298,基础资料!A:E,4,0))</f>
        <v/>
      </c>
      <c r="F298" s="175" t="str">
        <f t="array" ref="F298">IF(OR(A298="",D298=""),"",E298*D298)</f>
        <v/>
      </c>
      <c r="G298" s="176" t="str">
        <f t="array" ref="G298">IF(SUMPRODUCT((原材料明细表!$A$6:$A$1000&gt;=$G$4)*(原材料明细表!$A$6:$A$1000&lt;=$H$4)*(原材料明细表!$C$6:$C$1000=$A298)*(原材料明细表!$I$6:$I$1000))=0,"",SUMPRODUCT((原材料明细表!$A$6:$A$1000&gt;=$G$4)*(原材料明细表!$A$6:$A$1000&lt;=$H$4)*(原材料明细表!$C$6:$C$1000=$A298)*(原材料明细表!$I$6:$I$1000)))</f>
        <v/>
      </c>
      <c r="H298" s="174" t="str">
        <f t="array" ref="H298">IF(A298="","",VLOOKUP(A298,基础资料!A:E,4,0))</f>
        <v/>
      </c>
      <c r="I298" s="184" t="str">
        <f t="array" ref="I298">IF(OR(A298="",G298=""),"",G298*H298)</f>
        <v/>
      </c>
      <c r="J298" s="176" t="str">
        <f t="array" ref="J298">IF(SUMPRODUCT((原材料明细表!$A$6:$A$1000&gt;=$G$4)*(原材料明细表!$A$6:$A$1000&lt;=$H$4)*(原材料明细表!$C$6:$C$1000=$A298)*(原材料明细表!$L$6:$L$1000))=0,"",SUMPRODUCT((原材料明细表!$A$6:$A$1000&gt;=$G$4)*(原材料明细表!$A$6:$A$1000&lt;=$H$4)*(原材料明细表!$C$6:$C$1000=$A298)*(原材料明细表!$L$6:$L$1000)))</f>
        <v/>
      </c>
      <c r="K298" s="173" t="str">
        <f t="array" ref="K298">IF(A298="","",VLOOKUP(A298,基础资料!A:E,4,0))</f>
        <v/>
      </c>
      <c r="L298" s="184" t="str">
        <f t="array" ref="L298">IF(OR(A298="",J298=""),"",J298*K298)</f>
        <v/>
      </c>
      <c r="M298" s="185" t="str">
        <f t="array" ref="M298">IF(AND(D298="",G298="",J298=""),"",IF(AND(D298="",G298=""),-J298,IF(AND(D298="",J298=""),-G298,IF(AND(G298="",J298=""),D298,IF(D298="",-G298-J298,IF(G298="",D298-J298,IF(J298="",D298-G298,D298-G298-J298)))))))</f>
        <v/>
      </c>
      <c r="N298" s="173" t="str">
        <f t="array" ref="N298">IF(A298="","",VLOOKUP(A298,基础资料!A:E,4,0))</f>
        <v/>
      </c>
      <c r="O298" s="184" t="str">
        <f t="array" ref="O298">IF(OR(A298="",M298=""),"",N298*M298)</f>
        <v/>
      </c>
    </row>
    <row r="299" spans="1:15">
      <c r="A299" s="182"/>
      <c r="B299" s="172"/>
      <c r="C299" s="172"/>
      <c r="D299" s="183" t="str">
        <f t="array" ref="D299">IF(SUMPRODUCT((原材料明细表!$A$6:$A$1000&gt;=$G$4)*(原材料明细表!$A$6:$A$1000&lt;=$H$4)*(原材料明细表!$C$6:$C$1000=$A299)*(原材料明细表!$F$6:$F$1000))=0,"",SUMPRODUCT((原材料明细表!$A$6:$A$1000&gt;=$G$4)*(原材料明细表!$A$6:$A$1000&lt;=$H$4)*(原材料明细表!$C$6:$C$1000=$A299)*(原材料明细表!$F$6:$F$1000)))</f>
        <v/>
      </c>
      <c r="E299" s="179" t="str">
        <f t="array" ref="E299">IF(A299="","",VLOOKUP(A299,基础资料!A:E,4,0))</f>
        <v/>
      </c>
      <c r="F299" s="180" t="str">
        <f t="array" ref="F299">IF(OR(A299="",D299=""),"",E299*D299)</f>
        <v/>
      </c>
      <c r="G299" s="181" t="str">
        <f t="array" ref="G299">IF(SUMPRODUCT((原材料明细表!$A$6:$A$1000&gt;=$G$4)*(原材料明细表!$A$6:$A$1000&lt;=$H$4)*(原材料明细表!$C$6:$C$1000=$A299)*(原材料明细表!$I$6:$I$1000))=0,"",SUMPRODUCT((原材料明细表!$A$6:$A$1000&gt;=$G$4)*(原材料明细表!$A$6:$A$1000&lt;=$H$4)*(原材料明细表!$C$6:$C$1000=$A299)*(原材料明细表!$I$6:$I$1000)))</f>
        <v/>
      </c>
      <c r="H299" s="179" t="str">
        <f t="array" ref="H299">IF(A299="","",VLOOKUP(A299,基础资料!A:E,4,0))</f>
        <v/>
      </c>
      <c r="I299" s="186" t="str">
        <f t="array" ref="I299">IF(OR(A299="",G299=""),"",G299*H299)</f>
        <v/>
      </c>
      <c r="J299" s="181" t="str">
        <f t="array" ref="J299">IF(SUMPRODUCT((原材料明细表!$A$6:$A$1000&gt;=$G$4)*(原材料明细表!$A$6:$A$1000&lt;=$H$4)*(原材料明细表!$C$6:$C$1000=$A299)*(原材料明细表!$L$6:$L$1000))=0,"",SUMPRODUCT((原材料明细表!$A$6:$A$1000&gt;=$G$4)*(原材料明细表!$A$6:$A$1000&lt;=$H$4)*(原材料明细表!$C$6:$C$1000=$A299)*(原材料明细表!$L$6:$L$1000)))</f>
        <v/>
      </c>
      <c r="K299" s="178" t="str">
        <f t="array" ref="K299">IF(A299="","",VLOOKUP(A299,基础资料!A:E,4,0))</f>
        <v/>
      </c>
      <c r="L299" s="186" t="str">
        <f t="array" ref="L299">IF(OR(A299="",J299=""),"",J299*K299)</f>
        <v/>
      </c>
      <c r="M299" s="187" t="str">
        <f t="array" ref="M299">IF(AND(D299="",G299="",J299=""),"",IF(AND(D299="",G299=""),-J299,IF(AND(D299="",J299=""),-G299,IF(AND(G299="",J299=""),D299,IF(D299="",-G299-J299,IF(G299="",D299-J299,IF(J299="",D299-G299,D299-G299-J299)))))))</f>
        <v/>
      </c>
      <c r="N299" s="178" t="str">
        <f t="array" ref="N299">IF(A299="","",VLOOKUP(A299,基础资料!A:E,4,0))</f>
        <v/>
      </c>
      <c r="O299" s="186" t="str">
        <f t="array" ref="O299">IF(OR(A299="",M299=""),"",N299*M299)</f>
        <v/>
      </c>
    </row>
    <row r="300" spans="1:15">
      <c r="A300" s="182"/>
      <c r="B300" s="172"/>
      <c r="C300" s="172"/>
      <c r="D300" s="183" t="str">
        <f t="array" ref="D300">IF(SUMPRODUCT((原材料明细表!$A$6:$A$1000&gt;=$G$4)*(原材料明细表!$A$6:$A$1000&lt;=$H$4)*(原材料明细表!$C$6:$C$1000=$A300)*(原材料明细表!$F$6:$F$1000))=0,"",SUMPRODUCT((原材料明细表!$A$6:$A$1000&gt;=$G$4)*(原材料明细表!$A$6:$A$1000&lt;=$H$4)*(原材料明细表!$C$6:$C$1000=$A300)*(原材料明细表!$F$6:$F$1000)))</f>
        <v/>
      </c>
      <c r="E300" s="174" t="str">
        <f t="array" ref="E300">IF(A300="","",VLOOKUP(A300,基础资料!A:E,4,0))</f>
        <v/>
      </c>
      <c r="F300" s="175" t="str">
        <f t="array" ref="F300">IF(OR(A300="",D300=""),"",E300*D300)</f>
        <v/>
      </c>
      <c r="G300" s="176" t="str">
        <f t="array" ref="G300">IF(SUMPRODUCT((原材料明细表!$A$6:$A$1000&gt;=$G$4)*(原材料明细表!$A$6:$A$1000&lt;=$H$4)*(原材料明细表!$C$6:$C$1000=$A300)*(原材料明细表!$I$6:$I$1000))=0,"",SUMPRODUCT((原材料明细表!$A$6:$A$1000&gt;=$G$4)*(原材料明细表!$A$6:$A$1000&lt;=$H$4)*(原材料明细表!$C$6:$C$1000=$A300)*(原材料明细表!$I$6:$I$1000)))</f>
        <v/>
      </c>
      <c r="H300" s="174" t="str">
        <f t="array" ref="H300">IF(A300="","",VLOOKUP(A300,基础资料!A:E,4,0))</f>
        <v/>
      </c>
      <c r="I300" s="184" t="str">
        <f t="array" ref="I300">IF(OR(A300="",G300=""),"",G300*H300)</f>
        <v/>
      </c>
      <c r="J300" s="176" t="str">
        <f t="array" ref="J300">IF(SUMPRODUCT((原材料明细表!$A$6:$A$1000&gt;=$G$4)*(原材料明细表!$A$6:$A$1000&lt;=$H$4)*(原材料明细表!$C$6:$C$1000=$A300)*(原材料明细表!$L$6:$L$1000))=0,"",SUMPRODUCT((原材料明细表!$A$6:$A$1000&gt;=$G$4)*(原材料明细表!$A$6:$A$1000&lt;=$H$4)*(原材料明细表!$C$6:$C$1000=$A300)*(原材料明细表!$L$6:$L$1000)))</f>
        <v/>
      </c>
      <c r="K300" s="173" t="str">
        <f t="array" ref="K300">IF(A300="","",VLOOKUP(A300,基础资料!A:E,4,0))</f>
        <v/>
      </c>
      <c r="L300" s="184" t="str">
        <f t="array" ref="L300">IF(OR(A300="",J300=""),"",J300*K300)</f>
        <v/>
      </c>
      <c r="M300" s="185" t="str">
        <f t="array" ref="M300">IF(AND(D300="",G300="",J300=""),"",IF(AND(D300="",G300=""),-J300,IF(AND(D300="",J300=""),-G300,IF(AND(G300="",J300=""),D300,IF(D300="",-G300-J300,IF(G300="",D300-J300,IF(J300="",D300-G300,D300-G300-J300)))))))</f>
        <v/>
      </c>
      <c r="N300" s="173" t="str">
        <f t="array" ref="N300">IF(A300="","",VLOOKUP(A300,基础资料!A:E,4,0))</f>
        <v/>
      </c>
      <c r="O300" s="184" t="str">
        <f t="array" ref="O300">IF(OR(A300="",M300=""),"",N300*M300)</f>
        <v/>
      </c>
    </row>
    <row r="301" spans="1:15">
      <c r="A301" s="182"/>
      <c r="B301" s="172"/>
      <c r="C301" s="172"/>
      <c r="D301" s="183" t="str">
        <f t="array" ref="D301">IF(SUMPRODUCT((原材料明细表!$A$6:$A$1000&gt;=$G$4)*(原材料明细表!$A$6:$A$1000&lt;=$H$4)*(原材料明细表!$C$6:$C$1000=$A301)*(原材料明细表!$F$6:$F$1000))=0,"",SUMPRODUCT((原材料明细表!$A$6:$A$1000&gt;=$G$4)*(原材料明细表!$A$6:$A$1000&lt;=$H$4)*(原材料明细表!$C$6:$C$1000=$A301)*(原材料明细表!$F$6:$F$1000)))</f>
        <v/>
      </c>
      <c r="E301" s="179" t="str">
        <f t="array" ref="E301">IF(A301="","",VLOOKUP(A301,基础资料!A:E,4,0))</f>
        <v/>
      </c>
      <c r="F301" s="180" t="str">
        <f t="array" ref="F301">IF(OR(A301="",D301=""),"",E301*D301)</f>
        <v/>
      </c>
      <c r="G301" s="181" t="str">
        <f t="array" ref="G301">IF(SUMPRODUCT((原材料明细表!$A$6:$A$1000&gt;=$G$4)*(原材料明细表!$A$6:$A$1000&lt;=$H$4)*(原材料明细表!$C$6:$C$1000=$A301)*(原材料明细表!$I$6:$I$1000))=0,"",SUMPRODUCT((原材料明细表!$A$6:$A$1000&gt;=$G$4)*(原材料明细表!$A$6:$A$1000&lt;=$H$4)*(原材料明细表!$C$6:$C$1000=$A301)*(原材料明细表!$I$6:$I$1000)))</f>
        <v/>
      </c>
      <c r="H301" s="179" t="str">
        <f t="array" ref="H301">IF(A301="","",VLOOKUP(A301,基础资料!A:E,4,0))</f>
        <v/>
      </c>
      <c r="I301" s="186" t="str">
        <f t="array" ref="I301">IF(OR(A301="",G301=""),"",G301*H301)</f>
        <v/>
      </c>
      <c r="J301" s="181" t="str">
        <f t="array" ref="J301">IF(SUMPRODUCT((原材料明细表!$A$6:$A$1000&gt;=$G$4)*(原材料明细表!$A$6:$A$1000&lt;=$H$4)*(原材料明细表!$C$6:$C$1000=$A301)*(原材料明细表!$L$6:$L$1000))=0,"",SUMPRODUCT((原材料明细表!$A$6:$A$1000&gt;=$G$4)*(原材料明细表!$A$6:$A$1000&lt;=$H$4)*(原材料明细表!$C$6:$C$1000=$A301)*(原材料明细表!$L$6:$L$1000)))</f>
        <v/>
      </c>
      <c r="K301" s="178" t="str">
        <f t="array" ref="K301">IF(A301="","",VLOOKUP(A301,基础资料!A:E,4,0))</f>
        <v/>
      </c>
      <c r="L301" s="186" t="str">
        <f t="array" ref="L301">IF(OR(A301="",J301=""),"",J301*K301)</f>
        <v/>
      </c>
      <c r="M301" s="187" t="str">
        <f t="array" ref="M301">IF(AND(D301="",G301="",J301=""),"",IF(AND(D301="",G301=""),-J301,IF(AND(D301="",J301=""),-G301,IF(AND(G301="",J301=""),D301,IF(D301="",-G301-J301,IF(G301="",D301-J301,IF(J301="",D301-G301,D301-G301-J301)))))))</f>
        <v/>
      </c>
      <c r="N301" s="178" t="str">
        <f t="array" ref="N301">IF(A301="","",VLOOKUP(A301,基础资料!A:E,4,0))</f>
        <v/>
      </c>
      <c r="O301" s="186" t="str">
        <f t="array" ref="O301">IF(OR(A301="",M301=""),"",N301*M301)</f>
        <v/>
      </c>
    </row>
    <row r="302" spans="1:15">
      <c r="A302" s="182"/>
      <c r="B302" s="172"/>
      <c r="C302" s="172"/>
      <c r="D302" s="183" t="str">
        <f t="array" ref="D302">IF(SUMPRODUCT((原材料明细表!$A$6:$A$1000&gt;=$G$4)*(原材料明细表!$A$6:$A$1000&lt;=$H$4)*(原材料明细表!$C$6:$C$1000=$A302)*(原材料明细表!$F$6:$F$1000))=0,"",SUMPRODUCT((原材料明细表!$A$6:$A$1000&gt;=$G$4)*(原材料明细表!$A$6:$A$1000&lt;=$H$4)*(原材料明细表!$C$6:$C$1000=$A302)*(原材料明细表!$F$6:$F$1000)))</f>
        <v/>
      </c>
      <c r="E302" s="174" t="str">
        <f t="array" ref="E302">IF(A302="","",VLOOKUP(A302,基础资料!A:E,4,0))</f>
        <v/>
      </c>
      <c r="F302" s="175" t="str">
        <f t="array" ref="F302">IF(OR(A302="",D302=""),"",E302*D302)</f>
        <v/>
      </c>
      <c r="G302" s="176" t="str">
        <f t="array" ref="G302">IF(SUMPRODUCT((原材料明细表!$A$6:$A$1000&gt;=$G$4)*(原材料明细表!$A$6:$A$1000&lt;=$H$4)*(原材料明细表!$C$6:$C$1000=$A302)*(原材料明细表!$I$6:$I$1000))=0,"",SUMPRODUCT((原材料明细表!$A$6:$A$1000&gt;=$G$4)*(原材料明细表!$A$6:$A$1000&lt;=$H$4)*(原材料明细表!$C$6:$C$1000=$A302)*(原材料明细表!$I$6:$I$1000)))</f>
        <v/>
      </c>
      <c r="H302" s="174" t="str">
        <f t="array" ref="H302">IF(A302="","",VLOOKUP(A302,基础资料!A:E,4,0))</f>
        <v/>
      </c>
      <c r="I302" s="184" t="str">
        <f t="array" ref="I302">IF(OR(A302="",G302=""),"",G302*H302)</f>
        <v/>
      </c>
      <c r="J302" s="176" t="str">
        <f t="array" ref="J302">IF(SUMPRODUCT((原材料明细表!$A$6:$A$1000&gt;=$G$4)*(原材料明细表!$A$6:$A$1000&lt;=$H$4)*(原材料明细表!$C$6:$C$1000=$A302)*(原材料明细表!$L$6:$L$1000))=0,"",SUMPRODUCT((原材料明细表!$A$6:$A$1000&gt;=$G$4)*(原材料明细表!$A$6:$A$1000&lt;=$H$4)*(原材料明细表!$C$6:$C$1000=$A302)*(原材料明细表!$L$6:$L$1000)))</f>
        <v/>
      </c>
      <c r="K302" s="173" t="str">
        <f t="array" ref="K302">IF(A302="","",VLOOKUP(A302,基础资料!A:E,4,0))</f>
        <v/>
      </c>
      <c r="L302" s="184" t="str">
        <f t="array" ref="L302">IF(OR(A302="",J302=""),"",J302*K302)</f>
        <v/>
      </c>
      <c r="M302" s="185" t="str">
        <f t="array" ref="M302">IF(AND(D302="",G302="",J302=""),"",IF(AND(D302="",G302=""),-J302,IF(AND(D302="",J302=""),-G302,IF(AND(G302="",J302=""),D302,IF(D302="",-G302-J302,IF(G302="",D302-J302,IF(J302="",D302-G302,D302-G302-J302)))))))</f>
        <v/>
      </c>
      <c r="N302" s="173" t="str">
        <f t="array" ref="N302">IF(A302="","",VLOOKUP(A302,基础资料!A:E,4,0))</f>
        <v/>
      </c>
      <c r="O302" s="184" t="str">
        <f t="array" ref="O302">IF(OR(A302="",M302=""),"",N302*M302)</f>
        <v/>
      </c>
    </row>
    <row r="303" spans="1:15">
      <c r="A303" s="182"/>
      <c r="B303" s="172"/>
      <c r="C303" s="172"/>
      <c r="D303" s="183" t="str">
        <f t="array" ref="D303">IF(SUMPRODUCT((原材料明细表!$A$6:$A$1000&gt;=$G$4)*(原材料明细表!$A$6:$A$1000&lt;=$H$4)*(原材料明细表!$C$6:$C$1000=$A303)*(原材料明细表!$F$6:$F$1000))=0,"",SUMPRODUCT((原材料明细表!$A$6:$A$1000&gt;=$G$4)*(原材料明细表!$A$6:$A$1000&lt;=$H$4)*(原材料明细表!$C$6:$C$1000=$A303)*(原材料明细表!$F$6:$F$1000)))</f>
        <v/>
      </c>
      <c r="E303" s="179" t="str">
        <f t="array" ref="E303">IF(A303="","",VLOOKUP(A303,基础资料!A:E,4,0))</f>
        <v/>
      </c>
      <c r="F303" s="180" t="str">
        <f t="array" ref="F303">IF(OR(A303="",D303=""),"",E303*D303)</f>
        <v/>
      </c>
      <c r="G303" s="181" t="str">
        <f t="array" ref="G303">IF(SUMPRODUCT((原材料明细表!$A$6:$A$1000&gt;=$G$4)*(原材料明细表!$A$6:$A$1000&lt;=$H$4)*(原材料明细表!$C$6:$C$1000=$A303)*(原材料明细表!$I$6:$I$1000))=0,"",SUMPRODUCT((原材料明细表!$A$6:$A$1000&gt;=$G$4)*(原材料明细表!$A$6:$A$1000&lt;=$H$4)*(原材料明细表!$C$6:$C$1000=$A303)*(原材料明细表!$I$6:$I$1000)))</f>
        <v/>
      </c>
      <c r="H303" s="179" t="str">
        <f t="array" ref="H303">IF(A303="","",VLOOKUP(A303,基础资料!A:E,4,0))</f>
        <v/>
      </c>
      <c r="I303" s="186" t="str">
        <f t="array" ref="I303">IF(OR(A303="",G303=""),"",G303*H303)</f>
        <v/>
      </c>
      <c r="J303" s="181" t="str">
        <f t="array" ref="J303">IF(SUMPRODUCT((原材料明细表!$A$6:$A$1000&gt;=$G$4)*(原材料明细表!$A$6:$A$1000&lt;=$H$4)*(原材料明细表!$C$6:$C$1000=$A303)*(原材料明细表!$L$6:$L$1000))=0,"",SUMPRODUCT((原材料明细表!$A$6:$A$1000&gt;=$G$4)*(原材料明细表!$A$6:$A$1000&lt;=$H$4)*(原材料明细表!$C$6:$C$1000=$A303)*(原材料明细表!$L$6:$L$1000)))</f>
        <v/>
      </c>
      <c r="K303" s="178" t="str">
        <f t="array" ref="K303">IF(A303="","",VLOOKUP(A303,基础资料!A:E,4,0))</f>
        <v/>
      </c>
      <c r="L303" s="186" t="str">
        <f t="array" ref="L303">IF(OR(A303="",J303=""),"",J303*K303)</f>
        <v/>
      </c>
      <c r="M303" s="187" t="str">
        <f t="array" ref="M303">IF(AND(D303="",G303="",J303=""),"",IF(AND(D303="",G303=""),-J303,IF(AND(D303="",J303=""),-G303,IF(AND(G303="",J303=""),D303,IF(D303="",-G303-J303,IF(G303="",D303-J303,IF(J303="",D303-G303,D303-G303-J303)))))))</f>
        <v/>
      </c>
      <c r="N303" s="178" t="str">
        <f t="array" ref="N303">IF(A303="","",VLOOKUP(A303,基础资料!A:E,4,0))</f>
        <v/>
      </c>
      <c r="O303" s="186" t="str">
        <f t="array" ref="O303">IF(OR(A303="",M303=""),"",N303*M303)</f>
        <v/>
      </c>
    </row>
    <row r="304" spans="1:15">
      <c r="A304" s="182"/>
      <c r="B304" s="172"/>
      <c r="C304" s="172"/>
      <c r="D304" s="183" t="str">
        <f t="array" ref="D304">IF(SUMPRODUCT((原材料明细表!$A$6:$A$1000&gt;=$G$4)*(原材料明细表!$A$6:$A$1000&lt;=$H$4)*(原材料明细表!$C$6:$C$1000=$A304)*(原材料明细表!$F$6:$F$1000))=0,"",SUMPRODUCT((原材料明细表!$A$6:$A$1000&gt;=$G$4)*(原材料明细表!$A$6:$A$1000&lt;=$H$4)*(原材料明细表!$C$6:$C$1000=$A304)*(原材料明细表!$F$6:$F$1000)))</f>
        <v/>
      </c>
      <c r="E304" s="174" t="str">
        <f t="array" ref="E304">IF(A304="","",VLOOKUP(A304,基础资料!A:E,4,0))</f>
        <v/>
      </c>
      <c r="F304" s="175" t="str">
        <f t="array" ref="F304">IF(OR(A304="",D304=""),"",E304*D304)</f>
        <v/>
      </c>
      <c r="G304" s="176" t="str">
        <f t="array" ref="G304">IF(SUMPRODUCT((原材料明细表!$A$6:$A$1000&gt;=$G$4)*(原材料明细表!$A$6:$A$1000&lt;=$H$4)*(原材料明细表!$C$6:$C$1000=$A304)*(原材料明细表!$I$6:$I$1000))=0,"",SUMPRODUCT((原材料明细表!$A$6:$A$1000&gt;=$G$4)*(原材料明细表!$A$6:$A$1000&lt;=$H$4)*(原材料明细表!$C$6:$C$1000=$A304)*(原材料明细表!$I$6:$I$1000)))</f>
        <v/>
      </c>
      <c r="H304" s="174" t="str">
        <f t="array" ref="H304">IF(A304="","",VLOOKUP(A304,基础资料!A:E,4,0))</f>
        <v/>
      </c>
      <c r="I304" s="184" t="str">
        <f t="array" ref="I304">IF(OR(A304="",G304=""),"",G304*H304)</f>
        <v/>
      </c>
      <c r="J304" s="176" t="str">
        <f t="array" ref="J304">IF(SUMPRODUCT((原材料明细表!$A$6:$A$1000&gt;=$G$4)*(原材料明细表!$A$6:$A$1000&lt;=$H$4)*(原材料明细表!$C$6:$C$1000=$A304)*(原材料明细表!$L$6:$L$1000))=0,"",SUMPRODUCT((原材料明细表!$A$6:$A$1000&gt;=$G$4)*(原材料明细表!$A$6:$A$1000&lt;=$H$4)*(原材料明细表!$C$6:$C$1000=$A304)*(原材料明细表!$L$6:$L$1000)))</f>
        <v/>
      </c>
      <c r="K304" s="173" t="str">
        <f t="array" ref="K304">IF(A304="","",VLOOKUP(A304,基础资料!A:E,4,0))</f>
        <v/>
      </c>
      <c r="L304" s="184" t="str">
        <f t="array" ref="L304">IF(OR(A304="",J304=""),"",J304*K304)</f>
        <v/>
      </c>
      <c r="M304" s="185" t="str">
        <f t="array" ref="M304">IF(AND(D304="",G304="",J304=""),"",IF(AND(D304="",G304=""),-J304,IF(AND(D304="",J304=""),-G304,IF(AND(G304="",J304=""),D304,IF(D304="",-G304-J304,IF(G304="",D304-J304,IF(J304="",D304-G304,D304-G304-J304)))))))</f>
        <v/>
      </c>
      <c r="N304" s="173" t="str">
        <f t="array" ref="N304">IF(A304="","",VLOOKUP(A304,基础资料!A:E,4,0))</f>
        <v/>
      </c>
      <c r="O304" s="184" t="str">
        <f t="array" ref="O304">IF(OR(A304="",M304=""),"",N304*M304)</f>
        <v/>
      </c>
    </row>
    <row r="305" spans="1:15">
      <c r="A305" s="182"/>
      <c r="B305" s="172"/>
      <c r="C305" s="172"/>
      <c r="D305" s="183" t="str">
        <f t="array" ref="D305">IF(SUMPRODUCT((原材料明细表!$A$6:$A$1000&gt;=$G$4)*(原材料明细表!$A$6:$A$1000&lt;=$H$4)*(原材料明细表!$C$6:$C$1000=$A305)*(原材料明细表!$F$6:$F$1000))=0,"",SUMPRODUCT((原材料明细表!$A$6:$A$1000&gt;=$G$4)*(原材料明细表!$A$6:$A$1000&lt;=$H$4)*(原材料明细表!$C$6:$C$1000=$A305)*(原材料明细表!$F$6:$F$1000)))</f>
        <v/>
      </c>
      <c r="E305" s="179" t="str">
        <f t="array" ref="E305">IF(A305="","",VLOOKUP(A305,基础资料!A:E,4,0))</f>
        <v/>
      </c>
      <c r="F305" s="180" t="str">
        <f t="array" ref="F305">IF(OR(A305="",D305=""),"",E305*D305)</f>
        <v/>
      </c>
      <c r="G305" s="181" t="str">
        <f t="array" ref="G305">IF(SUMPRODUCT((原材料明细表!$A$6:$A$1000&gt;=$G$4)*(原材料明细表!$A$6:$A$1000&lt;=$H$4)*(原材料明细表!$C$6:$C$1000=$A305)*(原材料明细表!$I$6:$I$1000))=0,"",SUMPRODUCT((原材料明细表!$A$6:$A$1000&gt;=$G$4)*(原材料明细表!$A$6:$A$1000&lt;=$H$4)*(原材料明细表!$C$6:$C$1000=$A305)*(原材料明细表!$I$6:$I$1000)))</f>
        <v/>
      </c>
      <c r="H305" s="179" t="str">
        <f t="array" ref="H305">IF(A305="","",VLOOKUP(A305,基础资料!A:E,4,0))</f>
        <v/>
      </c>
      <c r="I305" s="186" t="str">
        <f t="array" ref="I305">IF(OR(A305="",G305=""),"",G305*H305)</f>
        <v/>
      </c>
      <c r="J305" s="181" t="str">
        <f t="array" ref="J305">IF(SUMPRODUCT((原材料明细表!$A$6:$A$1000&gt;=$G$4)*(原材料明细表!$A$6:$A$1000&lt;=$H$4)*(原材料明细表!$C$6:$C$1000=$A305)*(原材料明细表!$L$6:$L$1000))=0,"",SUMPRODUCT((原材料明细表!$A$6:$A$1000&gt;=$G$4)*(原材料明细表!$A$6:$A$1000&lt;=$H$4)*(原材料明细表!$C$6:$C$1000=$A305)*(原材料明细表!$L$6:$L$1000)))</f>
        <v/>
      </c>
      <c r="K305" s="178" t="str">
        <f t="array" ref="K305">IF(A305="","",VLOOKUP(A305,基础资料!A:E,4,0))</f>
        <v/>
      </c>
      <c r="L305" s="186" t="str">
        <f t="array" ref="L305">IF(OR(A305="",J305=""),"",J305*K305)</f>
        <v/>
      </c>
      <c r="M305" s="187" t="str">
        <f t="array" ref="M305">IF(AND(D305="",G305="",J305=""),"",IF(AND(D305="",G305=""),-J305,IF(AND(D305="",J305=""),-G305,IF(AND(G305="",J305=""),D305,IF(D305="",-G305-J305,IF(G305="",D305-J305,IF(J305="",D305-G305,D305-G305-J305)))))))</f>
        <v/>
      </c>
      <c r="N305" s="178" t="str">
        <f t="array" ref="N305">IF(A305="","",VLOOKUP(A305,基础资料!A:E,4,0))</f>
        <v/>
      </c>
      <c r="O305" s="186" t="str">
        <f t="array" ref="O305">IF(OR(A305="",M305=""),"",N305*M305)</f>
        <v/>
      </c>
    </row>
    <row r="306" spans="1:15">
      <c r="A306" s="182"/>
      <c r="B306" s="172"/>
      <c r="C306" s="172"/>
      <c r="D306" s="183" t="str">
        <f t="array" ref="D306">IF(SUMPRODUCT((原材料明细表!$A$6:$A$1000&gt;=$G$4)*(原材料明细表!$A$6:$A$1000&lt;=$H$4)*(原材料明细表!$C$6:$C$1000=$A306)*(原材料明细表!$F$6:$F$1000))=0,"",SUMPRODUCT((原材料明细表!$A$6:$A$1000&gt;=$G$4)*(原材料明细表!$A$6:$A$1000&lt;=$H$4)*(原材料明细表!$C$6:$C$1000=$A306)*(原材料明细表!$F$6:$F$1000)))</f>
        <v/>
      </c>
      <c r="E306" s="174" t="str">
        <f t="array" ref="E306">IF(A306="","",VLOOKUP(A306,基础资料!A:E,4,0))</f>
        <v/>
      </c>
      <c r="F306" s="175" t="str">
        <f t="array" ref="F306">IF(OR(A306="",D306=""),"",E306*D306)</f>
        <v/>
      </c>
      <c r="G306" s="176" t="str">
        <f t="array" ref="G306">IF(SUMPRODUCT((原材料明细表!$A$6:$A$1000&gt;=$G$4)*(原材料明细表!$A$6:$A$1000&lt;=$H$4)*(原材料明细表!$C$6:$C$1000=$A306)*(原材料明细表!$I$6:$I$1000))=0,"",SUMPRODUCT((原材料明细表!$A$6:$A$1000&gt;=$G$4)*(原材料明细表!$A$6:$A$1000&lt;=$H$4)*(原材料明细表!$C$6:$C$1000=$A306)*(原材料明细表!$I$6:$I$1000)))</f>
        <v/>
      </c>
      <c r="H306" s="174" t="str">
        <f t="array" ref="H306">IF(A306="","",VLOOKUP(A306,基础资料!A:E,4,0))</f>
        <v/>
      </c>
      <c r="I306" s="184" t="str">
        <f t="array" ref="I306">IF(OR(A306="",G306=""),"",G306*H306)</f>
        <v/>
      </c>
      <c r="J306" s="176" t="str">
        <f t="array" ref="J306">IF(SUMPRODUCT((原材料明细表!$A$6:$A$1000&gt;=$G$4)*(原材料明细表!$A$6:$A$1000&lt;=$H$4)*(原材料明细表!$C$6:$C$1000=$A306)*(原材料明细表!$L$6:$L$1000))=0,"",SUMPRODUCT((原材料明细表!$A$6:$A$1000&gt;=$G$4)*(原材料明细表!$A$6:$A$1000&lt;=$H$4)*(原材料明细表!$C$6:$C$1000=$A306)*(原材料明细表!$L$6:$L$1000)))</f>
        <v/>
      </c>
      <c r="K306" s="173" t="str">
        <f t="array" ref="K306">IF(A306="","",VLOOKUP(A306,基础资料!A:E,4,0))</f>
        <v/>
      </c>
      <c r="L306" s="184" t="str">
        <f t="array" ref="L306">IF(OR(A306="",J306=""),"",J306*K306)</f>
        <v/>
      </c>
      <c r="M306" s="185" t="str">
        <f t="array" ref="M306">IF(AND(D306="",G306="",J306=""),"",IF(AND(D306="",G306=""),-J306,IF(AND(D306="",J306=""),-G306,IF(AND(G306="",J306=""),D306,IF(D306="",-G306-J306,IF(G306="",D306-J306,IF(J306="",D306-G306,D306-G306-J306)))))))</f>
        <v/>
      </c>
      <c r="N306" s="173" t="str">
        <f t="array" ref="N306">IF(A306="","",VLOOKUP(A306,基础资料!A:E,4,0))</f>
        <v/>
      </c>
      <c r="O306" s="184" t="str">
        <f t="array" ref="O306">IF(OR(A306="",M306=""),"",N306*M306)</f>
        <v/>
      </c>
    </row>
    <row r="307" spans="1:15">
      <c r="A307" s="182"/>
      <c r="B307" s="172"/>
      <c r="C307" s="172"/>
      <c r="D307" s="183" t="str">
        <f t="array" ref="D307">IF(SUMPRODUCT((原材料明细表!$A$6:$A$1000&gt;=$G$4)*(原材料明细表!$A$6:$A$1000&lt;=$H$4)*(原材料明细表!$C$6:$C$1000=$A307)*(原材料明细表!$F$6:$F$1000))=0,"",SUMPRODUCT((原材料明细表!$A$6:$A$1000&gt;=$G$4)*(原材料明细表!$A$6:$A$1000&lt;=$H$4)*(原材料明细表!$C$6:$C$1000=$A307)*(原材料明细表!$F$6:$F$1000)))</f>
        <v/>
      </c>
      <c r="E307" s="179" t="str">
        <f t="array" ref="E307">IF(A307="","",VLOOKUP(A307,基础资料!A:E,4,0))</f>
        <v/>
      </c>
      <c r="F307" s="180" t="str">
        <f t="array" ref="F307">IF(OR(A307="",D307=""),"",E307*D307)</f>
        <v/>
      </c>
      <c r="G307" s="181" t="str">
        <f t="array" ref="G307">IF(SUMPRODUCT((原材料明细表!$A$6:$A$1000&gt;=$G$4)*(原材料明细表!$A$6:$A$1000&lt;=$H$4)*(原材料明细表!$C$6:$C$1000=$A307)*(原材料明细表!$I$6:$I$1000))=0,"",SUMPRODUCT((原材料明细表!$A$6:$A$1000&gt;=$G$4)*(原材料明细表!$A$6:$A$1000&lt;=$H$4)*(原材料明细表!$C$6:$C$1000=$A307)*(原材料明细表!$I$6:$I$1000)))</f>
        <v/>
      </c>
      <c r="H307" s="179" t="str">
        <f t="array" ref="H307">IF(A307="","",VLOOKUP(A307,基础资料!A:E,4,0))</f>
        <v/>
      </c>
      <c r="I307" s="186" t="str">
        <f t="array" ref="I307">IF(OR(A307="",G307=""),"",G307*H307)</f>
        <v/>
      </c>
      <c r="J307" s="181" t="str">
        <f t="array" ref="J307">IF(SUMPRODUCT((原材料明细表!$A$6:$A$1000&gt;=$G$4)*(原材料明细表!$A$6:$A$1000&lt;=$H$4)*(原材料明细表!$C$6:$C$1000=$A307)*(原材料明细表!$L$6:$L$1000))=0,"",SUMPRODUCT((原材料明细表!$A$6:$A$1000&gt;=$G$4)*(原材料明细表!$A$6:$A$1000&lt;=$H$4)*(原材料明细表!$C$6:$C$1000=$A307)*(原材料明细表!$L$6:$L$1000)))</f>
        <v/>
      </c>
      <c r="K307" s="178" t="str">
        <f t="array" ref="K307">IF(A307="","",VLOOKUP(A307,基础资料!A:E,4,0))</f>
        <v/>
      </c>
      <c r="L307" s="186" t="str">
        <f t="array" ref="L307">IF(OR(A307="",J307=""),"",J307*K307)</f>
        <v/>
      </c>
      <c r="M307" s="187" t="str">
        <f t="array" ref="M307">IF(AND(D307="",G307="",J307=""),"",IF(AND(D307="",G307=""),-J307,IF(AND(D307="",J307=""),-G307,IF(AND(G307="",J307=""),D307,IF(D307="",-G307-J307,IF(G307="",D307-J307,IF(J307="",D307-G307,D307-G307-J307)))))))</f>
        <v/>
      </c>
      <c r="N307" s="178" t="str">
        <f t="array" ref="N307">IF(A307="","",VLOOKUP(A307,基础资料!A:E,4,0))</f>
        <v/>
      </c>
      <c r="O307" s="186" t="str">
        <f t="array" ref="O307">IF(OR(A307="",M307=""),"",N307*M307)</f>
        <v/>
      </c>
    </row>
    <row r="308" spans="1:15">
      <c r="A308" s="182"/>
      <c r="B308" s="172"/>
      <c r="C308" s="172"/>
      <c r="D308" s="183" t="str">
        <f t="array" ref="D308">IF(SUMPRODUCT((原材料明细表!$A$6:$A$1000&gt;=$G$4)*(原材料明细表!$A$6:$A$1000&lt;=$H$4)*(原材料明细表!$C$6:$C$1000=$A308)*(原材料明细表!$F$6:$F$1000))=0,"",SUMPRODUCT((原材料明细表!$A$6:$A$1000&gt;=$G$4)*(原材料明细表!$A$6:$A$1000&lt;=$H$4)*(原材料明细表!$C$6:$C$1000=$A308)*(原材料明细表!$F$6:$F$1000)))</f>
        <v/>
      </c>
      <c r="E308" s="174" t="str">
        <f t="array" ref="E308">IF(A308="","",VLOOKUP(A308,基础资料!A:E,4,0))</f>
        <v/>
      </c>
      <c r="F308" s="175" t="str">
        <f t="array" ref="F308">IF(OR(A308="",D308=""),"",E308*D308)</f>
        <v/>
      </c>
      <c r="G308" s="176" t="str">
        <f t="array" ref="G308">IF(SUMPRODUCT((原材料明细表!$A$6:$A$1000&gt;=$G$4)*(原材料明细表!$A$6:$A$1000&lt;=$H$4)*(原材料明细表!$C$6:$C$1000=$A308)*(原材料明细表!$I$6:$I$1000))=0,"",SUMPRODUCT((原材料明细表!$A$6:$A$1000&gt;=$G$4)*(原材料明细表!$A$6:$A$1000&lt;=$H$4)*(原材料明细表!$C$6:$C$1000=$A308)*(原材料明细表!$I$6:$I$1000)))</f>
        <v/>
      </c>
      <c r="H308" s="174" t="str">
        <f t="array" ref="H308">IF(A308="","",VLOOKUP(A308,基础资料!A:E,4,0))</f>
        <v/>
      </c>
      <c r="I308" s="184" t="str">
        <f t="array" ref="I308">IF(OR(A308="",G308=""),"",G308*H308)</f>
        <v/>
      </c>
      <c r="J308" s="176" t="str">
        <f t="array" ref="J308">IF(SUMPRODUCT((原材料明细表!$A$6:$A$1000&gt;=$G$4)*(原材料明细表!$A$6:$A$1000&lt;=$H$4)*(原材料明细表!$C$6:$C$1000=$A308)*(原材料明细表!$L$6:$L$1000))=0,"",SUMPRODUCT((原材料明细表!$A$6:$A$1000&gt;=$G$4)*(原材料明细表!$A$6:$A$1000&lt;=$H$4)*(原材料明细表!$C$6:$C$1000=$A308)*(原材料明细表!$L$6:$L$1000)))</f>
        <v/>
      </c>
      <c r="K308" s="173" t="str">
        <f t="array" ref="K308">IF(A308="","",VLOOKUP(A308,基础资料!A:E,4,0))</f>
        <v/>
      </c>
      <c r="L308" s="184" t="str">
        <f t="array" ref="L308">IF(OR(A308="",J308=""),"",J308*K308)</f>
        <v/>
      </c>
      <c r="M308" s="185" t="str">
        <f t="array" ref="M308">IF(AND(D308="",G308="",J308=""),"",IF(AND(D308="",G308=""),-J308,IF(AND(D308="",J308=""),-G308,IF(AND(G308="",J308=""),D308,IF(D308="",-G308-J308,IF(G308="",D308-J308,IF(J308="",D308-G308,D308-G308-J308)))))))</f>
        <v/>
      </c>
      <c r="N308" s="173" t="str">
        <f t="array" ref="N308">IF(A308="","",VLOOKUP(A308,基础资料!A:E,4,0))</f>
        <v/>
      </c>
      <c r="O308" s="184" t="str">
        <f t="array" ref="O308">IF(OR(A308="",M308=""),"",N308*M308)</f>
        <v/>
      </c>
    </row>
    <row r="309" spans="1:15">
      <c r="A309" s="182"/>
      <c r="B309" s="172"/>
      <c r="C309" s="172"/>
      <c r="D309" s="183" t="str">
        <f t="array" ref="D309">IF(SUMPRODUCT((原材料明细表!$A$6:$A$1000&gt;=$G$4)*(原材料明细表!$A$6:$A$1000&lt;=$H$4)*(原材料明细表!$C$6:$C$1000=$A309)*(原材料明细表!$F$6:$F$1000))=0,"",SUMPRODUCT((原材料明细表!$A$6:$A$1000&gt;=$G$4)*(原材料明细表!$A$6:$A$1000&lt;=$H$4)*(原材料明细表!$C$6:$C$1000=$A309)*(原材料明细表!$F$6:$F$1000)))</f>
        <v/>
      </c>
      <c r="E309" s="179" t="str">
        <f t="array" ref="E309">IF(A309="","",VLOOKUP(A309,基础资料!A:E,4,0))</f>
        <v/>
      </c>
      <c r="F309" s="180" t="str">
        <f t="array" ref="F309">IF(OR(A309="",D309=""),"",E309*D309)</f>
        <v/>
      </c>
      <c r="G309" s="181" t="str">
        <f t="array" ref="G309">IF(SUMPRODUCT((原材料明细表!$A$6:$A$1000&gt;=$G$4)*(原材料明细表!$A$6:$A$1000&lt;=$H$4)*(原材料明细表!$C$6:$C$1000=$A309)*(原材料明细表!$I$6:$I$1000))=0,"",SUMPRODUCT((原材料明细表!$A$6:$A$1000&gt;=$G$4)*(原材料明细表!$A$6:$A$1000&lt;=$H$4)*(原材料明细表!$C$6:$C$1000=$A309)*(原材料明细表!$I$6:$I$1000)))</f>
        <v/>
      </c>
      <c r="H309" s="179" t="str">
        <f t="array" ref="H309">IF(A309="","",VLOOKUP(A309,基础资料!A:E,4,0))</f>
        <v/>
      </c>
      <c r="I309" s="186" t="str">
        <f t="array" ref="I309">IF(OR(A309="",G309=""),"",G309*H309)</f>
        <v/>
      </c>
      <c r="J309" s="181" t="str">
        <f t="array" ref="J309">IF(SUMPRODUCT((原材料明细表!$A$6:$A$1000&gt;=$G$4)*(原材料明细表!$A$6:$A$1000&lt;=$H$4)*(原材料明细表!$C$6:$C$1000=$A309)*(原材料明细表!$L$6:$L$1000))=0,"",SUMPRODUCT((原材料明细表!$A$6:$A$1000&gt;=$G$4)*(原材料明细表!$A$6:$A$1000&lt;=$H$4)*(原材料明细表!$C$6:$C$1000=$A309)*(原材料明细表!$L$6:$L$1000)))</f>
        <v/>
      </c>
      <c r="K309" s="178" t="str">
        <f t="array" ref="K309">IF(A309="","",VLOOKUP(A309,基础资料!A:E,4,0))</f>
        <v/>
      </c>
      <c r="L309" s="186" t="str">
        <f t="array" ref="L309">IF(OR(A309="",J309=""),"",J309*K309)</f>
        <v/>
      </c>
      <c r="M309" s="187" t="str">
        <f t="array" ref="M309">IF(AND(D309="",G309="",J309=""),"",IF(AND(D309="",G309=""),-J309,IF(AND(D309="",J309=""),-G309,IF(AND(G309="",J309=""),D309,IF(D309="",-G309-J309,IF(G309="",D309-J309,IF(J309="",D309-G309,D309-G309-J309)))))))</f>
        <v/>
      </c>
      <c r="N309" s="178" t="str">
        <f t="array" ref="N309">IF(A309="","",VLOOKUP(A309,基础资料!A:E,4,0))</f>
        <v/>
      </c>
      <c r="O309" s="186" t="str">
        <f t="array" ref="O309">IF(OR(A309="",M309=""),"",N309*M309)</f>
        <v/>
      </c>
    </row>
    <row r="310" spans="1:15">
      <c r="A310" s="182"/>
      <c r="B310" s="172"/>
      <c r="C310" s="172"/>
      <c r="D310" s="183" t="str">
        <f t="array" ref="D310">IF(SUMPRODUCT((原材料明细表!$A$6:$A$1000&gt;=$G$4)*(原材料明细表!$A$6:$A$1000&lt;=$H$4)*(原材料明细表!$C$6:$C$1000=$A310)*(原材料明细表!$F$6:$F$1000))=0,"",SUMPRODUCT((原材料明细表!$A$6:$A$1000&gt;=$G$4)*(原材料明细表!$A$6:$A$1000&lt;=$H$4)*(原材料明细表!$C$6:$C$1000=$A310)*(原材料明细表!$F$6:$F$1000)))</f>
        <v/>
      </c>
      <c r="E310" s="174" t="str">
        <f t="array" ref="E310">IF(A310="","",VLOOKUP(A310,基础资料!A:E,4,0))</f>
        <v/>
      </c>
      <c r="F310" s="175" t="str">
        <f t="array" ref="F310">IF(OR(A310="",D310=""),"",E310*D310)</f>
        <v/>
      </c>
      <c r="G310" s="176" t="str">
        <f t="array" ref="G310">IF(SUMPRODUCT((原材料明细表!$A$6:$A$1000&gt;=$G$4)*(原材料明细表!$A$6:$A$1000&lt;=$H$4)*(原材料明细表!$C$6:$C$1000=$A310)*(原材料明细表!$I$6:$I$1000))=0,"",SUMPRODUCT((原材料明细表!$A$6:$A$1000&gt;=$G$4)*(原材料明细表!$A$6:$A$1000&lt;=$H$4)*(原材料明细表!$C$6:$C$1000=$A310)*(原材料明细表!$I$6:$I$1000)))</f>
        <v/>
      </c>
      <c r="H310" s="174" t="str">
        <f t="array" ref="H310">IF(A310="","",VLOOKUP(A310,基础资料!A:E,4,0))</f>
        <v/>
      </c>
      <c r="I310" s="184" t="str">
        <f t="array" ref="I310">IF(OR(A310="",G310=""),"",G310*H310)</f>
        <v/>
      </c>
      <c r="J310" s="176" t="str">
        <f t="array" ref="J310">IF(SUMPRODUCT((原材料明细表!$A$6:$A$1000&gt;=$G$4)*(原材料明细表!$A$6:$A$1000&lt;=$H$4)*(原材料明细表!$C$6:$C$1000=$A310)*(原材料明细表!$L$6:$L$1000))=0,"",SUMPRODUCT((原材料明细表!$A$6:$A$1000&gt;=$G$4)*(原材料明细表!$A$6:$A$1000&lt;=$H$4)*(原材料明细表!$C$6:$C$1000=$A310)*(原材料明细表!$L$6:$L$1000)))</f>
        <v/>
      </c>
      <c r="K310" s="173" t="str">
        <f t="array" ref="K310">IF(A310="","",VLOOKUP(A310,基础资料!A:E,4,0))</f>
        <v/>
      </c>
      <c r="L310" s="184" t="str">
        <f t="array" ref="L310">IF(OR(A310="",J310=""),"",J310*K310)</f>
        <v/>
      </c>
      <c r="M310" s="185" t="str">
        <f t="array" ref="M310">IF(AND(D310="",G310="",J310=""),"",IF(AND(D310="",G310=""),-J310,IF(AND(D310="",J310=""),-G310,IF(AND(G310="",J310=""),D310,IF(D310="",-G310-J310,IF(G310="",D310-J310,IF(J310="",D310-G310,D310-G310-J310)))))))</f>
        <v/>
      </c>
      <c r="N310" s="173" t="str">
        <f t="array" ref="N310">IF(A310="","",VLOOKUP(A310,基础资料!A:E,4,0))</f>
        <v/>
      </c>
      <c r="O310" s="184" t="str">
        <f t="array" ref="O310">IF(OR(A310="",M310=""),"",N310*M310)</f>
        <v/>
      </c>
    </row>
    <row r="311" spans="1:15">
      <c r="A311" s="182"/>
      <c r="B311" s="172"/>
      <c r="C311" s="172"/>
      <c r="D311" s="183" t="str">
        <f t="array" ref="D311">IF(SUMPRODUCT((原材料明细表!$A$6:$A$1000&gt;=$G$4)*(原材料明细表!$A$6:$A$1000&lt;=$H$4)*(原材料明细表!$C$6:$C$1000=$A311)*(原材料明细表!$F$6:$F$1000))=0,"",SUMPRODUCT((原材料明细表!$A$6:$A$1000&gt;=$G$4)*(原材料明细表!$A$6:$A$1000&lt;=$H$4)*(原材料明细表!$C$6:$C$1000=$A311)*(原材料明细表!$F$6:$F$1000)))</f>
        <v/>
      </c>
      <c r="E311" s="179" t="str">
        <f t="array" ref="E311">IF(A311="","",VLOOKUP(A311,基础资料!A:E,4,0))</f>
        <v/>
      </c>
      <c r="F311" s="180" t="str">
        <f t="array" ref="F311">IF(OR(A311="",D311=""),"",E311*D311)</f>
        <v/>
      </c>
      <c r="G311" s="181" t="str">
        <f t="array" ref="G311">IF(SUMPRODUCT((原材料明细表!$A$6:$A$1000&gt;=$G$4)*(原材料明细表!$A$6:$A$1000&lt;=$H$4)*(原材料明细表!$C$6:$C$1000=$A311)*(原材料明细表!$I$6:$I$1000))=0,"",SUMPRODUCT((原材料明细表!$A$6:$A$1000&gt;=$G$4)*(原材料明细表!$A$6:$A$1000&lt;=$H$4)*(原材料明细表!$C$6:$C$1000=$A311)*(原材料明细表!$I$6:$I$1000)))</f>
        <v/>
      </c>
      <c r="H311" s="179" t="str">
        <f t="array" ref="H311">IF(A311="","",VLOOKUP(A311,基础资料!A:E,4,0))</f>
        <v/>
      </c>
      <c r="I311" s="186" t="str">
        <f t="array" ref="I311">IF(OR(A311="",G311=""),"",G311*H311)</f>
        <v/>
      </c>
      <c r="J311" s="181" t="str">
        <f t="array" ref="J311">IF(SUMPRODUCT((原材料明细表!$A$6:$A$1000&gt;=$G$4)*(原材料明细表!$A$6:$A$1000&lt;=$H$4)*(原材料明细表!$C$6:$C$1000=$A311)*(原材料明细表!$L$6:$L$1000))=0,"",SUMPRODUCT((原材料明细表!$A$6:$A$1000&gt;=$G$4)*(原材料明细表!$A$6:$A$1000&lt;=$H$4)*(原材料明细表!$C$6:$C$1000=$A311)*(原材料明细表!$L$6:$L$1000)))</f>
        <v/>
      </c>
      <c r="K311" s="178" t="str">
        <f t="array" ref="K311">IF(A311="","",VLOOKUP(A311,基础资料!A:E,4,0))</f>
        <v/>
      </c>
      <c r="L311" s="186" t="str">
        <f t="array" ref="L311">IF(OR(A311="",J311=""),"",J311*K311)</f>
        <v/>
      </c>
      <c r="M311" s="187" t="str">
        <f t="array" ref="M311">IF(AND(D311="",G311="",J311=""),"",IF(AND(D311="",G311=""),-J311,IF(AND(D311="",J311=""),-G311,IF(AND(G311="",J311=""),D311,IF(D311="",-G311-J311,IF(G311="",D311-J311,IF(J311="",D311-G311,D311-G311-J311)))))))</f>
        <v/>
      </c>
      <c r="N311" s="178" t="str">
        <f t="array" ref="N311">IF(A311="","",VLOOKUP(A311,基础资料!A:E,4,0))</f>
        <v/>
      </c>
      <c r="O311" s="186" t="str">
        <f t="array" ref="O311">IF(OR(A311="",M311=""),"",N311*M311)</f>
        <v/>
      </c>
    </row>
    <row r="312" spans="1:15">
      <c r="A312" s="182"/>
      <c r="B312" s="172"/>
      <c r="C312" s="172"/>
      <c r="D312" s="183" t="str">
        <f t="array" ref="D312">IF(SUMPRODUCT((原材料明细表!$A$6:$A$1000&gt;=$G$4)*(原材料明细表!$A$6:$A$1000&lt;=$H$4)*(原材料明细表!$C$6:$C$1000=$A312)*(原材料明细表!$F$6:$F$1000))=0,"",SUMPRODUCT((原材料明细表!$A$6:$A$1000&gt;=$G$4)*(原材料明细表!$A$6:$A$1000&lt;=$H$4)*(原材料明细表!$C$6:$C$1000=$A312)*(原材料明细表!$F$6:$F$1000)))</f>
        <v/>
      </c>
      <c r="E312" s="174" t="str">
        <f t="array" ref="E312">IF(A312="","",VLOOKUP(A312,基础资料!A:E,4,0))</f>
        <v/>
      </c>
      <c r="F312" s="175" t="str">
        <f t="array" ref="F312">IF(OR(A312="",D312=""),"",E312*D312)</f>
        <v/>
      </c>
      <c r="G312" s="176" t="str">
        <f t="array" ref="G312">IF(SUMPRODUCT((原材料明细表!$A$6:$A$1000&gt;=$G$4)*(原材料明细表!$A$6:$A$1000&lt;=$H$4)*(原材料明细表!$C$6:$C$1000=$A312)*(原材料明细表!$I$6:$I$1000))=0,"",SUMPRODUCT((原材料明细表!$A$6:$A$1000&gt;=$G$4)*(原材料明细表!$A$6:$A$1000&lt;=$H$4)*(原材料明细表!$C$6:$C$1000=$A312)*(原材料明细表!$I$6:$I$1000)))</f>
        <v/>
      </c>
      <c r="H312" s="174" t="str">
        <f t="array" ref="H312">IF(A312="","",VLOOKUP(A312,基础资料!A:E,4,0))</f>
        <v/>
      </c>
      <c r="I312" s="184" t="str">
        <f t="array" ref="I312">IF(OR(A312="",G312=""),"",G312*H312)</f>
        <v/>
      </c>
      <c r="J312" s="176" t="str">
        <f t="array" ref="J312">IF(SUMPRODUCT((原材料明细表!$A$6:$A$1000&gt;=$G$4)*(原材料明细表!$A$6:$A$1000&lt;=$H$4)*(原材料明细表!$C$6:$C$1000=$A312)*(原材料明细表!$L$6:$L$1000))=0,"",SUMPRODUCT((原材料明细表!$A$6:$A$1000&gt;=$G$4)*(原材料明细表!$A$6:$A$1000&lt;=$H$4)*(原材料明细表!$C$6:$C$1000=$A312)*(原材料明细表!$L$6:$L$1000)))</f>
        <v/>
      </c>
      <c r="K312" s="173" t="str">
        <f t="array" ref="K312">IF(A312="","",VLOOKUP(A312,基础资料!A:E,4,0))</f>
        <v/>
      </c>
      <c r="L312" s="184" t="str">
        <f t="array" ref="L312">IF(OR(A312="",J312=""),"",J312*K312)</f>
        <v/>
      </c>
      <c r="M312" s="185" t="str">
        <f t="array" ref="M312">IF(AND(D312="",G312="",J312=""),"",IF(AND(D312="",G312=""),-J312,IF(AND(D312="",J312=""),-G312,IF(AND(G312="",J312=""),D312,IF(D312="",-G312-J312,IF(G312="",D312-J312,IF(J312="",D312-G312,D312-G312-J312)))))))</f>
        <v/>
      </c>
      <c r="N312" s="173" t="str">
        <f t="array" ref="N312">IF(A312="","",VLOOKUP(A312,基础资料!A:E,4,0))</f>
        <v/>
      </c>
      <c r="O312" s="184" t="str">
        <f t="array" ref="O312">IF(OR(A312="",M312=""),"",N312*M312)</f>
        <v/>
      </c>
    </row>
    <row r="313" spans="1:15">
      <c r="A313" s="182"/>
      <c r="B313" s="172"/>
      <c r="C313" s="172"/>
      <c r="D313" s="183" t="str">
        <f t="array" ref="D313">IF(SUMPRODUCT((原材料明细表!$A$6:$A$1000&gt;=$G$4)*(原材料明细表!$A$6:$A$1000&lt;=$H$4)*(原材料明细表!$C$6:$C$1000=$A313)*(原材料明细表!$F$6:$F$1000))=0,"",SUMPRODUCT((原材料明细表!$A$6:$A$1000&gt;=$G$4)*(原材料明细表!$A$6:$A$1000&lt;=$H$4)*(原材料明细表!$C$6:$C$1000=$A313)*(原材料明细表!$F$6:$F$1000)))</f>
        <v/>
      </c>
      <c r="E313" s="179" t="str">
        <f t="array" ref="E313">IF(A313="","",VLOOKUP(A313,基础资料!A:E,4,0))</f>
        <v/>
      </c>
      <c r="F313" s="180" t="str">
        <f t="array" ref="F313">IF(OR(A313="",D313=""),"",E313*D313)</f>
        <v/>
      </c>
      <c r="G313" s="181" t="str">
        <f t="array" ref="G313">IF(SUMPRODUCT((原材料明细表!$A$6:$A$1000&gt;=$G$4)*(原材料明细表!$A$6:$A$1000&lt;=$H$4)*(原材料明细表!$C$6:$C$1000=$A313)*(原材料明细表!$I$6:$I$1000))=0,"",SUMPRODUCT((原材料明细表!$A$6:$A$1000&gt;=$G$4)*(原材料明细表!$A$6:$A$1000&lt;=$H$4)*(原材料明细表!$C$6:$C$1000=$A313)*(原材料明细表!$I$6:$I$1000)))</f>
        <v/>
      </c>
      <c r="H313" s="179" t="str">
        <f t="array" ref="H313">IF(A313="","",VLOOKUP(A313,基础资料!A:E,4,0))</f>
        <v/>
      </c>
      <c r="I313" s="186" t="str">
        <f t="array" ref="I313">IF(OR(A313="",G313=""),"",G313*H313)</f>
        <v/>
      </c>
      <c r="J313" s="181" t="str">
        <f t="array" ref="J313">IF(SUMPRODUCT((原材料明细表!$A$6:$A$1000&gt;=$G$4)*(原材料明细表!$A$6:$A$1000&lt;=$H$4)*(原材料明细表!$C$6:$C$1000=$A313)*(原材料明细表!$L$6:$L$1000))=0,"",SUMPRODUCT((原材料明细表!$A$6:$A$1000&gt;=$G$4)*(原材料明细表!$A$6:$A$1000&lt;=$H$4)*(原材料明细表!$C$6:$C$1000=$A313)*(原材料明细表!$L$6:$L$1000)))</f>
        <v/>
      </c>
      <c r="K313" s="178" t="str">
        <f t="array" ref="K313">IF(A313="","",VLOOKUP(A313,基础资料!A:E,4,0))</f>
        <v/>
      </c>
      <c r="L313" s="186" t="str">
        <f t="array" ref="L313">IF(OR(A313="",J313=""),"",J313*K313)</f>
        <v/>
      </c>
      <c r="M313" s="187" t="str">
        <f t="array" ref="M313">IF(AND(D313="",G313="",J313=""),"",IF(AND(D313="",G313=""),-J313,IF(AND(D313="",J313=""),-G313,IF(AND(G313="",J313=""),D313,IF(D313="",-G313-J313,IF(G313="",D313-J313,IF(J313="",D313-G313,D313-G313-J313)))))))</f>
        <v/>
      </c>
      <c r="N313" s="178" t="str">
        <f t="array" ref="N313">IF(A313="","",VLOOKUP(A313,基础资料!A:E,4,0))</f>
        <v/>
      </c>
      <c r="O313" s="186" t="str">
        <f t="array" ref="O313">IF(OR(A313="",M313=""),"",N313*M313)</f>
        <v/>
      </c>
    </row>
    <row r="314" spans="1:15">
      <c r="A314" s="182"/>
      <c r="B314" s="172"/>
      <c r="C314" s="172"/>
      <c r="D314" s="183" t="str">
        <f t="array" ref="D314">IF(SUMPRODUCT((原材料明细表!$A$6:$A$1000&gt;=$G$4)*(原材料明细表!$A$6:$A$1000&lt;=$H$4)*(原材料明细表!$C$6:$C$1000=$A314)*(原材料明细表!$F$6:$F$1000))=0,"",SUMPRODUCT((原材料明细表!$A$6:$A$1000&gt;=$G$4)*(原材料明细表!$A$6:$A$1000&lt;=$H$4)*(原材料明细表!$C$6:$C$1000=$A314)*(原材料明细表!$F$6:$F$1000)))</f>
        <v/>
      </c>
      <c r="E314" s="174" t="str">
        <f t="array" ref="E314">IF(A314="","",VLOOKUP(A314,基础资料!A:E,4,0))</f>
        <v/>
      </c>
      <c r="F314" s="175" t="str">
        <f t="array" ref="F314">IF(OR(A314="",D314=""),"",E314*D314)</f>
        <v/>
      </c>
      <c r="G314" s="176" t="str">
        <f t="array" ref="G314">IF(SUMPRODUCT((原材料明细表!$A$6:$A$1000&gt;=$G$4)*(原材料明细表!$A$6:$A$1000&lt;=$H$4)*(原材料明细表!$C$6:$C$1000=$A314)*(原材料明细表!$I$6:$I$1000))=0,"",SUMPRODUCT((原材料明细表!$A$6:$A$1000&gt;=$G$4)*(原材料明细表!$A$6:$A$1000&lt;=$H$4)*(原材料明细表!$C$6:$C$1000=$A314)*(原材料明细表!$I$6:$I$1000)))</f>
        <v/>
      </c>
      <c r="H314" s="174" t="str">
        <f t="array" ref="H314">IF(A314="","",VLOOKUP(A314,基础资料!A:E,4,0))</f>
        <v/>
      </c>
      <c r="I314" s="184" t="str">
        <f t="array" ref="I314">IF(OR(A314="",G314=""),"",G314*H314)</f>
        <v/>
      </c>
      <c r="J314" s="176" t="str">
        <f t="array" ref="J314">IF(SUMPRODUCT((原材料明细表!$A$6:$A$1000&gt;=$G$4)*(原材料明细表!$A$6:$A$1000&lt;=$H$4)*(原材料明细表!$C$6:$C$1000=$A314)*(原材料明细表!$L$6:$L$1000))=0,"",SUMPRODUCT((原材料明细表!$A$6:$A$1000&gt;=$G$4)*(原材料明细表!$A$6:$A$1000&lt;=$H$4)*(原材料明细表!$C$6:$C$1000=$A314)*(原材料明细表!$L$6:$L$1000)))</f>
        <v/>
      </c>
      <c r="K314" s="173" t="str">
        <f t="array" ref="K314">IF(A314="","",VLOOKUP(A314,基础资料!A:E,4,0))</f>
        <v/>
      </c>
      <c r="L314" s="184" t="str">
        <f t="array" ref="L314">IF(OR(A314="",J314=""),"",J314*K314)</f>
        <v/>
      </c>
      <c r="M314" s="185" t="str">
        <f t="array" ref="M314">IF(AND(D314="",G314="",J314=""),"",IF(AND(D314="",G314=""),-J314,IF(AND(D314="",J314=""),-G314,IF(AND(G314="",J314=""),D314,IF(D314="",-G314-J314,IF(G314="",D314-J314,IF(J314="",D314-G314,D314-G314-J314)))))))</f>
        <v/>
      </c>
      <c r="N314" s="173" t="str">
        <f t="array" ref="N314">IF(A314="","",VLOOKUP(A314,基础资料!A:E,4,0))</f>
        <v/>
      </c>
      <c r="O314" s="184" t="str">
        <f t="array" ref="O314">IF(OR(A314="",M314=""),"",N314*M314)</f>
        <v/>
      </c>
    </row>
    <row r="315" spans="1:15">
      <c r="A315" s="182"/>
      <c r="B315" s="172"/>
      <c r="C315" s="172"/>
      <c r="D315" s="183" t="str">
        <f t="array" ref="D315">IF(SUMPRODUCT((原材料明细表!$A$6:$A$1000&gt;=$G$4)*(原材料明细表!$A$6:$A$1000&lt;=$H$4)*(原材料明细表!$C$6:$C$1000=$A315)*(原材料明细表!$F$6:$F$1000))=0,"",SUMPRODUCT((原材料明细表!$A$6:$A$1000&gt;=$G$4)*(原材料明细表!$A$6:$A$1000&lt;=$H$4)*(原材料明细表!$C$6:$C$1000=$A315)*(原材料明细表!$F$6:$F$1000)))</f>
        <v/>
      </c>
      <c r="E315" s="179" t="str">
        <f t="array" ref="E315">IF(A315="","",VLOOKUP(A315,基础资料!A:E,4,0))</f>
        <v/>
      </c>
      <c r="F315" s="180" t="str">
        <f t="array" ref="F315">IF(OR(A315="",D315=""),"",E315*D315)</f>
        <v/>
      </c>
      <c r="G315" s="181" t="str">
        <f t="array" ref="G315">IF(SUMPRODUCT((原材料明细表!$A$6:$A$1000&gt;=$G$4)*(原材料明细表!$A$6:$A$1000&lt;=$H$4)*(原材料明细表!$C$6:$C$1000=$A315)*(原材料明细表!$I$6:$I$1000))=0,"",SUMPRODUCT((原材料明细表!$A$6:$A$1000&gt;=$G$4)*(原材料明细表!$A$6:$A$1000&lt;=$H$4)*(原材料明细表!$C$6:$C$1000=$A315)*(原材料明细表!$I$6:$I$1000)))</f>
        <v/>
      </c>
      <c r="H315" s="179" t="str">
        <f t="array" ref="H315">IF(A315="","",VLOOKUP(A315,基础资料!A:E,4,0))</f>
        <v/>
      </c>
      <c r="I315" s="186" t="str">
        <f t="array" ref="I315">IF(OR(A315="",G315=""),"",G315*H315)</f>
        <v/>
      </c>
      <c r="J315" s="181" t="str">
        <f t="array" ref="J315">IF(SUMPRODUCT((原材料明细表!$A$6:$A$1000&gt;=$G$4)*(原材料明细表!$A$6:$A$1000&lt;=$H$4)*(原材料明细表!$C$6:$C$1000=$A315)*(原材料明细表!$L$6:$L$1000))=0,"",SUMPRODUCT((原材料明细表!$A$6:$A$1000&gt;=$G$4)*(原材料明细表!$A$6:$A$1000&lt;=$H$4)*(原材料明细表!$C$6:$C$1000=$A315)*(原材料明细表!$L$6:$L$1000)))</f>
        <v/>
      </c>
      <c r="K315" s="178" t="str">
        <f t="array" ref="K315">IF(A315="","",VLOOKUP(A315,基础资料!A:E,4,0))</f>
        <v/>
      </c>
      <c r="L315" s="186" t="str">
        <f t="array" ref="L315">IF(OR(A315="",J315=""),"",J315*K315)</f>
        <v/>
      </c>
      <c r="M315" s="187" t="str">
        <f t="array" ref="M315">IF(AND(D315="",G315="",J315=""),"",IF(AND(D315="",G315=""),-J315,IF(AND(D315="",J315=""),-G315,IF(AND(G315="",J315=""),D315,IF(D315="",-G315-J315,IF(G315="",D315-J315,IF(J315="",D315-G315,D315-G315-J315)))))))</f>
        <v/>
      </c>
      <c r="N315" s="178" t="str">
        <f t="array" ref="N315">IF(A315="","",VLOOKUP(A315,基础资料!A:E,4,0))</f>
        <v/>
      </c>
      <c r="O315" s="186" t="str">
        <f t="array" ref="O315">IF(OR(A315="",M315=""),"",N315*M315)</f>
        <v/>
      </c>
    </row>
    <row r="316" spans="1:15">
      <c r="A316" s="182"/>
      <c r="B316" s="172"/>
      <c r="C316" s="172"/>
      <c r="D316" s="183" t="str">
        <f t="array" ref="D316">IF(SUMPRODUCT((原材料明细表!$A$6:$A$1000&gt;=$G$4)*(原材料明细表!$A$6:$A$1000&lt;=$H$4)*(原材料明细表!$C$6:$C$1000=$A316)*(原材料明细表!$F$6:$F$1000))=0,"",SUMPRODUCT((原材料明细表!$A$6:$A$1000&gt;=$G$4)*(原材料明细表!$A$6:$A$1000&lt;=$H$4)*(原材料明细表!$C$6:$C$1000=$A316)*(原材料明细表!$F$6:$F$1000)))</f>
        <v/>
      </c>
      <c r="E316" s="174" t="str">
        <f t="array" ref="E316">IF(A316="","",VLOOKUP(A316,基础资料!A:E,4,0))</f>
        <v/>
      </c>
      <c r="F316" s="175" t="str">
        <f t="array" ref="F316">IF(OR(A316="",D316=""),"",E316*D316)</f>
        <v/>
      </c>
      <c r="G316" s="176" t="str">
        <f t="array" ref="G316">IF(SUMPRODUCT((原材料明细表!$A$6:$A$1000&gt;=$G$4)*(原材料明细表!$A$6:$A$1000&lt;=$H$4)*(原材料明细表!$C$6:$C$1000=$A316)*(原材料明细表!$I$6:$I$1000))=0,"",SUMPRODUCT((原材料明细表!$A$6:$A$1000&gt;=$G$4)*(原材料明细表!$A$6:$A$1000&lt;=$H$4)*(原材料明细表!$C$6:$C$1000=$A316)*(原材料明细表!$I$6:$I$1000)))</f>
        <v/>
      </c>
      <c r="H316" s="174" t="str">
        <f t="array" ref="H316">IF(A316="","",VLOOKUP(A316,基础资料!A:E,4,0))</f>
        <v/>
      </c>
      <c r="I316" s="184" t="str">
        <f t="array" ref="I316">IF(OR(A316="",G316=""),"",G316*H316)</f>
        <v/>
      </c>
      <c r="J316" s="176" t="str">
        <f t="array" ref="J316">IF(SUMPRODUCT((原材料明细表!$A$6:$A$1000&gt;=$G$4)*(原材料明细表!$A$6:$A$1000&lt;=$H$4)*(原材料明细表!$C$6:$C$1000=$A316)*(原材料明细表!$L$6:$L$1000))=0,"",SUMPRODUCT((原材料明细表!$A$6:$A$1000&gt;=$G$4)*(原材料明细表!$A$6:$A$1000&lt;=$H$4)*(原材料明细表!$C$6:$C$1000=$A316)*(原材料明细表!$L$6:$L$1000)))</f>
        <v/>
      </c>
      <c r="K316" s="173" t="str">
        <f t="array" ref="K316">IF(A316="","",VLOOKUP(A316,基础资料!A:E,4,0))</f>
        <v/>
      </c>
      <c r="L316" s="184" t="str">
        <f t="array" ref="L316">IF(OR(A316="",J316=""),"",J316*K316)</f>
        <v/>
      </c>
      <c r="M316" s="185" t="str">
        <f t="array" ref="M316">IF(AND(D316="",G316="",J316=""),"",IF(AND(D316="",G316=""),-J316,IF(AND(D316="",J316=""),-G316,IF(AND(G316="",J316=""),D316,IF(D316="",-G316-J316,IF(G316="",D316-J316,IF(J316="",D316-G316,D316-G316-J316)))))))</f>
        <v/>
      </c>
      <c r="N316" s="173" t="str">
        <f t="array" ref="N316">IF(A316="","",VLOOKUP(A316,基础资料!A:E,4,0))</f>
        <v/>
      </c>
      <c r="O316" s="184" t="str">
        <f t="array" ref="O316">IF(OR(A316="",M316=""),"",N316*M316)</f>
        <v/>
      </c>
    </row>
    <row r="317" spans="1:15">
      <c r="A317" s="182"/>
      <c r="B317" s="172"/>
      <c r="C317" s="172"/>
      <c r="D317" s="183" t="str">
        <f t="array" ref="D317">IF(SUMPRODUCT((原材料明细表!$A$6:$A$1000&gt;=$G$4)*(原材料明细表!$A$6:$A$1000&lt;=$H$4)*(原材料明细表!$C$6:$C$1000=$A317)*(原材料明细表!$F$6:$F$1000))=0,"",SUMPRODUCT((原材料明细表!$A$6:$A$1000&gt;=$G$4)*(原材料明细表!$A$6:$A$1000&lt;=$H$4)*(原材料明细表!$C$6:$C$1000=$A317)*(原材料明细表!$F$6:$F$1000)))</f>
        <v/>
      </c>
      <c r="E317" s="179" t="str">
        <f t="array" ref="E317">IF(A317="","",VLOOKUP(A317,基础资料!A:E,4,0))</f>
        <v/>
      </c>
      <c r="F317" s="180" t="str">
        <f t="array" ref="F317">IF(OR(A317="",D317=""),"",E317*D317)</f>
        <v/>
      </c>
      <c r="G317" s="181" t="str">
        <f t="array" ref="G317">IF(SUMPRODUCT((原材料明细表!$A$6:$A$1000&gt;=$G$4)*(原材料明细表!$A$6:$A$1000&lt;=$H$4)*(原材料明细表!$C$6:$C$1000=$A317)*(原材料明细表!$I$6:$I$1000))=0,"",SUMPRODUCT((原材料明细表!$A$6:$A$1000&gt;=$G$4)*(原材料明细表!$A$6:$A$1000&lt;=$H$4)*(原材料明细表!$C$6:$C$1000=$A317)*(原材料明细表!$I$6:$I$1000)))</f>
        <v/>
      </c>
      <c r="H317" s="179" t="str">
        <f t="array" ref="H317">IF(A317="","",VLOOKUP(A317,基础资料!A:E,4,0))</f>
        <v/>
      </c>
      <c r="I317" s="186" t="str">
        <f t="array" ref="I317">IF(OR(A317="",G317=""),"",G317*H317)</f>
        <v/>
      </c>
      <c r="J317" s="181" t="str">
        <f t="array" ref="J317">IF(SUMPRODUCT((原材料明细表!$A$6:$A$1000&gt;=$G$4)*(原材料明细表!$A$6:$A$1000&lt;=$H$4)*(原材料明细表!$C$6:$C$1000=$A317)*(原材料明细表!$L$6:$L$1000))=0,"",SUMPRODUCT((原材料明细表!$A$6:$A$1000&gt;=$G$4)*(原材料明细表!$A$6:$A$1000&lt;=$H$4)*(原材料明细表!$C$6:$C$1000=$A317)*(原材料明细表!$L$6:$L$1000)))</f>
        <v/>
      </c>
      <c r="K317" s="178" t="str">
        <f t="array" ref="K317">IF(A317="","",VLOOKUP(A317,基础资料!A:E,4,0))</f>
        <v/>
      </c>
      <c r="L317" s="186" t="str">
        <f t="array" ref="L317">IF(OR(A317="",J317=""),"",J317*K317)</f>
        <v/>
      </c>
      <c r="M317" s="187" t="str">
        <f t="array" ref="M317">IF(AND(D317="",G317="",J317=""),"",IF(AND(D317="",G317=""),-J317,IF(AND(D317="",J317=""),-G317,IF(AND(G317="",J317=""),D317,IF(D317="",-G317-J317,IF(G317="",D317-J317,IF(J317="",D317-G317,D317-G317-J317)))))))</f>
        <v/>
      </c>
      <c r="N317" s="178" t="str">
        <f t="array" ref="N317">IF(A317="","",VLOOKUP(A317,基础资料!A:E,4,0))</f>
        <v/>
      </c>
      <c r="O317" s="186" t="str">
        <f t="array" ref="O317">IF(OR(A317="",M317=""),"",N317*M317)</f>
        <v/>
      </c>
    </row>
    <row r="318" spans="1:15">
      <c r="A318" s="182"/>
      <c r="B318" s="172"/>
      <c r="C318" s="172"/>
      <c r="D318" s="183" t="str">
        <f t="array" ref="D318">IF(SUMPRODUCT((原材料明细表!$A$6:$A$1000&gt;=$G$4)*(原材料明细表!$A$6:$A$1000&lt;=$H$4)*(原材料明细表!$C$6:$C$1000=$A318)*(原材料明细表!$F$6:$F$1000))=0,"",SUMPRODUCT((原材料明细表!$A$6:$A$1000&gt;=$G$4)*(原材料明细表!$A$6:$A$1000&lt;=$H$4)*(原材料明细表!$C$6:$C$1000=$A318)*(原材料明细表!$F$6:$F$1000)))</f>
        <v/>
      </c>
      <c r="E318" s="174" t="str">
        <f t="array" ref="E318">IF(A318="","",VLOOKUP(A318,基础资料!A:E,4,0))</f>
        <v/>
      </c>
      <c r="F318" s="175" t="str">
        <f t="array" ref="F318">IF(OR(A318="",D318=""),"",E318*D318)</f>
        <v/>
      </c>
      <c r="G318" s="176" t="str">
        <f t="array" ref="G318">IF(SUMPRODUCT((原材料明细表!$A$6:$A$1000&gt;=$G$4)*(原材料明细表!$A$6:$A$1000&lt;=$H$4)*(原材料明细表!$C$6:$C$1000=$A318)*(原材料明细表!$I$6:$I$1000))=0,"",SUMPRODUCT((原材料明细表!$A$6:$A$1000&gt;=$G$4)*(原材料明细表!$A$6:$A$1000&lt;=$H$4)*(原材料明细表!$C$6:$C$1000=$A318)*(原材料明细表!$I$6:$I$1000)))</f>
        <v/>
      </c>
      <c r="H318" s="174" t="str">
        <f t="array" ref="H318">IF(A318="","",VLOOKUP(A318,基础资料!A:E,4,0))</f>
        <v/>
      </c>
      <c r="I318" s="184" t="str">
        <f t="array" ref="I318">IF(OR(A318="",G318=""),"",G318*H318)</f>
        <v/>
      </c>
      <c r="J318" s="176" t="str">
        <f t="array" ref="J318">IF(SUMPRODUCT((原材料明细表!$A$6:$A$1000&gt;=$G$4)*(原材料明细表!$A$6:$A$1000&lt;=$H$4)*(原材料明细表!$C$6:$C$1000=$A318)*(原材料明细表!$L$6:$L$1000))=0,"",SUMPRODUCT((原材料明细表!$A$6:$A$1000&gt;=$G$4)*(原材料明细表!$A$6:$A$1000&lt;=$H$4)*(原材料明细表!$C$6:$C$1000=$A318)*(原材料明细表!$L$6:$L$1000)))</f>
        <v/>
      </c>
      <c r="K318" s="173" t="str">
        <f t="array" ref="K318">IF(A318="","",VLOOKUP(A318,基础资料!A:E,4,0))</f>
        <v/>
      </c>
      <c r="L318" s="184" t="str">
        <f t="array" ref="L318">IF(OR(A318="",J318=""),"",J318*K318)</f>
        <v/>
      </c>
      <c r="M318" s="185" t="str">
        <f t="array" ref="M318">IF(AND(D318="",G318="",J318=""),"",IF(AND(D318="",G318=""),-J318,IF(AND(D318="",J318=""),-G318,IF(AND(G318="",J318=""),D318,IF(D318="",-G318-J318,IF(G318="",D318-J318,IF(J318="",D318-G318,D318-G318-J318)))))))</f>
        <v/>
      </c>
      <c r="N318" s="173" t="str">
        <f t="array" ref="N318">IF(A318="","",VLOOKUP(A318,基础资料!A:E,4,0))</f>
        <v/>
      </c>
      <c r="O318" s="184" t="str">
        <f t="array" ref="O318">IF(OR(A318="",M318=""),"",N318*M318)</f>
        <v/>
      </c>
    </row>
    <row r="319" spans="1:15">
      <c r="A319" s="182"/>
      <c r="B319" s="172"/>
      <c r="C319" s="172"/>
      <c r="D319" s="183" t="str">
        <f t="array" ref="D319">IF(SUMPRODUCT((原材料明细表!$A$6:$A$1000&gt;=$G$4)*(原材料明细表!$A$6:$A$1000&lt;=$H$4)*(原材料明细表!$C$6:$C$1000=$A319)*(原材料明细表!$F$6:$F$1000))=0,"",SUMPRODUCT((原材料明细表!$A$6:$A$1000&gt;=$G$4)*(原材料明细表!$A$6:$A$1000&lt;=$H$4)*(原材料明细表!$C$6:$C$1000=$A319)*(原材料明细表!$F$6:$F$1000)))</f>
        <v/>
      </c>
      <c r="E319" s="179" t="str">
        <f t="array" ref="E319">IF(A319="","",VLOOKUP(A319,基础资料!A:E,4,0))</f>
        <v/>
      </c>
      <c r="F319" s="180" t="str">
        <f t="array" ref="F319">IF(OR(A319="",D319=""),"",E319*D319)</f>
        <v/>
      </c>
      <c r="G319" s="181" t="str">
        <f t="array" ref="G319">IF(SUMPRODUCT((原材料明细表!$A$6:$A$1000&gt;=$G$4)*(原材料明细表!$A$6:$A$1000&lt;=$H$4)*(原材料明细表!$C$6:$C$1000=$A319)*(原材料明细表!$I$6:$I$1000))=0,"",SUMPRODUCT((原材料明细表!$A$6:$A$1000&gt;=$G$4)*(原材料明细表!$A$6:$A$1000&lt;=$H$4)*(原材料明细表!$C$6:$C$1000=$A319)*(原材料明细表!$I$6:$I$1000)))</f>
        <v/>
      </c>
      <c r="H319" s="179" t="str">
        <f t="array" ref="H319">IF(A319="","",VLOOKUP(A319,基础资料!A:E,4,0))</f>
        <v/>
      </c>
      <c r="I319" s="186" t="str">
        <f t="array" ref="I319">IF(OR(A319="",G319=""),"",G319*H319)</f>
        <v/>
      </c>
      <c r="J319" s="181" t="str">
        <f t="array" ref="J319">IF(SUMPRODUCT((原材料明细表!$A$6:$A$1000&gt;=$G$4)*(原材料明细表!$A$6:$A$1000&lt;=$H$4)*(原材料明细表!$C$6:$C$1000=$A319)*(原材料明细表!$L$6:$L$1000))=0,"",SUMPRODUCT((原材料明细表!$A$6:$A$1000&gt;=$G$4)*(原材料明细表!$A$6:$A$1000&lt;=$H$4)*(原材料明细表!$C$6:$C$1000=$A319)*(原材料明细表!$L$6:$L$1000)))</f>
        <v/>
      </c>
      <c r="K319" s="178" t="str">
        <f t="array" ref="K319">IF(A319="","",VLOOKUP(A319,基础资料!A:E,4,0))</f>
        <v/>
      </c>
      <c r="L319" s="186" t="str">
        <f t="array" ref="L319">IF(OR(A319="",J319=""),"",J319*K319)</f>
        <v/>
      </c>
      <c r="M319" s="187" t="str">
        <f t="array" ref="M319">IF(AND(D319="",G319="",J319=""),"",IF(AND(D319="",G319=""),-J319,IF(AND(D319="",J319=""),-G319,IF(AND(G319="",J319=""),D319,IF(D319="",-G319-J319,IF(G319="",D319-J319,IF(J319="",D319-G319,D319-G319-J319)))))))</f>
        <v/>
      </c>
      <c r="N319" s="178" t="str">
        <f t="array" ref="N319">IF(A319="","",VLOOKUP(A319,基础资料!A:E,4,0))</f>
        <v/>
      </c>
      <c r="O319" s="186" t="str">
        <f t="array" ref="O319">IF(OR(A319="",M319=""),"",N319*M319)</f>
        <v/>
      </c>
    </row>
    <row r="320" spans="1:15">
      <c r="A320" s="182"/>
      <c r="B320" s="172"/>
      <c r="C320" s="172"/>
      <c r="D320" s="183" t="str">
        <f t="array" ref="D320">IF(SUMPRODUCT((原材料明细表!$A$6:$A$1000&gt;=$G$4)*(原材料明细表!$A$6:$A$1000&lt;=$H$4)*(原材料明细表!$C$6:$C$1000=$A320)*(原材料明细表!$F$6:$F$1000))=0,"",SUMPRODUCT((原材料明细表!$A$6:$A$1000&gt;=$G$4)*(原材料明细表!$A$6:$A$1000&lt;=$H$4)*(原材料明细表!$C$6:$C$1000=$A320)*(原材料明细表!$F$6:$F$1000)))</f>
        <v/>
      </c>
      <c r="E320" s="174" t="str">
        <f t="array" ref="E320">IF(A320="","",VLOOKUP(A320,基础资料!A:E,4,0))</f>
        <v/>
      </c>
      <c r="F320" s="175" t="str">
        <f t="array" ref="F320">IF(OR(A320="",D320=""),"",E320*D320)</f>
        <v/>
      </c>
      <c r="G320" s="176" t="str">
        <f t="array" ref="G320">IF(SUMPRODUCT((原材料明细表!$A$6:$A$1000&gt;=$G$4)*(原材料明细表!$A$6:$A$1000&lt;=$H$4)*(原材料明细表!$C$6:$C$1000=$A320)*(原材料明细表!$I$6:$I$1000))=0,"",SUMPRODUCT((原材料明细表!$A$6:$A$1000&gt;=$G$4)*(原材料明细表!$A$6:$A$1000&lt;=$H$4)*(原材料明细表!$C$6:$C$1000=$A320)*(原材料明细表!$I$6:$I$1000)))</f>
        <v/>
      </c>
      <c r="H320" s="174" t="str">
        <f t="array" ref="H320">IF(A320="","",VLOOKUP(A320,基础资料!A:E,4,0))</f>
        <v/>
      </c>
      <c r="I320" s="184" t="str">
        <f t="array" ref="I320">IF(OR(A320="",G320=""),"",G320*H320)</f>
        <v/>
      </c>
      <c r="J320" s="176" t="str">
        <f t="array" ref="J320">IF(SUMPRODUCT((原材料明细表!$A$6:$A$1000&gt;=$G$4)*(原材料明细表!$A$6:$A$1000&lt;=$H$4)*(原材料明细表!$C$6:$C$1000=$A320)*(原材料明细表!$L$6:$L$1000))=0,"",SUMPRODUCT((原材料明细表!$A$6:$A$1000&gt;=$G$4)*(原材料明细表!$A$6:$A$1000&lt;=$H$4)*(原材料明细表!$C$6:$C$1000=$A320)*(原材料明细表!$L$6:$L$1000)))</f>
        <v/>
      </c>
      <c r="K320" s="173" t="str">
        <f t="array" ref="K320">IF(A320="","",VLOOKUP(A320,基础资料!A:E,4,0))</f>
        <v/>
      </c>
      <c r="L320" s="184" t="str">
        <f t="array" ref="L320">IF(OR(A320="",J320=""),"",J320*K320)</f>
        <v/>
      </c>
      <c r="M320" s="185" t="str">
        <f t="array" ref="M320">IF(AND(D320="",G320="",J320=""),"",IF(AND(D320="",G320=""),-J320,IF(AND(D320="",J320=""),-G320,IF(AND(G320="",J320=""),D320,IF(D320="",-G320-J320,IF(G320="",D320-J320,IF(J320="",D320-G320,D320-G320-J320)))))))</f>
        <v/>
      </c>
      <c r="N320" s="173" t="str">
        <f t="array" ref="N320">IF(A320="","",VLOOKUP(A320,基础资料!A:E,4,0))</f>
        <v/>
      </c>
      <c r="O320" s="184" t="str">
        <f t="array" ref="O320">IF(OR(A320="",M320=""),"",N320*M320)</f>
        <v/>
      </c>
    </row>
    <row r="321" spans="1:15">
      <c r="A321" s="182"/>
      <c r="B321" s="172"/>
      <c r="C321" s="172"/>
      <c r="D321" s="183" t="str">
        <f t="array" ref="D321">IF(SUMPRODUCT((原材料明细表!$A$6:$A$1000&gt;=$G$4)*(原材料明细表!$A$6:$A$1000&lt;=$H$4)*(原材料明细表!$C$6:$C$1000=$A321)*(原材料明细表!$F$6:$F$1000))=0,"",SUMPRODUCT((原材料明细表!$A$6:$A$1000&gt;=$G$4)*(原材料明细表!$A$6:$A$1000&lt;=$H$4)*(原材料明细表!$C$6:$C$1000=$A321)*(原材料明细表!$F$6:$F$1000)))</f>
        <v/>
      </c>
      <c r="E321" s="179" t="str">
        <f t="array" ref="E321">IF(A321="","",VLOOKUP(A321,基础资料!A:E,4,0))</f>
        <v/>
      </c>
      <c r="F321" s="180" t="str">
        <f t="array" ref="F321">IF(OR(A321="",D321=""),"",E321*D321)</f>
        <v/>
      </c>
      <c r="G321" s="181" t="str">
        <f t="array" ref="G321">IF(SUMPRODUCT((原材料明细表!$A$6:$A$1000&gt;=$G$4)*(原材料明细表!$A$6:$A$1000&lt;=$H$4)*(原材料明细表!$C$6:$C$1000=$A321)*(原材料明细表!$I$6:$I$1000))=0,"",SUMPRODUCT((原材料明细表!$A$6:$A$1000&gt;=$G$4)*(原材料明细表!$A$6:$A$1000&lt;=$H$4)*(原材料明细表!$C$6:$C$1000=$A321)*(原材料明细表!$I$6:$I$1000)))</f>
        <v/>
      </c>
      <c r="H321" s="179" t="str">
        <f t="array" ref="H321">IF(A321="","",VLOOKUP(A321,基础资料!A:E,4,0))</f>
        <v/>
      </c>
      <c r="I321" s="186" t="str">
        <f t="array" ref="I321">IF(OR(A321="",G321=""),"",G321*H321)</f>
        <v/>
      </c>
      <c r="J321" s="181" t="str">
        <f t="array" ref="J321">IF(SUMPRODUCT((原材料明细表!$A$6:$A$1000&gt;=$G$4)*(原材料明细表!$A$6:$A$1000&lt;=$H$4)*(原材料明细表!$C$6:$C$1000=$A321)*(原材料明细表!$L$6:$L$1000))=0,"",SUMPRODUCT((原材料明细表!$A$6:$A$1000&gt;=$G$4)*(原材料明细表!$A$6:$A$1000&lt;=$H$4)*(原材料明细表!$C$6:$C$1000=$A321)*(原材料明细表!$L$6:$L$1000)))</f>
        <v/>
      </c>
      <c r="K321" s="178" t="str">
        <f t="array" ref="K321">IF(A321="","",VLOOKUP(A321,基础资料!A:E,4,0))</f>
        <v/>
      </c>
      <c r="L321" s="186" t="str">
        <f t="array" ref="L321">IF(OR(A321="",J321=""),"",J321*K321)</f>
        <v/>
      </c>
      <c r="M321" s="187" t="str">
        <f t="array" ref="M321">IF(AND(D321="",G321="",J321=""),"",IF(AND(D321="",G321=""),-J321,IF(AND(D321="",J321=""),-G321,IF(AND(G321="",J321=""),D321,IF(D321="",-G321-J321,IF(G321="",D321-J321,IF(J321="",D321-G321,D321-G321-J321)))))))</f>
        <v/>
      </c>
      <c r="N321" s="178" t="str">
        <f t="array" ref="N321">IF(A321="","",VLOOKUP(A321,基础资料!A:E,4,0))</f>
        <v/>
      </c>
      <c r="O321" s="186" t="str">
        <f t="array" ref="O321">IF(OR(A321="",M321=""),"",N321*M321)</f>
        <v/>
      </c>
    </row>
    <row r="322" spans="1:15">
      <c r="A322" s="182"/>
      <c r="B322" s="172"/>
      <c r="C322" s="172"/>
      <c r="D322" s="183" t="str">
        <f t="array" ref="D322">IF(SUMPRODUCT((原材料明细表!$A$6:$A$1000&gt;=$G$4)*(原材料明细表!$A$6:$A$1000&lt;=$H$4)*(原材料明细表!$C$6:$C$1000=$A322)*(原材料明细表!$F$6:$F$1000))=0,"",SUMPRODUCT((原材料明细表!$A$6:$A$1000&gt;=$G$4)*(原材料明细表!$A$6:$A$1000&lt;=$H$4)*(原材料明细表!$C$6:$C$1000=$A322)*(原材料明细表!$F$6:$F$1000)))</f>
        <v/>
      </c>
      <c r="E322" s="174" t="str">
        <f t="array" ref="E322">IF(A322="","",VLOOKUP(A322,基础资料!A:E,4,0))</f>
        <v/>
      </c>
      <c r="F322" s="175" t="str">
        <f t="array" ref="F322">IF(OR(A322="",D322=""),"",E322*D322)</f>
        <v/>
      </c>
      <c r="G322" s="176" t="str">
        <f t="array" ref="G322">IF(SUMPRODUCT((原材料明细表!$A$6:$A$1000&gt;=$G$4)*(原材料明细表!$A$6:$A$1000&lt;=$H$4)*(原材料明细表!$C$6:$C$1000=$A322)*(原材料明细表!$I$6:$I$1000))=0,"",SUMPRODUCT((原材料明细表!$A$6:$A$1000&gt;=$G$4)*(原材料明细表!$A$6:$A$1000&lt;=$H$4)*(原材料明细表!$C$6:$C$1000=$A322)*(原材料明细表!$I$6:$I$1000)))</f>
        <v/>
      </c>
      <c r="H322" s="174" t="str">
        <f t="array" ref="H322">IF(A322="","",VLOOKUP(A322,基础资料!A:E,4,0))</f>
        <v/>
      </c>
      <c r="I322" s="184" t="str">
        <f t="array" ref="I322">IF(OR(A322="",G322=""),"",G322*H322)</f>
        <v/>
      </c>
      <c r="J322" s="176" t="str">
        <f t="array" ref="J322">IF(SUMPRODUCT((原材料明细表!$A$6:$A$1000&gt;=$G$4)*(原材料明细表!$A$6:$A$1000&lt;=$H$4)*(原材料明细表!$C$6:$C$1000=$A322)*(原材料明细表!$L$6:$L$1000))=0,"",SUMPRODUCT((原材料明细表!$A$6:$A$1000&gt;=$G$4)*(原材料明细表!$A$6:$A$1000&lt;=$H$4)*(原材料明细表!$C$6:$C$1000=$A322)*(原材料明细表!$L$6:$L$1000)))</f>
        <v/>
      </c>
      <c r="K322" s="173" t="str">
        <f t="array" ref="K322">IF(A322="","",VLOOKUP(A322,基础资料!A:E,4,0))</f>
        <v/>
      </c>
      <c r="L322" s="184" t="str">
        <f t="array" ref="L322">IF(OR(A322="",J322=""),"",J322*K322)</f>
        <v/>
      </c>
      <c r="M322" s="185" t="str">
        <f t="array" ref="M322">IF(AND(D322="",G322="",J322=""),"",IF(AND(D322="",G322=""),-J322,IF(AND(D322="",J322=""),-G322,IF(AND(G322="",J322=""),D322,IF(D322="",-G322-J322,IF(G322="",D322-J322,IF(J322="",D322-G322,D322-G322-J322)))))))</f>
        <v/>
      </c>
      <c r="N322" s="173" t="str">
        <f t="array" ref="N322">IF(A322="","",VLOOKUP(A322,基础资料!A:E,4,0))</f>
        <v/>
      </c>
      <c r="O322" s="184" t="str">
        <f t="array" ref="O322">IF(OR(A322="",M322=""),"",N322*M322)</f>
        <v/>
      </c>
    </row>
    <row r="323" spans="1:15">
      <c r="A323" s="182"/>
      <c r="B323" s="172"/>
      <c r="C323" s="172"/>
      <c r="D323" s="183" t="str">
        <f t="array" ref="D323">IF(SUMPRODUCT((原材料明细表!$A$6:$A$1000&gt;=$G$4)*(原材料明细表!$A$6:$A$1000&lt;=$H$4)*(原材料明细表!$C$6:$C$1000=$A323)*(原材料明细表!$F$6:$F$1000))=0,"",SUMPRODUCT((原材料明细表!$A$6:$A$1000&gt;=$G$4)*(原材料明细表!$A$6:$A$1000&lt;=$H$4)*(原材料明细表!$C$6:$C$1000=$A323)*(原材料明细表!$F$6:$F$1000)))</f>
        <v/>
      </c>
      <c r="E323" s="179" t="str">
        <f t="array" ref="E323">IF(A323="","",VLOOKUP(A323,基础资料!A:E,4,0))</f>
        <v/>
      </c>
      <c r="F323" s="180" t="str">
        <f t="array" ref="F323">IF(OR(A323="",D323=""),"",E323*D323)</f>
        <v/>
      </c>
      <c r="G323" s="181" t="str">
        <f t="array" ref="G323">IF(SUMPRODUCT((原材料明细表!$A$6:$A$1000&gt;=$G$4)*(原材料明细表!$A$6:$A$1000&lt;=$H$4)*(原材料明细表!$C$6:$C$1000=$A323)*(原材料明细表!$I$6:$I$1000))=0,"",SUMPRODUCT((原材料明细表!$A$6:$A$1000&gt;=$G$4)*(原材料明细表!$A$6:$A$1000&lt;=$H$4)*(原材料明细表!$C$6:$C$1000=$A323)*(原材料明细表!$I$6:$I$1000)))</f>
        <v/>
      </c>
      <c r="H323" s="179" t="str">
        <f t="array" ref="H323">IF(A323="","",VLOOKUP(A323,基础资料!A:E,4,0))</f>
        <v/>
      </c>
      <c r="I323" s="186" t="str">
        <f t="array" ref="I323">IF(OR(A323="",G323=""),"",G323*H323)</f>
        <v/>
      </c>
      <c r="J323" s="181" t="str">
        <f t="array" ref="J323">IF(SUMPRODUCT((原材料明细表!$A$6:$A$1000&gt;=$G$4)*(原材料明细表!$A$6:$A$1000&lt;=$H$4)*(原材料明细表!$C$6:$C$1000=$A323)*(原材料明细表!$L$6:$L$1000))=0,"",SUMPRODUCT((原材料明细表!$A$6:$A$1000&gt;=$G$4)*(原材料明细表!$A$6:$A$1000&lt;=$H$4)*(原材料明细表!$C$6:$C$1000=$A323)*(原材料明细表!$L$6:$L$1000)))</f>
        <v/>
      </c>
      <c r="K323" s="178" t="str">
        <f t="array" ref="K323">IF(A323="","",VLOOKUP(A323,基础资料!A:E,4,0))</f>
        <v/>
      </c>
      <c r="L323" s="186" t="str">
        <f t="array" ref="L323">IF(OR(A323="",J323=""),"",J323*K323)</f>
        <v/>
      </c>
      <c r="M323" s="187" t="str">
        <f t="array" ref="M323">IF(AND(D323="",G323="",J323=""),"",IF(AND(D323="",G323=""),-J323,IF(AND(D323="",J323=""),-G323,IF(AND(G323="",J323=""),D323,IF(D323="",-G323-J323,IF(G323="",D323-J323,IF(J323="",D323-G323,D323-G323-J323)))))))</f>
        <v/>
      </c>
      <c r="N323" s="178" t="str">
        <f t="array" ref="N323">IF(A323="","",VLOOKUP(A323,基础资料!A:E,4,0))</f>
        <v/>
      </c>
      <c r="O323" s="186" t="str">
        <f t="array" ref="O323">IF(OR(A323="",M323=""),"",N323*M323)</f>
        <v/>
      </c>
    </row>
    <row r="324" spans="1:15">
      <c r="A324" s="182"/>
      <c r="B324" s="172"/>
      <c r="C324" s="172"/>
      <c r="D324" s="183" t="str">
        <f t="array" ref="D324">IF(SUMPRODUCT((原材料明细表!$A$6:$A$1000&gt;=$G$4)*(原材料明细表!$A$6:$A$1000&lt;=$H$4)*(原材料明细表!$C$6:$C$1000=$A324)*(原材料明细表!$F$6:$F$1000))=0,"",SUMPRODUCT((原材料明细表!$A$6:$A$1000&gt;=$G$4)*(原材料明细表!$A$6:$A$1000&lt;=$H$4)*(原材料明细表!$C$6:$C$1000=$A324)*(原材料明细表!$F$6:$F$1000)))</f>
        <v/>
      </c>
      <c r="E324" s="174" t="str">
        <f t="array" ref="E324">IF(A324="","",VLOOKUP(A324,基础资料!A:E,4,0))</f>
        <v/>
      </c>
      <c r="F324" s="175" t="str">
        <f t="array" ref="F324">IF(OR(A324="",D324=""),"",E324*D324)</f>
        <v/>
      </c>
      <c r="G324" s="176" t="str">
        <f t="array" ref="G324">IF(SUMPRODUCT((原材料明细表!$A$6:$A$1000&gt;=$G$4)*(原材料明细表!$A$6:$A$1000&lt;=$H$4)*(原材料明细表!$C$6:$C$1000=$A324)*(原材料明细表!$I$6:$I$1000))=0,"",SUMPRODUCT((原材料明细表!$A$6:$A$1000&gt;=$G$4)*(原材料明细表!$A$6:$A$1000&lt;=$H$4)*(原材料明细表!$C$6:$C$1000=$A324)*(原材料明细表!$I$6:$I$1000)))</f>
        <v/>
      </c>
      <c r="H324" s="174" t="str">
        <f t="array" ref="H324">IF(A324="","",VLOOKUP(A324,基础资料!A:E,4,0))</f>
        <v/>
      </c>
      <c r="I324" s="184" t="str">
        <f t="array" ref="I324">IF(OR(A324="",G324=""),"",G324*H324)</f>
        <v/>
      </c>
      <c r="J324" s="176" t="str">
        <f t="array" ref="J324">IF(SUMPRODUCT((原材料明细表!$A$6:$A$1000&gt;=$G$4)*(原材料明细表!$A$6:$A$1000&lt;=$H$4)*(原材料明细表!$C$6:$C$1000=$A324)*(原材料明细表!$L$6:$L$1000))=0,"",SUMPRODUCT((原材料明细表!$A$6:$A$1000&gt;=$G$4)*(原材料明细表!$A$6:$A$1000&lt;=$H$4)*(原材料明细表!$C$6:$C$1000=$A324)*(原材料明细表!$L$6:$L$1000)))</f>
        <v/>
      </c>
      <c r="K324" s="173" t="str">
        <f t="array" ref="K324">IF(A324="","",VLOOKUP(A324,基础资料!A:E,4,0))</f>
        <v/>
      </c>
      <c r="L324" s="184" t="str">
        <f t="array" ref="L324">IF(OR(A324="",J324=""),"",J324*K324)</f>
        <v/>
      </c>
      <c r="M324" s="185" t="str">
        <f t="array" ref="M324">IF(AND(D324="",G324="",J324=""),"",IF(AND(D324="",G324=""),-J324,IF(AND(D324="",J324=""),-G324,IF(AND(G324="",J324=""),D324,IF(D324="",-G324-J324,IF(G324="",D324-J324,IF(J324="",D324-G324,D324-G324-J324)))))))</f>
        <v/>
      </c>
      <c r="N324" s="173" t="str">
        <f t="array" ref="N324">IF(A324="","",VLOOKUP(A324,基础资料!A:E,4,0))</f>
        <v/>
      </c>
      <c r="O324" s="184" t="str">
        <f t="array" ref="O324">IF(OR(A324="",M324=""),"",N324*M324)</f>
        <v/>
      </c>
    </row>
    <row r="325" spans="1:15">
      <c r="A325" s="182"/>
      <c r="B325" s="172"/>
      <c r="C325" s="172"/>
      <c r="D325" s="183" t="str">
        <f t="array" ref="D325">IF(SUMPRODUCT((原材料明细表!$A$6:$A$1000&gt;=$G$4)*(原材料明细表!$A$6:$A$1000&lt;=$H$4)*(原材料明细表!$C$6:$C$1000=$A325)*(原材料明细表!$F$6:$F$1000))=0,"",SUMPRODUCT((原材料明细表!$A$6:$A$1000&gt;=$G$4)*(原材料明细表!$A$6:$A$1000&lt;=$H$4)*(原材料明细表!$C$6:$C$1000=$A325)*(原材料明细表!$F$6:$F$1000)))</f>
        <v/>
      </c>
      <c r="E325" s="179" t="str">
        <f t="array" ref="E325">IF(A325="","",VLOOKUP(A325,基础资料!A:E,4,0))</f>
        <v/>
      </c>
      <c r="F325" s="180" t="str">
        <f t="array" ref="F325">IF(OR(A325="",D325=""),"",E325*D325)</f>
        <v/>
      </c>
      <c r="G325" s="181" t="str">
        <f t="array" ref="G325">IF(SUMPRODUCT((原材料明细表!$A$6:$A$1000&gt;=$G$4)*(原材料明细表!$A$6:$A$1000&lt;=$H$4)*(原材料明细表!$C$6:$C$1000=$A325)*(原材料明细表!$I$6:$I$1000))=0,"",SUMPRODUCT((原材料明细表!$A$6:$A$1000&gt;=$G$4)*(原材料明细表!$A$6:$A$1000&lt;=$H$4)*(原材料明细表!$C$6:$C$1000=$A325)*(原材料明细表!$I$6:$I$1000)))</f>
        <v/>
      </c>
      <c r="H325" s="179" t="str">
        <f t="array" ref="H325">IF(A325="","",VLOOKUP(A325,基础资料!A:E,4,0))</f>
        <v/>
      </c>
      <c r="I325" s="186" t="str">
        <f t="array" ref="I325">IF(OR(A325="",G325=""),"",G325*H325)</f>
        <v/>
      </c>
      <c r="J325" s="181" t="str">
        <f t="array" ref="J325">IF(SUMPRODUCT((原材料明细表!$A$6:$A$1000&gt;=$G$4)*(原材料明细表!$A$6:$A$1000&lt;=$H$4)*(原材料明细表!$C$6:$C$1000=$A325)*(原材料明细表!$L$6:$L$1000))=0,"",SUMPRODUCT((原材料明细表!$A$6:$A$1000&gt;=$G$4)*(原材料明细表!$A$6:$A$1000&lt;=$H$4)*(原材料明细表!$C$6:$C$1000=$A325)*(原材料明细表!$L$6:$L$1000)))</f>
        <v/>
      </c>
      <c r="K325" s="178" t="str">
        <f t="array" ref="K325">IF(A325="","",VLOOKUP(A325,基础资料!A:E,4,0))</f>
        <v/>
      </c>
      <c r="L325" s="186" t="str">
        <f t="array" ref="L325">IF(OR(A325="",J325=""),"",J325*K325)</f>
        <v/>
      </c>
      <c r="M325" s="187" t="str">
        <f t="array" ref="M325">IF(AND(D325="",G325="",J325=""),"",IF(AND(D325="",G325=""),-J325,IF(AND(D325="",J325=""),-G325,IF(AND(G325="",J325=""),D325,IF(D325="",-G325-J325,IF(G325="",D325-J325,IF(J325="",D325-G325,D325-G325-J325)))))))</f>
        <v/>
      </c>
      <c r="N325" s="178" t="str">
        <f t="array" ref="N325">IF(A325="","",VLOOKUP(A325,基础资料!A:E,4,0))</f>
        <v/>
      </c>
      <c r="O325" s="186" t="str">
        <f t="array" ref="O325">IF(OR(A325="",M325=""),"",N325*M325)</f>
        <v/>
      </c>
    </row>
    <row r="326" spans="1:15">
      <c r="A326" s="182"/>
      <c r="B326" s="172"/>
      <c r="C326" s="172"/>
      <c r="D326" s="183" t="str">
        <f t="array" ref="D326">IF(SUMPRODUCT((原材料明细表!$A$6:$A$1000&gt;=$G$4)*(原材料明细表!$A$6:$A$1000&lt;=$H$4)*(原材料明细表!$C$6:$C$1000=$A326)*(原材料明细表!$F$6:$F$1000))=0,"",SUMPRODUCT((原材料明细表!$A$6:$A$1000&gt;=$G$4)*(原材料明细表!$A$6:$A$1000&lt;=$H$4)*(原材料明细表!$C$6:$C$1000=$A326)*(原材料明细表!$F$6:$F$1000)))</f>
        <v/>
      </c>
      <c r="E326" s="174" t="str">
        <f t="array" ref="E326">IF(A326="","",VLOOKUP(A326,基础资料!A:E,4,0))</f>
        <v/>
      </c>
      <c r="F326" s="175" t="str">
        <f t="array" ref="F326">IF(OR(A326="",D326=""),"",E326*D326)</f>
        <v/>
      </c>
      <c r="G326" s="176" t="str">
        <f t="array" ref="G326">IF(SUMPRODUCT((原材料明细表!$A$6:$A$1000&gt;=$G$4)*(原材料明细表!$A$6:$A$1000&lt;=$H$4)*(原材料明细表!$C$6:$C$1000=$A326)*(原材料明细表!$I$6:$I$1000))=0,"",SUMPRODUCT((原材料明细表!$A$6:$A$1000&gt;=$G$4)*(原材料明细表!$A$6:$A$1000&lt;=$H$4)*(原材料明细表!$C$6:$C$1000=$A326)*(原材料明细表!$I$6:$I$1000)))</f>
        <v/>
      </c>
      <c r="H326" s="174" t="str">
        <f t="array" ref="H326">IF(A326="","",VLOOKUP(A326,基础资料!A:E,4,0))</f>
        <v/>
      </c>
      <c r="I326" s="184" t="str">
        <f t="array" ref="I326">IF(OR(A326="",G326=""),"",G326*H326)</f>
        <v/>
      </c>
      <c r="J326" s="176" t="str">
        <f t="array" ref="J326">IF(SUMPRODUCT((原材料明细表!$A$6:$A$1000&gt;=$G$4)*(原材料明细表!$A$6:$A$1000&lt;=$H$4)*(原材料明细表!$C$6:$C$1000=$A326)*(原材料明细表!$L$6:$L$1000))=0,"",SUMPRODUCT((原材料明细表!$A$6:$A$1000&gt;=$G$4)*(原材料明细表!$A$6:$A$1000&lt;=$H$4)*(原材料明细表!$C$6:$C$1000=$A326)*(原材料明细表!$L$6:$L$1000)))</f>
        <v/>
      </c>
      <c r="K326" s="173" t="str">
        <f t="array" ref="K326">IF(A326="","",VLOOKUP(A326,基础资料!A:E,4,0))</f>
        <v/>
      </c>
      <c r="L326" s="184" t="str">
        <f t="array" ref="L326">IF(OR(A326="",J326=""),"",J326*K326)</f>
        <v/>
      </c>
      <c r="M326" s="185" t="str">
        <f t="array" ref="M326">IF(AND(D326="",G326="",J326=""),"",IF(AND(D326="",G326=""),-J326,IF(AND(D326="",J326=""),-G326,IF(AND(G326="",J326=""),D326,IF(D326="",-G326-J326,IF(G326="",D326-J326,IF(J326="",D326-G326,D326-G326-J326)))))))</f>
        <v/>
      </c>
      <c r="N326" s="173" t="str">
        <f t="array" ref="N326">IF(A326="","",VLOOKUP(A326,基础资料!A:E,4,0))</f>
        <v/>
      </c>
      <c r="O326" s="184" t="str">
        <f t="array" ref="O326">IF(OR(A326="",M326=""),"",N326*M326)</f>
        <v/>
      </c>
    </row>
    <row r="327" spans="1:15">
      <c r="A327" s="182"/>
      <c r="B327" s="172"/>
      <c r="C327" s="172"/>
      <c r="D327" s="183" t="str">
        <f t="array" ref="D327">IF(SUMPRODUCT((原材料明细表!$A$6:$A$1000&gt;=$G$4)*(原材料明细表!$A$6:$A$1000&lt;=$H$4)*(原材料明细表!$C$6:$C$1000=$A327)*(原材料明细表!$F$6:$F$1000))=0,"",SUMPRODUCT((原材料明细表!$A$6:$A$1000&gt;=$G$4)*(原材料明细表!$A$6:$A$1000&lt;=$H$4)*(原材料明细表!$C$6:$C$1000=$A327)*(原材料明细表!$F$6:$F$1000)))</f>
        <v/>
      </c>
      <c r="E327" s="179" t="str">
        <f t="array" ref="E327">IF(A327="","",VLOOKUP(A327,基础资料!A:E,4,0))</f>
        <v/>
      </c>
      <c r="F327" s="180" t="str">
        <f t="array" ref="F327">IF(OR(A327="",D327=""),"",E327*D327)</f>
        <v/>
      </c>
      <c r="G327" s="181" t="str">
        <f t="array" ref="G327">IF(SUMPRODUCT((原材料明细表!$A$6:$A$1000&gt;=$G$4)*(原材料明细表!$A$6:$A$1000&lt;=$H$4)*(原材料明细表!$C$6:$C$1000=$A327)*(原材料明细表!$I$6:$I$1000))=0,"",SUMPRODUCT((原材料明细表!$A$6:$A$1000&gt;=$G$4)*(原材料明细表!$A$6:$A$1000&lt;=$H$4)*(原材料明细表!$C$6:$C$1000=$A327)*(原材料明细表!$I$6:$I$1000)))</f>
        <v/>
      </c>
      <c r="H327" s="179" t="str">
        <f t="array" ref="H327">IF(A327="","",VLOOKUP(A327,基础资料!A:E,4,0))</f>
        <v/>
      </c>
      <c r="I327" s="186" t="str">
        <f t="array" ref="I327">IF(OR(A327="",G327=""),"",G327*H327)</f>
        <v/>
      </c>
      <c r="J327" s="181" t="str">
        <f t="array" ref="J327">IF(SUMPRODUCT((原材料明细表!$A$6:$A$1000&gt;=$G$4)*(原材料明细表!$A$6:$A$1000&lt;=$H$4)*(原材料明细表!$C$6:$C$1000=$A327)*(原材料明细表!$L$6:$L$1000))=0,"",SUMPRODUCT((原材料明细表!$A$6:$A$1000&gt;=$G$4)*(原材料明细表!$A$6:$A$1000&lt;=$H$4)*(原材料明细表!$C$6:$C$1000=$A327)*(原材料明细表!$L$6:$L$1000)))</f>
        <v/>
      </c>
      <c r="K327" s="178" t="str">
        <f t="array" ref="K327">IF(A327="","",VLOOKUP(A327,基础资料!A:E,4,0))</f>
        <v/>
      </c>
      <c r="L327" s="186" t="str">
        <f t="array" ref="L327">IF(OR(A327="",J327=""),"",J327*K327)</f>
        <v/>
      </c>
      <c r="M327" s="187" t="str">
        <f t="array" ref="M327">IF(AND(D327="",G327="",J327=""),"",IF(AND(D327="",G327=""),-J327,IF(AND(D327="",J327=""),-G327,IF(AND(G327="",J327=""),D327,IF(D327="",-G327-J327,IF(G327="",D327-J327,IF(J327="",D327-G327,D327-G327-J327)))))))</f>
        <v/>
      </c>
      <c r="N327" s="178" t="str">
        <f t="array" ref="N327">IF(A327="","",VLOOKUP(A327,基础资料!A:E,4,0))</f>
        <v/>
      </c>
      <c r="O327" s="186" t="str">
        <f t="array" ref="O327">IF(OR(A327="",M327=""),"",N327*M327)</f>
        <v/>
      </c>
    </row>
    <row r="328" spans="1:15">
      <c r="A328" s="182"/>
      <c r="B328" s="172"/>
      <c r="C328" s="172"/>
      <c r="D328" s="183" t="str">
        <f t="array" ref="D328">IF(SUMPRODUCT((原材料明细表!$A$6:$A$1000&gt;=$G$4)*(原材料明细表!$A$6:$A$1000&lt;=$H$4)*(原材料明细表!$C$6:$C$1000=$A328)*(原材料明细表!$F$6:$F$1000))=0,"",SUMPRODUCT((原材料明细表!$A$6:$A$1000&gt;=$G$4)*(原材料明细表!$A$6:$A$1000&lt;=$H$4)*(原材料明细表!$C$6:$C$1000=$A328)*(原材料明细表!$F$6:$F$1000)))</f>
        <v/>
      </c>
      <c r="E328" s="174" t="str">
        <f t="array" ref="E328">IF(A328="","",VLOOKUP(A328,基础资料!A:E,4,0))</f>
        <v/>
      </c>
      <c r="F328" s="175" t="str">
        <f t="array" ref="F328">IF(OR(A328="",D328=""),"",E328*D328)</f>
        <v/>
      </c>
      <c r="G328" s="176" t="str">
        <f t="array" ref="G328">IF(SUMPRODUCT((原材料明细表!$A$6:$A$1000&gt;=$G$4)*(原材料明细表!$A$6:$A$1000&lt;=$H$4)*(原材料明细表!$C$6:$C$1000=$A328)*(原材料明细表!$I$6:$I$1000))=0,"",SUMPRODUCT((原材料明细表!$A$6:$A$1000&gt;=$G$4)*(原材料明细表!$A$6:$A$1000&lt;=$H$4)*(原材料明细表!$C$6:$C$1000=$A328)*(原材料明细表!$I$6:$I$1000)))</f>
        <v/>
      </c>
      <c r="H328" s="174" t="str">
        <f t="array" ref="H328">IF(A328="","",VLOOKUP(A328,基础资料!A:E,4,0))</f>
        <v/>
      </c>
      <c r="I328" s="184" t="str">
        <f t="array" ref="I328">IF(OR(A328="",G328=""),"",G328*H328)</f>
        <v/>
      </c>
      <c r="J328" s="176" t="str">
        <f t="array" ref="J328">IF(SUMPRODUCT((原材料明细表!$A$6:$A$1000&gt;=$G$4)*(原材料明细表!$A$6:$A$1000&lt;=$H$4)*(原材料明细表!$C$6:$C$1000=$A328)*(原材料明细表!$L$6:$L$1000))=0,"",SUMPRODUCT((原材料明细表!$A$6:$A$1000&gt;=$G$4)*(原材料明细表!$A$6:$A$1000&lt;=$H$4)*(原材料明细表!$C$6:$C$1000=$A328)*(原材料明细表!$L$6:$L$1000)))</f>
        <v/>
      </c>
      <c r="K328" s="173" t="str">
        <f t="array" ref="K328">IF(A328="","",VLOOKUP(A328,基础资料!A:E,4,0))</f>
        <v/>
      </c>
      <c r="L328" s="184" t="str">
        <f t="array" ref="L328">IF(OR(A328="",J328=""),"",J328*K328)</f>
        <v/>
      </c>
      <c r="M328" s="185" t="str">
        <f t="array" ref="M328">IF(AND(D328="",G328="",J328=""),"",IF(AND(D328="",G328=""),-J328,IF(AND(D328="",J328=""),-G328,IF(AND(G328="",J328=""),D328,IF(D328="",-G328-J328,IF(G328="",D328-J328,IF(J328="",D328-G328,D328-G328-J328)))))))</f>
        <v/>
      </c>
      <c r="N328" s="173" t="str">
        <f t="array" ref="N328">IF(A328="","",VLOOKUP(A328,基础资料!A:E,4,0))</f>
        <v/>
      </c>
      <c r="O328" s="184" t="str">
        <f t="array" ref="O328">IF(OR(A328="",M328=""),"",N328*M328)</f>
        <v/>
      </c>
    </row>
    <row r="329" spans="1:15">
      <c r="A329" s="182"/>
      <c r="B329" s="172"/>
      <c r="C329" s="172"/>
      <c r="D329" s="183" t="str">
        <f t="array" ref="D329">IF(SUMPRODUCT((原材料明细表!$A$6:$A$1000&gt;=$G$4)*(原材料明细表!$A$6:$A$1000&lt;=$H$4)*(原材料明细表!$C$6:$C$1000=$A329)*(原材料明细表!$F$6:$F$1000))=0,"",SUMPRODUCT((原材料明细表!$A$6:$A$1000&gt;=$G$4)*(原材料明细表!$A$6:$A$1000&lt;=$H$4)*(原材料明细表!$C$6:$C$1000=$A329)*(原材料明细表!$F$6:$F$1000)))</f>
        <v/>
      </c>
      <c r="E329" s="179" t="str">
        <f t="array" ref="E329">IF(A329="","",VLOOKUP(A329,基础资料!A:E,4,0))</f>
        <v/>
      </c>
      <c r="F329" s="180" t="str">
        <f t="array" ref="F329">IF(OR(A329="",D329=""),"",E329*D329)</f>
        <v/>
      </c>
      <c r="G329" s="181" t="str">
        <f t="array" ref="G329">IF(SUMPRODUCT((原材料明细表!$A$6:$A$1000&gt;=$G$4)*(原材料明细表!$A$6:$A$1000&lt;=$H$4)*(原材料明细表!$C$6:$C$1000=$A329)*(原材料明细表!$I$6:$I$1000))=0,"",SUMPRODUCT((原材料明细表!$A$6:$A$1000&gt;=$G$4)*(原材料明细表!$A$6:$A$1000&lt;=$H$4)*(原材料明细表!$C$6:$C$1000=$A329)*(原材料明细表!$I$6:$I$1000)))</f>
        <v/>
      </c>
      <c r="H329" s="179" t="str">
        <f t="array" ref="H329">IF(A329="","",VLOOKUP(A329,基础资料!A:E,4,0))</f>
        <v/>
      </c>
      <c r="I329" s="186" t="str">
        <f t="array" ref="I329">IF(OR(A329="",G329=""),"",G329*H329)</f>
        <v/>
      </c>
      <c r="J329" s="181" t="str">
        <f t="array" ref="J329">IF(SUMPRODUCT((原材料明细表!$A$6:$A$1000&gt;=$G$4)*(原材料明细表!$A$6:$A$1000&lt;=$H$4)*(原材料明细表!$C$6:$C$1000=$A329)*(原材料明细表!$L$6:$L$1000))=0,"",SUMPRODUCT((原材料明细表!$A$6:$A$1000&gt;=$G$4)*(原材料明细表!$A$6:$A$1000&lt;=$H$4)*(原材料明细表!$C$6:$C$1000=$A329)*(原材料明细表!$L$6:$L$1000)))</f>
        <v/>
      </c>
      <c r="K329" s="178" t="str">
        <f t="array" ref="K329">IF(A329="","",VLOOKUP(A329,基础资料!A:E,4,0))</f>
        <v/>
      </c>
      <c r="L329" s="186" t="str">
        <f t="array" ref="L329">IF(OR(A329="",J329=""),"",J329*K329)</f>
        <v/>
      </c>
      <c r="M329" s="187" t="str">
        <f t="array" ref="M329">IF(AND(D329="",G329="",J329=""),"",IF(AND(D329="",G329=""),-J329,IF(AND(D329="",J329=""),-G329,IF(AND(G329="",J329=""),D329,IF(D329="",-G329-J329,IF(G329="",D329-J329,IF(J329="",D329-G329,D329-G329-J329)))))))</f>
        <v/>
      </c>
      <c r="N329" s="178" t="str">
        <f t="array" ref="N329">IF(A329="","",VLOOKUP(A329,基础资料!A:E,4,0))</f>
        <v/>
      </c>
      <c r="O329" s="186" t="str">
        <f t="array" ref="O329">IF(OR(A329="",M329=""),"",N329*M329)</f>
        <v/>
      </c>
    </row>
    <row r="330" spans="1:15">
      <c r="A330" s="182"/>
      <c r="B330" s="172"/>
      <c r="C330" s="172"/>
      <c r="D330" s="183" t="str">
        <f t="array" ref="D330">IF(SUMPRODUCT((原材料明细表!$A$6:$A$1000&gt;=$G$4)*(原材料明细表!$A$6:$A$1000&lt;=$H$4)*(原材料明细表!$C$6:$C$1000=$A330)*(原材料明细表!$F$6:$F$1000))=0,"",SUMPRODUCT((原材料明细表!$A$6:$A$1000&gt;=$G$4)*(原材料明细表!$A$6:$A$1000&lt;=$H$4)*(原材料明细表!$C$6:$C$1000=$A330)*(原材料明细表!$F$6:$F$1000)))</f>
        <v/>
      </c>
      <c r="E330" s="174" t="str">
        <f t="array" ref="E330">IF(A330="","",VLOOKUP(A330,基础资料!A:E,4,0))</f>
        <v/>
      </c>
      <c r="F330" s="175" t="str">
        <f t="array" ref="F330">IF(OR(A330="",D330=""),"",E330*D330)</f>
        <v/>
      </c>
      <c r="G330" s="176" t="str">
        <f t="array" ref="G330">IF(SUMPRODUCT((原材料明细表!$A$6:$A$1000&gt;=$G$4)*(原材料明细表!$A$6:$A$1000&lt;=$H$4)*(原材料明细表!$C$6:$C$1000=$A330)*(原材料明细表!$I$6:$I$1000))=0,"",SUMPRODUCT((原材料明细表!$A$6:$A$1000&gt;=$G$4)*(原材料明细表!$A$6:$A$1000&lt;=$H$4)*(原材料明细表!$C$6:$C$1000=$A330)*(原材料明细表!$I$6:$I$1000)))</f>
        <v/>
      </c>
      <c r="H330" s="174" t="str">
        <f t="array" ref="H330">IF(A330="","",VLOOKUP(A330,基础资料!A:E,4,0))</f>
        <v/>
      </c>
      <c r="I330" s="184" t="str">
        <f t="array" ref="I330">IF(OR(A330="",G330=""),"",G330*H330)</f>
        <v/>
      </c>
      <c r="J330" s="176" t="str">
        <f t="array" ref="J330">IF(SUMPRODUCT((原材料明细表!$A$6:$A$1000&gt;=$G$4)*(原材料明细表!$A$6:$A$1000&lt;=$H$4)*(原材料明细表!$C$6:$C$1000=$A330)*(原材料明细表!$L$6:$L$1000))=0,"",SUMPRODUCT((原材料明细表!$A$6:$A$1000&gt;=$G$4)*(原材料明细表!$A$6:$A$1000&lt;=$H$4)*(原材料明细表!$C$6:$C$1000=$A330)*(原材料明细表!$L$6:$L$1000)))</f>
        <v/>
      </c>
      <c r="K330" s="173" t="str">
        <f t="array" ref="K330">IF(A330="","",VLOOKUP(A330,基础资料!A:E,4,0))</f>
        <v/>
      </c>
      <c r="L330" s="184" t="str">
        <f t="array" ref="L330">IF(OR(A330="",J330=""),"",J330*K330)</f>
        <v/>
      </c>
      <c r="M330" s="185" t="str">
        <f t="array" ref="M330">IF(AND(D330="",G330="",J330=""),"",IF(AND(D330="",G330=""),-J330,IF(AND(D330="",J330=""),-G330,IF(AND(G330="",J330=""),D330,IF(D330="",-G330-J330,IF(G330="",D330-J330,IF(J330="",D330-G330,D330-G330-J330)))))))</f>
        <v/>
      </c>
      <c r="N330" s="173" t="str">
        <f t="array" ref="N330">IF(A330="","",VLOOKUP(A330,基础资料!A:E,4,0))</f>
        <v/>
      </c>
      <c r="O330" s="184" t="str">
        <f t="array" ref="O330">IF(OR(A330="",M330=""),"",N330*M330)</f>
        <v/>
      </c>
    </row>
    <row r="331" spans="1:15">
      <c r="A331" s="182"/>
      <c r="B331" s="172"/>
      <c r="C331" s="172"/>
      <c r="D331" s="183" t="str">
        <f t="array" ref="D331">IF(SUMPRODUCT((原材料明细表!$A$6:$A$1000&gt;=$G$4)*(原材料明细表!$A$6:$A$1000&lt;=$H$4)*(原材料明细表!$C$6:$C$1000=$A331)*(原材料明细表!$F$6:$F$1000))=0,"",SUMPRODUCT((原材料明细表!$A$6:$A$1000&gt;=$G$4)*(原材料明细表!$A$6:$A$1000&lt;=$H$4)*(原材料明细表!$C$6:$C$1000=$A331)*(原材料明细表!$F$6:$F$1000)))</f>
        <v/>
      </c>
      <c r="E331" s="179" t="str">
        <f t="array" ref="E331">IF(A331="","",VLOOKUP(A331,基础资料!A:E,4,0))</f>
        <v/>
      </c>
      <c r="F331" s="180" t="str">
        <f t="array" ref="F331">IF(OR(A331="",D331=""),"",E331*D331)</f>
        <v/>
      </c>
      <c r="G331" s="181" t="str">
        <f t="array" ref="G331">IF(SUMPRODUCT((原材料明细表!$A$6:$A$1000&gt;=$G$4)*(原材料明细表!$A$6:$A$1000&lt;=$H$4)*(原材料明细表!$C$6:$C$1000=$A331)*(原材料明细表!$I$6:$I$1000))=0,"",SUMPRODUCT((原材料明细表!$A$6:$A$1000&gt;=$G$4)*(原材料明细表!$A$6:$A$1000&lt;=$H$4)*(原材料明细表!$C$6:$C$1000=$A331)*(原材料明细表!$I$6:$I$1000)))</f>
        <v/>
      </c>
      <c r="H331" s="179" t="str">
        <f t="array" ref="H331">IF(A331="","",VLOOKUP(A331,基础资料!A:E,4,0))</f>
        <v/>
      </c>
      <c r="I331" s="186" t="str">
        <f t="array" ref="I331">IF(OR(A331="",G331=""),"",G331*H331)</f>
        <v/>
      </c>
      <c r="J331" s="181" t="str">
        <f t="array" ref="J331">IF(SUMPRODUCT((原材料明细表!$A$6:$A$1000&gt;=$G$4)*(原材料明细表!$A$6:$A$1000&lt;=$H$4)*(原材料明细表!$C$6:$C$1000=$A331)*(原材料明细表!$L$6:$L$1000))=0,"",SUMPRODUCT((原材料明细表!$A$6:$A$1000&gt;=$G$4)*(原材料明细表!$A$6:$A$1000&lt;=$H$4)*(原材料明细表!$C$6:$C$1000=$A331)*(原材料明细表!$L$6:$L$1000)))</f>
        <v/>
      </c>
      <c r="K331" s="178" t="str">
        <f t="array" ref="K331">IF(A331="","",VLOOKUP(A331,基础资料!A:E,4,0))</f>
        <v/>
      </c>
      <c r="L331" s="186" t="str">
        <f t="array" ref="L331">IF(OR(A331="",J331=""),"",J331*K331)</f>
        <v/>
      </c>
      <c r="M331" s="187" t="str">
        <f t="array" ref="M331">IF(AND(D331="",G331="",J331=""),"",IF(AND(D331="",G331=""),-J331,IF(AND(D331="",J331=""),-G331,IF(AND(G331="",J331=""),D331,IF(D331="",-G331-J331,IF(G331="",D331-J331,IF(J331="",D331-G331,D331-G331-J331)))))))</f>
        <v/>
      </c>
      <c r="N331" s="178" t="str">
        <f t="array" ref="N331">IF(A331="","",VLOOKUP(A331,基础资料!A:E,4,0))</f>
        <v/>
      </c>
      <c r="O331" s="186" t="str">
        <f t="array" ref="O331">IF(OR(A331="",M331=""),"",N331*M331)</f>
        <v/>
      </c>
    </row>
    <row r="332" spans="1:15">
      <c r="A332" s="182"/>
      <c r="B332" s="172"/>
      <c r="C332" s="172"/>
      <c r="D332" s="183" t="str">
        <f t="array" ref="D332">IF(SUMPRODUCT((原材料明细表!$A$6:$A$1000&gt;=$G$4)*(原材料明细表!$A$6:$A$1000&lt;=$H$4)*(原材料明细表!$C$6:$C$1000=$A332)*(原材料明细表!$F$6:$F$1000))=0,"",SUMPRODUCT((原材料明细表!$A$6:$A$1000&gt;=$G$4)*(原材料明细表!$A$6:$A$1000&lt;=$H$4)*(原材料明细表!$C$6:$C$1000=$A332)*(原材料明细表!$F$6:$F$1000)))</f>
        <v/>
      </c>
      <c r="E332" s="174" t="str">
        <f t="array" ref="E332">IF(A332="","",VLOOKUP(A332,基础资料!A:E,4,0))</f>
        <v/>
      </c>
      <c r="F332" s="175" t="str">
        <f t="array" ref="F332">IF(OR(A332="",D332=""),"",E332*D332)</f>
        <v/>
      </c>
      <c r="G332" s="176" t="str">
        <f t="array" ref="G332">IF(SUMPRODUCT((原材料明细表!$A$6:$A$1000&gt;=$G$4)*(原材料明细表!$A$6:$A$1000&lt;=$H$4)*(原材料明细表!$C$6:$C$1000=$A332)*(原材料明细表!$I$6:$I$1000))=0,"",SUMPRODUCT((原材料明细表!$A$6:$A$1000&gt;=$G$4)*(原材料明细表!$A$6:$A$1000&lt;=$H$4)*(原材料明细表!$C$6:$C$1000=$A332)*(原材料明细表!$I$6:$I$1000)))</f>
        <v/>
      </c>
      <c r="H332" s="174" t="str">
        <f t="array" ref="H332">IF(A332="","",VLOOKUP(A332,基础资料!A:E,4,0))</f>
        <v/>
      </c>
      <c r="I332" s="184" t="str">
        <f t="array" ref="I332">IF(OR(A332="",G332=""),"",G332*H332)</f>
        <v/>
      </c>
      <c r="J332" s="176" t="str">
        <f t="array" ref="J332">IF(SUMPRODUCT((原材料明细表!$A$6:$A$1000&gt;=$G$4)*(原材料明细表!$A$6:$A$1000&lt;=$H$4)*(原材料明细表!$C$6:$C$1000=$A332)*(原材料明细表!$L$6:$L$1000))=0,"",SUMPRODUCT((原材料明细表!$A$6:$A$1000&gt;=$G$4)*(原材料明细表!$A$6:$A$1000&lt;=$H$4)*(原材料明细表!$C$6:$C$1000=$A332)*(原材料明细表!$L$6:$L$1000)))</f>
        <v/>
      </c>
      <c r="K332" s="173" t="str">
        <f t="array" ref="K332">IF(A332="","",VLOOKUP(A332,基础资料!A:E,4,0))</f>
        <v/>
      </c>
      <c r="L332" s="184" t="str">
        <f t="array" ref="L332">IF(OR(A332="",J332=""),"",J332*K332)</f>
        <v/>
      </c>
      <c r="M332" s="185" t="str">
        <f t="array" ref="M332">IF(AND(D332="",G332="",J332=""),"",IF(AND(D332="",G332=""),-J332,IF(AND(D332="",J332=""),-G332,IF(AND(G332="",J332=""),D332,IF(D332="",-G332-J332,IF(G332="",D332-J332,IF(J332="",D332-G332,D332-G332-J332)))))))</f>
        <v/>
      </c>
      <c r="N332" s="173" t="str">
        <f t="array" ref="N332">IF(A332="","",VLOOKUP(A332,基础资料!A:E,4,0))</f>
        <v/>
      </c>
      <c r="O332" s="184" t="str">
        <f t="array" ref="O332">IF(OR(A332="",M332=""),"",N332*M332)</f>
        <v/>
      </c>
    </row>
    <row r="333" spans="1:15">
      <c r="A333" s="182"/>
      <c r="B333" s="172"/>
      <c r="C333" s="172"/>
      <c r="D333" s="183" t="str">
        <f t="array" ref="D333">IF(SUMPRODUCT((原材料明细表!$A$6:$A$1000&gt;=$G$4)*(原材料明细表!$A$6:$A$1000&lt;=$H$4)*(原材料明细表!$C$6:$C$1000=$A333)*(原材料明细表!$F$6:$F$1000))=0,"",SUMPRODUCT((原材料明细表!$A$6:$A$1000&gt;=$G$4)*(原材料明细表!$A$6:$A$1000&lt;=$H$4)*(原材料明细表!$C$6:$C$1000=$A333)*(原材料明细表!$F$6:$F$1000)))</f>
        <v/>
      </c>
      <c r="E333" s="179" t="str">
        <f t="array" ref="E333">IF(A333="","",VLOOKUP(A333,基础资料!A:E,4,0))</f>
        <v/>
      </c>
      <c r="F333" s="180" t="str">
        <f t="array" ref="F333">IF(OR(A333="",D333=""),"",E333*D333)</f>
        <v/>
      </c>
      <c r="G333" s="181" t="str">
        <f t="array" ref="G333">IF(SUMPRODUCT((原材料明细表!$A$6:$A$1000&gt;=$G$4)*(原材料明细表!$A$6:$A$1000&lt;=$H$4)*(原材料明细表!$C$6:$C$1000=$A333)*(原材料明细表!$I$6:$I$1000))=0,"",SUMPRODUCT((原材料明细表!$A$6:$A$1000&gt;=$G$4)*(原材料明细表!$A$6:$A$1000&lt;=$H$4)*(原材料明细表!$C$6:$C$1000=$A333)*(原材料明细表!$I$6:$I$1000)))</f>
        <v/>
      </c>
      <c r="H333" s="179" t="str">
        <f t="array" ref="H333">IF(A333="","",VLOOKUP(A333,基础资料!A:E,4,0))</f>
        <v/>
      </c>
      <c r="I333" s="186" t="str">
        <f t="array" ref="I333">IF(OR(A333="",G333=""),"",G333*H333)</f>
        <v/>
      </c>
      <c r="J333" s="181" t="str">
        <f t="array" ref="J333">IF(SUMPRODUCT((原材料明细表!$A$6:$A$1000&gt;=$G$4)*(原材料明细表!$A$6:$A$1000&lt;=$H$4)*(原材料明细表!$C$6:$C$1000=$A333)*(原材料明细表!$L$6:$L$1000))=0,"",SUMPRODUCT((原材料明细表!$A$6:$A$1000&gt;=$G$4)*(原材料明细表!$A$6:$A$1000&lt;=$H$4)*(原材料明细表!$C$6:$C$1000=$A333)*(原材料明细表!$L$6:$L$1000)))</f>
        <v/>
      </c>
      <c r="K333" s="178" t="str">
        <f t="array" ref="K333">IF(A333="","",VLOOKUP(A333,基础资料!A:E,4,0))</f>
        <v/>
      </c>
      <c r="L333" s="186" t="str">
        <f t="array" ref="L333">IF(OR(A333="",J333=""),"",J333*K333)</f>
        <v/>
      </c>
      <c r="M333" s="187" t="str">
        <f t="array" ref="M333">IF(AND(D333="",G333="",J333=""),"",IF(AND(D333="",G333=""),-J333,IF(AND(D333="",J333=""),-G333,IF(AND(G333="",J333=""),D333,IF(D333="",-G333-J333,IF(G333="",D333-J333,IF(J333="",D333-G333,D333-G333-J333)))))))</f>
        <v/>
      </c>
      <c r="N333" s="178" t="str">
        <f t="array" ref="N333">IF(A333="","",VLOOKUP(A333,基础资料!A:E,4,0))</f>
        <v/>
      </c>
      <c r="O333" s="186" t="str">
        <f t="array" ref="O333">IF(OR(A333="",M333=""),"",N333*M333)</f>
        <v/>
      </c>
    </row>
    <row r="334" spans="1:15">
      <c r="A334" s="182"/>
      <c r="B334" s="172"/>
      <c r="C334" s="172"/>
      <c r="D334" s="183" t="str">
        <f t="array" ref="D334">IF(SUMPRODUCT((原材料明细表!$A$6:$A$1000&gt;=$G$4)*(原材料明细表!$A$6:$A$1000&lt;=$H$4)*(原材料明细表!$C$6:$C$1000=$A334)*(原材料明细表!$F$6:$F$1000))=0,"",SUMPRODUCT((原材料明细表!$A$6:$A$1000&gt;=$G$4)*(原材料明细表!$A$6:$A$1000&lt;=$H$4)*(原材料明细表!$C$6:$C$1000=$A334)*(原材料明细表!$F$6:$F$1000)))</f>
        <v/>
      </c>
      <c r="E334" s="174" t="str">
        <f t="array" ref="E334">IF(A334="","",VLOOKUP(A334,基础资料!A:E,4,0))</f>
        <v/>
      </c>
      <c r="F334" s="175" t="str">
        <f t="array" ref="F334">IF(OR(A334="",D334=""),"",E334*D334)</f>
        <v/>
      </c>
      <c r="G334" s="176" t="str">
        <f t="array" ref="G334">IF(SUMPRODUCT((原材料明细表!$A$6:$A$1000&gt;=$G$4)*(原材料明细表!$A$6:$A$1000&lt;=$H$4)*(原材料明细表!$C$6:$C$1000=$A334)*(原材料明细表!$I$6:$I$1000))=0,"",SUMPRODUCT((原材料明细表!$A$6:$A$1000&gt;=$G$4)*(原材料明细表!$A$6:$A$1000&lt;=$H$4)*(原材料明细表!$C$6:$C$1000=$A334)*(原材料明细表!$I$6:$I$1000)))</f>
        <v/>
      </c>
      <c r="H334" s="174" t="str">
        <f t="array" ref="H334">IF(A334="","",VLOOKUP(A334,基础资料!A:E,4,0))</f>
        <v/>
      </c>
      <c r="I334" s="184" t="str">
        <f t="array" ref="I334">IF(OR(A334="",G334=""),"",G334*H334)</f>
        <v/>
      </c>
      <c r="J334" s="176" t="str">
        <f t="array" ref="J334">IF(SUMPRODUCT((原材料明细表!$A$6:$A$1000&gt;=$G$4)*(原材料明细表!$A$6:$A$1000&lt;=$H$4)*(原材料明细表!$C$6:$C$1000=$A334)*(原材料明细表!$L$6:$L$1000))=0,"",SUMPRODUCT((原材料明细表!$A$6:$A$1000&gt;=$G$4)*(原材料明细表!$A$6:$A$1000&lt;=$H$4)*(原材料明细表!$C$6:$C$1000=$A334)*(原材料明细表!$L$6:$L$1000)))</f>
        <v/>
      </c>
      <c r="K334" s="173" t="str">
        <f t="array" ref="K334">IF(A334="","",VLOOKUP(A334,基础资料!A:E,4,0))</f>
        <v/>
      </c>
      <c r="L334" s="184" t="str">
        <f t="array" ref="L334">IF(OR(A334="",J334=""),"",J334*K334)</f>
        <v/>
      </c>
      <c r="M334" s="185" t="str">
        <f t="array" ref="M334">IF(AND(D334="",G334="",J334=""),"",IF(AND(D334="",G334=""),-J334,IF(AND(D334="",J334=""),-G334,IF(AND(G334="",J334=""),D334,IF(D334="",-G334-J334,IF(G334="",D334-J334,IF(J334="",D334-G334,D334-G334-J334)))))))</f>
        <v/>
      </c>
      <c r="N334" s="173" t="str">
        <f t="array" ref="N334">IF(A334="","",VLOOKUP(A334,基础资料!A:E,4,0))</f>
        <v/>
      </c>
      <c r="O334" s="184" t="str">
        <f t="array" ref="O334">IF(OR(A334="",M334=""),"",N334*M334)</f>
        <v/>
      </c>
    </row>
    <row r="335" spans="1:15">
      <c r="A335" s="182"/>
      <c r="B335" s="172"/>
      <c r="C335" s="172"/>
      <c r="D335" s="183" t="str">
        <f t="array" ref="D335">IF(SUMPRODUCT((原材料明细表!$A$6:$A$1000&gt;=$G$4)*(原材料明细表!$A$6:$A$1000&lt;=$H$4)*(原材料明细表!$C$6:$C$1000=$A335)*(原材料明细表!$F$6:$F$1000))=0,"",SUMPRODUCT((原材料明细表!$A$6:$A$1000&gt;=$G$4)*(原材料明细表!$A$6:$A$1000&lt;=$H$4)*(原材料明细表!$C$6:$C$1000=$A335)*(原材料明细表!$F$6:$F$1000)))</f>
        <v/>
      </c>
      <c r="E335" s="179" t="str">
        <f t="array" ref="E335">IF(A335="","",VLOOKUP(A335,基础资料!A:E,4,0))</f>
        <v/>
      </c>
      <c r="F335" s="180" t="str">
        <f t="array" ref="F335">IF(OR(A335="",D335=""),"",E335*D335)</f>
        <v/>
      </c>
      <c r="G335" s="181" t="str">
        <f t="array" ref="G335">IF(SUMPRODUCT((原材料明细表!$A$6:$A$1000&gt;=$G$4)*(原材料明细表!$A$6:$A$1000&lt;=$H$4)*(原材料明细表!$C$6:$C$1000=$A335)*(原材料明细表!$I$6:$I$1000))=0,"",SUMPRODUCT((原材料明细表!$A$6:$A$1000&gt;=$G$4)*(原材料明细表!$A$6:$A$1000&lt;=$H$4)*(原材料明细表!$C$6:$C$1000=$A335)*(原材料明细表!$I$6:$I$1000)))</f>
        <v/>
      </c>
      <c r="H335" s="179" t="str">
        <f t="array" ref="H335">IF(A335="","",VLOOKUP(A335,基础资料!A:E,4,0))</f>
        <v/>
      </c>
      <c r="I335" s="186" t="str">
        <f t="array" ref="I335">IF(OR(A335="",G335=""),"",G335*H335)</f>
        <v/>
      </c>
      <c r="J335" s="181" t="str">
        <f t="array" ref="J335">IF(SUMPRODUCT((原材料明细表!$A$6:$A$1000&gt;=$G$4)*(原材料明细表!$A$6:$A$1000&lt;=$H$4)*(原材料明细表!$C$6:$C$1000=$A335)*(原材料明细表!$L$6:$L$1000))=0,"",SUMPRODUCT((原材料明细表!$A$6:$A$1000&gt;=$G$4)*(原材料明细表!$A$6:$A$1000&lt;=$H$4)*(原材料明细表!$C$6:$C$1000=$A335)*(原材料明细表!$L$6:$L$1000)))</f>
        <v/>
      </c>
      <c r="K335" s="178" t="str">
        <f t="array" ref="K335">IF(A335="","",VLOOKUP(A335,基础资料!A:E,4,0))</f>
        <v/>
      </c>
      <c r="L335" s="186" t="str">
        <f t="array" ref="L335">IF(OR(A335="",J335=""),"",J335*K335)</f>
        <v/>
      </c>
      <c r="M335" s="187" t="str">
        <f t="array" ref="M335">IF(AND(D335="",G335="",J335=""),"",IF(AND(D335="",G335=""),-J335,IF(AND(D335="",J335=""),-G335,IF(AND(G335="",J335=""),D335,IF(D335="",-G335-J335,IF(G335="",D335-J335,IF(J335="",D335-G335,D335-G335-J335)))))))</f>
        <v/>
      </c>
      <c r="N335" s="178" t="str">
        <f t="array" ref="N335">IF(A335="","",VLOOKUP(A335,基础资料!A:E,4,0))</f>
        <v/>
      </c>
      <c r="O335" s="186" t="str">
        <f t="array" ref="O335">IF(OR(A335="",M335=""),"",N335*M335)</f>
        <v/>
      </c>
    </row>
    <row r="336" spans="1:15">
      <c r="A336" s="182"/>
      <c r="B336" s="172"/>
      <c r="C336" s="172"/>
      <c r="D336" s="183" t="str">
        <f t="array" ref="D336">IF(SUMPRODUCT((原材料明细表!$A$6:$A$1000&gt;=$G$4)*(原材料明细表!$A$6:$A$1000&lt;=$H$4)*(原材料明细表!$C$6:$C$1000=$A336)*(原材料明细表!$F$6:$F$1000))=0,"",SUMPRODUCT((原材料明细表!$A$6:$A$1000&gt;=$G$4)*(原材料明细表!$A$6:$A$1000&lt;=$H$4)*(原材料明细表!$C$6:$C$1000=$A336)*(原材料明细表!$F$6:$F$1000)))</f>
        <v/>
      </c>
      <c r="E336" s="174" t="str">
        <f t="array" ref="E336">IF(A336="","",VLOOKUP(A336,基础资料!A:E,4,0))</f>
        <v/>
      </c>
      <c r="F336" s="175" t="str">
        <f t="array" ref="F336">IF(OR(A336="",D336=""),"",E336*D336)</f>
        <v/>
      </c>
      <c r="G336" s="176" t="str">
        <f t="array" ref="G336">IF(SUMPRODUCT((原材料明细表!$A$6:$A$1000&gt;=$G$4)*(原材料明细表!$A$6:$A$1000&lt;=$H$4)*(原材料明细表!$C$6:$C$1000=$A336)*(原材料明细表!$I$6:$I$1000))=0,"",SUMPRODUCT((原材料明细表!$A$6:$A$1000&gt;=$G$4)*(原材料明细表!$A$6:$A$1000&lt;=$H$4)*(原材料明细表!$C$6:$C$1000=$A336)*(原材料明细表!$I$6:$I$1000)))</f>
        <v/>
      </c>
      <c r="H336" s="174" t="str">
        <f t="array" ref="H336">IF(A336="","",VLOOKUP(A336,基础资料!A:E,4,0))</f>
        <v/>
      </c>
      <c r="I336" s="184" t="str">
        <f t="array" ref="I336">IF(OR(A336="",G336=""),"",G336*H336)</f>
        <v/>
      </c>
      <c r="J336" s="176" t="str">
        <f t="array" ref="J336">IF(SUMPRODUCT((原材料明细表!$A$6:$A$1000&gt;=$G$4)*(原材料明细表!$A$6:$A$1000&lt;=$H$4)*(原材料明细表!$C$6:$C$1000=$A336)*(原材料明细表!$L$6:$L$1000))=0,"",SUMPRODUCT((原材料明细表!$A$6:$A$1000&gt;=$G$4)*(原材料明细表!$A$6:$A$1000&lt;=$H$4)*(原材料明细表!$C$6:$C$1000=$A336)*(原材料明细表!$L$6:$L$1000)))</f>
        <v/>
      </c>
      <c r="K336" s="173" t="str">
        <f t="array" ref="K336">IF(A336="","",VLOOKUP(A336,基础资料!A:E,4,0))</f>
        <v/>
      </c>
      <c r="L336" s="184" t="str">
        <f t="array" ref="L336">IF(OR(A336="",J336=""),"",J336*K336)</f>
        <v/>
      </c>
      <c r="M336" s="185" t="str">
        <f t="array" ref="M336">IF(AND(D336="",G336="",J336=""),"",IF(AND(D336="",G336=""),-J336,IF(AND(D336="",J336=""),-G336,IF(AND(G336="",J336=""),D336,IF(D336="",-G336-J336,IF(G336="",D336-J336,IF(J336="",D336-G336,D336-G336-J336)))))))</f>
        <v/>
      </c>
      <c r="N336" s="173" t="str">
        <f t="array" ref="N336">IF(A336="","",VLOOKUP(A336,基础资料!A:E,4,0))</f>
        <v/>
      </c>
      <c r="O336" s="184" t="str">
        <f t="array" ref="O336">IF(OR(A336="",M336=""),"",N336*M336)</f>
        <v/>
      </c>
    </row>
    <row r="337" spans="1:15">
      <c r="A337" s="182"/>
      <c r="B337" s="172"/>
      <c r="C337" s="172"/>
      <c r="D337" s="183" t="str">
        <f t="array" ref="D337">IF(SUMPRODUCT((原材料明细表!$A$6:$A$1000&gt;=$G$4)*(原材料明细表!$A$6:$A$1000&lt;=$H$4)*(原材料明细表!$C$6:$C$1000=$A337)*(原材料明细表!$F$6:$F$1000))=0,"",SUMPRODUCT((原材料明细表!$A$6:$A$1000&gt;=$G$4)*(原材料明细表!$A$6:$A$1000&lt;=$H$4)*(原材料明细表!$C$6:$C$1000=$A337)*(原材料明细表!$F$6:$F$1000)))</f>
        <v/>
      </c>
      <c r="E337" s="179" t="str">
        <f t="array" ref="E337">IF(A337="","",VLOOKUP(A337,基础资料!A:E,4,0))</f>
        <v/>
      </c>
      <c r="F337" s="180" t="str">
        <f t="array" ref="F337">IF(OR(A337="",D337=""),"",E337*D337)</f>
        <v/>
      </c>
      <c r="G337" s="181" t="str">
        <f t="array" ref="G337">IF(SUMPRODUCT((原材料明细表!$A$6:$A$1000&gt;=$G$4)*(原材料明细表!$A$6:$A$1000&lt;=$H$4)*(原材料明细表!$C$6:$C$1000=$A337)*(原材料明细表!$I$6:$I$1000))=0,"",SUMPRODUCT((原材料明细表!$A$6:$A$1000&gt;=$G$4)*(原材料明细表!$A$6:$A$1000&lt;=$H$4)*(原材料明细表!$C$6:$C$1000=$A337)*(原材料明细表!$I$6:$I$1000)))</f>
        <v/>
      </c>
      <c r="H337" s="179" t="str">
        <f t="array" ref="H337">IF(A337="","",VLOOKUP(A337,基础资料!A:E,4,0))</f>
        <v/>
      </c>
      <c r="I337" s="186" t="str">
        <f t="array" ref="I337">IF(OR(A337="",G337=""),"",G337*H337)</f>
        <v/>
      </c>
      <c r="J337" s="181" t="str">
        <f t="array" ref="J337">IF(SUMPRODUCT((原材料明细表!$A$6:$A$1000&gt;=$G$4)*(原材料明细表!$A$6:$A$1000&lt;=$H$4)*(原材料明细表!$C$6:$C$1000=$A337)*(原材料明细表!$L$6:$L$1000))=0,"",SUMPRODUCT((原材料明细表!$A$6:$A$1000&gt;=$G$4)*(原材料明细表!$A$6:$A$1000&lt;=$H$4)*(原材料明细表!$C$6:$C$1000=$A337)*(原材料明细表!$L$6:$L$1000)))</f>
        <v/>
      </c>
      <c r="K337" s="178" t="str">
        <f t="array" ref="K337">IF(A337="","",VLOOKUP(A337,基础资料!A:E,4,0))</f>
        <v/>
      </c>
      <c r="L337" s="186" t="str">
        <f t="array" ref="L337">IF(OR(A337="",J337=""),"",J337*K337)</f>
        <v/>
      </c>
      <c r="M337" s="187" t="str">
        <f t="array" ref="M337">IF(AND(D337="",G337="",J337=""),"",IF(AND(D337="",G337=""),-J337,IF(AND(D337="",J337=""),-G337,IF(AND(G337="",J337=""),D337,IF(D337="",-G337-J337,IF(G337="",D337-J337,IF(J337="",D337-G337,D337-G337-J337)))))))</f>
        <v/>
      </c>
      <c r="N337" s="178" t="str">
        <f t="array" ref="N337">IF(A337="","",VLOOKUP(A337,基础资料!A:E,4,0))</f>
        <v/>
      </c>
      <c r="O337" s="186" t="str">
        <f t="array" ref="O337">IF(OR(A337="",M337=""),"",N337*M337)</f>
        <v/>
      </c>
    </row>
    <row r="338" spans="1:15">
      <c r="A338" s="182"/>
      <c r="B338" s="172"/>
      <c r="C338" s="172"/>
      <c r="D338" s="183" t="str">
        <f t="array" ref="D338">IF(SUMPRODUCT((原材料明细表!$A$6:$A$1000&gt;=$G$4)*(原材料明细表!$A$6:$A$1000&lt;=$H$4)*(原材料明细表!$C$6:$C$1000=$A338)*(原材料明细表!$F$6:$F$1000))=0,"",SUMPRODUCT((原材料明细表!$A$6:$A$1000&gt;=$G$4)*(原材料明细表!$A$6:$A$1000&lt;=$H$4)*(原材料明细表!$C$6:$C$1000=$A338)*(原材料明细表!$F$6:$F$1000)))</f>
        <v/>
      </c>
      <c r="E338" s="174" t="str">
        <f t="array" ref="E338">IF(A338="","",VLOOKUP(A338,基础资料!A:E,4,0))</f>
        <v/>
      </c>
      <c r="F338" s="175" t="str">
        <f t="array" ref="F338">IF(OR(A338="",D338=""),"",E338*D338)</f>
        <v/>
      </c>
      <c r="G338" s="176" t="str">
        <f t="array" ref="G338">IF(SUMPRODUCT((原材料明细表!$A$6:$A$1000&gt;=$G$4)*(原材料明细表!$A$6:$A$1000&lt;=$H$4)*(原材料明细表!$C$6:$C$1000=$A338)*(原材料明细表!$I$6:$I$1000))=0,"",SUMPRODUCT((原材料明细表!$A$6:$A$1000&gt;=$G$4)*(原材料明细表!$A$6:$A$1000&lt;=$H$4)*(原材料明细表!$C$6:$C$1000=$A338)*(原材料明细表!$I$6:$I$1000)))</f>
        <v/>
      </c>
      <c r="H338" s="174" t="str">
        <f t="array" ref="H338">IF(A338="","",VLOOKUP(A338,基础资料!A:E,4,0))</f>
        <v/>
      </c>
      <c r="I338" s="184" t="str">
        <f t="array" ref="I338">IF(OR(A338="",G338=""),"",G338*H338)</f>
        <v/>
      </c>
      <c r="J338" s="176" t="str">
        <f t="array" ref="J338">IF(SUMPRODUCT((原材料明细表!$A$6:$A$1000&gt;=$G$4)*(原材料明细表!$A$6:$A$1000&lt;=$H$4)*(原材料明细表!$C$6:$C$1000=$A338)*(原材料明细表!$L$6:$L$1000))=0,"",SUMPRODUCT((原材料明细表!$A$6:$A$1000&gt;=$G$4)*(原材料明细表!$A$6:$A$1000&lt;=$H$4)*(原材料明细表!$C$6:$C$1000=$A338)*(原材料明细表!$L$6:$L$1000)))</f>
        <v/>
      </c>
      <c r="K338" s="173" t="str">
        <f t="array" ref="K338">IF(A338="","",VLOOKUP(A338,基础资料!A:E,4,0))</f>
        <v/>
      </c>
      <c r="L338" s="184" t="str">
        <f t="array" ref="L338">IF(OR(A338="",J338=""),"",J338*K338)</f>
        <v/>
      </c>
      <c r="M338" s="185" t="str">
        <f t="array" ref="M338">IF(AND(D338="",G338="",J338=""),"",IF(AND(D338="",G338=""),-J338,IF(AND(D338="",J338=""),-G338,IF(AND(G338="",J338=""),D338,IF(D338="",-G338-J338,IF(G338="",D338-J338,IF(J338="",D338-G338,D338-G338-J338)))))))</f>
        <v/>
      </c>
      <c r="N338" s="173" t="str">
        <f t="array" ref="N338">IF(A338="","",VLOOKUP(A338,基础资料!A:E,4,0))</f>
        <v/>
      </c>
      <c r="O338" s="184" t="str">
        <f t="array" ref="O338">IF(OR(A338="",M338=""),"",N338*M338)</f>
        <v/>
      </c>
    </row>
    <row r="339" spans="1:15">
      <c r="A339" s="182"/>
      <c r="B339" s="172"/>
      <c r="C339" s="172"/>
      <c r="D339" s="183" t="str">
        <f t="array" ref="D339">IF(SUMPRODUCT((原材料明细表!$A$6:$A$1000&gt;=$G$4)*(原材料明细表!$A$6:$A$1000&lt;=$H$4)*(原材料明细表!$C$6:$C$1000=$A339)*(原材料明细表!$F$6:$F$1000))=0,"",SUMPRODUCT((原材料明细表!$A$6:$A$1000&gt;=$G$4)*(原材料明细表!$A$6:$A$1000&lt;=$H$4)*(原材料明细表!$C$6:$C$1000=$A339)*(原材料明细表!$F$6:$F$1000)))</f>
        <v/>
      </c>
      <c r="E339" s="179" t="str">
        <f t="array" ref="E339">IF(A339="","",VLOOKUP(A339,基础资料!A:E,4,0))</f>
        <v/>
      </c>
      <c r="F339" s="180" t="str">
        <f t="array" ref="F339">IF(OR(A339="",D339=""),"",E339*D339)</f>
        <v/>
      </c>
      <c r="G339" s="181" t="str">
        <f t="array" ref="G339">IF(SUMPRODUCT((原材料明细表!$A$6:$A$1000&gt;=$G$4)*(原材料明细表!$A$6:$A$1000&lt;=$H$4)*(原材料明细表!$C$6:$C$1000=$A339)*(原材料明细表!$I$6:$I$1000))=0,"",SUMPRODUCT((原材料明细表!$A$6:$A$1000&gt;=$G$4)*(原材料明细表!$A$6:$A$1000&lt;=$H$4)*(原材料明细表!$C$6:$C$1000=$A339)*(原材料明细表!$I$6:$I$1000)))</f>
        <v/>
      </c>
      <c r="H339" s="179" t="str">
        <f t="array" ref="H339">IF(A339="","",VLOOKUP(A339,基础资料!A:E,4,0))</f>
        <v/>
      </c>
      <c r="I339" s="186" t="str">
        <f t="array" ref="I339">IF(OR(A339="",G339=""),"",G339*H339)</f>
        <v/>
      </c>
      <c r="J339" s="181" t="str">
        <f t="array" ref="J339">IF(SUMPRODUCT((原材料明细表!$A$6:$A$1000&gt;=$G$4)*(原材料明细表!$A$6:$A$1000&lt;=$H$4)*(原材料明细表!$C$6:$C$1000=$A339)*(原材料明细表!$L$6:$L$1000))=0,"",SUMPRODUCT((原材料明细表!$A$6:$A$1000&gt;=$G$4)*(原材料明细表!$A$6:$A$1000&lt;=$H$4)*(原材料明细表!$C$6:$C$1000=$A339)*(原材料明细表!$L$6:$L$1000)))</f>
        <v/>
      </c>
      <c r="K339" s="178" t="str">
        <f t="array" ref="K339">IF(A339="","",VLOOKUP(A339,基础资料!A:E,4,0))</f>
        <v/>
      </c>
      <c r="L339" s="186" t="str">
        <f t="array" ref="L339">IF(OR(A339="",J339=""),"",J339*K339)</f>
        <v/>
      </c>
      <c r="M339" s="187" t="str">
        <f t="array" ref="M339">IF(AND(D339="",G339="",J339=""),"",IF(AND(D339="",G339=""),-J339,IF(AND(D339="",J339=""),-G339,IF(AND(G339="",J339=""),D339,IF(D339="",-G339-J339,IF(G339="",D339-J339,IF(J339="",D339-G339,D339-G339-J339)))))))</f>
        <v/>
      </c>
      <c r="N339" s="178" t="str">
        <f t="array" ref="N339">IF(A339="","",VLOOKUP(A339,基础资料!A:E,4,0))</f>
        <v/>
      </c>
      <c r="O339" s="186" t="str">
        <f t="array" ref="O339">IF(OR(A339="",M339=""),"",N339*M339)</f>
        <v/>
      </c>
    </row>
    <row r="340" spans="1:15">
      <c r="A340" s="182"/>
      <c r="B340" s="172"/>
      <c r="C340" s="172"/>
      <c r="D340" s="183" t="str">
        <f t="array" ref="D340">IF(SUMPRODUCT((原材料明细表!$A$6:$A$1000&gt;=$G$4)*(原材料明细表!$A$6:$A$1000&lt;=$H$4)*(原材料明细表!$C$6:$C$1000=$A340)*(原材料明细表!$F$6:$F$1000))=0,"",SUMPRODUCT((原材料明细表!$A$6:$A$1000&gt;=$G$4)*(原材料明细表!$A$6:$A$1000&lt;=$H$4)*(原材料明细表!$C$6:$C$1000=$A340)*(原材料明细表!$F$6:$F$1000)))</f>
        <v/>
      </c>
      <c r="E340" s="174" t="str">
        <f t="array" ref="E340">IF(A340="","",VLOOKUP(A340,基础资料!A:E,4,0))</f>
        <v/>
      </c>
      <c r="F340" s="175" t="str">
        <f t="array" ref="F340">IF(OR(A340="",D340=""),"",E340*D340)</f>
        <v/>
      </c>
      <c r="G340" s="176" t="str">
        <f t="array" ref="G340">IF(SUMPRODUCT((原材料明细表!$A$6:$A$1000&gt;=$G$4)*(原材料明细表!$A$6:$A$1000&lt;=$H$4)*(原材料明细表!$C$6:$C$1000=$A340)*(原材料明细表!$I$6:$I$1000))=0,"",SUMPRODUCT((原材料明细表!$A$6:$A$1000&gt;=$G$4)*(原材料明细表!$A$6:$A$1000&lt;=$H$4)*(原材料明细表!$C$6:$C$1000=$A340)*(原材料明细表!$I$6:$I$1000)))</f>
        <v/>
      </c>
      <c r="H340" s="174" t="str">
        <f t="array" ref="H340">IF(A340="","",VLOOKUP(A340,基础资料!A:E,4,0))</f>
        <v/>
      </c>
      <c r="I340" s="184" t="str">
        <f t="array" ref="I340">IF(OR(A340="",G340=""),"",G340*H340)</f>
        <v/>
      </c>
      <c r="J340" s="176" t="str">
        <f t="array" ref="J340">IF(SUMPRODUCT((原材料明细表!$A$6:$A$1000&gt;=$G$4)*(原材料明细表!$A$6:$A$1000&lt;=$H$4)*(原材料明细表!$C$6:$C$1000=$A340)*(原材料明细表!$L$6:$L$1000))=0,"",SUMPRODUCT((原材料明细表!$A$6:$A$1000&gt;=$G$4)*(原材料明细表!$A$6:$A$1000&lt;=$H$4)*(原材料明细表!$C$6:$C$1000=$A340)*(原材料明细表!$L$6:$L$1000)))</f>
        <v/>
      </c>
      <c r="K340" s="173" t="str">
        <f t="array" ref="K340">IF(A340="","",VLOOKUP(A340,基础资料!A:E,4,0))</f>
        <v/>
      </c>
      <c r="L340" s="184" t="str">
        <f t="array" ref="L340">IF(OR(A340="",J340=""),"",J340*K340)</f>
        <v/>
      </c>
      <c r="M340" s="185" t="str">
        <f t="array" ref="M340">IF(AND(D340="",G340="",J340=""),"",IF(AND(D340="",G340=""),-J340,IF(AND(D340="",J340=""),-G340,IF(AND(G340="",J340=""),D340,IF(D340="",-G340-J340,IF(G340="",D340-J340,IF(J340="",D340-G340,D340-G340-J340)))))))</f>
        <v/>
      </c>
      <c r="N340" s="173" t="str">
        <f t="array" ref="N340">IF(A340="","",VLOOKUP(A340,基础资料!A:E,4,0))</f>
        <v/>
      </c>
      <c r="O340" s="184" t="str">
        <f t="array" ref="O340">IF(OR(A340="",M340=""),"",N340*M340)</f>
        <v/>
      </c>
    </row>
    <row r="341" spans="1:15">
      <c r="A341" s="182"/>
      <c r="B341" s="172"/>
      <c r="C341" s="172"/>
      <c r="D341" s="183" t="str">
        <f t="array" ref="D341">IF(SUMPRODUCT((原材料明细表!$A$6:$A$1000&gt;=$G$4)*(原材料明细表!$A$6:$A$1000&lt;=$H$4)*(原材料明细表!$C$6:$C$1000=$A341)*(原材料明细表!$F$6:$F$1000))=0,"",SUMPRODUCT((原材料明细表!$A$6:$A$1000&gt;=$G$4)*(原材料明细表!$A$6:$A$1000&lt;=$H$4)*(原材料明细表!$C$6:$C$1000=$A341)*(原材料明细表!$F$6:$F$1000)))</f>
        <v/>
      </c>
      <c r="E341" s="179" t="str">
        <f t="array" ref="E341">IF(A341="","",VLOOKUP(A341,基础资料!A:E,4,0))</f>
        <v/>
      </c>
      <c r="F341" s="180" t="str">
        <f t="array" ref="F341">IF(OR(A341="",D341=""),"",E341*D341)</f>
        <v/>
      </c>
      <c r="G341" s="181" t="str">
        <f t="array" ref="G341">IF(SUMPRODUCT((原材料明细表!$A$6:$A$1000&gt;=$G$4)*(原材料明细表!$A$6:$A$1000&lt;=$H$4)*(原材料明细表!$C$6:$C$1000=$A341)*(原材料明细表!$I$6:$I$1000))=0,"",SUMPRODUCT((原材料明细表!$A$6:$A$1000&gt;=$G$4)*(原材料明细表!$A$6:$A$1000&lt;=$H$4)*(原材料明细表!$C$6:$C$1000=$A341)*(原材料明细表!$I$6:$I$1000)))</f>
        <v/>
      </c>
      <c r="H341" s="179" t="str">
        <f t="array" ref="H341">IF(A341="","",VLOOKUP(A341,基础资料!A:E,4,0))</f>
        <v/>
      </c>
      <c r="I341" s="186" t="str">
        <f t="array" ref="I341">IF(OR(A341="",G341=""),"",G341*H341)</f>
        <v/>
      </c>
      <c r="J341" s="181" t="str">
        <f t="array" ref="J341">IF(SUMPRODUCT((原材料明细表!$A$6:$A$1000&gt;=$G$4)*(原材料明细表!$A$6:$A$1000&lt;=$H$4)*(原材料明细表!$C$6:$C$1000=$A341)*(原材料明细表!$L$6:$L$1000))=0,"",SUMPRODUCT((原材料明细表!$A$6:$A$1000&gt;=$G$4)*(原材料明细表!$A$6:$A$1000&lt;=$H$4)*(原材料明细表!$C$6:$C$1000=$A341)*(原材料明细表!$L$6:$L$1000)))</f>
        <v/>
      </c>
      <c r="K341" s="178" t="str">
        <f t="array" ref="K341">IF(A341="","",VLOOKUP(A341,基础资料!A:E,4,0))</f>
        <v/>
      </c>
      <c r="L341" s="186" t="str">
        <f t="array" ref="L341">IF(OR(A341="",J341=""),"",J341*K341)</f>
        <v/>
      </c>
      <c r="M341" s="187" t="str">
        <f t="array" ref="M341">IF(AND(D341="",G341="",J341=""),"",IF(AND(D341="",G341=""),-J341,IF(AND(D341="",J341=""),-G341,IF(AND(G341="",J341=""),D341,IF(D341="",-G341-J341,IF(G341="",D341-J341,IF(J341="",D341-G341,D341-G341-J341)))))))</f>
        <v/>
      </c>
      <c r="N341" s="178" t="str">
        <f t="array" ref="N341">IF(A341="","",VLOOKUP(A341,基础资料!A:E,4,0))</f>
        <v/>
      </c>
      <c r="O341" s="186" t="str">
        <f t="array" ref="O341">IF(OR(A341="",M341=""),"",N341*M341)</f>
        <v/>
      </c>
    </row>
    <row r="342" spans="1:15">
      <c r="A342" s="182"/>
      <c r="B342" s="172"/>
      <c r="C342" s="172"/>
      <c r="D342" s="183" t="str">
        <f t="array" ref="D342">IF(SUMPRODUCT((原材料明细表!$A$6:$A$1000&gt;=$G$4)*(原材料明细表!$A$6:$A$1000&lt;=$H$4)*(原材料明细表!$C$6:$C$1000=$A342)*(原材料明细表!$F$6:$F$1000))=0,"",SUMPRODUCT((原材料明细表!$A$6:$A$1000&gt;=$G$4)*(原材料明细表!$A$6:$A$1000&lt;=$H$4)*(原材料明细表!$C$6:$C$1000=$A342)*(原材料明细表!$F$6:$F$1000)))</f>
        <v/>
      </c>
      <c r="E342" s="174" t="str">
        <f t="array" ref="E342">IF(A342="","",VLOOKUP(A342,基础资料!A:E,4,0))</f>
        <v/>
      </c>
      <c r="F342" s="175" t="str">
        <f t="array" ref="F342">IF(OR(A342="",D342=""),"",E342*D342)</f>
        <v/>
      </c>
      <c r="G342" s="176" t="str">
        <f t="array" ref="G342">IF(SUMPRODUCT((原材料明细表!$A$6:$A$1000&gt;=$G$4)*(原材料明细表!$A$6:$A$1000&lt;=$H$4)*(原材料明细表!$C$6:$C$1000=$A342)*(原材料明细表!$I$6:$I$1000))=0,"",SUMPRODUCT((原材料明细表!$A$6:$A$1000&gt;=$G$4)*(原材料明细表!$A$6:$A$1000&lt;=$H$4)*(原材料明细表!$C$6:$C$1000=$A342)*(原材料明细表!$I$6:$I$1000)))</f>
        <v/>
      </c>
      <c r="H342" s="174" t="str">
        <f t="array" ref="H342">IF(A342="","",VLOOKUP(A342,基础资料!A:E,4,0))</f>
        <v/>
      </c>
      <c r="I342" s="184" t="str">
        <f t="array" ref="I342">IF(OR(A342="",G342=""),"",G342*H342)</f>
        <v/>
      </c>
      <c r="J342" s="176" t="str">
        <f t="array" ref="J342">IF(SUMPRODUCT((原材料明细表!$A$6:$A$1000&gt;=$G$4)*(原材料明细表!$A$6:$A$1000&lt;=$H$4)*(原材料明细表!$C$6:$C$1000=$A342)*(原材料明细表!$L$6:$L$1000))=0,"",SUMPRODUCT((原材料明细表!$A$6:$A$1000&gt;=$G$4)*(原材料明细表!$A$6:$A$1000&lt;=$H$4)*(原材料明细表!$C$6:$C$1000=$A342)*(原材料明细表!$L$6:$L$1000)))</f>
        <v/>
      </c>
      <c r="K342" s="173" t="str">
        <f t="array" ref="K342">IF(A342="","",VLOOKUP(A342,基础资料!A:E,4,0))</f>
        <v/>
      </c>
      <c r="L342" s="184" t="str">
        <f t="array" ref="L342">IF(OR(A342="",J342=""),"",J342*K342)</f>
        <v/>
      </c>
      <c r="M342" s="185" t="str">
        <f t="array" ref="M342">IF(AND(D342="",G342="",J342=""),"",IF(AND(D342="",G342=""),-J342,IF(AND(D342="",J342=""),-G342,IF(AND(G342="",J342=""),D342,IF(D342="",-G342-J342,IF(G342="",D342-J342,IF(J342="",D342-G342,D342-G342-J342)))))))</f>
        <v/>
      </c>
      <c r="N342" s="173" t="str">
        <f t="array" ref="N342">IF(A342="","",VLOOKUP(A342,基础资料!A:E,4,0))</f>
        <v/>
      </c>
      <c r="O342" s="184" t="str">
        <f t="array" ref="O342">IF(OR(A342="",M342=""),"",N342*M342)</f>
        <v/>
      </c>
    </row>
    <row r="343" spans="1:15">
      <c r="A343" s="182"/>
      <c r="B343" s="172"/>
      <c r="C343" s="172"/>
      <c r="D343" s="183" t="str">
        <f t="array" ref="D343">IF(SUMPRODUCT((原材料明细表!$A$6:$A$1000&gt;=$G$4)*(原材料明细表!$A$6:$A$1000&lt;=$H$4)*(原材料明细表!$C$6:$C$1000=$A343)*(原材料明细表!$F$6:$F$1000))=0,"",SUMPRODUCT((原材料明细表!$A$6:$A$1000&gt;=$G$4)*(原材料明细表!$A$6:$A$1000&lt;=$H$4)*(原材料明细表!$C$6:$C$1000=$A343)*(原材料明细表!$F$6:$F$1000)))</f>
        <v/>
      </c>
      <c r="E343" s="179" t="str">
        <f t="array" ref="E343">IF(A343="","",VLOOKUP(A343,基础资料!A:E,4,0))</f>
        <v/>
      </c>
      <c r="F343" s="180" t="str">
        <f t="array" ref="F343">IF(OR(A343="",D343=""),"",E343*D343)</f>
        <v/>
      </c>
      <c r="G343" s="181" t="str">
        <f t="array" ref="G343">IF(SUMPRODUCT((原材料明细表!$A$6:$A$1000&gt;=$G$4)*(原材料明细表!$A$6:$A$1000&lt;=$H$4)*(原材料明细表!$C$6:$C$1000=$A343)*(原材料明细表!$I$6:$I$1000))=0,"",SUMPRODUCT((原材料明细表!$A$6:$A$1000&gt;=$G$4)*(原材料明细表!$A$6:$A$1000&lt;=$H$4)*(原材料明细表!$C$6:$C$1000=$A343)*(原材料明细表!$I$6:$I$1000)))</f>
        <v/>
      </c>
      <c r="H343" s="179" t="str">
        <f t="array" ref="H343">IF(A343="","",VLOOKUP(A343,基础资料!A:E,4,0))</f>
        <v/>
      </c>
      <c r="I343" s="186" t="str">
        <f t="array" ref="I343">IF(OR(A343="",G343=""),"",G343*H343)</f>
        <v/>
      </c>
      <c r="J343" s="181" t="str">
        <f t="array" ref="J343">IF(SUMPRODUCT((原材料明细表!$A$6:$A$1000&gt;=$G$4)*(原材料明细表!$A$6:$A$1000&lt;=$H$4)*(原材料明细表!$C$6:$C$1000=$A343)*(原材料明细表!$L$6:$L$1000))=0,"",SUMPRODUCT((原材料明细表!$A$6:$A$1000&gt;=$G$4)*(原材料明细表!$A$6:$A$1000&lt;=$H$4)*(原材料明细表!$C$6:$C$1000=$A343)*(原材料明细表!$L$6:$L$1000)))</f>
        <v/>
      </c>
      <c r="K343" s="178" t="str">
        <f t="array" ref="K343">IF(A343="","",VLOOKUP(A343,基础资料!A:E,4,0))</f>
        <v/>
      </c>
      <c r="L343" s="186" t="str">
        <f t="array" ref="L343">IF(OR(A343="",J343=""),"",J343*K343)</f>
        <v/>
      </c>
      <c r="M343" s="187" t="str">
        <f t="array" ref="M343">IF(AND(D343="",G343="",J343=""),"",IF(AND(D343="",G343=""),-J343,IF(AND(D343="",J343=""),-G343,IF(AND(G343="",J343=""),D343,IF(D343="",-G343-J343,IF(G343="",D343-J343,IF(J343="",D343-G343,D343-G343-J343)))))))</f>
        <v/>
      </c>
      <c r="N343" s="178" t="str">
        <f t="array" ref="N343">IF(A343="","",VLOOKUP(A343,基础资料!A:E,4,0))</f>
        <v/>
      </c>
      <c r="O343" s="186" t="str">
        <f t="array" ref="O343">IF(OR(A343="",M343=""),"",N343*M343)</f>
        <v/>
      </c>
    </row>
    <row r="344" spans="1:15">
      <c r="A344" s="182"/>
      <c r="B344" s="172"/>
      <c r="C344" s="172"/>
      <c r="D344" s="183" t="str">
        <f t="array" ref="D344">IF(SUMPRODUCT((原材料明细表!$A$6:$A$1000&gt;=$G$4)*(原材料明细表!$A$6:$A$1000&lt;=$H$4)*(原材料明细表!$C$6:$C$1000=$A344)*(原材料明细表!$F$6:$F$1000))=0,"",SUMPRODUCT((原材料明细表!$A$6:$A$1000&gt;=$G$4)*(原材料明细表!$A$6:$A$1000&lt;=$H$4)*(原材料明细表!$C$6:$C$1000=$A344)*(原材料明细表!$F$6:$F$1000)))</f>
        <v/>
      </c>
      <c r="E344" s="174" t="str">
        <f t="array" ref="E344">IF(A344="","",VLOOKUP(A344,基础资料!A:E,4,0))</f>
        <v/>
      </c>
      <c r="F344" s="175" t="str">
        <f t="array" ref="F344">IF(OR(A344="",D344=""),"",E344*D344)</f>
        <v/>
      </c>
      <c r="G344" s="176" t="str">
        <f t="array" ref="G344">IF(SUMPRODUCT((原材料明细表!$A$6:$A$1000&gt;=$G$4)*(原材料明细表!$A$6:$A$1000&lt;=$H$4)*(原材料明细表!$C$6:$C$1000=$A344)*(原材料明细表!$I$6:$I$1000))=0,"",SUMPRODUCT((原材料明细表!$A$6:$A$1000&gt;=$G$4)*(原材料明细表!$A$6:$A$1000&lt;=$H$4)*(原材料明细表!$C$6:$C$1000=$A344)*(原材料明细表!$I$6:$I$1000)))</f>
        <v/>
      </c>
      <c r="H344" s="174" t="str">
        <f t="array" ref="H344">IF(A344="","",VLOOKUP(A344,基础资料!A:E,4,0))</f>
        <v/>
      </c>
      <c r="I344" s="184" t="str">
        <f t="array" ref="I344">IF(OR(A344="",G344=""),"",G344*H344)</f>
        <v/>
      </c>
      <c r="J344" s="176" t="str">
        <f t="array" ref="J344">IF(SUMPRODUCT((原材料明细表!$A$6:$A$1000&gt;=$G$4)*(原材料明细表!$A$6:$A$1000&lt;=$H$4)*(原材料明细表!$C$6:$C$1000=$A344)*(原材料明细表!$L$6:$L$1000))=0,"",SUMPRODUCT((原材料明细表!$A$6:$A$1000&gt;=$G$4)*(原材料明细表!$A$6:$A$1000&lt;=$H$4)*(原材料明细表!$C$6:$C$1000=$A344)*(原材料明细表!$L$6:$L$1000)))</f>
        <v/>
      </c>
      <c r="K344" s="173" t="str">
        <f t="array" ref="K344">IF(A344="","",VLOOKUP(A344,基础资料!A:E,4,0))</f>
        <v/>
      </c>
      <c r="L344" s="184" t="str">
        <f t="array" ref="L344">IF(OR(A344="",J344=""),"",J344*K344)</f>
        <v/>
      </c>
      <c r="M344" s="185" t="str">
        <f t="array" ref="M344">IF(AND(D344="",G344="",J344=""),"",IF(AND(D344="",G344=""),-J344,IF(AND(D344="",J344=""),-G344,IF(AND(G344="",J344=""),D344,IF(D344="",-G344-J344,IF(G344="",D344-J344,IF(J344="",D344-G344,D344-G344-J344)))))))</f>
        <v/>
      </c>
      <c r="N344" s="173" t="str">
        <f t="array" ref="N344">IF(A344="","",VLOOKUP(A344,基础资料!A:E,4,0))</f>
        <v/>
      </c>
      <c r="O344" s="184" t="str">
        <f t="array" ref="O344">IF(OR(A344="",M344=""),"",N344*M344)</f>
        <v/>
      </c>
    </row>
    <row r="345" spans="1:15">
      <c r="A345" s="182"/>
      <c r="B345" s="172"/>
      <c r="C345" s="172"/>
      <c r="D345" s="183" t="str">
        <f t="array" ref="D345">IF(SUMPRODUCT((原材料明细表!$A$6:$A$1000&gt;=$G$4)*(原材料明细表!$A$6:$A$1000&lt;=$H$4)*(原材料明细表!$C$6:$C$1000=$A345)*(原材料明细表!$F$6:$F$1000))=0,"",SUMPRODUCT((原材料明细表!$A$6:$A$1000&gt;=$G$4)*(原材料明细表!$A$6:$A$1000&lt;=$H$4)*(原材料明细表!$C$6:$C$1000=$A345)*(原材料明细表!$F$6:$F$1000)))</f>
        <v/>
      </c>
      <c r="E345" s="179" t="str">
        <f t="array" ref="E345">IF(A345="","",VLOOKUP(A345,基础资料!A:E,4,0))</f>
        <v/>
      </c>
      <c r="F345" s="180" t="str">
        <f t="array" ref="F345">IF(OR(A345="",D345=""),"",E345*D345)</f>
        <v/>
      </c>
      <c r="G345" s="181" t="str">
        <f t="array" ref="G345">IF(SUMPRODUCT((原材料明细表!$A$6:$A$1000&gt;=$G$4)*(原材料明细表!$A$6:$A$1000&lt;=$H$4)*(原材料明细表!$C$6:$C$1000=$A345)*(原材料明细表!$I$6:$I$1000))=0,"",SUMPRODUCT((原材料明细表!$A$6:$A$1000&gt;=$G$4)*(原材料明细表!$A$6:$A$1000&lt;=$H$4)*(原材料明细表!$C$6:$C$1000=$A345)*(原材料明细表!$I$6:$I$1000)))</f>
        <v/>
      </c>
      <c r="H345" s="179" t="str">
        <f t="array" ref="H345">IF(A345="","",VLOOKUP(A345,基础资料!A:E,4,0))</f>
        <v/>
      </c>
      <c r="I345" s="186" t="str">
        <f t="array" ref="I345">IF(OR(A345="",G345=""),"",G345*H345)</f>
        <v/>
      </c>
      <c r="J345" s="181" t="str">
        <f t="array" ref="J345">IF(SUMPRODUCT((原材料明细表!$A$6:$A$1000&gt;=$G$4)*(原材料明细表!$A$6:$A$1000&lt;=$H$4)*(原材料明细表!$C$6:$C$1000=$A345)*(原材料明细表!$L$6:$L$1000))=0,"",SUMPRODUCT((原材料明细表!$A$6:$A$1000&gt;=$G$4)*(原材料明细表!$A$6:$A$1000&lt;=$H$4)*(原材料明细表!$C$6:$C$1000=$A345)*(原材料明细表!$L$6:$L$1000)))</f>
        <v/>
      </c>
      <c r="K345" s="178" t="str">
        <f t="array" ref="K345">IF(A345="","",VLOOKUP(A345,基础资料!A:E,4,0))</f>
        <v/>
      </c>
      <c r="L345" s="186" t="str">
        <f t="array" ref="L345">IF(OR(A345="",J345=""),"",J345*K345)</f>
        <v/>
      </c>
      <c r="M345" s="187" t="str">
        <f t="array" ref="M345">IF(AND(D345="",G345="",J345=""),"",IF(AND(D345="",G345=""),-J345,IF(AND(D345="",J345=""),-G345,IF(AND(G345="",J345=""),D345,IF(D345="",-G345-J345,IF(G345="",D345-J345,IF(J345="",D345-G345,D345-G345-J345)))))))</f>
        <v/>
      </c>
      <c r="N345" s="178" t="str">
        <f t="array" ref="N345">IF(A345="","",VLOOKUP(A345,基础资料!A:E,4,0))</f>
        <v/>
      </c>
      <c r="O345" s="186" t="str">
        <f t="array" ref="O345">IF(OR(A345="",M345=""),"",N345*M345)</f>
        <v/>
      </c>
    </row>
    <row r="346" spans="1:15">
      <c r="A346" s="182"/>
      <c r="B346" s="172"/>
      <c r="C346" s="172"/>
      <c r="D346" s="183" t="str">
        <f t="array" ref="D346">IF(SUMPRODUCT((原材料明细表!$A$6:$A$1000&gt;=$G$4)*(原材料明细表!$A$6:$A$1000&lt;=$H$4)*(原材料明细表!$C$6:$C$1000=$A346)*(原材料明细表!$F$6:$F$1000))=0,"",SUMPRODUCT((原材料明细表!$A$6:$A$1000&gt;=$G$4)*(原材料明细表!$A$6:$A$1000&lt;=$H$4)*(原材料明细表!$C$6:$C$1000=$A346)*(原材料明细表!$F$6:$F$1000)))</f>
        <v/>
      </c>
      <c r="E346" s="174" t="str">
        <f t="array" ref="E346">IF(A346="","",VLOOKUP(A346,基础资料!A:E,4,0))</f>
        <v/>
      </c>
      <c r="F346" s="175" t="str">
        <f t="array" ref="F346">IF(OR(A346="",D346=""),"",E346*D346)</f>
        <v/>
      </c>
      <c r="G346" s="176" t="str">
        <f t="array" ref="G346">IF(SUMPRODUCT((原材料明细表!$A$6:$A$1000&gt;=$G$4)*(原材料明细表!$A$6:$A$1000&lt;=$H$4)*(原材料明细表!$C$6:$C$1000=$A346)*(原材料明细表!$I$6:$I$1000))=0,"",SUMPRODUCT((原材料明细表!$A$6:$A$1000&gt;=$G$4)*(原材料明细表!$A$6:$A$1000&lt;=$H$4)*(原材料明细表!$C$6:$C$1000=$A346)*(原材料明细表!$I$6:$I$1000)))</f>
        <v/>
      </c>
      <c r="H346" s="174" t="str">
        <f t="array" ref="H346">IF(A346="","",VLOOKUP(A346,基础资料!A:E,4,0))</f>
        <v/>
      </c>
      <c r="I346" s="184" t="str">
        <f t="array" ref="I346">IF(OR(A346="",G346=""),"",G346*H346)</f>
        <v/>
      </c>
      <c r="J346" s="176" t="str">
        <f t="array" ref="J346">IF(SUMPRODUCT((原材料明细表!$A$6:$A$1000&gt;=$G$4)*(原材料明细表!$A$6:$A$1000&lt;=$H$4)*(原材料明细表!$C$6:$C$1000=$A346)*(原材料明细表!$L$6:$L$1000))=0,"",SUMPRODUCT((原材料明细表!$A$6:$A$1000&gt;=$G$4)*(原材料明细表!$A$6:$A$1000&lt;=$H$4)*(原材料明细表!$C$6:$C$1000=$A346)*(原材料明细表!$L$6:$L$1000)))</f>
        <v/>
      </c>
      <c r="K346" s="173" t="str">
        <f t="array" ref="K346">IF(A346="","",VLOOKUP(A346,基础资料!A:E,4,0))</f>
        <v/>
      </c>
      <c r="L346" s="184" t="str">
        <f t="array" ref="L346">IF(OR(A346="",J346=""),"",J346*K346)</f>
        <v/>
      </c>
      <c r="M346" s="185" t="str">
        <f t="array" ref="M346">IF(AND(D346="",G346="",J346=""),"",IF(AND(D346="",G346=""),-J346,IF(AND(D346="",J346=""),-G346,IF(AND(G346="",J346=""),D346,IF(D346="",-G346-J346,IF(G346="",D346-J346,IF(J346="",D346-G346,D346-G346-J346)))))))</f>
        <v/>
      </c>
      <c r="N346" s="173" t="str">
        <f t="array" ref="N346">IF(A346="","",VLOOKUP(A346,基础资料!A:E,4,0))</f>
        <v/>
      </c>
      <c r="O346" s="184" t="str">
        <f t="array" ref="O346">IF(OR(A346="",M346=""),"",N346*M346)</f>
        <v/>
      </c>
    </row>
    <row r="347" spans="1:15">
      <c r="A347" s="182"/>
      <c r="B347" s="172"/>
      <c r="C347" s="172"/>
      <c r="D347" s="183" t="str">
        <f t="array" ref="D347">IF(SUMPRODUCT((原材料明细表!$A$6:$A$1000&gt;=$G$4)*(原材料明细表!$A$6:$A$1000&lt;=$H$4)*(原材料明细表!$C$6:$C$1000=$A347)*(原材料明细表!$F$6:$F$1000))=0,"",SUMPRODUCT((原材料明细表!$A$6:$A$1000&gt;=$G$4)*(原材料明细表!$A$6:$A$1000&lt;=$H$4)*(原材料明细表!$C$6:$C$1000=$A347)*(原材料明细表!$F$6:$F$1000)))</f>
        <v/>
      </c>
      <c r="E347" s="179" t="str">
        <f t="array" ref="E347">IF(A347="","",VLOOKUP(A347,基础资料!A:E,4,0))</f>
        <v/>
      </c>
      <c r="F347" s="180" t="str">
        <f t="array" ref="F347">IF(OR(A347="",D347=""),"",E347*D347)</f>
        <v/>
      </c>
      <c r="G347" s="181" t="str">
        <f t="array" ref="G347">IF(SUMPRODUCT((原材料明细表!$A$6:$A$1000&gt;=$G$4)*(原材料明细表!$A$6:$A$1000&lt;=$H$4)*(原材料明细表!$C$6:$C$1000=$A347)*(原材料明细表!$I$6:$I$1000))=0,"",SUMPRODUCT((原材料明细表!$A$6:$A$1000&gt;=$G$4)*(原材料明细表!$A$6:$A$1000&lt;=$H$4)*(原材料明细表!$C$6:$C$1000=$A347)*(原材料明细表!$I$6:$I$1000)))</f>
        <v/>
      </c>
      <c r="H347" s="179" t="str">
        <f t="array" ref="H347">IF(A347="","",VLOOKUP(A347,基础资料!A:E,4,0))</f>
        <v/>
      </c>
      <c r="I347" s="186" t="str">
        <f t="array" ref="I347">IF(OR(A347="",G347=""),"",G347*H347)</f>
        <v/>
      </c>
      <c r="J347" s="181" t="str">
        <f t="array" ref="J347">IF(SUMPRODUCT((原材料明细表!$A$6:$A$1000&gt;=$G$4)*(原材料明细表!$A$6:$A$1000&lt;=$H$4)*(原材料明细表!$C$6:$C$1000=$A347)*(原材料明细表!$L$6:$L$1000))=0,"",SUMPRODUCT((原材料明细表!$A$6:$A$1000&gt;=$G$4)*(原材料明细表!$A$6:$A$1000&lt;=$H$4)*(原材料明细表!$C$6:$C$1000=$A347)*(原材料明细表!$L$6:$L$1000)))</f>
        <v/>
      </c>
      <c r="K347" s="178" t="str">
        <f t="array" ref="K347">IF(A347="","",VLOOKUP(A347,基础资料!A:E,4,0))</f>
        <v/>
      </c>
      <c r="L347" s="186" t="str">
        <f t="array" ref="L347">IF(OR(A347="",J347=""),"",J347*K347)</f>
        <v/>
      </c>
      <c r="M347" s="187" t="str">
        <f t="array" ref="M347">IF(AND(D347="",G347="",J347=""),"",IF(AND(D347="",G347=""),-J347,IF(AND(D347="",J347=""),-G347,IF(AND(G347="",J347=""),D347,IF(D347="",-G347-J347,IF(G347="",D347-J347,IF(J347="",D347-G347,D347-G347-J347)))))))</f>
        <v/>
      </c>
      <c r="N347" s="178" t="str">
        <f t="array" ref="N347">IF(A347="","",VLOOKUP(A347,基础资料!A:E,4,0))</f>
        <v/>
      </c>
      <c r="O347" s="186" t="str">
        <f t="array" ref="O347">IF(OR(A347="",M347=""),"",N347*M347)</f>
        <v/>
      </c>
    </row>
    <row r="348" spans="1:15">
      <c r="A348" s="182"/>
      <c r="B348" s="172"/>
      <c r="C348" s="172"/>
      <c r="D348" s="183" t="str">
        <f t="array" ref="D348">IF(SUMPRODUCT((原材料明细表!$A$6:$A$1000&gt;=$G$4)*(原材料明细表!$A$6:$A$1000&lt;=$H$4)*(原材料明细表!$C$6:$C$1000=$A348)*(原材料明细表!$F$6:$F$1000))=0,"",SUMPRODUCT((原材料明细表!$A$6:$A$1000&gt;=$G$4)*(原材料明细表!$A$6:$A$1000&lt;=$H$4)*(原材料明细表!$C$6:$C$1000=$A348)*(原材料明细表!$F$6:$F$1000)))</f>
        <v/>
      </c>
      <c r="E348" s="174" t="str">
        <f t="array" ref="E348">IF(A348="","",VLOOKUP(A348,基础资料!A:E,4,0))</f>
        <v/>
      </c>
      <c r="F348" s="175" t="str">
        <f t="array" ref="F348">IF(OR(A348="",D348=""),"",E348*D348)</f>
        <v/>
      </c>
      <c r="G348" s="176" t="str">
        <f t="array" ref="G348">IF(SUMPRODUCT((原材料明细表!$A$6:$A$1000&gt;=$G$4)*(原材料明细表!$A$6:$A$1000&lt;=$H$4)*(原材料明细表!$C$6:$C$1000=$A348)*(原材料明细表!$I$6:$I$1000))=0,"",SUMPRODUCT((原材料明细表!$A$6:$A$1000&gt;=$G$4)*(原材料明细表!$A$6:$A$1000&lt;=$H$4)*(原材料明细表!$C$6:$C$1000=$A348)*(原材料明细表!$I$6:$I$1000)))</f>
        <v/>
      </c>
      <c r="H348" s="174" t="str">
        <f t="array" ref="H348">IF(A348="","",VLOOKUP(A348,基础资料!A:E,4,0))</f>
        <v/>
      </c>
      <c r="I348" s="184" t="str">
        <f t="array" ref="I348">IF(OR(A348="",G348=""),"",G348*H348)</f>
        <v/>
      </c>
      <c r="J348" s="176" t="str">
        <f t="array" ref="J348">IF(SUMPRODUCT((原材料明细表!$A$6:$A$1000&gt;=$G$4)*(原材料明细表!$A$6:$A$1000&lt;=$H$4)*(原材料明细表!$C$6:$C$1000=$A348)*(原材料明细表!$L$6:$L$1000))=0,"",SUMPRODUCT((原材料明细表!$A$6:$A$1000&gt;=$G$4)*(原材料明细表!$A$6:$A$1000&lt;=$H$4)*(原材料明细表!$C$6:$C$1000=$A348)*(原材料明细表!$L$6:$L$1000)))</f>
        <v/>
      </c>
      <c r="K348" s="173" t="str">
        <f t="array" ref="K348">IF(A348="","",VLOOKUP(A348,基础资料!A:E,4,0))</f>
        <v/>
      </c>
      <c r="L348" s="184" t="str">
        <f t="array" ref="L348">IF(OR(A348="",J348=""),"",J348*K348)</f>
        <v/>
      </c>
      <c r="M348" s="185" t="str">
        <f t="array" ref="M348">IF(AND(D348="",G348="",J348=""),"",IF(AND(D348="",G348=""),-J348,IF(AND(D348="",J348=""),-G348,IF(AND(G348="",J348=""),D348,IF(D348="",-G348-J348,IF(G348="",D348-J348,IF(J348="",D348-G348,D348-G348-J348)))))))</f>
        <v/>
      </c>
      <c r="N348" s="173" t="str">
        <f t="array" ref="N348">IF(A348="","",VLOOKUP(A348,基础资料!A:E,4,0))</f>
        <v/>
      </c>
      <c r="O348" s="184" t="str">
        <f t="array" ref="O348">IF(OR(A348="",M348=""),"",N348*M348)</f>
        <v/>
      </c>
    </row>
    <row r="349" spans="1:15">
      <c r="A349" s="182"/>
      <c r="B349" s="172"/>
      <c r="C349" s="172"/>
      <c r="D349" s="183" t="str">
        <f t="array" ref="D349">IF(SUMPRODUCT((原材料明细表!$A$6:$A$1000&gt;=$G$4)*(原材料明细表!$A$6:$A$1000&lt;=$H$4)*(原材料明细表!$C$6:$C$1000=$A349)*(原材料明细表!$F$6:$F$1000))=0,"",SUMPRODUCT((原材料明细表!$A$6:$A$1000&gt;=$G$4)*(原材料明细表!$A$6:$A$1000&lt;=$H$4)*(原材料明细表!$C$6:$C$1000=$A349)*(原材料明细表!$F$6:$F$1000)))</f>
        <v/>
      </c>
      <c r="E349" s="179" t="str">
        <f t="array" ref="E349">IF(A349="","",VLOOKUP(A349,基础资料!A:E,4,0))</f>
        <v/>
      </c>
      <c r="F349" s="180" t="str">
        <f t="array" ref="F349">IF(OR(A349="",D349=""),"",E349*D349)</f>
        <v/>
      </c>
      <c r="G349" s="181" t="str">
        <f t="array" ref="G349">IF(SUMPRODUCT((原材料明细表!$A$6:$A$1000&gt;=$G$4)*(原材料明细表!$A$6:$A$1000&lt;=$H$4)*(原材料明细表!$C$6:$C$1000=$A349)*(原材料明细表!$I$6:$I$1000))=0,"",SUMPRODUCT((原材料明细表!$A$6:$A$1000&gt;=$G$4)*(原材料明细表!$A$6:$A$1000&lt;=$H$4)*(原材料明细表!$C$6:$C$1000=$A349)*(原材料明细表!$I$6:$I$1000)))</f>
        <v/>
      </c>
      <c r="H349" s="179" t="str">
        <f t="array" ref="H349">IF(A349="","",VLOOKUP(A349,基础资料!A:E,4,0))</f>
        <v/>
      </c>
      <c r="I349" s="186" t="str">
        <f t="array" ref="I349">IF(OR(A349="",G349=""),"",G349*H349)</f>
        <v/>
      </c>
      <c r="J349" s="181" t="str">
        <f t="array" ref="J349">IF(SUMPRODUCT((原材料明细表!$A$6:$A$1000&gt;=$G$4)*(原材料明细表!$A$6:$A$1000&lt;=$H$4)*(原材料明细表!$C$6:$C$1000=$A349)*(原材料明细表!$L$6:$L$1000))=0,"",SUMPRODUCT((原材料明细表!$A$6:$A$1000&gt;=$G$4)*(原材料明细表!$A$6:$A$1000&lt;=$H$4)*(原材料明细表!$C$6:$C$1000=$A349)*(原材料明细表!$L$6:$L$1000)))</f>
        <v/>
      </c>
      <c r="K349" s="178" t="str">
        <f t="array" ref="K349">IF(A349="","",VLOOKUP(A349,基础资料!A:E,4,0))</f>
        <v/>
      </c>
      <c r="L349" s="186" t="str">
        <f t="array" ref="L349">IF(OR(A349="",J349=""),"",J349*K349)</f>
        <v/>
      </c>
      <c r="M349" s="187" t="str">
        <f t="array" ref="M349">IF(AND(D349="",G349="",J349=""),"",IF(AND(D349="",G349=""),-J349,IF(AND(D349="",J349=""),-G349,IF(AND(G349="",J349=""),D349,IF(D349="",-G349-J349,IF(G349="",D349-J349,IF(J349="",D349-G349,D349-G349-J349)))))))</f>
        <v/>
      </c>
      <c r="N349" s="178" t="str">
        <f t="array" ref="N349">IF(A349="","",VLOOKUP(A349,基础资料!A:E,4,0))</f>
        <v/>
      </c>
      <c r="O349" s="186" t="str">
        <f t="array" ref="O349">IF(OR(A349="",M349=""),"",N349*M349)</f>
        <v/>
      </c>
    </row>
    <row r="350" spans="1:15">
      <c r="A350" s="182"/>
      <c r="B350" s="172"/>
      <c r="C350" s="172"/>
      <c r="D350" s="183" t="str">
        <f t="array" ref="D350">IF(SUMPRODUCT((原材料明细表!$A$6:$A$1000&gt;=$G$4)*(原材料明细表!$A$6:$A$1000&lt;=$H$4)*(原材料明细表!$C$6:$C$1000=$A350)*(原材料明细表!$F$6:$F$1000))=0,"",SUMPRODUCT((原材料明细表!$A$6:$A$1000&gt;=$G$4)*(原材料明细表!$A$6:$A$1000&lt;=$H$4)*(原材料明细表!$C$6:$C$1000=$A350)*(原材料明细表!$F$6:$F$1000)))</f>
        <v/>
      </c>
      <c r="E350" s="174" t="str">
        <f t="array" ref="E350">IF(A350="","",VLOOKUP(A350,基础资料!A:E,4,0))</f>
        <v/>
      </c>
      <c r="F350" s="175" t="str">
        <f t="array" ref="F350">IF(OR(A350="",D350=""),"",E350*D350)</f>
        <v/>
      </c>
      <c r="G350" s="176" t="str">
        <f t="array" ref="G350">IF(SUMPRODUCT((原材料明细表!$A$6:$A$1000&gt;=$G$4)*(原材料明细表!$A$6:$A$1000&lt;=$H$4)*(原材料明细表!$C$6:$C$1000=$A350)*(原材料明细表!$I$6:$I$1000))=0,"",SUMPRODUCT((原材料明细表!$A$6:$A$1000&gt;=$G$4)*(原材料明细表!$A$6:$A$1000&lt;=$H$4)*(原材料明细表!$C$6:$C$1000=$A350)*(原材料明细表!$I$6:$I$1000)))</f>
        <v/>
      </c>
      <c r="H350" s="174" t="str">
        <f t="array" ref="H350">IF(A350="","",VLOOKUP(A350,基础资料!A:E,4,0))</f>
        <v/>
      </c>
      <c r="I350" s="184" t="str">
        <f t="array" ref="I350">IF(OR(A350="",G350=""),"",G350*H350)</f>
        <v/>
      </c>
      <c r="J350" s="176" t="str">
        <f t="array" ref="J350">IF(SUMPRODUCT((原材料明细表!$A$6:$A$1000&gt;=$G$4)*(原材料明细表!$A$6:$A$1000&lt;=$H$4)*(原材料明细表!$C$6:$C$1000=$A350)*(原材料明细表!$L$6:$L$1000))=0,"",SUMPRODUCT((原材料明细表!$A$6:$A$1000&gt;=$G$4)*(原材料明细表!$A$6:$A$1000&lt;=$H$4)*(原材料明细表!$C$6:$C$1000=$A350)*(原材料明细表!$L$6:$L$1000)))</f>
        <v/>
      </c>
      <c r="K350" s="173" t="str">
        <f t="array" ref="K350">IF(A350="","",VLOOKUP(A350,基础资料!A:E,4,0))</f>
        <v/>
      </c>
      <c r="L350" s="184" t="str">
        <f t="array" ref="L350">IF(OR(A350="",J350=""),"",J350*K350)</f>
        <v/>
      </c>
      <c r="M350" s="185" t="str">
        <f t="array" ref="M350">IF(AND(D350="",G350="",J350=""),"",IF(AND(D350="",G350=""),-J350,IF(AND(D350="",J350=""),-G350,IF(AND(G350="",J350=""),D350,IF(D350="",-G350-J350,IF(G350="",D350-J350,IF(J350="",D350-G350,D350-G350-J350)))))))</f>
        <v/>
      </c>
      <c r="N350" s="173" t="str">
        <f t="array" ref="N350">IF(A350="","",VLOOKUP(A350,基础资料!A:E,4,0))</f>
        <v/>
      </c>
      <c r="O350" s="184" t="str">
        <f t="array" ref="O350">IF(OR(A350="",M350=""),"",N350*M350)</f>
        <v/>
      </c>
    </row>
    <row r="351" spans="1:15">
      <c r="A351" s="182"/>
      <c r="B351" s="172"/>
      <c r="C351" s="172"/>
      <c r="D351" s="183" t="str">
        <f t="array" ref="D351">IF(SUMPRODUCT((原材料明细表!$A$6:$A$1000&gt;=$G$4)*(原材料明细表!$A$6:$A$1000&lt;=$H$4)*(原材料明细表!$C$6:$C$1000=$A351)*(原材料明细表!$F$6:$F$1000))=0,"",SUMPRODUCT((原材料明细表!$A$6:$A$1000&gt;=$G$4)*(原材料明细表!$A$6:$A$1000&lt;=$H$4)*(原材料明细表!$C$6:$C$1000=$A351)*(原材料明细表!$F$6:$F$1000)))</f>
        <v/>
      </c>
      <c r="E351" s="179" t="str">
        <f t="array" ref="E351">IF(A351="","",VLOOKUP(A351,基础资料!A:E,4,0))</f>
        <v/>
      </c>
      <c r="F351" s="180" t="str">
        <f t="array" ref="F351">IF(OR(A351="",D351=""),"",E351*D351)</f>
        <v/>
      </c>
      <c r="G351" s="181" t="str">
        <f t="array" ref="G351">IF(SUMPRODUCT((原材料明细表!$A$6:$A$1000&gt;=$G$4)*(原材料明细表!$A$6:$A$1000&lt;=$H$4)*(原材料明细表!$C$6:$C$1000=$A351)*(原材料明细表!$I$6:$I$1000))=0,"",SUMPRODUCT((原材料明细表!$A$6:$A$1000&gt;=$G$4)*(原材料明细表!$A$6:$A$1000&lt;=$H$4)*(原材料明细表!$C$6:$C$1000=$A351)*(原材料明细表!$I$6:$I$1000)))</f>
        <v/>
      </c>
      <c r="H351" s="179" t="str">
        <f t="array" ref="H351">IF(A351="","",VLOOKUP(A351,基础资料!A:E,4,0))</f>
        <v/>
      </c>
      <c r="I351" s="186" t="str">
        <f t="array" ref="I351">IF(OR(A351="",G351=""),"",G351*H351)</f>
        <v/>
      </c>
      <c r="J351" s="181" t="str">
        <f t="array" ref="J351">IF(SUMPRODUCT((原材料明细表!$A$6:$A$1000&gt;=$G$4)*(原材料明细表!$A$6:$A$1000&lt;=$H$4)*(原材料明细表!$C$6:$C$1000=$A351)*(原材料明细表!$L$6:$L$1000))=0,"",SUMPRODUCT((原材料明细表!$A$6:$A$1000&gt;=$G$4)*(原材料明细表!$A$6:$A$1000&lt;=$H$4)*(原材料明细表!$C$6:$C$1000=$A351)*(原材料明细表!$L$6:$L$1000)))</f>
        <v/>
      </c>
      <c r="K351" s="178" t="str">
        <f t="array" ref="K351">IF(A351="","",VLOOKUP(A351,基础资料!A:E,4,0))</f>
        <v/>
      </c>
      <c r="L351" s="186" t="str">
        <f t="array" ref="L351">IF(OR(A351="",J351=""),"",J351*K351)</f>
        <v/>
      </c>
      <c r="M351" s="187" t="str">
        <f t="array" ref="M351">IF(AND(D351="",G351="",J351=""),"",IF(AND(D351="",G351=""),-J351,IF(AND(D351="",J351=""),-G351,IF(AND(G351="",J351=""),D351,IF(D351="",-G351-J351,IF(G351="",D351-J351,IF(J351="",D351-G351,D351-G351-J351)))))))</f>
        <v/>
      </c>
      <c r="N351" s="178" t="str">
        <f t="array" ref="N351">IF(A351="","",VLOOKUP(A351,基础资料!A:E,4,0))</f>
        <v/>
      </c>
      <c r="O351" s="186" t="str">
        <f t="array" ref="O351">IF(OR(A351="",M351=""),"",N351*M351)</f>
        <v/>
      </c>
    </row>
    <row r="352" spans="1:15">
      <c r="A352" s="182"/>
      <c r="B352" s="172"/>
      <c r="C352" s="172"/>
      <c r="D352" s="183" t="str">
        <f t="array" ref="D352">IF(SUMPRODUCT((原材料明细表!$A$6:$A$1000&gt;=$G$4)*(原材料明细表!$A$6:$A$1000&lt;=$H$4)*(原材料明细表!$C$6:$C$1000=$A352)*(原材料明细表!$F$6:$F$1000))=0,"",SUMPRODUCT((原材料明细表!$A$6:$A$1000&gt;=$G$4)*(原材料明细表!$A$6:$A$1000&lt;=$H$4)*(原材料明细表!$C$6:$C$1000=$A352)*(原材料明细表!$F$6:$F$1000)))</f>
        <v/>
      </c>
      <c r="E352" s="174" t="str">
        <f t="array" ref="E352">IF(A352="","",VLOOKUP(A352,基础资料!A:E,4,0))</f>
        <v/>
      </c>
      <c r="F352" s="175" t="str">
        <f t="array" ref="F352">IF(OR(A352="",D352=""),"",E352*D352)</f>
        <v/>
      </c>
      <c r="G352" s="176" t="str">
        <f t="array" ref="G352">IF(SUMPRODUCT((原材料明细表!$A$6:$A$1000&gt;=$G$4)*(原材料明细表!$A$6:$A$1000&lt;=$H$4)*(原材料明细表!$C$6:$C$1000=$A352)*(原材料明细表!$I$6:$I$1000))=0,"",SUMPRODUCT((原材料明细表!$A$6:$A$1000&gt;=$G$4)*(原材料明细表!$A$6:$A$1000&lt;=$H$4)*(原材料明细表!$C$6:$C$1000=$A352)*(原材料明细表!$I$6:$I$1000)))</f>
        <v/>
      </c>
      <c r="H352" s="174" t="str">
        <f t="array" ref="H352">IF(A352="","",VLOOKUP(A352,基础资料!A:E,4,0))</f>
        <v/>
      </c>
      <c r="I352" s="184" t="str">
        <f t="array" ref="I352">IF(OR(A352="",G352=""),"",G352*H352)</f>
        <v/>
      </c>
      <c r="J352" s="176" t="str">
        <f t="array" ref="J352">IF(SUMPRODUCT((原材料明细表!$A$6:$A$1000&gt;=$G$4)*(原材料明细表!$A$6:$A$1000&lt;=$H$4)*(原材料明细表!$C$6:$C$1000=$A352)*(原材料明细表!$L$6:$L$1000))=0,"",SUMPRODUCT((原材料明细表!$A$6:$A$1000&gt;=$G$4)*(原材料明细表!$A$6:$A$1000&lt;=$H$4)*(原材料明细表!$C$6:$C$1000=$A352)*(原材料明细表!$L$6:$L$1000)))</f>
        <v/>
      </c>
      <c r="K352" s="173" t="str">
        <f t="array" ref="K352">IF(A352="","",VLOOKUP(A352,基础资料!A:E,4,0))</f>
        <v/>
      </c>
      <c r="L352" s="184" t="str">
        <f t="array" ref="L352">IF(OR(A352="",J352=""),"",J352*K352)</f>
        <v/>
      </c>
      <c r="M352" s="185" t="str">
        <f t="array" ref="M352">IF(AND(D352="",G352="",J352=""),"",IF(AND(D352="",G352=""),-J352,IF(AND(D352="",J352=""),-G352,IF(AND(G352="",J352=""),D352,IF(D352="",-G352-J352,IF(G352="",D352-J352,IF(J352="",D352-G352,D352-G352-J352)))))))</f>
        <v/>
      </c>
      <c r="N352" s="173" t="str">
        <f t="array" ref="N352">IF(A352="","",VLOOKUP(A352,基础资料!A:E,4,0))</f>
        <v/>
      </c>
      <c r="O352" s="184" t="str">
        <f t="array" ref="O352">IF(OR(A352="",M352=""),"",N352*M352)</f>
        <v/>
      </c>
    </row>
    <row r="353" spans="1:15">
      <c r="A353" s="182"/>
      <c r="B353" s="172"/>
      <c r="C353" s="172"/>
      <c r="D353" s="183" t="str">
        <f t="array" ref="D353">IF(SUMPRODUCT((原材料明细表!$A$6:$A$1000&gt;=$G$4)*(原材料明细表!$A$6:$A$1000&lt;=$H$4)*(原材料明细表!$C$6:$C$1000=$A353)*(原材料明细表!$F$6:$F$1000))=0,"",SUMPRODUCT((原材料明细表!$A$6:$A$1000&gt;=$G$4)*(原材料明细表!$A$6:$A$1000&lt;=$H$4)*(原材料明细表!$C$6:$C$1000=$A353)*(原材料明细表!$F$6:$F$1000)))</f>
        <v/>
      </c>
      <c r="E353" s="179" t="str">
        <f t="array" ref="E353">IF(A353="","",VLOOKUP(A353,基础资料!A:E,4,0))</f>
        <v/>
      </c>
      <c r="F353" s="180" t="str">
        <f t="array" ref="F353">IF(OR(A353="",D353=""),"",E353*D353)</f>
        <v/>
      </c>
      <c r="G353" s="181" t="str">
        <f t="array" ref="G353">IF(SUMPRODUCT((原材料明细表!$A$6:$A$1000&gt;=$G$4)*(原材料明细表!$A$6:$A$1000&lt;=$H$4)*(原材料明细表!$C$6:$C$1000=$A353)*(原材料明细表!$I$6:$I$1000))=0,"",SUMPRODUCT((原材料明细表!$A$6:$A$1000&gt;=$G$4)*(原材料明细表!$A$6:$A$1000&lt;=$H$4)*(原材料明细表!$C$6:$C$1000=$A353)*(原材料明细表!$I$6:$I$1000)))</f>
        <v/>
      </c>
      <c r="H353" s="179" t="str">
        <f t="array" ref="H353">IF(A353="","",VLOOKUP(A353,基础资料!A:E,4,0))</f>
        <v/>
      </c>
      <c r="I353" s="186" t="str">
        <f t="array" ref="I353">IF(OR(A353="",G353=""),"",G353*H353)</f>
        <v/>
      </c>
      <c r="J353" s="181" t="str">
        <f t="array" ref="J353">IF(SUMPRODUCT((原材料明细表!$A$6:$A$1000&gt;=$G$4)*(原材料明细表!$A$6:$A$1000&lt;=$H$4)*(原材料明细表!$C$6:$C$1000=$A353)*(原材料明细表!$L$6:$L$1000))=0,"",SUMPRODUCT((原材料明细表!$A$6:$A$1000&gt;=$G$4)*(原材料明细表!$A$6:$A$1000&lt;=$H$4)*(原材料明细表!$C$6:$C$1000=$A353)*(原材料明细表!$L$6:$L$1000)))</f>
        <v/>
      </c>
      <c r="K353" s="178" t="str">
        <f t="array" ref="K353">IF(A353="","",VLOOKUP(A353,基础资料!A:E,4,0))</f>
        <v/>
      </c>
      <c r="L353" s="186" t="str">
        <f t="array" ref="L353">IF(OR(A353="",J353=""),"",J353*K353)</f>
        <v/>
      </c>
      <c r="M353" s="187" t="str">
        <f t="array" ref="M353">IF(AND(D353="",G353="",J353=""),"",IF(AND(D353="",G353=""),-J353,IF(AND(D353="",J353=""),-G353,IF(AND(G353="",J353=""),D353,IF(D353="",-G353-J353,IF(G353="",D353-J353,IF(J353="",D353-G353,D353-G353-J353)))))))</f>
        <v/>
      </c>
      <c r="N353" s="178" t="str">
        <f t="array" ref="N353">IF(A353="","",VLOOKUP(A353,基础资料!A:E,4,0))</f>
        <v/>
      </c>
      <c r="O353" s="186" t="str">
        <f t="array" ref="O353">IF(OR(A353="",M353=""),"",N353*M353)</f>
        <v/>
      </c>
    </row>
    <row r="354" spans="1:15">
      <c r="A354" s="182"/>
      <c r="B354" s="172"/>
      <c r="C354" s="172"/>
      <c r="D354" s="183" t="str">
        <f t="array" ref="D354">IF(SUMPRODUCT((原材料明细表!$A$6:$A$1000&gt;=$G$4)*(原材料明细表!$A$6:$A$1000&lt;=$H$4)*(原材料明细表!$C$6:$C$1000=$A354)*(原材料明细表!$F$6:$F$1000))=0,"",SUMPRODUCT((原材料明细表!$A$6:$A$1000&gt;=$G$4)*(原材料明细表!$A$6:$A$1000&lt;=$H$4)*(原材料明细表!$C$6:$C$1000=$A354)*(原材料明细表!$F$6:$F$1000)))</f>
        <v/>
      </c>
      <c r="E354" s="174" t="str">
        <f t="array" ref="E354">IF(A354="","",VLOOKUP(A354,基础资料!A:E,4,0))</f>
        <v/>
      </c>
      <c r="F354" s="175" t="str">
        <f t="array" ref="F354">IF(OR(A354="",D354=""),"",E354*D354)</f>
        <v/>
      </c>
      <c r="G354" s="176" t="str">
        <f t="array" ref="G354">IF(SUMPRODUCT((原材料明细表!$A$6:$A$1000&gt;=$G$4)*(原材料明细表!$A$6:$A$1000&lt;=$H$4)*(原材料明细表!$C$6:$C$1000=$A354)*(原材料明细表!$I$6:$I$1000))=0,"",SUMPRODUCT((原材料明细表!$A$6:$A$1000&gt;=$G$4)*(原材料明细表!$A$6:$A$1000&lt;=$H$4)*(原材料明细表!$C$6:$C$1000=$A354)*(原材料明细表!$I$6:$I$1000)))</f>
        <v/>
      </c>
      <c r="H354" s="174" t="str">
        <f t="array" ref="H354">IF(A354="","",VLOOKUP(A354,基础资料!A:E,4,0))</f>
        <v/>
      </c>
      <c r="I354" s="184" t="str">
        <f t="array" ref="I354">IF(OR(A354="",G354=""),"",G354*H354)</f>
        <v/>
      </c>
      <c r="J354" s="176" t="str">
        <f t="array" ref="J354">IF(SUMPRODUCT((原材料明细表!$A$6:$A$1000&gt;=$G$4)*(原材料明细表!$A$6:$A$1000&lt;=$H$4)*(原材料明细表!$C$6:$C$1000=$A354)*(原材料明细表!$L$6:$L$1000))=0,"",SUMPRODUCT((原材料明细表!$A$6:$A$1000&gt;=$G$4)*(原材料明细表!$A$6:$A$1000&lt;=$H$4)*(原材料明细表!$C$6:$C$1000=$A354)*(原材料明细表!$L$6:$L$1000)))</f>
        <v/>
      </c>
      <c r="K354" s="173" t="str">
        <f t="array" ref="K354">IF(A354="","",VLOOKUP(A354,基础资料!A:E,4,0))</f>
        <v/>
      </c>
      <c r="L354" s="184" t="str">
        <f t="array" ref="L354">IF(OR(A354="",J354=""),"",J354*K354)</f>
        <v/>
      </c>
      <c r="M354" s="185" t="str">
        <f t="array" ref="M354">IF(AND(D354="",G354="",J354=""),"",IF(AND(D354="",G354=""),-J354,IF(AND(D354="",J354=""),-G354,IF(AND(G354="",J354=""),D354,IF(D354="",-G354-J354,IF(G354="",D354-J354,IF(J354="",D354-G354,D354-G354-J354)))))))</f>
        <v/>
      </c>
      <c r="N354" s="173" t="str">
        <f t="array" ref="N354">IF(A354="","",VLOOKUP(A354,基础资料!A:E,4,0))</f>
        <v/>
      </c>
      <c r="O354" s="184" t="str">
        <f t="array" ref="O354">IF(OR(A354="",M354=""),"",N354*M354)</f>
        <v/>
      </c>
    </row>
    <row r="355" spans="1:15">
      <c r="A355" s="182"/>
      <c r="B355" s="172"/>
      <c r="C355" s="172"/>
      <c r="D355" s="183" t="str">
        <f t="array" ref="D355">IF(SUMPRODUCT((原材料明细表!$A$6:$A$1000&gt;=$G$4)*(原材料明细表!$A$6:$A$1000&lt;=$H$4)*(原材料明细表!$C$6:$C$1000=$A355)*(原材料明细表!$F$6:$F$1000))=0,"",SUMPRODUCT((原材料明细表!$A$6:$A$1000&gt;=$G$4)*(原材料明细表!$A$6:$A$1000&lt;=$H$4)*(原材料明细表!$C$6:$C$1000=$A355)*(原材料明细表!$F$6:$F$1000)))</f>
        <v/>
      </c>
      <c r="E355" s="179" t="str">
        <f t="array" ref="E355">IF(A355="","",VLOOKUP(A355,基础资料!A:E,4,0))</f>
        <v/>
      </c>
      <c r="F355" s="180" t="str">
        <f t="array" ref="F355">IF(OR(A355="",D355=""),"",E355*D355)</f>
        <v/>
      </c>
      <c r="G355" s="181" t="str">
        <f t="array" ref="G355">IF(SUMPRODUCT((原材料明细表!$A$6:$A$1000&gt;=$G$4)*(原材料明细表!$A$6:$A$1000&lt;=$H$4)*(原材料明细表!$C$6:$C$1000=$A355)*(原材料明细表!$I$6:$I$1000))=0,"",SUMPRODUCT((原材料明细表!$A$6:$A$1000&gt;=$G$4)*(原材料明细表!$A$6:$A$1000&lt;=$H$4)*(原材料明细表!$C$6:$C$1000=$A355)*(原材料明细表!$I$6:$I$1000)))</f>
        <v/>
      </c>
      <c r="H355" s="179" t="str">
        <f t="array" ref="H355">IF(A355="","",VLOOKUP(A355,基础资料!A:E,4,0))</f>
        <v/>
      </c>
      <c r="I355" s="186" t="str">
        <f t="array" ref="I355">IF(OR(A355="",G355=""),"",G355*H355)</f>
        <v/>
      </c>
      <c r="J355" s="181" t="str">
        <f t="array" ref="J355">IF(SUMPRODUCT((原材料明细表!$A$6:$A$1000&gt;=$G$4)*(原材料明细表!$A$6:$A$1000&lt;=$H$4)*(原材料明细表!$C$6:$C$1000=$A355)*(原材料明细表!$L$6:$L$1000))=0,"",SUMPRODUCT((原材料明细表!$A$6:$A$1000&gt;=$G$4)*(原材料明细表!$A$6:$A$1000&lt;=$H$4)*(原材料明细表!$C$6:$C$1000=$A355)*(原材料明细表!$L$6:$L$1000)))</f>
        <v/>
      </c>
      <c r="K355" s="178" t="str">
        <f t="array" ref="K355">IF(A355="","",VLOOKUP(A355,基础资料!A:E,4,0))</f>
        <v/>
      </c>
      <c r="L355" s="186" t="str">
        <f t="array" ref="L355">IF(OR(A355="",J355=""),"",J355*K355)</f>
        <v/>
      </c>
      <c r="M355" s="187" t="str">
        <f t="array" ref="M355">IF(AND(D355="",G355="",J355=""),"",IF(AND(D355="",G355=""),-J355,IF(AND(D355="",J355=""),-G355,IF(AND(G355="",J355=""),D355,IF(D355="",-G355-J355,IF(G355="",D355-J355,IF(J355="",D355-G355,D355-G355-J355)))))))</f>
        <v/>
      </c>
      <c r="N355" s="178" t="str">
        <f t="array" ref="N355">IF(A355="","",VLOOKUP(A355,基础资料!A:E,4,0))</f>
        <v/>
      </c>
      <c r="O355" s="186" t="str">
        <f t="array" ref="O355">IF(OR(A355="",M355=""),"",N355*M355)</f>
        <v/>
      </c>
    </row>
    <row r="356" spans="1:15">
      <c r="A356" s="182"/>
      <c r="B356" s="172"/>
      <c r="C356" s="172"/>
      <c r="D356" s="183" t="str">
        <f t="array" ref="D356">IF(SUMPRODUCT((原材料明细表!$A$6:$A$1000&gt;=$G$4)*(原材料明细表!$A$6:$A$1000&lt;=$H$4)*(原材料明细表!$C$6:$C$1000=$A356)*(原材料明细表!$F$6:$F$1000))=0,"",SUMPRODUCT((原材料明细表!$A$6:$A$1000&gt;=$G$4)*(原材料明细表!$A$6:$A$1000&lt;=$H$4)*(原材料明细表!$C$6:$C$1000=$A356)*(原材料明细表!$F$6:$F$1000)))</f>
        <v/>
      </c>
      <c r="E356" s="174" t="str">
        <f t="array" ref="E356">IF(A356="","",VLOOKUP(A356,基础资料!A:E,4,0))</f>
        <v/>
      </c>
      <c r="F356" s="175" t="str">
        <f t="array" ref="F356">IF(OR(A356="",D356=""),"",E356*D356)</f>
        <v/>
      </c>
      <c r="G356" s="176" t="str">
        <f t="array" ref="G356">IF(SUMPRODUCT((原材料明细表!$A$6:$A$1000&gt;=$G$4)*(原材料明细表!$A$6:$A$1000&lt;=$H$4)*(原材料明细表!$C$6:$C$1000=$A356)*(原材料明细表!$I$6:$I$1000))=0,"",SUMPRODUCT((原材料明细表!$A$6:$A$1000&gt;=$G$4)*(原材料明细表!$A$6:$A$1000&lt;=$H$4)*(原材料明细表!$C$6:$C$1000=$A356)*(原材料明细表!$I$6:$I$1000)))</f>
        <v/>
      </c>
      <c r="H356" s="174" t="str">
        <f t="array" ref="H356">IF(A356="","",VLOOKUP(A356,基础资料!A:E,4,0))</f>
        <v/>
      </c>
      <c r="I356" s="184" t="str">
        <f t="array" ref="I356">IF(OR(A356="",G356=""),"",G356*H356)</f>
        <v/>
      </c>
      <c r="J356" s="176" t="str">
        <f t="array" ref="J356">IF(SUMPRODUCT((原材料明细表!$A$6:$A$1000&gt;=$G$4)*(原材料明细表!$A$6:$A$1000&lt;=$H$4)*(原材料明细表!$C$6:$C$1000=$A356)*(原材料明细表!$L$6:$L$1000))=0,"",SUMPRODUCT((原材料明细表!$A$6:$A$1000&gt;=$G$4)*(原材料明细表!$A$6:$A$1000&lt;=$H$4)*(原材料明细表!$C$6:$C$1000=$A356)*(原材料明细表!$L$6:$L$1000)))</f>
        <v/>
      </c>
      <c r="K356" s="173" t="str">
        <f t="array" ref="K356">IF(A356="","",VLOOKUP(A356,基础资料!A:E,4,0))</f>
        <v/>
      </c>
      <c r="L356" s="184" t="str">
        <f t="array" ref="L356">IF(OR(A356="",J356=""),"",J356*K356)</f>
        <v/>
      </c>
      <c r="M356" s="185" t="str">
        <f t="array" ref="M356">IF(AND(D356="",G356="",J356=""),"",IF(AND(D356="",G356=""),-J356,IF(AND(D356="",J356=""),-G356,IF(AND(G356="",J356=""),D356,IF(D356="",-G356-J356,IF(G356="",D356-J356,IF(J356="",D356-G356,D356-G356-J356)))))))</f>
        <v/>
      </c>
      <c r="N356" s="173" t="str">
        <f t="array" ref="N356">IF(A356="","",VLOOKUP(A356,基础资料!A:E,4,0))</f>
        <v/>
      </c>
      <c r="O356" s="184" t="str">
        <f t="array" ref="O356">IF(OR(A356="",M356=""),"",N356*M356)</f>
        <v/>
      </c>
    </row>
    <row r="357" spans="1:15">
      <c r="A357" s="182"/>
      <c r="B357" s="172"/>
      <c r="C357" s="172"/>
      <c r="D357" s="183" t="str">
        <f t="array" ref="D357">IF(SUMPRODUCT((原材料明细表!$A$6:$A$1000&gt;=$G$4)*(原材料明细表!$A$6:$A$1000&lt;=$H$4)*(原材料明细表!$C$6:$C$1000=$A357)*(原材料明细表!$F$6:$F$1000))=0,"",SUMPRODUCT((原材料明细表!$A$6:$A$1000&gt;=$G$4)*(原材料明细表!$A$6:$A$1000&lt;=$H$4)*(原材料明细表!$C$6:$C$1000=$A357)*(原材料明细表!$F$6:$F$1000)))</f>
        <v/>
      </c>
      <c r="E357" s="179" t="str">
        <f t="array" ref="E357">IF(A357="","",VLOOKUP(A357,基础资料!A:E,4,0))</f>
        <v/>
      </c>
      <c r="F357" s="180" t="str">
        <f t="array" ref="F357">IF(OR(A357="",D357=""),"",E357*D357)</f>
        <v/>
      </c>
      <c r="G357" s="181" t="str">
        <f t="array" ref="G357">IF(SUMPRODUCT((原材料明细表!$A$6:$A$1000&gt;=$G$4)*(原材料明细表!$A$6:$A$1000&lt;=$H$4)*(原材料明细表!$C$6:$C$1000=$A357)*(原材料明细表!$I$6:$I$1000))=0,"",SUMPRODUCT((原材料明细表!$A$6:$A$1000&gt;=$G$4)*(原材料明细表!$A$6:$A$1000&lt;=$H$4)*(原材料明细表!$C$6:$C$1000=$A357)*(原材料明细表!$I$6:$I$1000)))</f>
        <v/>
      </c>
      <c r="H357" s="179" t="str">
        <f t="array" ref="H357">IF(A357="","",VLOOKUP(A357,基础资料!A:E,4,0))</f>
        <v/>
      </c>
      <c r="I357" s="186" t="str">
        <f t="array" ref="I357">IF(OR(A357="",G357=""),"",G357*H357)</f>
        <v/>
      </c>
      <c r="J357" s="181" t="str">
        <f t="array" ref="J357">IF(SUMPRODUCT((原材料明细表!$A$6:$A$1000&gt;=$G$4)*(原材料明细表!$A$6:$A$1000&lt;=$H$4)*(原材料明细表!$C$6:$C$1000=$A357)*(原材料明细表!$L$6:$L$1000))=0,"",SUMPRODUCT((原材料明细表!$A$6:$A$1000&gt;=$G$4)*(原材料明细表!$A$6:$A$1000&lt;=$H$4)*(原材料明细表!$C$6:$C$1000=$A357)*(原材料明细表!$L$6:$L$1000)))</f>
        <v/>
      </c>
      <c r="K357" s="178" t="str">
        <f t="array" ref="K357">IF(A357="","",VLOOKUP(A357,基础资料!A:E,4,0))</f>
        <v/>
      </c>
      <c r="L357" s="186" t="str">
        <f t="array" ref="L357">IF(OR(A357="",J357=""),"",J357*K357)</f>
        <v/>
      </c>
      <c r="M357" s="187" t="str">
        <f t="array" ref="M357">IF(AND(D357="",G357="",J357=""),"",IF(AND(D357="",G357=""),-J357,IF(AND(D357="",J357=""),-G357,IF(AND(G357="",J357=""),D357,IF(D357="",-G357-J357,IF(G357="",D357-J357,IF(J357="",D357-G357,D357-G357-J357)))))))</f>
        <v/>
      </c>
      <c r="N357" s="178" t="str">
        <f t="array" ref="N357">IF(A357="","",VLOOKUP(A357,基础资料!A:E,4,0))</f>
        <v/>
      </c>
      <c r="O357" s="186" t="str">
        <f t="array" ref="O357">IF(OR(A357="",M357=""),"",N357*M357)</f>
        <v/>
      </c>
    </row>
    <row r="358" spans="1:15">
      <c r="A358" s="182"/>
      <c r="B358" s="172"/>
      <c r="C358" s="172"/>
      <c r="D358" s="183" t="str">
        <f t="array" ref="D358">IF(SUMPRODUCT((原材料明细表!$A$6:$A$1000&gt;=$G$4)*(原材料明细表!$A$6:$A$1000&lt;=$H$4)*(原材料明细表!$C$6:$C$1000=$A358)*(原材料明细表!$F$6:$F$1000))=0,"",SUMPRODUCT((原材料明细表!$A$6:$A$1000&gt;=$G$4)*(原材料明细表!$A$6:$A$1000&lt;=$H$4)*(原材料明细表!$C$6:$C$1000=$A358)*(原材料明细表!$F$6:$F$1000)))</f>
        <v/>
      </c>
      <c r="E358" s="174" t="str">
        <f t="array" ref="E358">IF(A358="","",VLOOKUP(A358,基础资料!A:E,4,0))</f>
        <v/>
      </c>
      <c r="F358" s="175" t="str">
        <f t="array" ref="F358">IF(OR(A358="",D358=""),"",E358*D358)</f>
        <v/>
      </c>
      <c r="G358" s="176" t="str">
        <f t="array" ref="G358">IF(SUMPRODUCT((原材料明细表!$A$6:$A$1000&gt;=$G$4)*(原材料明细表!$A$6:$A$1000&lt;=$H$4)*(原材料明细表!$C$6:$C$1000=$A358)*(原材料明细表!$I$6:$I$1000))=0,"",SUMPRODUCT((原材料明细表!$A$6:$A$1000&gt;=$G$4)*(原材料明细表!$A$6:$A$1000&lt;=$H$4)*(原材料明细表!$C$6:$C$1000=$A358)*(原材料明细表!$I$6:$I$1000)))</f>
        <v/>
      </c>
      <c r="H358" s="174" t="str">
        <f t="array" ref="H358">IF(A358="","",VLOOKUP(A358,基础资料!A:E,4,0))</f>
        <v/>
      </c>
      <c r="I358" s="184" t="str">
        <f t="array" ref="I358">IF(OR(A358="",G358=""),"",G358*H358)</f>
        <v/>
      </c>
      <c r="J358" s="176" t="str">
        <f t="array" ref="J358">IF(SUMPRODUCT((原材料明细表!$A$6:$A$1000&gt;=$G$4)*(原材料明细表!$A$6:$A$1000&lt;=$H$4)*(原材料明细表!$C$6:$C$1000=$A358)*(原材料明细表!$L$6:$L$1000))=0,"",SUMPRODUCT((原材料明细表!$A$6:$A$1000&gt;=$G$4)*(原材料明细表!$A$6:$A$1000&lt;=$H$4)*(原材料明细表!$C$6:$C$1000=$A358)*(原材料明细表!$L$6:$L$1000)))</f>
        <v/>
      </c>
      <c r="K358" s="173" t="str">
        <f t="array" ref="K358">IF(A358="","",VLOOKUP(A358,基础资料!A:E,4,0))</f>
        <v/>
      </c>
      <c r="L358" s="184" t="str">
        <f t="array" ref="L358">IF(OR(A358="",J358=""),"",J358*K358)</f>
        <v/>
      </c>
      <c r="M358" s="185" t="str">
        <f t="array" ref="M358">IF(AND(D358="",G358="",J358=""),"",IF(AND(D358="",G358=""),-J358,IF(AND(D358="",J358=""),-G358,IF(AND(G358="",J358=""),D358,IF(D358="",-G358-J358,IF(G358="",D358-J358,IF(J358="",D358-G358,D358-G358-J358)))))))</f>
        <v/>
      </c>
      <c r="N358" s="173" t="str">
        <f t="array" ref="N358">IF(A358="","",VLOOKUP(A358,基础资料!A:E,4,0))</f>
        <v/>
      </c>
      <c r="O358" s="184" t="str">
        <f t="array" ref="O358">IF(OR(A358="",M358=""),"",N358*M358)</f>
        <v/>
      </c>
    </row>
    <row r="359" spans="1:15">
      <c r="A359" s="182"/>
      <c r="B359" s="172"/>
      <c r="C359" s="172"/>
      <c r="D359" s="183" t="str">
        <f t="array" ref="D359">IF(SUMPRODUCT((原材料明细表!$A$6:$A$1000&gt;=$G$4)*(原材料明细表!$A$6:$A$1000&lt;=$H$4)*(原材料明细表!$C$6:$C$1000=$A359)*(原材料明细表!$F$6:$F$1000))=0,"",SUMPRODUCT((原材料明细表!$A$6:$A$1000&gt;=$G$4)*(原材料明细表!$A$6:$A$1000&lt;=$H$4)*(原材料明细表!$C$6:$C$1000=$A359)*(原材料明细表!$F$6:$F$1000)))</f>
        <v/>
      </c>
      <c r="E359" s="179" t="str">
        <f t="array" ref="E359">IF(A359="","",VLOOKUP(A359,基础资料!A:E,4,0))</f>
        <v/>
      </c>
      <c r="F359" s="180" t="str">
        <f t="array" ref="F359">IF(OR(A359="",D359=""),"",E359*D359)</f>
        <v/>
      </c>
      <c r="G359" s="181" t="str">
        <f t="array" ref="G359">IF(SUMPRODUCT((原材料明细表!$A$6:$A$1000&gt;=$G$4)*(原材料明细表!$A$6:$A$1000&lt;=$H$4)*(原材料明细表!$C$6:$C$1000=$A359)*(原材料明细表!$I$6:$I$1000))=0,"",SUMPRODUCT((原材料明细表!$A$6:$A$1000&gt;=$G$4)*(原材料明细表!$A$6:$A$1000&lt;=$H$4)*(原材料明细表!$C$6:$C$1000=$A359)*(原材料明细表!$I$6:$I$1000)))</f>
        <v/>
      </c>
      <c r="H359" s="179" t="str">
        <f t="array" ref="H359">IF(A359="","",VLOOKUP(A359,基础资料!A:E,4,0))</f>
        <v/>
      </c>
      <c r="I359" s="186" t="str">
        <f t="array" ref="I359">IF(OR(A359="",G359=""),"",G359*H359)</f>
        <v/>
      </c>
      <c r="J359" s="181" t="str">
        <f t="array" ref="J359">IF(SUMPRODUCT((原材料明细表!$A$6:$A$1000&gt;=$G$4)*(原材料明细表!$A$6:$A$1000&lt;=$H$4)*(原材料明细表!$C$6:$C$1000=$A359)*(原材料明细表!$L$6:$L$1000))=0,"",SUMPRODUCT((原材料明细表!$A$6:$A$1000&gt;=$G$4)*(原材料明细表!$A$6:$A$1000&lt;=$H$4)*(原材料明细表!$C$6:$C$1000=$A359)*(原材料明细表!$L$6:$L$1000)))</f>
        <v/>
      </c>
      <c r="K359" s="178" t="str">
        <f t="array" ref="K359">IF(A359="","",VLOOKUP(A359,基础资料!A:E,4,0))</f>
        <v/>
      </c>
      <c r="L359" s="186" t="str">
        <f t="array" ref="L359">IF(OR(A359="",J359=""),"",J359*K359)</f>
        <v/>
      </c>
      <c r="M359" s="187" t="str">
        <f t="array" ref="M359">IF(AND(D359="",G359="",J359=""),"",IF(AND(D359="",G359=""),-J359,IF(AND(D359="",J359=""),-G359,IF(AND(G359="",J359=""),D359,IF(D359="",-G359-J359,IF(G359="",D359-J359,IF(J359="",D359-G359,D359-G359-J359)))))))</f>
        <v/>
      </c>
      <c r="N359" s="178" t="str">
        <f t="array" ref="N359">IF(A359="","",VLOOKUP(A359,基础资料!A:E,4,0))</f>
        <v/>
      </c>
      <c r="O359" s="186" t="str">
        <f t="array" ref="O359">IF(OR(A359="",M359=""),"",N359*M359)</f>
        <v/>
      </c>
    </row>
    <row r="360" spans="1:15">
      <c r="A360" s="182"/>
      <c r="B360" s="172"/>
      <c r="C360" s="172"/>
      <c r="D360" s="183" t="str">
        <f t="array" ref="D360">IF(SUMPRODUCT((原材料明细表!$A$6:$A$1000&gt;=$G$4)*(原材料明细表!$A$6:$A$1000&lt;=$H$4)*(原材料明细表!$C$6:$C$1000=$A360)*(原材料明细表!$F$6:$F$1000))=0,"",SUMPRODUCT((原材料明细表!$A$6:$A$1000&gt;=$G$4)*(原材料明细表!$A$6:$A$1000&lt;=$H$4)*(原材料明细表!$C$6:$C$1000=$A360)*(原材料明细表!$F$6:$F$1000)))</f>
        <v/>
      </c>
      <c r="E360" s="174" t="str">
        <f t="array" ref="E360">IF(A360="","",VLOOKUP(A360,基础资料!A:E,4,0))</f>
        <v/>
      </c>
      <c r="F360" s="175" t="str">
        <f t="array" ref="F360">IF(OR(A360="",D360=""),"",E360*D360)</f>
        <v/>
      </c>
      <c r="G360" s="176" t="str">
        <f t="array" ref="G360">IF(SUMPRODUCT((原材料明细表!$A$6:$A$1000&gt;=$G$4)*(原材料明细表!$A$6:$A$1000&lt;=$H$4)*(原材料明细表!$C$6:$C$1000=$A360)*(原材料明细表!$I$6:$I$1000))=0,"",SUMPRODUCT((原材料明细表!$A$6:$A$1000&gt;=$G$4)*(原材料明细表!$A$6:$A$1000&lt;=$H$4)*(原材料明细表!$C$6:$C$1000=$A360)*(原材料明细表!$I$6:$I$1000)))</f>
        <v/>
      </c>
      <c r="H360" s="174" t="str">
        <f t="array" ref="H360">IF(A360="","",VLOOKUP(A360,基础资料!A:E,4,0))</f>
        <v/>
      </c>
      <c r="I360" s="184" t="str">
        <f t="array" ref="I360">IF(OR(A360="",G360=""),"",G360*H360)</f>
        <v/>
      </c>
      <c r="J360" s="176" t="str">
        <f t="array" ref="J360">IF(SUMPRODUCT((原材料明细表!$A$6:$A$1000&gt;=$G$4)*(原材料明细表!$A$6:$A$1000&lt;=$H$4)*(原材料明细表!$C$6:$C$1000=$A360)*(原材料明细表!$L$6:$L$1000))=0,"",SUMPRODUCT((原材料明细表!$A$6:$A$1000&gt;=$G$4)*(原材料明细表!$A$6:$A$1000&lt;=$H$4)*(原材料明细表!$C$6:$C$1000=$A360)*(原材料明细表!$L$6:$L$1000)))</f>
        <v/>
      </c>
      <c r="K360" s="173" t="str">
        <f t="array" ref="K360">IF(A360="","",VLOOKUP(A360,基础资料!A:E,4,0))</f>
        <v/>
      </c>
      <c r="L360" s="184" t="str">
        <f t="array" ref="L360">IF(OR(A360="",J360=""),"",J360*K360)</f>
        <v/>
      </c>
      <c r="M360" s="185" t="str">
        <f t="array" ref="M360">IF(AND(D360="",G360="",J360=""),"",IF(AND(D360="",G360=""),-J360,IF(AND(D360="",J360=""),-G360,IF(AND(G360="",J360=""),D360,IF(D360="",-G360-J360,IF(G360="",D360-J360,IF(J360="",D360-G360,D360-G360-J360)))))))</f>
        <v/>
      </c>
      <c r="N360" s="173" t="str">
        <f t="array" ref="N360">IF(A360="","",VLOOKUP(A360,基础资料!A:E,4,0))</f>
        <v/>
      </c>
      <c r="O360" s="184" t="str">
        <f t="array" ref="O360">IF(OR(A360="",M360=""),"",N360*M360)</f>
        <v/>
      </c>
    </row>
    <row r="361" spans="1:15">
      <c r="A361" s="182"/>
      <c r="B361" s="172"/>
      <c r="C361" s="172"/>
      <c r="D361" s="183" t="str">
        <f t="array" ref="D361">IF(SUMPRODUCT((原材料明细表!$A$6:$A$1000&gt;=$G$4)*(原材料明细表!$A$6:$A$1000&lt;=$H$4)*(原材料明细表!$C$6:$C$1000=$A361)*(原材料明细表!$F$6:$F$1000))=0,"",SUMPRODUCT((原材料明细表!$A$6:$A$1000&gt;=$G$4)*(原材料明细表!$A$6:$A$1000&lt;=$H$4)*(原材料明细表!$C$6:$C$1000=$A361)*(原材料明细表!$F$6:$F$1000)))</f>
        <v/>
      </c>
      <c r="E361" s="179" t="str">
        <f t="array" ref="E361">IF(A361="","",VLOOKUP(A361,基础资料!A:E,4,0))</f>
        <v/>
      </c>
      <c r="F361" s="180" t="str">
        <f t="array" ref="F361">IF(OR(A361="",D361=""),"",E361*D361)</f>
        <v/>
      </c>
      <c r="G361" s="181" t="str">
        <f t="array" ref="G361">IF(SUMPRODUCT((原材料明细表!$A$6:$A$1000&gt;=$G$4)*(原材料明细表!$A$6:$A$1000&lt;=$H$4)*(原材料明细表!$C$6:$C$1000=$A361)*(原材料明细表!$I$6:$I$1000))=0,"",SUMPRODUCT((原材料明细表!$A$6:$A$1000&gt;=$G$4)*(原材料明细表!$A$6:$A$1000&lt;=$H$4)*(原材料明细表!$C$6:$C$1000=$A361)*(原材料明细表!$I$6:$I$1000)))</f>
        <v/>
      </c>
      <c r="H361" s="179" t="str">
        <f t="array" ref="H361">IF(A361="","",VLOOKUP(A361,基础资料!A:E,4,0))</f>
        <v/>
      </c>
      <c r="I361" s="186" t="str">
        <f t="array" ref="I361">IF(OR(A361="",G361=""),"",G361*H361)</f>
        <v/>
      </c>
      <c r="J361" s="181" t="str">
        <f t="array" ref="J361">IF(SUMPRODUCT((原材料明细表!$A$6:$A$1000&gt;=$G$4)*(原材料明细表!$A$6:$A$1000&lt;=$H$4)*(原材料明细表!$C$6:$C$1000=$A361)*(原材料明细表!$L$6:$L$1000))=0,"",SUMPRODUCT((原材料明细表!$A$6:$A$1000&gt;=$G$4)*(原材料明细表!$A$6:$A$1000&lt;=$H$4)*(原材料明细表!$C$6:$C$1000=$A361)*(原材料明细表!$L$6:$L$1000)))</f>
        <v/>
      </c>
      <c r="K361" s="178" t="str">
        <f t="array" ref="K361">IF(A361="","",VLOOKUP(A361,基础资料!A:E,4,0))</f>
        <v/>
      </c>
      <c r="L361" s="186" t="str">
        <f t="array" ref="L361">IF(OR(A361="",J361=""),"",J361*K361)</f>
        <v/>
      </c>
      <c r="M361" s="187" t="str">
        <f t="array" ref="M361">IF(AND(D361="",G361="",J361=""),"",IF(AND(D361="",G361=""),-J361,IF(AND(D361="",J361=""),-G361,IF(AND(G361="",J361=""),D361,IF(D361="",-G361-J361,IF(G361="",D361-J361,IF(J361="",D361-G361,D361-G361-J361)))))))</f>
        <v/>
      </c>
      <c r="N361" s="178" t="str">
        <f t="array" ref="N361">IF(A361="","",VLOOKUP(A361,基础资料!A:E,4,0))</f>
        <v/>
      </c>
      <c r="O361" s="186" t="str">
        <f t="array" ref="O361">IF(OR(A361="",M361=""),"",N361*M361)</f>
        <v/>
      </c>
    </row>
    <row r="362" spans="1:15">
      <c r="A362" s="182"/>
      <c r="B362" s="172"/>
      <c r="C362" s="172"/>
      <c r="D362" s="183" t="str">
        <f t="array" ref="D362">IF(SUMPRODUCT((原材料明细表!$A$6:$A$1000&gt;=$G$4)*(原材料明细表!$A$6:$A$1000&lt;=$H$4)*(原材料明细表!$C$6:$C$1000=$A362)*(原材料明细表!$F$6:$F$1000))=0,"",SUMPRODUCT((原材料明细表!$A$6:$A$1000&gt;=$G$4)*(原材料明细表!$A$6:$A$1000&lt;=$H$4)*(原材料明细表!$C$6:$C$1000=$A362)*(原材料明细表!$F$6:$F$1000)))</f>
        <v/>
      </c>
      <c r="E362" s="174" t="str">
        <f t="array" ref="E362">IF(A362="","",VLOOKUP(A362,基础资料!A:E,4,0))</f>
        <v/>
      </c>
      <c r="F362" s="175" t="str">
        <f t="array" ref="F362">IF(OR(A362="",D362=""),"",E362*D362)</f>
        <v/>
      </c>
      <c r="G362" s="176" t="str">
        <f t="array" ref="G362">IF(SUMPRODUCT((原材料明细表!$A$6:$A$1000&gt;=$G$4)*(原材料明细表!$A$6:$A$1000&lt;=$H$4)*(原材料明细表!$C$6:$C$1000=$A362)*(原材料明细表!$I$6:$I$1000))=0,"",SUMPRODUCT((原材料明细表!$A$6:$A$1000&gt;=$G$4)*(原材料明细表!$A$6:$A$1000&lt;=$H$4)*(原材料明细表!$C$6:$C$1000=$A362)*(原材料明细表!$I$6:$I$1000)))</f>
        <v/>
      </c>
      <c r="H362" s="174" t="str">
        <f t="array" ref="H362">IF(A362="","",VLOOKUP(A362,基础资料!A:E,4,0))</f>
        <v/>
      </c>
      <c r="I362" s="184" t="str">
        <f t="array" ref="I362">IF(OR(A362="",G362=""),"",G362*H362)</f>
        <v/>
      </c>
      <c r="J362" s="176" t="str">
        <f t="array" ref="J362">IF(SUMPRODUCT((原材料明细表!$A$6:$A$1000&gt;=$G$4)*(原材料明细表!$A$6:$A$1000&lt;=$H$4)*(原材料明细表!$C$6:$C$1000=$A362)*(原材料明细表!$L$6:$L$1000))=0,"",SUMPRODUCT((原材料明细表!$A$6:$A$1000&gt;=$G$4)*(原材料明细表!$A$6:$A$1000&lt;=$H$4)*(原材料明细表!$C$6:$C$1000=$A362)*(原材料明细表!$L$6:$L$1000)))</f>
        <v/>
      </c>
      <c r="K362" s="173" t="str">
        <f t="array" ref="K362">IF(A362="","",VLOOKUP(A362,基础资料!A:E,4,0))</f>
        <v/>
      </c>
      <c r="L362" s="184" t="str">
        <f t="array" ref="L362">IF(OR(A362="",J362=""),"",J362*K362)</f>
        <v/>
      </c>
      <c r="M362" s="185" t="str">
        <f t="array" ref="M362">IF(AND(D362="",G362="",J362=""),"",IF(AND(D362="",G362=""),-J362,IF(AND(D362="",J362=""),-G362,IF(AND(G362="",J362=""),D362,IF(D362="",-G362-J362,IF(G362="",D362-J362,IF(J362="",D362-G362,D362-G362-J362)))))))</f>
        <v/>
      </c>
      <c r="N362" s="173" t="str">
        <f t="array" ref="N362">IF(A362="","",VLOOKUP(A362,基础资料!A:E,4,0))</f>
        <v/>
      </c>
      <c r="O362" s="184" t="str">
        <f t="array" ref="O362">IF(OR(A362="",M362=""),"",N362*M362)</f>
        <v/>
      </c>
    </row>
    <row r="363" spans="1:15">
      <c r="A363" s="182"/>
      <c r="B363" s="172"/>
      <c r="C363" s="172"/>
      <c r="D363" s="183" t="str">
        <f t="array" ref="D363">IF(SUMPRODUCT((原材料明细表!$A$6:$A$1000&gt;=$G$4)*(原材料明细表!$A$6:$A$1000&lt;=$H$4)*(原材料明细表!$C$6:$C$1000=$A363)*(原材料明细表!$F$6:$F$1000))=0,"",SUMPRODUCT((原材料明细表!$A$6:$A$1000&gt;=$G$4)*(原材料明细表!$A$6:$A$1000&lt;=$H$4)*(原材料明细表!$C$6:$C$1000=$A363)*(原材料明细表!$F$6:$F$1000)))</f>
        <v/>
      </c>
      <c r="E363" s="179" t="str">
        <f t="array" ref="E363">IF(A363="","",VLOOKUP(A363,基础资料!A:E,4,0))</f>
        <v/>
      </c>
      <c r="F363" s="180" t="str">
        <f t="array" ref="F363">IF(OR(A363="",D363=""),"",E363*D363)</f>
        <v/>
      </c>
      <c r="G363" s="181" t="str">
        <f t="array" ref="G363">IF(SUMPRODUCT((原材料明细表!$A$6:$A$1000&gt;=$G$4)*(原材料明细表!$A$6:$A$1000&lt;=$H$4)*(原材料明细表!$C$6:$C$1000=$A363)*(原材料明细表!$I$6:$I$1000))=0,"",SUMPRODUCT((原材料明细表!$A$6:$A$1000&gt;=$G$4)*(原材料明细表!$A$6:$A$1000&lt;=$H$4)*(原材料明细表!$C$6:$C$1000=$A363)*(原材料明细表!$I$6:$I$1000)))</f>
        <v/>
      </c>
      <c r="H363" s="179" t="str">
        <f t="array" ref="H363">IF(A363="","",VLOOKUP(A363,基础资料!A:E,4,0))</f>
        <v/>
      </c>
      <c r="I363" s="186" t="str">
        <f t="array" ref="I363">IF(OR(A363="",G363=""),"",G363*H363)</f>
        <v/>
      </c>
      <c r="J363" s="181" t="str">
        <f t="array" ref="J363">IF(SUMPRODUCT((原材料明细表!$A$6:$A$1000&gt;=$G$4)*(原材料明细表!$A$6:$A$1000&lt;=$H$4)*(原材料明细表!$C$6:$C$1000=$A363)*(原材料明细表!$L$6:$L$1000))=0,"",SUMPRODUCT((原材料明细表!$A$6:$A$1000&gt;=$G$4)*(原材料明细表!$A$6:$A$1000&lt;=$H$4)*(原材料明细表!$C$6:$C$1000=$A363)*(原材料明细表!$L$6:$L$1000)))</f>
        <v/>
      </c>
      <c r="K363" s="178" t="str">
        <f t="array" ref="K363">IF(A363="","",VLOOKUP(A363,基础资料!A:E,4,0))</f>
        <v/>
      </c>
      <c r="L363" s="186" t="str">
        <f t="array" ref="L363">IF(OR(A363="",J363=""),"",J363*K363)</f>
        <v/>
      </c>
      <c r="M363" s="187" t="str">
        <f t="array" ref="M363">IF(AND(D363="",G363="",J363=""),"",IF(AND(D363="",G363=""),-J363,IF(AND(D363="",J363=""),-G363,IF(AND(G363="",J363=""),D363,IF(D363="",-G363-J363,IF(G363="",D363-J363,IF(J363="",D363-G363,D363-G363-J363)))))))</f>
        <v/>
      </c>
      <c r="N363" s="178" t="str">
        <f t="array" ref="N363">IF(A363="","",VLOOKUP(A363,基础资料!A:E,4,0))</f>
        <v/>
      </c>
      <c r="O363" s="186" t="str">
        <f t="array" ref="O363">IF(OR(A363="",M363=""),"",N363*M363)</f>
        <v/>
      </c>
    </row>
    <row r="364" spans="1:15">
      <c r="A364" s="182"/>
      <c r="B364" s="172"/>
      <c r="C364" s="172"/>
      <c r="D364" s="183" t="str">
        <f t="array" ref="D364">IF(SUMPRODUCT((原材料明细表!$A$6:$A$1000&gt;=$G$4)*(原材料明细表!$A$6:$A$1000&lt;=$H$4)*(原材料明细表!$C$6:$C$1000=$A364)*(原材料明细表!$F$6:$F$1000))=0,"",SUMPRODUCT((原材料明细表!$A$6:$A$1000&gt;=$G$4)*(原材料明细表!$A$6:$A$1000&lt;=$H$4)*(原材料明细表!$C$6:$C$1000=$A364)*(原材料明细表!$F$6:$F$1000)))</f>
        <v/>
      </c>
      <c r="E364" s="174" t="str">
        <f t="array" ref="E364">IF(A364="","",VLOOKUP(A364,基础资料!A:E,4,0))</f>
        <v/>
      </c>
      <c r="F364" s="175" t="str">
        <f t="array" ref="F364">IF(OR(A364="",D364=""),"",E364*D364)</f>
        <v/>
      </c>
      <c r="G364" s="176" t="str">
        <f t="array" ref="G364">IF(SUMPRODUCT((原材料明细表!$A$6:$A$1000&gt;=$G$4)*(原材料明细表!$A$6:$A$1000&lt;=$H$4)*(原材料明细表!$C$6:$C$1000=$A364)*(原材料明细表!$I$6:$I$1000))=0,"",SUMPRODUCT((原材料明细表!$A$6:$A$1000&gt;=$G$4)*(原材料明细表!$A$6:$A$1000&lt;=$H$4)*(原材料明细表!$C$6:$C$1000=$A364)*(原材料明细表!$I$6:$I$1000)))</f>
        <v/>
      </c>
      <c r="H364" s="174" t="str">
        <f t="array" ref="H364">IF(A364="","",VLOOKUP(A364,基础资料!A:E,4,0))</f>
        <v/>
      </c>
      <c r="I364" s="184" t="str">
        <f t="array" ref="I364">IF(OR(A364="",G364=""),"",G364*H364)</f>
        <v/>
      </c>
      <c r="J364" s="176" t="str">
        <f t="array" ref="J364">IF(SUMPRODUCT((原材料明细表!$A$6:$A$1000&gt;=$G$4)*(原材料明细表!$A$6:$A$1000&lt;=$H$4)*(原材料明细表!$C$6:$C$1000=$A364)*(原材料明细表!$L$6:$L$1000))=0,"",SUMPRODUCT((原材料明细表!$A$6:$A$1000&gt;=$G$4)*(原材料明细表!$A$6:$A$1000&lt;=$H$4)*(原材料明细表!$C$6:$C$1000=$A364)*(原材料明细表!$L$6:$L$1000)))</f>
        <v/>
      </c>
      <c r="K364" s="173" t="str">
        <f t="array" ref="K364">IF(A364="","",VLOOKUP(A364,基础资料!A:E,4,0))</f>
        <v/>
      </c>
      <c r="L364" s="184" t="str">
        <f t="array" ref="L364">IF(OR(A364="",J364=""),"",J364*K364)</f>
        <v/>
      </c>
      <c r="M364" s="185" t="str">
        <f t="array" ref="M364">IF(AND(D364="",G364="",J364=""),"",IF(AND(D364="",G364=""),-J364,IF(AND(D364="",J364=""),-G364,IF(AND(G364="",J364=""),D364,IF(D364="",-G364-J364,IF(G364="",D364-J364,IF(J364="",D364-G364,D364-G364-J364)))))))</f>
        <v/>
      </c>
      <c r="N364" s="173" t="str">
        <f t="array" ref="N364">IF(A364="","",VLOOKUP(A364,基础资料!A:E,4,0))</f>
        <v/>
      </c>
      <c r="O364" s="184" t="str">
        <f t="array" ref="O364">IF(OR(A364="",M364=""),"",N364*M364)</f>
        <v/>
      </c>
    </row>
    <row r="365" spans="1:15">
      <c r="A365" s="182"/>
      <c r="B365" s="172"/>
      <c r="C365" s="172"/>
      <c r="D365" s="183" t="str">
        <f t="array" ref="D365">IF(SUMPRODUCT((原材料明细表!$A$6:$A$1000&gt;=$G$4)*(原材料明细表!$A$6:$A$1000&lt;=$H$4)*(原材料明细表!$C$6:$C$1000=$A365)*(原材料明细表!$F$6:$F$1000))=0,"",SUMPRODUCT((原材料明细表!$A$6:$A$1000&gt;=$G$4)*(原材料明细表!$A$6:$A$1000&lt;=$H$4)*(原材料明细表!$C$6:$C$1000=$A365)*(原材料明细表!$F$6:$F$1000)))</f>
        <v/>
      </c>
      <c r="E365" s="179" t="str">
        <f t="array" ref="E365">IF(A365="","",VLOOKUP(A365,基础资料!A:E,4,0))</f>
        <v/>
      </c>
      <c r="F365" s="180" t="str">
        <f t="array" ref="F365">IF(OR(A365="",D365=""),"",E365*D365)</f>
        <v/>
      </c>
      <c r="G365" s="181" t="str">
        <f t="array" ref="G365">IF(SUMPRODUCT((原材料明细表!$A$6:$A$1000&gt;=$G$4)*(原材料明细表!$A$6:$A$1000&lt;=$H$4)*(原材料明细表!$C$6:$C$1000=$A365)*(原材料明细表!$I$6:$I$1000))=0,"",SUMPRODUCT((原材料明细表!$A$6:$A$1000&gt;=$G$4)*(原材料明细表!$A$6:$A$1000&lt;=$H$4)*(原材料明细表!$C$6:$C$1000=$A365)*(原材料明细表!$I$6:$I$1000)))</f>
        <v/>
      </c>
      <c r="H365" s="179" t="str">
        <f t="array" ref="H365">IF(A365="","",VLOOKUP(A365,基础资料!A:E,4,0))</f>
        <v/>
      </c>
      <c r="I365" s="186" t="str">
        <f t="array" ref="I365">IF(OR(A365="",G365=""),"",G365*H365)</f>
        <v/>
      </c>
      <c r="J365" s="181" t="str">
        <f t="array" ref="J365">IF(SUMPRODUCT((原材料明细表!$A$6:$A$1000&gt;=$G$4)*(原材料明细表!$A$6:$A$1000&lt;=$H$4)*(原材料明细表!$C$6:$C$1000=$A365)*(原材料明细表!$L$6:$L$1000))=0,"",SUMPRODUCT((原材料明细表!$A$6:$A$1000&gt;=$G$4)*(原材料明细表!$A$6:$A$1000&lt;=$H$4)*(原材料明细表!$C$6:$C$1000=$A365)*(原材料明细表!$L$6:$L$1000)))</f>
        <v/>
      </c>
      <c r="K365" s="178" t="str">
        <f t="array" ref="K365">IF(A365="","",VLOOKUP(A365,基础资料!A:E,4,0))</f>
        <v/>
      </c>
      <c r="L365" s="186" t="str">
        <f t="array" ref="L365">IF(OR(A365="",J365=""),"",J365*K365)</f>
        <v/>
      </c>
      <c r="M365" s="187" t="str">
        <f t="array" ref="M365">IF(AND(D365="",G365="",J365=""),"",IF(AND(D365="",G365=""),-J365,IF(AND(D365="",J365=""),-G365,IF(AND(G365="",J365=""),D365,IF(D365="",-G365-J365,IF(G365="",D365-J365,IF(J365="",D365-G365,D365-G365-J365)))))))</f>
        <v/>
      </c>
      <c r="N365" s="178" t="str">
        <f t="array" ref="N365">IF(A365="","",VLOOKUP(A365,基础资料!A:E,4,0))</f>
        <v/>
      </c>
      <c r="O365" s="186" t="str">
        <f t="array" ref="O365">IF(OR(A365="",M365=""),"",N365*M365)</f>
        <v/>
      </c>
    </row>
    <row r="366" spans="1:15">
      <c r="A366" s="182"/>
      <c r="B366" s="172"/>
      <c r="C366" s="172"/>
      <c r="D366" s="183" t="str">
        <f t="array" ref="D366">IF(SUMPRODUCT((原材料明细表!$A$6:$A$1000&gt;=$G$4)*(原材料明细表!$A$6:$A$1000&lt;=$H$4)*(原材料明细表!$C$6:$C$1000=$A366)*(原材料明细表!$F$6:$F$1000))=0,"",SUMPRODUCT((原材料明细表!$A$6:$A$1000&gt;=$G$4)*(原材料明细表!$A$6:$A$1000&lt;=$H$4)*(原材料明细表!$C$6:$C$1000=$A366)*(原材料明细表!$F$6:$F$1000)))</f>
        <v/>
      </c>
      <c r="E366" s="174" t="str">
        <f t="array" ref="E366">IF(A366="","",VLOOKUP(A366,基础资料!A:E,4,0))</f>
        <v/>
      </c>
      <c r="F366" s="175" t="str">
        <f t="array" ref="F366">IF(OR(A366="",D366=""),"",E366*D366)</f>
        <v/>
      </c>
      <c r="G366" s="176" t="str">
        <f t="array" ref="G366">IF(SUMPRODUCT((原材料明细表!$A$6:$A$1000&gt;=$G$4)*(原材料明细表!$A$6:$A$1000&lt;=$H$4)*(原材料明细表!$C$6:$C$1000=$A366)*(原材料明细表!$I$6:$I$1000))=0,"",SUMPRODUCT((原材料明细表!$A$6:$A$1000&gt;=$G$4)*(原材料明细表!$A$6:$A$1000&lt;=$H$4)*(原材料明细表!$C$6:$C$1000=$A366)*(原材料明细表!$I$6:$I$1000)))</f>
        <v/>
      </c>
      <c r="H366" s="174" t="str">
        <f t="array" ref="H366">IF(A366="","",VLOOKUP(A366,基础资料!A:E,4,0))</f>
        <v/>
      </c>
      <c r="I366" s="184" t="str">
        <f t="array" ref="I366">IF(OR(A366="",G366=""),"",G366*H366)</f>
        <v/>
      </c>
      <c r="J366" s="176" t="str">
        <f t="array" ref="J366">IF(SUMPRODUCT((原材料明细表!$A$6:$A$1000&gt;=$G$4)*(原材料明细表!$A$6:$A$1000&lt;=$H$4)*(原材料明细表!$C$6:$C$1000=$A366)*(原材料明细表!$L$6:$L$1000))=0,"",SUMPRODUCT((原材料明细表!$A$6:$A$1000&gt;=$G$4)*(原材料明细表!$A$6:$A$1000&lt;=$H$4)*(原材料明细表!$C$6:$C$1000=$A366)*(原材料明细表!$L$6:$L$1000)))</f>
        <v/>
      </c>
      <c r="K366" s="173" t="str">
        <f t="array" ref="K366">IF(A366="","",VLOOKUP(A366,基础资料!A:E,4,0))</f>
        <v/>
      </c>
      <c r="L366" s="184" t="str">
        <f t="array" ref="L366">IF(OR(A366="",J366=""),"",J366*K366)</f>
        <v/>
      </c>
      <c r="M366" s="185" t="str">
        <f t="array" ref="M366">IF(AND(D366="",G366="",J366=""),"",IF(AND(D366="",G366=""),-J366,IF(AND(D366="",J366=""),-G366,IF(AND(G366="",J366=""),D366,IF(D366="",-G366-J366,IF(G366="",D366-J366,IF(J366="",D366-G366,D366-G366-J366)))))))</f>
        <v/>
      </c>
      <c r="N366" s="173" t="str">
        <f t="array" ref="N366">IF(A366="","",VLOOKUP(A366,基础资料!A:E,4,0))</f>
        <v/>
      </c>
      <c r="O366" s="184" t="str">
        <f t="array" ref="O366">IF(OR(A366="",M366=""),"",N366*M366)</f>
        <v/>
      </c>
    </row>
    <row r="367" spans="1:15">
      <c r="A367" s="182"/>
      <c r="B367" s="172"/>
      <c r="C367" s="172"/>
      <c r="D367" s="183" t="str">
        <f t="array" ref="D367">IF(SUMPRODUCT((原材料明细表!$A$6:$A$1000&gt;=$G$4)*(原材料明细表!$A$6:$A$1000&lt;=$H$4)*(原材料明细表!$C$6:$C$1000=$A367)*(原材料明细表!$F$6:$F$1000))=0,"",SUMPRODUCT((原材料明细表!$A$6:$A$1000&gt;=$G$4)*(原材料明细表!$A$6:$A$1000&lt;=$H$4)*(原材料明细表!$C$6:$C$1000=$A367)*(原材料明细表!$F$6:$F$1000)))</f>
        <v/>
      </c>
      <c r="E367" s="179" t="str">
        <f t="array" ref="E367">IF(A367="","",VLOOKUP(A367,基础资料!A:E,4,0))</f>
        <v/>
      </c>
      <c r="F367" s="180" t="str">
        <f t="array" ref="F367">IF(OR(A367="",D367=""),"",E367*D367)</f>
        <v/>
      </c>
      <c r="G367" s="181" t="str">
        <f t="array" ref="G367">IF(SUMPRODUCT((原材料明细表!$A$6:$A$1000&gt;=$G$4)*(原材料明细表!$A$6:$A$1000&lt;=$H$4)*(原材料明细表!$C$6:$C$1000=$A367)*(原材料明细表!$I$6:$I$1000))=0,"",SUMPRODUCT((原材料明细表!$A$6:$A$1000&gt;=$G$4)*(原材料明细表!$A$6:$A$1000&lt;=$H$4)*(原材料明细表!$C$6:$C$1000=$A367)*(原材料明细表!$I$6:$I$1000)))</f>
        <v/>
      </c>
      <c r="H367" s="179" t="str">
        <f t="array" ref="H367">IF(A367="","",VLOOKUP(A367,基础资料!A:E,4,0))</f>
        <v/>
      </c>
      <c r="I367" s="186" t="str">
        <f t="array" ref="I367">IF(OR(A367="",G367=""),"",G367*H367)</f>
        <v/>
      </c>
      <c r="J367" s="181" t="str">
        <f t="array" ref="J367">IF(SUMPRODUCT((原材料明细表!$A$6:$A$1000&gt;=$G$4)*(原材料明细表!$A$6:$A$1000&lt;=$H$4)*(原材料明细表!$C$6:$C$1000=$A367)*(原材料明细表!$L$6:$L$1000))=0,"",SUMPRODUCT((原材料明细表!$A$6:$A$1000&gt;=$G$4)*(原材料明细表!$A$6:$A$1000&lt;=$H$4)*(原材料明细表!$C$6:$C$1000=$A367)*(原材料明细表!$L$6:$L$1000)))</f>
        <v/>
      </c>
      <c r="K367" s="178" t="str">
        <f t="array" ref="K367">IF(A367="","",VLOOKUP(A367,基础资料!A:E,4,0))</f>
        <v/>
      </c>
      <c r="L367" s="186" t="str">
        <f t="array" ref="L367">IF(OR(A367="",J367=""),"",J367*K367)</f>
        <v/>
      </c>
      <c r="M367" s="187" t="str">
        <f t="array" ref="M367">IF(AND(D367="",G367="",J367=""),"",IF(AND(D367="",G367=""),-J367,IF(AND(D367="",J367=""),-G367,IF(AND(G367="",J367=""),D367,IF(D367="",-G367-J367,IF(G367="",D367-J367,IF(J367="",D367-G367,D367-G367-J367)))))))</f>
        <v/>
      </c>
      <c r="N367" s="178" t="str">
        <f t="array" ref="N367">IF(A367="","",VLOOKUP(A367,基础资料!A:E,4,0))</f>
        <v/>
      </c>
      <c r="O367" s="186" t="str">
        <f t="array" ref="O367">IF(OR(A367="",M367=""),"",N367*M367)</f>
        <v/>
      </c>
    </row>
    <row r="368" spans="1:15">
      <c r="A368" s="182"/>
      <c r="B368" s="172"/>
      <c r="C368" s="172"/>
      <c r="D368" s="183" t="str">
        <f t="array" ref="D368">IF(SUMPRODUCT((原材料明细表!$A$6:$A$1000&gt;=$G$4)*(原材料明细表!$A$6:$A$1000&lt;=$H$4)*(原材料明细表!$C$6:$C$1000=$A368)*(原材料明细表!$F$6:$F$1000))=0,"",SUMPRODUCT((原材料明细表!$A$6:$A$1000&gt;=$G$4)*(原材料明细表!$A$6:$A$1000&lt;=$H$4)*(原材料明细表!$C$6:$C$1000=$A368)*(原材料明细表!$F$6:$F$1000)))</f>
        <v/>
      </c>
      <c r="E368" s="174" t="str">
        <f t="array" ref="E368">IF(A368="","",VLOOKUP(A368,基础资料!A:E,4,0))</f>
        <v/>
      </c>
      <c r="F368" s="175" t="str">
        <f t="array" ref="F368">IF(OR(A368="",D368=""),"",E368*D368)</f>
        <v/>
      </c>
      <c r="G368" s="176" t="str">
        <f t="array" ref="G368">IF(SUMPRODUCT((原材料明细表!$A$6:$A$1000&gt;=$G$4)*(原材料明细表!$A$6:$A$1000&lt;=$H$4)*(原材料明细表!$C$6:$C$1000=$A368)*(原材料明细表!$I$6:$I$1000))=0,"",SUMPRODUCT((原材料明细表!$A$6:$A$1000&gt;=$G$4)*(原材料明细表!$A$6:$A$1000&lt;=$H$4)*(原材料明细表!$C$6:$C$1000=$A368)*(原材料明细表!$I$6:$I$1000)))</f>
        <v/>
      </c>
      <c r="H368" s="174" t="str">
        <f t="array" ref="H368">IF(A368="","",VLOOKUP(A368,基础资料!A:E,4,0))</f>
        <v/>
      </c>
      <c r="I368" s="184" t="str">
        <f t="array" ref="I368">IF(OR(A368="",G368=""),"",G368*H368)</f>
        <v/>
      </c>
      <c r="J368" s="176" t="str">
        <f t="array" ref="J368">IF(SUMPRODUCT((原材料明细表!$A$6:$A$1000&gt;=$G$4)*(原材料明细表!$A$6:$A$1000&lt;=$H$4)*(原材料明细表!$C$6:$C$1000=$A368)*(原材料明细表!$L$6:$L$1000))=0,"",SUMPRODUCT((原材料明细表!$A$6:$A$1000&gt;=$G$4)*(原材料明细表!$A$6:$A$1000&lt;=$H$4)*(原材料明细表!$C$6:$C$1000=$A368)*(原材料明细表!$L$6:$L$1000)))</f>
        <v/>
      </c>
      <c r="K368" s="173" t="str">
        <f t="array" ref="K368">IF(A368="","",VLOOKUP(A368,基础资料!A:E,4,0))</f>
        <v/>
      </c>
      <c r="L368" s="184" t="str">
        <f t="array" ref="L368">IF(OR(A368="",J368=""),"",J368*K368)</f>
        <v/>
      </c>
      <c r="M368" s="185" t="str">
        <f t="array" ref="M368">IF(AND(D368="",G368="",J368=""),"",IF(AND(D368="",G368=""),-J368,IF(AND(D368="",J368=""),-G368,IF(AND(G368="",J368=""),D368,IF(D368="",-G368-J368,IF(G368="",D368-J368,IF(J368="",D368-G368,D368-G368-J368)))))))</f>
        <v/>
      </c>
      <c r="N368" s="173" t="str">
        <f t="array" ref="N368">IF(A368="","",VLOOKUP(A368,基础资料!A:E,4,0))</f>
        <v/>
      </c>
      <c r="O368" s="184" t="str">
        <f t="array" ref="O368">IF(OR(A368="",M368=""),"",N368*M368)</f>
        <v/>
      </c>
    </row>
    <row r="369" spans="1:15">
      <c r="A369" s="182"/>
      <c r="B369" s="172"/>
      <c r="C369" s="172"/>
      <c r="D369" s="183" t="str">
        <f t="array" ref="D369">IF(SUMPRODUCT((原材料明细表!$A$6:$A$1000&gt;=$G$4)*(原材料明细表!$A$6:$A$1000&lt;=$H$4)*(原材料明细表!$C$6:$C$1000=$A369)*(原材料明细表!$F$6:$F$1000))=0,"",SUMPRODUCT((原材料明细表!$A$6:$A$1000&gt;=$G$4)*(原材料明细表!$A$6:$A$1000&lt;=$H$4)*(原材料明细表!$C$6:$C$1000=$A369)*(原材料明细表!$F$6:$F$1000)))</f>
        <v/>
      </c>
      <c r="E369" s="179" t="str">
        <f t="array" ref="E369">IF(A369="","",VLOOKUP(A369,基础资料!A:E,4,0))</f>
        <v/>
      </c>
      <c r="F369" s="180" t="str">
        <f t="array" ref="F369">IF(OR(A369="",D369=""),"",E369*D369)</f>
        <v/>
      </c>
      <c r="G369" s="181" t="str">
        <f t="array" ref="G369">IF(SUMPRODUCT((原材料明细表!$A$6:$A$1000&gt;=$G$4)*(原材料明细表!$A$6:$A$1000&lt;=$H$4)*(原材料明细表!$C$6:$C$1000=$A369)*(原材料明细表!$I$6:$I$1000))=0,"",SUMPRODUCT((原材料明细表!$A$6:$A$1000&gt;=$G$4)*(原材料明细表!$A$6:$A$1000&lt;=$H$4)*(原材料明细表!$C$6:$C$1000=$A369)*(原材料明细表!$I$6:$I$1000)))</f>
        <v/>
      </c>
      <c r="H369" s="179" t="str">
        <f t="array" ref="H369">IF(A369="","",VLOOKUP(A369,基础资料!A:E,4,0))</f>
        <v/>
      </c>
      <c r="I369" s="186" t="str">
        <f t="array" ref="I369">IF(OR(A369="",G369=""),"",G369*H369)</f>
        <v/>
      </c>
      <c r="J369" s="181" t="str">
        <f t="array" ref="J369">IF(SUMPRODUCT((原材料明细表!$A$6:$A$1000&gt;=$G$4)*(原材料明细表!$A$6:$A$1000&lt;=$H$4)*(原材料明细表!$C$6:$C$1000=$A369)*(原材料明细表!$L$6:$L$1000))=0,"",SUMPRODUCT((原材料明细表!$A$6:$A$1000&gt;=$G$4)*(原材料明细表!$A$6:$A$1000&lt;=$H$4)*(原材料明细表!$C$6:$C$1000=$A369)*(原材料明细表!$L$6:$L$1000)))</f>
        <v/>
      </c>
      <c r="K369" s="178" t="str">
        <f t="array" ref="K369">IF(A369="","",VLOOKUP(A369,基础资料!A:E,4,0))</f>
        <v/>
      </c>
      <c r="L369" s="186" t="str">
        <f t="array" ref="L369">IF(OR(A369="",J369=""),"",J369*K369)</f>
        <v/>
      </c>
      <c r="M369" s="187" t="str">
        <f t="array" ref="M369">IF(AND(D369="",G369="",J369=""),"",IF(AND(D369="",G369=""),-J369,IF(AND(D369="",J369=""),-G369,IF(AND(G369="",J369=""),D369,IF(D369="",-G369-J369,IF(G369="",D369-J369,IF(J369="",D369-G369,D369-G369-J369)))))))</f>
        <v/>
      </c>
      <c r="N369" s="178" t="str">
        <f t="array" ref="N369">IF(A369="","",VLOOKUP(A369,基础资料!A:E,4,0))</f>
        <v/>
      </c>
      <c r="O369" s="186" t="str">
        <f t="array" ref="O369">IF(OR(A369="",M369=""),"",N369*M369)</f>
        <v/>
      </c>
    </row>
    <row r="370" spans="1:15">
      <c r="A370" s="182"/>
      <c r="B370" s="172"/>
      <c r="C370" s="172"/>
      <c r="D370" s="183" t="str">
        <f t="array" ref="D370">IF(SUMPRODUCT((原材料明细表!$A$6:$A$1000&gt;=$G$4)*(原材料明细表!$A$6:$A$1000&lt;=$H$4)*(原材料明细表!$C$6:$C$1000=$A370)*(原材料明细表!$F$6:$F$1000))=0,"",SUMPRODUCT((原材料明细表!$A$6:$A$1000&gt;=$G$4)*(原材料明细表!$A$6:$A$1000&lt;=$H$4)*(原材料明细表!$C$6:$C$1000=$A370)*(原材料明细表!$F$6:$F$1000)))</f>
        <v/>
      </c>
      <c r="E370" s="174" t="str">
        <f t="array" ref="E370">IF(A370="","",VLOOKUP(A370,基础资料!A:E,4,0))</f>
        <v/>
      </c>
      <c r="F370" s="175" t="str">
        <f t="array" ref="F370">IF(OR(A370="",D370=""),"",E370*D370)</f>
        <v/>
      </c>
      <c r="G370" s="176" t="str">
        <f t="array" ref="G370">IF(SUMPRODUCT((原材料明细表!$A$6:$A$1000&gt;=$G$4)*(原材料明细表!$A$6:$A$1000&lt;=$H$4)*(原材料明细表!$C$6:$C$1000=$A370)*(原材料明细表!$I$6:$I$1000))=0,"",SUMPRODUCT((原材料明细表!$A$6:$A$1000&gt;=$G$4)*(原材料明细表!$A$6:$A$1000&lt;=$H$4)*(原材料明细表!$C$6:$C$1000=$A370)*(原材料明细表!$I$6:$I$1000)))</f>
        <v/>
      </c>
      <c r="H370" s="174" t="str">
        <f t="array" ref="H370">IF(A370="","",VLOOKUP(A370,基础资料!A:E,4,0))</f>
        <v/>
      </c>
      <c r="I370" s="184" t="str">
        <f t="array" ref="I370">IF(OR(A370="",G370=""),"",G370*H370)</f>
        <v/>
      </c>
      <c r="J370" s="176" t="str">
        <f t="array" ref="J370">IF(SUMPRODUCT((原材料明细表!$A$6:$A$1000&gt;=$G$4)*(原材料明细表!$A$6:$A$1000&lt;=$H$4)*(原材料明细表!$C$6:$C$1000=$A370)*(原材料明细表!$L$6:$L$1000))=0,"",SUMPRODUCT((原材料明细表!$A$6:$A$1000&gt;=$G$4)*(原材料明细表!$A$6:$A$1000&lt;=$H$4)*(原材料明细表!$C$6:$C$1000=$A370)*(原材料明细表!$L$6:$L$1000)))</f>
        <v/>
      </c>
      <c r="K370" s="173" t="str">
        <f t="array" ref="K370">IF(A370="","",VLOOKUP(A370,基础资料!A:E,4,0))</f>
        <v/>
      </c>
      <c r="L370" s="184" t="str">
        <f t="array" ref="L370">IF(OR(A370="",J370=""),"",J370*K370)</f>
        <v/>
      </c>
      <c r="M370" s="185" t="str">
        <f t="array" ref="M370">IF(AND(D370="",G370="",J370=""),"",IF(AND(D370="",G370=""),-J370,IF(AND(D370="",J370=""),-G370,IF(AND(G370="",J370=""),D370,IF(D370="",-G370-J370,IF(G370="",D370-J370,IF(J370="",D370-G370,D370-G370-J370)))))))</f>
        <v/>
      </c>
      <c r="N370" s="173" t="str">
        <f t="array" ref="N370">IF(A370="","",VLOOKUP(A370,基础资料!A:E,4,0))</f>
        <v/>
      </c>
      <c r="O370" s="184" t="str">
        <f t="array" ref="O370">IF(OR(A370="",M370=""),"",N370*M370)</f>
        <v/>
      </c>
    </row>
    <row r="371" spans="1:15">
      <c r="A371" s="182"/>
      <c r="B371" s="172"/>
      <c r="C371" s="172"/>
      <c r="D371" s="183" t="str">
        <f t="array" ref="D371">IF(SUMPRODUCT((原材料明细表!$A$6:$A$1000&gt;=$G$4)*(原材料明细表!$A$6:$A$1000&lt;=$H$4)*(原材料明细表!$C$6:$C$1000=$A371)*(原材料明细表!$F$6:$F$1000))=0,"",SUMPRODUCT((原材料明细表!$A$6:$A$1000&gt;=$G$4)*(原材料明细表!$A$6:$A$1000&lt;=$H$4)*(原材料明细表!$C$6:$C$1000=$A371)*(原材料明细表!$F$6:$F$1000)))</f>
        <v/>
      </c>
      <c r="E371" s="179" t="str">
        <f t="array" ref="E371">IF(A371="","",VLOOKUP(A371,基础资料!A:E,4,0))</f>
        <v/>
      </c>
      <c r="F371" s="180" t="str">
        <f t="array" ref="F371">IF(OR(A371="",D371=""),"",E371*D371)</f>
        <v/>
      </c>
      <c r="G371" s="181" t="str">
        <f t="array" ref="G371">IF(SUMPRODUCT((原材料明细表!$A$6:$A$1000&gt;=$G$4)*(原材料明细表!$A$6:$A$1000&lt;=$H$4)*(原材料明细表!$C$6:$C$1000=$A371)*(原材料明细表!$I$6:$I$1000))=0,"",SUMPRODUCT((原材料明细表!$A$6:$A$1000&gt;=$G$4)*(原材料明细表!$A$6:$A$1000&lt;=$H$4)*(原材料明细表!$C$6:$C$1000=$A371)*(原材料明细表!$I$6:$I$1000)))</f>
        <v/>
      </c>
      <c r="H371" s="179" t="str">
        <f t="array" ref="H371">IF(A371="","",VLOOKUP(A371,基础资料!A:E,4,0))</f>
        <v/>
      </c>
      <c r="I371" s="186" t="str">
        <f t="array" ref="I371">IF(OR(A371="",G371=""),"",G371*H371)</f>
        <v/>
      </c>
      <c r="J371" s="181" t="str">
        <f t="array" ref="J371">IF(SUMPRODUCT((原材料明细表!$A$6:$A$1000&gt;=$G$4)*(原材料明细表!$A$6:$A$1000&lt;=$H$4)*(原材料明细表!$C$6:$C$1000=$A371)*(原材料明细表!$L$6:$L$1000))=0,"",SUMPRODUCT((原材料明细表!$A$6:$A$1000&gt;=$G$4)*(原材料明细表!$A$6:$A$1000&lt;=$H$4)*(原材料明细表!$C$6:$C$1000=$A371)*(原材料明细表!$L$6:$L$1000)))</f>
        <v/>
      </c>
      <c r="K371" s="178" t="str">
        <f t="array" ref="K371">IF(A371="","",VLOOKUP(A371,基础资料!A:E,4,0))</f>
        <v/>
      </c>
      <c r="L371" s="186" t="str">
        <f t="array" ref="L371">IF(OR(A371="",J371=""),"",J371*K371)</f>
        <v/>
      </c>
      <c r="M371" s="187" t="str">
        <f t="array" ref="M371">IF(AND(D371="",G371="",J371=""),"",IF(AND(D371="",G371=""),-J371,IF(AND(D371="",J371=""),-G371,IF(AND(G371="",J371=""),D371,IF(D371="",-G371-J371,IF(G371="",D371-J371,IF(J371="",D371-G371,D371-G371-J371)))))))</f>
        <v/>
      </c>
      <c r="N371" s="178" t="str">
        <f t="array" ref="N371">IF(A371="","",VLOOKUP(A371,基础资料!A:E,4,0))</f>
        <v/>
      </c>
      <c r="O371" s="186" t="str">
        <f t="array" ref="O371">IF(OR(A371="",M371=""),"",N371*M371)</f>
        <v/>
      </c>
    </row>
    <row r="372" spans="1:15">
      <c r="A372" s="182"/>
      <c r="B372" s="172"/>
      <c r="C372" s="172"/>
      <c r="D372" s="183" t="str">
        <f t="array" ref="D372">IF(SUMPRODUCT((原材料明细表!$A$6:$A$1000&gt;=$G$4)*(原材料明细表!$A$6:$A$1000&lt;=$H$4)*(原材料明细表!$C$6:$C$1000=$A372)*(原材料明细表!$F$6:$F$1000))=0,"",SUMPRODUCT((原材料明细表!$A$6:$A$1000&gt;=$G$4)*(原材料明细表!$A$6:$A$1000&lt;=$H$4)*(原材料明细表!$C$6:$C$1000=$A372)*(原材料明细表!$F$6:$F$1000)))</f>
        <v/>
      </c>
      <c r="E372" s="174" t="str">
        <f t="array" ref="E372">IF(A372="","",VLOOKUP(A372,基础资料!A:E,4,0))</f>
        <v/>
      </c>
      <c r="F372" s="175" t="str">
        <f t="array" ref="F372">IF(OR(A372="",D372=""),"",E372*D372)</f>
        <v/>
      </c>
      <c r="G372" s="176" t="str">
        <f t="array" ref="G372">IF(SUMPRODUCT((原材料明细表!$A$6:$A$1000&gt;=$G$4)*(原材料明细表!$A$6:$A$1000&lt;=$H$4)*(原材料明细表!$C$6:$C$1000=$A372)*(原材料明细表!$I$6:$I$1000))=0,"",SUMPRODUCT((原材料明细表!$A$6:$A$1000&gt;=$G$4)*(原材料明细表!$A$6:$A$1000&lt;=$H$4)*(原材料明细表!$C$6:$C$1000=$A372)*(原材料明细表!$I$6:$I$1000)))</f>
        <v/>
      </c>
      <c r="H372" s="174" t="str">
        <f t="array" ref="H372">IF(A372="","",VLOOKUP(A372,基础资料!A:E,4,0))</f>
        <v/>
      </c>
      <c r="I372" s="184" t="str">
        <f t="array" ref="I372">IF(OR(A372="",G372=""),"",G372*H372)</f>
        <v/>
      </c>
      <c r="J372" s="176" t="str">
        <f t="array" ref="J372">IF(SUMPRODUCT((原材料明细表!$A$6:$A$1000&gt;=$G$4)*(原材料明细表!$A$6:$A$1000&lt;=$H$4)*(原材料明细表!$C$6:$C$1000=$A372)*(原材料明细表!$L$6:$L$1000))=0,"",SUMPRODUCT((原材料明细表!$A$6:$A$1000&gt;=$G$4)*(原材料明细表!$A$6:$A$1000&lt;=$H$4)*(原材料明细表!$C$6:$C$1000=$A372)*(原材料明细表!$L$6:$L$1000)))</f>
        <v/>
      </c>
      <c r="K372" s="173" t="str">
        <f t="array" ref="K372">IF(A372="","",VLOOKUP(A372,基础资料!A:E,4,0))</f>
        <v/>
      </c>
      <c r="L372" s="184" t="str">
        <f t="array" ref="L372">IF(OR(A372="",J372=""),"",J372*K372)</f>
        <v/>
      </c>
      <c r="M372" s="185" t="str">
        <f t="array" ref="M372">IF(AND(D372="",G372="",J372=""),"",IF(AND(D372="",G372=""),-J372,IF(AND(D372="",J372=""),-G372,IF(AND(G372="",J372=""),D372,IF(D372="",-G372-J372,IF(G372="",D372-J372,IF(J372="",D372-G372,D372-G372-J372)))))))</f>
        <v/>
      </c>
      <c r="N372" s="173" t="str">
        <f t="array" ref="N372">IF(A372="","",VLOOKUP(A372,基础资料!A:E,4,0))</f>
        <v/>
      </c>
      <c r="O372" s="184" t="str">
        <f t="array" ref="O372">IF(OR(A372="",M372=""),"",N372*M372)</f>
        <v/>
      </c>
    </row>
    <row r="373" spans="1:15">
      <c r="A373" s="182"/>
      <c r="B373" s="172"/>
      <c r="C373" s="172"/>
      <c r="D373" s="183" t="str">
        <f t="array" ref="D373">IF(SUMPRODUCT((原材料明细表!$A$6:$A$1000&gt;=$G$4)*(原材料明细表!$A$6:$A$1000&lt;=$H$4)*(原材料明细表!$C$6:$C$1000=$A373)*(原材料明细表!$F$6:$F$1000))=0,"",SUMPRODUCT((原材料明细表!$A$6:$A$1000&gt;=$G$4)*(原材料明细表!$A$6:$A$1000&lt;=$H$4)*(原材料明细表!$C$6:$C$1000=$A373)*(原材料明细表!$F$6:$F$1000)))</f>
        <v/>
      </c>
      <c r="E373" s="179" t="str">
        <f t="array" ref="E373">IF(A373="","",VLOOKUP(A373,基础资料!A:E,4,0))</f>
        <v/>
      </c>
      <c r="F373" s="180" t="str">
        <f t="array" ref="F373">IF(OR(A373="",D373=""),"",E373*D373)</f>
        <v/>
      </c>
      <c r="G373" s="181" t="str">
        <f t="array" ref="G373">IF(SUMPRODUCT((原材料明细表!$A$6:$A$1000&gt;=$G$4)*(原材料明细表!$A$6:$A$1000&lt;=$H$4)*(原材料明细表!$C$6:$C$1000=$A373)*(原材料明细表!$I$6:$I$1000))=0,"",SUMPRODUCT((原材料明细表!$A$6:$A$1000&gt;=$G$4)*(原材料明细表!$A$6:$A$1000&lt;=$H$4)*(原材料明细表!$C$6:$C$1000=$A373)*(原材料明细表!$I$6:$I$1000)))</f>
        <v/>
      </c>
      <c r="H373" s="179" t="str">
        <f t="array" ref="H373">IF(A373="","",VLOOKUP(A373,基础资料!A:E,4,0))</f>
        <v/>
      </c>
      <c r="I373" s="186" t="str">
        <f t="array" ref="I373">IF(OR(A373="",G373=""),"",G373*H373)</f>
        <v/>
      </c>
      <c r="J373" s="181" t="str">
        <f t="array" ref="J373">IF(SUMPRODUCT((原材料明细表!$A$6:$A$1000&gt;=$G$4)*(原材料明细表!$A$6:$A$1000&lt;=$H$4)*(原材料明细表!$C$6:$C$1000=$A373)*(原材料明细表!$L$6:$L$1000))=0,"",SUMPRODUCT((原材料明细表!$A$6:$A$1000&gt;=$G$4)*(原材料明细表!$A$6:$A$1000&lt;=$H$4)*(原材料明细表!$C$6:$C$1000=$A373)*(原材料明细表!$L$6:$L$1000)))</f>
        <v/>
      </c>
      <c r="K373" s="178" t="str">
        <f t="array" ref="K373">IF(A373="","",VLOOKUP(A373,基础资料!A:E,4,0))</f>
        <v/>
      </c>
      <c r="L373" s="186" t="str">
        <f t="array" ref="L373">IF(OR(A373="",J373=""),"",J373*K373)</f>
        <v/>
      </c>
      <c r="M373" s="187" t="str">
        <f t="array" ref="M373">IF(AND(D373="",G373="",J373=""),"",IF(AND(D373="",G373=""),-J373,IF(AND(D373="",J373=""),-G373,IF(AND(G373="",J373=""),D373,IF(D373="",-G373-J373,IF(G373="",D373-J373,IF(J373="",D373-G373,D373-G373-J373)))))))</f>
        <v/>
      </c>
      <c r="N373" s="178" t="str">
        <f t="array" ref="N373">IF(A373="","",VLOOKUP(A373,基础资料!A:E,4,0))</f>
        <v/>
      </c>
      <c r="O373" s="186" t="str">
        <f t="array" ref="O373">IF(OR(A373="",M373=""),"",N373*M373)</f>
        <v/>
      </c>
    </row>
    <row r="374" spans="1:15">
      <c r="A374" s="182"/>
      <c r="B374" s="172"/>
      <c r="C374" s="172"/>
      <c r="D374" s="183" t="str">
        <f t="array" ref="D374">IF(SUMPRODUCT((原材料明细表!$A$6:$A$1000&gt;=$G$4)*(原材料明细表!$A$6:$A$1000&lt;=$H$4)*(原材料明细表!$C$6:$C$1000=$A374)*(原材料明细表!$F$6:$F$1000))=0,"",SUMPRODUCT((原材料明细表!$A$6:$A$1000&gt;=$G$4)*(原材料明细表!$A$6:$A$1000&lt;=$H$4)*(原材料明细表!$C$6:$C$1000=$A374)*(原材料明细表!$F$6:$F$1000)))</f>
        <v/>
      </c>
      <c r="E374" s="174" t="str">
        <f t="array" ref="E374">IF(A374="","",VLOOKUP(A374,基础资料!A:E,4,0))</f>
        <v/>
      </c>
      <c r="F374" s="175" t="str">
        <f t="array" ref="F374">IF(OR(A374="",D374=""),"",E374*D374)</f>
        <v/>
      </c>
      <c r="G374" s="176" t="str">
        <f t="array" ref="G374">IF(SUMPRODUCT((原材料明细表!$A$6:$A$1000&gt;=$G$4)*(原材料明细表!$A$6:$A$1000&lt;=$H$4)*(原材料明细表!$C$6:$C$1000=$A374)*(原材料明细表!$I$6:$I$1000))=0,"",SUMPRODUCT((原材料明细表!$A$6:$A$1000&gt;=$G$4)*(原材料明细表!$A$6:$A$1000&lt;=$H$4)*(原材料明细表!$C$6:$C$1000=$A374)*(原材料明细表!$I$6:$I$1000)))</f>
        <v/>
      </c>
      <c r="H374" s="174" t="str">
        <f t="array" ref="H374">IF(A374="","",VLOOKUP(A374,基础资料!A:E,4,0))</f>
        <v/>
      </c>
      <c r="I374" s="184" t="str">
        <f t="array" ref="I374">IF(OR(A374="",G374=""),"",G374*H374)</f>
        <v/>
      </c>
      <c r="J374" s="176" t="str">
        <f t="array" ref="J374">IF(SUMPRODUCT((原材料明细表!$A$6:$A$1000&gt;=$G$4)*(原材料明细表!$A$6:$A$1000&lt;=$H$4)*(原材料明细表!$C$6:$C$1000=$A374)*(原材料明细表!$L$6:$L$1000))=0,"",SUMPRODUCT((原材料明细表!$A$6:$A$1000&gt;=$G$4)*(原材料明细表!$A$6:$A$1000&lt;=$H$4)*(原材料明细表!$C$6:$C$1000=$A374)*(原材料明细表!$L$6:$L$1000)))</f>
        <v/>
      </c>
      <c r="K374" s="173" t="str">
        <f t="array" ref="K374">IF(A374="","",VLOOKUP(A374,基础资料!A:E,4,0))</f>
        <v/>
      </c>
      <c r="L374" s="184" t="str">
        <f t="array" ref="L374">IF(OR(A374="",J374=""),"",J374*K374)</f>
        <v/>
      </c>
      <c r="M374" s="185" t="str">
        <f t="array" ref="M374">IF(AND(D374="",G374="",J374=""),"",IF(AND(D374="",G374=""),-J374,IF(AND(D374="",J374=""),-G374,IF(AND(G374="",J374=""),D374,IF(D374="",-G374-J374,IF(G374="",D374-J374,IF(J374="",D374-G374,D374-G374-J374)))))))</f>
        <v/>
      </c>
      <c r="N374" s="173" t="str">
        <f t="array" ref="N374">IF(A374="","",VLOOKUP(A374,基础资料!A:E,4,0))</f>
        <v/>
      </c>
      <c r="O374" s="184" t="str">
        <f t="array" ref="O374">IF(OR(A374="",M374=""),"",N374*M374)</f>
        <v/>
      </c>
    </row>
    <row r="375" spans="1:15">
      <c r="A375" s="182"/>
      <c r="B375" s="172"/>
      <c r="C375" s="172"/>
      <c r="D375" s="183" t="str">
        <f t="array" ref="D375">IF(SUMPRODUCT((原材料明细表!$A$6:$A$1000&gt;=$G$4)*(原材料明细表!$A$6:$A$1000&lt;=$H$4)*(原材料明细表!$C$6:$C$1000=$A375)*(原材料明细表!$F$6:$F$1000))=0,"",SUMPRODUCT((原材料明细表!$A$6:$A$1000&gt;=$G$4)*(原材料明细表!$A$6:$A$1000&lt;=$H$4)*(原材料明细表!$C$6:$C$1000=$A375)*(原材料明细表!$F$6:$F$1000)))</f>
        <v/>
      </c>
      <c r="E375" s="179" t="str">
        <f t="array" ref="E375">IF(A375="","",VLOOKUP(A375,基础资料!A:E,4,0))</f>
        <v/>
      </c>
      <c r="F375" s="180" t="str">
        <f t="array" ref="F375">IF(OR(A375="",D375=""),"",E375*D375)</f>
        <v/>
      </c>
      <c r="G375" s="181" t="str">
        <f t="array" ref="G375">IF(SUMPRODUCT((原材料明细表!$A$6:$A$1000&gt;=$G$4)*(原材料明细表!$A$6:$A$1000&lt;=$H$4)*(原材料明细表!$C$6:$C$1000=$A375)*(原材料明细表!$I$6:$I$1000))=0,"",SUMPRODUCT((原材料明细表!$A$6:$A$1000&gt;=$G$4)*(原材料明细表!$A$6:$A$1000&lt;=$H$4)*(原材料明细表!$C$6:$C$1000=$A375)*(原材料明细表!$I$6:$I$1000)))</f>
        <v/>
      </c>
      <c r="H375" s="179" t="str">
        <f t="array" ref="H375">IF(A375="","",VLOOKUP(A375,基础资料!A:E,4,0))</f>
        <v/>
      </c>
      <c r="I375" s="186" t="str">
        <f t="array" ref="I375">IF(OR(A375="",G375=""),"",G375*H375)</f>
        <v/>
      </c>
      <c r="J375" s="181" t="str">
        <f t="array" ref="J375">IF(SUMPRODUCT((原材料明细表!$A$6:$A$1000&gt;=$G$4)*(原材料明细表!$A$6:$A$1000&lt;=$H$4)*(原材料明细表!$C$6:$C$1000=$A375)*(原材料明细表!$L$6:$L$1000))=0,"",SUMPRODUCT((原材料明细表!$A$6:$A$1000&gt;=$G$4)*(原材料明细表!$A$6:$A$1000&lt;=$H$4)*(原材料明细表!$C$6:$C$1000=$A375)*(原材料明细表!$L$6:$L$1000)))</f>
        <v/>
      </c>
      <c r="K375" s="178" t="str">
        <f t="array" ref="K375">IF(A375="","",VLOOKUP(A375,基础资料!A:E,4,0))</f>
        <v/>
      </c>
      <c r="L375" s="186" t="str">
        <f t="array" ref="L375">IF(OR(A375="",J375=""),"",J375*K375)</f>
        <v/>
      </c>
      <c r="M375" s="187" t="str">
        <f t="array" ref="M375">IF(AND(D375="",G375="",J375=""),"",IF(AND(D375="",G375=""),-J375,IF(AND(D375="",J375=""),-G375,IF(AND(G375="",J375=""),D375,IF(D375="",-G375-J375,IF(G375="",D375-J375,IF(J375="",D375-G375,D375-G375-J375)))))))</f>
        <v/>
      </c>
      <c r="N375" s="178" t="str">
        <f t="array" ref="N375">IF(A375="","",VLOOKUP(A375,基础资料!A:E,4,0))</f>
        <v/>
      </c>
      <c r="O375" s="186" t="str">
        <f t="array" ref="O375">IF(OR(A375="",M375=""),"",N375*M375)</f>
        <v/>
      </c>
    </row>
    <row r="376" spans="1:15">
      <c r="A376" s="182"/>
      <c r="B376" s="172"/>
      <c r="C376" s="172"/>
      <c r="D376" s="183" t="str">
        <f t="array" ref="D376">IF(SUMPRODUCT((原材料明细表!$A$6:$A$1000&gt;=$G$4)*(原材料明细表!$A$6:$A$1000&lt;=$H$4)*(原材料明细表!$C$6:$C$1000=$A376)*(原材料明细表!$F$6:$F$1000))=0,"",SUMPRODUCT((原材料明细表!$A$6:$A$1000&gt;=$G$4)*(原材料明细表!$A$6:$A$1000&lt;=$H$4)*(原材料明细表!$C$6:$C$1000=$A376)*(原材料明细表!$F$6:$F$1000)))</f>
        <v/>
      </c>
      <c r="E376" s="174" t="str">
        <f t="array" ref="E376">IF(A376="","",VLOOKUP(A376,基础资料!A:E,4,0))</f>
        <v/>
      </c>
      <c r="F376" s="175" t="str">
        <f t="array" ref="F376">IF(OR(A376="",D376=""),"",E376*D376)</f>
        <v/>
      </c>
      <c r="G376" s="176" t="str">
        <f t="array" ref="G376">IF(SUMPRODUCT((原材料明细表!$A$6:$A$1000&gt;=$G$4)*(原材料明细表!$A$6:$A$1000&lt;=$H$4)*(原材料明细表!$C$6:$C$1000=$A376)*(原材料明细表!$I$6:$I$1000))=0,"",SUMPRODUCT((原材料明细表!$A$6:$A$1000&gt;=$G$4)*(原材料明细表!$A$6:$A$1000&lt;=$H$4)*(原材料明细表!$C$6:$C$1000=$A376)*(原材料明细表!$I$6:$I$1000)))</f>
        <v/>
      </c>
      <c r="H376" s="174" t="str">
        <f t="array" ref="H376">IF(A376="","",VLOOKUP(A376,基础资料!A:E,4,0))</f>
        <v/>
      </c>
      <c r="I376" s="184" t="str">
        <f t="array" ref="I376">IF(OR(A376="",G376=""),"",G376*H376)</f>
        <v/>
      </c>
      <c r="J376" s="176" t="str">
        <f t="array" ref="J376">IF(SUMPRODUCT((原材料明细表!$A$6:$A$1000&gt;=$G$4)*(原材料明细表!$A$6:$A$1000&lt;=$H$4)*(原材料明细表!$C$6:$C$1000=$A376)*(原材料明细表!$L$6:$L$1000))=0,"",SUMPRODUCT((原材料明细表!$A$6:$A$1000&gt;=$G$4)*(原材料明细表!$A$6:$A$1000&lt;=$H$4)*(原材料明细表!$C$6:$C$1000=$A376)*(原材料明细表!$L$6:$L$1000)))</f>
        <v/>
      </c>
      <c r="K376" s="173" t="str">
        <f t="array" ref="K376">IF(A376="","",VLOOKUP(A376,基础资料!A:E,4,0))</f>
        <v/>
      </c>
      <c r="L376" s="184" t="str">
        <f t="array" ref="L376">IF(OR(A376="",J376=""),"",J376*K376)</f>
        <v/>
      </c>
      <c r="M376" s="185" t="str">
        <f t="array" ref="M376">IF(AND(D376="",G376="",J376=""),"",IF(AND(D376="",G376=""),-J376,IF(AND(D376="",J376=""),-G376,IF(AND(G376="",J376=""),D376,IF(D376="",-G376-J376,IF(G376="",D376-J376,IF(J376="",D376-G376,D376-G376-J376)))))))</f>
        <v/>
      </c>
      <c r="N376" s="173" t="str">
        <f t="array" ref="N376">IF(A376="","",VLOOKUP(A376,基础资料!A:E,4,0))</f>
        <v/>
      </c>
      <c r="O376" s="184" t="str">
        <f t="array" ref="O376">IF(OR(A376="",M376=""),"",N376*M376)</f>
        <v/>
      </c>
    </row>
    <row r="377" spans="1:15">
      <c r="A377" s="182"/>
      <c r="B377" s="172"/>
      <c r="C377" s="172"/>
      <c r="D377" s="183" t="str">
        <f t="array" ref="D377">IF(SUMPRODUCT((原材料明细表!$A$6:$A$1000&gt;=$G$4)*(原材料明细表!$A$6:$A$1000&lt;=$H$4)*(原材料明细表!$C$6:$C$1000=$A377)*(原材料明细表!$F$6:$F$1000))=0,"",SUMPRODUCT((原材料明细表!$A$6:$A$1000&gt;=$G$4)*(原材料明细表!$A$6:$A$1000&lt;=$H$4)*(原材料明细表!$C$6:$C$1000=$A377)*(原材料明细表!$F$6:$F$1000)))</f>
        <v/>
      </c>
      <c r="E377" s="179" t="str">
        <f t="array" ref="E377">IF(A377="","",VLOOKUP(A377,基础资料!A:E,4,0))</f>
        <v/>
      </c>
      <c r="F377" s="180" t="str">
        <f t="array" ref="F377">IF(OR(A377="",D377=""),"",E377*D377)</f>
        <v/>
      </c>
      <c r="G377" s="181" t="str">
        <f t="array" ref="G377">IF(SUMPRODUCT((原材料明细表!$A$6:$A$1000&gt;=$G$4)*(原材料明细表!$A$6:$A$1000&lt;=$H$4)*(原材料明细表!$C$6:$C$1000=$A377)*(原材料明细表!$I$6:$I$1000))=0,"",SUMPRODUCT((原材料明细表!$A$6:$A$1000&gt;=$G$4)*(原材料明细表!$A$6:$A$1000&lt;=$H$4)*(原材料明细表!$C$6:$C$1000=$A377)*(原材料明细表!$I$6:$I$1000)))</f>
        <v/>
      </c>
      <c r="H377" s="179" t="str">
        <f t="array" ref="H377">IF(A377="","",VLOOKUP(A377,基础资料!A:E,4,0))</f>
        <v/>
      </c>
      <c r="I377" s="186" t="str">
        <f t="array" ref="I377">IF(OR(A377="",G377=""),"",G377*H377)</f>
        <v/>
      </c>
      <c r="J377" s="181" t="str">
        <f t="array" ref="J377">IF(SUMPRODUCT((原材料明细表!$A$6:$A$1000&gt;=$G$4)*(原材料明细表!$A$6:$A$1000&lt;=$H$4)*(原材料明细表!$C$6:$C$1000=$A377)*(原材料明细表!$L$6:$L$1000))=0,"",SUMPRODUCT((原材料明细表!$A$6:$A$1000&gt;=$G$4)*(原材料明细表!$A$6:$A$1000&lt;=$H$4)*(原材料明细表!$C$6:$C$1000=$A377)*(原材料明细表!$L$6:$L$1000)))</f>
        <v/>
      </c>
      <c r="K377" s="178" t="str">
        <f t="array" ref="K377">IF(A377="","",VLOOKUP(A377,基础资料!A:E,4,0))</f>
        <v/>
      </c>
      <c r="L377" s="186" t="str">
        <f t="array" ref="L377">IF(OR(A377="",J377=""),"",J377*K377)</f>
        <v/>
      </c>
      <c r="M377" s="187" t="str">
        <f t="array" ref="M377">IF(AND(D377="",G377="",J377=""),"",IF(AND(D377="",G377=""),-J377,IF(AND(D377="",J377=""),-G377,IF(AND(G377="",J377=""),D377,IF(D377="",-G377-J377,IF(G377="",D377-J377,IF(J377="",D377-G377,D377-G377-J377)))))))</f>
        <v/>
      </c>
      <c r="N377" s="178" t="str">
        <f t="array" ref="N377">IF(A377="","",VLOOKUP(A377,基础资料!A:E,4,0))</f>
        <v/>
      </c>
      <c r="O377" s="186" t="str">
        <f t="array" ref="O377">IF(OR(A377="",M377=""),"",N377*M377)</f>
        <v/>
      </c>
    </row>
    <row r="378" spans="1:15">
      <c r="A378" s="182"/>
      <c r="B378" s="172"/>
      <c r="C378" s="172"/>
      <c r="D378" s="183" t="str">
        <f t="array" ref="D378">IF(SUMPRODUCT((原材料明细表!$A$6:$A$1000&gt;=$G$4)*(原材料明细表!$A$6:$A$1000&lt;=$H$4)*(原材料明细表!$C$6:$C$1000=$A378)*(原材料明细表!$F$6:$F$1000))=0,"",SUMPRODUCT((原材料明细表!$A$6:$A$1000&gt;=$G$4)*(原材料明细表!$A$6:$A$1000&lt;=$H$4)*(原材料明细表!$C$6:$C$1000=$A378)*(原材料明细表!$F$6:$F$1000)))</f>
        <v/>
      </c>
      <c r="E378" s="174" t="str">
        <f t="array" ref="E378">IF(A378="","",VLOOKUP(A378,基础资料!A:E,4,0))</f>
        <v/>
      </c>
      <c r="F378" s="175" t="str">
        <f t="array" ref="F378">IF(OR(A378="",D378=""),"",E378*D378)</f>
        <v/>
      </c>
      <c r="G378" s="176" t="str">
        <f t="array" ref="G378">IF(SUMPRODUCT((原材料明细表!$A$6:$A$1000&gt;=$G$4)*(原材料明细表!$A$6:$A$1000&lt;=$H$4)*(原材料明细表!$C$6:$C$1000=$A378)*(原材料明细表!$I$6:$I$1000))=0,"",SUMPRODUCT((原材料明细表!$A$6:$A$1000&gt;=$G$4)*(原材料明细表!$A$6:$A$1000&lt;=$H$4)*(原材料明细表!$C$6:$C$1000=$A378)*(原材料明细表!$I$6:$I$1000)))</f>
        <v/>
      </c>
      <c r="H378" s="174" t="str">
        <f t="array" ref="H378">IF(A378="","",VLOOKUP(A378,基础资料!A:E,4,0))</f>
        <v/>
      </c>
      <c r="I378" s="184" t="str">
        <f t="array" ref="I378">IF(OR(A378="",G378=""),"",G378*H378)</f>
        <v/>
      </c>
      <c r="J378" s="176" t="str">
        <f t="array" ref="J378">IF(SUMPRODUCT((原材料明细表!$A$6:$A$1000&gt;=$G$4)*(原材料明细表!$A$6:$A$1000&lt;=$H$4)*(原材料明细表!$C$6:$C$1000=$A378)*(原材料明细表!$L$6:$L$1000))=0,"",SUMPRODUCT((原材料明细表!$A$6:$A$1000&gt;=$G$4)*(原材料明细表!$A$6:$A$1000&lt;=$H$4)*(原材料明细表!$C$6:$C$1000=$A378)*(原材料明细表!$L$6:$L$1000)))</f>
        <v/>
      </c>
      <c r="K378" s="173" t="str">
        <f t="array" ref="K378">IF(A378="","",VLOOKUP(A378,基础资料!A:E,4,0))</f>
        <v/>
      </c>
      <c r="L378" s="184" t="str">
        <f t="array" ref="L378">IF(OR(A378="",J378=""),"",J378*K378)</f>
        <v/>
      </c>
      <c r="M378" s="185" t="str">
        <f t="array" ref="M378">IF(AND(D378="",G378="",J378=""),"",IF(AND(D378="",G378=""),-J378,IF(AND(D378="",J378=""),-G378,IF(AND(G378="",J378=""),D378,IF(D378="",-G378-J378,IF(G378="",D378-J378,IF(J378="",D378-G378,D378-G378-J378)))))))</f>
        <v/>
      </c>
      <c r="N378" s="173" t="str">
        <f t="array" ref="N378">IF(A378="","",VLOOKUP(A378,基础资料!A:E,4,0))</f>
        <v/>
      </c>
      <c r="O378" s="184" t="str">
        <f t="array" ref="O378">IF(OR(A378="",M378=""),"",N378*M378)</f>
        <v/>
      </c>
    </row>
    <row r="379" spans="1:15">
      <c r="A379" s="182"/>
      <c r="B379" s="172"/>
      <c r="C379" s="172"/>
      <c r="D379" s="183" t="str">
        <f t="array" ref="D379">IF(SUMPRODUCT((原材料明细表!$A$6:$A$1000&gt;=$G$4)*(原材料明细表!$A$6:$A$1000&lt;=$H$4)*(原材料明细表!$C$6:$C$1000=$A379)*(原材料明细表!$F$6:$F$1000))=0,"",SUMPRODUCT((原材料明细表!$A$6:$A$1000&gt;=$G$4)*(原材料明细表!$A$6:$A$1000&lt;=$H$4)*(原材料明细表!$C$6:$C$1000=$A379)*(原材料明细表!$F$6:$F$1000)))</f>
        <v/>
      </c>
      <c r="E379" s="179" t="str">
        <f t="array" ref="E379">IF(A379="","",VLOOKUP(A379,基础资料!A:E,4,0))</f>
        <v/>
      </c>
      <c r="F379" s="180" t="str">
        <f t="array" ref="F379">IF(OR(A379="",D379=""),"",E379*D379)</f>
        <v/>
      </c>
      <c r="G379" s="181" t="str">
        <f t="array" ref="G379">IF(SUMPRODUCT((原材料明细表!$A$6:$A$1000&gt;=$G$4)*(原材料明细表!$A$6:$A$1000&lt;=$H$4)*(原材料明细表!$C$6:$C$1000=$A379)*(原材料明细表!$I$6:$I$1000))=0,"",SUMPRODUCT((原材料明细表!$A$6:$A$1000&gt;=$G$4)*(原材料明细表!$A$6:$A$1000&lt;=$H$4)*(原材料明细表!$C$6:$C$1000=$A379)*(原材料明细表!$I$6:$I$1000)))</f>
        <v/>
      </c>
      <c r="H379" s="179" t="str">
        <f t="array" ref="H379">IF(A379="","",VLOOKUP(A379,基础资料!A:E,4,0))</f>
        <v/>
      </c>
      <c r="I379" s="186" t="str">
        <f t="array" ref="I379">IF(OR(A379="",G379=""),"",G379*H379)</f>
        <v/>
      </c>
      <c r="J379" s="181" t="str">
        <f t="array" ref="J379">IF(SUMPRODUCT((原材料明细表!$A$6:$A$1000&gt;=$G$4)*(原材料明细表!$A$6:$A$1000&lt;=$H$4)*(原材料明细表!$C$6:$C$1000=$A379)*(原材料明细表!$L$6:$L$1000))=0,"",SUMPRODUCT((原材料明细表!$A$6:$A$1000&gt;=$G$4)*(原材料明细表!$A$6:$A$1000&lt;=$H$4)*(原材料明细表!$C$6:$C$1000=$A379)*(原材料明细表!$L$6:$L$1000)))</f>
        <v/>
      </c>
      <c r="K379" s="178" t="str">
        <f t="array" ref="K379">IF(A379="","",VLOOKUP(A379,基础资料!A:E,4,0))</f>
        <v/>
      </c>
      <c r="L379" s="186" t="str">
        <f t="array" ref="L379">IF(OR(A379="",J379=""),"",J379*K379)</f>
        <v/>
      </c>
      <c r="M379" s="187" t="str">
        <f t="array" ref="M379">IF(AND(D379="",G379="",J379=""),"",IF(AND(D379="",G379=""),-J379,IF(AND(D379="",J379=""),-G379,IF(AND(G379="",J379=""),D379,IF(D379="",-G379-J379,IF(G379="",D379-J379,IF(J379="",D379-G379,D379-G379-J379)))))))</f>
        <v/>
      </c>
      <c r="N379" s="178" t="str">
        <f t="array" ref="N379">IF(A379="","",VLOOKUP(A379,基础资料!A:E,4,0))</f>
        <v/>
      </c>
      <c r="O379" s="186" t="str">
        <f t="array" ref="O379">IF(OR(A379="",M379=""),"",N379*M379)</f>
        <v/>
      </c>
    </row>
    <row r="380" spans="1:15">
      <c r="A380" s="182"/>
      <c r="B380" s="172"/>
      <c r="C380" s="172"/>
      <c r="D380" s="183" t="str">
        <f t="array" ref="D380">IF(SUMPRODUCT((原材料明细表!$A$6:$A$1000&gt;=$G$4)*(原材料明细表!$A$6:$A$1000&lt;=$H$4)*(原材料明细表!$C$6:$C$1000=$A380)*(原材料明细表!$F$6:$F$1000))=0,"",SUMPRODUCT((原材料明细表!$A$6:$A$1000&gt;=$G$4)*(原材料明细表!$A$6:$A$1000&lt;=$H$4)*(原材料明细表!$C$6:$C$1000=$A380)*(原材料明细表!$F$6:$F$1000)))</f>
        <v/>
      </c>
      <c r="E380" s="174" t="str">
        <f t="array" ref="E380">IF(A380="","",VLOOKUP(A380,基础资料!A:E,4,0))</f>
        <v/>
      </c>
      <c r="F380" s="175" t="str">
        <f t="array" ref="F380">IF(OR(A380="",D380=""),"",E380*D380)</f>
        <v/>
      </c>
      <c r="G380" s="176" t="str">
        <f t="array" ref="G380">IF(SUMPRODUCT((原材料明细表!$A$6:$A$1000&gt;=$G$4)*(原材料明细表!$A$6:$A$1000&lt;=$H$4)*(原材料明细表!$C$6:$C$1000=$A380)*(原材料明细表!$I$6:$I$1000))=0,"",SUMPRODUCT((原材料明细表!$A$6:$A$1000&gt;=$G$4)*(原材料明细表!$A$6:$A$1000&lt;=$H$4)*(原材料明细表!$C$6:$C$1000=$A380)*(原材料明细表!$I$6:$I$1000)))</f>
        <v/>
      </c>
      <c r="H380" s="174" t="str">
        <f t="array" ref="H380">IF(A380="","",VLOOKUP(A380,基础资料!A:E,4,0))</f>
        <v/>
      </c>
      <c r="I380" s="184" t="str">
        <f t="array" ref="I380">IF(OR(A380="",G380=""),"",G380*H380)</f>
        <v/>
      </c>
      <c r="J380" s="176" t="str">
        <f t="array" ref="J380">IF(SUMPRODUCT((原材料明细表!$A$6:$A$1000&gt;=$G$4)*(原材料明细表!$A$6:$A$1000&lt;=$H$4)*(原材料明细表!$C$6:$C$1000=$A380)*(原材料明细表!$L$6:$L$1000))=0,"",SUMPRODUCT((原材料明细表!$A$6:$A$1000&gt;=$G$4)*(原材料明细表!$A$6:$A$1000&lt;=$H$4)*(原材料明细表!$C$6:$C$1000=$A380)*(原材料明细表!$L$6:$L$1000)))</f>
        <v/>
      </c>
      <c r="K380" s="173" t="str">
        <f t="array" ref="K380">IF(A380="","",VLOOKUP(A380,基础资料!A:E,4,0))</f>
        <v/>
      </c>
      <c r="L380" s="184" t="str">
        <f t="array" ref="L380">IF(OR(A380="",J380=""),"",J380*K380)</f>
        <v/>
      </c>
      <c r="M380" s="185" t="str">
        <f t="array" ref="M380">IF(AND(D380="",G380="",J380=""),"",IF(AND(D380="",G380=""),-J380,IF(AND(D380="",J380=""),-G380,IF(AND(G380="",J380=""),D380,IF(D380="",-G380-J380,IF(G380="",D380-J380,IF(J380="",D380-G380,D380-G380-J380)))))))</f>
        <v/>
      </c>
      <c r="N380" s="173" t="str">
        <f t="array" ref="N380">IF(A380="","",VLOOKUP(A380,基础资料!A:E,4,0))</f>
        <v/>
      </c>
      <c r="O380" s="184" t="str">
        <f t="array" ref="O380">IF(OR(A380="",M380=""),"",N380*M380)</f>
        <v/>
      </c>
    </row>
    <row r="381" spans="1:15">
      <c r="A381" s="182"/>
      <c r="B381" s="172"/>
      <c r="C381" s="172"/>
      <c r="D381" s="183" t="str">
        <f t="array" ref="D381">IF(SUMPRODUCT((原材料明细表!$A$6:$A$1000&gt;=$G$4)*(原材料明细表!$A$6:$A$1000&lt;=$H$4)*(原材料明细表!$C$6:$C$1000=$A381)*(原材料明细表!$F$6:$F$1000))=0,"",SUMPRODUCT((原材料明细表!$A$6:$A$1000&gt;=$G$4)*(原材料明细表!$A$6:$A$1000&lt;=$H$4)*(原材料明细表!$C$6:$C$1000=$A381)*(原材料明细表!$F$6:$F$1000)))</f>
        <v/>
      </c>
      <c r="E381" s="179" t="str">
        <f t="array" ref="E381">IF(A381="","",VLOOKUP(A381,基础资料!A:E,4,0))</f>
        <v/>
      </c>
      <c r="F381" s="180" t="str">
        <f t="array" ref="F381">IF(OR(A381="",D381=""),"",E381*D381)</f>
        <v/>
      </c>
      <c r="G381" s="181" t="str">
        <f t="array" ref="G381">IF(SUMPRODUCT((原材料明细表!$A$6:$A$1000&gt;=$G$4)*(原材料明细表!$A$6:$A$1000&lt;=$H$4)*(原材料明细表!$C$6:$C$1000=$A381)*(原材料明细表!$I$6:$I$1000))=0,"",SUMPRODUCT((原材料明细表!$A$6:$A$1000&gt;=$G$4)*(原材料明细表!$A$6:$A$1000&lt;=$H$4)*(原材料明细表!$C$6:$C$1000=$A381)*(原材料明细表!$I$6:$I$1000)))</f>
        <v/>
      </c>
      <c r="H381" s="179" t="str">
        <f t="array" ref="H381">IF(A381="","",VLOOKUP(A381,基础资料!A:E,4,0))</f>
        <v/>
      </c>
      <c r="I381" s="186" t="str">
        <f t="array" ref="I381">IF(OR(A381="",G381=""),"",G381*H381)</f>
        <v/>
      </c>
      <c r="J381" s="181" t="str">
        <f t="array" ref="J381">IF(SUMPRODUCT((原材料明细表!$A$6:$A$1000&gt;=$G$4)*(原材料明细表!$A$6:$A$1000&lt;=$H$4)*(原材料明细表!$C$6:$C$1000=$A381)*(原材料明细表!$L$6:$L$1000))=0,"",SUMPRODUCT((原材料明细表!$A$6:$A$1000&gt;=$G$4)*(原材料明细表!$A$6:$A$1000&lt;=$H$4)*(原材料明细表!$C$6:$C$1000=$A381)*(原材料明细表!$L$6:$L$1000)))</f>
        <v/>
      </c>
      <c r="K381" s="178" t="str">
        <f t="array" ref="K381">IF(A381="","",VLOOKUP(A381,基础资料!A:E,4,0))</f>
        <v/>
      </c>
      <c r="L381" s="186" t="str">
        <f t="array" ref="L381">IF(OR(A381="",J381=""),"",J381*K381)</f>
        <v/>
      </c>
      <c r="M381" s="187" t="str">
        <f t="array" ref="M381">IF(AND(D381="",G381="",J381=""),"",IF(AND(D381="",G381=""),-J381,IF(AND(D381="",J381=""),-G381,IF(AND(G381="",J381=""),D381,IF(D381="",-G381-J381,IF(G381="",D381-J381,IF(J381="",D381-G381,D381-G381-J381)))))))</f>
        <v/>
      </c>
      <c r="N381" s="178" t="str">
        <f t="array" ref="N381">IF(A381="","",VLOOKUP(A381,基础资料!A:E,4,0))</f>
        <v/>
      </c>
      <c r="O381" s="186" t="str">
        <f t="array" ref="O381">IF(OR(A381="",M381=""),"",N381*M381)</f>
        <v/>
      </c>
    </row>
    <row r="382" spans="1:15">
      <c r="A382" s="182"/>
      <c r="B382" s="172"/>
      <c r="C382" s="172"/>
      <c r="D382" s="183" t="str">
        <f t="array" ref="D382">IF(SUMPRODUCT((原材料明细表!$A$6:$A$1000&gt;=$G$4)*(原材料明细表!$A$6:$A$1000&lt;=$H$4)*(原材料明细表!$C$6:$C$1000=$A382)*(原材料明细表!$F$6:$F$1000))=0,"",SUMPRODUCT((原材料明细表!$A$6:$A$1000&gt;=$G$4)*(原材料明细表!$A$6:$A$1000&lt;=$H$4)*(原材料明细表!$C$6:$C$1000=$A382)*(原材料明细表!$F$6:$F$1000)))</f>
        <v/>
      </c>
      <c r="E382" s="174" t="str">
        <f t="array" ref="E382">IF(A382="","",VLOOKUP(A382,基础资料!A:E,4,0))</f>
        <v/>
      </c>
      <c r="F382" s="175" t="str">
        <f t="array" ref="F382">IF(OR(A382="",D382=""),"",E382*D382)</f>
        <v/>
      </c>
      <c r="G382" s="176" t="str">
        <f t="array" ref="G382">IF(SUMPRODUCT((原材料明细表!$A$6:$A$1000&gt;=$G$4)*(原材料明细表!$A$6:$A$1000&lt;=$H$4)*(原材料明细表!$C$6:$C$1000=$A382)*(原材料明细表!$I$6:$I$1000))=0,"",SUMPRODUCT((原材料明细表!$A$6:$A$1000&gt;=$G$4)*(原材料明细表!$A$6:$A$1000&lt;=$H$4)*(原材料明细表!$C$6:$C$1000=$A382)*(原材料明细表!$I$6:$I$1000)))</f>
        <v/>
      </c>
      <c r="H382" s="174" t="str">
        <f t="array" ref="H382">IF(A382="","",VLOOKUP(A382,基础资料!A:E,4,0))</f>
        <v/>
      </c>
      <c r="I382" s="184" t="str">
        <f t="array" ref="I382">IF(OR(A382="",G382=""),"",G382*H382)</f>
        <v/>
      </c>
      <c r="J382" s="176" t="str">
        <f t="array" ref="J382">IF(SUMPRODUCT((原材料明细表!$A$6:$A$1000&gt;=$G$4)*(原材料明细表!$A$6:$A$1000&lt;=$H$4)*(原材料明细表!$C$6:$C$1000=$A382)*(原材料明细表!$L$6:$L$1000))=0,"",SUMPRODUCT((原材料明细表!$A$6:$A$1000&gt;=$G$4)*(原材料明细表!$A$6:$A$1000&lt;=$H$4)*(原材料明细表!$C$6:$C$1000=$A382)*(原材料明细表!$L$6:$L$1000)))</f>
        <v/>
      </c>
      <c r="K382" s="173" t="str">
        <f t="array" ref="K382">IF(A382="","",VLOOKUP(A382,基础资料!A:E,4,0))</f>
        <v/>
      </c>
      <c r="L382" s="184" t="str">
        <f t="array" ref="L382">IF(OR(A382="",J382=""),"",J382*K382)</f>
        <v/>
      </c>
      <c r="M382" s="185" t="str">
        <f t="array" ref="M382">IF(AND(D382="",G382="",J382=""),"",IF(AND(D382="",G382=""),-J382,IF(AND(D382="",J382=""),-G382,IF(AND(G382="",J382=""),D382,IF(D382="",-G382-J382,IF(G382="",D382-J382,IF(J382="",D382-G382,D382-G382-J382)))))))</f>
        <v/>
      </c>
      <c r="N382" s="173" t="str">
        <f t="array" ref="N382">IF(A382="","",VLOOKUP(A382,基础资料!A:E,4,0))</f>
        <v/>
      </c>
      <c r="O382" s="184" t="str">
        <f t="array" ref="O382">IF(OR(A382="",M382=""),"",N382*M382)</f>
        <v/>
      </c>
    </row>
    <row r="383" spans="1:15">
      <c r="A383" s="182"/>
      <c r="B383" s="172"/>
      <c r="C383" s="172"/>
      <c r="D383" s="183" t="str">
        <f t="array" ref="D383">IF(SUMPRODUCT((原材料明细表!$A$6:$A$1000&gt;=$G$4)*(原材料明细表!$A$6:$A$1000&lt;=$H$4)*(原材料明细表!$C$6:$C$1000=$A383)*(原材料明细表!$F$6:$F$1000))=0,"",SUMPRODUCT((原材料明细表!$A$6:$A$1000&gt;=$G$4)*(原材料明细表!$A$6:$A$1000&lt;=$H$4)*(原材料明细表!$C$6:$C$1000=$A383)*(原材料明细表!$F$6:$F$1000)))</f>
        <v/>
      </c>
      <c r="E383" s="179" t="str">
        <f t="array" ref="E383">IF(A383="","",VLOOKUP(A383,基础资料!A:E,4,0))</f>
        <v/>
      </c>
      <c r="F383" s="180" t="str">
        <f t="array" ref="F383">IF(OR(A383="",D383=""),"",E383*D383)</f>
        <v/>
      </c>
      <c r="G383" s="181" t="str">
        <f t="array" ref="G383">IF(SUMPRODUCT((原材料明细表!$A$6:$A$1000&gt;=$G$4)*(原材料明细表!$A$6:$A$1000&lt;=$H$4)*(原材料明细表!$C$6:$C$1000=$A383)*(原材料明细表!$I$6:$I$1000))=0,"",SUMPRODUCT((原材料明细表!$A$6:$A$1000&gt;=$G$4)*(原材料明细表!$A$6:$A$1000&lt;=$H$4)*(原材料明细表!$C$6:$C$1000=$A383)*(原材料明细表!$I$6:$I$1000)))</f>
        <v/>
      </c>
      <c r="H383" s="179" t="str">
        <f t="array" ref="H383">IF(A383="","",VLOOKUP(A383,基础资料!A:E,4,0))</f>
        <v/>
      </c>
      <c r="I383" s="186" t="str">
        <f t="array" ref="I383">IF(OR(A383="",G383=""),"",G383*H383)</f>
        <v/>
      </c>
      <c r="J383" s="181" t="str">
        <f t="array" ref="J383">IF(SUMPRODUCT((原材料明细表!$A$6:$A$1000&gt;=$G$4)*(原材料明细表!$A$6:$A$1000&lt;=$H$4)*(原材料明细表!$C$6:$C$1000=$A383)*(原材料明细表!$L$6:$L$1000))=0,"",SUMPRODUCT((原材料明细表!$A$6:$A$1000&gt;=$G$4)*(原材料明细表!$A$6:$A$1000&lt;=$H$4)*(原材料明细表!$C$6:$C$1000=$A383)*(原材料明细表!$L$6:$L$1000)))</f>
        <v/>
      </c>
      <c r="K383" s="178" t="str">
        <f t="array" ref="K383">IF(A383="","",VLOOKUP(A383,基础资料!A:E,4,0))</f>
        <v/>
      </c>
      <c r="L383" s="186" t="str">
        <f t="array" ref="L383">IF(OR(A383="",J383=""),"",J383*K383)</f>
        <v/>
      </c>
      <c r="M383" s="187" t="str">
        <f t="array" ref="M383">IF(AND(D383="",G383="",J383=""),"",IF(AND(D383="",G383=""),-J383,IF(AND(D383="",J383=""),-G383,IF(AND(G383="",J383=""),D383,IF(D383="",-G383-J383,IF(G383="",D383-J383,IF(J383="",D383-G383,D383-G383-J383)))))))</f>
        <v/>
      </c>
      <c r="N383" s="178" t="str">
        <f t="array" ref="N383">IF(A383="","",VLOOKUP(A383,基础资料!A:E,4,0))</f>
        <v/>
      </c>
      <c r="O383" s="186" t="str">
        <f t="array" ref="O383">IF(OR(A383="",M383=""),"",N383*M383)</f>
        <v/>
      </c>
    </row>
    <row r="384" spans="1:15">
      <c r="A384" s="182"/>
      <c r="B384" s="172"/>
      <c r="C384" s="172"/>
      <c r="D384" s="183" t="str">
        <f t="array" ref="D384">IF(SUMPRODUCT((原材料明细表!$A$6:$A$1000&gt;=$G$4)*(原材料明细表!$A$6:$A$1000&lt;=$H$4)*(原材料明细表!$C$6:$C$1000=$A384)*(原材料明细表!$F$6:$F$1000))=0,"",SUMPRODUCT((原材料明细表!$A$6:$A$1000&gt;=$G$4)*(原材料明细表!$A$6:$A$1000&lt;=$H$4)*(原材料明细表!$C$6:$C$1000=$A384)*(原材料明细表!$F$6:$F$1000)))</f>
        <v/>
      </c>
      <c r="E384" s="174" t="str">
        <f t="array" ref="E384">IF(A384="","",VLOOKUP(A384,基础资料!A:E,4,0))</f>
        <v/>
      </c>
      <c r="F384" s="175" t="str">
        <f t="array" ref="F384">IF(OR(A384="",D384=""),"",E384*D384)</f>
        <v/>
      </c>
      <c r="G384" s="176" t="str">
        <f t="array" ref="G384">IF(SUMPRODUCT((原材料明细表!$A$6:$A$1000&gt;=$G$4)*(原材料明细表!$A$6:$A$1000&lt;=$H$4)*(原材料明细表!$C$6:$C$1000=$A384)*(原材料明细表!$I$6:$I$1000))=0,"",SUMPRODUCT((原材料明细表!$A$6:$A$1000&gt;=$G$4)*(原材料明细表!$A$6:$A$1000&lt;=$H$4)*(原材料明细表!$C$6:$C$1000=$A384)*(原材料明细表!$I$6:$I$1000)))</f>
        <v/>
      </c>
      <c r="H384" s="174" t="str">
        <f t="array" ref="H384">IF(A384="","",VLOOKUP(A384,基础资料!A:E,4,0))</f>
        <v/>
      </c>
      <c r="I384" s="184" t="str">
        <f t="array" ref="I384">IF(OR(A384="",G384=""),"",G384*H384)</f>
        <v/>
      </c>
      <c r="J384" s="176" t="str">
        <f t="array" ref="J384">IF(SUMPRODUCT((原材料明细表!$A$6:$A$1000&gt;=$G$4)*(原材料明细表!$A$6:$A$1000&lt;=$H$4)*(原材料明细表!$C$6:$C$1000=$A384)*(原材料明细表!$L$6:$L$1000))=0,"",SUMPRODUCT((原材料明细表!$A$6:$A$1000&gt;=$G$4)*(原材料明细表!$A$6:$A$1000&lt;=$H$4)*(原材料明细表!$C$6:$C$1000=$A384)*(原材料明细表!$L$6:$L$1000)))</f>
        <v/>
      </c>
      <c r="K384" s="173" t="str">
        <f t="array" ref="K384">IF(A384="","",VLOOKUP(A384,基础资料!A:E,4,0))</f>
        <v/>
      </c>
      <c r="L384" s="184" t="str">
        <f t="array" ref="L384">IF(OR(A384="",J384=""),"",J384*K384)</f>
        <v/>
      </c>
      <c r="M384" s="185" t="str">
        <f t="array" ref="M384">IF(AND(D384="",G384="",J384=""),"",IF(AND(D384="",G384=""),-J384,IF(AND(D384="",J384=""),-G384,IF(AND(G384="",J384=""),D384,IF(D384="",-G384-J384,IF(G384="",D384-J384,IF(J384="",D384-G384,D384-G384-J384)))))))</f>
        <v/>
      </c>
      <c r="N384" s="173" t="str">
        <f t="array" ref="N384">IF(A384="","",VLOOKUP(A384,基础资料!A:E,4,0))</f>
        <v/>
      </c>
      <c r="O384" s="184" t="str">
        <f t="array" ref="O384">IF(OR(A384="",M384=""),"",N384*M384)</f>
        <v/>
      </c>
    </row>
    <row r="385" spans="1:15">
      <c r="A385" s="182"/>
      <c r="B385" s="172"/>
      <c r="C385" s="172"/>
      <c r="D385" s="183" t="str">
        <f t="array" ref="D385">IF(SUMPRODUCT((原材料明细表!$A$6:$A$1000&gt;=$G$4)*(原材料明细表!$A$6:$A$1000&lt;=$H$4)*(原材料明细表!$C$6:$C$1000=$A385)*(原材料明细表!$F$6:$F$1000))=0,"",SUMPRODUCT((原材料明细表!$A$6:$A$1000&gt;=$G$4)*(原材料明细表!$A$6:$A$1000&lt;=$H$4)*(原材料明细表!$C$6:$C$1000=$A385)*(原材料明细表!$F$6:$F$1000)))</f>
        <v/>
      </c>
      <c r="E385" s="179" t="str">
        <f t="array" ref="E385">IF(A385="","",VLOOKUP(A385,基础资料!A:E,4,0))</f>
        <v/>
      </c>
      <c r="F385" s="180" t="str">
        <f t="array" ref="F385">IF(OR(A385="",D385=""),"",E385*D385)</f>
        <v/>
      </c>
      <c r="G385" s="181" t="str">
        <f t="array" ref="G385">IF(SUMPRODUCT((原材料明细表!$A$6:$A$1000&gt;=$G$4)*(原材料明细表!$A$6:$A$1000&lt;=$H$4)*(原材料明细表!$C$6:$C$1000=$A385)*(原材料明细表!$I$6:$I$1000))=0,"",SUMPRODUCT((原材料明细表!$A$6:$A$1000&gt;=$G$4)*(原材料明细表!$A$6:$A$1000&lt;=$H$4)*(原材料明细表!$C$6:$C$1000=$A385)*(原材料明细表!$I$6:$I$1000)))</f>
        <v/>
      </c>
      <c r="H385" s="179" t="str">
        <f t="array" ref="H385">IF(A385="","",VLOOKUP(A385,基础资料!A:E,4,0))</f>
        <v/>
      </c>
      <c r="I385" s="186" t="str">
        <f t="array" ref="I385">IF(OR(A385="",G385=""),"",G385*H385)</f>
        <v/>
      </c>
      <c r="J385" s="181" t="str">
        <f t="array" ref="J385">IF(SUMPRODUCT((原材料明细表!$A$6:$A$1000&gt;=$G$4)*(原材料明细表!$A$6:$A$1000&lt;=$H$4)*(原材料明细表!$C$6:$C$1000=$A385)*(原材料明细表!$L$6:$L$1000))=0,"",SUMPRODUCT((原材料明细表!$A$6:$A$1000&gt;=$G$4)*(原材料明细表!$A$6:$A$1000&lt;=$H$4)*(原材料明细表!$C$6:$C$1000=$A385)*(原材料明细表!$L$6:$L$1000)))</f>
        <v/>
      </c>
      <c r="K385" s="178" t="str">
        <f t="array" ref="K385">IF(A385="","",VLOOKUP(A385,基础资料!A:E,4,0))</f>
        <v/>
      </c>
      <c r="L385" s="186" t="str">
        <f t="array" ref="L385">IF(OR(A385="",J385=""),"",J385*K385)</f>
        <v/>
      </c>
      <c r="M385" s="187" t="str">
        <f t="array" ref="M385">IF(AND(D385="",G385="",J385=""),"",IF(AND(D385="",G385=""),-J385,IF(AND(D385="",J385=""),-G385,IF(AND(G385="",J385=""),D385,IF(D385="",-G385-J385,IF(G385="",D385-J385,IF(J385="",D385-G385,D385-G385-J385)))))))</f>
        <v/>
      </c>
      <c r="N385" s="178" t="str">
        <f t="array" ref="N385">IF(A385="","",VLOOKUP(A385,基础资料!A:E,4,0))</f>
        <v/>
      </c>
      <c r="O385" s="186" t="str">
        <f t="array" ref="O385">IF(OR(A385="",M385=""),"",N385*M385)</f>
        <v/>
      </c>
    </row>
    <row r="386" spans="1:15">
      <c r="A386" s="182"/>
      <c r="B386" s="172"/>
      <c r="C386" s="172"/>
      <c r="D386" s="183" t="str">
        <f t="array" ref="D386">IF(SUMPRODUCT((原材料明细表!$A$6:$A$1000&gt;=$G$4)*(原材料明细表!$A$6:$A$1000&lt;=$H$4)*(原材料明细表!$C$6:$C$1000=$A386)*(原材料明细表!$F$6:$F$1000))=0,"",SUMPRODUCT((原材料明细表!$A$6:$A$1000&gt;=$G$4)*(原材料明细表!$A$6:$A$1000&lt;=$H$4)*(原材料明细表!$C$6:$C$1000=$A386)*(原材料明细表!$F$6:$F$1000)))</f>
        <v/>
      </c>
      <c r="E386" s="174" t="str">
        <f t="array" ref="E386">IF(A386="","",VLOOKUP(A386,基础资料!A:E,4,0))</f>
        <v/>
      </c>
      <c r="F386" s="175" t="str">
        <f t="array" ref="F386">IF(OR(A386="",D386=""),"",E386*D386)</f>
        <v/>
      </c>
      <c r="G386" s="176" t="str">
        <f t="array" ref="G386">IF(SUMPRODUCT((原材料明细表!$A$6:$A$1000&gt;=$G$4)*(原材料明细表!$A$6:$A$1000&lt;=$H$4)*(原材料明细表!$C$6:$C$1000=$A386)*(原材料明细表!$I$6:$I$1000))=0,"",SUMPRODUCT((原材料明细表!$A$6:$A$1000&gt;=$G$4)*(原材料明细表!$A$6:$A$1000&lt;=$H$4)*(原材料明细表!$C$6:$C$1000=$A386)*(原材料明细表!$I$6:$I$1000)))</f>
        <v/>
      </c>
      <c r="H386" s="174" t="str">
        <f t="array" ref="H386">IF(A386="","",VLOOKUP(A386,基础资料!A:E,4,0))</f>
        <v/>
      </c>
      <c r="I386" s="184" t="str">
        <f t="array" ref="I386">IF(OR(A386="",G386=""),"",G386*H386)</f>
        <v/>
      </c>
      <c r="J386" s="176" t="str">
        <f t="array" ref="J386">IF(SUMPRODUCT((原材料明细表!$A$6:$A$1000&gt;=$G$4)*(原材料明细表!$A$6:$A$1000&lt;=$H$4)*(原材料明细表!$C$6:$C$1000=$A386)*(原材料明细表!$L$6:$L$1000))=0,"",SUMPRODUCT((原材料明细表!$A$6:$A$1000&gt;=$G$4)*(原材料明细表!$A$6:$A$1000&lt;=$H$4)*(原材料明细表!$C$6:$C$1000=$A386)*(原材料明细表!$L$6:$L$1000)))</f>
        <v/>
      </c>
      <c r="K386" s="173" t="str">
        <f t="array" ref="K386">IF(A386="","",VLOOKUP(A386,基础资料!A:E,4,0))</f>
        <v/>
      </c>
      <c r="L386" s="184" t="str">
        <f t="array" ref="L386">IF(OR(A386="",J386=""),"",J386*K386)</f>
        <v/>
      </c>
      <c r="M386" s="185" t="str">
        <f t="array" ref="M386">IF(AND(D386="",G386="",J386=""),"",IF(AND(D386="",G386=""),-J386,IF(AND(D386="",J386=""),-G386,IF(AND(G386="",J386=""),D386,IF(D386="",-G386-J386,IF(G386="",D386-J386,IF(J386="",D386-G386,D386-G386-J386)))))))</f>
        <v/>
      </c>
      <c r="N386" s="173" t="str">
        <f t="array" ref="N386">IF(A386="","",VLOOKUP(A386,基础资料!A:E,4,0))</f>
        <v/>
      </c>
      <c r="O386" s="184" t="str">
        <f t="array" ref="O386">IF(OR(A386="",M386=""),"",N386*M386)</f>
        <v/>
      </c>
    </row>
    <row r="387" spans="1:15">
      <c r="A387" s="182"/>
      <c r="B387" s="172"/>
      <c r="C387" s="172"/>
      <c r="D387" s="183" t="str">
        <f t="array" ref="D387">IF(SUMPRODUCT((原材料明细表!$A$6:$A$1000&gt;=$G$4)*(原材料明细表!$A$6:$A$1000&lt;=$H$4)*(原材料明细表!$C$6:$C$1000=$A387)*(原材料明细表!$F$6:$F$1000))=0,"",SUMPRODUCT((原材料明细表!$A$6:$A$1000&gt;=$G$4)*(原材料明细表!$A$6:$A$1000&lt;=$H$4)*(原材料明细表!$C$6:$C$1000=$A387)*(原材料明细表!$F$6:$F$1000)))</f>
        <v/>
      </c>
      <c r="E387" s="179" t="str">
        <f t="array" ref="E387">IF(A387="","",VLOOKUP(A387,基础资料!A:E,4,0))</f>
        <v/>
      </c>
      <c r="F387" s="180" t="str">
        <f t="array" ref="F387">IF(OR(A387="",D387=""),"",E387*D387)</f>
        <v/>
      </c>
      <c r="G387" s="181" t="str">
        <f t="array" ref="G387">IF(SUMPRODUCT((原材料明细表!$A$6:$A$1000&gt;=$G$4)*(原材料明细表!$A$6:$A$1000&lt;=$H$4)*(原材料明细表!$C$6:$C$1000=$A387)*(原材料明细表!$I$6:$I$1000))=0,"",SUMPRODUCT((原材料明细表!$A$6:$A$1000&gt;=$G$4)*(原材料明细表!$A$6:$A$1000&lt;=$H$4)*(原材料明细表!$C$6:$C$1000=$A387)*(原材料明细表!$I$6:$I$1000)))</f>
        <v/>
      </c>
      <c r="H387" s="179" t="str">
        <f t="array" ref="H387">IF(A387="","",VLOOKUP(A387,基础资料!A:E,4,0))</f>
        <v/>
      </c>
      <c r="I387" s="186" t="str">
        <f t="array" ref="I387">IF(OR(A387="",G387=""),"",G387*H387)</f>
        <v/>
      </c>
      <c r="J387" s="181" t="str">
        <f t="array" ref="J387">IF(SUMPRODUCT((原材料明细表!$A$6:$A$1000&gt;=$G$4)*(原材料明细表!$A$6:$A$1000&lt;=$H$4)*(原材料明细表!$C$6:$C$1000=$A387)*(原材料明细表!$L$6:$L$1000))=0,"",SUMPRODUCT((原材料明细表!$A$6:$A$1000&gt;=$G$4)*(原材料明细表!$A$6:$A$1000&lt;=$H$4)*(原材料明细表!$C$6:$C$1000=$A387)*(原材料明细表!$L$6:$L$1000)))</f>
        <v/>
      </c>
      <c r="K387" s="178" t="str">
        <f t="array" ref="K387">IF(A387="","",VLOOKUP(A387,基础资料!A:E,4,0))</f>
        <v/>
      </c>
      <c r="L387" s="186" t="str">
        <f t="array" ref="L387">IF(OR(A387="",J387=""),"",J387*K387)</f>
        <v/>
      </c>
      <c r="M387" s="187" t="str">
        <f t="array" ref="M387">IF(AND(D387="",G387="",J387=""),"",IF(AND(D387="",G387=""),-J387,IF(AND(D387="",J387=""),-G387,IF(AND(G387="",J387=""),D387,IF(D387="",-G387-J387,IF(G387="",D387-J387,IF(J387="",D387-G387,D387-G387-J387)))))))</f>
        <v/>
      </c>
      <c r="N387" s="178" t="str">
        <f t="array" ref="N387">IF(A387="","",VLOOKUP(A387,基础资料!A:E,4,0))</f>
        <v/>
      </c>
      <c r="O387" s="186" t="str">
        <f t="array" ref="O387">IF(OR(A387="",M387=""),"",N387*M387)</f>
        <v/>
      </c>
    </row>
    <row r="388" spans="1:15">
      <c r="A388" s="182"/>
      <c r="B388" s="172"/>
      <c r="C388" s="172"/>
      <c r="D388" s="183" t="str">
        <f t="array" ref="D388">IF(SUMPRODUCT((原材料明细表!$A$6:$A$1000&gt;=$G$4)*(原材料明细表!$A$6:$A$1000&lt;=$H$4)*(原材料明细表!$C$6:$C$1000=$A388)*(原材料明细表!$F$6:$F$1000))=0,"",SUMPRODUCT((原材料明细表!$A$6:$A$1000&gt;=$G$4)*(原材料明细表!$A$6:$A$1000&lt;=$H$4)*(原材料明细表!$C$6:$C$1000=$A388)*(原材料明细表!$F$6:$F$1000)))</f>
        <v/>
      </c>
      <c r="E388" s="174" t="str">
        <f t="array" ref="E388">IF(A388="","",VLOOKUP(A388,基础资料!A:E,4,0))</f>
        <v/>
      </c>
      <c r="F388" s="175" t="str">
        <f t="array" ref="F388">IF(OR(A388="",D388=""),"",E388*D388)</f>
        <v/>
      </c>
      <c r="G388" s="176" t="str">
        <f t="array" ref="G388">IF(SUMPRODUCT((原材料明细表!$A$6:$A$1000&gt;=$G$4)*(原材料明细表!$A$6:$A$1000&lt;=$H$4)*(原材料明细表!$C$6:$C$1000=$A388)*(原材料明细表!$I$6:$I$1000))=0,"",SUMPRODUCT((原材料明细表!$A$6:$A$1000&gt;=$G$4)*(原材料明细表!$A$6:$A$1000&lt;=$H$4)*(原材料明细表!$C$6:$C$1000=$A388)*(原材料明细表!$I$6:$I$1000)))</f>
        <v/>
      </c>
      <c r="H388" s="174" t="str">
        <f t="array" ref="H388">IF(A388="","",VLOOKUP(A388,基础资料!A:E,4,0))</f>
        <v/>
      </c>
      <c r="I388" s="184" t="str">
        <f t="array" ref="I388">IF(OR(A388="",G388=""),"",G388*H388)</f>
        <v/>
      </c>
      <c r="J388" s="176" t="str">
        <f t="array" ref="J388">IF(SUMPRODUCT((原材料明细表!$A$6:$A$1000&gt;=$G$4)*(原材料明细表!$A$6:$A$1000&lt;=$H$4)*(原材料明细表!$C$6:$C$1000=$A388)*(原材料明细表!$L$6:$L$1000))=0,"",SUMPRODUCT((原材料明细表!$A$6:$A$1000&gt;=$G$4)*(原材料明细表!$A$6:$A$1000&lt;=$H$4)*(原材料明细表!$C$6:$C$1000=$A388)*(原材料明细表!$L$6:$L$1000)))</f>
        <v/>
      </c>
      <c r="K388" s="173" t="str">
        <f t="array" ref="K388">IF(A388="","",VLOOKUP(A388,基础资料!A:E,4,0))</f>
        <v/>
      </c>
      <c r="L388" s="184" t="str">
        <f t="array" ref="L388">IF(OR(A388="",J388=""),"",J388*K388)</f>
        <v/>
      </c>
      <c r="M388" s="185" t="str">
        <f t="array" ref="M388">IF(AND(D388="",G388="",J388=""),"",IF(AND(D388="",G388=""),-J388,IF(AND(D388="",J388=""),-G388,IF(AND(G388="",J388=""),D388,IF(D388="",-G388-J388,IF(G388="",D388-J388,IF(J388="",D388-G388,D388-G388-J388)))))))</f>
        <v/>
      </c>
      <c r="N388" s="173" t="str">
        <f t="array" ref="N388">IF(A388="","",VLOOKUP(A388,基础资料!A:E,4,0))</f>
        <v/>
      </c>
      <c r="O388" s="184" t="str">
        <f t="array" ref="O388">IF(OR(A388="",M388=""),"",N388*M388)</f>
        <v/>
      </c>
    </row>
    <row r="389" spans="1:15">
      <c r="A389" s="182"/>
      <c r="B389" s="172"/>
      <c r="C389" s="172"/>
      <c r="D389" s="183" t="str">
        <f t="array" ref="D389">IF(SUMPRODUCT((原材料明细表!$A$6:$A$1000&gt;=$G$4)*(原材料明细表!$A$6:$A$1000&lt;=$H$4)*(原材料明细表!$C$6:$C$1000=$A389)*(原材料明细表!$F$6:$F$1000))=0,"",SUMPRODUCT((原材料明细表!$A$6:$A$1000&gt;=$G$4)*(原材料明细表!$A$6:$A$1000&lt;=$H$4)*(原材料明细表!$C$6:$C$1000=$A389)*(原材料明细表!$F$6:$F$1000)))</f>
        <v/>
      </c>
      <c r="E389" s="179" t="str">
        <f t="array" ref="E389">IF(A389="","",VLOOKUP(A389,基础资料!A:E,4,0))</f>
        <v/>
      </c>
      <c r="F389" s="180" t="str">
        <f t="array" ref="F389">IF(OR(A389="",D389=""),"",E389*D389)</f>
        <v/>
      </c>
      <c r="G389" s="181" t="str">
        <f t="array" ref="G389">IF(SUMPRODUCT((原材料明细表!$A$6:$A$1000&gt;=$G$4)*(原材料明细表!$A$6:$A$1000&lt;=$H$4)*(原材料明细表!$C$6:$C$1000=$A389)*(原材料明细表!$I$6:$I$1000))=0,"",SUMPRODUCT((原材料明细表!$A$6:$A$1000&gt;=$G$4)*(原材料明细表!$A$6:$A$1000&lt;=$H$4)*(原材料明细表!$C$6:$C$1000=$A389)*(原材料明细表!$I$6:$I$1000)))</f>
        <v/>
      </c>
      <c r="H389" s="179" t="str">
        <f t="array" ref="H389">IF(A389="","",VLOOKUP(A389,基础资料!A:E,4,0))</f>
        <v/>
      </c>
      <c r="I389" s="186" t="str">
        <f t="array" ref="I389">IF(OR(A389="",G389=""),"",G389*H389)</f>
        <v/>
      </c>
      <c r="J389" s="181" t="str">
        <f t="array" ref="J389">IF(SUMPRODUCT((原材料明细表!$A$6:$A$1000&gt;=$G$4)*(原材料明细表!$A$6:$A$1000&lt;=$H$4)*(原材料明细表!$C$6:$C$1000=$A389)*(原材料明细表!$L$6:$L$1000))=0,"",SUMPRODUCT((原材料明细表!$A$6:$A$1000&gt;=$G$4)*(原材料明细表!$A$6:$A$1000&lt;=$H$4)*(原材料明细表!$C$6:$C$1000=$A389)*(原材料明细表!$L$6:$L$1000)))</f>
        <v/>
      </c>
      <c r="K389" s="178" t="str">
        <f t="array" ref="K389">IF(A389="","",VLOOKUP(A389,基础资料!A:E,4,0))</f>
        <v/>
      </c>
      <c r="L389" s="186" t="str">
        <f t="array" ref="L389">IF(OR(A389="",J389=""),"",J389*K389)</f>
        <v/>
      </c>
      <c r="M389" s="187" t="str">
        <f t="array" ref="M389">IF(AND(D389="",G389="",J389=""),"",IF(AND(D389="",G389=""),-J389,IF(AND(D389="",J389=""),-G389,IF(AND(G389="",J389=""),D389,IF(D389="",-G389-J389,IF(G389="",D389-J389,IF(J389="",D389-G389,D389-G389-J389)))))))</f>
        <v/>
      </c>
      <c r="N389" s="178" t="str">
        <f t="array" ref="N389">IF(A389="","",VLOOKUP(A389,基础资料!A:E,4,0))</f>
        <v/>
      </c>
      <c r="O389" s="186" t="str">
        <f t="array" ref="O389">IF(OR(A389="",M389=""),"",N389*M389)</f>
        <v/>
      </c>
    </row>
    <row r="390" spans="1:15">
      <c r="A390" s="182"/>
      <c r="B390" s="172"/>
      <c r="C390" s="172"/>
      <c r="D390" s="183" t="str">
        <f t="array" ref="D390">IF(SUMPRODUCT((原材料明细表!$A$6:$A$1000&gt;=$G$4)*(原材料明细表!$A$6:$A$1000&lt;=$H$4)*(原材料明细表!$C$6:$C$1000=$A390)*(原材料明细表!$F$6:$F$1000))=0,"",SUMPRODUCT((原材料明细表!$A$6:$A$1000&gt;=$G$4)*(原材料明细表!$A$6:$A$1000&lt;=$H$4)*(原材料明细表!$C$6:$C$1000=$A390)*(原材料明细表!$F$6:$F$1000)))</f>
        <v/>
      </c>
      <c r="E390" s="174" t="str">
        <f t="array" ref="E390">IF(A390="","",VLOOKUP(A390,基础资料!A:E,4,0))</f>
        <v/>
      </c>
      <c r="F390" s="175" t="str">
        <f t="array" ref="F390">IF(OR(A390="",D390=""),"",E390*D390)</f>
        <v/>
      </c>
      <c r="G390" s="176" t="str">
        <f t="array" ref="G390">IF(SUMPRODUCT((原材料明细表!$A$6:$A$1000&gt;=$G$4)*(原材料明细表!$A$6:$A$1000&lt;=$H$4)*(原材料明细表!$C$6:$C$1000=$A390)*(原材料明细表!$I$6:$I$1000))=0,"",SUMPRODUCT((原材料明细表!$A$6:$A$1000&gt;=$G$4)*(原材料明细表!$A$6:$A$1000&lt;=$H$4)*(原材料明细表!$C$6:$C$1000=$A390)*(原材料明细表!$I$6:$I$1000)))</f>
        <v/>
      </c>
      <c r="H390" s="174" t="str">
        <f t="array" ref="H390">IF(A390="","",VLOOKUP(A390,基础资料!A:E,4,0))</f>
        <v/>
      </c>
      <c r="I390" s="184" t="str">
        <f t="array" ref="I390">IF(OR(A390="",G390=""),"",G390*H390)</f>
        <v/>
      </c>
      <c r="J390" s="176" t="str">
        <f t="array" ref="J390">IF(SUMPRODUCT((原材料明细表!$A$6:$A$1000&gt;=$G$4)*(原材料明细表!$A$6:$A$1000&lt;=$H$4)*(原材料明细表!$C$6:$C$1000=$A390)*(原材料明细表!$L$6:$L$1000))=0,"",SUMPRODUCT((原材料明细表!$A$6:$A$1000&gt;=$G$4)*(原材料明细表!$A$6:$A$1000&lt;=$H$4)*(原材料明细表!$C$6:$C$1000=$A390)*(原材料明细表!$L$6:$L$1000)))</f>
        <v/>
      </c>
      <c r="K390" s="173" t="str">
        <f t="array" ref="K390">IF(A390="","",VLOOKUP(A390,基础资料!A:E,4,0))</f>
        <v/>
      </c>
      <c r="L390" s="184" t="str">
        <f t="array" ref="L390">IF(OR(A390="",J390=""),"",J390*K390)</f>
        <v/>
      </c>
      <c r="M390" s="185" t="str">
        <f t="array" ref="M390">IF(AND(D390="",G390="",J390=""),"",IF(AND(D390="",G390=""),-J390,IF(AND(D390="",J390=""),-G390,IF(AND(G390="",J390=""),D390,IF(D390="",-G390-J390,IF(G390="",D390-J390,IF(J390="",D390-G390,D390-G390-J390)))))))</f>
        <v/>
      </c>
      <c r="N390" s="173" t="str">
        <f t="array" ref="N390">IF(A390="","",VLOOKUP(A390,基础资料!A:E,4,0))</f>
        <v/>
      </c>
      <c r="O390" s="184" t="str">
        <f t="array" ref="O390">IF(OR(A390="",M390=""),"",N390*M390)</f>
        <v/>
      </c>
    </row>
    <row r="391" spans="1:15">
      <c r="A391" s="182"/>
      <c r="B391" s="172"/>
      <c r="C391" s="172"/>
      <c r="D391" s="183" t="str">
        <f t="array" ref="D391">IF(SUMPRODUCT((原材料明细表!$A$6:$A$1000&gt;=$G$4)*(原材料明细表!$A$6:$A$1000&lt;=$H$4)*(原材料明细表!$C$6:$C$1000=$A391)*(原材料明细表!$F$6:$F$1000))=0,"",SUMPRODUCT((原材料明细表!$A$6:$A$1000&gt;=$G$4)*(原材料明细表!$A$6:$A$1000&lt;=$H$4)*(原材料明细表!$C$6:$C$1000=$A391)*(原材料明细表!$F$6:$F$1000)))</f>
        <v/>
      </c>
      <c r="E391" s="179" t="str">
        <f t="array" ref="E391">IF(A391="","",VLOOKUP(A391,基础资料!A:E,4,0))</f>
        <v/>
      </c>
      <c r="F391" s="180" t="str">
        <f t="array" ref="F391">IF(OR(A391="",D391=""),"",E391*D391)</f>
        <v/>
      </c>
      <c r="G391" s="181" t="str">
        <f t="array" ref="G391">IF(SUMPRODUCT((原材料明细表!$A$6:$A$1000&gt;=$G$4)*(原材料明细表!$A$6:$A$1000&lt;=$H$4)*(原材料明细表!$C$6:$C$1000=$A391)*(原材料明细表!$I$6:$I$1000))=0,"",SUMPRODUCT((原材料明细表!$A$6:$A$1000&gt;=$G$4)*(原材料明细表!$A$6:$A$1000&lt;=$H$4)*(原材料明细表!$C$6:$C$1000=$A391)*(原材料明细表!$I$6:$I$1000)))</f>
        <v/>
      </c>
      <c r="H391" s="179" t="str">
        <f t="array" ref="H391">IF(A391="","",VLOOKUP(A391,基础资料!A:E,4,0))</f>
        <v/>
      </c>
      <c r="I391" s="186" t="str">
        <f t="array" ref="I391">IF(OR(A391="",G391=""),"",G391*H391)</f>
        <v/>
      </c>
      <c r="J391" s="181" t="str">
        <f t="array" ref="J391">IF(SUMPRODUCT((原材料明细表!$A$6:$A$1000&gt;=$G$4)*(原材料明细表!$A$6:$A$1000&lt;=$H$4)*(原材料明细表!$C$6:$C$1000=$A391)*(原材料明细表!$L$6:$L$1000))=0,"",SUMPRODUCT((原材料明细表!$A$6:$A$1000&gt;=$G$4)*(原材料明细表!$A$6:$A$1000&lt;=$H$4)*(原材料明细表!$C$6:$C$1000=$A391)*(原材料明细表!$L$6:$L$1000)))</f>
        <v/>
      </c>
      <c r="K391" s="178" t="str">
        <f t="array" ref="K391">IF(A391="","",VLOOKUP(A391,基础资料!A:E,4,0))</f>
        <v/>
      </c>
      <c r="L391" s="186" t="str">
        <f t="array" ref="L391">IF(OR(A391="",J391=""),"",J391*K391)</f>
        <v/>
      </c>
      <c r="M391" s="187" t="str">
        <f t="array" ref="M391">IF(AND(D391="",G391="",J391=""),"",IF(AND(D391="",G391=""),-J391,IF(AND(D391="",J391=""),-G391,IF(AND(G391="",J391=""),D391,IF(D391="",-G391-J391,IF(G391="",D391-J391,IF(J391="",D391-G391,D391-G391-J391)))))))</f>
        <v/>
      </c>
      <c r="N391" s="178" t="str">
        <f t="array" ref="N391">IF(A391="","",VLOOKUP(A391,基础资料!A:E,4,0))</f>
        <v/>
      </c>
      <c r="O391" s="186" t="str">
        <f t="array" ref="O391">IF(OR(A391="",M391=""),"",N391*M391)</f>
        <v/>
      </c>
    </row>
    <row r="392" spans="1:15">
      <c r="A392" s="182"/>
      <c r="B392" s="172"/>
      <c r="C392" s="172"/>
      <c r="D392" s="183" t="str">
        <f t="array" ref="D392">IF(SUMPRODUCT((原材料明细表!$A$6:$A$1000&gt;=$G$4)*(原材料明细表!$A$6:$A$1000&lt;=$H$4)*(原材料明细表!$C$6:$C$1000=$A392)*(原材料明细表!$F$6:$F$1000))=0,"",SUMPRODUCT((原材料明细表!$A$6:$A$1000&gt;=$G$4)*(原材料明细表!$A$6:$A$1000&lt;=$H$4)*(原材料明细表!$C$6:$C$1000=$A392)*(原材料明细表!$F$6:$F$1000)))</f>
        <v/>
      </c>
      <c r="E392" s="174" t="str">
        <f t="array" ref="E392">IF(A392="","",VLOOKUP(A392,基础资料!A:E,4,0))</f>
        <v/>
      </c>
      <c r="F392" s="175" t="str">
        <f t="array" ref="F392">IF(OR(A392="",D392=""),"",E392*D392)</f>
        <v/>
      </c>
      <c r="G392" s="176" t="str">
        <f t="array" ref="G392">IF(SUMPRODUCT((原材料明细表!$A$6:$A$1000&gt;=$G$4)*(原材料明细表!$A$6:$A$1000&lt;=$H$4)*(原材料明细表!$C$6:$C$1000=$A392)*(原材料明细表!$I$6:$I$1000))=0,"",SUMPRODUCT((原材料明细表!$A$6:$A$1000&gt;=$G$4)*(原材料明细表!$A$6:$A$1000&lt;=$H$4)*(原材料明细表!$C$6:$C$1000=$A392)*(原材料明细表!$I$6:$I$1000)))</f>
        <v/>
      </c>
      <c r="H392" s="174" t="str">
        <f t="array" ref="H392">IF(A392="","",VLOOKUP(A392,基础资料!A:E,4,0))</f>
        <v/>
      </c>
      <c r="I392" s="184" t="str">
        <f t="array" ref="I392">IF(OR(A392="",G392=""),"",G392*H392)</f>
        <v/>
      </c>
      <c r="J392" s="176" t="str">
        <f t="array" ref="J392">IF(SUMPRODUCT((原材料明细表!$A$6:$A$1000&gt;=$G$4)*(原材料明细表!$A$6:$A$1000&lt;=$H$4)*(原材料明细表!$C$6:$C$1000=$A392)*(原材料明细表!$L$6:$L$1000))=0,"",SUMPRODUCT((原材料明细表!$A$6:$A$1000&gt;=$G$4)*(原材料明细表!$A$6:$A$1000&lt;=$H$4)*(原材料明细表!$C$6:$C$1000=$A392)*(原材料明细表!$L$6:$L$1000)))</f>
        <v/>
      </c>
      <c r="K392" s="173" t="str">
        <f t="array" ref="K392">IF(A392="","",VLOOKUP(A392,基础资料!A:E,4,0))</f>
        <v/>
      </c>
      <c r="L392" s="184" t="str">
        <f t="array" ref="L392">IF(OR(A392="",J392=""),"",J392*K392)</f>
        <v/>
      </c>
      <c r="M392" s="185" t="str">
        <f t="array" ref="M392">IF(AND(D392="",G392="",J392=""),"",IF(AND(D392="",G392=""),-J392,IF(AND(D392="",J392=""),-G392,IF(AND(G392="",J392=""),D392,IF(D392="",-G392-J392,IF(G392="",D392-J392,IF(J392="",D392-G392,D392-G392-J392)))))))</f>
        <v/>
      </c>
      <c r="N392" s="173" t="str">
        <f t="array" ref="N392">IF(A392="","",VLOOKUP(A392,基础资料!A:E,4,0))</f>
        <v/>
      </c>
      <c r="O392" s="184" t="str">
        <f t="array" ref="O392">IF(OR(A392="",M392=""),"",N392*M392)</f>
        <v/>
      </c>
    </row>
    <row r="393" spans="1:15">
      <c r="A393" s="182"/>
      <c r="B393" s="172"/>
      <c r="C393" s="172"/>
      <c r="D393" s="183" t="str">
        <f t="array" ref="D393">IF(SUMPRODUCT((原材料明细表!$A$6:$A$1000&gt;=$G$4)*(原材料明细表!$A$6:$A$1000&lt;=$H$4)*(原材料明细表!$C$6:$C$1000=$A393)*(原材料明细表!$F$6:$F$1000))=0,"",SUMPRODUCT((原材料明细表!$A$6:$A$1000&gt;=$G$4)*(原材料明细表!$A$6:$A$1000&lt;=$H$4)*(原材料明细表!$C$6:$C$1000=$A393)*(原材料明细表!$F$6:$F$1000)))</f>
        <v/>
      </c>
      <c r="E393" s="179" t="str">
        <f t="array" ref="E393">IF(A393="","",VLOOKUP(A393,基础资料!A:E,4,0))</f>
        <v/>
      </c>
      <c r="F393" s="180" t="str">
        <f t="array" ref="F393">IF(OR(A393="",D393=""),"",E393*D393)</f>
        <v/>
      </c>
      <c r="G393" s="181" t="str">
        <f t="array" ref="G393">IF(SUMPRODUCT((原材料明细表!$A$6:$A$1000&gt;=$G$4)*(原材料明细表!$A$6:$A$1000&lt;=$H$4)*(原材料明细表!$C$6:$C$1000=$A393)*(原材料明细表!$I$6:$I$1000))=0,"",SUMPRODUCT((原材料明细表!$A$6:$A$1000&gt;=$G$4)*(原材料明细表!$A$6:$A$1000&lt;=$H$4)*(原材料明细表!$C$6:$C$1000=$A393)*(原材料明细表!$I$6:$I$1000)))</f>
        <v/>
      </c>
      <c r="H393" s="179" t="str">
        <f t="array" ref="H393">IF(A393="","",VLOOKUP(A393,基础资料!A:E,4,0))</f>
        <v/>
      </c>
      <c r="I393" s="186" t="str">
        <f t="array" ref="I393">IF(OR(A393="",G393=""),"",G393*H393)</f>
        <v/>
      </c>
      <c r="J393" s="181" t="str">
        <f t="array" ref="J393">IF(SUMPRODUCT((原材料明细表!$A$6:$A$1000&gt;=$G$4)*(原材料明细表!$A$6:$A$1000&lt;=$H$4)*(原材料明细表!$C$6:$C$1000=$A393)*(原材料明细表!$L$6:$L$1000))=0,"",SUMPRODUCT((原材料明细表!$A$6:$A$1000&gt;=$G$4)*(原材料明细表!$A$6:$A$1000&lt;=$H$4)*(原材料明细表!$C$6:$C$1000=$A393)*(原材料明细表!$L$6:$L$1000)))</f>
        <v/>
      </c>
      <c r="K393" s="178" t="str">
        <f t="array" ref="K393">IF(A393="","",VLOOKUP(A393,基础资料!A:E,4,0))</f>
        <v/>
      </c>
      <c r="L393" s="186" t="str">
        <f t="array" ref="L393">IF(OR(A393="",J393=""),"",J393*K393)</f>
        <v/>
      </c>
      <c r="M393" s="187" t="str">
        <f t="array" ref="M393">IF(AND(D393="",G393="",J393=""),"",IF(AND(D393="",G393=""),-J393,IF(AND(D393="",J393=""),-G393,IF(AND(G393="",J393=""),D393,IF(D393="",-G393-J393,IF(G393="",D393-J393,IF(J393="",D393-G393,D393-G393-J393)))))))</f>
        <v/>
      </c>
      <c r="N393" s="178" t="str">
        <f t="array" ref="N393">IF(A393="","",VLOOKUP(A393,基础资料!A:E,4,0))</f>
        <v/>
      </c>
      <c r="O393" s="186" t="str">
        <f t="array" ref="O393">IF(OR(A393="",M393=""),"",N393*M393)</f>
        <v/>
      </c>
    </row>
    <row r="394" spans="1:15">
      <c r="A394" s="182"/>
      <c r="B394" s="172"/>
      <c r="C394" s="172"/>
      <c r="D394" s="183" t="str">
        <f t="array" ref="D394">IF(SUMPRODUCT((原材料明细表!$A$6:$A$1000&gt;=$G$4)*(原材料明细表!$A$6:$A$1000&lt;=$H$4)*(原材料明细表!$C$6:$C$1000=$A394)*(原材料明细表!$F$6:$F$1000))=0,"",SUMPRODUCT((原材料明细表!$A$6:$A$1000&gt;=$G$4)*(原材料明细表!$A$6:$A$1000&lt;=$H$4)*(原材料明细表!$C$6:$C$1000=$A394)*(原材料明细表!$F$6:$F$1000)))</f>
        <v/>
      </c>
      <c r="E394" s="174" t="str">
        <f t="array" ref="E394">IF(A394="","",VLOOKUP(A394,基础资料!A:E,4,0))</f>
        <v/>
      </c>
      <c r="F394" s="175" t="str">
        <f t="array" ref="F394">IF(OR(A394="",D394=""),"",E394*D394)</f>
        <v/>
      </c>
      <c r="G394" s="176" t="str">
        <f t="array" ref="G394">IF(SUMPRODUCT((原材料明细表!$A$6:$A$1000&gt;=$G$4)*(原材料明细表!$A$6:$A$1000&lt;=$H$4)*(原材料明细表!$C$6:$C$1000=$A394)*(原材料明细表!$I$6:$I$1000))=0,"",SUMPRODUCT((原材料明细表!$A$6:$A$1000&gt;=$G$4)*(原材料明细表!$A$6:$A$1000&lt;=$H$4)*(原材料明细表!$C$6:$C$1000=$A394)*(原材料明细表!$I$6:$I$1000)))</f>
        <v/>
      </c>
      <c r="H394" s="174" t="str">
        <f t="array" ref="H394">IF(A394="","",VLOOKUP(A394,基础资料!A:E,4,0))</f>
        <v/>
      </c>
      <c r="I394" s="184" t="str">
        <f t="array" ref="I394">IF(OR(A394="",G394=""),"",G394*H394)</f>
        <v/>
      </c>
      <c r="J394" s="176" t="str">
        <f t="array" ref="J394">IF(SUMPRODUCT((原材料明细表!$A$6:$A$1000&gt;=$G$4)*(原材料明细表!$A$6:$A$1000&lt;=$H$4)*(原材料明细表!$C$6:$C$1000=$A394)*(原材料明细表!$L$6:$L$1000))=0,"",SUMPRODUCT((原材料明细表!$A$6:$A$1000&gt;=$G$4)*(原材料明细表!$A$6:$A$1000&lt;=$H$4)*(原材料明细表!$C$6:$C$1000=$A394)*(原材料明细表!$L$6:$L$1000)))</f>
        <v/>
      </c>
      <c r="K394" s="173" t="str">
        <f t="array" ref="K394">IF(A394="","",VLOOKUP(A394,基础资料!A:E,4,0))</f>
        <v/>
      </c>
      <c r="L394" s="184" t="str">
        <f t="array" ref="L394">IF(OR(A394="",J394=""),"",J394*K394)</f>
        <v/>
      </c>
      <c r="M394" s="185" t="str">
        <f t="array" ref="M394">IF(AND(D394="",G394="",J394=""),"",IF(AND(D394="",G394=""),-J394,IF(AND(D394="",J394=""),-G394,IF(AND(G394="",J394=""),D394,IF(D394="",-G394-J394,IF(G394="",D394-J394,IF(J394="",D394-G394,D394-G394-J394)))))))</f>
        <v/>
      </c>
      <c r="N394" s="173" t="str">
        <f t="array" ref="N394">IF(A394="","",VLOOKUP(A394,基础资料!A:E,4,0))</f>
        <v/>
      </c>
      <c r="O394" s="184" t="str">
        <f t="array" ref="O394">IF(OR(A394="",M394=""),"",N394*M394)</f>
        <v/>
      </c>
    </row>
    <row r="395" spans="1:15">
      <c r="A395" s="182"/>
      <c r="B395" s="172"/>
      <c r="C395" s="172"/>
      <c r="D395" s="183" t="str">
        <f t="array" ref="D395">IF(SUMPRODUCT((原材料明细表!$A$6:$A$1000&gt;=$G$4)*(原材料明细表!$A$6:$A$1000&lt;=$H$4)*(原材料明细表!$C$6:$C$1000=$A395)*(原材料明细表!$F$6:$F$1000))=0,"",SUMPRODUCT((原材料明细表!$A$6:$A$1000&gt;=$G$4)*(原材料明细表!$A$6:$A$1000&lt;=$H$4)*(原材料明细表!$C$6:$C$1000=$A395)*(原材料明细表!$F$6:$F$1000)))</f>
        <v/>
      </c>
      <c r="E395" s="179" t="str">
        <f t="array" ref="E395">IF(A395="","",VLOOKUP(A395,基础资料!A:E,4,0))</f>
        <v/>
      </c>
      <c r="F395" s="180" t="str">
        <f t="array" ref="F395">IF(OR(A395="",D395=""),"",E395*D395)</f>
        <v/>
      </c>
      <c r="G395" s="181" t="str">
        <f t="array" ref="G395">IF(SUMPRODUCT((原材料明细表!$A$6:$A$1000&gt;=$G$4)*(原材料明细表!$A$6:$A$1000&lt;=$H$4)*(原材料明细表!$C$6:$C$1000=$A395)*(原材料明细表!$I$6:$I$1000))=0,"",SUMPRODUCT((原材料明细表!$A$6:$A$1000&gt;=$G$4)*(原材料明细表!$A$6:$A$1000&lt;=$H$4)*(原材料明细表!$C$6:$C$1000=$A395)*(原材料明细表!$I$6:$I$1000)))</f>
        <v/>
      </c>
      <c r="H395" s="179" t="str">
        <f t="array" ref="H395">IF(A395="","",VLOOKUP(A395,基础资料!A:E,4,0))</f>
        <v/>
      </c>
      <c r="I395" s="186" t="str">
        <f t="array" ref="I395">IF(OR(A395="",G395=""),"",G395*H395)</f>
        <v/>
      </c>
      <c r="J395" s="181" t="str">
        <f t="array" ref="J395">IF(SUMPRODUCT((原材料明细表!$A$6:$A$1000&gt;=$G$4)*(原材料明细表!$A$6:$A$1000&lt;=$H$4)*(原材料明细表!$C$6:$C$1000=$A395)*(原材料明细表!$L$6:$L$1000))=0,"",SUMPRODUCT((原材料明细表!$A$6:$A$1000&gt;=$G$4)*(原材料明细表!$A$6:$A$1000&lt;=$H$4)*(原材料明细表!$C$6:$C$1000=$A395)*(原材料明细表!$L$6:$L$1000)))</f>
        <v/>
      </c>
      <c r="K395" s="178" t="str">
        <f t="array" ref="K395">IF(A395="","",VLOOKUP(A395,基础资料!A:E,4,0))</f>
        <v/>
      </c>
      <c r="L395" s="186" t="str">
        <f t="array" ref="L395">IF(OR(A395="",J395=""),"",J395*K395)</f>
        <v/>
      </c>
      <c r="M395" s="187" t="str">
        <f t="array" ref="M395">IF(AND(D395="",G395="",J395=""),"",IF(AND(D395="",G395=""),-J395,IF(AND(D395="",J395=""),-G395,IF(AND(G395="",J395=""),D395,IF(D395="",-G395-J395,IF(G395="",D395-J395,IF(J395="",D395-G395,D395-G395-J395)))))))</f>
        <v/>
      </c>
      <c r="N395" s="178" t="str">
        <f t="array" ref="N395">IF(A395="","",VLOOKUP(A395,基础资料!A:E,4,0))</f>
        <v/>
      </c>
      <c r="O395" s="186" t="str">
        <f t="array" ref="O395">IF(OR(A395="",M395=""),"",N395*M395)</f>
        <v/>
      </c>
    </row>
    <row r="396" spans="1:15">
      <c r="A396" s="182"/>
      <c r="B396" s="172"/>
      <c r="C396" s="172"/>
      <c r="D396" s="183" t="str">
        <f t="array" ref="D396">IF(SUMPRODUCT((原材料明细表!$A$6:$A$1000&gt;=$G$4)*(原材料明细表!$A$6:$A$1000&lt;=$H$4)*(原材料明细表!$C$6:$C$1000=$A396)*(原材料明细表!$F$6:$F$1000))=0,"",SUMPRODUCT((原材料明细表!$A$6:$A$1000&gt;=$G$4)*(原材料明细表!$A$6:$A$1000&lt;=$H$4)*(原材料明细表!$C$6:$C$1000=$A396)*(原材料明细表!$F$6:$F$1000)))</f>
        <v/>
      </c>
      <c r="E396" s="174" t="str">
        <f t="array" ref="E396">IF(A396="","",VLOOKUP(A396,基础资料!A:E,4,0))</f>
        <v/>
      </c>
      <c r="F396" s="175" t="str">
        <f t="array" ref="F396">IF(OR(A396="",D396=""),"",E396*D396)</f>
        <v/>
      </c>
      <c r="G396" s="176" t="str">
        <f t="array" ref="G396">IF(SUMPRODUCT((原材料明细表!$A$6:$A$1000&gt;=$G$4)*(原材料明细表!$A$6:$A$1000&lt;=$H$4)*(原材料明细表!$C$6:$C$1000=$A396)*(原材料明细表!$I$6:$I$1000))=0,"",SUMPRODUCT((原材料明细表!$A$6:$A$1000&gt;=$G$4)*(原材料明细表!$A$6:$A$1000&lt;=$H$4)*(原材料明细表!$C$6:$C$1000=$A396)*(原材料明细表!$I$6:$I$1000)))</f>
        <v/>
      </c>
      <c r="H396" s="174" t="str">
        <f t="array" ref="H396">IF(A396="","",VLOOKUP(A396,基础资料!A:E,4,0))</f>
        <v/>
      </c>
      <c r="I396" s="184" t="str">
        <f t="array" ref="I396">IF(OR(A396="",G396=""),"",G396*H396)</f>
        <v/>
      </c>
      <c r="J396" s="176" t="str">
        <f t="array" ref="J396">IF(SUMPRODUCT((原材料明细表!$A$6:$A$1000&gt;=$G$4)*(原材料明细表!$A$6:$A$1000&lt;=$H$4)*(原材料明细表!$C$6:$C$1000=$A396)*(原材料明细表!$L$6:$L$1000))=0,"",SUMPRODUCT((原材料明细表!$A$6:$A$1000&gt;=$G$4)*(原材料明细表!$A$6:$A$1000&lt;=$H$4)*(原材料明细表!$C$6:$C$1000=$A396)*(原材料明细表!$L$6:$L$1000)))</f>
        <v/>
      </c>
      <c r="K396" s="173" t="str">
        <f t="array" ref="K396">IF(A396="","",VLOOKUP(A396,基础资料!A:E,4,0))</f>
        <v/>
      </c>
      <c r="L396" s="184" t="str">
        <f t="array" ref="L396">IF(OR(A396="",J396=""),"",J396*K396)</f>
        <v/>
      </c>
      <c r="M396" s="185" t="str">
        <f t="array" ref="M396">IF(AND(D396="",G396="",J396=""),"",IF(AND(D396="",G396=""),-J396,IF(AND(D396="",J396=""),-G396,IF(AND(G396="",J396=""),D396,IF(D396="",-G396-J396,IF(G396="",D396-J396,IF(J396="",D396-G396,D396-G396-J396)))))))</f>
        <v/>
      </c>
      <c r="N396" s="173" t="str">
        <f t="array" ref="N396">IF(A396="","",VLOOKUP(A396,基础资料!A:E,4,0))</f>
        <v/>
      </c>
      <c r="O396" s="184" t="str">
        <f t="array" ref="O396">IF(OR(A396="",M396=""),"",N396*M396)</f>
        <v/>
      </c>
    </row>
    <row r="397" spans="1:15">
      <c r="A397" s="182"/>
      <c r="B397" s="172"/>
      <c r="C397" s="172"/>
      <c r="D397" s="183" t="str">
        <f t="array" ref="D397">IF(SUMPRODUCT((原材料明细表!$A$6:$A$1000&gt;=$G$4)*(原材料明细表!$A$6:$A$1000&lt;=$H$4)*(原材料明细表!$C$6:$C$1000=$A397)*(原材料明细表!$F$6:$F$1000))=0,"",SUMPRODUCT((原材料明细表!$A$6:$A$1000&gt;=$G$4)*(原材料明细表!$A$6:$A$1000&lt;=$H$4)*(原材料明细表!$C$6:$C$1000=$A397)*(原材料明细表!$F$6:$F$1000)))</f>
        <v/>
      </c>
      <c r="E397" s="179" t="str">
        <f t="array" ref="E397">IF(A397="","",VLOOKUP(A397,基础资料!A:E,4,0))</f>
        <v/>
      </c>
      <c r="F397" s="180" t="str">
        <f t="array" ref="F397">IF(OR(A397="",D397=""),"",E397*D397)</f>
        <v/>
      </c>
      <c r="G397" s="181" t="str">
        <f t="array" ref="G397">IF(SUMPRODUCT((原材料明细表!$A$6:$A$1000&gt;=$G$4)*(原材料明细表!$A$6:$A$1000&lt;=$H$4)*(原材料明细表!$C$6:$C$1000=$A397)*(原材料明细表!$I$6:$I$1000))=0,"",SUMPRODUCT((原材料明细表!$A$6:$A$1000&gt;=$G$4)*(原材料明细表!$A$6:$A$1000&lt;=$H$4)*(原材料明细表!$C$6:$C$1000=$A397)*(原材料明细表!$I$6:$I$1000)))</f>
        <v/>
      </c>
      <c r="H397" s="179" t="str">
        <f t="array" ref="H397">IF(A397="","",VLOOKUP(A397,基础资料!A:E,4,0))</f>
        <v/>
      </c>
      <c r="I397" s="186" t="str">
        <f t="array" ref="I397">IF(OR(A397="",G397=""),"",G397*H397)</f>
        <v/>
      </c>
      <c r="J397" s="181" t="str">
        <f t="array" ref="J397">IF(SUMPRODUCT((原材料明细表!$A$6:$A$1000&gt;=$G$4)*(原材料明细表!$A$6:$A$1000&lt;=$H$4)*(原材料明细表!$C$6:$C$1000=$A397)*(原材料明细表!$L$6:$L$1000))=0,"",SUMPRODUCT((原材料明细表!$A$6:$A$1000&gt;=$G$4)*(原材料明细表!$A$6:$A$1000&lt;=$H$4)*(原材料明细表!$C$6:$C$1000=$A397)*(原材料明细表!$L$6:$L$1000)))</f>
        <v/>
      </c>
      <c r="K397" s="178" t="str">
        <f t="array" ref="K397">IF(A397="","",VLOOKUP(A397,基础资料!A:E,4,0))</f>
        <v/>
      </c>
      <c r="L397" s="186" t="str">
        <f t="array" ref="L397">IF(OR(A397="",J397=""),"",J397*K397)</f>
        <v/>
      </c>
      <c r="M397" s="187" t="str">
        <f t="array" ref="M397">IF(AND(D397="",G397="",J397=""),"",IF(AND(D397="",G397=""),-J397,IF(AND(D397="",J397=""),-G397,IF(AND(G397="",J397=""),D397,IF(D397="",-G397-J397,IF(G397="",D397-J397,IF(J397="",D397-G397,D397-G397-J397)))))))</f>
        <v/>
      </c>
      <c r="N397" s="178" t="str">
        <f t="array" ref="N397">IF(A397="","",VLOOKUP(A397,基础资料!A:E,4,0))</f>
        <v/>
      </c>
      <c r="O397" s="186" t="str">
        <f t="array" ref="O397">IF(OR(A397="",M397=""),"",N397*M397)</f>
        <v/>
      </c>
    </row>
    <row r="398" spans="1:15">
      <c r="A398" s="182"/>
      <c r="B398" s="172"/>
      <c r="C398" s="172"/>
      <c r="D398" s="183" t="str">
        <f t="array" ref="D398">IF(SUMPRODUCT((原材料明细表!$A$6:$A$1000&gt;=$G$4)*(原材料明细表!$A$6:$A$1000&lt;=$H$4)*(原材料明细表!$C$6:$C$1000=$A398)*(原材料明细表!$F$6:$F$1000))=0,"",SUMPRODUCT((原材料明细表!$A$6:$A$1000&gt;=$G$4)*(原材料明细表!$A$6:$A$1000&lt;=$H$4)*(原材料明细表!$C$6:$C$1000=$A398)*(原材料明细表!$F$6:$F$1000)))</f>
        <v/>
      </c>
      <c r="E398" s="174" t="str">
        <f t="array" ref="E398">IF(A398="","",VLOOKUP(A398,基础资料!A:E,4,0))</f>
        <v/>
      </c>
      <c r="F398" s="175" t="str">
        <f t="array" ref="F398">IF(OR(A398="",D398=""),"",E398*D398)</f>
        <v/>
      </c>
      <c r="G398" s="176" t="str">
        <f t="array" ref="G398">IF(SUMPRODUCT((原材料明细表!$A$6:$A$1000&gt;=$G$4)*(原材料明细表!$A$6:$A$1000&lt;=$H$4)*(原材料明细表!$C$6:$C$1000=$A398)*(原材料明细表!$I$6:$I$1000))=0,"",SUMPRODUCT((原材料明细表!$A$6:$A$1000&gt;=$G$4)*(原材料明细表!$A$6:$A$1000&lt;=$H$4)*(原材料明细表!$C$6:$C$1000=$A398)*(原材料明细表!$I$6:$I$1000)))</f>
        <v/>
      </c>
      <c r="H398" s="174" t="str">
        <f t="array" ref="H398">IF(A398="","",VLOOKUP(A398,基础资料!A:E,4,0))</f>
        <v/>
      </c>
      <c r="I398" s="184" t="str">
        <f t="array" ref="I398">IF(OR(A398="",G398=""),"",G398*H398)</f>
        <v/>
      </c>
      <c r="J398" s="176" t="str">
        <f t="array" ref="J398">IF(SUMPRODUCT((原材料明细表!$A$6:$A$1000&gt;=$G$4)*(原材料明细表!$A$6:$A$1000&lt;=$H$4)*(原材料明细表!$C$6:$C$1000=$A398)*(原材料明细表!$L$6:$L$1000))=0,"",SUMPRODUCT((原材料明细表!$A$6:$A$1000&gt;=$G$4)*(原材料明细表!$A$6:$A$1000&lt;=$H$4)*(原材料明细表!$C$6:$C$1000=$A398)*(原材料明细表!$L$6:$L$1000)))</f>
        <v/>
      </c>
      <c r="K398" s="173" t="str">
        <f t="array" ref="K398">IF(A398="","",VLOOKUP(A398,基础资料!A:E,4,0))</f>
        <v/>
      </c>
      <c r="L398" s="184" t="str">
        <f t="array" ref="L398">IF(OR(A398="",J398=""),"",J398*K398)</f>
        <v/>
      </c>
      <c r="M398" s="185" t="str">
        <f t="array" ref="M398">IF(AND(D398="",G398="",J398=""),"",IF(AND(D398="",G398=""),-J398,IF(AND(D398="",J398=""),-G398,IF(AND(G398="",J398=""),D398,IF(D398="",-G398-J398,IF(G398="",D398-J398,IF(J398="",D398-G398,D398-G398-J398)))))))</f>
        <v/>
      </c>
      <c r="N398" s="173" t="str">
        <f t="array" ref="N398">IF(A398="","",VLOOKUP(A398,基础资料!A:E,4,0))</f>
        <v/>
      </c>
      <c r="O398" s="184" t="str">
        <f t="array" ref="O398">IF(OR(A398="",M398=""),"",N398*M398)</f>
        <v/>
      </c>
    </row>
    <row r="399" spans="1:15">
      <c r="A399" s="182"/>
      <c r="B399" s="172"/>
      <c r="C399" s="172"/>
      <c r="D399" s="183" t="str">
        <f t="array" ref="D399">IF(SUMPRODUCT((原材料明细表!$A$6:$A$1000&gt;=$G$4)*(原材料明细表!$A$6:$A$1000&lt;=$H$4)*(原材料明细表!$C$6:$C$1000=$A399)*(原材料明细表!$F$6:$F$1000))=0,"",SUMPRODUCT((原材料明细表!$A$6:$A$1000&gt;=$G$4)*(原材料明细表!$A$6:$A$1000&lt;=$H$4)*(原材料明细表!$C$6:$C$1000=$A399)*(原材料明细表!$F$6:$F$1000)))</f>
        <v/>
      </c>
      <c r="E399" s="179" t="str">
        <f t="array" ref="E399">IF(A399="","",VLOOKUP(A399,基础资料!A:E,4,0))</f>
        <v/>
      </c>
      <c r="F399" s="180" t="str">
        <f t="array" ref="F399">IF(OR(A399="",D399=""),"",E399*D399)</f>
        <v/>
      </c>
      <c r="G399" s="181" t="str">
        <f t="array" ref="G399">IF(SUMPRODUCT((原材料明细表!$A$6:$A$1000&gt;=$G$4)*(原材料明细表!$A$6:$A$1000&lt;=$H$4)*(原材料明细表!$C$6:$C$1000=$A399)*(原材料明细表!$I$6:$I$1000))=0,"",SUMPRODUCT((原材料明细表!$A$6:$A$1000&gt;=$G$4)*(原材料明细表!$A$6:$A$1000&lt;=$H$4)*(原材料明细表!$C$6:$C$1000=$A399)*(原材料明细表!$I$6:$I$1000)))</f>
        <v/>
      </c>
      <c r="H399" s="179" t="str">
        <f t="array" ref="H399">IF(A399="","",VLOOKUP(A399,基础资料!A:E,4,0))</f>
        <v/>
      </c>
      <c r="I399" s="186" t="str">
        <f t="array" ref="I399">IF(OR(A399="",G399=""),"",G399*H399)</f>
        <v/>
      </c>
      <c r="J399" s="181" t="str">
        <f t="array" ref="J399">IF(SUMPRODUCT((原材料明细表!$A$6:$A$1000&gt;=$G$4)*(原材料明细表!$A$6:$A$1000&lt;=$H$4)*(原材料明细表!$C$6:$C$1000=$A399)*(原材料明细表!$L$6:$L$1000))=0,"",SUMPRODUCT((原材料明细表!$A$6:$A$1000&gt;=$G$4)*(原材料明细表!$A$6:$A$1000&lt;=$H$4)*(原材料明细表!$C$6:$C$1000=$A399)*(原材料明细表!$L$6:$L$1000)))</f>
        <v/>
      </c>
      <c r="K399" s="178" t="str">
        <f t="array" ref="K399">IF(A399="","",VLOOKUP(A399,基础资料!A:E,4,0))</f>
        <v/>
      </c>
      <c r="L399" s="186" t="str">
        <f t="array" ref="L399">IF(OR(A399="",J399=""),"",J399*K399)</f>
        <v/>
      </c>
      <c r="M399" s="187" t="str">
        <f t="array" ref="M399">IF(AND(D399="",G399="",J399=""),"",IF(AND(D399="",G399=""),-J399,IF(AND(D399="",J399=""),-G399,IF(AND(G399="",J399=""),D399,IF(D399="",-G399-J399,IF(G399="",D399-J399,IF(J399="",D399-G399,D399-G399-J399)))))))</f>
        <v/>
      </c>
      <c r="N399" s="178" t="str">
        <f t="array" ref="N399">IF(A399="","",VLOOKUP(A399,基础资料!A:E,4,0))</f>
        <v/>
      </c>
      <c r="O399" s="186" t="str">
        <f t="array" ref="O399">IF(OR(A399="",M399=""),"",N399*M399)</f>
        <v/>
      </c>
    </row>
    <row r="400" spans="1:15">
      <c r="A400" s="182"/>
      <c r="B400" s="172"/>
      <c r="C400" s="172"/>
      <c r="D400" s="183" t="str">
        <f t="array" ref="D400">IF(SUMPRODUCT((原材料明细表!$A$6:$A$1000&gt;=$G$4)*(原材料明细表!$A$6:$A$1000&lt;=$H$4)*(原材料明细表!$C$6:$C$1000=$A400)*(原材料明细表!$F$6:$F$1000))=0,"",SUMPRODUCT((原材料明细表!$A$6:$A$1000&gt;=$G$4)*(原材料明细表!$A$6:$A$1000&lt;=$H$4)*(原材料明细表!$C$6:$C$1000=$A400)*(原材料明细表!$F$6:$F$1000)))</f>
        <v/>
      </c>
      <c r="E400" s="174" t="str">
        <f t="array" ref="E400">IF(A400="","",VLOOKUP(A400,基础资料!A:E,4,0))</f>
        <v/>
      </c>
      <c r="F400" s="175" t="str">
        <f t="array" ref="F400">IF(OR(A400="",D400=""),"",E400*D400)</f>
        <v/>
      </c>
      <c r="G400" s="176" t="str">
        <f t="array" ref="G400">IF(SUMPRODUCT((原材料明细表!$A$6:$A$1000&gt;=$G$4)*(原材料明细表!$A$6:$A$1000&lt;=$H$4)*(原材料明细表!$C$6:$C$1000=$A400)*(原材料明细表!$I$6:$I$1000))=0,"",SUMPRODUCT((原材料明细表!$A$6:$A$1000&gt;=$G$4)*(原材料明细表!$A$6:$A$1000&lt;=$H$4)*(原材料明细表!$C$6:$C$1000=$A400)*(原材料明细表!$I$6:$I$1000)))</f>
        <v/>
      </c>
      <c r="H400" s="174" t="str">
        <f t="array" ref="H400">IF(A400="","",VLOOKUP(A400,基础资料!A:E,4,0))</f>
        <v/>
      </c>
      <c r="I400" s="184" t="str">
        <f t="array" ref="I400">IF(OR(A400="",G400=""),"",G400*H400)</f>
        <v/>
      </c>
      <c r="J400" s="176" t="str">
        <f t="array" ref="J400">IF(SUMPRODUCT((原材料明细表!$A$6:$A$1000&gt;=$G$4)*(原材料明细表!$A$6:$A$1000&lt;=$H$4)*(原材料明细表!$C$6:$C$1000=$A400)*(原材料明细表!$L$6:$L$1000))=0,"",SUMPRODUCT((原材料明细表!$A$6:$A$1000&gt;=$G$4)*(原材料明细表!$A$6:$A$1000&lt;=$H$4)*(原材料明细表!$C$6:$C$1000=$A400)*(原材料明细表!$L$6:$L$1000)))</f>
        <v/>
      </c>
      <c r="K400" s="173" t="str">
        <f t="array" ref="K400">IF(A400="","",VLOOKUP(A400,基础资料!A:E,4,0))</f>
        <v/>
      </c>
      <c r="L400" s="184" t="str">
        <f t="array" ref="L400">IF(OR(A400="",J400=""),"",J400*K400)</f>
        <v/>
      </c>
      <c r="M400" s="185" t="str">
        <f t="array" ref="M400">IF(AND(D400="",G400="",J400=""),"",IF(AND(D400="",G400=""),-J400,IF(AND(D400="",J400=""),-G400,IF(AND(G400="",J400=""),D400,IF(D400="",-G400-J400,IF(G400="",D400-J400,IF(J400="",D400-G400,D400-G400-J400)))))))</f>
        <v/>
      </c>
      <c r="N400" s="173" t="str">
        <f t="array" ref="N400">IF(A400="","",VLOOKUP(A400,基础资料!A:E,4,0))</f>
        <v/>
      </c>
      <c r="O400" s="184" t="str">
        <f t="array" ref="O400">IF(OR(A400="",M400=""),"",N400*M400)</f>
        <v/>
      </c>
    </row>
    <row r="401" spans="1:15">
      <c r="A401" s="182"/>
      <c r="B401" s="172"/>
      <c r="C401" s="172"/>
      <c r="D401" s="183" t="str">
        <f t="array" ref="D401">IF(SUMPRODUCT((原材料明细表!$A$6:$A$1000&gt;=$G$4)*(原材料明细表!$A$6:$A$1000&lt;=$H$4)*(原材料明细表!$C$6:$C$1000=$A401)*(原材料明细表!$F$6:$F$1000))=0,"",SUMPRODUCT((原材料明细表!$A$6:$A$1000&gt;=$G$4)*(原材料明细表!$A$6:$A$1000&lt;=$H$4)*(原材料明细表!$C$6:$C$1000=$A401)*(原材料明细表!$F$6:$F$1000)))</f>
        <v/>
      </c>
      <c r="E401" s="179" t="str">
        <f t="array" ref="E401">IF(A401="","",VLOOKUP(A401,基础资料!A:E,4,0))</f>
        <v/>
      </c>
      <c r="F401" s="180" t="str">
        <f t="array" ref="F401">IF(OR(A401="",D401=""),"",E401*D401)</f>
        <v/>
      </c>
      <c r="G401" s="181" t="str">
        <f t="array" ref="G401">IF(SUMPRODUCT((原材料明细表!$A$6:$A$1000&gt;=$G$4)*(原材料明细表!$A$6:$A$1000&lt;=$H$4)*(原材料明细表!$C$6:$C$1000=$A401)*(原材料明细表!$I$6:$I$1000))=0,"",SUMPRODUCT((原材料明细表!$A$6:$A$1000&gt;=$G$4)*(原材料明细表!$A$6:$A$1000&lt;=$H$4)*(原材料明细表!$C$6:$C$1000=$A401)*(原材料明细表!$I$6:$I$1000)))</f>
        <v/>
      </c>
      <c r="H401" s="179" t="str">
        <f t="array" ref="H401">IF(A401="","",VLOOKUP(A401,基础资料!A:E,4,0))</f>
        <v/>
      </c>
      <c r="I401" s="186" t="str">
        <f t="array" ref="I401">IF(OR(A401="",G401=""),"",G401*H401)</f>
        <v/>
      </c>
      <c r="J401" s="181" t="str">
        <f t="array" ref="J401">IF(SUMPRODUCT((原材料明细表!$A$6:$A$1000&gt;=$G$4)*(原材料明细表!$A$6:$A$1000&lt;=$H$4)*(原材料明细表!$C$6:$C$1000=$A401)*(原材料明细表!$L$6:$L$1000))=0,"",SUMPRODUCT((原材料明细表!$A$6:$A$1000&gt;=$G$4)*(原材料明细表!$A$6:$A$1000&lt;=$H$4)*(原材料明细表!$C$6:$C$1000=$A401)*(原材料明细表!$L$6:$L$1000)))</f>
        <v/>
      </c>
      <c r="K401" s="178" t="str">
        <f t="array" ref="K401">IF(A401="","",VLOOKUP(A401,基础资料!A:E,4,0))</f>
        <v/>
      </c>
      <c r="L401" s="186" t="str">
        <f t="array" ref="L401">IF(OR(A401="",J401=""),"",J401*K401)</f>
        <v/>
      </c>
      <c r="M401" s="187" t="str">
        <f t="array" ref="M401">IF(AND(D401="",G401="",J401=""),"",IF(AND(D401="",G401=""),-J401,IF(AND(D401="",J401=""),-G401,IF(AND(G401="",J401=""),D401,IF(D401="",-G401-J401,IF(G401="",D401-J401,IF(J401="",D401-G401,D401-G401-J401)))))))</f>
        <v/>
      </c>
      <c r="N401" s="178" t="str">
        <f t="array" ref="N401">IF(A401="","",VLOOKUP(A401,基础资料!A:E,4,0))</f>
        <v/>
      </c>
      <c r="O401" s="186" t="str">
        <f t="array" ref="O401">IF(OR(A401="",M401=""),"",N401*M401)</f>
        <v/>
      </c>
    </row>
    <row r="402" spans="1:15">
      <c r="A402" s="182"/>
      <c r="B402" s="172"/>
      <c r="C402" s="172"/>
      <c r="D402" s="183" t="str">
        <f t="array" ref="D402">IF(SUMPRODUCT((原材料明细表!$A$6:$A$1000&gt;=$G$4)*(原材料明细表!$A$6:$A$1000&lt;=$H$4)*(原材料明细表!$C$6:$C$1000=$A402)*(原材料明细表!$F$6:$F$1000))=0,"",SUMPRODUCT((原材料明细表!$A$6:$A$1000&gt;=$G$4)*(原材料明细表!$A$6:$A$1000&lt;=$H$4)*(原材料明细表!$C$6:$C$1000=$A402)*(原材料明细表!$F$6:$F$1000)))</f>
        <v/>
      </c>
      <c r="E402" s="174" t="str">
        <f t="array" ref="E402">IF(A402="","",VLOOKUP(A402,基础资料!A:E,4,0))</f>
        <v/>
      </c>
      <c r="F402" s="175" t="str">
        <f t="array" ref="F402">IF(OR(A402="",D402=""),"",E402*D402)</f>
        <v/>
      </c>
      <c r="G402" s="176" t="str">
        <f t="array" ref="G402">IF(SUMPRODUCT((原材料明细表!$A$6:$A$1000&gt;=$G$4)*(原材料明细表!$A$6:$A$1000&lt;=$H$4)*(原材料明细表!$C$6:$C$1000=$A402)*(原材料明细表!$I$6:$I$1000))=0,"",SUMPRODUCT((原材料明细表!$A$6:$A$1000&gt;=$G$4)*(原材料明细表!$A$6:$A$1000&lt;=$H$4)*(原材料明细表!$C$6:$C$1000=$A402)*(原材料明细表!$I$6:$I$1000)))</f>
        <v/>
      </c>
      <c r="H402" s="174" t="str">
        <f t="array" ref="H402">IF(A402="","",VLOOKUP(A402,基础资料!A:E,4,0))</f>
        <v/>
      </c>
      <c r="I402" s="184" t="str">
        <f t="array" ref="I402">IF(OR(A402="",G402=""),"",G402*H402)</f>
        <v/>
      </c>
      <c r="J402" s="176" t="str">
        <f t="array" ref="J402">IF(SUMPRODUCT((原材料明细表!$A$6:$A$1000&gt;=$G$4)*(原材料明细表!$A$6:$A$1000&lt;=$H$4)*(原材料明细表!$C$6:$C$1000=$A402)*(原材料明细表!$L$6:$L$1000))=0,"",SUMPRODUCT((原材料明细表!$A$6:$A$1000&gt;=$G$4)*(原材料明细表!$A$6:$A$1000&lt;=$H$4)*(原材料明细表!$C$6:$C$1000=$A402)*(原材料明细表!$L$6:$L$1000)))</f>
        <v/>
      </c>
      <c r="K402" s="173" t="str">
        <f t="array" ref="K402">IF(A402="","",VLOOKUP(A402,基础资料!A:E,4,0))</f>
        <v/>
      </c>
      <c r="L402" s="184" t="str">
        <f t="array" ref="L402">IF(OR(A402="",J402=""),"",J402*K402)</f>
        <v/>
      </c>
      <c r="M402" s="185" t="str">
        <f t="array" ref="M402">IF(AND(D402="",G402="",J402=""),"",IF(AND(D402="",G402=""),-J402,IF(AND(D402="",J402=""),-G402,IF(AND(G402="",J402=""),D402,IF(D402="",-G402-J402,IF(G402="",D402-J402,IF(J402="",D402-G402,D402-G402-J402)))))))</f>
        <v/>
      </c>
      <c r="N402" s="173" t="str">
        <f t="array" ref="N402">IF(A402="","",VLOOKUP(A402,基础资料!A:E,4,0))</f>
        <v/>
      </c>
      <c r="O402" s="184" t="str">
        <f t="array" ref="O402">IF(OR(A402="",M402=""),"",N402*M402)</f>
        <v/>
      </c>
    </row>
    <row r="403" spans="1:15">
      <c r="A403" s="182"/>
      <c r="B403" s="172"/>
      <c r="C403" s="172"/>
      <c r="D403" s="183" t="str">
        <f t="array" ref="D403">IF(SUMPRODUCT((原材料明细表!$A$6:$A$1000&gt;=$G$4)*(原材料明细表!$A$6:$A$1000&lt;=$H$4)*(原材料明细表!$C$6:$C$1000=$A403)*(原材料明细表!$F$6:$F$1000))=0,"",SUMPRODUCT((原材料明细表!$A$6:$A$1000&gt;=$G$4)*(原材料明细表!$A$6:$A$1000&lt;=$H$4)*(原材料明细表!$C$6:$C$1000=$A403)*(原材料明细表!$F$6:$F$1000)))</f>
        <v/>
      </c>
      <c r="E403" s="179" t="str">
        <f t="array" ref="E403">IF(A403="","",VLOOKUP(A403,基础资料!A:E,4,0))</f>
        <v/>
      </c>
      <c r="F403" s="180" t="str">
        <f t="array" ref="F403">IF(OR(A403="",D403=""),"",E403*D403)</f>
        <v/>
      </c>
      <c r="G403" s="181" t="str">
        <f t="array" ref="G403">IF(SUMPRODUCT((原材料明细表!$A$6:$A$1000&gt;=$G$4)*(原材料明细表!$A$6:$A$1000&lt;=$H$4)*(原材料明细表!$C$6:$C$1000=$A403)*(原材料明细表!$I$6:$I$1000))=0,"",SUMPRODUCT((原材料明细表!$A$6:$A$1000&gt;=$G$4)*(原材料明细表!$A$6:$A$1000&lt;=$H$4)*(原材料明细表!$C$6:$C$1000=$A403)*(原材料明细表!$I$6:$I$1000)))</f>
        <v/>
      </c>
      <c r="H403" s="179" t="str">
        <f t="array" ref="H403">IF(A403="","",VLOOKUP(A403,基础资料!A:E,4,0))</f>
        <v/>
      </c>
      <c r="I403" s="186" t="str">
        <f t="array" ref="I403">IF(OR(A403="",G403=""),"",G403*H403)</f>
        <v/>
      </c>
      <c r="J403" s="181" t="str">
        <f t="array" ref="J403">IF(SUMPRODUCT((原材料明细表!$A$6:$A$1000&gt;=$G$4)*(原材料明细表!$A$6:$A$1000&lt;=$H$4)*(原材料明细表!$C$6:$C$1000=$A403)*(原材料明细表!$L$6:$L$1000))=0,"",SUMPRODUCT((原材料明细表!$A$6:$A$1000&gt;=$G$4)*(原材料明细表!$A$6:$A$1000&lt;=$H$4)*(原材料明细表!$C$6:$C$1000=$A403)*(原材料明细表!$L$6:$L$1000)))</f>
        <v/>
      </c>
      <c r="K403" s="178" t="str">
        <f t="array" ref="K403">IF(A403="","",VLOOKUP(A403,基础资料!A:E,4,0))</f>
        <v/>
      </c>
      <c r="L403" s="186" t="str">
        <f t="array" ref="L403">IF(OR(A403="",J403=""),"",J403*K403)</f>
        <v/>
      </c>
      <c r="M403" s="187" t="str">
        <f t="array" ref="M403">IF(AND(D403="",G403="",J403=""),"",IF(AND(D403="",G403=""),-J403,IF(AND(D403="",J403=""),-G403,IF(AND(G403="",J403=""),D403,IF(D403="",-G403-J403,IF(G403="",D403-J403,IF(J403="",D403-G403,D403-G403-J403)))))))</f>
        <v/>
      </c>
      <c r="N403" s="178" t="str">
        <f t="array" ref="N403">IF(A403="","",VLOOKUP(A403,基础资料!A:E,4,0))</f>
        <v/>
      </c>
      <c r="O403" s="186" t="str">
        <f t="array" ref="O403">IF(OR(A403="",M403=""),"",N403*M403)</f>
        <v/>
      </c>
    </row>
    <row r="404" spans="1:15">
      <c r="A404" s="182"/>
      <c r="B404" s="172"/>
      <c r="C404" s="172"/>
      <c r="D404" s="183" t="str">
        <f t="array" ref="D404">IF(SUMPRODUCT((原材料明细表!$A$6:$A$1000&gt;=$G$4)*(原材料明细表!$A$6:$A$1000&lt;=$H$4)*(原材料明细表!$C$6:$C$1000=$A404)*(原材料明细表!$F$6:$F$1000))=0,"",SUMPRODUCT((原材料明细表!$A$6:$A$1000&gt;=$G$4)*(原材料明细表!$A$6:$A$1000&lt;=$H$4)*(原材料明细表!$C$6:$C$1000=$A404)*(原材料明细表!$F$6:$F$1000)))</f>
        <v/>
      </c>
      <c r="E404" s="174" t="str">
        <f t="array" ref="E404">IF(A404="","",VLOOKUP(A404,基础资料!A:E,4,0))</f>
        <v/>
      </c>
      <c r="F404" s="175" t="str">
        <f t="array" ref="F404">IF(OR(A404="",D404=""),"",E404*D404)</f>
        <v/>
      </c>
      <c r="G404" s="176" t="str">
        <f t="array" ref="G404">IF(SUMPRODUCT((原材料明细表!$A$6:$A$1000&gt;=$G$4)*(原材料明细表!$A$6:$A$1000&lt;=$H$4)*(原材料明细表!$C$6:$C$1000=$A404)*(原材料明细表!$I$6:$I$1000))=0,"",SUMPRODUCT((原材料明细表!$A$6:$A$1000&gt;=$G$4)*(原材料明细表!$A$6:$A$1000&lt;=$H$4)*(原材料明细表!$C$6:$C$1000=$A404)*(原材料明细表!$I$6:$I$1000)))</f>
        <v/>
      </c>
      <c r="H404" s="174" t="str">
        <f t="array" ref="H404">IF(A404="","",VLOOKUP(A404,基础资料!A:E,4,0))</f>
        <v/>
      </c>
      <c r="I404" s="184" t="str">
        <f t="array" ref="I404">IF(OR(A404="",G404=""),"",G404*H404)</f>
        <v/>
      </c>
      <c r="J404" s="176" t="str">
        <f t="array" ref="J404">IF(SUMPRODUCT((原材料明细表!$A$6:$A$1000&gt;=$G$4)*(原材料明细表!$A$6:$A$1000&lt;=$H$4)*(原材料明细表!$C$6:$C$1000=$A404)*(原材料明细表!$L$6:$L$1000))=0,"",SUMPRODUCT((原材料明细表!$A$6:$A$1000&gt;=$G$4)*(原材料明细表!$A$6:$A$1000&lt;=$H$4)*(原材料明细表!$C$6:$C$1000=$A404)*(原材料明细表!$L$6:$L$1000)))</f>
        <v/>
      </c>
      <c r="K404" s="173" t="str">
        <f t="array" ref="K404">IF(A404="","",VLOOKUP(A404,基础资料!A:E,4,0))</f>
        <v/>
      </c>
      <c r="L404" s="184" t="str">
        <f t="array" ref="L404">IF(OR(A404="",J404=""),"",J404*K404)</f>
        <v/>
      </c>
      <c r="M404" s="185" t="str">
        <f t="array" ref="M404">IF(AND(D404="",G404="",J404=""),"",IF(AND(D404="",G404=""),-J404,IF(AND(D404="",J404=""),-G404,IF(AND(G404="",J404=""),D404,IF(D404="",-G404-J404,IF(G404="",D404-J404,IF(J404="",D404-G404,D404-G404-J404)))))))</f>
        <v/>
      </c>
      <c r="N404" s="173" t="str">
        <f t="array" ref="N404">IF(A404="","",VLOOKUP(A404,基础资料!A:E,4,0))</f>
        <v/>
      </c>
      <c r="O404" s="184" t="str">
        <f t="array" ref="O404">IF(OR(A404="",M404=""),"",N404*M404)</f>
        <v/>
      </c>
    </row>
    <row r="405" spans="1:15">
      <c r="A405" s="182"/>
      <c r="B405" s="172"/>
      <c r="C405" s="172"/>
      <c r="D405" s="183" t="str">
        <f t="array" ref="D405">IF(SUMPRODUCT((原材料明细表!$A$6:$A$1000&gt;=$G$4)*(原材料明细表!$A$6:$A$1000&lt;=$H$4)*(原材料明细表!$C$6:$C$1000=$A405)*(原材料明细表!$F$6:$F$1000))=0,"",SUMPRODUCT((原材料明细表!$A$6:$A$1000&gt;=$G$4)*(原材料明细表!$A$6:$A$1000&lt;=$H$4)*(原材料明细表!$C$6:$C$1000=$A405)*(原材料明细表!$F$6:$F$1000)))</f>
        <v/>
      </c>
      <c r="E405" s="179" t="str">
        <f t="array" ref="E405">IF(A405="","",VLOOKUP(A405,基础资料!A:E,4,0))</f>
        <v/>
      </c>
      <c r="F405" s="180" t="str">
        <f t="array" ref="F405">IF(OR(A405="",D405=""),"",E405*D405)</f>
        <v/>
      </c>
      <c r="G405" s="181" t="str">
        <f t="array" ref="G405">IF(SUMPRODUCT((原材料明细表!$A$6:$A$1000&gt;=$G$4)*(原材料明细表!$A$6:$A$1000&lt;=$H$4)*(原材料明细表!$C$6:$C$1000=$A405)*(原材料明细表!$I$6:$I$1000))=0,"",SUMPRODUCT((原材料明细表!$A$6:$A$1000&gt;=$G$4)*(原材料明细表!$A$6:$A$1000&lt;=$H$4)*(原材料明细表!$C$6:$C$1000=$A405)*(原材料明细表!$I$6:$I$1000)))</f>
        <v/>
      </c>
      <c r="H405" s="179" t="str">
        <f t="array" ref="H405">IF(A405="","",VLOOKUP(A405,基础资料!A:E,4,0))</f>
        <v/>
      </c>
      <c r="I405" s="186" t="str">
        <f t="array" ref="I405">IF(OR(A405="",G405=""),"",G405*H405)</f>
        <v/>
      </c>
      <c r="J405" s="181" t="str">
        <f t="array" ref="J405">IF(SUMPRODUCT((原材料明细表!$A$6:$A$1000&gt;=$G$4)*(原材料明细表!$A$6:$A$1000&lt;=$H$4)*(原材料明细表!$C$6:$C$1000=$A405)*(原材料明细表!$L$6:$L$1000))=0,"",SUMPRODUCT((原材料明细表!$A$6:$A$1000&gt;=$G$4)*(原材料明细表!$A$6:$A$1000&lt;=$H$4)*(原材料明细表!$C$6:$C$1000=$A405)*(原材料明细表!$L$6:$L$1000)))</f>
        <v/>
      </c>
      <c r="K405" s="178" t="str">
        <f t="array" ref="K405">IF(A405="","",VLOOKUP(A405,基础资料!A:E,4,0))</f>
        <v/>
      </c>
      <c r="L405" s="186" t="str">
        <f t="array" ref="L405">IF(OR(A405="",J405=""),"",J405*K405)</f>
        <v/>
      </c>
      <c r="M405" s="187" t="str">
        <f t="array" ref="M405">IF(AND(D405="",G405="",J405=""),"",IF(AND(D405="",G405=""),-J405,IF(AND(D405="",J405=""),-G405,IF(AND(G405="",J405=""),D405,IF(D405="",-G405-J405,IF(G405="",D405-J405,IF(J405="",D405-G405,D405-G405-J405)))))))</f>
        <v/>
      </c>
      <c r="N405" s="178" t="str">
        <f t="array" ref="N405">IF(A405="","",VLOOKUP(A405,基础资料!A:E,4,0))</f>
        <v/>
      </c>
      <c r="O405" s="186" t="str">
        <f t="array" ref="O405">IF(OR(A405="",M405=""),"",N405*M405)</f>
        <v/>
      </c>
    </row>
    <row r="406" spans="1:15">
      <c r="A406" s="182"/>
      <c r="B406" s="172"/>
      <c r="C406" s="172"/>
      <c r="D406" s="183" t="str">
        <f t="array" ref="D406">IF(SUMPRODUCT((原材料明细表!$A$6:$A$1000&gt;=$G$4)*(原材料明细表!$A$6:$A$1000&lt;=$H$4)*(原材料明细表!$C$6:$C$1000=$A406)*(原材料明细表!$F$6:$F$1000))=0,"",SUMPRODUCT((原材料明细表!$A$6:$A$1000&gt;=$G$4)*(原材料明细表!$A$6:$A$1000&lt;=$H$4)*(原材料明细表!$C$6:$C$1000=$A406)*(原材料明细表!$F$6:$F$1000)))</f>
        <v/>
      </c>
      <c r="E406" s="174" t="str">
        <f t="array" ref="E406">IF(A406="","",VLOOKUP(A406,基础资料!A:E,4,0))</f>
        <v/>
      </c>
      <c r="F406" s="175" t="str">
        <f t="array" ref="F406">IF(OR(A406="",D406=""),"",E406*D406)</f>
        <v/>
      </c>
      <c r="G406" s="176" t="str">
        <f t="array" ref="G406">IF(SUMPRODUCT((原材料明细表!$A$6:$A$1000&gt;=$G$4)*(原材料明细表!$A$6:$A$1000&lt;=$H$4)*(原材料明细表!$C$6:$C$1000=$A406)*(原材料明细表!$I$6:$I$1000))=0,"",SUMPRODUCT((原材料明细表!$A$6:$A$1000&gt;=$G$4)*(原材料明细表!$A$6:$A$1000&lt;=$H$4)*(原材料明细表!$C$6:$C$1000=$A406)*(原材料明细表!$I$6:$I$1000)))</f>
        <v/>
      </c>
      <c r="H406" s="174" t="str">
        <f t="array" ref="H406">IF(A406="","",VLOOKUP(A406,基础资料!A:E,4,0))</f>
        <v/>
      </c>
      <c r="I406" s="184" t="str">
        <f t="array" ref="I406">IF(OR(A406="",G406=""),"",G406*H406)</f>
        <v/>
      </c>
      <c r="J406" s="176" t="str">
        <f t="array" ref="J406">IF(SUMPRODUCT((原材料明细表!$A$6:$A$1000&gt;=$G$4)*(原材料明细表!$A$6:$A$1000&lt;=$H$4)*(原材料明细表!$C$6:$C$1000=$A406)*(原材料明细表!$L$6:$L$1000))=0,"",SUMPRODUCT((原材料明细表!$A$6:$A$1000&gt;=$G$4)*(原材料明细表!$A$6:$A$1000&lt;=$H$4)*(原材料明细表!$C$6:$C$1000=$A406)*(原材料明细表!$L$6:$L$1000)))</f>
        <v/>
      </c>
      <c r="K406" s="173" t="str">
        <f t="array" ref="K406">IF(A406="","",VLOOKUP(A406,基础资料!A:E,4,0))</f>
        <v/>
      </c>
      <c r="L406" s="184" t="str">
        <f t="array" ref="L406">IF(OR(A406="",J406=""),"",J406*K406)</f>
        <v/>
      </c>
      <c r="M406" s="185" t="str">
        <f t="array" ref="M406">IF(AND(D406="",G406="",J406=""),"",IF(AND(D406="",G406=""),-J406,IF(AND(D406="",J406=""),-G406,IF(AND(G406="",J406=""),D406,IF(D406="",-G406-J406,IF(G406="",D406-J406,IF(J406="",D406-G406,D406-G406-J406)))))))</f>
        <v/>
      </c>
      <c r="N406" s="173" t="str">
        <f t="array" ref="N406">IF(A406="","",VLOOKUP(A406,基础资料!A:E,4,0))</f>
        <v/>
      </c>
      <c r="O406" s="184" t="str">
        <f t="array" ref="O406">IF(OR(A406="",M406=""),"",N406*M406)</f>
        <v/>
      </c>
    </row>
    <row r="407" spans="1:15">
      <c r="A407" s="182"/>
      <c r="B407" s="172"/>
      <c r="C407" s="172"/>
      <c r="D407" s="183" t="str">
        <f t="array" ref="D407">IF(SUMPRODUCT((原材料明细表!$A$6:$A$1000&gt;=$G$4)*(原材料明细表!$A$6:$A$1000&lt;=$H$4)*(原材料明细表!$C$6:$C$1000=$A407)*(原材料明细表!$F$6:$F$1000))=0,"",SUMPRODUCT((原材料明细表!$A$6:$A$1000&gt;=$G$4)*(原材料明细表!$A$6:$A$1000&lt;=$H$4)*(原材料明细表!$C$6:$C$1000=$A407)*(原材料明细表!$F$6:$F$1000)))</f>
        <v/>
      </c>
      <c r="E407" s="179" t="str">
        <f t="array" ref="E407">IF(A407="","",VLOOKUP(A407,基础资料!A:E,4,0))</f>
        <v/>
      </c>
      <c r="F407" s="180" t="str">
        <f t="array" ref="F407">IF(OR(A407="",D407=""),"",E407*D407)</f>
        <v/>
      </c>
      <c r="G407" s="181" t="str">
        <f t="array" ref="G407">IF(SUMPRODUCT((原材料明细表!$A$6:$A$1000&gt;=$G$4)*(原材料明细表!$A$6:$A$1000&lt;=$H$4)*(原材料明细表!$C$6:$C$1000=$A407)*(原材料明细表!$I$6:$I$1000))=0,"",SUMPRODUCT((原材料明细表!$A$6:$A$1000&gt;=$G$4)*(原材料明细表!$A$6:$A$1000&lt;=$H$4)*(原材料明细表!$C$6:$C$1000=$A407)*(原材料明细表!$I$6:$I$1000)))</f>
        <v/>
      </c>
      <c r="H407" s="179" t="str">
        <f t="array" ref="H407">IF(A407="","",VLOOKUP(A407,基础资料!A:E,4,0))</f>
        <v/>
      </c>
      <c r="I407" s="186" t="str">
        <f t="array" ref="I407">IF(OR(A407="",G407=""),"",G407*H407)</f>
        <v/>
      </c>
      <c r="J407" s="181" t="str">
        <f t="array" ref="J407">IF(SUMPRODUCT((原材料明细表!$A$6:$A$1000&gt;=$G$4)*(原材料明细表!$A$6:$A$1000&lt;=$H$4)*(原材料明细表!$C$6:$C$1000=$A407)*(原材料明细表!$L$6:$L$1000))=0,"",SUMPRODUCT((原材料明细表!$A$6:$A$1000&gt;=$G$4)*(原材料明细表!$A$6:$A$1000&lt;=$H$4)*(原材料明细表!$C$6:$C$1000=$A407)*(原材料明细表!$L$6:$L$1000)))</f>
        <v/>
      </c>
      <c r="K407" s="178" t="str">
        <f t="array" ref="K407">IF(A407="","",VLOOKUP(A407,基础资料!A:E,4,0))</f>
        <v/>
      </c>
      <c r="L407" s="186" t="str">
        <f t="array" ref="L407">IF(OR(A407="",J407=""),"",J407*K407)</f>
        <v/>
      </c>
      <c r="M407" s="187" t="str">
        <f t="array" ref="M407">IF(AND(D407="",G407="",J407=""),"",IF(AND(D407="",G407=""),-J407,IF(AND(D407="",J407=""),-G407,IF(AND(G407="",J407=""),D407,IF(D407="",-G407-J407,IF(G407="",D407-J407,IF(J407="",D407-G407,D407-G407-J407)))))))</f>
        <v/>
      </c>
      <c r="N407" s="178" t="str">
        <f t="array" ref="N407">IF(A407="","",VLOOKUP(A407,基础资料!A:E,4,0))</f>
        <v/>
      </c>
      <c r="O407" s="186" t="str">
        <f t="array" ref="O407">IF(OR(A407="",M407=""),"",N407*M407)</f>
        <v/>
      </c>
    </row>
    <row r="408" spans="1:15">
      <c r="A408" s="182"/>
      <c r="B408" s="172"/>
      <c r="C408" s="172"/>
      <c r="D408" s="183" t="str">
        <f t="array" ref="D408">IF(SUMPRODUCT((原材料明细表!$A$6:$A$1000&gt;=$G$4)*(原材料明细表!$A$6:$A$1000&lt;=$H$4)*(原材料明细表!$C$6:$C$1000=$A408)*(原材料明细表!$F$6:$F$1000))=0,"",SUMPRODUCT((原材料明细表!$A$6:$A$1000&gt;=$G$4)*(原材料明细表!$A$6:$A$1000&lt;=$H$4)*(原材料明细表!$C$6:$C$1000=$A408)*(原材料明细表!$F$6:$F$1000)))</f>
        <v/>
      </c>
      <c r="E408" s="174" t="str">
        <f t="array" ref="E408">IF(A408="","",VLOOKUP(A408,基础资料!A:E,4,0))</f>
        <v/>
      </c>
      <c r="F408" s="175" t="str">
        <f t="array" ref="F408">IF(OR(A408="",D408=""),"",E408*D408)</f>
        <v/>
      </c>
      <c r="G408" s="176" t="str">
        <f t="array" ref="G408">IF(SUMPRODUCT((原材料明细表!$A$6:$A$1000&gt;=$G$4)*(原材料明细表!$A$6:$A$1000&lt;=$H$4)*(原材料明细表!$C$6:$C$1000=$A408)*(原材料明细表!$I$6:$I$1000))=0,"",SUMPRODUCT((原材料明细表!$A$6:$A$1000&gt;=$G$4)*(原材料明细表!$A$6:$A$1000&lt;=$H$4)*(原材料明细表!$C$6:$C$1000=$A408)*(原材料明细表!$I$6:$I$1000)))</f>
        <v/>
      </c>
      <c r="H408" s="174" t="str">
        <f t="array" ref="H408">IF(A408="","",VLOOKUP(A408,基础资料!A:E,4,0))</f>
        <v/>
      </c>
      <c r="I408" s="184" t="str">
        <f t="array" ref="I408">IF(OR(A408="",G408=""),"",G408*H408)</f>
        <v/>
      </c>
      <c r="J408" s="176" t="str">
        <f t="array" ref="J408">IF(SUMPRODUCT((原材料明细表!$A$6:$A$1000&gt;=$G$4)*(原材料明细表!$A$6:$A$1000&lt;=$H$4)*(原材料明细表!$C$6:$C$1000=$A408)*(原材料明细表!$L$6:$L$1000))=0,"",SUMPRODUCT((原材料明细表!$A$6:$A$1000&gt;=$G$4)*(原材料明细表!$A$6:$A$1000&lt;=$H$4)*(原材料明细表!$C$6:$C$1000=$A408)*(原材料明细表!$L$6:$L$1000)))</f>
        <v/>
      </c>
      <c r="K408" s="173" t="str">
        <f t="array" ref="K408">IF(A408="","",VLOOKUP(A408,基础资料!A:E,4,0))</f>
        <v/>
      </c>
      <c r="L408" s="184" t="str">
        <f t="array" ref="L408">IF(OR(A408="",J408=""),"",J408*K408)</f>
        <v/>
      </c>
      <c r="M408" s="185" t="str">
        <f t="array" ref="M408">IF(AND(D408="",G408="",J408=""),"",IF(AND(D408="",G408=""),-J408,IF(AND(D408="",J408=""),-G408,IF(AND(G408="",J408=""),D408,IF(D408="",-G408-J408,IF(G408="",D408-J408,IF(J408="",D408-G408,D408-G408-J408)))))))</f>
        <v/>
      </c>
      <c r="N408" s="173" t="str">
        <f t="array" ref="N408">IF(A408="","",VLOOKUP(A408,基础资料!A:E,4,0))</f>
        <v/>
      </c>
      <c r="O408" s="184" t="str">
        <f t="array" ref="O408">IF(OR(A408="",M408=""),"",N408*M408)</f>
        <v/>
      </c>
    </row>
    <row r="409" spans="1:15">
      <c r="A409" s="182"/>
      <c r="B409" s="172"/>
      <c r="C409" s="172"/>
      <c r="D409" s="183" t="str">
        <f t="array" ref="D409">IF(SUMPRODUCT((原材料明细表!$A$6:$A$1000&gt;=$G$4)*(原材料明细表!$A$6:$A$1000&lt;=$H$4)*(原材料明细表!$C$6:$C$1000=$A409)*(原材料明细表!$F$6:$F$1000))=0,"",SUMPRODUCT((原材料明细表!$A$6:$A$1000&gt;=$G$4)*(原材料明细表!$A$6:$A$1000&lt;=$H$4)*(原材料明细表!$C$6:$C$1000=$A409)*(原材料明细表!$F$6:$F$1000)))</f>
        <v/>
      </c>
      <c r="E409" s="179" t="str">
        <f t="array" ref="E409">IF(A409="","",VLOOKUP(A409,基础资料!A:E,4,0))</f>
        <v/>
      </c>
      <c r="F409" s="180" t="str">
        <f t="array" ref="F409">IF(OR(A409="",D409=""),"",E409*D409)</f>
        <v/>
      </c>
      <c r="G409" s="181" t="str">
        <f t="array" ref="G409">IF(SUMPRODUCT((原材料明细表!$A$6:$A$1000&gt;=$G$4)*(原材料明细表!$A$6:$A$1000&lt;=$H$4)*(原材料明细表!$C$6:$C$1000=$A409)*(原材料明细表!$I$6:$I$1000))=0,"",SUMPRODUCT((原材料明细表!$A$6:$A$1000&gt;=$G$4)*(原材料明细表!$A$6:$A$1000&lt;=$H$4)*(原材料明细表!$C$6:$C$1000=$A409)*(原材料明细表!$I$6:$I$1000)))</f>
        <v/>
      </c>
      <c r="H409" s="179" t="str">
        <f t="array" ref="H409">IF(A409="","",VLOOKUP(A409,基础资料!A:E,4,0))</f>
        <v/>
      </c>
      <c r="I409" s="186" t="str">
        <f t="array" ref="I409">IF(OR(A409="",G409=""),"",G409*H409)</f>
        <v/>
      </c>
      <c r="J409" s="181" t="str">
        <f t="array" ref="J409">IF(SUMPRODUCT((原材料明细表!$A$6:$A$1000&gt;=$G$4)*(原材料明细表!$A$6:$A$1000&lt;=$H$4)*(原材料明细表!$C$6:$C$1000=$A409)*(原材料明细表!$L$6:$L$1000))=0,"",SUMPRODUCT((原材料明细表!$A$6:$A$1000&gt;=$G$4)*(原材料明细表!$A$6:$A$1000&lt;=$H$4)*(原材料明细表!$C$6:$C$1000=$A409)*(原材料明细表!$L$6:$L$1000)))</f>
        <v/>
      </c>
      <c r="K409" s="178" t="str">
        <f t="array" ref="K409">IF(A409="","",VLOOKUP(A409,基础资料!A:E,4,0))</f>
        <v/>
      </c>
      <c r="L409" s="186" t="str">
        <f t="array" ref="L409">IF(OR(A409="",J409=""),"",J409*K409)</f>
        <v/>
      </c>
      <c r="M409" s="187" t="str">
        <f t="array" ref="M409">IF(AND(D409="",G409="",J409=""),"",IF(AND(D409="",G409=""),-J409,IF(AND(D409="",J409=""),-G409,IF(AND(G409="",J409=""),D409,IF(D409="",-G409-J409,IF(G409="",D409-J409,IF(J409="",D409-G409,D409-G409-J409)))))))</f>
        <v/>
      </c>
      <c r="N409" s="178" t="str">
        <f t="array" ref="N409">IF(A409="","",VLOOKUP(A409,基础资料!A:E,4,0))</f>
        <v/>
      </c>
      <c r="O409" s="186" t="str">
        <f t="array" ref="O409">IF(OR(A409="",M409=""),"",N409*M409)</f>
        <v/>
      </c>
    </row>
    <row r="410" spans="1:15">
      <c r="A410" s="182"/>
      <c r="B410" s="172"/>
      <c r="C410" s="172"/>
      <c r="D410" s="183" t="str">
        <f t="array" ref="D410">IF(SUMPRODUCT((原材料明细表!$A$6:$A$1000&gt;=$G$4)*(原材料明细表!$A$6:$A$1000&lt;=$H$4)*(原材料明细表!$C$6:$C$1000=$A410)*(原材料明细表!$F$6:$F$1000))=0,"",SUMPRODUCT((原材料明细表!$A$6:$A$1000&gt;=$G$4)*(原材料明细表!$A$6:$A$1000&lt;=$H$4)*(原材料明细表!$C$6:$C$1000=$A410)*(原材料明细表!$F$6:$F$1000)))</f>
        <v/>
      </c>
      <c r="E410" s="174" t="str">
        <f t="array" ref="E410">IF(A410="","",VLOOKUP(A410,基础资料!A:E,4,0))</f>
        <v/>
      </c>
      <c r="F410" s="175" t="str">
        <f t="array" ref="F410">IF(OR(A410="",D410=""),"",E410*D410)</f>
        <v/>
      </c>
      <c r="G410" s="176" t="str">
        <f t="array" ref="G410">IF(SUMPRODUCT((原材料明细表!$A$6:$A$1000&gt;=$G$4)*(原材料明细表!$A$6:$A$1000&lt;=$H$4)*(原材料明细表!$C$6:$C$1000=$A410)*(原材料明细表!$I$6:$I$1000))=0,"",SUMPRODUCT((原材料明细表!$A$6:$A$1000&gt;=$G$4)*(原材料明细表!$A$6:$A$1000&lt;=$H$4)*(原材料明细表!$C$6:$C$1000=$A410)*(原材料明细表!$I$6:$I$1000)))</f>
        <v/>
      </c>
      <c r="H410" s="174" t="str">
        <f t="array" ref="H410">IF(A410="","",VLOOKUP(A410,基础资料!A:E,4,0))</f>
        <v/>
      </c>
      <c r="I410" s="184" t="str">
        <f t="array" ref="I410">IF(OR(A410="",G410=""),"",G410*H410)</f>
        <v/>
      </c>
      <c r="J410" s="176" t="str">
        <f t="array" ref="J410">IF(SUMPRODUCT((原材料明细表!$A$6:$A$1000&gt;=$G$4)*(原材料明细表!$A$6:$A$1000&lt;=$H$4)*(原材料明细表!$C$6:$C$1000=$A410)*(原材料明细表!$L$6:$L$1000))=0,"",SUMPRODUCT((原材料明细表!$A$6:$A$1000&gt;=$G$4)*(原材料明细表!$A$6:$A$1000&lt;=$H$4)*(原材料明细表!$C$6:$C$1000=$A410)*(原材料明细表!$L$6:$L$1000)))</f>
        <v/>
      </c>
      <c r="K410" s="173" t="str">
        <f t="array" ref="K410">IF(A410="","",VLOOKUP(A410,基础资料!A:E,4,0))</f>
        <v/>
      </c>
      <c r="L410" s="184" t="str">
        <f t="array" ref="L410">IF(OR(A410="",J410=""),"",J410*K410)</f>
        <v/>
      </c>
      <c r="M410" s="185" t="str">
        <f t="array" ref="M410">IF(AND(D410="",G410="",J410=""),"",IF(AND(D410="",G410=""),-J410,IF(AND(D410="",J410=""),-G410,IF(AND(G410="",J410=""),D410,IF(D410="",-G410-J410,IF(G410="",D410-J410,IF(J410="",D410-G410,D410-G410-J410)))))))</f>
        <v/>
      </c>
      <c r="N410" s="173" t="str">
        <f t="array" ref="N410">IF(A410="","",VLOOKUP(A410,基础资料!A:E,4,0))</f>
        <v/>
      </c>
      <c r="O410" s="184" t="str">
        <f t="array" ref="O410">IF(OR(A410="",M410=""),"",N410*M410)</f>
        <v/>
      </c>
    </row>
    <row r="411" spans="1:15">
      <c r="A411" s="182"/>
      <c r="B411" s="172"/>
      <c r="C411" s="172"/>
      <c r="D411" s="183" t="str">
        <f t="array" ref="D411">IF(SUMPRODUCT((原材料明细表!$A$6:$A$1000&gt;=$G$4)*(原材料明细表!$A$6:$A$1000&lt;=$H$4)*(原材料明细表!$C$6:$C$1000=$A411)*(原材料明细表!$F$6:$F$1000))=0,"",SUMPRODUCT((原材料明细表!$A$6:$A$1000&gt;=$G$4)*(原材料明细表!$A$6:$A$1000&lt;=$H$4)*(原材料明细表!$C$6:$C$1000=$A411)*(原材料明细表!$F$6:$F$1000)))</f>
        <v/>
      </c>
      <c r="E411" s="179" t="str">
        <f t="array" ref="E411">IF(A411="","",VLOOKUP(A411,基础资料!A:E,4,0))</f>
        <v/>
      </c>
      <c r="F411" s="180" t="str">
        <f t="array" ref="F411">IF(OR(A411="",D411=""),"",E411*D411)</f>
        <v/>
      </c>
      <c r="G411" s="181" t="str">
        <f t="array" ref="G411">IF(SUMPRODUCT((原材料明细表!$A$6:$A$1000&gt;=$G$4)*(原材料明细表!$A$6:$A$1000&lt;=$H$4)*(原材料明细表!$C$6:$C$1000=$A411)*(原材料明细表!$I$6:$I$1000))=0,"",SUMPRODUCT((原材料明细表!$A$6:$A$1000&gt;=$G$4)*(原材料明细表!$A$6:$A$1000&lt;=$H$4)*(原材料明细表!$C$6:$C$1000=$A411)*(原材料明细表!$I$6:$I$1000)))</f>
        <v/>
      </c>
      <c r="H411" s="179" t="str">
        <f t="array" ref="H411">IF(A411="","",VLOOKUP(A411,基础资料!A:E,4,0))</f>
        <v/>
      </c>
      <c r="I411" s="186" t="str">
        <f t="array" ref="I411">IF(OR(A411="",G411=""),"",G411*H411)</f>
        <v/>
      </c>
      <c r="J411" s="181" t="str">
        <f t="array" ref="J411">IF(SUMPRODUCT((原材料明细表!$A$6:$A$1000&gt;=$G$4)*(原材料明细表!$A$6:$A$1000&lt;=$H$4)*(原材料明细表!$C$6:$C$1000=$A411)*(原材料明细表!$L$6:$L$1000))=0,"",SUMPRODUCT((原材料明细表!$A$6:$A$1000&gt;=$G$4)*(原材料明细表!$A$6:$A$1000&lt;=$H$4)*(原材料明细表!$C$6:$C$1000=$A411)*(原材料明细表!$L$6:$L$1000)))</f>
        <v/>
      </c>
      <c r="K411" s="178" t="str">
        <f t="array" ref="K411">IF(A411="","",VLOOKUP(A411,基础资料!A:E,4,0))</f>
        <v/>
      </c>
      <c r="L411" s="186" t="str">
        <f t="array" ref="L411">IF(OR(A411="",J411=""),"",J411*K411)</f>
        <v/>
      </c>
      <c r="M411" s="187" t="str">
        <f t="array" ref="M411">IF(AND(D411="",G411="",J411=""),"",IF(AND(D411="",G411=""),-J411,IF(AND(D411="",J411=""),-G411,IF(AND(G411="",J411=""),D411,IF(D411="",-G411-J411,IF(G411="",D411-J411,IF(J411="",D411-G411,D411-G411-J411)))))))</f>
        <v/>
      </c>
      <c r="N411" s="178" t="str">
        <f t="array" ref="N411">IF(A411="","",VLOOKUP(A411,基础资料!A:E,4,0))</f>
        <v/>
      </c>
      <c r="O411" s="186" t="str">
        <f t="array" ref="O411">IF(OR(A411="",M411=""),"",N411*M411)</f>
        <v/>
      </c>
    </row>
    <row r="412" spans="1:15">
      <c r="A412" s="182"/>
      <c r="B412" s="172"/>
      <c r="C412" s="172"/>
      <c r="D412" s="183" t="str">
        <f t="array" ref="D412">IF(SUMPRODUCT((原材料明细表!$A$6:$A$1000&gt;=$G$4)*(原材料明细表!$A$6:$A$1000&lt;=$H$4)*(原材料明细表!$C$6:$C$1000=$A412)*(原材料明细表!$F$6:$F$1000))=0,"",SUMPRODUCT((原材料明细表!$A$6:$A$1000&gt;=$G$4)*(原材料明细表!$A$6:$A$1000&lt;=$H$4)*(原材料明细表!$C$6:$C$1000=$A412)*(原材料明细表!$F$6:$F$1000)))</f>
        <v/>
      </c>
      <c r="E412" s="174" t="str">
        <f t="array" ref="E412">IF(A412="","",VLOOKUP(A412,基础资料!A:E,4,0))</f>
        <v/>
      </c>
      <c r="F412" s="175" t="str">
        <f t="array" ref="F412">IF(OR(A412="",D412=""),"",E412*D412)</f>
        <v/>
      </c>
      <c r="G412" s="176" t="str">
        <f t="array" ref="G412">IF(SUMPRODUCT((原材料明细表!$A$6:$A$1000&gt;=$G$4)*(原材料明细表!$A$6:$A$1000&lt;=$H$4)*(原材料明细表!$C$6:$C$1000=$A412)*(原材料明细表!$I$6:$I$1000))=0,"",SUMPRODUCT((原材料明细表!$A$6:$A$1000&gt;=$G$4)*(原材料明细表!$A$6:$A$1000&lt;=$H$4)*(原材料明细表!$C$6:$C$1000=$A412)*(原材料明细表!$I$6:$I$1000)))</f>
        <v/>
      </c>
      <c r="H412" s="174" t="str">
        <f t="array" ref="H412">IF(A412="","",VLOOKUP(A412,基础资料!A:E,4,0))</f>
        <v/>
      </c>
      <c r="I412" s="184" t="str">
        <f t="array" ref="I412">IF(OR(A412="",G412=""),"",G412*H412)</f>
        <v/>
      </c>
      <c r="J412" s="176" t="str">
        <f t="array" ref="J412">IF(SUMPRODUCT((原材料明细表!$A$6:$A$1000&gt;=$G$4)*(原材料明细表!$A$6:$A$1000&lt;=$H$4)*(原材料明细表!$C$6:$C$1000=$A412)*(原材料明细表!$L$6:$L$1000))=0,"",SUMPRODUCT((原材料明细表!$A$6:$A$1000&gt;=$G$4)*(原材料明细表!$A$6:$A$1000&lt;=$H$4)*(原材料明细表!$C$6:$C$1000=$A412)*(原材料明细表!$L$6:$L$1000)))</f>
        <v/>
      </c>
      <c r="K412" s="173" t="str">
        <f t="array" ref="K412">IF(A412="","",VLOOKUP(A412,基础资料!A:E,4,0))</f>
        <v/>
      </c>
      <c r="L412" s="184" t="str">
        <f t="array" ref="L412">IF(OR(A412="",J412=""),"",J412*K412)</f>
        <v/>
      </c>
      <c r="M412" s="185" t="str">
        <f t="array" ref="M412">IF(AND(D412="",G412="",J412=""),"",IF(AND(D412="",G412=""),-J412,IF(AND(D412="",J412=""),-G412,IF(AND(G412="",J412=""),D412,IF(D412="",-G412-J412,IF(G412="",D412-J412,IF(J412="",D412-G412,D412-G412-J412)))))))</f>
        <v/>
      </c>
      <c r="N412" s="173" t="str">
        <f t="array" ref="N412">IF(A412="","",VLOOKUP(A412,基础资料!A:E,4,0))</f>
        <v/>
      </c>
      <c r="O412" s="184" t="str">
        <f t="array" ref="O412">IF(OR(A412="",M412=""),"",N412*M412)</f>
        <v/>
      </c>
    </row>
    <row r="413" spans="1:15">
      <c r="A413" s="182"/>
      <c r="B413" s="172"/>
      <c r="C413" s="172"/>
      <c r="D413" s="183" t="str">
        <f t="array" ref="D413">IF(SUMPRODUCT((原材料明细表!$A$6:$A$1000&gt;=$G$4)*(原材料明细表!$A$6:$A$1000&lt;=$H$4)*(原材料明细表!$C$6:$C$1000=$A413)*(原材料明细表!$F$6:$F$1000))=0,"",SUMPRODUCT((原材料明细表!$A$6:$A$1000&gt;=$G$4)*(原材料明细表!$A$6:$A$1000&lt;=$H$4)*(原材料明细表!$C$6:$C$1000=$A413)*(原材料明细表!$F$6:$F$1000)))</f>
        <v/>
      </c>
      <c r="E413" s="179" t="str">
        <f t="array" ref="E413">IF(A413="","",VLOOKUP(A413,基础资料!A:E,4,0))</f>
        <v/>
      </c>
      <c r="F413" s="180" t="str">
        <f t="array" ref="F413">IF(OR(A413="",D413=""),"",E413*D413)</f>
        <v/>
      </c>
      <c r="G413" s="181" t="str">
        <f t="array" ref="G413">IF(SUMPRODUCT((原材料明细表!$A$6:$A$1000&gt;=$G$4)*(原材料明细表!$A$6:$A$1000&lt;=$H$4)*(原材料明细表!$C$6:$C$1000=$A413)*(原材料明细表!$I$6:$I$1000))=0,"",SUMPRODUCT((原材料明细表!$A$6:$A$1000&gt;=$G$4)*(原材料明细表!$A$6:$A$1000&lt;=$H$4)*(原材料明细表!$C$6:$C$1000=$A413)*(原材料明细表!$I$6:$I$1000)))</f>
        <v/>
      </c>
      <c r="H413" s="179" t="str">
        <f t="array" ref="H413">IF(A413="","",VLOOKUP(A413,基础资料!A:E,4,0))</f>
        <v/>
      </c>
      <c r="I413" s="186" t="str">
        <f t="array" ref="I413">IF(OR(A413="",G413=""),"",G413*H413)</f>
        <v/>
      </c>
      <c r="J413" s="181" t="str">
        <f t="array" ref="J413">IF(SUMPRODUCT((原材料明细表!$A$6:$A$1000&gt;=$G$4)*(原材料明细表!$A$6:$A$1000&lt;=$H$4)*(原材料明细表!$C$6:$C$1000=$A413)*(原材料明细表!$L$6:$L$1000))=0,"",SUMPRODUCT((原材料明细表!$A$6:$A$1000&gt;=$G$4)*(原材料明细表!$A$6:$A$1000&lt;=$H$4)*(原材料明细表!$C$6:$C$1000=$A413)*(原材料明细表!$L$6:$L$1000)))</f>
        <v/>
      </c>
      <c r="K413" s="178" t="str">
        <f t="array" ref="K413">IF(A413="","",VLOOKUP(A413,基础资料!A:E,4,0))</f>
        <v/>
      </c>
      <c r="L413" s="186" t="str">
        <f t="array" ref="L413">IF(OR(A413="",J413=""),"",J413*K413)</f>
        <v/>
      </c>
      <c r="M413" s="187" t="str">
        <f t="array" ref="M413">IF(AND(D413="",G413="",J413=""),"",IF(AND(D413="",G413=""),-J413,IF(AND(D413="",J413=""),-G413,IF(AND(G413="",J413=""),D413,IF(D413="",-G413-J413,IF(G413="",D413-J413,IF(J413="",D413-G413,D413-G413-J413)))))))</f>
        <v/>
      </c>
      <c r="N413" s="178" t="str">
        <f t="array" ref="N413">IF(A413="","",VLOOKUP(A413,基础资料!A:E,4,0))</f>
        <v/>
      </c>
      <c r="O413" s="186" t="str">
        <f t="array" ref="O413">IF(OR(A413="",M413=""),"",N413*M413)</f>
        <v/>
      </c>
    </row>
    <row r="414" spans="1:15">
      <c r="A414" s="182"/>
      <c r="B414" s="172"/>
      <c r="C414" s="172"/>
      <c r="D414" s="183" t="str">
        <f t="array" ref="D414">IF(SUMPRODUCT((原材料明细表!$A$6:$A$1000&gt;=$G$4)*(原材料明细表!$A$6:$A$1000&lt;=$H$4)*(原材料明细表!$C$6:$C$1000=$A414)*(原材料明细表!$F$6:$F$1000))=0,"",SUMPRODUCT((原材料明细表!$A$6:$A$1000&gt;=$G$4)*(原材料明细表!$A$6:$A$1000&lt;=$H$4)*(原材料明细表!$C$6:$C$1000=$A414)*(原材料明细表!$F$6:$F$1000)))</f>
        <v/>
      </c>
      <c r="E414" s="174" t="str">
        <f t="array" ref="E414">IF(A414="","",VLOOKUP(A414,基础资料!A:E,4,0))</f>
        <v/>
      </c>
      <c r="F414" s="175" t="str">
        <f t="array" ref="F414">IF(OR(A414="",D414=""),"",E414*D414)</f>
        <v/>
      </c>
      <c r="G414" s="176" t="str">
        <f t="array" ref="G414">IF(SUMPRODUCT((原材料明细表!$A$6:$A$1000&gt;=$G$4)*(原材料明细表!$A$6:$A$1000&lt;=$H$4)*(原材料明细表!$C$6:$C$1000=$A414)*(原材料明细表!$I$6:$I$1000))=0,"",SUMPRODUCT((原材料明细表!$A$6:$A$1000&gt;=$G$4)*(原材料明细表!$A$6:$A$1000&lt;=$H$4)*(原材料明细表!$C$6:$C$1000=$A414)*(原材料明细表!$I$6:$I$1000)))</f>
        <v/>
      </c>
      <c r="H414" s="174" t="str">
        <f t="array" ref="H414">IF(A414="","",VLOOKUP(A414,基础资料!A:E,4,0))</f>
        <v/>
      </c>
      <c r="I414" s="184" t="str">
        <f t="array" ref="I414">IF(OR(A414="",G414=""),"",G414*H414)</f>
        <v/>
      </c>
      <c r="J414" s="176" t="str">
        <f t="array" ref="J414">IF(SUMPRODUCT((原材料明细表!$A$6:$A$1000&gt;=$G$4)*(原材料明细表!$A$6:$A$1000&lt;=$H$4)*(原材料明细表!$C$6:$C$1000=$A414)*(原材料明细表!$L$6:$L$1000))=0,"",SUMPRODUCT((原材料明细表!$A$6:$A$1000&gt;=$G$4)*(原材料明细表!$A$6:$A$1000&lt;=$H$4)*(原材料明细表!$C$6:$C$1000=$A414)*(原材料明细表!$L$6:$L$1000)))</f>
        <v/>
      </c>
      <c r="K414" s="173" t="str">
        <f t="array" ref="K414">IF(A414="","",VLOOKUP(A414,基础资料!A:E,4,0))</f>
        <v/>
      </c>
      <c r="L414" s="184" t="str">
        <f t="array" ref="L414">IF(OR(A414="",J414=""),"",J414*K414)</f>
        <v/>
      </c>
      <c r="M414" s="185" t="str">
        <f t="array" ref="M414">IF(AND(D414="",G414="",J414=""),"",IF(AND(D414="",G414=""),-J414,IF(AND(D414="",J414=""),-G414,IF(AND(G414="",J414=""),D414,IF(D414="",-G414-J414,IF(G414="",D414-J414,IF(J414="",D414-G414,D414-G414-J414)))))))</f>
        <v/>
      </c>
      <c r="N414" s="173" t="str">
        <f t="array" ref="N414">IF(A414="","",VLOOKUP(A414,基础资料!A:E,4,0))</f>
        <v/>
      </c>
      <c r="O414" s="184" t="str">
        <f t="array" ref="O414">IF(OR(A414="",M414=""),"",N414*M414)</f>
        <v/>
      </c>
    </row>
    <row r="415" spans="1:15">
      <c r="A415" s="182"/>
      <c r="B415" s="172"/>
      <c r="C415" s="172"/>
      <c r="D415" s="183" t="str">
        <f t="array" ref="D415">IF(SUMPRODUCT((原材料明细表!$A$6:$A$1000&gt;=$G$4)*(原材料明细表!$A$6:$A$1000&lt;=$H$4)*(原材料明细表!$C$6:$C$1000=$A415)*(原材料明细表!$F$6:$F$1000))=0,"",SUMPRODUCT((原材料明细表!$A$6:$A$1000&gt;=$G$4)*(原材料明细表!$A$6:$A$1000&lt;=$H$4)*(原材料明细表!$C$6:$C$1000=$A415)*(原材料明细表!$F$6:$F$1000)))</f>
        <v/>
      </c>
      <c r="E415" s="179" t="str">
        <f t="array" ref="E415">IF(A415="","",VLOOKUP(A415,基础资料!A:E,4,0))</f>
        <v/>
      </c>
      <c r="F415" s="180" t="str">
        <f t="array" ref="F415">IF(OR(A415="",D415=""),"",E415*D415)</f>
        <v/>
      </c>
      <c r="G415" s="181" t="str">
        <f t="array" ref="G415">IF(SUMPRODUCT((原材料明细表!$A$6:$A$1000&gt;=$G$4)*(原材料明细表!$A$6:$A$1000&lt;=$H$4)*(原材料明细表!$C$6:$C$1000=$A415)*(原材料明细表!$I$6:$I$1000))=0,"",SUMPRODUCT((原材料明细表!$A$6:$A$1000&gt;=$G$4)*(原材料明细表!$A$6:$A$1000&lt;=$H$4)*(原材料明细表!$C$6:$C$1000=$A415)*(原材料明细表!$I$6:$I$1000)))</f>
        <v/>
      </c>
      <c r="H415" s="179" t="str">
        <f t="array" ref="H415">IF(A415="","",VLOOKUP(A415,基础资料!A:E,4,0))</f>
        <v/>
      </c>
      <c r="I415" s="186" t="str">
        <f t="array" ref="I415">IF(OR(A415="",G415=""),"",G415*H415)</f>
        <v/>
      </c>
      <c r="J415" s="181" t="str">
        <f t="array" ref="J415">IF(SUMPRODUCT((原材料明细表!$A$6:$A$1000&gt;=$G$4)*(原材料明细表!$A$6:$A$1000&lt;=$H$4)*(原材料明细表!$C$6:$C$1000=$A415)*(原材料明细表!$L$6:$L$1000))=0,"",SUMPRODUCT((原材料明细表!$A$6:$A$1000&gt;=$G$4)*(原材料明细表!$A$6:$A$1000&lt;=$H$4)*(原材料明细表!$C$6:$C$1000=$A415)*(原材料明细表!$L$6:$L$1000)))</f>
        <v/>
      </c>
      <c r="K415" s="178" t="str">
        <f t="array" ref="K415">IF(A415="","",VLOOKUP(A415,基础资料!A:E,4,0))</f>
        <v/>
      </c>
      <c r="L415" s="186" t="str">
        <f t="array" ref="L415">IF(OR(A415="",J415=""),"",J415*K415)</f>
        <v/>
      </c>
      <c r="M415" s="187" t="str">
        <f t="array" ref="M415">IF(AND(D415="",G415="",J415=""),"",IF(AND(D415="",G415=""),-J415,IF(AND(D415="",J415=""),-G415,IF(AND(G415="",J415=""),D415,IF(D415="",-G415-J415,IF(G415="",D415-J415,IF(J415="",D415-G415,D415-G415-J415)))))))</f>
        <v/>
      </c>
      <c r="N415" s="178" t="str">
        <f t="array" ref="N415">IF(A415="","",VLOOKUP(A415,基础资料!A:E,4,0))</f>
        <v/>
      </c>
      <c r="O415" s="186" t="str">
        <f t="array" ref="O415">IF(OR(A415="",M415=""),"",N415*M415)</f>
        <v/>
      </c>
    </row>
    <row r="416" spans="1:15">
      <c r="A416" s="182"/>
      <c r="B416" s="172"/>
      <c r="C416" s="172"/>
      <c r="D416" s="183" t="str">
        <f t="array" ref="D416">IF(SUMPRODUCT((原材料明细表!$A$6:$A$1000&gt;=$G$4)*(原材料明细表!$A$6:$A$1000&lt;=$H$4)*(原材料明细表!$C$6:$C$1000=$A416)*(原材料明细表!$F$6:$F$1000))=0,"",SUMPRODUCT((原材料明细表!$A$6:$A$1000&gt;=$G$4)*(原材料明细表!$A$6:$A$1000&lt;=$H$4)*(原材料明细表!$C$6:$C$1000=$A416)*(原材料明细表!$F$6:$F$1000)))</f>
        <v/>
      </c>
      <c r="E416" s="174" t="str">
        <f t="array" ref="E416">IF(A416="","",VLOOKUP(A416,基础资料!A:E,4,0))</f>
        <v/>
      </c>
      <c r="F416" s="175" t="str">
        <f t="array" ref="F416">IF(OR(A416="",D416=""),"",E416*D416)</f>
        <v/>
      </c>
      <c r="G416" s="176" t="str">
        <f t="array" ref="G416">IF(SUMPRODUCT((原材料明细表!$A$6:$A$1000&gt;=$G$4)*(原材料明细表!$A$6:$A$1000&lt;=$H$4)*(原材料明细表!$C$6:$C$1000=$A416)*(原材料明细表!$I$6:$I$1000))=0,"",SUMPRODUCT((原材料明细表!$A$6:$A$1000&gt;=$G$4)*(原材料明细表!$A$6:$A$1000&lt;=$H$4)*(原材料明细表!$C$6:$C$1000=$A416)*(原材料明细表!$I$6:$I$1000)))</f>
        <v/>
      </c>
      <c r="H416" s="174" t="str">
        <f t="array" ref="H416">IF(A416="","",VLOOKUP(A416,基础资料!A:E,4,0))</f>
        <v/>
      </c>
      <c r="I416" s="184" t="str">
        <f t="array" ref="I416">IF(OR(A416="",G416=""),"",G416*H416)</f>
        <v/>
      </c>
      <c r="J416" s="176" t="str">
        <f t="array" ref="J416">IF(SUMPRODUCT((原材料明细表!$A$6:$A$1000&gt;=$G$4)*(原材料明细表!$A$6:$A$1000&lt;=$H$4)*(原材料明细表!$C$6:$C$1000=$A416)*(原材料明细表!$L$6:$L$1000))=0,"",SUMPRODUCT((原材料明细表!$A$6:$A$1000&gt;=$G$4)*(原材料明细表!$A$6:$A$1000&lt;=$H$4)*(原材料明细表!$C$6:$C$1000=$A416)*(原材料明细表!$L$6:$L$1000)))</f>
        <v/>
      </c>
      <c r="K416" s="173" t="str">
        <f t="array" ref="K416">IF(A416="","",VLOOKUP(A416,基础资料!A:E,4,0))</f>
        <v/>
      </c>
      <c r="L416" s="184" t="str">
        <f t="array" ref="L416">IF(OR(A416="",J416=""),"",J416*K416)</f>
        <v/>
      </c>
      <c r="M416" s="185" t="str">
        <f t="array" ref="M416">IF(AND(D416="",G416="",J416=""),"",IF(AND(D416="",G416=""),-J416,IF(AND(D416="",J416=""),-G416,IF(AND(G416="",J416=""),D416,IF(D416="",-G416-J416,IF(G416="",D416-J416,IF(J416="",D416-G416,D416-G416-J416)))))))</f>
        <v/>
      </c>
      <c r="N416" s="173" t="str">
        <f t="array" ref="N416">IF(A416="","",VLOOKUP(A416,基础资料!A:E,4,0))</f>
        <v/>
      </c>
      <c r="O416" s="184" t="str">
        <f t="array" ref="O416">IF(OR(A416="",M416=""),"",N416*M416)</f>
        <v/>
      </c>
    </row>
    <row r="417" spans="1:15">
      <c r="A417" s="182"/>
      <c r="B417" s="172"/>
      <c r="C417" s="172"/>
      <c r="D417" s="183" t="str">
        <f t="array" ref="D417">IF(SUMPRODUCT((原材料明细表!$A$6:$A$1000&gt;=$G$4)*(原材料明细表!$A$6:$A$1000&lt;=$H$4)*(原材料明细表!$C$6:$C$1000=$A417)*(原材料明细表!$F$6:$F$1000))=0,"",SUMPRODUCT((原材料明细表!$A$6:$A$1000&gt;=$G$4)*(原材料明细表!$A$6:$A$1000&lt;=$H$4)*(原材料明细表!$C$6:$C$1000=$A417)*(原材料明细表!$F$6:$F$1000)))</f>
        <v/>
      </c>
      <c r="E417" s="179" t="str">
        <f t="array" ref="E417">IF(A417="","",VLOOKUP(A417,基础资料!A:E,4,0))</f>
        <v/>
      </c>
      <c r="F417" s="180" t="str">
        <f t="array" ref="F417">IF(OR(A417="",D417=""),"",E417*D417)</f>
        <v/>
      </c>
      <c r="G417" s="181" t="str">
        <f t="array" ref="G417">IF(SUMPRODUCT((原材料明细表!$A$6:$A$1000&gt;=$G$4)*(原材料明细表!$A$6:$A$1000&lt;=$H$4)*(原材料明细表!$C$6:$C$1000=$A417)*(原材料明细表!$I$6:$I$1000))=0,"",SUMPRODUCT((原材料明细表!$A$6:$A$1000&gt;=$G$4)*(原材料明细表!$A$6:$A$1000&lt;=$H$4)*(原材料明细表!$C$6:$C$1000=$A417)*(原材料明细表!$I$6:$I$1000)))</f>
        <v/>
      </c>
      <c r="H417" s="179" t="str">
        <f t="array" ref="H417">IF(A417="","",VLOOKUP(A417,基础资料!A:E,4,0))</f>
        <v/>
      </c>
      <c r="I417" s="186" t="str">
        <f t="array" ref="I417">IF(OR(A417="",G417=""),"",G417*H417)</f>
        <v/>
      </c>
      <c r="J417" s="181" t="str">
        <f t="array" ref="J417">IF(SUMPRODUCT((原材料明细表!$A$6:$A$1000&gt;=$G$4)*(原材料明细表!$A$6:$A$1000&lt;=$H$4)*(原材料明细表!$C$6:$C$1000=$A417)*(原材料明细表!$L$6:$L$1000))=0,"",SUMPRODUCT((原材料明细表!$A$6:$A$1000&gt;=$G$4)*(原材料明细表!$A$6:$A$1000&lt;=$H$4)*(原材料明细表!$C$6:$C$1000=$A417)*(原材料明细表!$L$6:$L$1000)))</f>
        <v/>
      </c>
      <c r="K417" s="178" t="str">
        <f t="array" ref="K417">IF(A417="","",VLOOKUP(A417,基础资料!A:E,4,0))</f>
        <v/>
      </c>
      <c r="L417" s="186" t="str">
        <f t="array" ref="L417">IF(OR(A417="",J417=""),"",J417*K417)</f>
        <v/>
      </c>
      <c r="M417" s="187" t="str">
        <f t="array" ref="M417">IF(AND(D417="",G417="",J417=""),"",IF(AND(D417="",G417=""),-J417,IF(AND(D417="",J417=""),-G417,IF(AND(G417="",J417=""),D417,IF(D417="",-G417-J417,IF(G417="",D417-J417,IF(J417="",D417-G417,D417-G417-J417)))))))</f>
        <v/>
      </c>
      <c r="N417" s="178" t="str">
        <f t="array" ref="N417">IF(A417="","",VLOOKUP(A417,基础资料!A:E,4,0))</f>
        <v/>
      </c>
      <c r="O417" s="186" t="str">
        <f t="array" ref="O417">IF(OR(A417="",M417=""),"",N417*M417)</f>
        <v/>
      </c>
    </row>
    <row r="418" spans="1:15">
      <c r="A418" s="182"/>
      <c r="B418" s="172"/>
      <c r="C418" s="172"/>
      <c r="D418" s="183" t="str">
        <f t="array" ref="D418">IF(SUMPRODUCT((原材料明细表!$A$6:$A$1000&gt;=$G$4)*(原材料明细表!$A$6:$A$1000&lt;=$H$4)*(原材料明细表!$C$6:$C$1000=$A418)*(原材料明细表!$F$6:$F$1000))=0,"",SUMPRODUCT((原材料明细表!$A$6:$A$1000&gt;=$G$4)*(原材料明细表!$A$6:$A$1000&lt;=$H$4)*(原材料明细表!$C$6:$C$1000=$A418)*(原材料明细表!$F$6:$F$1000)))</f>
        <v/>
      </c>
      <c r="E418" s="174" t="str">
        <f t="array" ref="E418">IF(A418="","",VLOOKUP(A418,基础资料!A:E,4,0))</f>
        <v/>
      </c>
      <c r="F418" s="175" t="str">
        <f t="array" ref="F418">IF(OR(A418="",D418=""),"",E418*D418)</f>
        <v/>
      </c>
      <c r="G418" s="176" t="str">
        <f t="array" ref="G418">IF(SUMPRODUCT((原材料明细表!$A$6:$A$1000&gt;=$G$4)*(原材料明细表!$A$6:$A$1000&lt;=$H$4)*(原材料明细表!$C$6:$C$1000=$A418)*(原材料明细表!$I$6:$I$1000))=0,"",SUMPRODUCT((原材料明细表!$A$6:$A$1000&gt;=$G$4)*(原材料明细表!$A$6:$A$1000&lt;=$H$4)*(原材料明细表!$C$6:$C$1000=$A418)*(原材料明细表!$I$6:$I$1000)))</f>
        <v/>
      </c>
      <c r="H418" s="174" t="str">
        <f t="array" ref="H418">IF(A418="","",VLOOKUP(A418,基础资料!A:E,4,0))</f>
        <v/>
      </c>
      <c r="I418" s="184" t="str">
        <f t="array" ref="I418">IF(OR(A418="",G418=""),"",G418*H418)</f>
        <v/>
      </c>
      <c r="J418" s="176" t="str">
        <f t="array" ref="J418">IF(SUMPRODUCT((原材料明细表!$A$6:$A$1000&gt;=$G$4)*(原材料明细表!$A$6:$A$1000&lt;=$H$4)*(原材料明细表!$C$6:$C$1000=$A418)*(原材料明细表!$L$6:$L$1000))=0,"",SUMPRODUCT((原材料明细表!$A$6:$A$1000&gt;=$G$4)*(原材料明细表!$A$6:$A$1000&lt;=$H$4)*(原材料明细表!$C$6:$C$1000=$A418)*(原材料明细表!$L$6:$L$1000)))</f>
        <v/>
      </c>
      <c r="K418" s="173" t="str">
        <f t="array" ref="K418">IF(A418="","",VLOOKUP(A418,基础资料!A:E,4,0))</f>
        <v/>
      </c>
      <c r="L418" s="184" t="str">
        <f t="array" ref="L418">IF(OR(A418="",J418=""),"",J418*K418)</f>
        <v/>
      </c>
      <c r="M418" s="185" t="str">
        <f t="array" ref="M418">IF(AND(D418="",G418="",J418=""),"",IF(AND(D418="",G418=""),-J418,IF(AND(D418="",J418=""),-G418,IF(AND(G418="",J418=""),D418,IF(D418="",-G418-J418,IF(G418="",D418-J418,IF(J418="",D418-G418,D418-G418-J418)))))))</f>
        <v/>
      </c>
      <c r="N418" s="173" t="str">
        <f t="array" ref="N418">IF(A418="","",VLOOKUP(A418,基础资料!A:E,4,0))</f>
        <v/>
      </c>
      <c r="O418" s="184" t="str">
        <f t="array" ref="O418">IF(OR(A418="",M418=""),"",N418*M418)</f>
        <v/>
      </c>
    </row>
    <row r="419" spans="1:15">
      <c r="A419" s="182"/>
      <c r="B419" s="172"/>
      <c r="C419" s="172"/>
      <c r="D419" s="183" t="str">
        <f t="array" ref="D419">IF(SUMPRODUCT((原材料明细表!$A$6:$A$1000&gt;=$G$4)*(原材料明细表!$A$6:$A$1000&lt;=$H$4)*(原材料明细表!$C$6:$C$1000=$A419)*(原材料明细表!$F$6:$F$1000))=0,"",SUMPRODUCT((原材料明细表!$A$6:$A$1000&gt;=$G$4)*(原材料明细表!$A$6:$A$1000&lt;=$H$4)*(原材料明细表!$C$6:$C$1000=$A419)*(原材料明细表!$F$6:$F$1000)))</f>
        <v/>
      </c>
      <c r="E419" s="179" t="str">
        <f t="array" ref="E419">IF(A419="","",VLOOKUP(A419,基础资料!A:E,4,0))</f>
        <v/>
      </c>
      <c r="F419" s="180" t="str">
        <f t="array" ref="F419">IF(OR(A419="",D419=""),"",E419*D419)</f>
        <v/>
      </c>
      <c r="G419" s="181" t="str">
        <f t="array" ref="G419">IF(SUMPRODUCT((原材料明细表!$A$6:$A$1000&gt;=$G$4)*(原材料明细表!$A$6:$A$1000&lt;=$H$4)*(原材料明细表!$C$6:$C$1000=$A419)*(原材料明细表!$I$6:$I$1000))=0,"",SUMPRODUCT((原材料明细表!$A$6:$A$1000&gt;=$G$4)*(原材料明细表!$A$6:$A$1000&lt;=$H$4)*(原材料明细表!$C$6:$C$1000=$A419)*(原材料明细表!$I$6:$I$1000)))</f>
        <v/>
      </c>
      <c r="H419" s="179" t="str">
        <f t="array" ref="H419">IF(A419="","",VLOOKUP(A419,基础资料!A:E,4,0))</f>
        <v/>
      </c>
      <c r="I419" s="186" t="str">
        <f t="array" ref="I419">IF(OR(A419="",G419=""),"",G419*H419)</f>
        <v/>
      </c>
      <c r="J419" s="181" t="str">
        <f t="array" ref="J419">IF(SUMPRODUCT((原材料明细表!$A$6:$A$1000&gt;=$G$4)*(原材料明细表!$A$6:$A$1000&lt;=$H$4)*(原材料明细表!$C$6:$C$1000=$A419)*(原材料明细表!$L$6:$L$1000))=0,"",SUMPRODUCT((原材料明细表!$A$6:$A$1000&gt;=$G$4)*(原材料明细表!$A$6:$A$1000&lt;=$H$4)*(原材料明细表!$C$6:$C$1000=$A419)*(原材料明细表!$L$6:$L$1000)))</f>
        <v/>
      </c>
      <c r="K419" s="178" t="str">
        <f t="array" ref="K419">IF(A419="","",VLOOKUP(A419,基础资料!A:E,4,0))</f>
        <v/>
      </c>
      <c r="L419" s="186" t="str">
        <f t="array" ref="L419">IF(OR(A419="",J419=""),"",J419*K419)</f>
        <v/>
      </c>
      <c r="M419" s="187" t="str">
        <f t="array" ref="M419">IF(AND(D419="",G419="",J419=""),"",IF(AND(D419="",G419=""),-J419,IF(AND(D419="",J419=""),-G419,IF(AND(G419="",J419=""),D419,IF(D419="",-G419-J419,IF(G419="",D419-J419,IF(J419="",D419-G419,D419-G419-J419)))))))</f>
        <v/>
      </c>
      <c r="N419" s="178" t="str">
        <f t="array" ref="N419">IF(A419="","",VLOOKUP(A419,基础资料!A:E,4,0))</f>
        <v/>
      </c>
      <c r="O419" s="186" t="str">
        <f t="array" ref="O419">IF(OR(A419="",M419=""),"",N419*M419)</f>
        <v/>
      </c>
    </row>
    <row r="420" spans="1:15">
      <c r="A420" s="182"/>
      <c r="B420" s="172"/>
      <c r="C420" s="172"/>
      <c r="D420" s="183" t="str">
        <f t="array" ref="D420">IF(SUMPRODUCT((原材料明细表!$A$6:$A$1000&gt;=$G$4)*(原材料明细表!$A$6:$A$1000&lt;=$H$4)*(原材料明细表!$C$6:$C$1000=$A420)*(原材料明细表!$F$6:$F$1000))=0,"",SUMPRODUCT((原材料明细表!$A$6:$A$1000&gt;=$G$4)*(原材料明细表!$A$6:$A$1000&lt;=$H$4)*(原材料明细表!$C$6:$C$1000=$A420)*(原材料明细表!$F$6:$F$1000)))</f>
        <v/>
      </c>
      <c r="E420" s="174" t="str">
        <f t="array" ref="E420">IF(A420="","",VLOOKUP(A420,基础资料!A:E,4,0))</f>
        <v/>
      </c>
      <c r="F420" s="175" t="str">
        <f t="array" ref="F420">IF(OR(A420="",D420=""),"",E420*D420)</f>
        <v/>
      </c>
      <c r="G420" s="176" t="str">
        <f t="array" ref="G420">IF(SUMPRODUCT((原材料明细表!$A$6:$A$1000&gt;=$G$4)*(原材料明细表!$A$6:$A$1000&lt;=$H$4)*(原材料明细表!$C$6:$C$1000=$A420)*(原材料明细表!$I$6:$I$1000))=0,"",SUMPRODUCT((原材料明细表!$A$6:$A$1000&gt;=$G$4)*(原材料明细表!$A$6:$A$1000&lt;=$H$4)*(原材料明细表!$C$6:$C$1000=$A420)*(原材料明细表!$I$6:$I$1000)))</f>
        <v/>
      </c>
      <c r="H420" s="174" t="str">
        <f t="array" ref="H420">IF(A420="","",VLOOKUP(A420,基础资料!A:E,4,0))</f>
        <v/>
      </c>
      <c r="I420" s="184" t="str">
        <f t="array" ref="I420">IF(OR(A420="",G420=""),"",G420*H420)</f>
        <v/>
      </c>
      <c r="J420" s="176" t="str">
        <f t="array" ref="J420">IF(SUMPRODUCT((原材料明细表!$A$6:$A$1000&gt;=$G$4)*(原材料明细表!$A$6:$A$1000&lt;=$H$4)*(原材料明细表!$C$6:$C$1000=$A420)*(原材料明细表!$L$6:$L$1000))=0,"",SUMPRODUCT((原材料明细表!$A$6:$A$1000&gt;=$G$4)*(原材料明细表!$A$6:$A$1000&lt;=$H$4)*(原材料明细表!$C$6:$C$1000=$A420)*(原材料明细表!$L$6:$L$1000)))</f>
        <v/>
      </c>
      <c r="K420" s="173" t="str">
        <f t="array" ref="K420">IF(A420="","",VLOOKUP(A420,基础资料!A:E,4,0))</f>
        <v/>
      </c>
      <c r="L420" s="184" t="str">
        <f t="array" ref="L420">IF(OR(A420="",J420=""),"",J420*K420)</f>
        <v/>
      </c>
      <c r="M420" s="185" t="str">
        <f t="array" ref="M420">IF(AND(D420="",G420="",J420=""),"",IF(AND(D420="",G420=""),-J420,IF(AND(D420="",J420=""),-G420,IF(AND(G420="",J420=""),D420,IF(D420="",-G420-J420,IF(G420="",D420-J420,IF(J420="",D420-G420,D420-G420-J420)))))))</f>
        <v/>
      </c>
      <c r="N420" s="173" t="str">
        <f t="array" ref="N420">IF(A420="","",VLOOKUP(A420,基础资料!A:E,4,0))</f>
        <v/>
      </c>
      <c r="O420" s="184" t="str">
        <f t="array" ref="O420">IF(OR(A420="",M420=""),"",N420*M420)</f>
        <v/>
      </c>
    </row>
    <row r="421" spans="1:15">
      <c r="A421" s="182"/>
      <c r="B421" s="172"/>
      <c r="C421" s="172"/>
      <c r="D421" s="183" t="str">
        <f t="array" ref="D421">IF(SUMPRODUCT((原材料明细表!$A$6:$A$1000&gt;=$G$4)*(原材料明细表!$A$6:$A$1000&lt;=$H$4)*(原材料明细表!$C$6:$C$1000=$A421)*(原材料明细表!$F$6:$F$1000))=0,"",SUMPRODUCT((原材料明细表!$A$6:$A$1000&gt;=$G$4)*(原材料明细表!$A$6:$A$1000&lt;=$H$4)*(原材料明细表!$C$6:$C$1000=$A421)*(原材料明细表!$F$6:$F$1000)))</f>
        <v/>
      </c>
      <c r="E421" s="179" t="str">
        <f t="array" ref="E421">IF(A421="","",VLOOKUP(A421,基础资料!A:E,4,0))</f>
        <v/>
      </c>
      <c r="F421" s="180" t="str">
        <f t="array" ref="F421">IF(OR(A421="",D421=""),"",E421*D421)</f>
        <v/>
      </c>
      <c r="G421" s="181" t="str">
        <f t="array" ref="G421">IF(SUMPRODUCT((原材料明细表!$A$6:$A$1000&gt;=$G$4)*(原材料明细表!$A$6:$A$1000&lt;=$H$4)*(原材料明细表!$C$6:$C$1000=$A421)*(原材料明细表!$I$6:$I$1000))=0,"",SUMPRODUCT((原材料明细表!$A$6:$A$1000&gt;=$G$4)*(原材料明细表!$A$6:$A$1000&lt;=$H$4)*(原材料明细表!$C$6:$C$1000=$A421)*(原材料明细表!$I$6:$I$1000)))</f>
        <v/>
      </c>
      <c r="H421" s="179" t="str">
        <f t="array" ref="H421">IF(A421="","",VLOOKUP(A421,基础资料!A:E,4,0))</f>
        <v/>
      </c>
      <c r="I421" s="186" t="str">
        <f t="array" ref="I421">IF(OR(A421="",G421=""),"",G421*H421)</f>
        <v/>
      </c>
      <c r="J421" s="181" t="str">
        <f t="array" ref="J421">IF(SUMPRODUCT((原材料明细表!$A$6:$A$1000&gt;=$G$4)*(原材料明细表!$A$6:$A$1000&lt;=$H$4)*(原材料明细表!$C$6:$C$1000=$A421)*(原材料明细表!$L$6:$L$1000))=0,"",SUMPRODUCT((原材料明细表!$A$6:$A$1000&gt;=$G$4)*(原材料明细表!$A$6:$A$1000&lt;=$H$4)*(原材料明细表!$C$6:$C$1000=$A421)*(原材料明细表!$L$6:$L$1000)))</f>
        <v/>
      </c>
      <c r="K421" s="178" t="str">
        <f t="array" ref="K421">IF(A421="","",VLOOKUP(A421,基础资料!A:E,4,0))</f>
        <v/>
      </c>
      <c r="L421" s="186" t="str">
        <f t="array" ref="L421">IF(OR(A421="",J421=""),"",J421*K421)</f>
        <v/>
      </c>
      <c r="M421" s="187" t="str">
        <f t="array" ref="M421">IF(AND(D421="",G421="",J421=""),"",IF(AND(D421="",G421=""),-J421,IF(AND(D421="",J421=""),-G421,IF(AND(G421="",J421=""),D421,IF(D421="",-G421-J421,IF(G421="",D421-J421,IF(J421="",D421-G421,D421-G421-J421)))))))</f>
        <v/>
      </c>
      <c r="N421" s="178" t="str">
        <f t="array" ref="N421">IF(A421="","",VLOOKUP(A421,基础资料!A:E,4,0))</f>
        <v/>
      </c>
      <c r="O421" s="186" t="str">
        <f t="array" ref="O421">IF(OR(A421="",M421=""),"",N421*M421)</f>
        <v/>
      </c>
    </row>
    <row r="422" spans="1:15">
      <c r="A422" s="182"/>
      <c r="B422" s="172"/>
      <c r="C422" s="172"/>
      <c r="D422" s="183" t="str">
        <f t="array" ref="D422">IF(SUMPRODUCT((原材料明细表!$A$6:$A$1000&gt;=$G$4)*(原材料明细表!$A$6:$A$1000&lt;=$H$4)*(原材料明细表!$C$6:$C$1000=$A422)*(原材料明细表!$F$6:$F$1000))=0,"",SUMPRODUCT((原材料明细表!$A$6:$A$1000&gt;=$G$4)*(原材料明细表!$A$6:$A$1000&lt;=$H$4)*(原材料明细表!$C$6:$C$1000=$A422)*(原材料明细表!$F$6:$F$1000)))</f>
        <v/>
      </c>
      <c r="E422" s="174" t="str">
        <f t="array" ref="E422">IF(A422="","",VLOOKUP(A422,基础资料!A:E,4,0))</f>
        <v/>
      </c>
      <c r="F422" s="175" t="str">
        <f t="array" ref="F422">IF(OR(A422="",D422=""),"",E422*D422)</f>
        <v/>
      </c>
      <c r="G422" s="176" t="str">
        <f t="array" ref="G422">IF(SUMPRODUCT((原材料明细表!$A$6:$A$1000&gt;=$G$4)*(原材料明细表!$A$6:$A$1000&lt;=$H$4)*(原材料明细表!$C$6:$C$1000=$A422)*(原材料明细表!$I$6:$I$1000))=0,"",SUMPRODUCT((原材料明细表!$A$6:$A$1000&gt;=$G$4)*(原材料明细表!$A$6:$A$1000&lt;=$H$4)*(原材料明细表!$C$6:$C$1000=$A422)*(原材料明细表!$I$6:$I$1000)))</f>
        <v/>
      </c>
      <c r="H422" s="174" t="str">
        <f t="array" ref="H422">IF(A422="","",VLOOKUP(A422,基础资料!A:E,4,0))</f>
        <v/>
      </c>
      <c r="I422" s="184" t="str">
        <f t="array" ref="I422">IF(OR(A422="",G422=""),"",G422*H422)</f>
        <v/>
      </c>
      <c r="J422" s="176" t="str">
        <f t="array" ref="J422">IF(SUMPRODUCT((原材料明细表!$A$6:$A$1000&gt;=$G$4)*(原材料明细表!$A$6:$A$1000&lt;=$H$4)*(原材料明细表!$C$6:$C$1000=$A422)*(原材料明细表!$L$6:$L$1000))=0,"",SUMPRODUCT((原材料明细表!$A$6:$A$1000&gt;=$G$4)*(原材料明细表!$A$6:$A$1000&lt;=$H$4)*(原材料明细表!$C$6:$C$1000=$A422)*(原材料明细表!$L$6:$L$1000)))</f>
        <v/>
      </c>
      <c r="K422" s="173" t="str">
        <f t="array" ref="K422">IF(A422="","",VLOOKUP(A422,基础资料!A:E,4,0))</f>
        <v/>
      </c>
      <c r="L422" s="184" t="str">
        <f t="array" ref="L422">IF(OR(A422="",J422=""),"",J422*K422)</f>
        <v/>
      </c>
      <c r="M422" s="185" t="str">
        <f t="array" ref="M422">IF(AND(D422="",G422="",J422=""),"",IF(AND(D422="",G422=""),-J422,IF(AND(D422="",J422=""),-G422,IF(AND(G422="",J422=""),D422,IF(D422="",-G422-J422,IF(G422="",D422-J422,IF(J422="",D422-G422,D422-G422-J422)))))))</f>
        <v/>
      </c>
      <c r="N422" s="173" t="str">
        <f t="array" ref="N422">IF(A422="","",VLOOKUP(A422,基础资料!A:E,4,0))</f>
        <v/>
      </c>
      <c r="O422" s="184" t="str">
        <f t="array" ref="O422">IF(OR(A422="",M422=""),"",N422*M422)</f>
        <v/>
      </c>
    </row>
    <row r="423" spans="1:15">
      <c r="A423" s="182"/>
      <c r="B423" s="172"/>
      <c r="C423" s="172"/>
      <c r="D423" s="183" t="str">
        <f t="array" ref="D423">IF(SUMPRODUCT((原材料明细表!$A$6:$A$1000&gt;=$G$4)*(原材料明细表!$A$6:$A$1000&lt;=$H$4)*(原材料明细表!$C$6:$C$1000=$A423)*(原材料明细表!$F$6:$F$1000))=0,"",SUMPRODUCT((原材料明细表!$A$6:$A$1000&gt;=$G$4)*(原材料明细表!$A$6:$A$1000&lt;=$H$4)*(原材料明细表!$C$6:$C$1000=$A423)*(原材料明细表!$F$6:$F$1000)))</f>
        <v/>
      </c>
      <c r="E423" s="179" t="str">
        <f t="array" ref="E423">IF(A423="","",VLOOKUP(A423,基础资料!A:E,4,0))</f>
        <v/>
      </c>
      <c r="F423" s="180" t="str">
        <f t="array" ref="F423">IF(OR(A423="",D423=""),"",E423*D423)</f>
        <v/>
      </c>
      <c r="G423" s="181" t="str">
        <f t="array" ref="G423">IF(SUMPRODUCT((原材料明细表!$A$6:$A$1000&gt;=$G$4)*(原材料明细表!$A$6:$A$1000&lt;=$H$4)*(原材料明细表!$C$6:$C$1000=$A423)*(原材料明细表!$I$6:$I$1000))=0,"",SUMPRODUCT((原材料明细表!$A$6:$A$1000&gt;=$G$4)*(原材料明细表!$A$6:$A$1000&lt;=$H$4)*(原材料明细表!$C$6:$C$1000=$A423)*(原材料明细表!$I$6:$I$1000)))</f>
        <v/>
      </c>
      <c r="H423" s="179" t="str">
        <f t="array" ref="H423">IF(A423="","",VLOOKUP(A423,基础资料!A:E,4,0))</f>
        <v/>
      </c>
      <c r="I423" s="186" t="str">
        <f t="array" ref="I423">IF(OR(A423="",G423=""),"",G423*H423)</f>
        <v/>
      </c>
      <c r="J423" s="181" t="str">
        <f t="array" ref="J423">IF(SUMPRODUCT((原材料明细表!$A$6:$A$1000&gt;=$G$4)*(原材料明细表!$A$6:$A$1000&lt;=$H$4)*(原材料明细表!$C$6:$C$1000=$A423)*(原材料明细表!$L$6:$L$1000))=0,"",SUMPRODUCT((原材料明细表!$A$6:$A$1000&gt;=$G$4)*(原材料明细表!$A$6:$A$1000&lt;=$H$4)*(原材料明细表!$C$6:$C$1000=$A423)*(原材料明细表!$L$6:$L$1000)))</f>
        <v/>
      </c>
      <c r="K423" s="178" t="str">
        <f t="array" ref="K423">IF(A423="","",VLOOKUP(A423,基础资料!A:E,4,0))</f>
        <v/>
      </c>
      <c r="L423" s="186" t="str">
        <f t="array" ref="L423">IF(OR(A423="",J423=""),"",J423*K423)</f>
        <v/>
      </c>
      <c r="M423" s="187" t="str">
        <f t="array" ref="M423">IF(AND(D423="",G423="",J423=""),"",IF(AND(D423="",G423=""),-J423,IF(AND(D423="",J423=""),-G423,IF(AND(G423="",J423=""),D423,IF(D423="",-G423-J423,IF(G423="",D423-J423,IF(J423="",D423-G423,D423-G423-J423)))))))</f>
        <v/>
      </c>
      <c r="N423" s="178" t="str">
        <f t="array" ref="N423">IF(A423="","",VLOOKUP(A423,基础资料!A:E,4,0))</f>
        <v/>
      </c>
      <c r="O423" s="186" t="str">
        <f t="array" ref="O423">IF(OR(A423="",M423=""),"",N423*M423)</f>
        <v/>
      </c>
    </row>
    <row r="424" spans="1:15">
      <c r="A424" s="182"/>
      <c r="B424" s="172"/>
      <c r="C424" s="172"/>
      <c r="D424" s="183" t="str">
        <f t="array" ref="D424">IF(SUMPRODUCT((原材料明细表!$A$6:$A$1000&gt;=$G$4)*(原材料明细表!$A$6:$A$1000&lt;=$H$4)*(原材料明细表!$C$6:$C$1000=$A424)*(原材料明细表!$F$6:$F$1000))=0,"",SUMPRODUCT((原材料明细表!$A$6:$A$1000&gt;=$G$4)*(原材料明细表!$A$6:$A$1000&lt;=$H$4)*(原材料明细表!$C$6:$C$1000=$A424)*(原材料明细表!$F$6:$F$1000)))</f>
        <v/>
      </c>
      <c r="E424" s="174" t="str">
        <f t="array" ref="E424">IF(A424="","",VLOOKUP(A424,基础资料!A:E,4,0))</f>
        <v/>
      </c>
      <c r="F424" s="175" t="str">
        <f t="array" ref="F424">IF(OR(A424="",D424=""),"",E424*D424)</f>
        <v/>
      </c>
      <c r="G424" s="176" t="str">
        <f t="array" ref="G424">IF(SUMPRODUCT((原材料明细表!$A$6:$A$1000&gt;=$G$4)*(原材料明细表!$A$6:$A$1000&lt;=$H$4)*(原材料明细表!$C$6:$C$1000=$A424)*(原材料明细表!$I$6:$I$1000))=0,"",SUMPRODUCT((原材料明细表!$A$6:$A$1000&gt;=$G$4)*(原材料明细表!$A$6:$A$1000&lt;=$H$4)*(原材料明细表!$C$6:$C$1000=$A424)*(原材料明细表!$I$6:$I$1000)))</f>
        <v/>
      </c>
      <c r="H424" s="174" t="str">
        <f t="array" ref="H424">IF(A424="","",VLOOKUP(A424,基础资料!A:E,4,0))</f>
        <v/>
      </c>
      <c r="I424" s="184" t="str">
        <f t="array" ref="I424">IF(OR(A424="",G424=""),"",G424*H424)</f>
        <v/>
      </c>
      <c r="J424" s="176" t="str">
        <f t="array" ref="J424">IF(SUMPRODUCT((原材料明细表!$A$6:$A$1000&gt;=$G$4)*(原材料明细表!$A$6:$A$1000&lt;=$H$4)*(原材料明细表!$C$6:$C$1000=$A424)*(原材料明细表!$L$6:$L$1000))=0,"",SUMPRODUCT((原材料明细表!$A$6:$A$1000&gt;=$G$4)*(原材料明细表!$A$6:$A$1000&lt;=$H$4)*(原材料明细表!$C$6:$C$1000=$A424)*(原材料明细表!$L$6:$L$1000)))</f>
        <v/>
      </c>
      <c r="K424" s="173" t="str">
        <f t="array" ref="K424">IF(A424="","",VLOOKUP(A424,基础资料!A:E,4,0))</f>
        <v/>
      </c>
      <c r="L424" s="184" t="str">
        <f t="array" ref="L424">IF(OR(A424="",J424=""),"",J424*K424)</f>
        <v/>
      </c>
      <c r="M424" s="185" t="str">
        <f t="array" ref="M424">IF(AND(D424="",G424="",J424=""),"",IF(AND(D424="",G424=""),-J424,IF(AND(D424="",J424=""),-G424,IF(AND(G424="",J424=""),D424,IF(D424="",-G424-J424,IF(G424="",D424-J424,IF(J424="",D424-G424,D424-G424-J424)))))))</f>
        <v/>
      </c>
      <c r="N424" s="173" t="str">
        <f t="array" ref="N424">IF(A424="","",VLOOKUP(A424,基础资料!A:E,4,0))</f>
        <v/>
      </c>
      <c r="O424" s="184" t="str">
        <f t="array" ref="O424">IF(OR(A424="",M424=""),"",N424*M424)</f>
        <v/>
      </c>
    </row>
    <row r="425" spans="1:15">
      <c r="A425" s="182"/>
      <c r="B425" s="172"/>
      <c r="C425" s="172"/>
      <c r="D425" s="183" t="str">
        <f t="array" ref="D425">IF(SUMPRODUCT((原材料明细表!$A$6:$A$1000&gt;=$G$4)*(原材料明细表!$A$6:$A$1000&lt;=$H$4)*(原材料明细表!$C$6:$C$1000=$A425)*(原材料明细表!$F$6:$F$1000))=0,"",SUMPRODUCT((原材料明细表!$A$6:$A$1000&gt;=$G$4)*(原材料明细表!$A$6:$A$1000&lt;=$H$4)*(原材料明细表!$C$6:$C$1000=$A425)*(原材料明细表!$F$6:$F$1000)))</f>
        <v/>
      </c>
      <c r="E425" s="179" t="str">
        <f t="array" ref="E425">IF(A425="","",VLOOKUP(A425,基础资料!A:E,4,0))</f>
        <v/>
      </c>
      <c r="F425" s="180" t="str">
        <f t="array" ref="F425">IF(OR(A425="",D425=""),"",E425*D425)</f>
        <v/>
      </c>
      <c r="G425" s="181" t="str">
        <f t="array" ref="G425">IF(SUMPRODUCT((原材料明细表!$A$6:$A$1000&gt;=$G$4)*(原材料明细表!$A$6:$A$1000&lt;=$H$4)*(原材料明细表!$C$6:$C$1000=$A425)*(原材料明细表!$I$6:$I$1000))=0,"",SUMPRODUCT((原材料明细表!$A$6:$A$1000&gt;=$G$4)*(原材料明细表!$A$6:$A$1000&lt;=$H$4)*(原材料明细表!$C$6:$C$1000=$A425)*(原材料明细表!$I$6:$I$1000)))</f>
        <v/>
      </c>
      <c r="H425" s="179" t="str">
        <f t="array" ref="H425">IF(A425="","",VLOOKUP(A425,基础资料!A:E,4,0))</f>
        <v/>
      </c>
      <c r="I425" s="186" t="str">
        <f t="array" ref="I425">IF(OR(A425="",G425=""),"",G425*H425)</f>
        <v/>
      </c>
      <c r="J425" s="181" t="str">
        <f t="array" ref="J425">IF(SUMPRODUCT((原材料明细表!$A$6:$A$1000&gt;=$G$4)*(原材料明细表!$A$6:$A$1000&lt;=$H$4)*(原材料明细表!$C$6:$C$1000=$A425)*(原材料明细表!$L$6:$L$1000))=0,"",SUMPRODUCT((原材料明细表!$A$6:$A$1000&gt;=$G$4)*(原材料明细表!$A$6:$A$1000&lt;=$H$4)*(原材料明细表!$C$6:$C$1000=$A425)*(原材料明细表!$L$6:$L$1000)))</f>
        <v/>
      </c>
      <c r="K425" s="178" t="str">
        <f t="array" ref="K425">IF(A425="","",VLOOKUP(A425,基础资料!A:E,4,0))</f>
        <v/>
      </c>
      <c r="L425" s="186" t="str">
        <f t="array" ref="L425">IF(OR(A425="",J425=""),"",J425*K425)</f>
        <v/>
      </c>
      <c r="M425" s="187" t="str">
        <f t="array" ref="M425">IF(AND(D425="",G425="",J425=""),"",IF(AND(D425="",G425=""),-J425,IF(AND(D425="",J425=""),-G425,IF(AND(G425="",J425=""),D425,IF(D425="",-G425-J425,IF(G425="",D425-J425,IF(J425="",D425-G425,D425-G425-J425)))))))</f>
        <v/>
      </c>
      <c r="N425" s="178" t="str">
        <f t="array" ref="N425">IF(A425="","",VLOOKUP(A425,基础资料!A:E,4,0))</f>
        <v/>
      </c>
      <c r="O425" s="186" t="str">
        <f t="array" ref="O425">IF(OR(A425="",M425=""),"",N425*M425)</f>
        <v/>
      </c>
    </row>
    <row r="426" spans="1:15">
      <c r="A426" s="182"/>
      <c r="B426" s="172"/>
      <c r="C426" s="172"/>
      <c r="D426" s="183" t="str">
        <f t="array" ref="D426">IF(SUMPRODUCT((原材料明细表!$A$6:$A$1000&gt;=$G$4)*(原材料明细表!$A$6:$A$1000&lt;=$H$4)*(原材料明细表!$C$6:$C$1000=$A426)*(原材料明细表!$F$6:$F$1000))=0,"",SUMPRODUCT((原材料明细表!$A$6:$A$1000&gt;=$G$4)*(原材料明细表!$A$6:$A$1000&lt;=$H$4)*(原材料明细表!$C$6:$C$1000=$A426)*(原材料明细表!$F$6:$F$1000)))</f>
        <v/>
      </c>
      <c r="E426" s="174" t="str">
        <f t="array" ref="E426">IF(A426="","",VLOOKUP(A426,基础资料!A:E,4,0))</f>
        <v/>
      </c>
      <c r="F426" s="175" t="str">
        <f t="array" ref="F426">IF(OR(A426="",D426=""),"",E426*D426)</f>
        <v/>
      </c>
      <c r="G426" s="176" t="str">
        <f t="array" ref="G426">IF(SUMPRODUCT((原材料明细表!$A$6:$A$1000&gt;=$G$4)*(原材料明细表!$A$6:$A$1000&lt;=$H$4)*(原材料明细表!$C$6:$C$1000=$A426)*(原材料明细表!$I$6:$I$1000))=0,"",SUMPRODUCT((原材料明细表!$A$6:$A$1000&gt;=$G$4)*(原材料明细表!$A$6:$A$1000&lt;=$H$4)*(原材料明细表!$C$6:$C$1000=$A426)*(原材料明细表!$I$6:$I$1000)))</f>
        <v/>
      </c>
      <c r="H426" s="174" t="str">
        <f t="array" ref="H426">IF(A426="","",VLOOKUP(A426,基础资料!A:E,4,0))</f>
        <v/>
      </c>
      <c r="I426" s="184" t="str">
        <f t="array" ref="I426">IF(OR(A426="",G426=""),"",G426*H426)</f>
        <v/>
      </c>
      <c r="J426" s="176" t="str">
        <f t="array" ref="J426">IF(SUMPRODUCT((原材料明细表!$A$6:$A$1000&gt;=$G$4)*(原材料明细表!$A$6:$A$1000&lt;=$H$4)*(原材料明细表!$C$6:$C$1000=$A426)*(原材料明细表!$L$6:$L$1000))=0,"",SUMPRODUCT((原材料明细表!$A$6:$A$1000&gt;=$G$4)*(原材料明细表!$A$6:$A$1000&lt;=$H$4)*(原材料明细表!$C$6:$C$1000=$A426)*(原材料明细表!$L$6:$L$1000)))</f>
        <v/>
      </c>
      <c r="K426" s="173" t="str">
        <f t="array" ref="K426">IF(A426="","",VLOOKUP(A426,基础资料!A:E,4,0))</f>
        <v/>
      </c>
      <c r="L426" s="184" t="str">
        <f t="array" ref="L426">IF(OR(A426="",J426=""),"",J426*K426)</f>
        <v/>
      </c>
      <c r="M426" s="185" t="str">
        <f t="array" ref="M426">IF(AND(D426="",G426="",J426=""),"",IF(AND(D426="",G426=""),-J426,IF(AND(D426="",J426=""),-G426,IF(AND(G426="",J426=""),D426,IF(D426="",-G426-J426,IF(G426="",D426-J426,IF(J426="",D426-G426,D426-G426-J426)))))))</f>
        <v/>
      </c>
      <c r="N426" s="173" t="str">
        <f t="array" ref="N426">IF(A426="","",VLOOKUP(A426,基础资料!A:E,4,0))</f>
        <v/>
      </c>
      <c r="O426" s="184" t="str">
        <f t="array" ref="O426">IF(OR(A426="",M426=""),"",N426*M426)</f>
        <v/>
      </c>
    </row>
    <row r="427" spans="1:15">
      <c r="A427" s="182"/>
      <c r="B427" s="172"/>
      <c r="C427" s="172"/>
      <c r="D427" s="183" t="str">
        <f t="array" ref="D427">IF(SUMPRODUCT((原材料明细表!$A$6:$A$1000&gt;=$G$4)*(原材料明细表!$A$6:$A$1000&lt;=$H$4)*(原材料明细表!$C$6:$C$1000=$A427)*(原材料明细表!$F$6:$F$1000))=0,"",SUMPRODUCT((原材料明细表!$A$6:$A$1000&gt;=$G$4)*(原材料明细表!$A$6:$A$1000&lt;=$H$4)*(原材料明细表!$C$6:$C$1000=$A427)*(原材料明细表!$F$6:$F$1000)))</f>
        <v/>
      </c>
      <c r="E427" s="179" t="str">
        <f t="array" ref="E427">IF(A427="","",VLOOKUP(A427,基础资料!A:E,4,0))</f>
        <v/>
      </c>
      <c r="F427" s="180" t="str">
        <f t="array" ref="F427">IF(OR(A427="",D427=""),"",E427*D427)</f>
        <v/>
      </c>
      <c r="G427" s="181" t="str">
        <f t="array" ref="G427">IF(SUMPRODUCT((原材料明细表!$A$6:$A$1000&gt;=$G$4)*(原材料明细表!$A$6:$A$1000&lt;=$H$4)*(原材料明细表!$C$6:$C$1000=$A427)*(原材料明细表!$I$6:$I$1000))=0,"",SUMPRODUCT((原材料明细表!$A$6:$A$1000&gt;=$G$4)*(原材料明细表!$A$6:$A$1000&lt;=$H$4)*(原材料明细表!$C$6:$C$1000=$A427)*(原材料明细表!$I$6:$I$1000)))</f>
        <v/>
      </c>
      <c r="H427" s="179" t="str">
        <f t="array" ref="H427">IF(A427="","",VLOOKUP(A427,基础资料!A:E,4,0))</f>
        <v/>
      </c>
      <c r="I427" s="186" t="str">
        <f t="array" ref="I427">IF(OR(A427="",G427=""),"",G427*H427)</f>
        <v/>
      </c>
      <c r="J427" s="181" t="str">
        <f t="array" ref="J427">IF(SUMPRODUCT((原材料明细表!$A$6:$A$1000&gt;=$G$4)*(原材料明细表!$A$6:$A$1000&lt;=$H$4)*(原材料明细表!$C$6:$C$1000=$A427)*(原材料明细表!$L$6:$L$1000))=0,"",SUMPRODUCT((原材料明细表!$A$6:$A$1000&gt;=$G$4)*(原材料明细表!$A$6:$A$1000&lt;=$H$4)*(原材料明细表!$C$6:$C$1000=$A427)*(原材料明细表!$L$6:$L$1000)))</f>
        <v/>
      </c>
      <c r="K427" s="178" t="str">
        <f t="array" ref="K427">IF(A427="","",VLOOKUP(A427,基础资料!A:E,4,0))</f>
        <v/>
      </c>
      <c r="L427" s="186" t="str">
        <f t="array" ref="L427">IF(OR(A427="",J427=""),"",J427*K427)</f>
        <v/>
      </c>
      <c r="M427" s="187" t="str">
        <f t="array" ref="M427">IF(AND(D427="",G427="",J427=""),"",IF(AND(D427="",G427=""),-J427,IF(AND(D427="",J427=""),-G427,IF(AND(G427="",J427=""),D427,IF(D427="",-G427-J427,IF(G427="",D427-J427,IF(J427="",D427-G427,D427-G427-J427)))))))</f>
        <v/>
      </c>
      <c r="N427" s="178" t="str">
        <f t="array" ref="N427">IF(A427="","",VLOOKUP(A427,基础资料!A:E,4,0))</f>
        <v/>
      </c>
      <c r="O427" s="186" t="str">
        <f t="array" ref="O427">IF(OR(A427="",M427=""),"",N427*M427)</f>
        <v/>
      </c>
    </row>
    <row r="428" spans="1:15">
      <c r="A428" s="182"/>
      <c r="B428" s="172"/>
      <c r="C428" s="172"/>
      <c r="D428" s="183" t="str">
        <f t="array" ref="D428">IF(SUMPRODUCT((原材料明细表!$A$6:$A$1000&gt;=$G$4)*(原材料明细表!$A$6:$A$1000&lt;=$H$4)*(原材料明细表!$C$6:$C$1000=$A428)*(原材料明细表!$F$6:$F$1000))=0,"",SUMPRODUCT((原材料明细表!$A$6:$A$1000&gt;=$G$4)*(原材料明细表!$A$6:$A$1000&lt;=$H$4)*(原材料明细表!$C$6:$C$1000=$A428)*(原材料明细表!$F$6:$F$1000)))</f>
        <v/>
      </c>
      <c r="E428" s="174" t="str">
        <f t="array" ref="E428">IF(A428="","",VLOOKUP(A428,基础资料!A:E,4,0))</f>
        <v/>
      </c>
      <c r="F428" s="175" t="str">
        <f t="array" ref="F428">IF(OR(A428="",D428=""),"",E428*D428)</f>
        <v/>
      </c>
      <c r="G428" s="176" t="str">
        <f t="array" ref="G428">IF(SUMPRODUCT((原材料明细表!$A$6:$A$1000&gt;=$G$4)*(原材料明细表!$A$6:$A$1000&lt;=$H$4)*(原材料明细表!$C$6:$C$1000=$A428)*(原材料明细表!$I$6:$I$1000))=0,"",SUMPRODUCT((原材料明细表!$A$6:$A$1000&gt;=$G$4)*(原材料明细表!$A$6:$A$1000&lt;=$H$4)*(原材料明细表!$C$6:$C$1000=$A428)*(原材料明细表!$I$6:$I$1000)))</f>
        <v/>
      </c>
      <c r="H428" s="174" t="str">
        <f t="array" ref="H428">IF(A428="","",VLOOKUP(A428,基础资料!A:E,4,0))</f>
        <v/>
      </c>
      <c r="I428" s="184" t="str">
        <f t="array" ref="I428">IF(OR(A428="",G428=""),"",G428*H428)</f>
        <v/>
      </c>
      <c r="J428" s="176" t="str">
        <f t="array" ref="J428">IF(SUMPRODUCT((原材料明细表!$A$6:$A$1000&gt;=$G$4)*(原材料明细表!$A$6:$A$1000&lt;=$H$4)*(原材料明细表!$C$6:$C$1000=$A428)*(原材料明细表!$L$6:$L$1000))=0,"",SUMPRODUCT((原材料明细表!$A$6:$A$1000&gt;=$G$4)*(原材料明细表!$A$6:$A$1000&lt;=$H$4)*(原材料明细表!$C$6:$C$1000=$A428)*(原材料明细表!$L$6:$L$1000)))</f>
        <v/>
      </c>
      <c r="K428" s="173" t="str">
        <f t="array" ref="K428">IF(A428="","",VLOOKUP(A428,基础资料!A:E,4,0))</f>
        <v/>
      </c>
      <c r="L428" s="184" t="str">
        <f t="array" ref="L428">IF(OR(A428="",J428=""),"",J428*K428)</f>
        <v/>
      </c>
      <c r="M428" s="185" t="str">
        <f t="array" ref="M428">IF(AND(D428="",G428="",J428=""),"",IF(AND(D428="",G428=""),-J428,IF(AND(D428="",J428=""),-G428,IF(AND(G428="",J428=""),D428,IF(D428="",-G428-J428,IF(G428="",D428-J428,IF(J428="",D428-G428,D428-G428-J428)))))))</f>
        <v/>
      </c>
      <c r="N428" s="173" t="str">
        <f t="array" ref="N428">IF(A428="","",VLOOKUP(A428,基础资料!A:E,4,0))</f>
        <v/>
      </c>
      <c r="O428" s="184" t="str">
        <f t="array" ref="O428">IF(OR(A428="",M428=""),"",N428*M428)</f>
        <v/>
      </c>
    </row>
    <row r="429" spans="1:15">
      <c r="A429" s="182"/>
      <c r="B429" s="172"/>
      <c r="C429" s="172"/>
      <c r="D429" s="183" t="str">
        <f t="array" ref="D429">IF(SUMPRODUCT((原材料明细表!$A$6:$A$1000&gt;=$G$4)*(原材料明细表!$A$6:$A$1000&lt;=$H$4)*(原材料明细表!$C$6:$C$1000=$A429)*(原材料明细表!$F$6:$F$1000))=0,"",SUMPRODUCT((原材料明细表!$A$6:$A$1000&gt;=$G$4)*(原材料明细表!$A$6:$A$1000&lt;=$H$4)*(原材料明细表!$C$6:$C$1000=$A429)*(原材料明细表!$F$6:$F$1000)))</f>
        <v/>
      </c>
      <c r="E429" s="179" t="str">
        <f t="array" ref="E429">IF(A429="","",VLOOKUP(A429,基础资料!A:E,4,0))</f>
        <v/>
      </c>
      <c r="F429" s="180" t="str">
        <f t="array" ref="F429">IF(OR(A429="",D429=""),"",E429*D429)</f>
        <v/>
      </c>
      <c r="G429" s="181" t="str">
        <f t="array" ref="G429">IF(SUMPRODUCT((原材料明细表!$A$6:$A$1000&gt;=$G$4)*(原材料明细表!$A$6:$A$1000&lt;=$H$4)*(原材料明细表!$C$6:$C$1000=$A429)*(原材料明细表!$I$6:$I$1000))=0,"",SUMPRODUCT((原材料明细表!$A$6:$A$1000&gt;=$G$4)*(原材料明细表!$A$6:$A$1000&lt;=$H$4)*(原材料明细表!$C$6:$C$1000=$A429)*(原材料明细表!$I$6:$I$1000)))</f>
        <v/>
      </c>
      <c r="H429" s="179" t="str">
        <f t="array" ref="H429">IF(A429="","",VLOOKUP(A429,基础资料!A:E,4,0))</f>
        <v/>
      </c>
      <c r="I429" s="186" t="str">
        <f t="array" ref="I429">IF(OR(A429="",G429=""),"",G429*H429)</f>
        <v/>
      </c>
      <c r="J429" s="181" t="str">
        <f t="array" ref="J429">IF(SUMPRODUCT((原材料明细表!$A$6:$A$1000&gt;=$G$4)*(原材料明细表!$A$6:$A$1000&lt;=$H$4)*(原材料明细表!$C$6:$C$1000=$A429)*(原材料明细表!$L$6:$L$1000))=0,"",SUMPRODUCT((原材料明细表!$A$6:$A$1000&gt;=$G$4)*(原材料明细表!$A$6:$A$1000&lt;=$H$4)*(原材料明细表!$C$6:$C$1000=$A429)*(原材料明细表!$L$6:$L$1000)))</f>
        <v/>
      </c>
      <c r="K429" s="178" t="str">
        <f t="array" ref="K429">IF(A429="","",VLOOKUP(A429,基础资料!A:E,4,0))</f>
        <v/>
      </c>
      <c r="L429" s="186" t="str">
        <f t="array" ref="L429">IF(OR(A429="",J429=""),"",J429*K429)</f>
        <v/>
      </c>
      <c r="M429" s="187" t="str">
        <f t="array" ref="M429">IF(AND(D429="",G429="",J429=""),"",IF(AND(D429="",G429=""),-J429,IF(AND(D429="",J429=""),-G429,IF(AND(G429="",J429=""),D429,IF(D429="",-G429-J429,IF(G429="",D429-J429,IF(J429="",D429-G429,D429-G429-J429)))))))</f>
        <v/>
      </c>
      <c r="N429" s="178" t="str">
        <f t="array" ref="N429">IF(A429="","",VLOOKUP(A429,基础资料!A:E,4,0))</f>
        <v/>
      </c>
      <c r="O429" s="186" t="str">
        <f t="array" ref="O429">IF(OR(A429="",M429=""),"",N429*M429)</f>
        <v/>
      </c>
    </row>
    <row r="430" spans="1:15">
      <c r="A430" s="182"/>
      <c r="B430" s="172"/>
      <c r="C430" s="172"/>
      <c r="D430" s="183" t="str">
        <f t="array" ref="D430">IF(SUMPRODUCT((原材料明细表!$A$6:$A$1000&gt;=$G$4)*(原材料明细表!$A$6:$A$1000&lt;=$H$4)*(原材料明细表!$C$6:$C$1000=$A430)*(原材料明细表!$F$6:$F$1000))=0,"",SUMPRODUCT((原材料明细表!$A$6:$A$1000&gt;=$G$4)*(原材料明细表!$A$6:$A$1000&lt;=$H$4)*(原材料明细表!$C$6:$C$1000=$A430)*(原材料明细表!$F$6:$F$1000)))</f>
        <v/>
      </c>
      <c r="E430" s="174" t="str">
        <f t="array" ref="E430">IF(A430="","",VLOOKUP(A430,基础资料!A:E,4,0))</f>
        <v/>
      </c>
      <c r="F430" s="175" t="str">
        <f t="array" ref="F430">IF(OR(A430="",D430=""),"",E430*D430)</f>
        <v/>
      </c>
      <c r="G430" s="176" t="str">
        <f t="array" ref="G430">IF(SUMPRODUCT((原材料明细表!$A$6:$A$1000&gt;=$G$4)*(原材料明细表!$A$6:$A$1000&lt;=$H$4)*(原材料明细表!$C$6:$C$1000=$A430)*(原材料明细表!$I$6:$I$1000))=0,"",SUMPRODUCT((原材料明细表!$A$6:$A$1000&gt;=$G$4)*(原材料明细表!$A$6:$A$1000&lt;=$H$4)*(原材料明细表!$C$6:$C$1000=$A430)*(原材料明细表!$I$6:$I$1000)))</f>
        <v/>
      </c>
      <c r="H430" s="174" t="str">
        <f t="array" ref="H430">IF(A430="","",VLOOKUP(A430,基础资料!A:E,4,0))</f>
        <v/>
      </c>
      <c r="I430" s="184" t="str">
        <f t="array" ref="I430">IF(OR(A430="",G430=""),"",G430*H430)</f>
        <v/>
      </c>
      <c r="J430" s="176" t="str">
        <f t="array" ref="J430">IF(SUMPRODUCT((原材料明细表!$A$6:$A$1000&gt;=$G$4)*(原材料明细表!$A$6:$A$1000&lt;=$H$4)*(原材料明细表!$C$6:$C$1000=$A430)*(原材料明细表!$L$6:$L$1000))=0,"",SUMPRODUCT((原材料明细表!$A$6:$A$1000&gt;=$G$4)*(原材料明细表!$A$6:$A$1000&lt;=$H$4)*(原材料明细表!$C$6:$C$1000=$A430)*(原材料明细表!$L$6:$L$1000)))</f>
        <v/>
      </c>
      <c r="K430" s="173" t="str">
        <f t="array" ref="K430">IF(A430="","",VLOOKUP(A430,基础资料!A:E,4,0))</f>
        <v/>
      </c>
      <c r="L430" s="184" t="str">
        <f t="array" ref="L430">IF(OR(A430="",J430=""),"",J430*K430)</f>
        <v/>
      </c>
      <c r="M430" s="185" t="str">
        <f t="array" ref="M430">IF(AND(D430="",G430="",J430=""),"",IF(AND(D430="",G430=""),-J430,IF(AND(D430="",J430=""),-G430,IF(AND(G430="",J430=""),D430,IF(D430="",-G430-J430,IF(G430="",D430-J430,IF(J430="",D430-G430,D430-G430-J430)))))))</f>
        <v/>
      </c>
      <c r="N430" s="173" t="str">
        <f t="array" ref="N430">IF(A430="","",VLOOKUP(A430,基础资料!A:E,4,0))</f>
        <v/>
      </c>
      <c r="O430" s="184" t="str">
        <f t="array" ref="O430">IF(OR(A430="",M430=""),"",N430*M430)</f>
        <v/>
      </c>
    </row>
    <row r="431" spans="1:15">
      <c r="A431" s="182"/>
      <c r="B431" s="172"/>
      <c r="C431" s="172"/>
      <c r="D431" s="183" t="str">
        <f t="array" ref="D431">IF(SUMPRODUCT((原材料明细表!$A$6:$A$1000&gt;=$G$4)*(原材料明细表!$A$6:$A$1000&lt;=$H$4)*(原材料明细表!$C$6:$C$1000=$A431)*(原材料明细表!$F$6:$F$1000))=0,"",SUMPRODUCT((原材料明细表!$A$6:$A$1000&gt;=$G$4)*(原材料明细表!$A$6:$A$1000&lt;=$H$4)*(原材料明细表!$C$6:$C$1000=$A431)*(原材料明细表!$F$6:$F$1000)))</f>
        <v/>
      </c>
      <c r="E431" s="179" t="str">
        <f t="array" ref="E431">IF(A431="","",VLOOKUP(A431,基础资料!A:E,4,0))</f>
        <v/>
      </c>
      <c r="F431" s="180" t="str">
        <f t="array" ref="F431">IF(OR(A431="",D431=""),"",E431*D431)</f>
        <v/>
      </c>
      <c r="G431" s="181" t="str">
        <f t="array" ref="G431">IF(SUMPRODUCT((原材料明细表!$A$6:$A$1000&gt;=$G$4)*(原材料明细表!$A$6:$A$1000&lt;=$H$4)*(原材料明细表!$C$6:$C$1000=$A431)*(原材料明细表!$I$6:$I$1000))=0,"",SUMPRODUCT((原材料明细表!$A$6:$A$1000&gt;=$G$4)*(原材料明细表!$A$6:$A$1000&lt;=$H$4)*(原材料明细表!$C$6:$C$1000=$A431)*(原材料明细表!$I$6:$I$1000)))</f>
        <v/>
      </c>
      <c r="H431" s="179" t="str">
        <f t="array" ref="H431">IF(A431="","",VLOOKUP(A431,基础资料!A:E,4,0))</f>
        <v/>
      </c>
      <c r="I431" s="186" t="str">
        <f t="array" ref="I431">IF(OR(A431="",G431=""),"",G431*H431)</f>
        <v/>
      </c>
      <c r="J431" s="181" t="str">
        <f t="array" ref="J431">IF(SUMPRODUCT((原材料明细表!$A$6:$A$1000&gt;=$G$4)*(原材料明细表!$A$6:$A$1000&lt;=$H$4)*(原材料明细表!$C$6:$C$1000=$A431)*(原材料明细表!$L$6:$L$1000))=0,"",SUMPRODUCT((原材料明细表!$A$6:$A$1000&gt;=$G$4)*(原材料明细表!$A$6:$A$1000&lt;=$H$4)*(原材料明细表!$C$6:$C$1000=$A431)*(原材料明细表!$L$6:$L$1000)))</f>
        <v/>
      </c>
      <c r="K431" s="178" t="str">
        <f t="array" ref="K431">IF(A431="","",VLOOKUP(A431,基础资料!A:E,4,0))</f>
        <v/>
      </c>
      <c r="L431" s="186" t="str">
        <f t="array" ref="L431">IF(OR(A431="",J431=""),"",J431*K431)</f>
        <v/>
      </c>
      <c r="M431" s="187" t="str">
        <f t="array" ref="M431">IF(AND(D431="",G431="",J431=""),"",IF(AND(D431="",G431=""),-J431,IF(AND(D431="",J431=""),-G431,IF(AND(G431="",J431=""),D431,IF(D431="",-G431-J431,IF(G431="",D431-J431,IF(J431="",D431-G431,D431-G431-J431)))))))</f>
        <v/>
      </c>
      <c r="N431" s="178" t="str">
        <f t="array" ref="N431">IF(A431="","",VLOOKUP(A431,基础资料!A:E,4,0))</f>
        <v/>
      </c>
      <c r="O431" s="186" t="str">
        <f t="array" ref="O431">IF(OR(A431="",M431=""),"",N431*M431)</f>
        <v/>
      </c>
    </row>
    <row r="432" spans="1:15">
      <c r="A432" s="182"/>
      <c r="B432" s="172"/>
      <c r="C432" s="172"/>
      <c r="D432" s="183" t="str">
        <f t="array" ref="D432">IF(SUMPRODUCT((原材料明细表!$A$6:$A$1000&gt;=$G$4)*(原材料明细表!$A$6:$A$1000&lt;=$H$4)*(原材料明细表!$C$6:$C$1000=$A432)*(原材料明细表!$F$6:$F$1000))=0,"",SUMPRODUCT((原材料明细表!$A$6:$A$1000&gt;=$G$4)*(原材料明细表!$A$6:$A$1000&lt;=$H$4)*(原材料明细表!$C$6:$C$1000=$A432)*(原材料明细表!$F$6:$F$1000)))</f>
        <v/>
      </c>
      <c r="E432" s="174" t="str">
        <f t="array" ref="E432">IF(A432="","",VLOOKUP(A432,基础资料!A:E,4,0))</f>
        <v/>
      </c>
      <c r="F432" s="175" t="str">
        <f t="array" ref="F432">IF(OR(A432="",D432=""),"",E432*D432)</f>
        <v/>
      </c>
      <c r="G432" s="176" t="str">
        <f t="array" ref="G432">IF(SUMPRODUCT((原材料明细表!$A$6:$A$1000&gt;=$G$4)*(原材料明细表!$A$6:$A$1000&lt;=$H$4)*(原材料明细表!$C$6:$C$1000=$A432)*(原材料明细表!$I$6:$I$1000))=0,"",SUMPRODUCT((原材料明细表!$A$6:$A$1000&gt;=$G$4)*(原材料明细表!$A$6:$A$1000&lt;=$H$4)*(原材料明细表!$C$6:$C$1000=$A432)*(原材料明细表!$I$6:$I$1000)))</f>
        <v/>
      </c>
      <c r="H432" s="174" t="str">
        <f t="array" ref="H432">IF(A432="","",VLOOKUP(A432,基础资料!A:E,4,0))</f>
        <v/>
      </c>
      <c r="I432" s="184" t="str">
        <f t="array" ref="I432">IF(OR(A432="",G432=""),"",G432*H432)</f>
        <v/>
      </c>
      <c r="J432" s="176" t="str">
        <f t="array" ref="J432">IF(SUMPRODUCT((原材料明细表!$A$6:$A$1000&gt;=$G$4)*(原材料明细表!$A$6:$A$1000&lt;=$H$4)*(原材料明细表!$C$6:$C$1000=$A432)*(原材料明细表!$L$6:$L$1000))=0,"",SUMPRODUCT((原材料明细表!$A$6:$A$1000&gt;=$G$4)*(原材料明细表!$A$6:$A$1000&lt;=$H$4)*(原材料明细表!$C$6:$C$1000=$A432)*(原材料明细表!$L$6:$L$1000)))</f>
        <v/>
      </c>
      <c r="K432" s="173" t="str">
        <f t="array" ref="K432">IF(A432="","",VLOOKUP(A432,基础资料!A:E,4,0))</f>
        <v/>
      </c>
      <c r="L432" s="184" t="str">
        <f t="array" ref="L432">IF(OR(A432="",J432=""),"",J432*K432)</f>
        <v/>
      </c>
      <c r="M432" s="185" t="str">
        <f t="array" ref="M432">IF(AND(D432="",G432="",J432=""),"",IF(AND(D432="",G432=""),-J432,IF(AND(D432="",J432=""),-G432,IF(AND(G432="",J432=""),D432,IF(D432="",-G432-J432,IF(G432="",D432-J432,IF(J432="",D432-G432,D432-G432-J432)))))))</f>
        <v/>
      </c>
      <c r="N432" s="173" t="str">
        <f t="array" ref="N432">IF(A432="","",VLOOKUP(A432,基础资料!A:E,4,0))</f>
        <v/>
      </c>
      <c r="O432" s="184" t="str">
        <f t="array" ref="O432">IF(OR(A432="",M432=""),"",N432*M432)</f>
        <v/>
      </c>
    </row>
    <row r="433" spans="1:15">
      <c r="A433" s="182"/>
      <c r="B433" s="172"/>
      <c r="C433" s="172"/>
      <c r="D433" s="183" t="str">
        <f t="array" ref="D433">IF(SUMPRODUCT((原材料明细表!$A$6:$A$1000&gt;=$G$4)*(原材料明细表!$A$6:$A$1000&lt;=$H$4)*(原材料明细表!$C$6:$C$1000=$A433)*(原材料明细表!$F$6:$F$1000))=0,"",SUMPRODUCT((原材料明细表!$A$6:$A$1000&gt;=$G$4)*(原材料明细表!$A$6:$A$1000&lt;=$H$4)*(原材料明细表!$C$6:$C$1000=$A433)*(原材料明细表!$F$6:$F$1000)))</f>
        <v/>
      </c>
      <c r="E433" s="179" t="str">
        <f t="array" ref="E433">IF(A433="","",VLOOKUP(A433,基础资料!A:E,4,0))</f>
        <v/>
      </c>
      <c r="F433" s="180" t="str">
        <f t="array" ref="F433">IF(OR(A433="",D433=""),"",E433*D433)</f>
        <v/>
      </c>
      <c r="G433" s="181" t="str">
        <f t="array" ref="G433">IF(SUMPRODUCT((原材料明细表!$A$6:$A$1000&gt;=$G$4)*(原材料明细表!$A$6:$A$1000&lt;=$H$4)*(原材料明细表!$C$6:$C$1000=$A433)*(原材料明细表!$I$6:$I$1000))=0,"",SUMPRODUCT((原材料明细表!$A$6:$A$1000&gt;=$G$4)*(原材料明细表!$A$6:$A$1000&lt;=$H$4)*(原材料明细表!$C$6:$C$1000=$A433)*(原材料明细表!$I$6:$I$1000)))</f>
        <v/>
      </c>
      <c r="H433" s="179" t="str">
        <f t="array" ref="H433">IF(A433="","",VLOOKUP(A433,基础资料!A:E,4,0))</f>
        <v/>
      </c>
      <c r="I433" s="186" t="str">
        <f t="array" ref="I433">IF(OR(A433="",G433=""),"",G433*H433)</f>
        <v/>
      </c>
      <c r="J433" s="181" t="str">
        <f t="array" ref="J433">IF(SUMPRODUCT((原材料明细表!$A$6:$A$1000&gt;=$G$4)*(原材料明细表!$A$6:$A$1000&lt;=$H$4)*(原材料明细表!$C$6:$C$1000=$A433)*(原材料明细表!$L$6:$L$1000))=0,"",SUMPRODUCT((原材料明细表!$A$6:$A$1000&gt;=$G$4)*(原材料明细表!$A$6:$A$1000&lt;=$H$4)*(原材料明细表!$C$6:$C$1000=$A433)*(原材料明细表!$L$6:$L$1000)))</f>
        <v/>
      </c>
      <c r="K433" s="178" t="str">
        <f t="array" ref="K433">IF(A433="","",VLOOKUP(A433,基础资料!A:E,4,0))</f>
        <v/>
      </c>
      <c r="L433" s="186" t="str">
        <f t="array" ref="L433">IF(OR(A433="",J433=""),"",J433*K433)</f>
        <v/>
      </c>
      <c r="M433" s="187" t="str">
        <f t="array" ref="M433">IF(AND(D433="",G433="",J433=""),"",IF(AND(D433="",G433=""),-J433,IF(AND(D433="",J433=""),-G433,IF(AND(G433="",J433=""),D433,IF(D433="",-G433-J433,IF(G433="",D433-J433,IF(J433="",D433-G433,D433-G433-J433)))))))</f>
        <v/>
      </c>
      <c r="N433" s="178" t="str">
        <f t="array" ref="N433">IF(A433="","",VLOOKUP(A433,基础资料!A:E,4,0))</f>
        <v/>
      </c>
      <c r="O433" s="186" t="str">
        <f t="array" ref="O433">IF(OR(A433="",M433=""),"",N433*M433)</f>
        <v/>
      </c>
    </row>
    <row r="434" spans="1:15">
      <c r="A434" s="182"/>
      <c r="B434" s="172"/>
      <c r="C434" s="172"/>
      <c r="D434" s="183" t="str">
        <f t="array" ref="D434">IF(SUMPRODUCT((原材料明细表!$A$6:$A$1000&gt;=$G$4)*(原材料明细表!$A$6:$A$1000&lt;=$H$4)*(原材料明细表!$C$6:$C$1000=$A434)*(原材料明细表!$F$6:$F$1000))=0,"",SUMPRODUCT((原材料明细表!$A$6:$A$1000&gt;=$G$4)*(原材料明细表!$A$6:$A$1000&lt;=$H$4)*(原材料明细表!$C$6:$C$1000=$A434)*(原材料明细表!$F$6:$F$1000)))</f>
        <v/>
      </c>
      <c r="E434" s="174" t="str">
        <f t="array" ref="E434">IF(A434="","",VLOOKUP(A434,基础资料!A:E,4,0))</f>
        <v/>
      </c>
      <c r="F434" s="175" t="str">
        <f t="array" ref="F434">IF(OR(A434="",D434=""),"",E434*D434)</f>
        <v/>
      </c>
      <c r="G434" s="176" t="str">
        <f t="array" ref="G434">IF(SUMPRODUCT((原材料明细表!$A$6:$A$1000&gt;=$G$4)*(原材料明细表!$A$6:$A$1000&lt;=$H$4)*(原材料明细表!$C$6:$C$1000=$A434)*(原材料明细表!$I$6:$I$1000))=0,"",SUMPRODUCT((原材料明细表!$A$6:$A$1000&gt;=$G$4)*(原材料明细表!$A$6:$A$1000&lt;=$H$4)*(原材料明细表!$C$6:$C$1000=$A434)*(原材料明细表!$I$6:$I$1000)))</f>
        <v/>
      </c>
      <c r="H434" s="174" t="str">
        <f t="array" ref="H434">IF(A434="","",VLOOKUP(A434,基础资料!A:E,4,0))</f>
        <v/>
      </c>
      <c r="I434" s="184" t="str">
        <f t="array" ref="I434">IF(OR(A434="",G434=""),"",G434*H434)</f>
        <v/>
      </c>
      <c r="J434" s="176" t="str">
        <f t="array" ref="J434">IF(SUMPRODUCT((原材料明细表!$A$6:$A$1000&gt;=$G$4)*(原材料明细表!$A$6:$A$1000&lt;=$H$4)*(原材料明细表!$C$6:$C$1000=$A434)*(原材料明细表!$L$6:$L$1000))=0,"",SUMPRODUCT((原材料明细表!$A$6:$A$1000&gt;=$G$4)*(原材料明细表!$A$6:$A$1000&lt;=$H$4)*(原材料明细表!$C$6:$C$1000=$A434)*(原材料明细表!$L$6:$L$1000)))</f>
        <v/>
      </c>
      <c r="K434" s="173" t="str">
        <f t="array" ref="K434">IF(A434="","",VLOOKUP(A434,基础资料!A:E,4,0))</f>
        <v/>
      </c>
      <c r="L434" s="184" t="str">
        <f t="array" ref="L434">IF(OR(A434="",J434=""),"",J434*K434)</f>
        <v/>
      </c>
      <c r="M434" s="185" t="str">
        <f t="array" ref="M434">IF(AND(D434="",G434="",J434=""),"",IF(AND(D434="",G434=""),-J434,IF(AND(D434="",J434=""),-G434,IF(AND(G434="",J434=""),D434,IF(D434="",-G434-J434,IF(G434="",D434-J434,IF(J434="",D434-G434,D434-G434-J434)))))))</f>
        <v/>
      </c>
      <c r="N434" s="173" t="str">
        <f t="array" ref="N434">IF(A434="","",VLOOKUP(A434,基础资料!A:E,4,0))</f>
        <v/>
      </c>
      <c r="O434" s="184" t="str">
        <f t="array" ref="O434">IF(OR(A434="",M434=""),"",N434*M434)</f>
        <v/>
      </c>
    </row>
    <row r="435" spans="1:15">
      <c r="A435" s="182"/>
      <c r="B435" s="172"/>
      <c r="C435" s="172"/>
      <c r="D435" s="183" t="str">
        <f t="array" ref="D435">IF(SUMPRODUCT((原材料明细表!$A$6:$A$1000&gt;=$G$4)*(原材料明细表!$A$6:$A$1000&lt;=$H$4)*(原材料明细表!$C$6:$C$1000=$A435)*(原材料明细表!$F$6:$F$1000))=0,"",SUMPRODUCT((原材料明细表!$A$6:$A$1000&gt;=$G$4)*(原材料明细表!$A$6:$A$1000&lt;=$H$4)*(原材料明细表!$C$6:$C$1000=$A435)*(原材料明细表!$F$6:$F$1000)))</f>
        <v/>
      </c>
      <c r="E435" s="179" t="str">
        <f t="array" ref="E435">IF(A435="","",VLOOKUP(A435,基础资料!A:E,4,0))</f>
        <v/>
      </c>
      <c r="F435" s="180" t="str">
        <f t="array" ref="F435">IF(OR(A435="",D435=""),"",E435*D435)</f>
        <v/>
      </c>
      <c r="G435" s="181" t="str">
        <f t="array" ref="G435">IF(SUMPRODUCT((原材料明细表!$A$6:$A$1000&gt;=$G$4)*(原材料明细表!$A$6:$A$1000&lt;=$H$4)*(原材料明细表!$C$6:$C$1000=$A435)*(原材料明细表!$I$6:$I$1000))=0,"",SUMPRODUCT((原材料明细表!$A$6:$A$1000&gt;=$G$4)*(原材料明细表!$A$6:$A$1000&lt;=$H$4)*(原材料明细表!$C$6:$C$1000=$A435)*(原材料明细表!$I$6:$I$1000)))</f>
        <v/>
      </c>
      <c r="H435" s="179" t="str">
        <f t="array" ref="H435">IF(A435="","",VLOOKUP(A435,基础资料!A:E,4,0))</f>
        <v/>
      </c>
      <c r="I435" s="186" t="str">
        <f t="array" ref="I435">IF(OR(A435="",G435=""),"",G435*H435)</f>
        <v/>
      </c>
      <c r="J435" s="181" t="str">
        <f t="array" ref="J435">IF(SUMPRODUCT((原材料明细表!$A$6:$A$1000&gt;=$G$4)*(原材料明细表!$A$6:$A$1000&lt;=$H$4)*(原材料明细表!$C$6:$C$1000=$A435)*(原材料明细表!$L$6:$L$1000))=0,"",SUMPRODUCT((原材料明细表!$A$6:$A$1000&gt;=$G$4)*(原材料明细表!$A$6:$A$1000&lt;=$H$4)*(原材料明细表!$C$6:$C$1000=$A435)*(原材料明细表!$L$6:$L$1000)))</f>
        <v/>
      </c>
      <c r="K435" s="178" t="str">
        <f t="array" ref="K435">IF(A435="","",VLOOKUP(A435,基础资料!A:E,4,0))</f>
        <v/>
      </c>
      <c r="L435" s="186" t="str">
        <f t="array" ref="L435">IF(OR(A435="",J435=""),"",J435*K435)</f>
        <v/>
      </c>
      <c r="M435" s="187" t="str">
        <f t="array" ref="M435">IF(AND(D435="",G435="",J435=""),"",IF(AND(D435="",G435=""),-J435,IF(AND(D435="",J435=""),-G435,IF(AND(G435="",J435=""),D435,IF(D435="",-G435-J435,IF(G435="",D435-J435,IF(J435="",D435-G435,D435-G435-J435)))))))</f>
        <v/>
      </c>
      <c r="N435" s="178" t="str">
        <f t="array" ref="N435">IF(A435="","",VLOOKUP(A435,基础资料!A:E,4,0))</f>
        <v/>
      </c>
      <c r="O435" s="186" t="str">
        <f t="array" ref="O435">IF(OR(A435="",M435=""),"",N435*M435)</f>
        <v/>
      </c>
    </row>
    <row r="436" spans="1:15">
      <c r="A436" s="182"/>
      <c r="B436" s="172"/>
      <c r="C436" s="172"/>
      <c r="D436" s="183" t="str">
        <f t="array" ref="D436">IF(SUMPRODUCT((原材料明细表!$A$6:$A$1000&gt;=$G$4)*(原材料明细表!$A$6:$A$1000&lt;=$H$4)*(原材料明细表!$C$6:$C$1000=$A436)*(原材料明细表!$F$6:$F$1000))=0,"",SUMPRODUCT((原材料明细表!$A$6:$A$1000&gt;=$G$4)*(原材料明细表!$A$6:$A$1000&lt;=$H$4)*(原材料明细表!$C$6:$C$1000=$A436)*(原材料明细表!$F$6:$F$1000)))</f>
        <v/>
      </c>
      <c r="E436" s="174" t="str">
        <f t="array" ref="E436">IF(A436="","",VLOOKUP(A436,基础资料!A:E,4,0))</f>
        <v/>
      </c>
      <c r="F436" s="175" t="str">
        <f t="array" ref="F436">IF(OR(A436="",D436=""),"",E436*D436)</f>
        <v/>
      </c>
      <c r="G436" s="176" t="str">
        <f t="array" ref="G436">IF(SUMPRODUCT((原材料明细表!$A$6:$A$1000&gt;=$G$4)*(原材料明细表!$A$6:$A$1000&lt;=$H$4)*(原材料明细表!$C$6:$C$1000=$A436)*(原材料明细表!$I$6:$I$1000))=0,"",SUMPRODUCT((原材料明细表!$A$6:$A$1000&gt;=$G$4)*(原材料明细表!$A$6:$A$1000&lt;=$H$4)*(原材料明细表!$C$6:$C$1000=$A436)*(原材料明细表!$I$6:$I$1000)))</f>
        <v/>
      </c>
      <c r="H436" s="174" t="str">
        <f t="array" ref="H436">IF(A436="","",VLOOKUP(A436,基础资料!A:E,4,0))</f>
        <v/>
      </c>
      <c r="I436" s="184" t="str">
        <f t="array" ref="I436">IF(OR(A436="",G436=""),"",G436*H436)</f>
        <v/>
      </c>
      <c r="J436" s="176" t="str">
        <f t="array" ref="J436">IF(SUMPRODUCT((原材料明细表!$A$6:$A$1000&gt;=$G$4)*(原材料明细表!$A$6:$A$1000&lt;=$H$4)*(原材料明细表!$C$6:$C$1000=$A436)*(原材料明细表!$L$6:$L$1000))=0,"",SUMPRODUCT((原材料明细表!$A$6:$A$1000&gt;=$G$4)*(原材料明细表!$A$6:$A$1000&lt;=$H$4)*(原材料明细表!$C$6:$C$1000=$A436)*(原材料明细表!$L$6:$L$1000)))</f>
        <v/>
      </c>
      <c r="K436" s="173" t="str">
        <f t="array" ref="K436">IF(A436="","",VLOOKUP(A436,基础资料!A:E,4,0))</f>
        <v/>
      </c>
      <c r="L436" s="184" t="str">
        <f t="array" ref="L436">IF(OR(A436="",J436=""),"",J436*K436)</f>
        <v/>
      </c>
      <c r="M436" s="185" t="str">
        <f t="array" ref="M436">IF(AND(D436="",G436="",J436=""),"",IF(AND(D436="",G436=""),-J436,IF(AND(D436="",J436=""),-G436,IF(AND(G436="",J436=""),D436,IF(D436="",-G436-J436,IF(G436="",D436-J436,IF(J436="",D436-G436,D436-G436-J436)))))))</f>
        <v/>
      </c>
      <c r="N436" s="173" t="str">
        <f t="array" ref="N436">IF(A436="","",VLOOKUP(A436,基础资料!A:E,4,0))</f>
        <v/>
      </c>
      <c r="O436" s="184" t="str">
        <f t="array" ref="O436">IF(OR(A436="",M436=""),"",N436*M436)</f>
        <v/>
      </c>
    </row>
    <row r="437" spans="1:15">
      <c r="A437" s="182"/>
      <c r="B437" s="172"/>
      <c r="C437" s="172"/>
      <c r="D437" s="183" t="str">
        <f t="array" ref="D437">IF(SUMPRODUCT((原材料明细表!$A$6:$A$1000&gt;=$G$4)*(原材料明细表!$A$6:$A$1000&lt;=$H$4)*(原材料明细表!$C$6:$C$1000=$A437)*(原材料明细表!$F$6:$F$1000))=0,"",SUMPRODUCT((原材料明细表!$A$6:$A$1000&gt;=$G$4)*(原材料明细表!$A$6:$A$1000&lt;=$H$4)*(原材料明细表!$C$6:$C$1000=$A437)*(原材料明细表!$F$6:$F$1000)))</f>
        <v/>
      </c>
      <c r="E437" s="179" t="str">
        <f t="array" ref="E437">IF(A437="","",VLOOKUP(A437,基础资料!A:E,4,0))</f>
        <v/>
      </c>
      <c r="F437" s="180" t="str">
        <f t="array" ref="F437">IF(OR(A437="",D437=""),"",E437*D437)</f>
        <v/>
      </c>
      <c r="G437" s="181" t="str">
        <f t="array" ref="G437">IF(SUMPRODUCT((原材料明细表!$A$6:$A$1000&gt;=$G$4)*(原材料明细表!$A$6:$A$1000&lt;=$H$4)*(原材料明细表!$C$6:$C$1000=$A437)*(原材料明细表!$I$6:$I$1000))=0,"",SUMPRODUCT((原材料明细表!$A$6:$A$1000&gt;=$G$4)*(原材料明细表!$A$6:$A$1000&lt;=$H$4)*(原材料明细表!$C$6:$C$1000=$A437)*(原材料明细表!$I$6:$I$1000)))</f>
        <v/>
      </c>
      <c r="H437" s="179" t="str">
        <f t="array" ref="H437">IF(A437="","",VLOOKUP(A437,基础资料!A:E,4,0))</f>
        <v/>
      </c>
      <c r="I437" s="186" t="str">
        <f t="array" ref="I437">IF(OR(A437="",G437=""),"",G437*H437)</f>
        <v/>
      </c>
      <c r="J437" s="181" t="str">
        <f t="array" ref="J437">IF(SUMPRODUCT((原材料明细表!$A$6:$A$1000&gt;=$G$4)*(原材料明细表!$A$6:$A$1000&lt;=$H$4)*(原材料明细表!$C$6:$C$1000=$A437)*(原材料明细表!$L$6:$L$1000))=0,"",SUMPRODUCT((原材料明细表!$A$6:$A$1000&gt;=$G$4)*(原材料明细表!$A$6:$A$1000&lt;=$H$4)*(原材料明细表!$C$6:$C$1000=$A437)*(原材料明细表!$L$6:$L$1000)))</f>
        <v/>
      </c>
      <c r="K437" s="178" t="str">
        <f t="array" ref="K437">IF(A437="","",VLOOKUP(A437,基础资料!A:E,4,0))</f>
        <v/>
      </c>
      <c r="L437" s="186" t="str">
        <f t="array" ref="L437">IF(OR(A437="",J437=""),"",J437*K437)</f>
        <v/>
      </c>
      <c r="M437" s="187" t="str">
        <f t="array" ref="M437">IF(AND(D437="",G437="",J437=""),"",IF(AND(D437="",G437=""),-J437,IF(AND(D437="",J437=""),-G437,IF(AND(G437="",J437=""),D437,IF(D437="",-G437-J437,IF(G437="",D437-J437,IF(J437="",D437-G437,D437-G437-J437)))))))</f>
        <v/>
      </c>
      <c r="N437" s="178" t="str">
        <f t="array" ref="N437">IF(A437="","",VLOOKUP(A437,基础资料!A:E,4,0))</f>
        <v/>
      </c>
      <c r="O437" s="186" t="str">
        <f t="array" ref="O437">IF(OR(A437="",M437=""),"",N437*M437)</f>
        <v/>
      </c>
    </row>
    <row r="438" spans="1:15">
      <c r="A438" s="182"/>
      <c r="B438" s="172"/>
      <c r="C438" s="172"/>
      <c r="D438" s="183" t="str">
        <f t="array" ref="D438">IF(SUMPRODUCT((原材料明细表!$A$6:$A$1000&gt;=$G$4)*(原材料明细表!$A$6:$A$1000&lt;=$H$4)*(原材料明细表!$C$6:$C$1000=$A438)*(原材料明细表!$F$6:$F$1000))=0,"",SUMPRODUCT((原材料明细表!$A$6:$A$1000&gt;=$G$4)*(原材料明细表!$A$6:$A$1000&lt;=$H$4)*(原材料明细表!$C$6:$C$1000=$A438)*(原材料明细表!$F$6:$F$1000)))</f>
        <v/>
      </c>
      <c r="E438" s="174" t="str">
        <f t="array" ref="E438">IF(A438="","",VLOOKUP(A438,基础资料!A:E,4,0))</f>
        <v/>
      </c>
      <c r="F438" s="175" t="str">
        <f t="array" ref="F438">IF(OR(A438="",D438=""),"",E438*D438)</f>
        <v/>
      </c>
      <c r="G438" s="176" t="str">
        <f t="array" ref="G438">IF(SUMPRODUCT((原材料明细表!$A$6:$A$1000&gt;=$G$4)*(原材料明细表!$A$6:$A$1000&lt;=$H$4)*(原材料明细表!$C$6:$C$1000=$A438)*(原材料明细表!$I$6:$I$1000))=0,"",SUMPRODUCT((原材料明细表!$A$6:$A$1000&gt;=$G$4)*(原材料明细表!$A$6:$A$1000&lt;=$H$4)*(原材料明细表!$C$6:$C$1000=$A438)*(原材料明细表!$I$6:$I$1000)))</f>
        <v/>
      </c>
      <c r="H438" s="174" t="str">
        <f t="array" ref="H438">IF(A438="","",VLOOKUP(A438,基础资料!A:E,4,0))</f>
        <v/>
      </c>
      <c r="I438" s="184" t="str">
        <f t="array" ref="I438">IF(OR(A438="",G438=""),"",G438*H438)</f>
        <v/>
      </c>
      <c r="J438" s="176" t="str">
        <f t="array" ref="J438">IF(SUMPRODUCT((原材料明细表!$A$6:$A$1000&gt;=$G$4)*(原材料明细表!$A$6:$A$1000&lt;=$H$4)*(原材料明细表!$C$6:$C$1000=$A438)*(原材料明细表!$L$6:$L$1000))=0,"",SUMPRODUCT((原材料明细表!$A$6:$A$1000&gt;=$G$4)*(原材料明细表!$A$6:$A$1000&lt;=$H$4)*(原材料明细表!$C$6:$C$1000=$A438)*(原材料明细表!$L$6:$L$1000)))</f>
        <v/>
      </c>
      <c r="K438" s="173" t="str">
        <f t="array" ref="K438">IF(A438="","",VLOOKUP(A438,基础资料!A:E,4,0))</f>
        <v/>
      </c>
      <c r="L438" s="184" t="str">
        <f t="array" ref="L438">IF(OR(A438="",J438=""),"",J438*K438)</f>
        <v/>
      </c>
      <c r="M438" s="185" t="str">
        <f t="array" ref="M438">IF(AND(D438="",G438="",J438=""),"",IF(AND(D438="",G438=""),-J438,IF(AND(D438="",J438=""),-G438,IF(AND(G438="",J438=""),D438,IF(D438="",-G438-J438,IF(G438="",D438-J438,IF(J438="",D438-G438,D438-G438-J438)))))))</f>
        <v/>
      </c>
      <c r="N438" s="173" t="str">
        <f t="array" ref="N438">IF(A438="","",VLOOKUP(A438,基础资料!A:E,4,0))</f>
        <v/>
      </c>
      <c r="O438" s="184" t="str">
        <f t="array" ref="O438">IF(OR(A438="",M438=""),"",N438*M438)</f>
        <v/>
      </c>
    </row>
    <row r="439" spans="1:15">
      <c r="A439" s="182"/>
      <c r="B439" s="172"/>
      <c r="C439" s="172"/>
      <c r="D439" s="183" t="str">
        <f t="array" ref="D439">IF(SUMPRODUCT((原材料明细表!$A$6:$A$1000&gt;=$G$4)*(原材料明细表!$A$6:$A$1000&lt;=$H$4)*(原材料明细表!$C$6:$C$1000=$A439)*(原材料明细表!$F$6:$F$1000))=0,"",SUMPRODUCT((原材料明细表!$A$6:$A$1000&gt;=$G$4)*(原材料明细表!$A$6:$A$1000&lt;=$H$4)*(原材料明细表!$C$6:$C$1000=$A439)*(原材料明细表!$F$6:$F$1000)))</f>
        <v/>
      </c>
      <c r="E439" s="179" t="str">
        <f t="array" ref="E439">IF(A439="","",VLOOKUP(A439,基础资料!A:E,4,0))</f>
        <v/>
      </c>
      <c r="F439" s="180" t="str">
        <f t="array" ref="F439">IF(OR(A439="",D439=""),"",E439*D439)</f>
        <v/>
      </c>
      <c r="G439" s="181" t="str">
        <f t="array" ref="G439">IF(SUMPRODUCT((原材料明细表!$A$6:$A$1000&gt;=$G$4)*(原材料明细表!$A$6:$A$1000&lt;=$H$4)*(原材料明细表!$C$6:$C$1000=$A439)*(原材料明细表!$I$6:$I$1000))=0,"",SUMPRODUCT((原材料明细表!$A$6:$A$1000&gt;=$G$4)*(原材料明细表!$A$6:$A$1000&lt;=$H$4)*(原材料明细表!$C$6:$C$1000=$A439)*(原材料明细表!$I$6:$I$1000)))</f>
        <v/>
      </c>
      <c r="H439" s="179" t="str">
        <f t="array" ref="H439">IF(A439="","",VLOOKUP(A439,基础资料!A:E,4,0))</f>
        <v/>
      </c>
      <c r="I439" s="186" t="str">
        <f t="array" ref="I439">IF(OR(A439="",G439=""),"",G439*H439)</f>
        <v/>
      </c>
      <c r="J439" s="181" t="str">
        <f t="array" ref="J439">IF(SUMPRODUCT((原材料明细表!$A$6:$A$1000&gt;=$G$4)*(原材料明细表!$A$6:$A$1000&lt;=$H$4)*(原材料明细表!$C$6:$C$1000=$A439)*(原材料明细表!$L$6:$L$1000))=0,"",SUMPRODUCT((原材料明细表!$A$6:$A$1000&gt;=$G$4)*(原材料明细表!$A$6:$A$1000&lt;=$H$4)*(原材料明细表!$C$6:$C$1000=$A439)*(原材料明细表!$L$6:$L$1000)))</f>
        <v/>
      </c>
      <c r="K439" s="178" t="str">
        <f t="array" ref="K439">IF(A439="","",VLOOKUP(A439,基础资料!A:E,4,0))</f>
        <v/>
      </c>
      <c r="L439" s="186" t="str">
        <f t="array" ref="L439">IF(OR(A439="",J439=""),"",J439*K439)</f>
        <v/>
      </c>
      <c r="M439" s="187" t="str">
        <f t="array" ref="M439">IF(AND(D439="",G439="",J439=""),"",IF(AND(D439="",G439=""),-J439,IF(AND(D439="",J439=""),-G439,IF(AND(G439="",J439=""),D439,IF(D439="",-G439-J439,IF(G439="",D439-J439,IF(J439="",D439-G439,D439-G439-J439)))))))</f>
        <v/>
      </c>
      <c r="N439" s="178" t="str">
        <f t="array" ref="N439">IF(A439="","",VLOOKUP(A439,基础资料!A:E,4,0))</f>
        <v/>
      </c>
      <c r="O439" s="186" t="str">
        <f t="array" ref="O439">IF(OR(A439="",M439=""),"",N439*M439)</f>
        <v/>
      </c>
    </row>
    <row r="440" spans="1:15">
      <c r="A440" s="182"/>
      <c r="B440" s="172"/>
      <c r="C440" s="172"/>
      <c r="D440" s="183" t="str">
        <f t="array" ref="D440">IF(SUMPRODUCT((原材料明细表!$A$6:$A$1000&gt;=$G$4)*(原材料明细表!$A$6:$A$1000&lt;=$H$4)*(原材料明细表!$C$6:$C$1000=$A440)*(原材料明细表!$F$6:$F$1000))=0,"",SUMPRODUCT((原材料明细表!$A$6:$A$1000&gt;=$G$4)*(原材料明细表!$A$6:$A$1000&lt;=$H$4)*(原材料明细表!$C$6:$C$1000=$A440)*(原材料明细表!$F$6:$F$1000)))</f>
        <v/>
      </c>
      <c r="E440" s="174" t="str">
        <f t="array" ref="E440">IF(A440="","",VLOOKUP(A440,基础资料!A:E,4,0))</f>
        <v/>
      </c>
      <c r="F440" s="175" t="str">
        <f t="array" ref="F440">IF(OR(A440="",D440=""),"",E440*D440)</f>
        <v/>
      </c>
      <c r="G440" s="176" t="str">
        <f t="array" ref="G440">IF(SUMPRODUCT((原材料明细表!$A$6:$A$1000&gt;=$G$4)*(原材料明细表!$A$6:$A$1000&lt;=$H$4)*(原材料明细表!$C$6:$C$1000=$A440)*(原材料明细表!$I$6:$I$1000))=0,"",SUMPRODUCT((原材料明细表!$A$6:$A$1000&gt;=$G$4)*(原材料明细表!$A$6:$A$1000&lt;=$H$4)*(原材料明细表!$C$6:$C$1000=$A440)*(原材料明细表!$I$6:$I$1000)))</f>
        <v/>
      </c>
      <c r="H440" s="174" t="str">
        <f t="array" ref="H440">IF(A440="","",VLOOKUP(A440,基础资料!A:E,4,0))</f>
        <v/>
      </c>
      <c r="I440" s="184" t="str">
        <f t="array" ref="I440">IF(OR(A440="",G440=""),"",G440*H440)</f>
        <v/>
      </c>
      <c r="J440" s="176" t="str">
        <f t="array" ref="J440">IF(SUMPRODUCT((原材料明细表!$A$6:$A$1000&gt;=$G$4)*(原材料明细表!$A$6:$A$1000&lt;=$H$4)*(原材料明细表!$C$6:$C$1000=$A440)*(原材料明细表!$L$6:$L$1000))=0,"",SUMPRODUCT((原材料明细表!$A$6:$A$1000&gt;=$G$4)*(原材料明细表!$A$6:$A$1000&lt;=$H$4)*(原材料明细表!$C$6:$C$1000=$A440)*(原材料明细表!$L$6:$L$1000)))</f>
        <v/>
      </c>
      <c r="K440" s="173" t="str">
        <f t="array" ref="K440">IF(A440="","",VLOOKUP(A440,基础资料!A:E,4,0))</f>
        <v/>
      </c>
      <c r="L440" s="184" t="str">
        <f t="array" ref="L440">IF(OR(A440="",J440=""),"",J440*K440)</f>
        <v/>
      </c>
      <c r="M440" s="185" t="str">
        <f t="array" ref="M440">IF(AND(D440="",G440="",J440=""),"",IF(AND(D440="",G440=""),-J440,IF(AND(D440="",J440=""),-G440,IF(AND(G440="",J440=""),D440,IF(D440="",-G440-J440,IF(G440="",D440-J440,IF(J440="",D440-G440,D440-G440-J440)))))))</f>
        <v/>
      </c>
      <c r="N440" s="173" t="str">
        <f t="array" ref="N440">IF(A440="","",VLOOKUP(A440,基础资料!A:E,4,0))</f>
        <v/>
      </c>
      <c r="O440" s="184" t="str">
        <f t="array" ref="O440">IF(OR(A440="",M440=""),"",N440*M440)</f>
        <v/>
      </c>
    </row>
    <row r="441" spans="1:15">
      <c r="A441" s="182"/>
      <c r="B441" s="172"/>
      <c r="C441" s="172"/>
      <c r="D441" s="183" t="str">
        <f t="array" ref="D441">IF(SUMPRODUCT((原材料明细表!$A$6:$A$1000&gt;=$G$4)*(原材料明细表!$A$6:$A$1000&lt;=$H$4)*(原材料明细表!$C$6:$C$1000=$A441)*(原材料明细表!$F$6:$F$1000))=0,"",SUMPRODUCT((原材料明细表!$A$6:$A$1000&gt;=$G$4)*(原材料明细表!$A$6:$A$1000&lt;=$H$4)*(原材料明细表!$C$6:$C$1000=$A441)*(原材料明细表!$F$6:$F$1000)))</f>
        <v/>
      </c>
      <c r="E441" s="179" t="str">
        <f t="array" ref="E441">IF(A441="","",VLOOKUP(A441,基础资料!A:E,4,0))</f>
        <v/>
      </c>
      <c r="F441" s="180" t="str">
        <f t="array" ref="F441">IF(OR(A441="",D441=""),"",E441*D441)</f>
        <v/>
      </c>
      <c r="G441" s="181" t="str">
        <f t="array" ref="G441">IF(SUMPRODUCT((原材料明细表!$A$6:$A$1000&gt;=$G$4)*(原材料明细表!$A$6:$A$1000&lt;=$H$4)*(原材料明细表!$C$6:$C$1000=$A441)*(原材料明细表!$I$6:$I$1000))=0,"",SUMPRODUCT((原材料明细表!$A$6:$A$1000&gt;=$G$4)*(原材料明细表!$A$6:$A$1000&lt;=$H$4)*(原材料明细表!$C$6:$C$1000=$A441)*(原材料明细表!$I$6:$I$1000)))</f>
        <v/>
      </c>
      <c r="H441" s="179" t="str">
        <f t="array" ref="H441">IF(A441="","",VLOOKUP(A441,基础资料!A:E,4,0))</f>
        <v/>
      </c>
      <c r="I441" s="186" t="str">
        <f t="array" ref="I441">IF(OR(A441="",G441=""),"",G441*H441)</f>
        <v/>
      </c>
      <c r="J441" s="181" t="str">
        <f t="array" ref="J441">IF(SUMPRODUCT((原材料明细表!$A$6:$A$1000&gt;=$G$4)*(原材料明细表!$A$6:$A$1000&lt;=$H$4)*(原材料明细表!$C$6:$C$1000=$A441)*(原材料明细表!$L$6:$L$1000))=0,"",SUMPRODUCT((原材料明细表!$A$6:$A$1000&gt;=$G$4)*(原材料明细表!$A$6:$A$1000&lt;=$H$4)*(原材料明细表!$C$6:$C$1000=$A441)*(原材料明细表!$L$6:$L$1000)))</f>
        <v/>
      </c>
      <c r="K441" s="178" t="str">
        <f t="array" ref="K441">IF(A441="","",VLOOKUP(A441,基础资料!A:E,4,0))</f>
        <v/>
      </c>
      <c r="L441" s="186" t="str">
        <f t="array" ref="L441">IF(OR(A441="",J441=""),"",J441*K441)</f>
        <v/>
      </c>
      <c r="M441" s="187" t="str">
        <f t="array" ref="M441">IF(AND(D441="",G441="",J441=""),"",IF(AND(D441="",G441=""),-J441,IF(AND(D441="",J441=""),-G441,IF(AND(G441="",J441=""),D441,IF(D441="",-G441-J441,IF(G441="",D441-J441,IF(J441="",D441-G441,D441-G441-J441)))))))</f>
        <v/>
      </c>
      <c r="N441" s="178" t="str">
        <f t="array" ref="N441">IF(A441="","",VLOOKUP(A441,基础资料!A:E,4,0))</f>
        <v/>
      </c>
      <c r="O441" s="186" t="str">
        <f t="array" ref="O441">IF(OR(A441="",M441=""),"",N441*M441)</f>
        <v/>
      </c>
    </row>
    <row r="442" spans="1:15">
      <c r="A442" s="182"/>
      <c r="B442" s="172"/>
      <c r="C442" s="172"/>
      <c r="D442" s="183" t="str">
        <f t="array" ref="D442">IF(SUMPRODUCT((原材料明细表!$A$6:$A$1000&gt;=$G$4)*(原材料明细表!$A$6:$A$1000&lt;=$H$4)*(原材料明细表!$C$6:$C$1000=$A442)*(原材料明细表!$F$6:$F$1000))=0,"",SUMPRODUCT((原材料明细表!$A$6:$A$1000&gt;=$G$4)*(原材料明细表!$A$6:$A$1000&lt;=$H$4)*(原材料明细表!$C$6:$C$1000=$A442)*(原材料明细表!$F$6:$F$1000)))</f>
        <v/>
      </c>
      <c r="E442" s="174" t="str">
        <f t="array" ref="E442">IF(A442="","",VLOOKUP(A442,基础资料!A:E,4,0))</f>
        <v/>
      </c>
      <c r="F442" s="175" t="str">
        <f t="array" ref="F442">IF(OR(A442="",D442=""),"",E442*D442)</f>
        <v/>
      </c>
      <c r="G442" s="176" t="str">
        <f t="array" ref="G442">IF(SUMPRODUCT((原材料明细表!$A$6:$A$1000&gt;=$G$4)*(原材料明细表!$A$6:$A$1000&lt;=$H$4)*(原材料明细表!$C$6:$C$1000=$A442)*(原材料明细表!$I$6:$I$1000))=0,"",SUMPRODUCT((原材料明细表!$A$6:$A$1000&gt;=$G$4)*(原材料明细表!$A$6:$A$1000&lt;=$H$4)*(原材料明细表!$C$6:$C$1000=$A442)*(原材料明细表!$I$6:$I$1000)))</f>
        <v/>
      </c>
      <c r="H442" s="174" t="str">
        <f t="array" ref="H442">IF(A442="","",VLOOKUP(A442,基础资料!A:E,4,0))</f>
        <v/>
      </c>
      <c r="I442" s="184" t="str">
        <f t="array" ref="I442">IF(OR(A442="",G442=""),"",G442*H442)</f>
        <v/>
      </c>
      <c r="J442" s="176" t="str">
        <f t="array" ref="J442">IF(SUMPRODUCT((原材料明细表!$A$6:$A$1000&gt;=$G$4)*(原材料明细表!$A$6:$A$1000&lt;=$H$4)*(原材料明细表!$C$6:$C$1000=$A442)*(原材料明细表!$L$6:$L$1000))=0,"",SUMPRODUCT((原材料明细表!$A$6:$A$1000&gt;=$G$4)*(原材料明细表!$A$6:$A$1000&lt;=$H$4)*(原材料明细表!$C$6:$C$1000=$A442)*(原材料明细表!$L$6:$L$1000)))</f>
        <v/>
      </c>
      <c r="K442" s="173" t="str">
        <f t="array" ref="K442">IF(A442="","",VLOOKUP(A442,基础资料!A:E,4,0))</f>
        <v/>
      </c>
      <c r="L442" s="184" t="str">
        <f t="array" ref="L442">IF(OR(A442="",J442=""),"",J442*K442)</f>
        <v/>
      </c>
      <c r="M442" s="185" t="str">
        <f t="array" ref="M442">IF(AND(D442="",G442="",J442=""),"",IF(AND(D442="",G442=""),-J442,IF(AND(D442="",J442=""),-G442,IF(AND(G442="",J442=""),D442,IF(D442="",-G442-J442,IF(G442="",D442-J442,IF(J442="",D442-G442,D442-G442-J442)))))))</f>
        <v/>
      </c>
      <c r="N442" s="173" t="str">
        <f t="array" ref="N442">IF(A442="","",VLOOKUP(A442,基础资料!A:E,4,0))</f>
        <v/>
      </c>
      <c r="O442" s="184" t="str">
        <f t="array" ref="O442">IF(OR(A442="",M442=""),"",N442*M442)</f>
        <v/>
      </c>
    </row>
    <row r="443" spans="1:15">
      <c r="A443" s="182"/>
      <c r="B443" s="172"/>
      <c r="C443" s="172"/>
      <c r="D443" s="183" t="str">
        <f t="array" ref="D443">IF(SUMPRODUCT((原材料明细表!$A$6:$A$1000&gt;=$G$4)*(原材料明细表!$A$6:$A$1000&lt;=$H$4)*(原材料明细表!$C$6:$C$1000=$A443)*(原材料明细表!$F$6:$F$1000))=0,"",SUMPRODUCT((原材料明细表!$A$6:$A$1000&gt;=$G$4)*(原材料明细表!$A$6:$A$1000&lt;=$H$4)*(原材料明细表!$C$6:$C$1000=$A443)*(原材料明细表!$F$6:$F$1000)))</f>
        <v/>
      </c>
      <c r="E443" s="179" t="str">
        <f t="array" ref="E443">IF(A443="","",VLOOKUP(A443,基础资料!A:E,4,0))</f>
        <v/>
      </c>
      <c r="F443" s="180" t="str">
        <f t="array" ref="F443">IF(OR(A443="",D443=""),"",E443*D443)</f>
        <v/>
      </c>
      <c r="G443" s="181" t="str">
        <f t="array" ref="G443">IF(SUMPRODUCT((原材料明细表!$A$6:$A$1000&gt;=$G$4)*(原材料明细表!$A$6:$A$1000&lt;=$H$4)*(原材料明细表!$C$6:$C$1000=$A443)*(原材料明细表!$I$6:$I$1000))=0,"",SUMPRODUCT((原材料明细表!$A$6:$A$1000&gt;=$G$4)*(原材料明细表!$A$6:$A$1000&lt;=$H$4)*(原材料明细表!$C$6:$C$1000=$A443)*(原材料明细表!$I$6:$I$1000)))</f>
        <v/>
      </c>
      <c r="H443" s="179" t="str">
        <f t="array" ref="H443">IF(A443="","",VLOOKUP(A443,基础资料!A:E,4,0))</f>
        <v/>
      </c>
      <c r="I443" s="186" t="str">
        <f t="array" ref="I443">IF(OR(A443="",G443=""),"",G443*H443)</f>
        <v/>
      </c>
      <c r="J443" s="181" t="str">
        <f t="array" ref="J443">IF(SUMPRODUCT((原材料明细表!$A$6:$A$1000&gt;=$G$4)*(原材料明细表!$A$6:$A$1000&lt;=$H$4)*(原材料明细表!$C$6:$C$1000=$A443)*(原材料明细表!$L$6:$L$1000))=0,"",SUMPRODUCT((原材料明细表!$A$6:$A$1000&gt;=$G$4)*(原材料明细表!$A$6:$A$1000&lt;=$H$4)*(原材料明细表!$C$6:$C$1000=$A443)*(原材料明细表!$L$6:$L$1000)))</f>
        <v/>
      </c>
      <c r="K443" s="178" t="str">
        <f t="array" ref="K443">IF(A443="","",VLOOKUP(A443,基础资料!A:E,4,0))</f>
        <v/>
      </c>
      <c r="L443" s="186" t="str">
        <f t="array" ref="L443">IF(OR(A443="",J443=""),"",J443*K443)</f>
        <v/>
      </c>
      <c r="M443" s="187" t="str">
        <f t="array" ref="M443">IF(AND(D443="",G443="",J443=""),"",IF(AND(D443="",G443=""),-J443,IF(AND(D443="",J443=""),-G443,IF(AND(G443="",J443=""),D443,IF(D443="",-G443-J443,IF(G443="",D443-J443,IF(J443="",D443-G443,D443-G443-J443)))))))</f>
        <v/>
      </c>
      <c r="N443" s="178" t="str">
        <f t="array" ref="N443">IF(A443="","",VLOOKUP(A443,基础资料!A:E,4,0))</f>
        <v/>
      </c>
      <c r="O443" s="186" t="str">
        <f t="array" ref="O443">IF(OR(A443="",M443=""),"",N443*M443)</f>
        <v/>
      </c>
    </row>
    <row r="444" spans="1:15">
      <c r="A444" s="182"/>
      <c r="B444" s="172"/>
      <c r="C444" s="172"/>
      <c r="D444" s="183" t="str">
        <f t="array" ref="D444">IF(SUMPRODUCT((原材料明细表!$A$6:$A$1000&gt;=$G$4)*(原材料明细表!$A$6:$A$1000&lt;=$H$4)*(原材料明细表!$C$6:$C$1000=$A444)*(原材料明细表!$F$6:$F$1000))=0,"",SUMPRODUCT((原材料明细表!$A$6:$A$1000&gt;=$G$4)*(原材料明细表!$A$6:$A$1000&lt;=$H$4)*(原材料明细表!$C$6:$C$1000=$A444)*(原材料明细表!$F$6:$F$1000)))</f>
        <v/>
      </c>
      <c r="E444" s="174" t="str">
        <f t="array" ref="E444">IF(A444="","",VLOOKUP(A444,基础资料!A:E,4,0))</f>
        <v/>
      </c>
      <c r="F444" s="175" t="str">
        <f t="array" ref="F444">IF(OR(A444="",D444=""),"",E444*D444)</f>
        <v/>
      </c>
      <c r="G444" s="176" t="str">
        <f t="array" ref="G444">IF(SUMPRODUCT((原材料明细表!$A$6:$A$1000&gt;=$G$4)*(原材料明细表!$A$6:$A$1000&lt;=$H$4)*(原材料明细表!$C$6:$C$1000=$A444)*(原材料明细表!$I$6:$I$1000))=0,"",SUMPRODUCT((原材料明细表!$A$6:$A$1000&gt;=$G$4)*(原材料明细表!$A$6:$A$1000&lt;=$H$4)*(原材料明细表!$C$6:$C$1000=$A444)*(原材料明细表!$I$6:$I$1000)))</f>
        <v/>
      </c>
      <c r="H444" s="174" t="str">
        <f t="array" ref="H444">IF(A444="","",VLOOKUP(A444,基础资料!A:E,4,0))</f>
        <v/>
      </c>
      <c r="I444" s="184" t="str">
        <f t="array" ref="I444">IF(OR(A444="",G444=""),"",G444*H444)</f>
        <v/>
      </c>
      <c r="J444" s="176" t="str">
        <f t="array" ref="J444">IF(SUMPRODUCT((原材料明细表!$A$6:$A$1000&gt;=$G$4)*(原材料明细表!$A$6:$A$1000&lt;=$H$4)*(原材料明细表!$C$6:$C$1000=$A444)*(原材料明细表!$L$6:$L$1000))=0,"",SUMPRODUCT((原材料明细表!$A$6:$A$1000&gt;=$G$4)*(原材料明细表!$A$6:$A$1000&lt;=$H$4)*(原材料明细表!$C$6:$C$1000=$A444)*(原材料明细表!$L$6:$L$1000)))</f>
        <v/>
      </c>
      <c r="K444" s="173" t="str">
        <f t="array" ref="K444">IF(A444="","",VLOOKUP(A444,基础资料!A:E,4,0))</f>
        <v/>
      </c>
      <c r="L444" s="184" t="str">
        <f t="array" ref="L444">IF(OR(A444="",J444=""),"",J444*K444)</f>
        <v/>
      </c>
      <c r="M444" s="185" t="str">
        <f t="array" ref="M444">IF(AND(D444="",G444="",J444=""),"",IF(AND(D444="",G444=""),-J444,IF(AND(D444="",J444=""),-G444,IF(AND(G444="",J444=""),D444,IF(D444="",-G444-J444,IF(G444="",D444-J444,IF(J444="",D444-G444,D444-G444-J444)))))))</f>
        <v/>
      </c>
      <c r="N444" s="173" t="str">
        <f t="array" ref="N444">IF(A444="","",VLOOKUP(A444,基础资料!A:E,4,0))</f>
        <v/>
      </c>
      <c r="O444" s="184" t="str">
        <f t="array" ref="O444">IF(OR(A444="",M444=""),"",N444*M444)</f>
        <v/>
      </c>
    </row>
    <row r="445" spans="1:15">
      <c r="A445" s="182"/>
      <c r="B445" s="172"/>
      <c r="C445" s="172"/>
      <c r="D445" s="183" t="str">
        <f t="array" ref="D445">IF(SUMPRODUCT((原材料明细表!$A$6:$A$1000&gt;=$G$4)*(原材料明细表!$A$6:$A$1000&lt;=$H$4)*(原材料明细表!$C$6:$C$1000=$A445)*(原材料明细表!$F$6:$F$1000))=0,"",SUMPRODUCT((原材料明细表!$A$6:$A$1000&gt;=$G$4)*(原材料明细表!$A$6:$A$1000&lt;=$H$4)*(原材料明细表!$C$6:$C$1000=$A445)*(原材料明细表!$F$6:$F$1000)))</f>
        <v/>
      </c>
      <c r="E445" s="179" t="str">
        <f t="array" ref="E445">IF(A445="","",VLOOKUP(A445,基础资料!A:E,4,0))</f>
        <v/>
      </c>
      <c r="F445" s="180" t="str">
        <f t="array" ref="F445">IF(OR(A445="",D445=""),"",E445*D445)</f>
        <v/>
      </c>
      <c r="G445" s="181" t="str">
        <f t="array" ref="G445">IF(SUMPRODUCT((原材料明细表!$A$6:$A$1000&gt;=$G$4)*(原材料明细表!$A$6:$A$1000&lt;=$H$4)*(原材料明细表!$C$6:$C$1000=$A445)*(原材料明细表!$I$6:$I$1000))=0,"",SUMPRODUCT((原材料明细表!$A$6:$A$1000&gt;=$G$4)*(原材料明细表!$A$6:$A$1000&lt;=$H$4)*(原材料明细表!$C$6:$C$1000=$A445)*(原材料明细表!$I$6:$I$1000)))</f>
        <v/>
      </c>
      <c r="H445" s="179" t="str">
        <f t="array" ref="H445">IF(A445="","",VLOOKUP(A445,基础资料!A:E,4,0))</f>
        <v/>
      </c>
      <c r="I445" s="186" t="str">
        <f t="array" ref="I445">IF(OR(A445="",G445=""),"",G445*H445)</f>
        <v/>
      </c>
      <c r="J445" s="181" t="str">
        <f t="array" ref="J445">IF(SUMPRODUCT((原材料明细表!$A$6:$A$1000&gt;=$G$4)*(原材料明细表!$A$6:$A$1000&lt;=$H$4)*(原材料明细表!$C$6:$C$1000=$A445)*(原材料明细表!$L$6:$L$1000))=0,"",SUMPRODUCT((原材料明细表!$A$6:$A$1000&gt;=$G$4)*(原材料明细表!$A$6:$A$1000&lt;=$H$4)*(原材料明细表!$C$6:$C$1000=$A445)*(原材料明细表!$L$6:$L$1000)))</f>
        <v/>
      </c>
      <c r="K445" s="178" t="str">
        <f t="array" ref="K445">IF(A445="","",VLOOKUP(A445,基础资料!A:E,4,0))</f>
        <v/>
      </c>
      <c r="L445" s="186" t="str">
        <f t="array" ref="L445">IF(OR(A445="",J445=""),"",J445*K445)</f>
        <v/>
      </c>
      <c r="M445" s="187" t="str">
        <f t="array" ref="M445">IF(AND(D445="",G445="",J445=""),"",IF(AND(D445="",G445=""),-J445,IF(AND(D445="",J445=""),-G445,IF(AND(G445="",J445=""),D445,IF(D445="",-G445-J445,IF(G445="",D445-J445,IF(J445="",D445-G445,D445-G445-J445)))))))</f>
        <v/>
      </c>
      <c r="N445" s="178" t="str">
        <f t="array" ref="N445">IF(A445="","",VLOOKUP(A445,基础资料!A:E,4,0))</f>
        <v/>
      </c>
      <c r="O445" s="186" t="str">
        <f t="array" ref="O445">IF(OR(A445="",M445=""),"",N445*M445)</f>
        <v/>
      </c>
    </row>
    <row r="446" spans="1:15">
      <c r="A446" s="182"/>
      <c r="B446" s="172"/>
      <c r="C446" s="172"/>
      <c r="D446" s="183" t="str">
        <f t="array" ref="D446">IF(SUMPRODUCT((原材料明细表!$A$6:$A$1000&gt;=$G$4)*(原材料明细表!$A$6:$A$1000&lt;=$H$4)*(原材料明细表!$C$6:$C$1000=$A446)*(原材料明细表!$F$6:$F$1000))=0,"",SUMPRODUCT((原材料明细表!$A$6:$A$1000&gt;=$G$4)*(原材料明细表!$A$6:$A$1000&lt;=$H$4)*(原材料明细表!$C$6:$C$1000=$A446)*(原材料明细表!$F$6:$F$1000)))</f>
        <v/>
      </c>
      <c r="E446" s="174" t="str">
        <f t="array" ref="E446">IF(A446="","",VLOOKUP(A446,基础资料!A:E,4,0))</f>
        <v/>
      </c>
      <c r="F446" s="175" t="str">
        <f t="array" ref="F446">IF(OR(A446="",D446=""),"",E446*D446)</f>
        <v/>
      </c>
      <c r="G446" s="176" t="str">
        <f t="array" ref="G446">IF(SUMPRODUCT((原材料明细表!$A$6:$A$1000&gt;=$G$4)*(原材料明细表!$A$6:$A$1000&lt;=$H$4)*(原材料明细表!$C$6:$C$1000=$A446)*(原材料明细表!$I$6:$I$1000))=0,"",SUMPRODUCT((原材料明细表!$A$6:$A$1000&gt;=$G$4)*(原材料明细表!$A$6:$A$1000&lt;=$H$4)*(原材料明细表!$C$6:$C$1000=$A446)*(原材料明细表!$I$6:$I$1000)))</f>
        <v/>
      </c>
      <c r="H446" s="174" t="str">
        <f t="array" ref="H446">IF(A446="","",VLOOKUP(A446,基础资料!A:E,4,0))</f>
        <v/>
      </c>
      <c r="I446" s="184" t="str">
        <f t="array" ref="I446">IF(OR(A446="",G446=""),"",G446*H446)</f>
        <v/>
      </c>
      <c r="J446" s="176" t="str">
        <f t="array" ref="J446">IF(SUMPRODUCT((原材料明细表!$A$6:$A$1000&gt;=$G$4)*(原材料明细表!$A$6:$A$1000&lt;=$H$4)*(原材料明细表!$C$6:$C$1000=$A446)*(原材料明细表!$L$6:$L$1000))=0,"",SUMPRODUCT((原材料明细表!$A$6:$A$1000&gt;=$G$4)*(原材料明细表!$A$6:$A$1000&lt;=$H$4)*(原材料明细表!$C$6:$C$1000=$A446)*(原材料明细表!$L$6:$L$1000)))</f>
        <v/>
      </c>
      <c r="K446" s="173" t="str">
        <f t="array" ref="K446">IF(A446="","",VLOOKUP(A446,基础资料!A:E,4,0))</f>
        <v/>
      </c>
      <c r="L446" s="184" t="str">
        <f t="array" ref="L446">IF(OR(A446="",J446=""),"",J446*K446)</f>
        <v/>
      </c>
      <c r="M446" s="185" t="str">
        <f t="array" ref="M446">IF(AND(D446="",G446="",J446=""),"",IF(AND(D446="",G446=""),-J446,IF(AND(D446="",J446=""),-G446,IF(AND(G446="",J446=""),D446,IF(D446="",-G446-J446,IF(G446="",D446-J446,IF(J446="",D446-G446,D446-G446-J446)))))))</f>
        <v/>
      </c>
      <c r="N446" s="173" t="str">
        <f t="array" ref="N446">IF(A446="","",VLOOKUP(A446,基础资料!A:E,4,0))</f>
        <v/>
      </c>
      <c r="O446" s="184" t="str">
        <f t="array" ref="O446">IF(OR(A446="",M446=""),"",N446*M446)</f>
        <v/>
      </c>
    </row>
    <row r="447" spans="1:15">
      <c r="A447" s="182"/>
      <c r="B447" s="172"/>
      <c r="C447" s="172"/>
      <c r="D447" s="183" t="str">
        <f t="array" ref="D447">IF(SUMPRODUCT((原材料明细表!$A$6:$A$1000&gt;=$G$4)*(原材料明细表!$A$6:$A$1000&lt;=$H$4)*(原材料明细表!$C$6:$C$1000=$A447)*(原材料明细表!$F$6:$F$1000))=0,"",SUMPRODUCT((原材料明细表!$A$6:$A$1000&gt;=$G$4)*(原材料明细表!$A$6:$A$1000&lt;=$H$4)*(原材料明细表!$C$6:$C$1000=$A447)*(原材料明细表!$F$6:$F$1000)))</f>
        <v/>
      </c>
      <c r="E447" s="179" t="str">
        <f t="array" ref="E447">IF(A447="","",VLOOKUP(A447,基础资料!A:E,4,0))</f>
        <v/>
      </c>
      <c r="F447" s="180" t="str">
        <f t="array" ref="F447">IF(OR(A447="",D447=""),"",E447*D447)</f>
        <v/>
      </c>
      <c r="G447" s="181" t="str">
        <f t="array" ref="G447">IF(SUMPRODUCT((原材料明细表!$A$6:$A$1000&gt;=$G$4)*(原材料明细表!$A$6:$A$1000&lt;=$H$4)*(原材料明细表!$C$6:$C$1000=$A447)*(原材料明细表!$I$6:$I$1000))=0,"",SUMPRODUCT((原材料明细表!$A$6:$A$1000&gt;=$G$4)*(原材料明细表!$A$6:$A$1000&lt;=$H$4)*(原材料明细表!$C$6:$C$1000=$A447)*(原材料明细表!$I$6:$I$1000)))</f>
        <v/>
      </c>
      <c r="H447" s="179" t="str">
        <f t="array" ref="H447">IF(A447="","",VLOOKUP(A447,基础资料!A:E,4,0))</f>
        <v/>
      </c>
      <c r="I447" s="186" t="str">
        <f t="array" ref="I447">IF(OR(A447="",G447=""),"",G447*H447)</f>
        <v/>
      </c>
      <c r="J447" s="181" t="str">
        <f t="array" ref="J447">IF(SUMPRODUCT((原材料明细表!$A$6:$A$1000&gt;=$G$4)*(原材料明细表!$A$6:$A$1000&lt;=$H$4)*(原材料明细表!$C$6:$C$1000=$A447)*(原材料明细表!$L$6:$L$1000))=0,"",SUMPRODUCT((原材料明细表!$A$6:$A$1000&gt;=$G$4)*(原材料明细表!$A$6:$A$1000&lt;=$H$4)*(原材料明细表!$C$6:$C$1000=$A447)*(原材料明细表!$L$6:$L$1000)))</f>
        <v/>
      </c>
      <c r="K447" s="178" t="str">
        <f t="array" ref="K447">IF(A447="","",VLOOKUP(A447,基础资料!A:E,4,0))</f>
        <v/>
      </c>
      <c r="L447" s="186" t="str">
        <f t="array" ref="L447">IF(OR(A447="",J447=""),"",J447*K447)</f>
        <v/>
      </c>
      <c r="M447" s="187" t="str">
        <f t="array" ref="M447">IF(AND(D447="",G447="",J447=""),"",IF(AND(D447="",G447=""),-J447,IF(AND(D447="",J447=""),-G447,IF(AND(G447="",J447=""),D447,IF(D447="",-G447-J447,IF(G447="",D447-J447,IF(J447="",D447-G447,D447-G447-J447)))))))</f>
        <v/>
      </c>
      <c r="N447" s="178" t="str">
        <f t="array" ref="N447">IF(A447="","",VLOOKUP(A447,基础资料!A:E,4,0))</f>
        <v/>
      </c>
      <c r="O447" s="186" t="str">
        <f t="array" ref="O447">IF(OR(A447="",M447=""),"",N447*M447)</f>
        <v/>
      </c>
    </row>
    <row r="448" spans="1:15">
      <c r="A448" s="182"/>
      <c r="B448" s="172"/>
      <c r="C448" s="172"/>
      <c r="D448" s="183" t="str">
        <f t="array" ref="D448">IF(SUMPRODUCT((原材料明细表!$A$6:$A$1000&gt;=$G$4)*(原材料明细表!$A$6:$A$1000&lt;=$H$4)*(原材料明细表!$C$6:$C$1000=$A448)*(原材料明细表!$F$6:$F$1000))=0,"",SUMPRODUCT((原材料明细表!$A$6:$A$1000&gt;=$G$4)*(原材料明细表!$A$6:$A$1000&lt;=$H$4)*(原材料明细表!$C$6:$C$1000=$A448)*(原材料明细表!$F$6:$F$1000)))</f>
        <v/>
      </c>
      <c r="E448" s="174" t="str">
        <f t="array" ref="E448">IF(A448="","",VLOOKUP(A448,基础资料!A:E,4,0))</f>
        <v/>
      </c>
      <c r="F448" s="175" t="str">
        <f t="array" ref="F448">IF(OR(A448="",D448=""),"",E448*D448)</f>
        <v/>
      </c>
      <c r="G448" s="176" t="str">
        <f t="array" ref="G448">IF(SUMPRODUCT((原材料明细表!$A$6:$A$1000&gt;=$G$4)*(原材料明细表!$A$6:$A$1000&lt;=$H$4)*(原材料明细表!$C$6:$C$1000=$A448)*(原材料明细表!$I$6:$I$1000))=0,"",SUMPRODUCT((原材料明细表!$A$6:$A$1000&gt;=$G$4)*(原材料明细表!$A$6:$A$1000&lt;=$H$4)*(原材料明细表!$C$6:$C$1000=$A448)*(原材料明细表!$I$6:$I$1000)))</f>
        <v/>
      </c>
      <c r="H448" s="174" t="str">
        <f t="array" ref="H448">IF(A448="","",VLOOKUP(A448,基础资料!A:E,4,0))</f>
        <v/>
      </c>
      <c r="I448" s="184" t="str">
        <f t="array" ref="I448">IF(OR(A448="",G448=""),"",G448*H448)</f>
        <v/>
      </c>
      <c r="J448" s="176" t="str">
        <f t="array" ref="J448">IF(SUMPRODUCT((原材料明细表!$A$6:$A$1000&gt;=$G$4)*(原材料明细表!$A$6:$A$1000&lt;=$H$4)*(原材料明细表!$C$6:$C$1000=$A448)*(原材料明细表!$L$6:$L$1000))=0,"",SUMPRODUCT((原材料明细表!$A$6:$A$1000&gt;=$G$4)*(原材料明细表!$A$6:$A$1000&lt;=$H$4)*(原材料明细表!$C$6:$C$1000=$A448)*(原材料明细表!$L$6:$L$1000)))</f>
        <v/>
      </c>
      <c r="K448" s="173" t="str">
        <f t="array" ref="K448">IF(A448="","",VLOOKUP(A448,基础资料!A:E,4,0))</f>
        <v/>
      </c>
      <c r="L448" s="184" t="str">
        <f t="array" ref="L448">IF(OR(A448="",J448=""),"",J448*K448)</f>
        <v/>
      </c>
      <c r="M448" s="185" t="str">
        <f t="array" ref="M448">IF(AND(D448="",G448="",J448=""),"",IF(AND(D448="",G448=""),-J448,IF(AND(D448="",J448=""),-G448,IF(AND(G448="",J448=""),D448,IF(D448="",-G448-J448,IF(G448="",D448-J448,IF(J448="",D448-G448,D448-G448-J448)))))))</f>
        <v/>
      </c>
      <c r="N448" s="173" t="str">
        <f t="array" ref="N448">IF(A448="","",VLOOKUP(A448,基础资料!A:E,4,0))</f>
        <v/>
      </c>
      <c r="O448" s="184" t="str">
        <f t="array" ref="O448">IF(OR(A448="",M448=""),"",N448*M448)</f>
        <v/>
      </c>
    </row>
    <row r="449" spans="1:15">
      <c r="A449" s="182"/>
      <c r="B449" s="172"/>
      <c r="C449" s="172"/>
      <c r="D449" s="183" t="str">
        <f t="array" ref="D449">IF(SUMPRODUCT((原材料明细表!$A$6:$A$1000&gt;=$G$4)*(原材料明细表!$A$6:$A$1000&lt;=$H$4)*(原材料明细表!$C$6:$C$1000=$A449)*(原材料明细表!$F$6:$F$1000))=0,"",SUMPRODUCT((原材料明细表!$A$6:$A$1000&gt;=$G$4)*(原材料明细表!$A$6:$A$1000&lt;=$H$4)*(原材料明细表!$C$6:$C$1000=$A449)*(原材料明细表!$F$6:$F$1000)))</f>
        <v/>
      </c>
      <c r="E449" s="179" t="str">
        <f t="array" ref="E449">IF(A449="","",VLOOKUP(A449,基础资料!A:E,4,0))</f>
        <v/>
      </c>
      <c r="F449" s="180" t="str">
        <f t="array" ref="F449">IF(OR(A449="",D449=""),"",E449*D449)</f>
        <v/>
      </c>
      <c r="G449" s="181" t="str">
        <f t="array" ref="G449">IF(SUMPRODUCT((原材料明细表!$A$6:$A$1000&gt;=$G$4)*(原材料明细表!$A$6:$A$1000&lt;=$H$4)*(原材料明细表!$C$6:$C$1000=$A449)*(原材料明细表!$I$6:$I$1000))=0,"",SUMPRODUCT((原材料明细表!$A$6:$A$1000&gt;=$G$4)*(原材料明细表!$A$6:$A$1000&lt;=$H$4)*(原材料明细表!$C$6:$C$1000=$A449)*(原材料明细表!$I$6:$I$1000)))</f>
        <v/>
      </c>
      <c r="H449" s="179" t="str">
        <f t="array" ref="H449">IF(A449="","",VLOOKUP(A449,基础资料!A:E,4,0))</f>
        <v/>
      </c>
      <c r="I449" s="186" t="str">
        <f t="array" ref="I449">IF(OR(A449="",G449=""),"",G449*H449)</f>
        <v/>
      </c>
      <c r="J449" s="181" t="str">
        <f t="array" ref="J449">IF(SUMPRODUCT((原材料明细表!$A$6:$A$1000&gt;=$G$4)*(原材料明细表!$A$6:$A$1000&lt;=$H$4)*(原材料明细表!$C$6:$C$1000=$A449)*(原材料明细表!$L$6:$L$1000))=0,"",SUMPRODUCT((原材料明细表!$A$6:$A$1000&gt;=$G$4)*(原材料明细表!$A$6:$A$1000&lt;=$H$4)*(原材料明细表!$C$6:$C$1000=$A449)*(原材料明细表!$L$6:$L$1000)))</f>
        <v/>
      </c>
      <c r="K449" s="178" t="str">
        <f t="array" ref="K449">IF(A449="","",VLOOKUP(A449,基础资料!A:E,4,0))</f>
        <v/>
      </c>
      <c r="L449" s="186" t="str">
        <f t="array" ref="L449">IF(OR(A449="",J449=""),"",J449*K449)</f>
        <v/>
      </c>
      <c r="M449" s="187" t="str">
        <f t="array" ref="M449">IF(AND(D449="",G449="",J449=""),"",IF(AND(D449="",G449=""),-J449,IF(AND(D449="",J449=""),-G449,IF(AND(G449="",J449=""),D449,IF(D449="",-G449-J449,IF(G449="",D449-J449,IF(J449="",D449-G449,D449-G449-J449)))))))</f>
        <v/>
      </c>
      <c r="N449" s="178" t="str">
        <f t="array" ref="N449">IF(A449="","",VLOOKUP(A449,基础资料!A:E,4,0))</f>
        <v/>
      </c>
      <c r="O449" s="186" t="str">
        <f t="array" ref="O449">IF(OR(A449="",M449=""),"",N449*M449)</f>
        <v/>
      </c>
    </row>
    <row r="450" spans="1:15">
      <c r="A450" s="182"/>
      <c r="B450" s="172"/>
      <c r="C450" s="172"/>
      <c r="D450" s="183" t="str">
        <f t="array" ref="D450">IF(SUMPRODUCT((原材料明细表!$A$6:$A$1000&gt;=$G$4)*(原材料明细表!$A$6:$A$1000&lt;=$H$4)*(原材料明细表!$C$6:$C$1000=$A450)*(原材料明细表!$F$6:$F$1000))=0,"",SUMPRODUCT((原材料明细表!$A$6:$A$1000&gt;=$G$4)*(原材料明细表!$A$6:$A$1000&lt;=$H$4)*(原材料明细表!$C$6:$C$1000=$A450)*(原材料明细表!$F$6:$F$1000)))</f>
        <v/>
      </c>
      <c r="E450" s="174" t="str">
        <f t="array" ref="E450">IF(A450="","",VLOOKUP(A450,基础资料!A:E,4,0))</f>
        <v/>
      </c>
      <c r="F450" s="175" t="str">
        <f t="array" ref="F450">IF(OR(A450="",D450=""),"",E450*D450)</f>
        <v/>
      </c>
      <c r="G450" s="176" t="str">
        <f t="array" ref="G450">IF(SUMPRODUCT((原材料明细表!$A$6:$A$1000&gt;=$G$4)*(原材料明细表!$A$6:$A$1000&lt;=$H$4)*(原材料明细表!$C$6:$C$1000=$A450)*(原材料明细表!$I$6:$I$1000))=0,"",SUMPRODUCT((原材料明细表!$A$6:$A$1000&gt;=$G$4)*(原材料明细表!$A$6:$A$1000&lt;=$H$4)*(原材料明细表!$C$6:$C$1000=$A450)*(原材料明细表!$I$6:$I$1000)))</f>
        <v/>
      </c>
      <c r="H450" s="174" t="str">
        <f t="array" ref="H450">IF(A450="","",VLOOKUP(A450,基础资料!A:E,4,0))</f>
        <v/>
      </c>
      <c r="I450" s="184" t="str">
        <f t="array" ref="I450">IF(OR(A450="",G450=""),"",G450*H450)</f>
        <v/>
      </c>
      <c r="J450" s="176" t="str">
        <f t="array" ref="J450">IF(SUMPRODUCT((原材料明细表!$A$6:$A$1000&gt;=$G$4)*(原材料明细表!$A$6:$A$1000&lt;=$H$4)*(原材料明细表!$C$6:$C$1000=$A450)*(原材料明细表!$L$6:$L$1000))=0,"",SUMPRODUCT((原材料明细表!$A$6:$A$1000&gt;=$G$4)*(原材料明细表!$A$6:$A$1000&lt;=$H$4)*(原材料明细表!$C$6:$C$1000=$A450)*(原材料明细表!$L$6:$L$1000)))</f>
        <v/>
      </c>
      <c r="K450" s="173" t="str">
        <f t="array" ref="K450">IF(A450="","",VLOOKUP(A450,基础资料!A:E,4,0))</f>
        <v/>
      </c>
      <c r="L450" s="184" t="str">
        <f t="array" ref="L450">IF(OR(A450="",J450=""),"",J450*K450)</f>
        <v/>
      </c>
      <c r="M450" s="185" t="str">
        <f t="array" ref="M450">IF(AND(D450="",G450="",J450=""),"",IF(AND(D450="",G450=""),-J450,IF(AND(D450="",J450=""),-G450,IF(AND(G450="",J450=""),D450,IF(D450="",-G450-J450,IF(G450="",D450-J450,IF(J450="",D450-G450,D450-G450-J450)))))))</f>
        <v/>
      </c>
      <c r="N450" s="173" t="str">
        <f t="array" ref="N450">IF(A450="","",VLOOKUP(A450,基础资料!A:E,4,0))</f>
        <v/>
      </c>
      <c r="O450" s="184" t="str">
        <f t="array" ref="O450">IF(OR(A450="",M450=""),"",N450*M450)</f>
        <v/>
      </c>
    </row>
    <row r="451" spans="1:15">
      <c r="A451" s="182"/>
      <c r="B451" s="172"/>
      <c r="C451" s="172"/>
      <c r="D451" s="183" t="str">
        <f t="array" ref="D451">IF(SUMPRODUCT((原材料明细表!$A$6:$A$1000&gt;=$G$4)*(原材料明细表!$A$6:$A$1000&lt;=$H$4)*(原材料明细表!$C$6:$C$1000=$A451)*(原材料明细表!$F$6:$F$1000))=0,"",SUMPRODUCT((原材料明细表!$A$6:$A$1000&gt;=$G$4)*(原材料明细表!$A$6:$A$1000&lt;=$H$4)*(原材料明细表!$C$6:$C$1000=$A451)*(原材料明细表!$F$6:$F$1000)))</f>
        <v/>
      </c>
      <c r="E451" s="179" t="str">
        <f t="array" ref="E451">IF(A451="","",VLOOKUP(A451,基础资料!A:E,4,0))</f>
        <v/>
      </c>
      <c r="F451" s="180" t="str">
        <f t="array" ref="F451">IF(OR(A451="",D451=""),"",E451*D451)</f>
        <v/>
      </c>
      <c r="G451" s="181" t="str">
        <f t="array" ref="G451">IF(SUMPRODUCT((原材料明细表!$A$6:$A$1000&gt;=$G$4)*(原材料明细表!$A$6:$A$1000&lt;=$H$4)*(原材料明细表!$C$6:$C$1000=$A451)*(原材料明细表!$I$6:$I$1000))=0,"",SUMPRODUCT((原材料明细表!$A$6:$A$1000&gt;=$G$4)*(原材料明细表!$A$6:$A$1000&lt;=$H$4)*(原材料明细表!$C$6:$C$1000=$A451)*(原材料明细表!$I$6:$I$1000)))</f>
        <v/>
      </c>
      <c r="H451" s="179" t="str">
        <f t="array" ref="H451">IF(A451="","",VLOOKUP(A451,基础资料!A:E,4,0))</f>
        <v/>
      </c>
      <c r="I451" s="186" t="str">
        <f t="array" ref="I451">IF(OR(A451="",G451=""),"",G451*H451)</f>
        <v/>
      </c>
      <c r="J451" s="181" t="str">
        <f t="array" ref="J451">IF(SUMPRODUCT((原材料明细表!$A$6:$A$1000&gt;=$G$4)*(原材料明细表!$A$6:$A$1000&lt;=$H$4)*(原材料明细表!$C$6:$C$1000=$A451)*(原材料明细表!$L$6:$L$1000))=0,"",SUMPRODUCT((原材料明细表!$A$6:$A$1000&gt;=$G$4)*(原材料明细表!$A$6:$A$1000&lt;=$H$4)*(原材料明细表!$C$6:$C$1000=$A451)*(原材料明细表!$L$6:$L$1000)))</f>
        <v/>
      </c>
      <c r="K451" s="178" t="str">
        <f t="array" ref="K451">IF(A451="","",VLOOKUP(A451,基础资料!A:E,4,0))</f>
        <v/>
      </c>
      <c r="L451" s="186" t="str">
        <f t="array" ref="L451">IF(OR(A451="",J451=""),"",J451*K451)</f>
        <v/>
      </c>
      <c r="M451" s="187" t="str">
        <f t="array" ref="M451">IF(AND(D451="",G451="",J451=""),"",IF(AND(D451="",G451=""),-J451,IF(AND(D451="",J451=""),-G451,IF(AND(G451="",J451=""),D451,IF(D451="",-G451-J451,IF(G451="",D451-J451,IF(J451="",D451-G451,D451-G451-J451)))))))</f>
        <v/>
      </c>
      <c r="N451" s="178" t="str">
        <f t="array" ref="N451">IF(A451="","",VLOOKUP(A451,基础资料!A:E,4,0))</f>
        <v/>
      </c>
      <c r="O451" s="186" t="str">
        <f t="array" ref="O451">IF(OR(A451="",M451=""),"",N451*M451)</f>
        <v/>
      </c>
    </row>
    <row r="452" spans="1:15">
      <c r="A452" s="182"/>
      <c r="B452" s="172"/>
      <c r="C452" s="172"/>
      <c r="D452" s="183" t="str">
        <f t="array" ref="D452">IF(SUMPRODUCT((原材料明细表!$A$6:$A$1000&gt;=$G$4)*(原材料明细表!$A$6:$A$1000&lt;=$H$4)*(原材料明细表!$C$6:$C$1000=$A452)*(原材料明细表!$F$6:$F$1000))=0,"",SUMPRODUCT((原材料明细表!$A$6:$A$1000&gt;=$G$4)*(原材料明细表!$A$6:$A$1000&lt;=$H$4)*(原材料明细表!$C$6:$C$1000=$A452)*(原材料明细表!$F$6:$F$1000)))</f>
        <v/>
      </c>
      <c r="E452" s="174" t="str">
        <f t="array" ref="E452">IF(A452="","",VLOOKUP(A452,基础资料!A:E,4,0))</f>
        <v/>
      </c>
      <c r="F452" s="175" t="str">
        <f t="array" ref="F452">IF(OR(A452="",D452=""),"",E452*D452)</f>
        <v/>
      </c>
      <c r="G452" s="176" t="str">
        <f t="array" ref="G452">IF(SUMPRODUCT((原材料明细表!$A$6:$A$1000&gt;=$G$4)*(原材料明细表!$A$6:$A$1000&lt;=$H$4)*(原材料明细表!$C$6:$C$1000=$A452)*(原材料明细表!$I$6:$I$1000))=0,"",SUMPRODUCT((原材料明细表!$A$6:$A$1000&gt;=$G$4)*(原材料明细表!$A$6:$A$1000&lt;=$H$4)*(原材料明细表!$C$6:$C$1000=$A452)*(原材料明细表!$I$6:$I$1000)))</f>
        <v/>
      </c>
      <c r="H452" s="174" t="str">
        <f t="array" ref="H452">IF(A452="","",VLOOKUP(A452,基础资料!A:E,4,0))</f>
        <v/>
      </c>
      <c r="I452" s="184" t="str">
        <f t="array" ref="I452">IF(OR(A452="",G452=""),"",G452*H452)</f>
        <v/>
      </c>
      <c r="J452" s="176" t="str">
        <f t="array" ref="J452">IF(SUMPRODUCT((原材料明细表!$A$6:$A$1000&gt;=$G$4)*(原材料明细表!$A$6:$A$1000&lt;=$H$4)*(原材料明细表!$C$6:$C$1000=$A452)*(原材料明细表!$L$6:$L$1000))=0,"",SUMPRODUCT((原材料明细表!$A$6:$A$1000&gt;=$G$4)*(原材料明细表!$A$6:$A$1000&lt;=$H$4)*(原材料明细表!$C$6:$C$1000=$A452)*(原材料明细表!$L$6:$L$1000)))</f>
        <v/>
      </c>
      <c r="K452" s="173" t="str">
        <f t="array" ref="K452">IF(A452="","",VLOOKUP(A452,基础资料!A:E,4,0))</f>
        <v/>
      </c>
      <c r="L452" s="184" t="str">
        <f t="array" ref="L452">IF(OR(A452="",J452=""),"",J452*K452)</f>
        <v/>
      </c>
      <c r="M452" s="185" t="str">
        <f t="array" ref="M452">IF(AND(D452="",G452="",J452=""),"",IF(AND(D452="",G452=""),-J452,IF(AND(D452="",J452=""),-G452,IF(AND(G452="",J452=""),D452,IF(D452="",-G452-J452,IF(G452="",D452-J452,IF(J452="",D452-G452,D452-G452-J452)))))))</f>
        <v/>
      </c>
      <c r="N452" s="173" t="str">
        <f t="array" ref="N452">IF(A452="","",VLOOKUP(A452,基础资料!A:E,4,0))</f>
        <v/>
      </c>
      <c r="O452" s="184" t="str">
        <f t="array" ref="O452">IF(OR(A452="",M452=""),"",N452*M452)</f>
        <v/>
      </c>
    </row>
    <row r="453" spans="1:15">
      <c r="A453" s="182"/>
      <c r="B453" s="172"/>
      <c r="C453" s="172"/>
      <c r="D453" s="183" t="str">
        <f t="array" ref="D453">IF(SUMPRODUCT((原材料明细表!$A$6:$A$1000&gt;=$G$4)*(原材料明细表!$A$6:$A$1000&lt;=$H$4)*(原材料明细表!$C$6:$C$1000=$A453)*(原材料明细表!$F$6:$F$1000))=0,"",SUMPRODUCT((原材料明细表!$A$6:$A$1000&gt;=$G$4)*(原材料明细表!$A$6:$A$1000&lt;=$H$4)*(原材料明细表!$C$6:$C$1000=$A453)*(原材料明细表!$F$6:$F$1000)))</f>
        <v/>
      </c>
      <c r="E453" s="179" t="str">
        <f t="array" ref="E453">IF(A453="","",VLOOKUP(A453,基础资料!A:E,4,0))</f>
        <v/>
      </c>
      <c r="F453" s="180" t="str">
        <f t="array" ref="F453">IF(OR(A453="",D453=""),"",E453*D453)</f>
        <v/>
      </c>
      <c r="G453" s="181" t="str">
        <f t="array" ref="G453">IF(SUMPRODUCT((原材料明细表!$A$6:$A$1000&gt;=$G$4)*(原材料明细表!$A$6:$A$1000&lt;=$H$4)*(原材料明细表!$C$6:$C$1000=$A453)*(原材料明细表!$I$6:$I$1000))=0,"",SUMPRODUCT((原材料明细表!$A$6:$A$1000&gt;=$G$4)*(原材料明细表!$A$6:$A$1000&lt;=$H$4)*(原材料明细表!$C$6:$C$1000=$A453)*(原材料明细表!$I$6:$I$1000)))</f>
        <v/>
      </c>
      <c r="H453" s="179" t="str">
        <f t="array" ref="H453">IF(A453="","",VLOOKUP(A453,基础资料!A:E,4,0))</f>
        <v/>
      </c>
      <c r="I453" s="186" t="str">
        <f t="array" ref="I453">IF(OR(A453="",G453=""),"",G453*H453)</f>
        <v/>
      </c>
      <c r="J453" s="181" t="str">
        <f t="array" ref="J453">IF(SUMPRODUCT((原材料明细表!$A$6:$A$1000&gt;=$G$4)*(原材料明细表!$A$6:$A$1000&lt;=$H$4)*(原材料明细表!$C$6:$C$1000=$A453)*(原材料明细表!$L$6:$L$1000))=0,"",SUMPRODUCT((原材料明细表!$A$6:$A$1000&gt;=$G$4)*(原材料明细表!$A$6:$A$1000&lt;=$H$4)*(原材料明细表!$C$6:$C$1000=$A453)*(原材料明细表!$L$6:$L$1000)))</f>
        <v/>
      </c>
      <c r="K453" s="178" t="str">
        <f t="array" ref="K453">IF(A453="","",VLOOKUP(A453,基础资料!A:E,4,0))</f>
        <v/>
      </c>
      <c r="L453" s="186" t="str">
        <f t="array" ref="L453">IF(OR(A453="",J453=""),"",J453*K453)</f>
        <v/>
      </c>
      <c r="M453" s="187" t="str">
        <f t="array" ref="M453">IF(AND(D453="",G453="",J453=""),"",IF(AND(D453="",G453=""),-J453,IF(AND(D453="",J453=""),-G453,IF(AND(G453="",J453=""),D453,IF(D453="",-G453-J453,IF(G453="",D453-J453,IF(J453="",D453-G453,D453-G453-J453)))))))</f>
        <v/>
      </c>
      <c r="N453" s="178" t="str">
        <f t="array" ref="N453">IF(A453="","",VLOOKUP(A453,基础资料!A:E,4,0))</f>
        <v/>
      </c>
      <c r="O453" s="186" t="str">
        <f t="array" ref="O453">IF(OR(A453="",M453=""),"",N453*M453)</f>
        <v/>
      </c>
    </row>
    <row r="454" spans="1:15">
      <c r="A454" s="182"/>
      <c r="B454" s="172"/>
      <c r="C454" s="172"/>
      <c r="D454" s="183" t="str">
        <f t="array" ref="D454">IF(SUMPRODUCT((原材料明细表!$A$6:$A$1000&gt;=$G$4)*(原材料明细表!$A$6:$A$1000&lt;=$H$4)*(原材料明细表!$C$6:$C$1000=$A454)*(原材料明细表!$F$6:$F$1000))=0,"",SUMPRODUCT((原材料明细表!$A$6:$A$1000&gt;=$G$4)*(原材料明细表!$A$6:$A$1000&lt;=$H$4)*(原材料明细表!$C$6:$C$1000=$A454)*(原材料明细表!$F$6:$F$1000)))</f>
        <v/>
      </c>
      <c r="E454" s="174" t="str">
        <f t="array" ref="E454">IF(A454="","",VLOOKUP(A454,基础资料!A:E,4,0))</f>
        <v/>
      </c>
      <c r="F454" s="175" t="str">
        <f t="array" ref="F454">IF(OR(A454="",D454=""),"",E454*D454)</f>
        <v/>
      </c>
      <c r="G454" s="176" t="str">
        <f t="array" ref="G454">IF(SUMPRODUCT((原材料明细表!$A$6:$A$1000&gt;=$G$4)*(原材料明细表!$A$6:$A$1000&lt;=$H$4)*(原材料明细表!$C$6:$C$1000=$A454)*(原材料明细表!$I$6:$I$1000))=0,"",SUMPRODUCT((原材料明细表!$A$6:$A$1000&gt;=$G$4)*(原材料明细表!$A$6:$A$1000&lt;=$H$4)*(原材料明细表!$C$6:$C$1000=$A454)*(原材料明细表!$I$6:$I$1000)))</f>
        <v/>
      </c>
      <c r="H454" s="174" t="str">
        <f t="array" ref="H454">IF(A454="","",VLOOKUP(A454,基础资料!A:E,4,0))</f>
        <v/>
      </c>
      <c r="I454" s="184" t="str">
        <f t="array" ref="I454">IF(OR(A454="",G454=""),"",G454*H454)</f>
        <v/>
      </c>
      <c r="J454" s="176" t="str">
        <f t="array" ref="J454">IF(SUMPRODUCT((原材料明细表!$A$6:$A$1000&gt;=$G$4)*(原材料明细表!$A$6:$A$1000&lt;=$H$4)*(原材料明细表!$C$6:$C$1000=$A454)*(原材料明细表!$L$6:$L$1000))=0,"",SUMPRODUCT((原材料明细表!$A$6:$A$1000&gt;=$G$4)*(原材料明细表!$A$6:$A$1000&lt;=$H$4)*(原材料明细表!$C$6:$C$1000=$A454)*(原材料明细表!$L$6:$L$1000)))</f>
        <v/>
      </c>
      <c r="K454" s="173" t="str">
        <f t="array" ref="K454">IF(A454="","",VLOOKUP(A454,基础资料!A:E,4,0))</f>
        <v/>
      </c>
      <c r="L454" s="184" t="str">
        <f t="array" ref="L454">IF(OR(A454="",J454=""),"",J454*K454)</f>
        <v/>
      </c>
      <c r="M454" s="185" t="str">
        <f t="array" ref="M454">IF(AND(D454="",G454="",J454=""),"",IF(AND(D454="",G454=""),-J454,IF(AND(D454="",J454=""),-G454,IF(AND(G454="",J454=""),D454,IF(D454="",-G454-J454,IF(G454="",D454-J454,IF(J454="",D454-G454,D454-G454-J454)))))))</f>
        <v/>
      </c>
      <c r="N454" s="173" t="str">
        <f t="array" ref="N454">IF(A454="","",VLOOKUP(A454,基础资料!A:E,4,0))</f>
        <v/>
      </c>
      <c r="O454" s="184" t="str">
        <f t="array" ref="O454">IF(OR(A454="",M454=""),"",N454*M454)</f>
        <v/>
      </c>
    </row>
    <row r="455" spans="1:15">
      <c r="A455" s="182"/>
      <c r="B455" s="172"/>
      <c r="C455" s="172"/>
      <c r="D455" s="183" t="str">
        <f t="array" ref="D455">IF(SUMPRODUCT((原材料明细表!$A$6:$A$1000&gt;=$G$4)*(原材料明细表!$A$6:$A$1000&lt;=$H$4)*(原材料明细表!$C$6:$C$1000=$A455)*(原材料明细表!$F$6:$F$1000))=0,"",SUMPRODUCT((原材料明细表!$A$6:$A$1000&gt;=$G$4)*(原材料明细表!$A$6:$A$1000&lt;=$H$4)*(原材料明细表!$C$6:$C$1000=$A455)*(原材料明细表!$F$6:$F$1000)))</f>
        <v/>
      </c>
      <c r="E455" s="179" t="str">
        <f t="array" ref="E455">IF(A455="","",VLOOKUP(A455,基础资料!A:E,4,0))</f>
        <v/>
      </c>
      <c r="F455" s="180" t="str">
        <f t="array" ref="F455">IF(OR(A455="",D455=""),"",E455*D455)</f>
        <v/>
      </c>
      <c r="G455" s="181" t="str">
        <f t="array" ref="G455">IF(SUMPRODUCT((原材料明细表!$A$6:$A$1000&gt;=$G$4)*(原材料明细表!$A$6:$A$1000&lt;=$H$4)*(原材料明细表!$C$6:$C$1000=$A455)*(原材料明细表!$I$6:$I$1000))=0,"",SUMPRODUCT((原材料明细表!$A$6:$A$1000&gt;=$G$4)*(原材料明细表!$A$6:$A$1000&lt;=$H$4)*(原材料明细表!$C$6:$C$1000=$A455)*(原材料明细表!$I$6:$I$1000)))</f>
        <v/>
      </c>
      <c r="H455" s="179" t="str">
        <f t="array" ref="H455">IF(A455="","",VLOOKUP(A455,基础资料!A:E,4,0))</f>
        <v/>
      </c>
      <c r="I455" s="186" t="str">
        <f t="array" ref="I455">IF(OR(A455="",G455=""),"",G455*H455)</f>
        <v/>
      </c>
      <c r="J455" s="181" t="str">
        <f t="array" ref="J455">IF(SUMPRODUCT((原材料明细表!$A$6:$A$1000&gt;=$G$4)*(原材料明细表!$A$6:$A$1000&lt;=$H$4)*(原材料明细表!$C$6:$C$1000=$A455)*(原材料明细表!$L$6:$L$1000))=0,"",SUMPRODUCT((原材料明细表!$A$6:$A$1000&gt;=$G$4)*(原材料明细表!$A$6:$A$1000&lt;=$H$4)*(原材料明细表!$C$6:$C$1000=$A455)*(原材料明细表!$L$6:$L$1000)))</f>
        <v/>
      </c>
      <c r="K455" s="178" t="str">
        <f t="array" ref="K455">IF(A455="","",VLOOKUP(A455,基础资料!A:E,4,0))</f>
        <v/>
      </c>
      <c r="L455" s="186" t="str">
        <f t="array" ref="L455">IF(OR(A455="",J455=""),"",J455*K455)</f>
        <v/>
      </c>
      <c r="M455" s="187" t="str">
        <f t="array" ref="M455">IF(AND(D455="",G455="",J455=""),"",IF(AND(D455="",G455=""),-J455,IF(AND(D455="",J455=""),-G455,IF(AND(G455="",J455=""),D455,IF(D455="",-G455-J455,IF(G455="",D455-J455,IF(J455="",D455-G455,D455-G455-J455)))))))</f>
        <v/>
      </c>
      <c r="N455" s="178" t="str">
        <f t="array" ref="N455">IF(A455="","",VLOOKUP(A455,基础资料!A:E,4,0))</f>
        <v/>
      </c>
      <c r="O455" s="186" t="str">
        <f t="array" ref="O455">IF(OR(A455="",M455=""),"",N455*M455)</f>
        <v/>
      </c>
    </row>
    <row r="456" spans="1:15">
      <c r="A456" s="182"/>
      <c r="B456" s="172"/>
      <c r="C456" s="172"/>
      <c r="D456" s="183" t="str">
        <f t="array" ref="D456">IF(SUMPRODUCT((原材料明细表!$A$6:$A$1000&gt;=$G$4)*(原材料明细表!$A$6:$A$1000&lt;=$H$4)*(原材料明细表!$C$6:$C$1000=$A456)*(原材料明细表!$F$6:$F$1000))=0,"",SUMPRODUCT((原材料明细表!$A$6:$A$1000&gt;=$G$4)*(原材料明细表!$A$6:$A$1000&lt;=$H$4)*(原材料明细表!$C$6:$C$1000=$A456)*(原材料明细表!$F$6:$F$1000)))</f>
        <v/>
      </c>
      <c r="E456" s="174" t="str">
        <f t="array" ref="E456">IF(A456="","",VLOOKUP(A456,基础资料!A:E,4,0))</f>
        <v/>
      </c>
      <c r="F456" s="175" t="str">
        <f t="array" ref="F456">IF(OR(A456="",D456=""),"",E456*D456)</f>
        <v/>
      </c>
      <c r="G456" s="176" t="str">
        <f t="array" ref="G456">IF(SUMPRODUCT((原材料明细表!$A$6:$A$1000&gt;=$G$4)*(原材料明细表!$A$6:$A$1000&lt;=$H$4)*(原材料明细表!$C$6:$C$1000=$A456)*(原材料明细表!$I$6:$I$1000))=0,"",SUMPRODUCT((原材料明细表!$A$6:$A$1000&gt;=$G$4)*(原材料明细表!$A$6:$A$1000&lt;=$H$4)*(原材料明细表!$C$6:$C$1000=$A456)*(原材料明细表!$I$6:$I$1000)))</f>
        <v/>
      </c>
      <c r="H456" s="174" t="str">
        <f t="array" ref="H456">IF(A456="","",VLOOKUP(A456,基础资料!A:E,4,0))</f>
        <v/>
      </c>
      <c r="I456" s="184" t="str">
        <f t="array" ref="I456">IF(OR(A456="",G456=""),"",G456*H456)</f>
        <v/>
      </c>
      <c r="J456" s="176" t="str">
        <f t="array" ref="J456">IF(SUMPRODUCT((原材料明细表!$A$6:$A$1000&gt;=$G$4)*(原材料明细表!$A$6:$A$1000&lt;=$H$4)*(原材料明细表!$C$6:$C$1000=$A456)*(原材料明细表!$L$6:$L$1000))=0,"",SUMPRODUCT((原材料明细表!$A$6:$A$1000&gt;=$G$4)*(原材料明细表!$A$6:$A$1000&lt;=$H$4)*(原材料明细表!$C$6:$C$1000=$A456)*(原材料明细表!$L$6:$L$1000)))</f>
        <v/>
      </c>
      <c r="K456" s="173" t="str">
        <f t="array" ref="K456">IF(A456="","",VLOOKUP(A456,基础资料!A:E,4,0))</f>
        <v/>
      </c>
      <c r="L456" s="184" t="str">
        <f t="array" ref="L456">IF(OR(A456="",J456=""),"",J456*K456)</f>
        <v/>
      </c>
      <c r="M456" s="185" t="str">
        <f t="array" ref="M456">IF(AND(D456="",G456="",J456=""),"",IF(AND(D456="",G456=""),-J456,IF(AND(D456="",J456=""),-G456,IF(AND(G456="",J456=""),D456,IF(D456="",-G456-J456,IF(G456="",D456-J456,IF(J456="",D456-G456,D456-G456-J456)))))))</f>
        <v/>
      </c>
      <c r="N456" s="173" t="str">
        <f t="array" ref="N456">IF(A456="","",VLOOKUP(A456,基础资料!A:E,4,0))</f>
        <v/>
      </c>
      <c r="O456" s="184" t="str">
        <f t="array" ref="O456">IF(OR(A456="",M456=""),"",N456*M456)</f>
        <v/>
      </c>
    </row>
    <row r="457" spans="1:15">
      <c r="A457" s="182"/>
      <c r="B457" s="172"/>
      <c r="C457" s="172"/>
      <c r="D457" s="183" t="str">
        <f t="array" ref="D457">IF(SUMPRODUCT((原材料明细表!$A$6:$A$1000&gt;=$G$4)*(原材料明细表!$A$6:$A$1000&lt;=$H$4)*(原材料明细表!$C$6:$C$1000=$A457)*(原材料明细表!$F$6:$F$1000))=0,"",SUMPRODUCT((原材料明细表!$A$6:$A$1000&gt;=$G$4)*(原材料明细表!$A$6:$A$1000&lt;=$H$4)*(原材料明细表!$C$6:$C$1000=$A457)*(原材料明细表!$F$6:$F$1000)))</f>
        <v/>
      </c>
      <c r="E457" s="179" t="str">
        <f t="array" ref="E457">IF(A457="","",VLOOKUP(A457,基础资料!A:E,4,0))</f>
        <v/>
      </c>
      <c r="F457" s="180" t="str">
        <f t="array" ref="F457">IF(OR(A457="",D457=""),"",E457*D457)</f>
        <v/>
      </c>
      <c r="G457" s="181" t="str">
        <f t="array" ref="G457">IF(SUMPRODUCT((原材料明细表!$A$6:$A$1000&gt;=$G$4)*(原材料明细表!$A$6:$A$1000&lt;=$H$4)*(原材料明细表!$C$6:$C$1000=$A457)*(原材料明细表!$I$6:$I$1000))=0,"",SUMPRODUCT((原材料明细表!$A$6:$A$1000&gt;=$G$4)*(原材料明细表!$A$6:$A$1000&lt;=$H$4)*(原材料明细表!$C$6:$C$1000=$A457)*(原材料明细表!$I$6:$I$1000)))</f>
        <v/>
      </c>
      <c r="H457" s="179" t="str">
        <f t="array" ref="H457">IF(A457="","",VLOOKUP(A457,基础资料!A:E,4,0))</f>
        <v/>
      </c>
      <c r="I457" s="186" t="str">
        <f t="array" ref="I457">IF(OR(A457="",G457=""),"",G457*H457)</f>
        <v/>
      </c>
      <c r="J457" s="181" t="str">
        <f t="array" ref="J457">IF(SUMPRODUCT((原材料明细表!$A$6:$A$1000&gt;=$G$4)*(原材料明细表!$A$6:$A$1000&lt;=$H$4)*(原材料明细表!$C$6:$C$1000=$A457)*(原材料明细表!$L$6:$L$1000))=0,"",SUMPRODUCT((原材料明细表!$A$6:$A$1000&gt;=$G$4)*(原材料明细表!$A$6:$A$1000&lt;=$H$4)*(原材料明细表!$C$6:$C$1000=$A457)*(原材料明细表!$L$6:$L$1000)))</f>
        <v/>
      </c>
      <c r="K457" s="178" t="str">
        <f t="array" ref="K457">IF(A457="","",VLOOKUP(A457,基础资料!A:E,4,0))</f>
        <v/>
      </c>
      <c r="L457" s="186" t="str">
        <f t="array" ref="L457">IF(OR(A457="",J457=""),"",J457*K457)</f>
        <v/>
      </c>
      <c r="M457" s="187" t="str">
        <f t="array" ref="M457">IF(AND(D457="",G457="",J457=""),"",IF(AND(D457="",G457=""),-J457,IF(AND(D457="",J457=""),-G457,IF(AND(G457="",J457=""),D457,IF(D457="",-G457-J457,IF(G457="",D457-J457,IF(J457="",D457-G457,D457-G457-J457)))))))</f>
        <v/>
      </c>
      <c r="N457" s="178" t="str">
        <f t="array" ref="N457">IF(A457="","",VLOOKUP(A457,基础资料!A:E,4,0))</f>
        <v/>
      </c>
      <c r="O457" s="186" t="str">
        <f t="array" ref="O457">IF(OR(A457="",M457=""),"",N457*M457)</f>
        <v/>
      </c>
    </row>
    <row r="458" spans="1:15">
      <c r="A458" s="182"/>
      <c r="B458" s="172"/>
      <c r="C458" s="172"/>
      <c r="D458" s="183" t="str">
        <f t="array" ref="D458">IF(SUMPRODUCT((原材料明细表!$A$6:$A$1000&gt;=$G$4)*(原材料明细表!$A$6:$A$1000&lt;=$H$4)*(原材料明细表!$C$6:$C$1000=$A458)*(原材料明细表!$F$6:$F$1000))=0,"",SUMPRODUCT((原材料明细表!$A$6:$A$1000&gt;=$G$4)*(原材料明细表!$A$6:$A$1000&lt;=$H$4)*(原材料明细表!$C$6:$C$1000=$A458)*(原材料明细表!$F$6:$F$1000)))</f>
        <v/>
      </c>
      <c r="E458" s="174" t="str">
        <f t="array" ref="E458">IF(A458="","",VLOOKUP(A458,基础资料!A:E,4,0))</f>
        <v/>
      </c>
      <c r="F458" s="175" t="str">
        <f t="array" ref="F458">IF(OR(A458="",D458=""),"",E458*D458)</f>
        <v/>
      </c>
      <c r="G458" s="176" t="str">
        <f t="array" ref="G458">IF(SUMPRODUCT((原材料明细表!$A$6:$A$1000&gt;=$G$4)*(原材料明细表!$A$6:$A$1000&lt;=$H$4)*(原材料明细表!$C$6:$C$1000=$A458)*(原材料明细表!$I$6:$I$1000))=0,"",SUMPRODUCT((原材料明细表!$A$6:$A$1000&gt;=$G$4)*(原材料明细表!$A$6:$A$1000&lt;=$H$4)*(原材料明细表!$C$6:$C$1000=$A458)*(原材料明细表!$I$6:$I$1000)))</f>
        <v/>
      </c>
      <c r="H458" s="174" t="str">
        <f t="array" ref="H458">IF(A458="","",VLOOKUP(A458,基础资料!A:E,4,0))</f>
        <v/>
      </c>
      <c r="I458" s="184" t="str">
        <f t="array" ref="I458">IF(OR(A458="",G458=""),"",G458*H458)</f>
        <v/>
      </c>
      <c r="J458" s="176" t="str">
        <f t="array" ref="J458">IF(SUMPRODUCT((原材料明细表!$A$6:$A$1000&gt;=$G$4)*(原材料明细表!$A$6:$A$1000&lt;=$H$4)*(原材料明细表!$C$6:$C$1000=$A458)*(原材料明细表!$L$6:$L$1000))=0,"",SUMPRODUCT((原材料明细表!$A$6:$A$1000&gt;=$G$4)*(原材料明细表!$A$6:$A$1000&lt;=$H$4)*(原材料明细表!$C$6:$C$1000=$A458)*(原材料明细表!$L$6:$L$1000)))</f>
        <v/>
      </c>
      <c r="K458" s="173" t="str">
        <f t="array" ref="K458">IF(A458="","",VLOOKUP(A458,基础资料!A:E,4,0))</f>
        <v/>
      </c>
      <c r="L458" s="184" t="str">
        <f t="array" ref="L458">IF(OR(A458="",J458=""),"",J458*K458)</f>
        <v/>
      </c>
      <c r="M458" s="185" t="str">
        <f t="array" ref="M458">IF(AND(D458="",G458="",J458=""),"",IF(AND(D458="",G458=""),-J458,IF(AND(D458="",J458=""),-G458,IF(AND(G458="",J458=""),D458,IF(D458="",-G458-J458,IF(G458="",D458-J458,IF(J458="",D458-G458,D458-G458-J458)))))))</f>
        <v/>
      </c>
      <c r="N458" s="173" t="str">
        <f t="array" ref="N458">IF(A458="","",VLOOKUP(A458,基础资料!A:E,4,0))</f>
        <v/>
      </c>
      <c r="O458" s="184" t="str">
        <f t="array" ref="O458">IF(OR(A458="",M458=""),"",N458*M458)</f>
        <v/>
      </c>
    </row>
    <row r="459" spans="1:15">
      <c r="A459" s="182"/>
      <c r="B459" s="172"/>
      <c r="C459" s="172"/>
      <c r="D459" s="183" t="str">
        <f t="array" ref="D459">IF(SUMPRODUCT((原材料明细表!$A$6:$A$1000&gt;=$G$4)*(原材料明细表!$A$6:$A$1000&lt;=$H$4)*(原材料明细表!$C$6:$C$1000=$A459)*(原材料明细表!$F$6:$F$1000))=0,"",SUMPRODUCT((原材料明细表!$A$6:$A$1000&gt;=$G$4)*(原材料明细表!$A$6:$A$1000&lt;=$H$4)*(原材料明细表!$C$6:$C$1000=$A459)*(原材料明细表!$F$6:$F$1000)))</f>
        <v/>
      </c>
      <c r="E459" s="179" t="str">
        <f t="array" ref="E459">IF(A459="","",VLOOKUP(A459,基础资料!A:E,4,0))</f>
        <v/>
      </c>
      <c r="F459" s="180" t="str">
        <f t="array" ref="F459">IF(OR(A459="",D459=""),"",E459*D459)</f>
        <v/>
      </c>
      <c r="G459" s="181" t="str">
        <f t="array" ref="G459">IF(SUMPRODUCT((原材料明细表!$A$6:$A$1000&gt;=$G$4)*(原材料明细表!$A$6:$A$1000&lt;=$H$4)*(原材料明细表!$C$6:$C$1000=$A459)*(原材料明细表!$I$6:$I$1000))=0,"",SUMPRODUCT((原材料明细表!$A$6:$A$1000&gt;=$G$4)*(原材料明细表!$A$6:$A$1000&lt;=$H$4)*(原材料明细表!$C$6:$C$1000=$A459)*(原材料明细表!$I$6:$I$1000)))</f>
        <v/>
      </c>
      <c r="H459" s="179" t="str">
        <f t="array" ref="H459">IF(A459="","",VLOOKUP(A459,基础资料!A:E,4,0))</f>
        <v/>
      </c>
      <c r="I459" s="186" t="str">
        <f t="array" ref="I459">IF(OR(A459="",G459=""),"",G459*H459)</f>
        <v/>
      </c>
      <c r="J459" s="181" t="str">
        <f t="array" ref="J459">IF(SUMPRODUCT((原材料明细表!$A$6:$A$1000&gt;=$G$4)*(原材料明细表!$A$6:$A$1000&lt;=$H$4)*(原材料明细表!$C$6:$C$1000=$A459)*(原材料明细表!$L$6:$L$1000))=0,"",SUMPRODUCT((原材料明细表!$A$6:$A$1000&gt;=$G$4)*(原材料明细表!$A$6:$A$1000&lt;=$H$4)*(原材料明细表!$C$6:$C$1000=$A459)*(原材料明细表!$L$6:$L$1000)))</f>
        <v/>
      </c>
      <c r="K459" s="178" t="str">
        <f t="array" ref="K459">IF(A459="","",VLOOKUP(A459,基础资料!A:E,4,0))</f>
        <v/>
      </c>
      <c r="L459" s="186" t="str">
        <f t="array" ref="L459">IF(OR(A459="",J459=""),"",J459*K459)</f>
        <v/>
      </c>
      <c r="M459" s="187" t="str">
        <f t="array" ref="M459">IF(AND(D459="",G459="",J459=""),"",IF(AND(D459="",G459=""),-J459,IF(AND(D459="",J459=""),-G459,IF(AND(G459="",J459=""),D459,IF(D459="",-G459-J459,IF(G459="",D459-J459,IF(J459="",D459-G459,D459-G459-J459)))))))</f>
        <v/>
      </c>
      <c r="N459" s="178" t="str">
        <f t="array" ref="N459">IF(A459="","",VLOOKUP(A459,基础资料!A:E,4,0))</f>
        <v/>
      </c>
      <c r="O459" s="186" t="str">
        <f t="array" ref="O459">IF(OR(A459="",M459=""),"",N459*M459)</f>
        <v/>
      </c>
    </row>
    <row r="460" spans="1:15">
      <c r="A460" s="182"/>
      <c r="B460" s="172"/>
      <c r="C460" s="172"/>
      <c r="D460" s="183" t="str">
        <f t="array" ref="D460">IF(SUMPRODUCT((原材料明细表!$A$6:$A$1000&gt;=$G$4)*(原材料明细表!$A$6:$A$1000&lt;=$H$4)*(原材料明细表!$C$6:$C$1000=$A460)*(原材料明细表!$F$6:$F$1000))=0,"",SUMPRODUCT((原材料明细表!$A$6:$A$1000&gt;=$G$4)*(原材料明细表!$A$6:$A$1000&lt;=$H$4)*(原材料明细表!$C$6:$C$1000=$A460)*(原材料明细表!$F$6:$F$1000)))</f>
        <v/>
      </c>
      <c r="E460" s="174" t="str">
        <f t="array" ref="E460">IF(A460="","",VLOOKUP(A460,基础资料!A:E,4,0))</f>
        <v/>
      </c>
      <c r="F460" s="175" t="str">
        <f t="array" ref="F460">IF(OR(A460="",D460=""),"",E460*D460)</f>
        <v/>
      </c>
      <c r="G460" s="176" t="str">
        <f t="array" ref="G460">IF(SUMPRODUCT((原材料明细表!$A$6:$A$1000&gt;=$G$4)*(原材料明细表!$A$6:$A$1000&lt;=$H$4)*(原材料明细表!$C$6:$C$1000=$A460)*(原材料明细表!$I$6:$I$1000))=0,"",SUMPRODUCT((原材料明细表!$A$6:$A$1000&gt;=$G$4)*(原材料明细表!$A$6:$A$1000&lt;=$H$4)*(原材料明细表!$C$6:$C$1000=$A460)*(原材料明细表!$I$6:$I$1000)))</f>
        <v/>
      </c>
      <c r="H460" s="174" t="str">
        <f t="array" ref="H460">IF(A460="","",VLOOKUP(A460,基础资料!A:E,4,0))</f>
        <v/>
      </c>
      <c r="I460" s="184" t="str">
        <f t="array" ref="I460">IF(OR(A460="",G460=""),"",G460*H460)</f>
        <v/>
      </c>
      <c r="J460" s="176" t="str">
        <f t="array" ref="J460">IF(SUMPRODUCT((原材料明细表!$A$6:$A$1000&gt;=$G$4)*(原材料明细表!$A$6:$A$1000&lt;=$H$4)*(原材料明细表!$C$6:$C$1000=$A460)*(原材料明细表!$L$6:$L$1000))=0,"",SUMPRODUCT((原材料明细表!$A$6:$A$1000&gt;=$G$4)*(原材料明细表!$A$6:$A$1000&lt;=$H$4)*(原材料明细表!$C$6:$C$1000=$A460)*(原材料明细表!$L$6:$L$1000)))</f>
        <v/>
      </c>
      <c r="K460" s="173" t="str">
        <f t="array" ref="K460">IF(A460="","",VLOOKUP(A460,基础资料!A:E,4,0))</f>
        <v/>
      </c>
      <c r="L460" s="184" t="str">
        <f t="array" ref="L460">IF(OR(A460="",J460=""),"",J460*K460)</f>
        <v/>
      </c>
      <c r="M460" s="185" t="str">
        <f t="array" ref="M460">IF(AND(D460="",G460="",J460=""),"",IF(AND(D460="",G460=""),-J460,IF(AND(D460="",J460=""),-G460,IF(AND(G460="",J460=""),D460,IF(D460="",-G460-J460,IF(G460="",D460-J460,IF(J460="",D460-G460,D460-G460-J460)))))))</f>
        <v/>
      </c>
      <c r="N460" s="173" t="str">
        <f t="array" ref="N460">IF(A460="","",VLOOKUP(A460,基础资料!A:E,4,0))</f>
        <v/>
      </c>
      <c r="O460" s="184" t="str">
        <f t="array" ref="O460">IF(OR(A460="",M460=""),"",N460*M460)</f>
        <v/>
      </c>
    </row>
    <row r="461" spans="1:15">
      <c r="A461" s="182"/>
      <c r="B461" s="172"/>
      <c r="C461" s="172"/>
      <c r="D461" s="183" t="str">
        <f t="array" ref="D461">IF(SUMPRODUCT((原材料明细表!$A$6:$A$1000&gt;=$G$4)*(原材料明细表!$A$6:$A$1000&lt;=$H$4)*(原材料明细表!$C$6:$C$1000=$A461)*(原材料明细表!$F$6:$F$1000))=0,"",SUMPRODUCT((原材料明细表!$A$6:$A$1000&gt;=$G$4)*(原材料明细表!$A$6:$A$1000&lt;=$H$4)*(原材料明细表!$C$6:$C$1000=$A461)*(原材料明细表!$F$6:$F$1000)))</f>
        <v/>
      </c>
      <c r="E461" s="179" t="str">
        <f t="array" ref="E461">IF(A461="","",VLOOKUP(A461,基础资料!A:E,4,0))</f>
        <v/>
      </c>
      <c r="F461" s="180" t="str">
        <f t="array" ref="F461">IF(OR(A461="",D461=""),"",E461*D461)</f>
        <v/>
      </c>
      <c r="G461" s="181" t="str">
        <f t="array" ref="G461">IF(SUMPRODUCT((原材料明细表!$A$6:$A$1000&gt;=$G$4)*(原材料明细表!$A$6:$A$1000&lt;=$H$4)*(原材料明细表!$C$6:$C$1000=$A461)*(原材料明细表!$I$6:$I$1000))=0,"",SUMPRODUCT((原材料明细表!$A$6:$A$1000&gt;=$G$4)*(原材料明细表!$A$6:$A$1000&lt;=$H$4)*(原材料明细表!$C$6:$C$1000=$A461)*(原材料明细表!$I$6:$I$1000)))</f>
        <v/>
      </c>
      <c r="H461" s="179" t="str">
        <f t="array" ref="H461">IF(A461="","",VLOOKUP(A461,基础资料!A:E,4,0))</f>
        <v/>
      </c>
      <c r="I461" s="186" t="str">
        <f t="array" ref="I461">IF(OR(A461="",G461=""),"",G461*H461)</f>
        <v/>
      </c>
      <c r="J461" s="181" t="str">
        <f t="array" ref="J461">IF(SUMPRODUCT((原材料明细表!$A$6:$A$1000&gt;=$G$4)*(原材料明细表!$A$6:$A$1000&lt;=$H$4)*(原材料明细表!$C$6:$C$1000=$A461)*(原材料明细表!$L$6:$L$1000))=0,"",SUMPRODUCT((原材料明细表!$A$6:$A$1000&gt;=$G$4)*(原材料明细表!$A$6:$A$1000&lt;=$H$4)*(原材料明细表!$C$6:$C$1000=$A461)*(原材料明细表!$L$6:$L$1000)))</f>
        <v/>
      </c>
      <c r="K461" s="178" t="str">
        <f t="array" ref="K461">IF(A461="","",VLOOKUP(A461,基础资料!A:E,4,0))</f>
        <v/>
      </c>
      <c r="L461" s="186" t="str">
        <f t="array" ref="L461">IF(OR(A461="",J461=""),"",J461*K461)</f>
        <v/>
      </c>
      <c r="M461" s="187" t="str">
        <f t="array" ref="M461">IF(AND(D461="",G461="",J461=""),"",IF(AND(D461="",G461=""),-J461,IF(AND(D461="",J461=""),-G461,IF(AND(G461="",J461=""),D461,IF(D461="",-G461-J461,IF(G461="",D461-J461,IF(J461="",D461-G461,D461-G461-J461)))))))</f>
        <v/>
      </c>
      <c r="N461" s="178" t="str">
        <f t="array" ref="N461">IF(A461="","",VLOOKUP(A461,基础资料!A:E,4,0))</f>
        <v/>
      </c>
      <c r="O461" s="186" t="str">
        <f t="array" ref="O461">IF(OR(A461="",M461=""),"",N461*M461)</f>
        <v/>
      </c>
    </row>
    <row r="462" spans="1:15">
      <c r="A462" s="182"/>
      <c r="B462" s="172"/>
      <c r="C462" s="172"/>
      <c r="D462" s="183" t="str">
        <f t="array" ref="D462">IF(SUMPRODUCT((原材料明细表!$A$6:$A$1000&gt;=$G$4)*(原材料明细表!$A$6:$A$1000&lt;=$H$4)*(原材料明细表!$C$6:$C$1000=$A462)*(原材料明细表!$F$6:$F$1000))=0,"",SUMPRODUCT((原材料明细表!$A$6:$A$1000&gt;=$G$4)*(原材料明细表!$A$6:$A$1000&lt;=$H$4)*(原材料明细表!$C$6:$C$1000=$A462)*(原材料明细表!$F$6:$F$1000)))</f>
        <v/>
      </c>
      <c r="E462" s="174" t="str">
        <f t="array" ref="E462">IF(A462="","",VLOOKUP(A462,基础资料!A:E,4,0))</f>
        <v/>
      </c>
      <c r="F462" s="175" t="str">
        <f t="array" ref="F462">IF(OR(A462="",D462=""),"",E462*D462)</f>
        <v/>
      </c>
      <c r="G462" s="176" t="str">
        <f t="array" ref="G462">IF(SUMPRODUCT((原材料明细表!$A$6:$A$1000&gt;=$G$4)*(原材料明细表!$A$6:$A$1000&lt;=$H$4)*(原材料明细表!$C$6:$C$1000=$A462)*(原材料明细表!$I$6:$I$1000))=0,"",SUMPRODUCT((原材料明细表!$A$6:$A$1000&gt;=$G$4)*(原材料明细表!$A$6:$A$1000&lt;=$H$4)*(原材料明细表!$C$6:$C$1000=$A462)*(原材料明细表!$I$6:$I$1000)))</f>
        <v/>
      </c>
      <c r="H462" s="174" t="str">
        <f t="array" ref="H462">IF(A462="","",VLOOKUP(A462,基础资料!A:E,4,0))</f>
        <v/>
      </c>
      <c r="I462" s="184" t="str">
        <f t="array" ref="I462">IF(OR(A462="",G462=""),"",G462*H462)</f>
        <v/>
      </c>
      <c r="J462" s="176" t="str">
        <f t="array" ref="J462">IF(SUMPRODUCT((原材料明细表!$A$6:$A$1000&gt;=$G$4)*(原材料明细表!$A$6:$A$1000&lt;=$H$4)*(原材料明细表!$C$6:$C$1000=$A462)*(原材料明细表!$L$6:$L$1000))=0,"",SUMPRODUCT((原材料明细表!$A$6:$A$1000&gt;=$G$4)*(原材料明细表!$A$6:$A$1000&lt;=$H$4)*(原材料明细表!$C$6:$C$1000=$A462)*(原材料明细表!$L$6:$L$1000)))</f>
        <v/>
      </c>
      <c r="K462" s="173" t="str">
        <f t="array" ref="K462">IF(A462="","",VLOOKUP(A462,基础资料!A:E,4,0))</f>
        <v/>
      </c>
      <c r="L462" s="184" t="str">
        <f t="array" ref="L462">IF(OR(A462="",J462=""),"",J462*K462)</f>
        <v/>
      </c>
      <c r="M462" s="185" t="str">
        <f t="array" ref="M462">IF(AND(D462="",G462="",J462=""),"",IF(AND(D462="",G462=""),-J462,IF(AND(D462="",J462=""),-G462,IF(AND(G462="",J462=""),D462,IF(D462="",-G462-J462,IF(G462="",D462-J462,IF(J462="",D462-G462,D462-G462-J462)))))))</f>
        <v/>
      </c>
      <c r="N462" s="173" t="str">
        <f t="array" ref="N462">IF(A462="","",VLOOKUP(A462,基础资料!A:E,4,0))</f>
        <v/>
      </c>
      <c r="O462" s="184" t="str">
        <f t="array" ref="O462">IF(OR(A462="",M462=""),"",N462*M462)</f>
        <v/>
      </c>
    </row>
    <row r="463" spans="1:15">
      <c r="A463" s="182"/>
      <c r="B463" s="172"/>
      <c r="C463" s="172"/>
      <c r="D463" s="183" t="str">
        <f t="array" ref="D463">IF(SUMPRODUCT((原材料明细表!$A$6:$A$1000&gt;=$G$4)*(原材料明细表!$A$6:$A$1000&lt;=$H$4)*(原材料明细表!$C$6:$C$1000=$A463)*(原材料明细表!$F$6:$F$1000))=0,"",SUMPRODUCT((原材料明细表!$A$6:$A$1000&gt;=$G$4)*(原材料明细表!$A$6:$A$1000&lt;=$H$4)*(原材料明细表!$C$6:$C$1000=$A463)*(原材料明细表!$F$6:$F$1000)))</f>
        <v/>
      </c>
      <c r="E463" s="179" t="str">
        <f t="array" ref="E463">IF(A463="","",VLOOKUP(A463,基础资料!A:E,4,0))</f>
        <v/>
      </c>
      <c r="F463" s="180" t="str">
        <f t="array" ref="F463">IF(OR(A463="",D463=""),"",E463*D463)</f>
        <v/>
      </c>
      <c r="G463" s="181" t="str">
        <f t="array" ref="G463">IF(SUMPRODUCT((原材料明细表!$A$6:$A$1000&gt;=$G$4)*(原材料明细表!$A$6:$A$1000&lt;=$H$4)*(原材料明细表!$C$6:$C$1000=$A463)*(原材料明细表!$I$6:$I$1000))=0,"",SUMPRODUCT((原材料明细表!$A$6:$A$1000&gt;=$G$4)*(原材料明细表!$A$6:$A$1000&lt;=$H$4)*(原材料明细表!$C$6:$C$1000=$A463)*(原材料明细表!$I$6:$I$1000)))</f>
        <v/>
      </c>
      <c r="H463" s="179" t="str">
        <f t="array" ref="H463">IF(A463="","",VLOOKUP(A463,基础资料!A:E,4,0))</f>
        <v/>
      </c>
      <c r="I463" s="186" t="str">
        <f t="array" ref="I463">IF(OR(A463="",G463=""),"",G463*H463)</f>
        <v/>
      </c>
      <c r="J463" s="181" t="str">
        <f t="array" ref="J463">IF(SUMPRODUCT((原材料明细表!$A$6:$A$1000&gt;=$G$4)*(原材料明细表!$A$6:$A$1000&lt;=$H$4)*(原材料明细表!$C$6:$C$1000=$A463)*(原材料明细表!$L$6:$L$1000))=0,"",SUMPRODUCT((原材料明细表!$A$6:$A$1000&gt;=$G$4)*(原材料明细表!$A$6:$A$1000&lt;=$H$4)*(原材料明细表!$C$6:$C$1000=$A463)*(原材料明细表!$L$6:$L$1000)))</f>
        <v/>
      </c>
      <c r="K463" s="178" t="str">
        <f t="array" ref="K463">IF(A463="","",VLOOKUP(A463,基础资料!A:E,4,0))</f>
        <v/>
      </c>
      <c r="L463" s="186" t="str">
        <f t="array" ref="L463">IF(OR(A463="",J463=""),"",J463*K463)</f>
        <v/>
      </c>
      <c r="M463" s="187" t="str">
        <f t="array" ref="M463">IF(AND(D463="",G463="",J463=""),"",IF(AND(D463="",G463=""),-J463,IF(AND(D463="",J463=""),-G463,IF(AND(G463="",J463=""),D463,IF(D463="",-G463-J463,IF(G463="",D463-J463,IF(J463="",D463-G463,D463-G463-J463)))))))</f>
        <v/>
      </c>
      <c r="N463" s="178" t="str">
        <f t="array" ref="N463">IF(A463="","",VLOOKUP(A463,基础资料!A:E,4,0))</f>
        <v/>
      </c>
      <c r="O463" s="186" t="str">
        <f t="array" ref="O463">IF(OR(A463="",M463=""),"",N463*M463)</f>
        <v/>
      </c>
    </row>
    <row r="464" spans="1:15">
      <c r="A464" s="182"/>
      <c r="B464" s="172"/>
      <c r="C464" s="172"/>
      <c r="D464" s="183" t="str">
        <f t="array" ref="D464">IF(SUMPRODUCT((原材料明细表!$A$6:$A$1000&gt;=$G$4)*(原材料明细表!$A$6:$A$1000&lt;=$H$4)*(原材料明细表!$C$6:$C$1000=$A464)*(原材料明细表!$F$6:$F$1000))=0,"",SUMPRODUCT((原材料明细表!$A$6:$A$1000&gt;=$G$4)*(原材料明细表!$A$6:$A$1000&lt;=$H$4)*(原材料明细表!$C$6:$C$1000=$A464)*(原材料明细表!$F$6:$F$1000)))</f>
        <v/>
      </c>
      <c r="E464" s="174" t="str">
        <f t="array" ref="E464">IF(A464="","",VLOOKUP(A464,基础资料!A:E,4,0))</f>
        <v/>
      </c>
      <c r="F464" s="175" t="str">
        <f t="array" ref="F464">IF(OR(A464="",D464=""),"",E464*D464)</f>
        <v/>
      </c>
      <c r="G464" s="176" t="str">
        <f t="array" ref="G464">IF(SUMPRODUCT((原材料明细表!$A$6:$A$1000&gt;=$G$4)*(原材料明细表!$A$6:$A$1000&lt;=$H$4)*(原材料明细表!$C$6:$C$1000=$A464)*(原材料明细表!$I$6:$I$1000))=0,"",SUMPRODUCT((原材料明细表!$A$6:$A$1000&gt;=$G$4)*(原材料明细表!$A$6:$A$1000&lt;=$H$4)*(原材料明细表!$C$6:$C$1000=$A464)*(原材料明细表!$I$6:$I$1000)))</f>
        <v/>
      </c>
      <c r="H464" s="174" t="str">
        <f t="array" ref="H464">IF(A464="","",VLOOKUP(A464,基础资料!A:E,4,0))</f>
        <v/>
      </c>
      <c r="I464" s="184" t="str">
        <f t="array" ref="I464">IF(OR(A464="",G464=""),"",G464*H464)</f>
        <v/>
      </c>
      <c r="J464" s="176" t="str">
        <f t="array" ref="J464">IF(SUMPRODUCT((原材料明细表!$A$6:$A$1000&gt;=$G$4)*(原材料明细表!$A$6:$A$1000&lt;=$H$4)*(原材料明细表!$C$6:$C$1000=$A464)*(原材料明细表!$L$6:$L$1000))=0,"",SUMPRODUCT((原材料明细表!$A$6:$A$1000&gt;=$G$4)*(原材料明细表!$A$6:$A$1000&lt;=$H$4)*(原材料明细表!$C$6:$C$1000=$A464)*(原材料明细表!$L$6:$L$1000)))</f>
        <v/>
      </c>
      <c r="K464" s="173" t="str">
        <f t="array" ref="K464">IF(A464="","",VLOOKUP(A464,基础资料!A:E,4,0))</f>
        <v/>
      </c>
      <c r="L464" s="184" t="str">
        <f t="array" ref="L464">IF(OR(A464="",J464=""),"",J464*K464)</f>
        <v/>
      </c>
      <c r="M464" s="185" t="str">
        <f t="array" ref="M464">IF(AND(D464="",G464="",J464=""),"",IF(AND(D464="",G464=""),-J464,IF(AND(D464="",J464=""),-G464,IF(AND(G464="",J464=""),D464,IF(D464="",-G464-J464,IF(G464="",D464-J464,IF(J464="",D464-G464,D464-G464-J464)))))))</f>
        <v/>
      </c>
      <c r="N464" s="173" t="str">
        <f t="array" ref="N464">IF(A464="","",VLOOKUP(A464,基础资料!A:E,4,0))</f>
        <v/>
      </c>
      <c r="O464" s="184" t="str">
        <f t="array" ref="O464">IF(OR(A464="",M464=""),"",N464*M464)</f>
        <v/>
      </c>
    </row>
    <row r="465" spans="1:15">
      <c r="A465" s="182"/>
      <c r="B465" s="172"/>
      <c r="C465" s="172"/>
      <c r="D465" s="183" t="str">
        <f t="array" ref="D465">IF(SUMPRODUCT((原材料明细表!$A$6:$A$1000&gt;=$G$4)*(原材料明细表!$A$6:$A$1000&lt;=$H$4)*(原材料明细表!$C$6:$C$1000=$A465)*(原材料明细表!$F$6:$F$1000))=0,"",SUMPRODUCT((原材料明细表!$A$6:$A$1000&gt;=$G$4)*(原材料明细表!$A$6:$A$1000&lt;=$H$4)*(原材料明细表!$C$6:$C$1000=$A465)*(原材料明细表!$F$6:$F$1000)))</f>
        <v/>
      </c>
      <c r="E465" s="179" t="str">
        <f t="array" ref="E465">IF(A465="","",VLOOKUP(A465,基础资料!A:E,4,0))</f>
        <v/>
      </c>
      <c r="F465" s="180" t="str">
        <f t="array" ref="F465">IF(OR(A465="",D465=""),"",E465*D465)</f>
        <v/>
      </c>
      <c r="G465" s="181" t="str">
        <f t="array" ref="G465">IF(SUMPRODUCT((原材料明细表!$A$6:$A$1000&gt;=$G$4)*(原材料明细表!$A$6:$A$1000&lt;=$H$4)*(原材料明细表!$C$6:$C$1000=$A465)*(原材料明细表!$I$6:$I$1000))=0,"",SUMPRODUCT((原材料明细表!$A$6:$A$1000&gt;=$G$4)*(原材料明细表!$A$6:$A$1000&lt;=$H$4)*(原材料明细表!$C$6:$C$1000=$A465)*(原材料明细表!$I$6:$I$1000)))</f>
        <v/>
      </c>
      <c r="H465" s="179" t="str">
        <f t="array" ref="H465">IF(A465="","",VLOOKUP(A465,基础资料!A:E,4,0))</f>
        <v/>
      </c>
      <c r="I465" s="186" t="str">
        <f t="array" ref="I465">IF(OR(A465="",G465=""),"",G465*H465)</f>
        <v/>
      </c>
      <c r="J465" s="181" t="str">
        <f t="array" ref="J465">IF(SUMPRODUCT((原材料明细表!$A$6:$A$1000&gt;=$G$4)*(原材料明细表!$A$6:$A$1000&lt;=$H$4)*(原材料明细表!$C$6:$C$1000=$A465)*(原材料明细表!$L$6:$L$1000))=0,"",SUMPRODUCT((原材料明细表!$A$6:$A$1000&gt;=$G$4)*(原材料明细表!$A$6:$A$1000&lt;=$H$4)*(原材料明细表!$C$6:$C$1000=$A465)*(原材料明细表!$L$6:$L$1000)))</f>
        <v/>
      </c>
      <c r="K465" s="178" t="str">
        <f t="array" ref="K465">IF(A465="","",VLOOKUP(A465,基础资料!A:E,4,0))</f>
        <v/>
      </c>
      <c r="L465" s="186" t="str">
        <f t="array" ref="L465">IF(OR(A465="",J465=""),"",J465*K465)</f>
        <v/>
      </c>
      <c r="M465" s="187" t="str">
        <f t="array" ref="M465">IF(AND(D465="",G465="",J465=""),"",IF(AND(D465="",G465=""),-J465,IF(AND(D465="",J465=""),-G465,IF(AND(G465="",J465=""),D465,IF(D465="",-G465-J465,IF(G465="",D465-J465,IF(J465="",D465-G465,D465-G465-J465)))))))</f>
        <v/>
      </c>
      <c r="N465" s="178" t="str">
        <f t="array" ref="N465">IF(A465="","",VLOOKUP(A465,基础资料!A:E,4,0))</f>
        <v/>
      </c>
      <c r="O465" s="186" t="str">
        <f t="array" ref="O465">IF(OR(A465="",M465=""),"",N465*M465)</f>
        <v/>
      </c>
    </row>
    <row r="466" spans="1:15">
      <c r="A466" s="182"/>
      <c r="B466" s="172"/>
      <c r="C466" s="172"/>
      <c r="D466" s="183" t="str">
        <f t="array" ref="D466">IF(SUMPRODUCT((原材料明细表!$A$6:$A$1000&gt;=$G$4)*(原材料明细表!$A$6:$A$1000&lt;=$H$4)*(原材料明细表!$C$6:$C$1000=$A466)*(原材料明细表!$F$6:$F$1000))=0,"",SUMPRODUCT((原材料明细表!$A$6:$A$1000&gt;=$G$4)*(原材料明细表!$A$6:$A$1000&lt;=$H$4)*(原材料明细表!$C$6:$C$1000=$A466)*(原材料明细表!$F$6:$F$1000)))</f>
        <v/>
      </c>
      <c r="E466" s="174" t="str">
        <f t="array" ref="E466">IF(A466="","",VLOOKUP(A466,基础资料!A:E,4,0))</f>
        <v/>
      </c>
      <c r="F466" s="175" t="str">
        <f t="array" ref="F466">IF(OR(A466="",D466=""),"",E466*D466)</f>
        <v/>
      </c>
      <c r="G466" s="176" t="str">
        <f t="array" ref="G466">IF(SUMPRODUCT((原材料明细表!$A$6:$A$1000&gt;=$G$4)*(原材料明细表!$A$6:$A$1000&lt;=$H$4)*(原材料明细表!$C$6:$C$1000=$A466)*(原材料明细表!$I$6:$I$1000))=0,"",SUMPRODUCT((原材料明细表!$A$6:$A$1000&gt;=$G$4)*(原材料明细表!$A$6:$A$1000&lt;=$H$4)*(原材料明细表!$C$6:$C$1000=$A466)*(原材料明细表!$I$6:$I$1000)))</f>
        <v/>
      </c>
      <c r="H466" s="174" t="str">
        <f t="array" ref="H466">IF(A466="","",VLOOKUP(A466,基础资料!A:E,4,0))</f>
        <v/>
      </c>
      <c r="I466" s="184" t="str">
        <f t="array" ref="I466">IF(OR(A466="",G466=""),"",G466*H466)</f>
        <v/>
      </c>
      <c r="J466" s="176" t="str">
        <f t="array" ref="J466">IF(SUMPRODUCT((原材料明细表!$A$6:$A$1000&gt;=$G$4)*(原材料明细表!$A$6:$A$1000&lt;=$H$4)*(原材料明细表!$C$6:$C$1000=$A466)*(原材料明细表!$L$6:$L$1000))=0,"",SUMPRODUCT((原材料明细表!$A$6:$A$1000&gt;=$G$4)*(原材料明细表!$A$6:$A$1000&lt;=$H$4)*(原材料明细表!$C$6:$C$1000=$A466)*(原材料明细表!$L$6:$L$1000)))</f>
        <v/>
      </c>
      <c r="K466" s="173" t="str">
        <f t="array" ref="K466">IF(A466="","",VLOOKUP(A466,基础资料!A:E,4,0))</f>
        <v/>
      </c>
      <c r="L466" s="184" t="str">
        <f t="array" ref="L466">IF(OR(A466="",J466=""),"",J466*K466)</f>
        <v/>
      </c>
      <c r="M466" s="185" t="str">
        <f t="array" ref="M466">IF(AND(D466="",G466="",J466=""),"",IF(AND(D466="",G466=""),-J466,IF(AND(D466="",J466=""),-G466,IF(AND(G466="",J466=""),D466,IF(D466="",-G466-J466,IF(G466="",D466-J466,IF(J466="",D466-G466,D466-G466-J466)))))))</f>
        <v/>
      </c>
      <c r="N466" s="173" t="str">
        <f t="array" ref="N466">IF(A466="","",VLOOKUP(A466,基础资料!A:E,4,0))</f>
        <v/>
      </c>
      <c r="O466" s="184" t="str">
        <f t="array" ref="O466">IF(OR(A466="",M466=""),"",N466*M466)</f>
        <v/>
      </c>
    </row>
    <row r="467" spans="1:15">
      <c r="A467" s="182"/>
      <c r="B467" s="172"/>
      <c r="C467" s="172"/>
      <c r="D467" s="183" t="str">
        <f t="array" ref="D467">IF(SUMPRODUCT((原材料明细表!$A$6:$A$1000&gt;=$G$4)*(原材料明细表!$A$6:$A$1000&lt;=$H$4)*(原材料明细表!$C$6:$C$1000=$A467)*(原材料明细表!$F$6:$F$1000))=0,"",SUMPRODUCT((原材料明细表!$A$6:$A$1000&gt;=$G$4)*(原材料明细表!$A$6:$A$1000&lt;=$H$4)*(原材料明细表!$C$6:$C$1000=$A467)*(原材料明细表!$F$6:$F$1000)))</f>
        <v/>
      </c>
      <c r="E467" s="179" t="str">
        <f t="array" ref="E467">IF(A467="","",VLOOKUP(A467,基础资料!A:E,4,0))</f>
        <v/>
      </c>
      <c r="F467" s="180" t="str">
        <f t="array" ref="F467">IF(OR(A467="",D467=""),"",E467*D467)</f>
        <v/>
      </c>
      <c r="G467" s="181" t="str">
        <f t="array" ref="G467">IF(SUMPRODUCT((原材料明细表!$A$6:$A$1000&gt;=$G$4)*(原材料明细表!$A$6:$A$1000&lt;=$H$4)*(原材料明细表!$C$6:$C$1000=$A467)*(原材料明细表!$I$6:$I$1000))=0,"",SUMPRODUCT((原材料明细表!$A$6:$A$1000&gt;=$G$4)*(原材料明细表!$A$6:$A$1000&lt;=$H$4)*(原材料明细表!$C$6:$C$1000=$A467)*(原材料明细表!$I$6:$I$1000)))</f>
        <v/>
      </c>
      <c r="H467" s="179" t="str">
        <f t="array" ref="H467">IF(A467="","",VLOOKUP(A467,基础资料!A:E,4,0))</f>
        <v/>
      </c>
      <c r="I467" s="186" t="str">
        <f t="array" ref="I467">IF(OR(A467="",G467=""),"",G467*H467)</f>
        <v/>
      </c>
      <c r="J467" s="181" t="str">
        <f t="array" ref="J467">IF(SUMPRODUCT((原材料明细表!$A$6:$A$1000&gt;=$G$4)*(原材料明细表!$A$6:$A$1000&lt;=$H$4)*(原材料明细表!$C$6:$C$1000=$A467)*(原材料明细表!$L$6:$L$1000))=0,"",SUMPRODUCT((原材料明细表!$A$6:$A$1000&gt;=$G$4)*(原材料明细表!$A$6:$A$1000&lt;=$H$4)*(原材料明细表!$C$6:$C$1000=$A467)*(原材料明细表!$L$6:$L$1000)))</f>
        <v/>
      </c>
      <c r="K467" s="178" t="str">
        <f t="array" ref="K467">IF(A467="","",VLOOKUP(A467,基础资料!A:E,4,0))</f>
        <v/>
      </c>
      <c r="L467" s="186" t="str">
        <f t="array" ref="L467">IF(OR(A467="",J467=""),"",J467*K467)</f>
        <v/>
      </c>
      <c r="M467" s="187" t="str">
        <f t="array" ref="M467">IF(AND(D467="",G467="",J467=""),"",IF(AND(D467="",G467=""),-J467,IF(AND(D467="",J467=""),-G467,IF(AND(G467="",J467=""),D467,IF(D467="",-G467-J467,IF(G467="",D467-J467,IF(J467="",D467-G467,D467-G467-J467)))))))</f>
        <v/>
      </c>
      <c r="N467" s="178" t="str">
        <f t="array" ref="N467">IF(A467="","",VLOOKUP(A467,基础资料!A:E,4,0))</f>
        <v/>
      </c>
      <c r="O467" s="186" t="str">
        <f t="array" ref="O467">IF(OR(A467="",M467=""),"",N467*M467)</f>
        <v/>
      </c>
    </row>
    <row r="468" spans="1:15">
      <c r="A468" s="182"/>
      <c r="B468" s="172"/>
      <c r="C468" s="172"/>
      <c r="D468" s="183" t="str">
        <f t="array" ref="D468">IF(SUMPRODUCT((原材料明细表!$A$6:$A$1000&gt;=$G$4)*(原材料明细表!$A$6:$A$1000&lt;=$H$4)*(原材料明细表!$C$6:$C$1000=$A468)*(原材料明细表!$F$6:$F$1000))=0,"",SUMPRODUCT((原材料明细表!$A$6:$A$1000&gt;=$G$4)*(原材料明细表!$A$6:$A$1000&lt;=$H$4)*(原材料明细表!$C$6:$C$1000=$A468)*(原材料明细表!$F$6:$F$1000)))</f>
        <v/>
      </c>
      <c r="E468" s="174" t="str">
        <f t="array" ref="E468">IF(A468="","",VLOOKUP(A468,基础资料!A:E,4,0))</f>
        <v/>
      </c>
      <c r="F468" s="175" t="str">
        <f t="array" ref="F468">IF(OR(A468="",D468=""),"",E468*D468)</f>
        <v/>
      </c>
      <c r="G468" s="176" t="str">
        <f t="array" ref="G468">IF(SUMPRODUCT((原材料明细表!$A$6:$A$1000&gt;=$G$4)*(原材料明细表!$A$6:$A$1000&lt;=$H$4)*(原材料明细表!$C$6:$C$1000=$A468)*(原材料明细表!$I$6:$I$1000))=0,"",SUMPRODUCT((原材料明细表!$A$6:$A$1000&gt;=$G$4)*(原材料明细表!$A$6:$A$1000&lt;=$H$4)*(原材料明细表!$C$6:$C$1000=$A468)*(原材料明细表!$I$6:$I$1000)))</f>
        <v/>
      </c>
      <c r="H468" s="174" t="str">
        <f t="array" ref="H468">IF(A468="","",VLOOKUP(A468,基础资料!A:E,4,0))</f>
        <v/>
      </c>
      <c r="I468" s="184" t="str">
        <f t="array" ref="I468">IF(OR(A468="",G468=""),"",G468*H468)</f>
        <v/>
      </c>
      <c r="J468" s="176" t="str">
        <f t="array" ref="J468">IF(SUMPRODUCT((原材料明细表!$A$6:$A$1000&gt;=$G$4)*(原材料明细表!$A$6:$A$1000&lt;=$H$4)*(原材料明细表!$C$6:$C$1000=$A468)*(原材料明细表!$L$6:$L$1000))=0,"",SUMPRODUCT((原材料明细表!$A$6:$A$1000&gt;=$G$4)*(原材料明细表!$A$6:$A$1000&lt;=$H$4)*(原材料明细表!$C$6:$C$1000=$A468)*(原材料明细表!$L$6:$L$1000)))</f>
        <v/>
      </c>
      <c r="K468" s="173" t="str">
        <f t="array" ref="K468">IF(A468="","",VLOOKUP(A468,基础资料!A:E,4,0))</f>
        <v/>
      </c>
      <c r="L468" s="184" t="str">
        <f t="array" ref="L468">IF(OR(A468="",J468=""),"",J468*K468)</f>
        <v/>
      </c>
      <c r="M468" s="185" t="str">
        <f t="array" ref="M468">IF(AND(D468="",G468="",J468=""),"",IF(AND(D468="",G468=""),-J468,IF(AND(D468="",J468=""),-G468,IF(AND(G468="",J468=""),D468,IF(D468="",-G468-J468,IF(G468="",D468-J468,IF(J468="",D468-G468,D468-G468-J468)))))))</f>
        <v/>
      </c>
      <c r="N468" s="173" t="str">
        <f t="array" ref="N468">IF(A468="","",VLOOKUP(A468,基础资料!A:E,4,0))</f>
        <v/>
      </c>
      <c r="O468" s="184" t="str">
        <f t="array" ref="O468">IF(OR(A468="",M468=""),"",N468*M468)</f>
        <v/>
      </c>
    </row>
    <row r="469" spans="1:15">
      <c r="A469" s="182"/>
      <c r="B469" s="172"/>
      <c r="C469" s="172"/>
      <c r="D469" s="183" t="str">
        <f t="array" ref="D469">IF(SUMPRODUCT((原材料明细表!$A$6:$A$1000&gt;=$G$4)*(原材料明细表!$A$6:$A$1000&lt;=$H$4)*(原材料明细表!$C$6:$C$1000=$A469)*(原材料明细表!$F$6:$F$1000))=0,"",SUMPRODUCT((原材料明细表!$A$6:$A$1000&gt;=$G$4)*(原材料明细表!$A$6:$A$1000&lt;=$H$4)*(原材料明细表!$C$6:$C$1000=$A469)*(原材料明细表!$F$6:$F$1000)))</f>
        <v/>
      </c>
      <c r="E469" s="179" t="str">
        <f t="array" ref="E469">IF(A469="","",VLOOKUP(A469,基础资料!A:E,4,0))</f>
        <v/>
      </c>
      <c r="F469" s="180" t="str">
        <f t="array" ref="F469">IF(OR(A469="",D469=""),"",E469*D469)</f>
        <v/>
      </c>
      <c r="G469" s="181" t="str">
        <f t="array" ref="G469">IF(SUMPRODUCT((原材料明细表!$A$6:$A$1000&gt;=$G$4)*(原材料明细表!$A$6:$A$1000&lt;=$H$4)*(原材料明细表!$C$6:$C$1000=$A469)*(原材料明细表!$I$6:$I$1000))=0,"",SUMPRODUCT((原材料明细表!$A$6:$A$1000&gt;=$G$4)*(原材料明细表!$A$6:$A$1000&lt;=$H$4)*(原材料明细表!$C$6:$C$1000=$A469)*(原材料明细表!$I$6:$I$1000)))</f>
        <v/>
      </c>
      <c r="H469" s="179" t="str">
        <f t="array" ref="H469">IF(A469="","",VLOOKUP(A469,基础资料!A:E,4,0))</f>
        <v/>
      </c>
      <c r="I469" s="186" t="str">
        <f t="array" ref="I469">IF(OR(A469="",G469=""),"",G469*H469)</f>
        <v/>
      </c>
      <c r="J469" s="181" t="str">
        <f t="array" ref="J469">IF(SUMPRODUCT((原材料明细表!$A$6:$A$1000&gt;=$G$4)*(原材料明细表!$A$6:$A$1000&lt;=$H$4)*(原材料明细表!$C$6:$C$1000=$A469)*(原材料明细表!$L$6:$L$1000))=0,"",SUMPRODUCT((原材料明细表!$A$6:$A$1000&gt;=$G$4)*(原材料明细表!$A$6:$A$1000&lt;=$H$4)*(原材料明细表!$C$6:$C$1000=$A469)*(原材料明细表!$L$6:$L$1000)))</f>
        <v/>
      </c>
      <c r="K469" s="178" t="str">
        <f t="array" ref="K469">IF(A469="","",VLOOKUP(A469,基础资料!A:E,4,0))</f>
        <v/>
      </c>
      <c r="L469" s="186" t="str">
        <f t="array" ref="L469">IF(OR(A469="",J469=""),"",J469*K469)</f>
        <v/>
      </c>
      <c r="M469" s="187" t="str">
        <f t="array" ref="M469">IF(AND(D469="",G469="",J469=""),"",IF(AND(D469="",G469=""),-J469,IF(AND(D469="",J469=""),-G469,IF(AND(G469="",J469=""),D469,IF(D469="",-G469-J469,IF(G469="",D469-J469,IF(J469="",D469-G469,D469-G469-J469)))))))</f>
        <v/>
      </c>
      <c r="N469" s="178" t="str">
        <f t="array" ref="N469">IF(A469="","",VLOOKUP(A469,基础资料!A:E,4,0))</f>
        <v/>
      </c>
      <c r="O469" s="186" t="str">
        <f t="array" ref="O469">IF(OR(A469="",M469=""),"",N469*M469)</f>
        <v/>
      </c>
    </row>
    <row r="470" spans="1:15">
      <c r="A470" s="182"/>
      <c r="B470" s="172"/>
      <c r="C470" s="172"/>
      <c r="D470" s="183" t="str">
        <f t="array" ref="D470">IF(SUMPRODUCT((原材料明细表!$A$6:$A$1000&gt;=$G$4)*(原材料明细表!$A$6:$A$1000&lt;=$H$4)*(原材料明细表!$C$6:$C$1000=$A470)*(原材料明细表!$F$6:$F$1000))=0,"",SUMPRODUCT((原材料明细表!$A$6:$A$1000&gt;=$G$4)*(原材料明细表!$A$6:$A$1000&lt;=$H$4)*(原材料明细表!$C$6:$C$1000=$A470)*(原材料明细表!$F$6:$F$1000)))</f>
        <v/>
      </c>
      <c r="E470" s="174" t="str">
        <f t="array" ref="E470">IF(A470="","",VLOOKUP(A470,基础资料!A:E,4,0))</f>
        <v/>
      </c>
      <c r="F470" s="175" t="str">
        <f t="array" ref="F470">IF(OR(A470="",D470=""),"",E470*D470)</f>
        <v/>
      </c>
      <c r="G470" s="176" t="str">
        <f t="array" ref="G470">IF(SUMPRODUCT((原材料明细表!$A$6:$A$1000&gt;=$G$4)*(原材料明细表!$A$6:$A$1000&lt;=$H$4)*(原材料明细表!$C$6:$C$1000=$A470)*(原材料明细表!$I$6:$I$1000))=0,"",SUMPRODUCT((原材料明细表!$A$6:$A$1000&gt;=$G$4)*(原材料明细表!$A$6:$A$1000&lt;=$H$4)*(原材料明细表!$C$6:$C$1000=$A470)*(原材料明细表!$I$6:$I$1000)))</f>
        <v/>
      </c>
      <c r="H470" s="174" t="str">
        <f t="array" ref="H470">IF(A470="","",VLOOKUP(A470,基础资料!A:E,4,0))</f>
        <v/>
      </c>
      <c r="I470" s="184" t="str">
        <f t="array" ref="I470">IF(OR(A470="",G470=""),"",G470*H470)</f>
        <v/>
      </c>
      <c r="J470" s="176" t="str">
        <f t="array" ref="J470">IF(SUMPRODUCT((原材料明细表!$A$6:$A$1000&gt;=$G$4)*(原材料明细表!$A$6:$A$1000&lt;=$H$4)*(原材料明细表!$C$6:$C$1000=$A470)*(原材料明细表!$L$6:$L$1000))=0,"",SUMPRODUCT((原材料明细表!$A$6:$A$1000&gt;=$G$4)*(原材料明细表!$A$6:$A$1000&lt;=$H$4)*(原材料明细表!$C$6:$C$1000=$A470)*(原材料明细表!$L$6:$L$1000)))</f>
        <v/>
      </c>
      <c r="K470" s="173" t="str">
        <f t="array" ref="K470">IF(A470="","",VLOOKUP(A470,基础资料!A:E,4,0))</f>
        <v/>
      </c>
      <c r="L470" s="184" t="str">
        <f t="array" ref="L470">IF(OR(A470="",J470=""),"",J470*K470)</f>
        <v/>
      </c>
      <c r="M470" s="185" t="str">
        <f t="array" ref="M470">IF(AND(D470="",G470="",J470=""),"",IF(AND(D470="",G470=""),-J470,IF(AND(D470="",J470=""),-G470,IF(AND(G470="",J470=""),D470,IF(D470="",-G470-J470,IF(G470="",D470-J470,IF(J470="",D470-G470,D470-G470-J470)))))))</f>
        <v/>
      </c>
      <c r="N470" s="173" t="str">
        <f t="array" ref="N470">IF(A470="","",VLOOKUP(A470,基础资料!A:E,4,0))</f>
        <v/>
      </c>
      <c r="O470" s="184" t="str">
        <f t="array" ref="O470">IF(OR(A470="",M470=""),"",N470*M470)</f>
        <v/>
      </c>
    </row>
    <row r="471" spans="1:15">
      <c r="A471" s="182"/>
      <c r="B471" s="172"/>
      <c r="C471" s="172"/>
      <c r="D471" s="183" t="str">
        <f t="array" ref="D471">IF(SUMPRODUCT((原材料明细表!$A$6:$A$1000&gt;=$G$4)*(原材料明细表!$A$6:$A$1000&lt;=$H$4)*(原材料明细表!$C$6:$C$1000=$A471)*(原材料明细表!$F$6:$F$1000))=0,"",SUMPRODUCT((原材料明细表!$A$6:$A$1000&gt;=$G$4)*(原材料明细表!$A$6:$A$1000&lt;=$H$4)*(原材料明细表!$C$6:$C$1000=$A471)*(原材料明细表!$F$6:$F$1000)))</f>
        <v/>
      </c>
      <c r="E471" s="179" t="str">
        <f t="array" ref="E471">IF(A471="","",VLOOKUP(A471,基础资料!A:E,4,0))</f>
        <v/>
      </c>
      <c r="F471" s="180" t="str">
        <f t="array" ref="F471">IF(OR(A471="",D471=""),"",E471*D471)</f>
        <v/>
      </c>
      <c r="G471" s="181" t="str">
        <f t="array" ref="G471">IF(SUMPRODUCT((原材料明细表!$A$6:$A$1000&gt;=$G$4)*(原材料明细表!$A$6:$A$1000&lt;=$H$4)*(原材料明细表!$C$6:$C$1000=$A471)*(原材料明细表!$I$6:$I$1000))=0,"",SUMPRODUCT((原材料明细表!$A$6:$A$1000&gt;=$G$4)*(原材料明细表!$A$6:$A$1000&lt;=$H$4)*(原材料明细表!$C$6:$C$1000=$A471)*(原材料明细表!$I$6:$I$1000)))</f>
        <v/>
      </c>
      <c r="H471" s="179" t="str">
        <f t="array" ref="H471">IF(A471="","",VLOOKUP(A471,基础资料!A:E,4,0))</f>
        <v/>
      </c>
      <c r="I471" s="186" t="str">
        <f t="array" ref="I471">IF(OR(A471="",G471=""),"",G471*H471)</f>
        <v/>
      </c>
      <c r="J471" s="181" t="str">
        <f t="array" ref="J471">IF(SUMPRODUCT((原材料明细表!$A$6:$A$1000&gt;=$G$4)*(原材料明细表!$A$6:$A$1000&lt;=$H$4)*(原材料明细表!$C$6:$C$1000=$A471)*(原材料明细表!$L$6:$L$1000))=0,"",SUMPRODUCT((原材料明细表!$A$6:$A$1000&gt;=$G$4)*(原材料明细表!$A$6:$A$1000&lt;=$H$4)*(原材料明细表!$C$6:$C$1000=$A471)*(原材料明细表!$L$6:$L$1000)))</f>
        <v/>
      </c>
      <c r="K471" s="178" t="str">
        <f t="array" ref="K471">IF(A471="","",VLOOKUP(A471,基础资料!A:E,4,0))</f>
        <v/>
      </c>
      <c r="L471" s="186" t="str">
        <f t="array" ref="L471">IF(OR(A471="",J471=""),"",J471*K471)</f>
        <v/>
      </c>
      <c r="M471" s="187" t="str">
        <f t="array" ref="M471">IF(AND(D471="",G471="",J471=""),"",IF(AND(D471="",G471=""),-J471,IF(AND(D471="",J471=""),-G471,IF(AND(G471="",J471=""),D471,IF(D471="",-G471-J471,IF(G471="",D471-J471,IF(J471="",D471-G471,D471-G471-J471)))))))</f>
        <v/>
      </c>
      <c r="N471" s="178" t="str">
        <f t="array" ref="N471">IF(A471="","",VLOOKUP(A471,基础资料!A:E,4,0))</f>
        <v/>
      </c>
      <c r="O471" s="186" t="str">
        <f t="array" ref="O471">IF(OR(A471="",M471=""),"",N471*M471)</f>
        <v/>
      </c>
    </row>
    <row r="472" spans="1:15">
      <c r="A472" s="182"/>
      <c r="B472" s="172"/>
      <c r="C472" s="172"/>
      <c r="D472" s="183" t="str">
        <f t="array" ref="D472">IF(SUMPRODUCT((原材料明细表!$A$6:$A$1000&gt;=$G$4)*(原材料明细表!$A$6:$A$1000&lt;=$H$4)*(原材料明细表!$C$6:$C$1000=$A472)*(原材料明细表!$F$6:$F$1000))=0,"",SUMPRODUCT((原材料明细表!$A$6:$A$1000&gt;=$G$4)*(原材料明细表!$A$6:$A$1000&lt;=$H$4)*(原材料明细表!$C$6:$C$1000=$A472)*(原材料明细表!$F$6:$F$1000)))</f>
        <v/>
      </c>
      <c r="E472" s="174" t="str">
        <f t="array" ref="E472">IF(A472="","",VLOOKUP(A472,基础资料!A:E,4,0))</f>
        <v/>
      </c>
      <c r="F472" s="175" t="str">
        <f t="array" ref="F472">IF(OR(A472="",D472=""),"",E472*D472)</f>
        <v/>
      </c>
      <c r="G472" s="176" t="str">
        <f t="array" ref="G472">IF(SUMPRODUCT((原材料明细表!$A$6:$A$1000&gt;=$G$4)*(原材料明细表!$A$6:$A$1000&lt;=$H$4)*(原材料明细表!$C$6:$C$1000=$A472)*(原材料明细表!$I$6:$I$1000))=0,"",SUMPRODUCT((原材料明细表!$A$6:$A$1000&gt;=$G$4)*(原材料明细表!$A$6:$A$1000&lt;=$H$4)*(原材料明细表!$C$6:$C$1000=$A472)*(原材料明细表!$I$6:$I$1000)))</f>
        <v/>
      </c>
      <c r="H472" s="174" t="str">
        <f t="array" ref="H472">IF(A472="","",VLOOKUP(A472,基础资料!A:E,4,0))</f>
        <v/>
      </c>
      <c r="I472" s="184" t="str">
        <f t="array" ref="I472">IF(OR(A472="",G472=""),"",G472*H472)</f>
        <v/>
      </c>
      <c r="J472" s="176" t="str">
        <f t="array" ref="J472">IF(SUMPRODUCT((原材料明细表!$A$6:$A$1000&gt;=$G$4)*(原材料明细表!$A$6:$A$1000&lt;=$H$4)*(原材料明细表!$C$6:$C$1000=$A472)*(原材料明细表!$L$6:$L$1000))=0,"",SUMPRODUCT((原材料明细表!$A$6:$A$1000&gt;=$G$4)*(原材料明细表!$A$6:$A$1000&lt;=$H$4)*(原材料明细表!$C$6:$C$1000=$A472)*(原材料明细表!$L$6:$L$1000)))</f>
        <v/>
      </c>
      <c r="K472" s="173" t="str">
        <f t="array" ref="K472">IF(A472="","",VLOOKUP(A472,基础资料!A:E,4,0))</f>
        <v/>
      </c>
      <c r="L472" s="184" t="str">
        <f t="array" ref="L472">IF(OR(A472="",J472=""),"",J472*K472)</f>
        <v/>
      </c>
      <c r="M472" s="185" t="str">
        <f t="array" ref="M472">IF(AND(D472="",G472="",J472=""),"",IF(AND(D472="",G472=""),-J472,IF(AND(D472="",J472=""),-G472,IF(AND(G472="",J472=""),D472,IF(D472="",-G472-J472,IF(G472="",D472-J472,IF(J472="",D472-G472,D472-G472-J472)))))))</f>
        <v/>
      </c>
      <c r="N472" s="173" t="str">
        <f t="array" ref="N472">IF(A472="","",VLOOKUP(A472,基础资料!A:E,4,0))</f>
        <v/>
      </c>
      <c r="O472" s="184" t="str">
        <f t="array" ref="O472">IF(OR(A472="",M472=""),"",N472*M472)</f>
        <v/>
      </c>
    </row>
    <row r="473" spans="1:15">
      <c r="A473" s="182"/>
      <c r="B473" s="172"/>
      <c r="C473" s="172"/>
      <c r="D473" s="183" t="str">
        <f t="array" ref="D473">IF(SUMPRODUCT((原材料明细表!$A$6:$A$1000&gt;=$G$4)*(原材料明细表!$A$6:$A$1000&lt;=$H$4)*(原材料明细表!$C$6:$C$1000=$A473)*(原材料明细表!$F$6:$F$1000))=0,"",SUMPRODUCT((原材料明细表!$A$6:$A$1000&gt;=$G$4)*(原材料明细表!$A$6:$A$1000&lt;=$H$4)*(原材料明细表!$C$6:$C$1000=$A473)*(原材料明细表!$F$6:$F$1000)))</f>
        <v/>
      </c>
      <c r="E473" s="179" t="str">
        <f t="array" ref="E473">IF(A473="","",VLOOKUP(A473,基础资料!A:E,4,0))</f>
        <v/>
      </c>
      <c r="F473" s="180" t="str">
        <f t="array" ref="F473">IF(OR(A473="",D473=""),"",E473*D473)</f>
        <v/>
      </c>
      <c r="G473" s="181" t="str">
        <f t="array" ref="G473">IF(SUMPRODUCT((原材料明细表!$A$6:$A$1000&gt;=$G$4)*(原材料明细表!$A$6:$A$1000&lt;=$H$4)*(原材料明细表!$C$6:$C$1000=$A473)*(原材料明细表!$I$6:$I$1000))=0,"",SUMPRODUCT((原材料明细表!$A$6:$A$1000&gt;=$G$4)*(原材料明细表!$A$6:$A$1000&lt;=$H$4)*(原材料明细表!$C$6:$C$1000=$A473)*(原材料明细表!$I$6:$I$1000)))</f>
        <v/>
      </c>
      <c r="H473" s="179" t="str">
        <f t="array" ref="H473">IF(A473="","",VLOOKUP(A473,基础资料!A:E,4,0))</f>
        <v/>
      </c>
      <c r="I473" s="186" t="str">
        <f t="array" ref="I473">IF(OR(A473="",G473=""),"",G473*H473)</f>
        <v/>
      </c>
      <c r="J473" s="181" t="str">
        <f t="array" ref="J473">IF(SUMPRODUCT((原材料明细表!$A$6:$A$1000&gt;=$G$4)*(原材料明细表!$A$6:$A$1000&lt;=$H$4)*(原材料明细表!$C$6:$C$1000=$A473)*(原材料明细表!$L$6:$L$1000))=0,"",SUMPRODUCT((原材料明细表!$A$6:$A$1000&gt;=$G$4)*(原材料明细表!$A$6:$A$1000&lt;=$H$4)*(原材料明细表!$C$6:$C$1000=$A473)*(原材料明细表!$L$6:$L$1000)))</f>
        <v/>
      </c>
      <c r="K473" s="178" t="str">
        <f t="array" ref="K473">IF(A473="","",VLOOKUP(A473,基础资料!A:E,4,0))</f>
        <v/>
      </c>
      <c r="L473" s="186" t="str">
        <f t="array" ref="L473">IF(OR(A473="",J473=""),"",J473*K473)</f>
        <v/>
      </c>
      <c r="M473" s="187" t="str">
        <f t="array" ref="M473">IF(AND(D473="",G473="",J473=""),"",IF(AND(D473="",G473=""),-J473,IF(AND(D473="",J473=""),-G473,IF(AND(G473="",J473=""),D473,IF(D473="",-G473-J473,IF(G473="",D473-J473,IF(J473="",D473-G473,D473-G473-J473)))))))</f>
        <v/>
      </c>
      <c r="N473" s="178" t="str">
        <f t="array" ref="N473">IF(A473="","",VLOOKUP(A473,基础资料!A:E,4,0))</f>
        <v/>
      </c>
      <c r="O473" s="186" t="str">
        <f t="array" ref="O473">IF(OR(A473="",M473=""),"",N473*M473)</f>
        <v/>
      </c>
    </row>
    <row r="474" spans="1:15">
      <c r="A474" s="182"/>
      <c r="B474" s="172"/>
      <c r="C474" s="172"/>
      <c r="D474" s="183" t="str">
        <f t="array" ref="D474">IF(SUMPRODUCT((原材料明细表!$A$6:$A$1000&gt;=$G$4)*(原材料明细表!$A$6:$A$1000&lt;=$H$4)*(原材料明细表!$C$6:$C$1000=$A474)*(原材料明细表!$F$6:$F$1000))=0,"",SUMPRODUCT((原材料明细表!$A$6:$A$1000&gt;=$G$4)*(原材料明细表!$A$6:$A$1000&lt;=$H$4)*(原材料明细表!$C$6:$C$1000=$A474)*(原材料明细表!$F$6:$F$1000)))</f>
        <v/>
      </c>
      <c r="E474" s="174" t="str">
        <f t="array" ref="E474">IF(A474="","",VLOOKUP(A474,基础资料!A:E,4,0))</f>
        <v/>
      </c>
      <c r="F474" s="175" t="str">
        <f t="array" ref="F474">IF(OR(A474="",D474=""),"",E474*D474)</f>
        <v/>
      </c>
      <c r="G474" s="176" t="str">
        <f t="array" ref="G474">IF(SUMPRODUCT((原材料明细表!$A$6:$A$1000&gt;=$G$4)*(原材料明细表!$A$6:$A$1000&lt;=$H$4)*(原材料明细表!$C$6:$C$1000=$A474)*(原材料明细表!$I$6:$I$1000))=0,"",SUMPRODUCT((原材料明细表!$A$6:$A$1000&gt;=$G$4)*(原材料明细表!$A$6:$A$1000&lt;=$H$4)*(原材料明细表!$C$6:$C$1000=$A474)*(原材料明细表!$I$6:$I$1000)))</f>
        <v/>
      </c>
      <c r="H474" s="174" t="str">
        <f t="array" ref="H474">IF(A474="","",VLOOKUP(A474,基础资料!A:E,4,0))</f>
        <v/>
      </c>
      <c r="I474" s="184" t="str">
        <f t="array" ref="I474">IF(OR(A474="",G474=""),"",G474*H474)</f>
        <v/>
      </c>
      <c r="J474" s="176" t="str">
        <f t="array" ref="J474">IF(SUMPRODUCT((原材料明细表!$A$6:$A$1000&gt;=$G$4)*(原材料明细表!$A$6:$A$1000&lt;=$H$4)*(原材料明细表!$C$6:$C$1000=$A474)*(原材料明细表!$L$6:$L$1000))=0,"",SUMPRODUCT((原材料明细表!$A$6:$A$1000&gt;=$G$4)*(原材料明细表!$A$6:$A$1000&lt;=$H$4)*(原材料明细表!$C$6:$C$1000=$A474)*(原材料明细表!$L$6:$L$1000)))</f>
        <v/>
      </c>
      <c r="K474" s="173" t="str">
        <f t="array" ref="K474">IF(A474="","",VLOOKUP(A474,基础资料!A:E,4,0))</f>
        <v/>
      </c>
      <c r="L474" s="184" t="str">
        <f t="array" ref="L474">IF(OR(A474="",J474=""),"",J474*K474)</f>
        <v/>
      </c>
      <c r="M474" s="185" t="str">
        <f t="array" ref="M474">IF(AND(D474="",G474="",J474=""),"",IF(AND(D474="",G474=""),-J474,IF(AND(D474="",J474=""),-G474,IF(AND(G474="",J474=""),D474,IF(D474="",-G474-J474,IF(G474="",D474-J474,IF(J474="",D474-G474,D474-G474-J474)))))))</f>
        <v/>
      </c>
      <c r="N474" s="173" t="str">
        <f t="array" ref="N474">IF(A474="","",VLOOKUP(A474,基础资料!A:E,4,0))</f>
        <v/>
      </c>
      <c r="O474" s="184" t="str">
        <f t="array" ref="O474">IF(OR(A474="",M474=""),"",N474*M474)</f>
        <v/>
      </c>
    </row>
    <row r="475" spans="1:15">
      <c r="A475" s="182"/>
      <c r="B475" s="172"/>
      <c r="C475" s="172"/>
      <c r="D475" s="183" t="str">
        <f t="array" ref="D475">IF(SUMPRODUCT((原材料明细表!$A$6:$A$1000&gt;=$G$4)*(原材料明细表!$A$6:$A$1000&lt;=$H$4)*(原材料明细表!$C$6:$C$1000=$A475)*(原材料明细表!$F$6:$F$1000))=0,"",SUMPRODUCT((原材料明细表!$A$6:$A$1000&gt;=$G$4)*(原材料明细表!$A$6:$A$1000&lt;=$H$4)*(原材料明细表!$C$6:$C$1000=$A475)*(原材料明细表!$F$6:$F$1000)))</f>
        <v/>
      </c>
      <c r="E475" s="179" t="str">
        <f t="array" ref="E475">IF(A475="","",VLOOKUP(A475,基础资料!A:E,4,0))</f>
        <v/>
      </c>
      <c r="F475" s="180" t="str">
        <f t="array" ref="F475">IF(OR(A475="",D475=""),"",E475*D475)</f>
        <v/>
      </c>
      <c r="G475" s="181" t="str">
        <f t="array" ref="G475">IF(SUMPRODUCT((原材料明细表!$A$6:$A$1000&gt;=$G$4)*(原材料明细表!$A$6:$A$1000&lt;=$H$4)*(原材料明细表!$C$6:$C$1000=$A475)*(原材料明细表!$I$6:$I$1000))=0,"",SUMPRODUCT((原材料明细表!$A$6:$A$1000&gt;=$G$4)*(原材料明细表!$A$6:$A$1000&lt;=$H$4)*(原材料明细表!$C$6:$C$1000=$A475)*(原材料明细表!$I$6:$I$1000)))</f>
        <v/>
      </c>
      <c r="H475" s="179" t="str">
        <f t="array" ref="H475">IF(A475="","",VLOOKUP(A475,基础资料!A:E,4,0))</f>
        <v/>
      </c>
      <c r="I475" s="186" t="str">
        <f t="array" ref="I475">IF(OR(A475="",G475=""),"",G475*H475)</f>
        <v/>
      </c>
      <c r="J475" s="181" t="str">
        <f t="array" ref="J475">IF(SUMPRODUCT((原材料明细表!$A$6:$A$1000&gt;=$G$4)*(原材料明细表!$A$6:$A$1000&lt;=$H$4)*(原材料明细表!$C$6:$C$1000=$A475)*(原材料明细表!$L$6:$L$1000))=0,"",SUMPRODUCT((原材料明细表!$A$6:$A$1000&gt;=$G$4)*(原材料明细表!$A$6:$A$1000&lt;=$H$4)*(原材料明细表!$C$6:$C$1000=$A475)*(原材料明细表!$L$6:$L$1000)))</f>
        <v/>
      </c>
      <c r="K475" s="178" t="str">
        <f t="array" ref="K475">IF(A475="","",VLOOKUP(A475,基础资料!A:E,4,0))</f>
        <v/>
      </c>
      <c r="L475" s="186" t="str">
        <f t="array" ref="L475">IF(OR(A475="",J475=""),"",J475*K475)</f>
        <v/>
      </c>
      <c r="M475" s="187" t="str">
        <f t="array" ref="M475">IF(AND(D475="",G475="",J475=""),"",IF(AND(D475="",G475=""),-J475,IF(AND(D475="",J475=""),-G475,IF(AND(G475="",J475=""),D475,IF(D475="",-G475-J475,IF(G475="",D475-J475,IF(J475="",D475-G475,D475-G475-J475)))))))</f>
        <v/>
      </c>
      <c r="N475" s="178" t="str">
        <f t="array" ref="N475">IF(A475="","",VLOOKUP(A475,基础资料!A:E,4,0))</f>
        <v/>
      </c>
      <c r="O475" s="186" t="str">
        <f t="array" ref="O475">IF(OR(A475="",M475=""),"",N475*M475)</f>
        <v/>
      </c>
    </row>
    <row r="476" spans="1:15">
      <c r="A476" s="182"/>
      <c r="B476" s="172"/>
      <c r="C476" s="172"/>
      <c r="D476" s="183" t="str">
        <f t="array" ref="D476">IF(SUMPRODUCT((原材料明细表!$A$6:$A$1000&gt;=$G$4)*(原材料明细表!$A$6:$A$1000&lt;=$H$4)*(原材料明细表!$C$6:$C$1000=$A476)*(原材料明细表!$F$6:$F$1000))=0,"",SUMPRODUCT((原材料明细表!$A$6:$A$1000&gt;=$G$4)*(原材料明细表!$A$6:$A$1000&lt;=$H$4)*(原材料明细表!$C$6:$C$1000=$A476)*(原材料明细表!$F$6:$F$1000)))</f>
        <v/>
      </c>
      <c r="E476" s="174" t="str">
        <f t="array" ref="E476">IF(A476="","",VLOOKUP(A476,基础资料!A:E,4,0))</f>
        <v/>
      </c>
      <c r="F476" s="175" t="str">
        <f t="array" ref="F476">IF(OR(A476="",D476=""),"",E476*D476)</f>
        <v/>
      </c>
      <c r="G476" s="176" t="str">
        <f t="array" ref="G476">IF(SUMPRODUCT((原材料明细表!$A$6:$A$1000&gt;=$G$4)*(原材料明细表!$A$6:$A$1000&lt;=$H$4)*(原材料明细表!$C$6:$C$1000=$A476)*(原材料明细表!$I$6:$I$1000))=0,"",SUMPRODUCT((原材料明细表!$A$6:$A$1000&gt;=$G$4)*(原材料明细表!$A$6:$A$1000&lt;=$H$4)*(原材料明细表!$C$6:$C$1000=$A476)*(原材料明细表!$I$6:$I$1000)))</f>
        <v/>
      </c>
      <c r="H476" s="174" t="str">
        <f t="array" ref="H476">IF(A476="","",VLOOKUP(A476,基础资料!A:E,4,0))</f>
        <v/>
      </c>
      <c r="I476" s="184" t="str">
        <f t="array" ref="I476">IF(OR(A476="",G476=""),"",G476*H476)</f>
        <v/>
      </c>
      <c r="J476" s="176" t="str">
        <f t="array" ref="J476">IF(SUMPRODUCT((原材料明细表!$A$6:$A$1000&gt;=$G$4)*(原材料明细表!$A$6:$A$1000&lt;=$H$4)*(原材料明细表!$C$6:$C$1000=$A476)*(原材料明细表!$L$6:$L$1000))=0,"",SUMPRODUCT((原材料明细表!$A$6:$A$1000&gt;=$G$4)*(原材料明细表!$A$6:$A$1000&lt;=$H$4)*(原材料明细表!$C$6:$C$1000=$A476)*(原材料明细表!$L$6:$L$1000)))</f>
        <v/>
      </c>
      <c r="K476" s="173" t="str">
        <f t="array" ref="K476">IF(A476="","",VLOOKUP(A476,基础资料!A:E,4,0))</f>
        <v/>
      </c>
      <c r="L476" s="184" t="str">
        <f t="array" ref="L476">IF(OR(A476="",J476=""),"",J476*K476)</f>
        <v/>
      </c>
      <c r="M476" s="185" t="str">
        <f t="array" ref="M476">IF(AND(D476="",G476="",J476=""),"",IF(AND(D476="",G476=""),-J476,IF(AND(D476="",J476=""),-G476,IF(AND(G476="",J476=""),D476,IF(D476="",-G476-J476,IF(G476="",D476-J476,IF(J476="",D476-G476,D476-G476-J476)))))))</f>
        <v/>
      </c>
      <c r="N476" s="173" t="str">
        <f t="array" ref="N476">IF(A476="","",VLOOKUP(A476,基础资料!A:E,4,0))</f>
        <v/>
      </c>
      <c r="O476" s="184" t="str">
        <f t="array" ref="O476">IF(OR(A476="",M476=""),"",N476*M476)</f>
        <v/>
      </c>
    </row>
    <row r="477" spans="1:15">
      <c r="A477" s="182"/>
      <c r="B477" s="172"/>
      <c r="C477" s="172"/>
      <c r="D477" s="183" t="str">
        <f t="array" ref="D477">IF(SUMPRODUCT((原材料明细表!$A$6:$A$1000&gt;=$G$4)*(原材料明细表!$A$6:$A$1000&lt;=$H$4)*(原材料明细表!$C$6:$C$1000=$A477)*(原材料明细表!$F$6:$F$1000))=0,"",SUMPRODUCT((原材料明细表!$A$6:$A$1000&gt;=$G$4)*(原材料明细表!$A$6:$A$1000&lt;=$H$4)*(原材料明细表!$C$6:$C$1000=$A477)*(原材料明细表!$F$6:$F$1000)))</f>
        <v/>
      </c>
      <c r="E477" s="179" t="str">
        <f t="array" ref="E477">IF(A477="","",VLOOKUP(A477,基础资料!A:E,4,0))</f>
        <v/>
      </c>
      <c r="F477" s="180" t="str">
        <f t="array" ref="F477">IF(OR(A477="",D477=""),"",E477*D477)</f>
        <v/>
      </c>
      <c r="G477" s="181" t="str">
        <f t="array" ref="G477">IF(SUMPRODUCT((原材料明细表!$A$6:$A$1000&gt;=$G$4)*(原材料明细表!$A$6:$A$1000&lt;=$H$4)*(原材料明细表!$C$6:$C$1000=$A477)*(原材料明细表!$I$6:$I$1000))=0,"",SUMPRODUCT((原材料明细表!$A$6:$A$1000&gt;=$G$4)*(原材料明细表!$A$6:$A$1000&lt;=$H$4)*(原材料明细表!$C$6:$C$1000=$A477)*(原材料明细表!$I$6:$I$1000)))</f>
        <v/>
      </c>
      <c r="H477" s="179" t="str">
        <f t="array" ref="H477">IF(A477="","",VLOOKUP(A477,基础资料!A:E,4,0))</f>
        <v/>
      </c>
      <c r="I477" s="186" t="str">
        <f t="array" ref="I477">IF(OR(A477="",G477=""),"",G477*H477)</f>
        <v/>
      </c>
      <c r="J477" s="181" t="str">
        <f t="array" ref="J477">IF(SUMPRODUCT((原材料明细表!$A$6:$A$1000&gt;=$G$4)*(原材料明细表!$A$6:$A$1000&lt;=$H$4)*(原材料明细表!$C$6:$C$1000=$A477)*(原材料明细表!$L$6:$L$1000))=0,"",SUMPRODUCT((原材料明细表!$A$6:$A$1000&gt;=$G$4)*(原材料明细表!$A$6:$A$1000&lt;=$H$4)*(原材料明细表!$C$6:$C$1000=$A477)*(原材料明细表!$L$6:$L$1000)))</f>
        <v/>
      </c>
      <c r="K477" s="178" t="str">
        <f t="array" ref="K477">IF(A477="","",VLOOKUP(A477,基础资料!A:E,4,0))</f>
        <v/>
      </c>
      <c r="L477" s="186" t="str">
        <f t="array" ref="L477">IF(OR(A477="",J477=""),"",J477*K477)</f>
        <v/>
      </c>
      <c r="M477" s="187" t="str">
        <f t="array" ref="M477">IF(AND(D477="",G477="",J477=""),"",IF(AND(D477="",G477=""),-J477,IF(AND(D477="",J477=""),-G477,IF(AND(G477="",J477=""),D477,IF(D477="",-G477-J477,IF(G477="",D477-J477,IF(J477="",D477-G477,D477-G477-J477)))))))</f>
        <v/>
      </c>
      <c r="N477" s="178" t="str">
        <f t="array" ref="N477">IF(A477="","",VLOOKUP(A477,基础资料!A:E,4,0))</f>
        <v/>
      </c>
      <c r="O477" s="186" t="str">
        <f t="array" ref="O477">IF(OR(A477="",M477=""),"",N477*M477)</f>
        <v/>
      </c>
    </row>
    <row r="478" spans="1:15">
      <c r="A478" s="182"/>
      <c r="B478" s="172"/>
      <c r="C478" s="172"/>
      <c r="D478" s="183" t="str">
        <f t="array" ref="D478">IF(SUMPRODUCT((原材料明细表!$A$6:$A$1000&gt;=$G$4)*(原材料明细表!$A$6:$A$1000&lt;=$H$4)*(原材料明细表!$C$6:$C$1000=$A478)*(原材料明细表!$F$6:$F$1000))=0,"",SUMPRODUCT((原材料明细表!$A$6:$A$1000&gt;=$G$4)*(原材料明细表!$A$6:$A$1000&lt;=$H$4)*(原材料明细表!$C$6:$C$1000=$A478)*(原材料明细表!$F$6:$F$1000)))</f>
        <v/>
      </c>
      <c r="E478" s="174" t="str">
        <f t="array" ref="E478">IF(A478="","",VLOOKUP(A478,基础资料!A:E,4,0))</f>
        <v/>
      </c>
      <c r="F478" s="175" t="str">
        <f t="array" ref="F478">IF(OR(A478="",D478=""),"",E478*D478)</f>
        <v/>
      </c>
      <c r="G478" s="176" t="str">
        <f t="array" ref="G478">IF(SUMPRODUCT((原材料明细表!$A$6:$A$1000&gt;=$G$4)*(原材料明细表!$A$6:$A$1000&lt;=$H$4)*(原材料明细表!$C$6:$C$1000=$A478)*(原材料明细表!$I$6:$I$1000))=0,"",SUMPRODUCT((原材料明细表!$A$6:$A$1000&gt;=$G$4)*(原材料明细表!$A$6:$A$1000&lt;=$H$4)*(原材料明细表!$C$6:$C$1000=$A478)*(原材料明细表!$I$6:$I$1000)))</f>
        <v/>
      </c>
      <c r="H478" s="174" t="str">
        <f t="array" ref="H478">IF(A478="","",VLOOKUP(A478,基础资料!A:E,4,0))</f>
        <v/>
      </c>
      <c r="I478" s="184" t="str">
        <f t="array" ref="I478">IF(OR(A478="",G478=""),"",G478*H478)</f>
        <v/>
      </c>
      <c r="J478" s="176" t="str">
        <f t="array" ref="J478">IF(SUMPRODUCT((原材料明细表!$A$6:$A$1000&gt;=$G$4)*(原材料明细表!$A$6:$A$1000&lt;=$H$4)*(原材料明细表!$C$6:$C$1000=$A478)*(原材料明细表!$L$6:$L$1000))=0,"",SUMPRODUCT((原材料明细表!$A$6:$A$1000&gt;=$G$4)*(原材料明细表!$A$6:$A$1000&lt;=$H$4)*(原材料明细表!$C$6:$C$1000=$A478)*(原材料明细表!$L$6:$L$1000)))</f>
        <v/>
      </c>
      <c r="K478" s="173" t="str">
        <f t="array" ref="K478">IF(A478="","",VLOOKUP(A478,基础资料!A:E,4,0))</f>
        <v/>
      </c>
      <c r="L478" s="184" t="str">
        <f t="array" ref="L478">IF(OR(A478="",J478=""),"",J478*K478)</f>
        <v/>
      </c>
      <c r="M478" s="185" t="str">
        <f t="array" ref="M478">IF(AND(D478="",G478="",J478=""),"",IF(AND(D478="",G478=""),-J478,IF(AND(D478="",J478=""),-G478,IF(AND(G478="",J478=""),D478,IF(D478="",-G478-J478,IF(G478="",D478-J478,IF(J478="",D478-G478,D478-G478-J478)))))))</f>
        <v/>
      </c>
      <c r="N478" s="173" t="str">
        <f t="array" ref="N478">IF(A478="","",VLOOKUP(A478,基础资料!A:E,4,0))</f>
        <v/>
      </c>
      <c r="O478" s="184" t="str">
        <f t="array" ref="O478">IF(OR(A478="",M478=""),"",N478*M478)</f>
        <v/>
      </c>
    </row>
    <row r="479" spans="1:15">
      <c r="A479" s="182"/>
      <c r="B479" s="172"/>
      <c r="C479" s="172"/>
      <c r="D479" s="183" t="str">
        <f t="array" ref="D479">IF(SUMPRODUCT((原材料明细表!$A$6:$A$1000&gt;=$G$4)*(原材料明细表!$A$6:$A$1000&lt;=$H$4)*(原材料明细表!$C$6:$C$1000=$A479)*(原材料明细表!$F$6:$F$1000))=0,"",SUMPRODUCT((原材料明细表!$A$6:$A$1000&gt;=$G$4)*(原材料明细表!$A$6:$A$1000&lt;=$H$4)*(原材料明细表!$C$6:$C$1000=$A479)*(原材料明细表!$F$6:$F$1000)))</f>
        <v/>
      </c>
      <c r="E479" s="179" t="str">
        <f t="array" ref="E479">IF(A479="","",VLOOKUP(A479,基础资料!A:E,4,0))</f>
        <v/>
      </c>
      <c r="F479" s="180" t="str">
        <f t="array" ref="F479">IF(OR(A479="",D479=""),"",E479*D479)</f>
        <v/>
      </c>
      <c r="G479" s="181" t="str">
        <f t="array" ref="G479">IF(SUMPRODUCT((原材料明细表!$A$6:$A$1000&gt;=$G$4)*(原材料明细表!$A$6:$A$1000&lt;=$H$4)*(原材料明细表!$C$6:$C$1000=$A479)*(原材料明细表!$I$6:$I$1000))=0,"",SUMPRODUCT((原材料明细表!$A$6:$A$1000&gt;=$G$4)*(原材料明细表!$A$6:$A$1000&lt;=$H$4)*(原材料明细表!$C$6:$C$1000=$A479)*(原材料明细表!$I$6:$I$1000)))</f>
        <v/>
      </c>
      <c r="H479" s="179" t="str">
        <f t="array" ref="H479">IF(A479="","",VLOOKUP(A479,基础资料!A:E,4,0))</f>
        <v/>
      </c>
      <c r="I479" s="186" t="str">
        <f t="array" ref="I479">IF(OR(A479="",G479=""),"",G479*H479)</f>
        <v/>
      </c>
      <c r="J479" s="181" t="str">
        <f t="array" ref="J479">IF(SUMPRODUCT((原材料明细表!$A$6:$A$1000&gt;=$G$4)*(原材料明细表!$A$6:$A$1000&lt;=$H$4)*(原材料明细表!$C$6:$C$1000=$A479)*(原材料明细表!$L$6:$L$1000))=0,"",SUMPRODUCT((原材料明细表!$A$6:$A$1000&gt;=$G$4)*(原材料明细表!$A$6:$A$1000&lt;=$H$4)*(原材料明细表!$C$6:$C$1000=$A479)*(原材料明细表!$L$6:$L$1000)))</f>
        <v/>
      </c>
      <c r="K479" s="178" t="str">
        <f t="array" ref="K479">IF(A479="","",VLOOKUP(A479,基础资料!A:E,4,0))</f>
        <v/>
      </c>
      <c r="L479" s="186" t="str">
        <f t="array" ref="L479">IF(OR(A479="",J479=""),"",J479*K479)</f>
        <v/>
      </c>
      <c r="M479" s="187" t="str">
        <f t="array" ref="M479">IF(AND(D479="",G479="",J479=""),"",IF(AND(D479="",G479=""),-J479,IF(AND(D479="",J479=""),-G479,IF(AND(G479="",J479=""),D479,IF(D479="",-G479-J479,IF(G479="",D479-J479,IF(J479="",D479-G479,D479-G479-J479)))))))</f>
        <v/>
      </c>
      <c r="N479" s="178" t="str">
        <f t="array" ref="N479">IF(A479="","",VLOOKUP(A479,基础资料!A:E,4,0))</f>
        <v/>
      </c>
      <c r="O479" s="186" t="str">
        <f t="array" ref="O479">IF(OR(A479="",M479=""),"",N479*M479)</f>
        <v/>
      </c>
    </row>
    <row r="480" spans="1:15">
      <c r="A480" s="182"/>
      <c r="B480" s="172"/>
      <c r="C480" s="172"/>
      <c r="D480" s="183" t="str">
        <f t="array" ref="D480">IF(SUMPRODUCT((原材料明细表!$A$6:$A$1000&gt;=$G$4)*(原材料明细表!$A$6:$A$1000&lt;=$H$4)*(原材料明细表!$C$6:$C$1000=$A480)*(原材料明细表!$F$6:$F$1000))=0,"",SUMPRODUCT((原材料明细表!$A$6:$A$1000&gt;=$G$4)*(原材料明细表!$A$6:$A$1000&lt;=$H$4)*(原材料明细表!$C$6:$C$1000=$A480)*(原材料明细表!$F$6:$F$1000)))</f>
        <v/>
      </c>
      <c r="E480" s="174" t="str">
        <f t="array" ref="E480">IF(A480="","",VLOOKUP(A480,基础资料!A:E,4,0))</f>
        <v/>
      </c>
      <c r="F480" s="175" t="str">
        <f t="array" ref="F480">IF(OR(A480="",D480=""),"",E480*D480)</f>
        <v/>
      </c>
      <c r="G480" s="176" t="str">
        <f t="array" ref="G480">IF(SUMPRODUCT((原材料明细表!$A$6:$A$1000&gt;=$G$4)*(原材料明细表!$A$6:$A$1000&lt;=$H$4)*(原材料明细表!$C$6:$C$1000=$A480)*(原材料明细表!$I$6:$I$1000))=0,"",SUMPRODUCT((原材料明细表!$A$6:$A$1000&gt;=$G$4)*(原材料明细表!$A$6:$A$1000&lt;=$H$4)*(原材料明细表!$C$6:$C$1000=$A480)*(原材料明细表!$I$6:$I$1000)))</f>
        <v/>
      </c>
      <c r="H480" s="174" t="str">
        <f t="array" ref="H480">IF(A480="","",VLOOKUP(A480,基础资料!A:E,4,0))</f>
        <v/>
      </c>
      <c r="I480" s="184" t="str">
        <f t="array" ref="I480">IF(OR(A480="",G480=""),"",G480*H480)</f>
        <v/>
      </c>
      <c r="J480" s="176" t="str">
        <f t="array" ref="J480">IF(SUMPRODUCT((原材料明细表!$A$6:$A$1000&gt;=$G$4)*(原材料明细表!$A$6:$A$1000&lt;=$H$4)*(原材料明细表!$C$6:$C$1000=$A480)*(原材料明细表!$L$6:$L$1000))=0,"",SUMPRODUCT((原材料明细表!$A$6:$A$1000&gt;=$G$4)*(原材料明细表!$A$6:$A$1000&lt;=$H$4)*(原材料明细表!$C$6:$C$1000=$A480)*(原材料明细表!$L$6:$L$1000)))</f>
        <v/>
      </c>
      <c r="K480" s="173" t="str">
        <f t="array" ref="K480">IF(A480="","",VLOOKUP(A480,基础资料!A:E,4,0))</f>
        <v/>
      </c>
      <c r="L480" s="184" t="str">
        <f t="array" ref="L480">IF(OR(A480="",J480=""),"",J480*K480)</f>
        <v/>
      </c>
      <c r="M480" s="185" t="str">
        <f t="array" ref="M480">IF(AND(D480="",G480="",J480=""),"",IF(AND(D480="",G480=""),-J480,IF(AND(D480="",J480=""),-G480,IF(AND(G480="",J480=""),D480,IF(D480="",-G480-J480,IF(G480="",D480-J480,IF(J480="",D480-G480,D480-G480-J480)))))))</f>
        <v/>
      </c>
      <c r="N480" s="173" t="str">
        <f t="array" ref="N480">IF(A480="","",VLOOKUP(A480,基础资料!A:E,4,0))</f>
        <v/>
      </c>
      <c r="O480" s="184" t="str">
        <f t="array" ref="O480">IF(OR(A480="",M480=""),"",N480*M480)</f>
        <v/>
      </c>
    </row>
    <row r="481" spans="1:15">
      <c r="A481" s="182"/>
      <c r="B481" s="172"/>
      <c r="C481" s="172"/>
      <c r="D481" s="183" t="str">
        <f t="array" ref="D481">IF(SUMPRODUCT((原材料明细表!$A$6:$A$1000&gt;=$G$4)*(原材料明细表!$A$6:$A$1000&lt;=$H$4)*(原材料明细表!$C$6:$C$1000=$A481)*(原材料明细表!$F$6:$F$1000))=0,"",SUMPRODUCT((原材料明细表!$A$6:$A$1000&gt;=$G$4)*(原材料明细表!$A$6:$A$1000&lt;=$H$4)*(原材料明细表!$C$6:$C$1000=$A481)*(原材料明细表!$F$6:$F$1000)))</f>
        <v/>
      </c>
      <c r="E481" s="179" t="str">
        <f t="array" ref="E481">IF(A481="","",VLOOKUP(A481,基础资料!A:E,4,0))</f>
        <v/>
      </c>
      <c r="F481" s="180" t="str">
        <f t="array" ref="F481">IF(OR(A481="",D481=""),"",E481*D481)</f>
        <v/>
      </c>
      <c r="G481" s="181" t="str">
        <f t="array" ref="G481">IF(SUMPRODUCT((原材料明细表!$A$6:$A$1000&gt;=$G$4)*(原材料明细表!$A$6:$A$1000&lt;=$H$4)*(原材料明细表!$C$6:$C$1000=$A481)*(原材料明细表!$I$6:$I$1000))=0,"",SUMPRODUCT((原材料明细表!$A$6:$A$1000&gt;=$G$4)*(原材料明细表!$A$6:$A$1000&lt;=$H$4)*(原材料明细表!$C$6:$C$1000=$A481)*(原材料明细表!$I$6:$I$1000)))</f>
        <v/>
      </c>
      <c r="H481" s="179" t="str">
        <f t="array" ref="H481">IF(A481="","",VLOOKUP(A481,基础资料!A:E,4,0))</f>
        <v/>
      </c>
      <c r="I481" s="186" t="str">
        <f t="array" ref="I481">IF(OR(A481="",G481=""),"",G481*H481)</f>
        <v/>
      </c>
      <c r="J481" s="181" t="str">
        <f t="array" ref="J481">IF(SUMPRODUCT((原材料明细表!$A$6:$A$1000&gt;=$G$4)*(原材料明细表!$A$6:$A$1000&lt;=$H$4)*(原材料明细表!$C$6:$C$1000=$A481)*(原材料明细表!$L$6:$L$1000))=0,"",SUMPRODUCT((原材料明细表!$A$6:$A$1000&gt;=$G$4)*(原材料明细表!$A$6:$A$1000&lt;=$H$4)*(原材料明细表!$C$6:$C$1000=$A481)*(原材料明细表!$L$6:$L$1000)))</f>
        <v/>
      </c>
      <c r="K481" s="178" t="str">
        <f t="array" ref="K481">IF(A481="","",VLOOKUP(A481,基础资料!A:E,4,0))</f>
        <v/>
      </c>
      <c r="L481" s="186" t="str">
        <f t="array" ref="L481">IF(OR(A481="",J481=""),"",J481*K481)</f>
        <v/>
      </c>
      <c r="M481" s="187" t="str">
        <f t="array" ref="M481">IF(AND(D481="",G481="",J481=""),"",IF(AND(D481="",G481=""),-J481,IF(AND(D481="",J481=""),-G481,IF(AND(G481="",J481=""),D481,IF(D481="",-G481-J481,IF(G481="",D481-J481,IF(J481="",D481-G481,D481-G481-J481)))))))</f>
        <v/>
      </c>
      <c r="N481" s="178" t="str">
        <f t="array" ref="N481">IF(A481="","",VLOOKUP(A481,基础资料!A:E,4,0))</f>
        <v/>
      </c>
      <c r="O481" s="186" t="str">
        <f t="array" ref="O481">IF(OR(A481="",M481=""),"",N481*M481)</f>
        <v/>
      </c>
    </row>
    <row r="482" spans="1:15">
      <c r="A482" s="182"/>
      <c r="B482" s="172"/>
      <c r="C482" s="172"/>
      <c r="D482" s="183" t="str">
        <f t="array" ref="D482">IF(SUMPRODUCT((原材料明细表!$A$6:$A$1000&gt;=$G$4)*(原材料明细表!$A$6:$A$1000&lt;=$H$4)*(原材料明细表!$C$6:$C$1000=$A482)*(原材料明细表!$F$6:$F$1000))=0,"",SUMPRODUCT((原材料明细表!$A$6:$A$1000&gt;=$G$4)*(原材料明细表!$A$6:$A$1000&lt;=$H$4)*(原材料明细表!$C$6:$C$1000=$A482)*(原材料明细表!$F$6:$F$1000)))</f>
        <v/>
      </c>
      <c r="E482" s="174" t="str">
        <f t="array" ref="E482">IF(A482="","",VLOOKUP(A482,基础资料!A:E,4,0))</f>
        <v/>
      </c>
      <c r="F482" s="175" t="str">
        <f t="array" ref="F482">IF(OR(A482="",D482=""),"",E482*D482)</f>
        <v/>
      </c>
      <c r="G482" s="176" t="str">
        <f t="array" ref="G482">IF(SUMPRODUCT((原材料明细表!$A$6:$A$1000&gt;=$G$4)*(原材料明细表!$A$6:$A$1000&lt;=$H$4)*(原材料明细表!$C$6:$C$1000=$A482)*(原材料明细表!$I$6:$I$1000))=0,"",SUMPRODUCT((原材料明细表!$A$6:$A$1000&gt;=$G$4)*(原材料明细表!$A$6:$A$1000&lt;=$H$4)*(原材料明细表!$C$6:$C$1000=$A482)*(原材料明细表!$I$6:$I$1000)))</f>
        <v/>
      </c>
      <c r="H482" s="174" t="str">
        <f t="array" ref="H482">IF(A482="","",VLOOKUP(A482,基础资料!A:E,4,0))</f>
        <v/>
      </c>
      <c r="I482" s="184" t="str">
        <f t="array" ref="I482">IF(OR(A482="",G482=""),"",G482*H482)</f>
        <v/>
      </c>
      <c r="J482" s="176" t="str">
        <f t="array" ref="J482">IF(SUMPRODUCT((原材料明细表!$A$6:$A$1000&gt;=$G$4)*(原材料明细表!$A$6:$A$1000&lt;=$H$4)*(原材料明细表!$C$6:$C$1000=$A482)*(原材料明细表!$L$6:$L$1000))=0,"",SUMPRODUCT((原材料明细表!$A$6:$A$1000&gt;=$G$4)*(原材料明细表!$A$6:$A$1000&lt;=$H$4)*(原材料明细表!$C$6:$C$1000=$A482)*(原材料明细表!$L$6:$L$1000)))</f>
        <v/>
      </c>
      <c r="K482" s="173" t="str">
        <f t="array" ref="K482">IF(A482="","",VLOOKUP(A482,基础资料!A:E,4,0))</f>
        <v/>
      </c>
      <c r="L482" s="184" t="str">
        <f t="array" ref="L482">IF(OR(A482="",J482=""),"",J482*K482)</f>
        <v/>
      </c>
      <c r="M482" s="185" t="str">
        <f t="array" ref="M482">IF(AND(D482="",G482="",J482=""),"",IF(AND(D482="",G482=""),-J482,IF(AND(D482="",J482=""),-G482,IF(AND(G482="",J482=""),D482,IF(D482="",-G482-J482,IF(G482="",D482-J482,IF(J482="",D482-G482,D482-G482-J482)))))))</f>
        <v/>
      </c>
      <c r="N482" s="173" t="str">
        <f t="array" ref="N482">IF(A482="","",VLOOKUP(A482,基础资料!A:E,4,0))</f>
        <v/>
      </c>
      <c r="O482" s="184" t="str">
        <f t="array" ref="O482">IF(OR(A482="",M482=""),"",N482*M482)</f>
        <v/>
      </c>
    </row>
    <row r="483" spans="1:15">
      <c r="A483" s="182"/>
      <c r="B483" s="172"/>
      <c r="C483" s="172"/>
      <c r="D483" s="183" t="str">
        <f t="array" ref="D483">IF(SUMPRODUCT((原材料明细表!$A$6:$A$1000&gt;=$G$4)*(原材料明细表!$A$6:$A$1000&lt;=$H$4)*(原材料明细表!$C$6:$C$1000=$A483)*(原材料明细表!$F$6:$F$1000))=0,"",SUMPRODUCT((原材料明细表!$A$6:$A$1000&gt;=$G$4)*(原材料明细表!$A$6:$A$1000&lt;=$H$4)*(原材料明细表!$C$6:$C$1000=$A483)*(原材料明细表!$F$6:$F$1000)))</f>
        <v/>
      </c>
      <c r="E483" s="179" t="str">
        <f t="array" ref="E483">IF(A483="","",VLOOKUP(A483,基础资料!A:E,4,0))</f>
        <v/>
      </c>
      <c r="F483" s="180" t="str">
        <f t="array" ref="F483">IF(OR(A483="",D483=""),"",E483*D483)</f>
        <v/>
      </c>
      <c r="G483" s="181" t="str">
        <f t="array" ref="G483">IF(SUMPRODUCT((原材料明细表!$A$6:$A$1000&gt;=$G$4)*(原材料明细表!$A$6:$A$1000&lt;=$H$4)*(原材料明细表!$C$6:$C$1000=$A483)*(原材料明细表!$I$6:$I$1000))=0,"",SUMPRODUCT((原材料明细表!$A$6:$A$1000&gt;=$G$4)*(原材料明细表!$A$6:$A$1000&lt;=$H$4)*(原材料明细表!$C$6:$C$1000=$A483)*(原材料明细表!$I$6:$I$1000)))</f>
        <v/>
      </c>
      <c r="H483" s="179" t="str">
        <f t="array" ref="H483">IF(A483="","",VLOOKUP(A483,基础资料!A:E,4,0))</f>
        <v/>
      </c>
      <c r="I483" s="186" t="str">
        <f t="array" ref="I483">IF(OR(A483="",G483=""),"",G483*H483)</f>
        <v/>
      </c>
      <c r="J483" s="181" t="str">
        <f t="array" ref="J483">IF(SUMPRODUCT((原材料明细表!$A$6:$A$1000&gt;=$G$4)*(原材料明细表!$A$6:$A$1000&lt;=$H$4)*(原材料明细表!$C$6:$C$1000=$A483)*(原材料明细表!$L$6:$L$1000))=0,"",SUMPRODUCT((原材料明细表!$A$6:$A$1000&gt;=$G$4)*(原材料明细表!$A$6:$A$1000&lt;=$H$4)*(原材料明细表!$C$6:$C$1000=$A483)*(原材料明细表!$L$6:$L$1000)))</f>
        <v/>
      </c>
      <c r="K483" s="178" t="str">
        <f t="array" ref="K483">IF(A483="","",VLOOKUP(A483,基础资料!A:E,4,0))</f>
        <v/>
      </c>
      <c r="L483" s="186" t="str">
        <f t="array" ref="L483">IF(OR(A483="",J483=""),"",J483*K483)</f>
        <v/>
      </c>
      <c r="M483" s="187" t="str">
        <f t="array" ref="M483">IF(AND(D483="",G483="",J483=""),"",IF(AND(D483="",G483=""),-J483,IF(AND(D483="",J483=""),-G483,IF(AND(G483="",J483=""),D483,IF(D483="",-G483-J483,IF(G483="",D483-J483,IF(J483="",D483-G483,D483-G483-J483)))))))</f>
        <v/>
      </c>
      <c r="N483" s="178" t="str">
        <f t="array" ref="N483">IF(A483="","",VLOOKUP(A483,基础资料!A:E,4,0))</f>
        <v/>
      </c>
      <c r="O483" s="186" t="str">
        <f t="array" ref="O483">IF(OR(A483="",M483=""),"",N483*M483)</f>
        <v/>
      </c>
    </row>
    <row r="484" spans="1:15">
      <c r="A484" s="182"/>
      <c r="B484" s="172"/>
      <c r="C484" s="172"/>
      <c r="D484" s="183" t="str">
        <f t="array" ref="D484">IF(SUMPRODUCT((原材料明细表!$A$6:$A$1000&gt;=$G$4)*(原材料明细表!$A$6:$A$1000&lt;=$H$4)*(原材料明细表!$C$6:$C$1000=$A484)*(原材料明细表!$F$6:$F$1000))=0,"",SUMPRODUCT((原材料明细表!$A$6:$A$1000&gt;=$G$4)*(原材料明细表!$A$6:$A$1000&lt;=$H$4)*(原材料明细表!$C$6:$C$1000=$A484)*(原材料明细表!$F$6:$F$1000)))</f>
        <v/>
      </c>
      <c r="E484" s="174" t="str">
        <f t="array" ref="E484">IF(A484="","",VLOOKUP(A484,基础资料!A:E,4,0))</f>
        <v/>
      </c>
      <c r="F484" s="175" t="str">
        <f t="array" ref="F484">IF(OR(A484="",D484=""),"",E484*D484)</f>
        <v/>
      </c>
      <c r="G484" s="176" t="str">
        <f t="array" ref="G484">IF(SUMPRODUCT((原材料明细表!$A$6:$A$1000&gt;=$G$4)*(原材料明细表!$A$6:$A$1000&lt;=$H$4)*(原材料明细表!$C$6:$C$1000=$A484)*(原材料明细表!$I$6:$I$1000))=0,"",SUMPRODUCT((原材料明细表!$A$6:$A$1000&gt;=$G$4)*(原材料明细表!$A$6:$A$1000&lt;=$H$4)*(原材料明细表!$C$6:$C$1000=$A484)*(原材料明细表!$I$6:$I$1000)))</f>
        <v/>
      </c>
      <c r="H484" s="174" t="str">
        <f t="array" ref="H484">IF(A484="","",VLOOKUP(A484,基础资料!A:E,4,0))</f>
        <v/>
      </c>
      <c r="I484" s="184" t="str">
        <f t="array" ref="I484">IF(OR(A484="",G484=""),"",G484*H484)</f>
        <v/>
      </c>
      <c r="J484" s="176" t="str">
        <f t="array" ref="J484">IF(SUMPRODUCT((原材料明细表!$A$6:$A$1000&gt;=$G$4)*(原材料明细表!$A$6:$A$1000&lt;=$H$4)*(原材料明细表!$C$6:$C$1000=$A484)*(原材料明细表!$L$6:$L$1000))=0,"",SUMPRODUCT((原材料明细表!$A$6:$A$1000&gt;=$G$4)*(原材料明细表!$A$6:$A$1000&lt;=$H$4)*(原材料明细表!$C$6:$C$1000=$A484)*(原材料明细表!$L$6:$L$1000)))</f>
        <v/>
      </c>
      <c r="K484" s="173" t="str">
        <f t="array" ref="K484">IF(A484="","",VLOOKUP(A484,基础资料!A:E,4,0))</f>
        <v/>
      </c>
      <c r="L484" s="184" t="str">
        <f t="array" ref="L484">IF(OR(A484="",J484=""),"",J484*K484)</f>
        <v/>
      </c>
      <c r="M484" s="185" t="str">
        <f t="array" ref="M484">IF(AND(D484="",G484="",J484=""),"",IF(AND(D484="",G484=""),-J484,IF(AND(D484="",J484=""),-G484,IF(AND(G484="",J484=""),D484,IF(D484="",-G484-J484,IF(G484="",D484-J484,IF(J484="",D484-G484,D484-G484-J484)))))))</f>
        <v/>
      </c>
      <c r="N484" s="173" t="str">
        <f t="array" ref="N484">IF(A484="","",VLOOKUP(A484,基础资料!A:E,4,0))</f>
        <v/>
      </c>
      <c r="O484" s="184" t="str">
        <f t="array" ref="O484">IF(OR(A484="",M484=""),"",N484*M484)</f>
        <v/>
      </c>
    </row>
    <row r="485" spans="1:15">
      <c r="A485" s="182"/>
      <c r="B485" s="172"/>
      <c r="C485" s="172"/>
      <c r="D485" s="183" t="str">
        <f t="array" ref="D485">IF(SUMPRODUCT((原材料明细表!$A$6:$A$1000&gt;=$G$4)*(原材料明细表!$A$6:$A$1000&lt;=$H$4)*(原材料明细表!$C$6:$C$1000=$A485)*(原材料明细表!$F$6:$F$1000))=0,"",SUMPRODUCT((原材料明细表!$A$6:$A$1000&gt;=$G$4)*(原材料明细表!$A$6:$A$1000&lt;=$H$4)*(原材料明细表!$C$6:$C$1000=$A485)*(原材料明细表!$F$6:$F$1000)))</f>
        <v/>
      </c>
      <c r="E485" s="179" t="str">
        <f t="array" ref="E485">IF(A485="","",VLOOKUP(A485,基础资料!A:E,4,0))</f>
        <v/>
      </c>
      <c r="F485" s="180" t="str">
        <f t="array" ref="F485">IF(OR(A485="",D485=""),"",E485*D485)</f>
        <v/>
      </c>
      <c r="G485" s="181" t="str">
        <f t="array" ref="G485">IF(SUMPRODUCT((原材料明细表!$A$6:$A$1000&gt;=$G$4)*(原材料明细表!$A$6:$A$1000&lt;=$H$4)*(原材料明细表!$C$6:$C$1000=$A485)*(原材料明细表!$I$6:$I$1000))=0,"",SUMPRODUCT((原材料明细表!$A$6:$A$1000&gt;=$G$4)*(原材料明细表!$A$6:$A$1000&lt;=$H$4)*(原材料明细表!$C$6:$C$1000=$A485)*(原材料明细表!$I$6:$I$1000)))</f>
        <v/>
      </c>
      <c r="H485" s="179" t="str">
        <f t="array" ref="H485">IF(A485="","",VLOOKUP(A485,基础资料!A:E,4,0))</f>
        <v/>
      </c>
      <c r="I485" s="186" t="str">
        <f t="array" ref="I485">IF(OR(A485="",G485=""),"",G485*H485)</f>
        <v/>
      </c>
      <c r="J485" s="181" t="str">
        <f t="array" ref="J485">IF(SUMPRODUCT((原材料明细表!$A$6:$A$1000&gt;=$G$4)*(原材料明细表!$A$6:$A$1000&lt;=$H$4)*(原材料明细表!$C$6:$C$1000=$A485)*(原材料明细表!$L$6:$L$1000))=0,"",SUMPRODUCT((原材料明细表!$A$6:$A$1000&gt;=$G$4)*(原材料明细表!$A$6:$A$1000&lt;=$H$4)*(原材料明细表!$C$6:$C$1000=$A485)*(原材料明细表!$L$6:$L$1000)))</f>
        <v/>
      </c>
      <c r="K485" s="178" t="str">
        <f t="array" ref="K485">IF(A485="","",VLOOKUP(A485,基础资料!A:E,4,0))</f>
        <v/>
      </c>
      <c r="L485" s="186" t="str">
        <f t="array" ref="L485">IF(OR(A485="",J485=""),"",J485*K485)</f>
        <v/>
      </c>
      <c r="M485" s="187" t="str">
        <f t="array" ref="M485">IF(AND(D485="",G485="",J485=""),"",IF(AND(D485="",G485=""),-J485,IF(AND(D485="",J485=""),-G485,IF(AND(G485="",J485=""),D485,IF(D485="",-G485-J485,IF(G485="",D485-J485,IF(J485="",D485-G485,D485-G485-J485)))))))</f>
        <v/>
      </c>
      <c r="N485" s="178" t="str">
        <f t="array" ref="N485">IF(A485="","",VLOOKUP(A485,基础资料!A:E,4,0))</f>
        <v/>
      </c>
      <c r="O485" s="186" t="str">
        <f t="array" ref="O485">IF(OR(A485="",M485=""),"",N485*M485)</f>
        <v/>
      </c>
    </row>
    <row r="486" spans="1:15">
      <c r="A486" s="182"/>
      <c r="B486" s="172"/>
      <c r="C486" s="172"/>
      <c r="D486" s="183" t="str">
        <f t="array" ref="D486">IF(SUMPRODUCT((原材料明细表!$A$6:$A$1000&gt;=$G$4)*(原材料明细表!$A$6:$A$1000&lt;=$H$4)*(原材料明细表!$C$6:$C$1000=$A486)*(原材料明细表!$F$6:$F$1000))=0,"",SUMPRODUCT((原材料明细表!$A$6:$A$1000&gt;=$G$4)*(原材料明细表!$A$6:$A$1000&lt;=$H$4)*(原材料明细表!$C$6:$C$1000=$A486)*(原材料明细表!$F$6:$F$1000)))</f>
        <v/>
      </c>
      <c r="E486" s="174" t="str">
        <f t="array" ref="E486">IF(A486="","",VLOOKUP(A486,基础资料!A:E,4,0))</f>
        <v/>
      </c>
      <c r="F486" s="175" t="str">
        <f t="array" ref="F486">IF(OR(A486="",D486=""),"",E486*D486)</f>
        <v/>
      </c>
      <c r="G486" s="176" t="str">
        <f t="array" ref="G486">IF(SUMPRODUCT((原材料明细表!$A$6:$A$1000&gt;=$G$4)*(原材料明细表!$A$6:$A$1000&lt;=$H$4)*(原材料明细表!$C$6:$C$1000=$A486)*(原材料明细表!$I$6:$I$1000))=0,"",SUMPRODUCT((原材料明细表!$A$6:$A$1000&gt;=$G$4)*(原材料明细表!$A$6:$A$1000&lt;=$H$4)*(原材料明细表!$C$6:$C$1000=$A486)*(原材料明细表!$I$6:$I$1000)))</f>
        <v/>
      </c>
      <c r="H486" s="174" t="str">
        <f t="array" ref="H486">IF(A486="","",VLOOKUP(A486,基础资料!A:E,4,0))</f>
        <v/>
      </c>
      <c r="I486" s="184" t="str">
        <f t="array" ref="I486">IF(OR(A486="",G486=""),"",G486*H486)</f>
        <v/>
      </c>
      <c r="J486" s="176" t="str">
        <f t="array" ref="J486">IF(SUMPRODUCT((原材料明细表!$A$6:$A$1000&gt;=$G$4)*(原材料明细表!$A$6:$A$1000&lt;=$H$4)*(原材料明细表!$C$6:$C$1000=$A486)*(原材料明细表!$L$6:$L$1000))=0,"",SUMPRODUCT((原材料明细表!$A$6:$A$1000&gt;=$G$4)*(原材料明细表!$A$6:$A$1000&lt;=$H$4)*(原材料明细表!$C$6:$C$1000=$A486)*(原材料明细表!$L$6:$L$1000)))</f>
        <v/>
      </c>
      <c r="K486" s="173" t="str">
        <f t="array" ref="K486">IF(A486="","",VLOOKUP(A486,基础资料!A:E,4,0))</f>
        <v/>
      </c>
      <c r="L486" s="184" t="str">
        <f t="array" ref="L486">IF(OR(A486="",J486=""),"",J486*K486)</f>
        <v/>
      </c>
      <c r="M486" s="185" t="str">
        <f t="array" ref="M486">IF(AND(D486="",G486="",J486=""),"",IF(AND(D486="",G486=""),-J486,IF(AND(D486="",J486=""),-G486,IF(AND(G486="",J486=""),D486,IF(D486="",-G486-J486,IF(G486="",D486-J486,IF(J486="",D486-G486,D486-G486-J486)))))))</f>
        <v/>
      </c>
      <c r="N486" s="173" t="str">
        <f t="array" ref="N486">IF(A486="","",VLOOKUP(A486,基础资料!A:E,4,0))</f>
        <v/>
      </c>
      <c r="O486" s="184" t="str">
        <f t="array" ref="O486">IF(OR(A486="",M486=""),"",N486*M486)</f>
        <v/>
      </c>
    </row>
    <row r="487" spans="1:15">
      <c r="A487" s="182"/>
      <c r="B487" s="172"/>
      <c r="C487" s="172"/>
      <c r="D487" s="183" t="str">
        <f t="array" ref="D487">IF(SUMPRODUCT((原材料明细表!$A$6:$A$1000&gt;=$G$4)*(原材料明细表!$A$6:$A$1000&lt;=$H$4)*(原材料明细表!$C$6:$C$1000=$A487)*(原材料明细表!$F$6:$F$1000))=0,"",SUMPRODUCT((原材料明细表!$A$6:$A$1000&gt;=$G$4)*(原材料明细表!$A$6:$A$1000&lt;=$H$4)*(原材料明细表!$C$6:$C$1000=$A487)*(原材料明细表!$F$6:$F$1000)))</f>
        <v/>
      </c>
      <c r="E487" s="179" t="str">
        <f t="array" ref="E487">IF(A487="","",VLOOKUP(A487,基础资料!A:E,4,0))</f>
        <v/>
      </c>
      <c r="F487" s="180" t="str">
        <f t="array" ref="F487">IF(OR(A487="",D487=""),"",E487*D487)</f>
        <v/>
      </c>
      <c r="G487" s="181" t="str">
        <f t="array" ref="G487">IF(SUMPRODUCT((原材料明细表!$A$6:$A$1000&gt;=$G$4)*(原材料明细表!$A$6:$A$1000&lt;=$H$4)*(原材料明细表!$C$6:$C$1000=$A487)*(原材料明细表!$I$6:$I$1000))=0,"",SUMPRODUCT((原材料明细表!$A$6:$A$1000&gt;=$G$4)*(原材料明细表!$A$6:$A$1000&lt;=$H$4)*(原材料明细表!$C$6:$C$1000=$A487)*(原材料明细表!$I$6:$I$1000)))</f>
        <v/>
      </c>
      <c r="H487" s="179" t="str">
        <f t="array" ref="H487">IF(A487="","",VLOOKUP(A487,基础资料!A:E,4,0))</f>
        <v/>
      </c>
      <c r="I487" s="186" t="str">
        <f t="array" ref="I487">IF(OR(A487="",G487=""),"",G487*H487)</f>
        <v/>
      </c>
      <c r="J487" s="181" t="str">
        <f t="array" ref="J487">IF(SUMPRODUCT((原材料明细表!$A$6:$A$1000&gt;=$G$4)*(原材料明细表!$A$6:$A$1000&lt;=$H$4)*(原材料明细表!$C$6:$C$1000=$A487)*(原材料明细表!$L$6:$L$1000))=0,"",SUMPRODUCT((原材料明细表!$A$6:$A$1000&gt;=$G$4)*(原材料明细表!$A$6:$A$1000&lt;=$H$4)*(原材料明细表!$C$6:$C$1000=$A487)*(原材料明细表!$L$6:$L$1000)))</f>
        <v/>
      </c>
      <c r="K487" s="178" t="str">
        <f t="array" ref="K487">IF(A487="","",VLOOKUP(A487,基础资料!A:E,4,0))</f>
        <v/>
      </c>
      <c r="L487" s="186" t="str">
        <f t="array" ref="L487">IF(OR(A487="",J487=""),"",J487*K487)</f>
        <v/>
      </c>
      <c r="M487" s="187" t="str">
        <f t="array" ref="M487">IF(AND(D487="",G487="",J487=""),"",IF(AND(D487="",G487=""),-J487,IF(AND(D487="",J487=""),-G487,IF(AND(G487="",J487=""),D487,IF(D487="",-G487-J487,IF(G487="",D487-J487,IF(J487="",D487-G487,D487-G487-J487)))))))</f>
        <v/>
      </c>
      <c r="N487" s="178" t="str">
        <f t="array" ref="N487">IF(A487="","",VLOOKUP(A487,基础资料!A:E,4,0))</f>
        <v/>
      </c>
      <c r="O487" s="186" t="str">
        <f t="array" ref="O487">IF(OR(A487="",M487=""),"",N487*M487)</f>
        <v/>
      </c>
    </row>
    <row r="488" spans="1:15">
      <c r="A488" s="182"/>
      <c r="B488" s="172"/>
      <c r="C488" s="172"/>
      <c r="D488" s="183" t="str">
        <f t="array" ref="D488">IF(SUMPRODUCT((原材料明细表!$A$6:$A$1000&gt;=$G$4)*(原材料明细表!$A$6:$A$1000&lt;=$H$4)*(原材料明细表!$C$6:$C$1000=$A488)*(原材料明细表!$F$6:$F$1000))=0,"",SUMPRODUCT((原材料明细表!$A$6:$A$1000&gt;=$G$4)*(原材料明细表!$A$6:$A$1000&lt;=$H$4)*(原材料明细表!$C$6:$C$1000=$A488)*(原材料明细表!$F$6:$F$1000)))</f>
        <v/>
      </c>
      <c r="E488" s="174" t="str">
        <f t="array" ref="E488">IF(A488="","",VLOOKUP(A488,基础资料!A:E,4,0))</f>
        <v/>
      </c>
      <c r="F488" s="175" t="str">
        <f t="array" ref="F488">IF(OR(A488="",D488=""),"",E488*D488)</f>
        <v/>
      </c>
      <c r="G488" s="176" t="str">
        <f t="array" ref="G488">IF(SUMPRODUCT((原材料明细表!$A$6:$A$1000&gt;=$G$4)*(原材料明细表!$A$6:$A$1000&lt;=$H$4)*(原材料明细表!$C$6:$C$1000=$A488)*(原材料明细表!$I$6:$I$1000))=0,"",SUMPRODUCT((原材料明细表!$A$6:$A$1000&gt;=$G$4)*(原材料明细表!$A$6:$A$1000&lt;=$H$4)*(原材料明细表!$C$6:$C$1000=$A488)*(原材料明细表!$I$6:$I$1000)))</f>
        <v/>
      </c>
      <c r="H488" s="174" t="str">
        <f t="array" ref="H488">IF(A488="","",VLOOKUP(A488,基础资料!A:E,4,0))</f>
        <v/>
      </c>
      <c r="I488" s="184" t="str">
        <f t="array" ref="I488">IF(OR(A488="",G488=""),"",G488*H488)</f>
        <v/>
      </c>
      <c r="J488" s="176" t="str">
        <f t="array" ref="J488">IF(SUMPRODUCT((原材料明细表!$A$6:$A$1000&gt;=$G$4)*(原材料明细表!$A$6:$A$1000&lt;=$H$4)*(原材料明细表!$C$6:$C$1000=$A488)*(原材料明细表!$L$6:$L$1000))=0,"",SUMPRODUCT((原材料明细表!$A$6:$A$1000&gt;=$G$4)*(原材料明细表!$A$6:$A$1000&lt;=$H$4)*(原材料明细表!$C$6:$C$1000=$A488)*(原材料明细表!$L$6:$L$1000)))</f>
        <v/>
      </c>
      <c r="K488" s="173" t="str">
        <f t="array" ref="K488">IF(A488="","",VLOOKUP(A488,基础资料!A:E,4,0))</f>
        <v/>
      </c>
      <c r="L488" s="184" t="str">
        <f t="array" ref="L488">IF(OR(A488="",J488=""),"",J488*K488)</f>
        <v/>
      </c>
      <c r="M488" s="185" t="str">
        <f t="array" ref="M488">IF(AND(D488="",G488="",J488=""),"",IF(AND(D488="",G488=""),-J488,IF(AND(D488="",J488=""),-G488,IF(AND(G488="",J488=""),D488,IF(D488="",-G488-J488,IF(G488="",D488-J488,IF(J488="",D488-G488,D488-G488-J488)))))))</f>
        <v/>
      </c>
      <c r="N488" s="173" t="str">
        <f t="array" ref="N488">IF(A488="","",VLOOKUP(A488,基础资料!A:E,4,0))</f>
        <v/>
      </c>
      <c r="O488" s="184" t="str">
        <f t="array" ref="O488">IF(OR(A488="",M488=""),"",N488*M488)</f>
        <v/>
      </c>
    </row>
    <row r="489" spans="1:15">
      <c r="A489" s="182"/>
      <c r="B489" s="172"/>
      <c r="C489" s="172"/>
      <c r="D489" s="183" t="str">
        <f t="array" ref="D489">IF(SUMPRODUCT((原材料明细表!$A$6:$A$1000&gt;=$G$4)*(原材料明细表!$A$6:$A$1000&lt;=$H$4)*(原材料明细表!$C$6:$C$1000=$A489)*(原材料明细表!$F$6:$F$1000))=0,"",SUMPRODUCT((原材料明细表!$A$6:$A$1000&gt;=$G$4)*(原材料明细表!$A$6:$A$1000&lt;=$H$4)*(原材料明细表!$C$6:$C$1000=$A489)*(原材料明细表!$F$6:$F$1000)))</f>
        <v/>
      </c>
      <c r="E489" s="179" t="str">
        <f t="array" ref="E489">IF(A489="","",VLOOKUP(A489,基础资料!A:E,4,0))</f>
        <v/>
      </c>
      <c r="F489" s="180" t="str">
        <f t="array" ref="F489">IF(OR(A489="",D489=""),"",E489*D489)</f>
        <v/>
      </c>
      <c r="G489" s="181" t="str">
        <f t="array" ref="G489">IF(SUMPRODUCT((原材料明细表!$A$6:$A$1000&gt;=$G$4)*(原材料明细表!$A$6:$A$1000&lt;=$H$4)*(原材料明细表!$C$6:$C$1000=$A489)*(原材料明细表!$I$6:$I$1000))=0,"",SUMPRODUCT((原材料明细表!$A$6:$A$1000&gt;=$G$4)*(原材料明细表!$A$6:$A$1000&lt;=$H$4)*(原材料明细表!$C$6:$C$1000=$A489)*(原材料明细表!$I$6:$I$1000)))</f>
        <v/>
      </c>
      <c r="H489" s="179" t="str">
        <f t="array" ref="H489">IF(A489="","",VLOOKUP(A489,基础资料!A:E,4,0))</f>
        <v/>
      </c>
      <c r="I489" s="186" t="str">
        <f t="array" ref="I489">IF(OR(A489="",G489=""),"",G489*H489)</f>
        <v/>
      </c>
      <c r="J489" s="181" t="str">
        <f t="array" ref="J489">IF(SUMPRODUCT((原材料明细表!$A$6:$A$1000&gt;=$G$4)*(原材料明细表!$A$6:$A$1000&lt;=$H$4)*(原材料明细表!$C$6:$C$1000=$A489)*(原材料明细表!$L$6:$L$1000))=0,"",SUMPRODUCT((原材料明细表!$A$6:$A$1000&gt;=$G$4)*(原材料明细表!$A$6:$A$1000&lt;=$H$4)*(原材料明细表!$C$6:$C$1000=$A489)*(原材料明细表!$L$6:$L$1000)))</f>
        <v/>
      </c>
      <c r="K489" s="178" t="str">
        <f t="array" ref="K489">IF(A489="","",VLOOKUP(A489,基础资料!A:E,4,0))</f>
        <v/>
      </c>
      <c r="L489" s="186" t="str">
        <f t="array" ref="L489">IF(OR(A489="",J489=""),"",J489*K489)</f>
        <v/>
      </c>
      <c r="M489" s="187" t="str">
        <f t="array" ref="M489">IF(AND(D489="",G489="",J489=""),"",IF(AND(D489="",G489=""),-J489,IF(AND(D489="",J489=""),-G489,IF(AND(G489="",J489=""),D489,IF(D489="",-G489-J489,IF(G489="",D489-J489,IF(J489="",D489-G489,D489-G489-J489)))))))</f>
        <v/>
      </c>
      <c r="N489" s="178" t="str">
        <f t="array" ref="N489">IF(A489="","",VLOOKUP(A489,基础资料!A:E,4,0))</f>
        <v/>
      </c>
      <c r="O489" s="186" t="str">
        <f t="array" ref="O489">IF(OR(A489="",M489=""),"",N489*M489)</f>
        <v/>
      </c>
    </row>
    <row r="490" spans="1:15">
      <c r="A490" s="182"/>
      <c r="B490" s="172"/>
      <c r="C490" s="172"/>
      <c r="D490" s="183" t="str">
        <f t="array" ref="D490">IF(SUMPRODUCT((原材料明细表!$A$6:$A$1000&gt;=$G$4)*(原材料明细表!$A$6:$A$1000&lt;=$H$4)*(原材料明细表!$C$6:$C$1000=$A490)*(原材料明细表!$F$6:$F$1000))=0,"",SUMPRODUCT((原材料明细表!$A$6:$A$1000&gt;=$G$4)*(原材料明细表!$A$6:$A$1000&lt;=$H$4)*(原材料明细表!$C$6:$C$1000=$A490)*(原材料明细表!$F$6:$F$1000)))</f>
        <v/>
      </c>
      <c r="E490" s="174" t="str">
        <f t="array" ref="E490">IF(A490="","",VLOOKUP(A490,基础资料!A:E,4,0))</f>
        <v/>
      </c>
      <c r="F490" s="175" t="str">
        <f t="array" ref="F490">IF(OR(A490="",D490=""),"",E490*D490)</f>
        <v/>
      </c>
      <c r="G490" s="176" t="str">
        <f t="array" ref="G490">IF(SUMPRODUCT((原材料明细表!$A$6:$A$1000&gt;=$G$4)*(原材料明细表!$A$6:$A$1000&lt;=$H$4)*(原材料明细表!$C$6:$C$1000=$A490)*(原材料明细表!$I$6:$I$1000))=0,"",SUMPRODUCT((原材料明细表!$A$6:$A$1000&gt;=$G$4)*(原材料明细表!$A$6:$A$1000&lt;=$H$4)*(原材料明细表!$C$6:$C$1000=$A490)*(原材料明细表!$I$6:$I$1000)))</f>
        <v/>
      </c>
      <c r="H490" s="174" t="str">
        <f t="array" ref="H490">IF(A490="","",VLOOKUP(A490,基础资料!A:E,4,0))</f>
        <v/>
      </c>
      <c r="I490" s="184" t="str">
        <f t="array" ref="I490">IF(OR(A490="",G490=""),"",G490*H490)</f>
        <v/>
      </c>
      <c r="J490" s="176" t="str">
        <f t="array" ref="J490">IF(SUMPRODUCT((原材料明细表!$A$6:$A$1000&gt;=$G$4)*(原材料明细表!$A$6:$A$1000&lt;=$H$4)*(原材料明细表!$C$6:$C$1000=$A490)*(原材料明细表!$L$6:$L$1000))=0,"",SUMPRODUCT((原材料明细表!$A$6:$A$1000&gt;=$G$4)*(原材料明细表!$A$6:$A$1000&lt;=$H$4)*(原材料明细表!$C$6:$C$1000=$A490)*(原材料明细表!$L$6:$L$1000)))</f>
        <v/>
      </c>
      <c r="K490" s="173" t="str">
        <f t="array" ref="K490">IF(A490="","",VLOOKUP(A490,基础资料!A:E,4,0))</f>
        <v/>
      </c>
      <c r="L490" s="184" t="str">
        <f t="array" ref="L490">IF(OR(A490="",J490=""),"",J490*K490)</f>
        <v/>
      </c>
      <c r="M490" s="185" t="str">
        <f t="array" ref="M490">IF(AND(D490="",G490="",J490=""),"",IF(AND(D490="",G490=""),-J490,IF(AND(D490="",J490=""),-G490,IF(AND(G490="",J490=""),D490,IF(D490="",-G490-J490,IF(G490="",D490-J490,IF(J490="",D490-G490,D490-G490-J490)))))))</f>
        <v/>
      </c>
      <c r="N490" s="173" t="str">
        <f t="array" ref="N490">IF(A490="","",VLOOKUP(A490,基础资料!A:E,4,0))</f>
        <v/>
      </c>
      <c r="O490" s="184" t="str">
        <f t="array" ref="O490">IF(OR(A490="",M490=""),"",N490*M490)</f>
        <v/>
      </c>
    </row>
    <row r="491" spans="1:15">
      <c r="A491" s="182"/>
      <c r="B491" s="172"/>
      <c r="C491" s="172"/>
      <c r="D491" s="183" t="str">
        <f t="array" ref="D491">IF(SUMPRODUCT((原材料明细表!$A$6:$A$1000&gt;=$G$4)*(原材料明细表!$A$6:$A$1000&lt;=$H$4)*(原材料明细表!$C$6:$C$1000=$A491)*(原材料明细表!$F$6:$F$1000))=0,"",SUMPRODUCT((原材料明细表!$A$6:$A$1000&gt;=$G$4)*(原材料明细表!$A$6:$A$1000&lt;=$H$4)*(原材料明细表!$C$6:$C$1000=$A491)*(原材料明细表!$F$6:$F$1000)))</f>
        <v/>
      </c>
      <c r="E491" s="179" t="str">
        <f t="array" ref="E491">IF(A491="","",VLOOKUP(A491,基础资料!A:E,4,0))</f>
        <v/>
      </c>
      <c r="F491" s="180" t="str">
        <f t="array" ref="F491">IF(OR(A491="",D491=""),"",E491*D491)</f>
        <v/>
      </c>
      <c r="G491" s="181" t="str">
        <f t="array" ref="G491">IF(SUMPRODUCT((原材料明细表!$A$6:$A$1000&gt;=$G$4)*(原材料明细表!$A$6:$A$1000&lt;=$H$4)*(原材料明细表!$C$6:$C$1000=$A491)*(原材料明细表!$I$6:$I$1000))=0,"",SUMPRODUCT((原材料明细表!$A$6:$A$1000&gt;=$G$4)*(原材料明细表!$A$6:$A$1000&lt;=$H$4)*(原材料明细表!$C$6:$C$1000=$A491)*(原材料明细表!$I$6:$I$1000)))</f>
        <v/>
      </c>
      <c r="H491" s="179" t="str">
        <f t="array" ref="H491">IF(A491="","",VLOOKUP(A491,基础资料!A:E,4,0))</f>
        <v/>
      </c>
      <c r="I491" s="186" t="str">
        <f t="array" ref="I491">IF(OR(A491="",G491=""),"",G491*H491)</f>
        <v/>
      </c>
      <c r="J491" s="181" t="str">
        <f t="array" ref="J491">IF(SUMPRODUCT((原材料明细表!$A$6:$A$1000&gt;=$G$4)*(原材料明细表!$A$6:$A$1000&lt;=$H$4)*(原材料明细表!$C$6:$C$1000=$A491)*(原材料明细表!$L$6:$L$1000))=0,"",SUMPRODUCT((原材料明细表!$A$6:$A$1000&gt;=$G$4)*(原材料明细表!$A$6:$A$1000&lt;=$H$4)*(原材料明细表!$C$6:$C$1000=$A491)*(原材料明细表!$L$6:$L$1000)))</f>
        <v/>
      </c>
      <c r="K491" s="178" t="str">
        <f t="array" ref="K491">IF(A491="","",VLOOKUP(A491,基础资料!A:E,4,0))</f>
        <v/>
      </c>
      <c r="L491" s="186" t="str">
        <f t="array" ref="L491">IF(OR(A491="",J491=""),"",J491*K491)</f>
        <v/>
      </c>
      <c r="M491" s="187" t="str">
        <f t="array" ref="M491">IF(AND(D491="",G491="",J491=""),"",IF(AND(D491="",G491=""),-J491,IF(AND(D491="",J491=""),-G491,IF(AND(G491="",J491=""),D491,IF(D491="",-G491-J491,IF(G491="",D491-J491,IF(J491="",D491-G491,D491-G491-J491)))))))</f>
        <v/>
      </c>
      <c r="N491" s="178" t="str">
        <f t="array" ref="N491">IF(A491="","",VLOOKUP(A491,基础资料!A:E,4,0))</f>
        <v/>
      </c>
      <c r="O491" s="186" t="str">
        <f t="array" ref="O491">IF(OR(A491="",M491=""),"",N491*M491)</f>
        <v/>
      </c>
    </row>
    <row r="492" spans="1:15">
      <c r="A492" s="182"/>
      <c r="B492" s="172"/>
      <c r="C492" s="172"/>
      <c r="D492" s="183" t="str">
        <f t="array" ref="D492">IF(SUMPRODUCT((原材料明细表!$A$6:$A$1000&gt;=$G$4)*(原材料明细表!$A$6:$A$1000&lt;=$H$4)*(原材料明细表!$C$6:$C$1000=$A492)*(原材料明细表!$F$6:$F$1000))=0,"",SUMPRODUCT((原材料明细表!$A$6:$A$1000&gt;=$G$4)*(原材料明细表!$A$6:$A$1000&lt;=$H$4)*(原材料明细表!$C$6:$C$1000=$A492)*(原材料明细表!$F$6:$F$1000)))</f>
        <v/>
      </c>
      <c r="E492" s="174" t="str">
        <f t="array" ref="E492">IF(A492="","",VLOOKUP(A492,基础资料!A:E,4,0))</f>
        <v/>
      </c>
      <c r="F492" s="175" t="str">
        <f t="array" ref="F492">IF(OR(A492="",D492=""),"",E492*D492)</f>
        <v/>
      </c>
      <c r="G492" s="176" t="str">
        <f t="array" ref="G492">IF(SUMPRODUCT((原材料明细表!$A$6:$A$1000&gt;=$G$4)*(原材料明细表!$A$6:$A$1000&lt;=$H$4)*(原材料明细表!$C$6:$C$1000=$A492)*(原材料明细表!$I$6:$I$1000))=0,"",SUMPRODUCT((原材料明细表!$A$6:$A$1000&gt;=$G$4)*(原材料明细表!$A$6:$A$1000&lt;=$H$4)*(原材料明细表!$C$6:$C$1000=$A492)*(原材料明细表!$I$6:$I$1000)))</f>
        <v/>
      </c>
      <c r="H492" s="174" t="str">
        <f t="array" ref="H492">IF(A492="","",VLOOKUP(A492,基础资料!A:E,4,0))</f>
        <v/>
      </c>
      <c r="I492" s="184" t="str">
        <f t="array" ref="I492">IF(OR(A492="",G492=""),"",G492*H492)</f>
        <v/>
      </c>
      <c r="J492" s="176" t="str">
        <f t="array" ref="J492">IF(SUMPRODUCT((原材料明细表!$A$6:$A$1000&gt;=$G$4)*(原材料明细表!$A$6:$A$1000&lt;=$H$4)*(原材料明细表!$C$6:$C$1000=$A492)*(原材料明细表!$L$6:$L$1000))=0,"",SUMPRODUCT((原材料明细表!$A$6:$A$1000&gt;=$G$4)*(原材料明细表!$A$6:$A$1000&lt;=$H$4)*(原材料明细表!$C$6:$C$1000=$A492)*(原材料明细表!$L$6:$L$1000)))</f>
        <v/>
      </c>
      <c r="K492" s="173" t="str">
        <f t="array" ref="K492">IF(A492="","",VLOOKUP(A492,基础资料!A:E,4,0))</f>
        <v/>
      </c>
      <c r="L492" s="184" t="str">
        <f t="array" ref="L492">IF(OR(A492="",J492=""),"",J492*K492)</f>
        <v/>
      </c>
      <c r="M492" s="185" t="str">
        <f t="array" ref="M492">IF(AND(D492="",G492="",J492=""),"",IF(AND(D492="",G492=""),-J492,IF(AND(D492="",J492=""),-G492,IF(AND(G492="",J492=""),D492,IF(D492="",-G492-J492,IF(G492="",D492-J492,IF(J492="",D492-G492,D492-G492-J492)))))))</f>
        <v/>
      </c>
      <c r="N492" s="173" t="str">
        <f t="array" ref="N492">IF(A492="","",VLOOKUP(A492,基础资料!A:E,4,0))</f>
        <v/>
      </c>
      <c r="O492" s="184" t="str">
        <f t="array" ref="O492">IF(OR(A492="",M492=""),"",N492*M492)</f>
        <v/>
      </c>
    </row>
    <row r="493" spans="1:15">
      <c r="A493" s="182"/>
      <c r="B493" s="172"/>
      <c r="C493" s="172"/>
      <c r="D493" s="183" t="str">
        <f t="array" ref="D493">IF(SUMPRODUCT((原材料明细表!$A$6:$A$1000&gt;=$G$4)*(原材料明细表!$A$6:$A$1000&lt;=$H$4)*(原材料明细表!$C$6:$C$1000=$A493)*(原材料明细表!$F$6:$F$1000))=0,"",SUMPRODUCT((原材料明细表!$A$6:$A$1000&gt;=$G$4)*(原材料明细表!$A$6:$A$1000&lt;=$H$4)*(原材料明细表!$C$6:$C$1000=$A493)*(原材料明细表!$F$6:$F$1000)))</f>
        <v/>
      </c>
      <c r="E493" s="179" t="str">
        <f t="array" ref="E493">IF(A493="","",VLOOKUP(A493,基础资料!A:E,4,0))</f>
        <v/>
      </c>
      <c r="F493" s="180" t="str">
        <f t="array" ref="F493">IF(OR(A493="",D493=""),"",E493*D493)</f>
        <v/>
      </c>
      <c r="G493" s="181" t="str">
        <f t="array" ref="G493">IF(SUMPRODUCT((原材料明细表!$A$6:$A$1000&gt;=$G$4)*(原材料明细表!$A$6:$A$1000&lt;=$H$4)*(原材料明细表!$C$6:$C$1000=$A493)*(原材料明细表!$I$6:$I$1000))=0,"",SUMPRODUCT((原材料明细表!$A$6:$A$1000&gt;=$G$4)*(原材料明细表!$A$6:$A$1000&lt;=$H$4)*(原材料明细表!$C$6:$C$1000=$A493)*(原材料明细表!$I$6:$I$1000)))</f>
        <v/>
      </c>
      <c r="H493" s="179" t="str">
        <f t="array" ref="H493">IF(A493="","",VLOOKUP(A493,基础资料!A:E,4,0))</f>
        <v/>
      </c>
      <c r="I493" s="186" t="str">
        <f t="array" ref="I493">IF(OR(A493="",G493=""),"",G493*H493)</f>
        <v/>
      </c>
      <c r="J493" s="181" t="str">
        <f t="array" ref="J493">IF(SUMPRODUCT((原材料明细表!$A$6:$A$1000&gt;=$G$4)*(原材料明细表!$A$6:$A$1000&lt;=$H$4)*(原材料明细表!$C$6:$C$1000=$A493)*(原材料明细表!$L$6:$L$1000))=0,"",SUMPRODUCT((原材料明细表!$A$6:$A$1000&gt;=$G$4)*(原材料明细表!$A$6:$A$1000&lt;=$H$4)*(原材料明细表!$C$6:$C$1000=$A493)*(原材料明细表!$L$6:$L$1000)))</f>
        <v/>
      </c>
      <c r="K493" s="178" t="str">
        <f t="array" ref="K493">IF(A493="","",VLOOKUP(A493,基础资料!A:E,4,0))</f>
        <v/>
      </c>
      <c r="L493" s="186" t="str">
        <f t="array" ref="L493">IF(OR(A493="",J493=""),"",J493*K493)</f>
        <v/>
      </c>
      <c r="M493" s="187" t="str">
        <f t="array" ref="M493">IF(AND(D493="",G493="",J493=""),"",IF(AND(D493="",G493=""),-J493,IF(AND(D493="",J493=""),-G493,IF(AND(G493="",J493=""),D493,IF(D493="",-G493-J493,IF(G493="",D493-J493,IF(J493="",D493-G493,D493-G493-J493)))))))</f>
        <v/>
      </c>
      <c r="N493" s="178" t="str">
        <f t="array" ref="N493">IF(A493="","",VLOOKUP(A493,基础资料!A:E,4,0))</f>
        <v/>
      </c>
      <c r="O493" s="186" t="str">
        <f t="array" ref="O493">IF(OR(A493="",M493=""),"",N493*M493)</f>
        <v/>
      </c>
    </row>
    <row r="494" spans="1:15">
      <c r="A494" s="182"/>
      <c r="B494" s="172"/>
      <c r="C494" s="172"/>
      <c r="D494" s="183" t="str">
        <f t="array" ref="D494">IF(SUMPRODUCT((原材料明细表!$A$6:$A$1000&gt;=$G$4)*(原材料明细表!$A$6:$A$1000&lt;=$H$4)*(原材料明细表!$C$6:$C$1000=$A494)*(原材料明细表!$F$6:$F$1000))=0,"",SUMPRODUCT((原材料明细表!$A$6:$A$1000&gt;=$G$4)*(原材料明细表!$A$6:$A$1000&lt;=$H$4)*(原材料明细表!$C$6:$C$1000=$A494)*(原材料明细表!$F$6:$F$1000)))</f>
        <v/>
      </c>
      <c r="E494" s="174" t="str">
        <f t="array" ref="E494">IF(A494="","",VLOOKUP(A494,基础资料!A:E,4,0))</f>
        <v/>
      </c>
      <c r="F494" s="175" t="str">
        <f t="array" ref="F494">IF(OR(A494="",D494=""),"",E494*D494)</f>
        <v/>
      </c>
      <c r="G494" s="176" t="str">
        <f t="array" ref="G494">IF(SUMPRODUCT((原材料明细表!$A$6:$A$1000&gt;=$G$4)*(原材料明细表!$A$6:$A$1000&lt;=$H$4)*(原材料明细表!$C$6:$C$1000=$A494)*(原材料明细表!$I$6:$I$1000))=0,"",SUMPRODUCT((原材料明细表!$A$6:$A$1000&gt;=$G$4)*(原材料明细表!$A$6:$A$1000&lt;=$H$4)*(原材料明细表!$C$6:$C$1000=$A494)*(原材料明细表!$I$6:$I$1000)))</f>
        <v/>
      </c>
      <c r="H494" s="174" t="str">
        <f t="array" ref="H494">IF(A494="","",VLOOKUP(A494,基础资料!A:E,4,0))</f>
        <v/>
      </c>
      <c r="I494" s="184" t="str">
        <f t="array" ref="I494">IF(OR(A494="",G494=""),"",G494*H494)</f>
        <v/>
      </c>
      <c r="J494" s="176" t="str">
        <f t="array" ref="J494">IF(SUMPRODUCT((原材料明细表!$A$6:$A$1000&gt;=$G$4)*(原材料明细表!$A$6:$A$1000&lt;=$H$4)*(原材料明细表!$C$6:$C$1000=$A494)*(原材料明细表!$L$6:$L$1000))=0,"",SUMPRODUCT((原材料明细表!$A$6:$A$1000&gt;=$G$4)*(原材料明细表!$A$6:$A$1000&lt;=$H$4)*(原材料明细表!$C$6:$C$1000=$A494)*(原材料明细表!$L$6:$L$1000)))</f>
        <v/>
      </c>
      <c r="K494" s="173" t="str">
        <f t="array" ref="K494">IF(A494="","",VLOOKUP(A494,基础资料!A:E,4,0))</f>
        <v/>
      </c>
      <c r="L494" s="184" t="str">
        <f t="array" ref="L494">IF(OR(A494="",J494=""),"",J494*K494)</f>
        <v/>
      </c>
      <c r="M494" s="185" t="str">
        <f t="array" ref="M494">IF(AND(D494="",G494="",J494=""),"",IF(AND(D494="",G494=""),-J494,IF(AND(D494="",J494=""),-G494,IF(AND(G494="",J494=""),D494,IF(D494="",-G494-J494,IF(G494="",D494-J494,IF(J494="",D494-G494,D494-G494-J494)))))))</f>
        <v/>
      </c>
      <c r="N494" s="173" t="str">
        <f t="array" ref="N494">IF(A494="","",VLOOKUP(A494,基础资料!A:E,4,0))</f>
        <v/>
      </c>
      <c r="O494" s="184" t="str">
        <f t="array" ref="O494">IF(OR(A494="",M494=""),"",N494*M494)</f>
        <v/>
      </c>
    </row>
    <row r="495" spans="1:15">
      <c r="A495" s="182"/>
      <c r="B495" s="172"/>
      <c r="C495" s="172"/>
      <c r="D495" s="183" t="str">
        <f t="array" ref="D495">IF(SUMPRODUCT((原材料明细表!$A$6:$A$1000&gt;=$G$4)*(原材料明细表!$A$6:$A$1000&lt;=$H$4)*(原材料明细表!$C$6:$C$1000=$A495)*(原材料明细表!$F$6:$F$1000))=0,"",SUMPRODUCT((原材料明细表!$A$6:$A$1000&gt;=$G$4)*(原材料明细表!$A$6:$A$1000&lt;=$H$4)*(原材料明细表!$C$6:$C$1000=$A495)*(原材料明细表!$F$6:$F$1000)))</f>
        <v/>
      </c>
      <c r="E495" s="179" t="str">
        <f t="array" ref="E495">IF(A495="","",VLOOKUP(A495,基础资料!A:E,4,0))</f>
        <v/>
      </c>
      <c r="F495" s="180" t="str">
        <f t="array" ref="F495">IF(OR(A495="",D495=""),"",E495*D495)</f>
        <v/>
      </c>
      <c r="G495" s="181" t="str">
        <f t="array" ref="G495">IF(SUMPRODUCT((原材料明细表!$A$6:$A$1000&gt;=$G$4)*(原材料明细表!$A$6:$A$1000&lt;=$H$4)*(原材料明细表!$C$6:$C$1000=$A495)*(原材料明细表!$I$6:$I$1000))=0,"",SUMPRODUCT((原材料明细表!$A$6:$A$1000&gt;=$G$4)*(原材料明细表!$A$6:$A$1000&lt;=$H$4)*(原材料明细表!$C$6:$C$1000=$A495)*(原材料明细表!$I$6:$I$1000)))</f>
        <v/>
      </c>
      <c r="H495" s="179" t="str">
        <f t="array" ref="H495">IF(A495="","",VLOOKUP(A495,基础资料!A:E,4,0))</f>
        <v/>
      </c>
      <c r="I495" s="186" t="str">
        <f t="array" ref="I495">IF(OR(A495="",G495=""),"",G495*H495)</f>
        <v/>
      </c>
      <c r="J495" s="181" t="str">
        <f t="array" ref="J495">IF(SUMPRODUCT((原材料明细表!$A$6:$A$1000&gt;=$G$4)*(原材料明细表!$A$6:$A$1000&lt;=$H$4)*(原材料明细表!$C$6:$C$1000=$A495)*(原材料明细表!$L$6:$L$1000))=0,"",SUMPRODUCT((原材料明细表!$A$6:$A$1000&gt;=$G$4)*(原材料明细表!$A$6:$A$1000&lt;=$H$4)*(原材料明细表!$C$6:$C$1000=$A495)*(原材料明细表!$L$6:$L$1000)))</f>
        <v/>
      </c>
      <c r="K495" s="178" t="str">
        <f t="array" ref="K495">IF(A495="","",VLOOKUP(A495,基础资料!A:E,4,0))</f>
        <v/>
      </c>
      <c r="L495" s="186" t="str">
        <f t="array" ref="L495">IF(OR(A495="",J495=""),"",J495*K495)</f>
        <v/>
      </c>
      <c r="M495" s="187" t="str">
        <f t="array" ref="M495">IF(AND(D495="",G495="",J495=""),"",IF(AND(D495="",G495=""),-J495,IF(AND(D495="",J495=""),-G495,IF(AND(G495="",J495=""),D495,IF(D495="",-G495-J495,IF(G495="",D495-J495,IF(J495="",D495-G495,D495-G495-J495)))))))</f>
        <v/>
      </c>
      <c r="N495" s="178" t="str">
        <f t="array" ref="N495">IF(A495="","",VLOOKUP(A495,基础资料!A:E,4,0))</f>
        <v/>
      </c>
      <c r="O495" s="186" t="str">
        <f t="array" ref="O495">IF(OR(A495="",M495=""),"",N495*M495)</f>
        <v/>
      </c>
    </row>
    <row r="496" spans="1:15">
      <c r="A496" s="182"/>
      <c r="B496" s="172"/>
      <c r="C496" s="172"/>
      <c r="D496" s="183" t="str">
        <f t="array" ref="D496">IF(SUMPRODUCT((原材料明细表!$A$6:$A$1000&gt;=$G$4)*(原材料明细表!$A$6:$A$1000&lt;=$H$4)*(原材料明细表!$C$6:$C$1000=$A496)*(原材料明细表!$F$6:$F$1000))=0,"",SUMPRODUCT((原材料明细表!$A$6:$A$1000&gt;=$G$4)*(原材料明细表!$A$6:$A$1000&lt;=$H$4)*(原材料明细表!$C$6:$C$1000=$A496)*(原材料明细表!$F$6:$F$1000)))</f>
        <v/>
      </c>
      <c r="E496" s="174" t="str">
        <f t="array" ref="E496">IF(A496="","",VLOOKUP(A496,基础资料!A:E,4,0))</f>
        <v/>
      </c>
      <c r="F496" s="175" t="str">
        <f t="array" ref="F496">IF(OR(A496="",D496=""),"",E496*D496)</f>
        <v/>
      </c>
      <c r="G496" s="176" t="str">
        <f t="array" ref="G496">IF(SUMPRODUCT((原材料明细表!$A$6:$A$1000&gt;=$G$4)*(原材料明细表!$A$6:$A$1000&lt;=$H$4)*(原材料明细表!$C$6:$C$1000=$A496)*(原材料明细表!$I$6:$I$1000))=0,"",SUMPRODUCT((原材料明细表!$A$6:$A$1000&gt;=$G$4)*(原材料明细表!$A$6:$A$1000&lt;=$H$4)*(原材料明细表!$C$6:$C$1000=$A496)*(原材料明细表!$I$6:$I$1000)))</f>
        <v/>
      </c>
      <c r="H496" s="174" t="str">
        <f t="array" ref="H496">IF(A496="","",VLOOKUP(A496,基础资料!A:E,4,0))</f>
        <v/>
      </c>
      <c r="I496" s="184" t="str">
        <f t="array" ref="I496">IF(OR(A496="",G496=""),"",G496*H496)</f>
        <v/>
      </c>
      <c r="J496" s="176" t="str">
        <f t="array" ref="J496">IF(SUMPRODUCT((原材料明细表!$A$6:$A$1000&gt;=$G$4)*(原材料明细表!$A$6:$A$1000&lt;=$H$4)*(原材料明细表!$C$6:$C$1000=$A496)*(原材料明细表!$L$6:$L$1000))=0,"",SUMPRODUCT((原材料明细表!$A$6:$A$1000&gt;=$G$4)*(原材料明细表!$A$6:$A$1000&lt;=$H$4)*(原材料明细表!$C$6:$C$1000=$A496)*(原材料明细表!$L$6:$L$1000)))</f>
        <v/>
      </c>
      <c r="K496" s="173" t="str">
        <f t="array" ref="K496">IF(A496="","",VLOOKUP(A496,基础资料!A:E,4,0))</f>
        <v/>
      </c>
      <c r="L496" s="184" t="str">
        <f t="array" ref="L496">IF(OR(A496="",J496=""),"",J496*K496)</f>
        <v/>
      </c>
      <c r="M496" s="185" t="str">
        <f t="array" ref="M496">IF(AND(D496="",G496="",J496=""),"",IF(AND(D496="",G496=""),-J496,IF(AND(D496="",J496=""),-G496,IF(AND(G496="",J496=""),D496,IF(D496="",-G496-J496,IF(G496="",D496-J496,IF(J496="",D496-G496,D496-G496-J496)))))))</f>
        <v/>
      </c>
      <c r="N496" s="173" t="str">
        <f t="array" ref="N496">IF(A496="","",VLOOKUP(A496,基础资料!A:E,4,0))</f>
        <v/>
      </c>
      <c r="O496" s="184" t="str">
        <f t="array" ref="O496">IF(OR(A496="",M496=""),"",N496*M496)</f>
        <v/>
      </c>
    </row>
    <row r="497" spans="1:15">
      <c r="A497" s="182"/>
      <c r="B497" s="172"/>
      <c r="C497" s="172"/>
      <c r="D497" s="183" t="str">
        <f t="array" ref="D497">IF(SUMPRODUCT((原材料明细表!$A$6:$A$1000&gt;=$G$4)*(原材料明细表!$A$6:$A$1000&lt;=$H$4)*(原材料明细表!$C$6:$C$1000=$A497)*(原材料明细表!$F$6:$F$1000))=0,"",SUMPRODUCT((原材料明细表!$A$6:$A$1000&gt;=$G$4)*(原材料明细表!$A$6:$A$1000&lt;=$H$4)*(原材料明细表!$C$6:$C$1000=$A497)*(原材料明细表!$F$6:$F$1000)))</f>
        <v/>
      </c>
      <c r="E497" s="179" t="str">
        <f t="array" ref="E497">IF(A497="","",VLOOKUP(A497,基础资料!A:E,4,0))</f>
        <v/>
      </c>
      <c r="F497" s="180" t="str">
        <f t="array" ref="F497">IF(OR(A497="",D497=""),"",E497*D497)</f>
        <v/>
      </c>
      <c r="G497" s="181" t="str">
        <f t="array" ref="G497">IF(SUMPRODUCT((原材料明细表!$A$6:$A$1000&gt;=$G$4)*(原材料明细表!$A$6:$A$1000&lt;=$H$4)*(原材料明细表!$C$6:$C$1000=$A497)*(原材料明细表!$I$6:$I$1000))=0,"",SUMPRODUCT((原材料明细表!$A$6:$A$1000&gt;=$G$4)*(原材料明细表!$A$6:$A$1000&lt;=$H$4)*(原材料明细表!$C$6:$C$1000=$A497)*(原材料明细表!$I$6:$I$1000)))</f>
        <v/>
      </c>
      <c r="H497" s="179" t="str">
        <f t="array" ref="H497">IF(A497="","",VLOOKUP(A497,基础资料!A:E,4,0))</f>
        <v/>
      </c>
      <c r="I497" s="186" t="str">
        <f t="array" ref="I497">IF(OR(A497="",G497=""),"",G497*H497)</f>
        <v/>
      </c>
      <c r="J497" s="181" t="str">
        <f t="array" ref="J497">IF(SUMPRODUCT((原材料明细表!$A$6:$A$1000&gt;=$G$4)*(原材料明细表!$A$6:$A$1000&lt;=$H$4)*(原材料明细表!$C$6:$C$1000=$A497)*(原材料明细表!$L$6:$L$1000))=0,"",SUMPRODUCT((原材料明细表!$A$6:$A$1000&gt;=$G$4)*(原材料明细表!$A$6:$A$1000&lt;=$H$4)*(原材料明细表!$C$6:$C$1000=$A497)*(原材料明细表!$L$6:$L$1000)))</f>
        <v/>
      </c>
      <c r="K497" s="178" t="str">
        <f t="array" ref="K497">IF(A497="","",VLOOKUP(A497,基础资料!A:E,4,0))</f>
        <v/>
      </c>
      <c r="L497" s="186" t="str">
        <f t="array" ref="L497">IF(OR(A497="",J497=""),"",J497*K497)</f>
        <v/>
      </c>
      <c r="M497" s="187" t="str">
        <f t="array" ref="M497">IF(AND(D497="",G497="",J497=""),"",IF(AND(D497="",G497=""),-J497,IF(AND(D497="",J497=""),-G497,IF(AND(G497="",J497=""),D497,IF(D497="",-G497-J497,IF(G497="",D497-J497,IF(J497="",D497-G497,D497-G497-J497)))))))</f>
        <v/>
      </c>
      <c r="N497" s="178" t="str">
        <f t="array" ref="N497">IF(A497="","",VLOOKUP(A497,基础资料!A:E,4,0))</f>
        <v/>
      </c>
      <c r="O497" s="186" t="str">
        <f t="array" ref="O497">IF(OR(A497="",M497=""),"",N497*M497)</f>
        <v/>
      </c>
    </row>
    <row r="498" spans="1:15">
      <c r="A498" s="182"/>
      <c r="B498" s="172"/>
      <c r="C498" s="172"/>
      <c r="D498" s="183" t="str">
        <f t="array" ref="D498">IF(SUMPRODUCT((原材料明细表!$A$6:$A$1000&gt;=$G$4)*(原材料明细表!$A$6:$A$1000&lt;=$H$4)*(原材料明细表!$C$6:$C$1000=$A498)*(原材料明细表!$F$6:$F$1000))=0,"",SUMPRODUCT((原材料明细表!$A$6:$A$1000&gt;=$G$4)*(原材料明细表!$A$6:$A$1000&lt;=$H$4)*(原材料明细表!$C$6:$C$1000=$A498)*(原材料明细表!$F$6:$F$1000)))</f>
        <v/>
      </c>
      <c r="E498" s="174" t="str">
        <f t="array" ref="E498">IF(A498="","",VLOOKUP(A498,基础资料!A:E,4,0))</f>
        <v/>
      </c>
      <c r="F498" s="175" t="str">
        <f t="array" ref="F498">IF(OR(A498="",D498=""),"",E498*D498)</f>
        <v/>
      </c>
      <c r="G498" s="176" t="str">
        <f t="array" ref="G498">IF(SUMPRODUCT((原材料明细表!$A$6:$A$1000&gt;=$G$4)*(原材料明细表!$A$6:$A$1000&lt;=$H$4)*(原材料明细表!$C$6:$C$1000=$A498)*(原材料明细表!$I$6:$I$1000))=0,"",SUMPRODUCT((原材料明细表!$A$6:$A$1000&gt;=$G$4)*(原材料明细表!$A$6:$A$1000&lt;=$H$4)*(原材料明细表!$C$6:$C$1000=$A498)*(原材料明细表!$I$6:$I$1000)))</f>
        <v/>
      </c>
      <c r="H498" s="174" t="str">
        <f t="array" ref="H498">IF(A498="","",VLOOKUP(A498,基础资料!A:E,4,0))</f>
        <v/>
      </c>
      <c r="I498" s="184" t="str">
        <f t="array" ref="I498">IF(OR(A498="",G498=""),"",G498*H498)</f>
        <v/>
      </c>
      <c r="J498" s="176" t="str">
        <f t="array" ref="J498">IF(SUMPRODUCT((原材料明细表!$A$6:$A$1000&gt;=$G$4)*(原材料明细表!$A$6:$A$1000&lt;=$H$4)*(原材料明细表!$C$6:$C$1000=$A498)*(原材料明细表!$L$6:$L$1000))=0,"",SUMPRODUCT((原材料明细表!$A$6:$A$1000&gt;=$G$4)*(原材料明细表!$A$6:$A$1000&lt;=$H$4)*(原材料明细表!$C$6:$C$1000=$A498)*(原材料明细表!$L$6:$L$1000)))</f>
        <v/>
      </c>
      <c r="K498" s="173" t="str">
        <f t="array" ref="K498">IF(A498="","",VLOOKUP(A498,基础资料!A:E,4,0))</f>
        <v/>
      </c>
      <c r="L498" s="184" t="str">
        <f t="array" ref="L498">IF(OR(A498="",J498=""),"",J498*K498)</f>
        <v/>
      </c>
      <c r="M498" s="185" t="str">
        <f t="array" ref="M498">IF(AND(D498="",G498="",J498=""),"",IF(AND(D498="",G498=""),-J498,IF(AND(D498="",J498=""),-G498,IF(AND(G498="",J498=""),D498,IF(D498="",-G498-J498,IF(G498="",D498-J498,IF(J498="",D498-G498,D498-G498-J498)))))))</f>
        <v/>
      </c>
      <c r="N498" s="173" t="str">
        <f t="array" ref="N498">IF(A498="","",VLOOKUP(A498,基础资料!A:E,4,0))</f>
        <v/>
      </c>
      <c r="O498" s="184" t="str">
        <f t="array" ref="O498">IF(OR(A498="",M498=""),"",N498*M498)</f>
        <v/>
      </c>
    </row>
    <row r="499" spans="1:15">
      <c r="A499" s="182"/>
      <c r="B499" s="172"/>
      <c r="C499" s="172"/>
      <c r="D499" s="183" t="str">
        <f t="array" ref="D499">IF(SUMPRODUCT((原材料明细表!$A$6:$A$1000&gt;=$G$4)*(原材料明细表!$A$6:$A$1000&lt;=$H$4)*(原材料明细表!$C$6:$C$1000=$A499)*(原材料明细表!$F$6:$F$1000))=0,"",SUMPRODUCT((原材料明细表!$A$6:$A$1000&gt;=$G$4)*(原材料明细表!$A$6:$A$1000&lt;=$H$4)*(原材料明细表!$C$6:$C$1000=$A499)*(原材料明细表!$F$6:$F$1000)))</f>
        <v/>
      </c>
      <c r="E499" s="179" t="str">
        <f t="array" ref="E499">IF(A499="","",VLOOKUP(A499,基础资料!A:E,4,0))</f>
        <v/>
      </c>
      <c r="F499" s="180" t="str">
        <f t="array" ref="F499">IF(OR(A499="",D499=""),"",E499*D499)</f>
        <v/>
      </c>
      <c r="G499" s="181" t="str">
        <f t="array" ref="G499">IF(SUMPRODUCT((原材料明细表!$A$6:$A$1000&gt;=$G$4)*(原材料明细表!$A$6:$A$1000&lt;=$H$4)*(原材料明细表!$C$6:$C$1000=$A499)*(原材料明细表!$I$6:$I$1000))=0,"",SUMPRODUCT((原材料明细表!$A$6:$A$1000&gt;=$G$4)*(原材料明细表!$A$6:$A$1000&lt;=$H$4)*(原材料明细表!$C$6:$C$1000=$A499)*(原材料明细表!$I$6:$I$1000)))</f>
        <v/>
      </c>
      <c r="H499" s="179" t="str">
        <f t="array" ref="H499">IF(A499="","",VLOOKUP(A499,基础资料!A:E,4,0))</f>
        <v/>
      </c>
      <c r="I499" s="186" t="str">
        <f t="array" ref="I499">IF(OR(A499="",G499=""),"",G499*H499)</f>
        <v/>
      </c>
      <c r="J499" s="181" t="str">
        <f t="array" ref="J499">IF(SUMPRODUCT((原材料明细表!$A$6:$A$1000&gt;=$G$4)*(原材料明细表!$A$6:$A$1000&lt;=$H$4)*(原材料明细表!$C$6:$C$1000=$A499)*(原材料明细表!$L$6:$L$1000))=0,"",SUMPRODUCT((原材料明细表!$A$6:$A$1000&gt;=$G$4)*(原材料明细表!$A$6:$A$1000&lt;=$H$4)*(原材料明细表!$C$6:$C$1000=$A499)*(原材料明细表!$L$6:$L$1000)))</f>
        <v/>
      </c>
      <c r="K499" s="178" t="str">
        <f t="array" ref="K499">IF(A499="","",VLOOKUP(A499,基础资料!A:E,4,0))</f>
        <v/>
      </c>
      <c r="L499" s="186" t="str">
        <f t="array" ref="L499">IF(OR(A499="",J499=""),"",J499*K499)</f>
        <v/>
      </c>
      <c r="M499" s="187" t="str">
        <f t="array" ref="M499">IF(AND(D499="",G499="",J499=""),"",IF(AND(D499="",G499=""),-J499,IF(AND(D499="",J499=""),-G499,IF(AND(G499="",J499=""),D499,IF(D499="",-G499-J499,IF(G499="",D499-J499,IF(J499="",D499-G499,D499-G499-J499)))))))</f>
        <v/>
      </c>
      <c r="N499" s="178" t="str">
        <f t="array" ref="N499">IF(A499="","",VLOOKUP(A499,基础资料!A:E,4,0))</f>
        <v/>
      </c>
      <c r="O499" s="186" t="str">
        <f t="array" ref="O499">IF(OR(A499="",M499=""),"",N499*M499)</f>
        <v/>
      </c>
    </row>
    <row r="500" spans="1:15">
      <c r="A500" s="182"/>
      <c r="B500" s="172"/>
      <c r="C500" s="172"/>
      <c r="D500" s="183" t="str">
        <f t="array" ref="D500">IF(SUMPRODUCT((原材料明细表!$A$6:$A$1000&gt;=$G$4)*(原材料明细表!$A$6:$A$1000&lt;=$H$4)*(原材料明细表!$C$6:$C$1000=$A500)*(原材料明细表!$F$6:$F$1000))=0,"",SUMPRODUCT((原材料明细表!$A$6:$A$1000&gt;=$G$4)*(原材料明细表!$A$6:$A$1000&lt;=$H$4)*(原材料明细表!$C$6:$C$1000=$A500)*(原材料明细表!$F$6:$F$1000)))</f>
        <v/>
      </c>
      <c r="E500" s="174" t="str">
        <f t="array" ref="E500">IF(A500="","",VLOOKUP(A500,基础资料!A:E,4,0))</f>
        <v/>
      </c>
      <c r="F500" s="175" t="str">
        <f t="array" ref="F500">IF(OR(A500="",D500=""),"",E500*D500)</f>
        <v/>
      </c>
      <c r="G500" s="176" t="str">
        <f t="array" ref="G500">IF(SUMPRODUCT((原材料明细表!$A$6:$A$1000&gt;=$G$4)*(原材料明细表!$A$6:$A$1000&lt;=$H$4)*(原材料明细表!$C$6:$C$1000=$A500)*(原材料明细表!$I$6:$I$1000))=0,"",SUMPRODUCT((原材料明细表!$A$6:$A$1000&gt;=$G$4)*(原材料明细表!$A$6:$A$1000&lt;=$H$4)*(原材料明细表!$C$6:$C$1000=$A500)*(原材料明细表!$I$6:$I$1000)))</f>
        <v/>
      </c>
      <c r="H500" s="174" t="str">
        <f t="array" ref="H500">IF(A500="","",VLOOKUP(A500,基础资料!A:E,4,0))</f>
        <v/>
      </c>
      <c r="I500" s="184" t="str">
        <f t="array" ref="I500">IF(OR(A500="",G500=""),"",G500*H500)</f>
        <v/>
      </c>
      <c r="J500" s="176" t="str">
        <f t="array" ref="J500">IF(SUMPRODUCT((原材料明细表!$A$6:$A$1000&gt;=$G$4)*(原材料明细表!$A$6:$A$1000&lt;=$H$4)*(原材料明细表!$C$6:$C$1000=$A500)*(原材料明细表!$L$6:$L$1000))=0,"",SUMPRODUCT((原材料明细表!$A$6:$A$1000&gt;=$G$4)*(原材料明细表!$A$6:$A$1000&lt;=$H$4)*(原材料明细表!$C$6:$C$1000=$A500)*(原材料明细表!$L$6:$L$1000)))</f>
        <v/>
      </c>
      <c r="K500" s="173" t="str">
        <f t="array" ref="K500">IF(A500="","",VLOOKUP(A500,基础资料!A:E,4,0))</f>
        <v/>
      </c>
      <c r="L500" s="184" t="str">
        <f t="array" ref="L500">IF(OR(A500="",J500=""),"",J500*K500)</f>
        <v/>
      </c>
      <c r="M500" s="185" t="str">
        <f t="array" ref="M500">IF(AND(D500="",G500="",J500=""),"",IF(AND(D500="",G500=""),-J500,IF(AND(D500="",J500=""),-G500,IF(AND(G500="",J500=""),D500,IF(D500="",-G500-J500,IF(G500="",D500-J500,IF(J500="",D500-G500,D500-G500-J500)))))))</f>
        <v/>
      </c>
      <c r="N500" s="173" t="str">
        <f t="array" ref="N500">IF(A500="","",VLOOKUP(A500,基础资料!A:E,4,0))</f>
        <v/>
      </c>
      <c r="O500" s="184" t="str">
        <f t="array" ref="O500">IF(OR(A500="",M500=""),"",N500*M500)</f>
        <v/>
      </c>
    </row>
    <row r="501" spans="1:15">
      <c r="A501" s="182"/>
      <c r="B501" s="172"/>
      <c r="C501" s="172"/>
      <c r="D501" s="183" t="str">
        <f t="array" ref="D501">IF(SUMPRODUCT((原材料明细表!$A$6:$A$1000&gt;=$G$4)*(原材料明细表!$A$6:$A$1000&lt;=$H$4)*(原材料明细表!$C$6:$C$1000=$A501)*(原材料明细表!$F$6:$F$1000))=0,"",SUMPRODUCT((原材料明细表!$A$6:$A$1000&gt;=$G$4)*(原材料明细表!$A$6:$A$1000&lt;=$H$4)*(原材料明细表!$C$6:$C$1000=$A501)*(原材料明细表!$F$6:$F$1000)))</f>
        <v/>
      </c>
      <c r="E501" s="179" t="str">
        <f t="array" ref="E501">IF(A501="","",VLOOKUP(A501,基础资料!A:E,4,0))</f>
        <v/>
      </c>
      <c r="F501" s="180" t="str">
        <f t="array" ref="F501">IF(OR(A501="",D501=""),"",E501*D501)</f>
        <v/>
      </c>
      <c r="G501" s="181" t="str">
        <f t="array" ref="G501">IF(SUMPRODUCT((原材料明细表!$A$6:$A$1000&gt;=$G$4)*(原材料明细表!$A$6:$A$1000&lt;=$H$4)*(原材料明细表!$C$6:$C$1000=$A501)*(原材料明细表!$I$6:$I$1000))=0,"",SUMPRODUCT((原材料明细表!$A$6:$A$1000&gt;=$G$4)*(原材料明细表!$A$6:$A$1000&lt;=$H$4)*(原材料明细表!$C$6:$C$1000=$A501)*(原材料明细表!$I$6:$I$1000)))</f>
        <v/>
      </c>
      <c r="H501" s="179" t="str">
        <f t="array" ref="H501">IF(A501="","",VLOOKUP(A501,基础资料!A:E,4,0))</f>
        <v/>
      </c>
      <c r="I501" s="186" t="str">
        <f t="array" ref="I501">IF(OR(A501="",G501=""),"",G501*H501)</f>
        <v/>
      </c>
      <c r="J501" s="181" t="str">
        <f t="array" ref="J501">IF(SUMPRODUCT((原材料明细表!$A$6:$A$1000&gt;=$G$4)*(原材料明细表!$A$6:$A$1000&lt;=$H$4)*(原材料明细表!$C$6:$C$1000=$A501)*(原材料明细表!$L$6:$L$1000))=0,"",SUMPRODUCT((原材料明细表!$A$6:$A$1000&gt;=$G$4)*(原材料明细表!$A$6:$A$1000&lt;=$H$4)*(原材料明细表!$C$6:$C$1000=$A501)*(原材料明细表!$L$6:$L$1000)))</f>
        <v/>
      </c>
      <c r="K501" s="178" t="str">
        <f t="array" ref="K501">IF(A501="","",VLOOKUP(A501,基础资料!A:E,4,0))</f>
        <v/>
      </c>
      <c r="L501" s="186" t="str">
        <f t="array" ref="L501">IF(OR(A501="",J501=""),"",J501*K501)</f>
        <v/>
      </c>
      <c r="M501" s="187" t="str">
        <f t="array" ref="M501">IF(AND(D501="",G501="",J501=""),"",IF(AND(D501="",G501=""),-J501,IF(AND(D501="",J501=""),-G501,IF(AND(G501="",J501=""),D501,IF(D501="",-G501-J501,IF(G501="",D501-J501,IF(J501="",D501-G501,D501-G501-J501)))))))</f>
        <v/>
      </c>
      <c r="N501" s="178" t="str">
        <f t="array" ref="N501">IF(A501="","",VLOOKUP(A501,基础资料!A:E,4,0))</f>
        <v/>
      </c>
      <c r="O501" s="186" t="str">
        <f t="array" ref="O501">IF(OR(A501="",M501=""),"",N501*M501)</f>
        <v/>
      </c>
    </row>
    <row r="502" spans="1:15">
      <c r="A502" s="182"/>
      <c r="B502" s="172"/>
      <c r="C502" s="172"/>
      <c r="D502" s="183" t="str">
        <f t="array" ref="D502">IF(SUMPRODUCT((原材料明细表!$A$6:$A$1000&gt;=$G$4)*(原材料明细表!$A$6:$A$1000&lt;=$H$4)*(原材料明细表!$C$6:$C$1000=$A502)*(原材料明细表!$F$6:$F$1000))=0,"",SUMPRODUCT((原材料明细表!$A$6:$A$1000&gt;=$G$4)*(原材料明细表!$A$6:$A$1000&lt;=$H$4)*(原材料明细表!$C$6:$C$1000=$A502)*(原材料明细表!$F$6:$F$1000)))</f>
        <v/>
      </c>
      <c r="E502" s="174" t="str">
        <f t="array" ref="E502">IF(A502="","",VLOOKUP(A502,基础资料!A:E,4,0))</f>
        <v/>
      </c>
      <c r="F502" s="175" t="str">
        <f t="array" ref="F502">IF(OR(A502="",D502=""),"",E502*D502)</f>
        <v/>
      </c>
      <c r="G502" s="176" t="str">
        <f t="array" ref="G502">IF(SUMPRODUCT((原材料明细表!$A$6:$A$1000&gt;=$G$4)*(原材料明细表!$A$6:$A$1000&lt;=$H$4)*(原材料明细表!$C$6:$C$1000=$A502)*(原材料明细表!$I$6:$I$1000))=0,"",SUMPRODUCT((原材料明细表!$A$6:$A$1000&gt;=$G$4)*(原材料明细表!$A$6:$A$1000&lt;=$H$4)*(原材料明细表!$C$6:$C$1000=$A502)*(原材料明细表!$I$6:$I$1000)))</f>
        <v/>
      </c>
      <c r="H502" s="174" t="str">
        <f t="array" ref="H502">IF(A502="","",VLOOKUP(A502,基础资料!A:E,4,0))</f>
        <v/>
      </c>
      <c r="I502" s="184" t="str">
        <f t="array" ref="I502">IF(OR(A502="",G502=""),"",G502*H502)</f>
        <v/>
      </c>
      <c r="J502" s="176" t="str">
        <f t="array" ref="J502">IF(SUMPRODUCT((原材料明细表!$A$6:$A$1000&gt;=$G$4)*(原材料明细表!$A$6:$A$1000&lt;=$H$4)*(原材料明细表!$C$6:$C$1000=$A502)*(原材料明细表!$L$6:$L$1000))=0,"",SUMPRODUCT((原材料明细表!$A$6:$A$1000&gt;=$G$4)*(原材料明细表!$A$6:$A$1000&lt;=$H$4)*(原材料明细表!$C$6:$C$1000=$A502)*(原材料明细表!$L$6:$L$1000)))</f>
        <v/>
      </c>
      <c r="K502" s="173" t="str">
        <f t="array" ref="K502">IF(A502="","",VLOOKUP(A502,基础资料!A:E,4,0))</f>
        <v/>
      </c>
      <c r="L502" s="184" t="str">
        <f t="array" ref="L502">IF(OR(A502="",J502=""),"",J502*K502)</f>
        <v/>
      </c>
      <c r="M502" s="185" t="str">
        <f t="array" ref="M502">IF(AND(D502="",G502="",J502=""),"",IF(AND(D502="",G502=""),-J502,IF(AND(D502="",J502=""),-G502,IF(AND(G502="",J502=""),D502,IF(D502="",-G502-J502,IF(G502="",D502-J502,IF(J502="",D502-G502,D502-G502-J502)))))))</f>
        <v/>
      </c>
      <c r="N502" s="173" t="str">
        <f t="array" ref="N502">IF(A502="","",VLOOKUP(A502,基础资料!A:E,4,0))</f>
        <v/>
      </c>
      <c r="O502" s="184" t="str">
        <f t="array" ref="O502">IF(OR(A502="",M502=""),"",N502*M502)</f>
        <v/>
      </c>
    </row>
    <row r="503" spans="1:15">
      <c r="A503" s="182"/>
      <c r="B503" s="172"/>
      <c r="C503" s="172"/>
      <c r="D503" s="183" t="str">
        <f t="array" ref="D503">IF(SUMPRODUCT((原材料明细表!$A$6:$A$1000&gt;=$G$4)*(原材料明细表!$A$6:$A$1000&lt;=$H$4)*(原材料明细表!$C$6:$C$1000=$A503)*(原材料明细表!$F$6:$F$1000))=0,"",SUMPRODUCT((原材料明细表!$A$6:$A$1000&gt;=$G$4)*(原材料明细表!$A$6:$A$1000&lt;=$H$4)*(原材料明细表!$C$6:$C$1000=$A503)*(原材料明细表!$F$6:$F$1000)))</f>
        <v/>
      </c>
      <c r="E503" s="179" t="str">
        <f t="array" ref="E503">IF(A503="","",VLOOKUP(A503,基础资料!A:E,4,0))</f>
        <v/>
      </c>
      <c r="F503" s="180" t="str">
        <f t="array" ref="F503">IF(OR(A503="",D503=""),"",E503*D503)</f>
        <v/>
      </c>
      <c r="G503" s="181" t="str">
        <f t="array" ref="G503">IF(SUMPRODUCT((原材料明细表!$A$6:$A$1000&gt;=$G$4)*(原材料明细表!$A$6:$A$1000&lt;=$H$4)*(原材料明细表!$C$6:$C$1000=$A503)*(原材料明细表!$I$6:$I$1000))=0,"",SUMPRODUCT((原材料明细表!$A$6:$A$1000&gt;=$G$4)*(原材料明细表!$A$6:$A$1000&lt;=$H$4)*(原材料明细表!$C$6:$C$1000=$A503)*(原材料明细表!$I$6:$I$1000)))</f>
        <v/>
      </c>
      <c r="H503" s="179" t="str">
        <f t="array" ref="H503">IF(A503="","",VLOOKUP(A503,基础资料!A:E,4,0))</f>
        <v/>
      </c>
      <c r="I503" s="186" t="str">
        <f t="array" ref="I503">IF(OR(A503="",G503=""),"",G503*H503)</f>
        <v/>
      </c>
      <c r="J503" s="181" t="str">
        <f t="array" ref="J503">IF(SUMPRODUCT((原材料明细表!$A$6:$A$1000&gt;=$G$4)*(原材料明细表!$A$6:$A$1000&lt;=$H$4)*(原材料明细表!$C$6:$C$1000=$A503)*(原材料明细表!$L$6:$L$1000))=0,"",SUMPRODUCT((原材料明细表!$A$6:$A$1000&gt;=$G$4)*(原材料明细表!$A$6:$A$1000&lt;=$H$4)*(原材料明细表!$C$6:$C$1000=$A503)*(原材料明细表!$L$6:$L$1000)))</f>
        <v/>
      </c>
      <c r="K503" s="178" t="str">
        <f t="array" ref="K503">IF(A503="","",VLOOKUP(A503,基础资料!A:E,4,0))</f>
        <v/>
      </c>
      <c r="L503" s="186" t="str">
        <f t="array" ref="L503">IF(OR(A503="",J503=""),"",J503*K503)</f>
        <v/>
      </c>
      <c r="M503" s="187" t="str">
        <f t="array" ref="M503">IF(AND(D503="",G503="",J503=""),"",IF(AND(D503="",G503=""),-J503,IF(AND(D503="",J503=""),-G503,IF(AND(G503="",J503=""),D503,IF(D503="",-G503-J503,IF(G503="",D503-J503,IF(J503="",D503-G503,D503-G503-J503)))))))</f>
        <v/>
      </c>
      <c r="N503" s="178" t="str">
        <f t="array" ref="N503">IF(A503="","",VLOOKUP(A503,基础资料!A:E,4,0))</f>
        <v/>
      </c>
      <c r="O503" s="186" t="str">
        <f t="array" ref="O503">IF(OR(A503="",M503=""),"",N503*M503)</f>
        <v/>
      </c>
    </row>
    <row r="504" spans="1:15">
      <c r="A504" s="182"/>
      <c r="B504" s="172"/>
      <c r="C504" s="172"/>
      <c r="D504" s="183" t="str">
        <f t="array" ref="D504">IF(SUMPRODUCT((原材料明细表!$A$6:$A$1000&gt;=$G$4)*(原材料明细表!$A$6:$A$1000&lt;=$H$4)*(原材料明细表!$C$6:$C$1000=$A504)*(原材料明细表!$F$6:$F$1000))=0,"",SUMPRODUCT((原材料明细表!$A$6:$A$1000&gt;=$G$4)*(原材料明细表!$A$6:$A$1000&lt;=$H$4)*(原材料明细表!$C$6:$C$1000=$A504)*(原材料明细表!$F$6:$F$1000)))</f>
        <v/>
      </c>
      <c r="E504" s="174" t="str">
        <f t="array" ref="E504">IF(A504="","",VLOOKUP(A504,基础资料!A:E,4,0))</f>
        <v/>
      </c>
      <c r="F504" s="175" t="str">
        <f t="array" ref="F504">IF(OR(A504="",D504=""),"",E504*D504)</f>
        <v/>
      </c>
      <c r="G504" s="176" t="str">
        <f t="array" ref="G504">IF(SUMPRODUCT((原材料明细表!$A$6:$A$1000&gt;=$G$4)*(原材料明细表!$A$6:$A$1000&lt;=$H$4)*(原材料明细表!$C$6:$C$1000=$A504)*(原材料明细表!$I$6:$I$1000))=0,"",SUMPRODUCT((原材料明细表!$A$6:$A$1000&gt;=$G$4)*(原材料明细表!$A$6:$A$1000&lt;=$H$4)*(原材料明细表!$C$6:$C$1000=$A504)*(原材料明细表!$I$6:$I$1000)))</f>
        <v/>
      </c>
      <c r="H504" s="174" t="str">
        <f t="array" ref="H504">IF(A504="","",VLOOKUP(A504,基础资料!A:E,4,0))</f>
        <v/>
      </c>
      <c r="I504" s="184" t="str">
        <f t="array" ref="I504">IF(OR(A504="",G504=""),"",G504*H504)</f>
        <v/>
      </c>
      <c r="J504" s="176" t="str">
        <f t="array" ref="J504">IF(SUMPRODUCT((原材料明细表!$A$6:$A$1000&gt;=$G$4)*(原材料明细表!$A$6:$A$1000&lt;=$H$4)*(原材料明细表!$C$6:$C$1000=$A504)*(原材料明细表!$L$6:$L$1000))=0,"",SUMPRODUCT((原材料明细表!$A$6:$A$1000&gt;=$G$4)*(原材料明细表!$A$6:$A$1000&lt;=$H$4)*(原材料明细表!$C$6:$C$1000=$A504)*(原材料明细表!$L$6:$L$1000)))</f>
        <v/>
      </c>
      <c r="K504" s="173" t="str">
        <f t="array" ref="K504">IF(A504="","",VLOOKUP(A504,基础资料!A:E,4,0))</f>
        <v/>
      </c>
      <c r="L504" s="184" t="str">
        <f t="array" ref="L504">IF(OR(A504="",J504=""),"",J504*K504)</f>
        <v/>
      </c>
      <c r="M504" s="185" t="str">
        <f t="array" ref="M504">IF(AND(D504="",G504="",J504=""),"",IF(AND(D504="",G504=""),-J504,IF(AND(D504="",J504=""),-G504,IF(AND(G504="",J504=""),D504,IF(D504="",-G504-J504,IF(G504="",D504-J504,IF(J504="",D504-G504,D504-G504-J504)))))))</f>
        <v/>
      </c>
      <c r="N504" s="173" t="str">
        <f t="array" ref="N504">IF(A504="","",VLOOKUP(A504,基础资料!A:E,4,0))</f>
        <v/>
      </c>
      <c r="O504" s="184" t="str">
        <f t="array" ref="O504">IF(OR(A504="",M504=""),"",N504*M504)</f>
        <v/>
      </c>
    </row>
    <row r="505" spans="1:15">
      <c r="A505" s="182"/>
      <c r="B505" s="172"/>
      <c r="C505" s="172"/>
      <c r="D505" s="183" t="str">
        <f t="array" ref="D505">IF(SUMPRODUCT((原材料明细表!$A$6:$A$1000&gt;=$G$4)*(原材料明细表!$A$6:$A$1000&lt;=$H$4)*(原材料明细表!$C$6:$C$1000=$A505)*(原材料明细表!$F$6:$F$1000))=0,"",SUMPRODUCT((原材料明细表!$A$6:$A$1000&gt;=$G$4)*(原材料明细表!$A$6:$A$1000&lt;=$H$4)*(原材料明细表!$C$6:$C$1000=$A505)*(原材料明细表!$F$6:$F$1000)))</f>
        <v/>
      </c>
      <c r="E505" s="179" t="str">
        <f t="array" ref="E505">IF(A505="","",VLOOKUP(A505,基础资料!A:E,4,0))</f>
        <v/>
      </c>
      <c r="F505" s="180" t="str">
        <f t="array" ref="F505">IF(OR(A505="",D505=""),"",E505*D505)</f>
        <v/>
      </c>
      <c r="G505" s="181" t="str">
        <f t="array" ref="G505">IF(SUMPRODUCT((原材料明细表!$A$6:$A$1000&gt;=$G$4)*(原材料明细表!$A$6:$A$1000&lt;=$H$4)*(原材料明细表!$C$6:$C$1000=$A505)*(原材料明细表!$I$6:$I$1000))=0,"",SUMPRODUCT((原材料明细表!$A$6:$A$1000&gt;=$G$4)*(原材料明细表!$A$6:$A$1000&lt;=$H$4)*(原材料明细表!$C$6:$C$1000=$A505)*(原材料明细表!$I$6:$I$1000)))</f>
        <v/>
      </c>
      <c r="H505" s="179" t="str">
        <f t="array" ref="H505">IF(A505="","",VLOOKUP(A505,基础资料!A:E,4,0))</f>
        <v/>
      </c>
      <c r="I505" s="186" t="str">
        <f t="array" ref="I505">IF(OR(A505="",G505=""),"",G505*H505)</f>
        <v/>
      </c>
      <c r="J505" s="181" t="str">
        <f t="array" ref="J505">IF(SUMPRODUCT((原材料明细表!$A$6:$A$1000&gt;=$G$4)*(原材料明细表!$A$6:$A$1000&lt;=$H$4)*(原材料明细表!$C$6:$C$1000=$A505)*(原材料明细表!$L$6:$L$1000))=0,"",SUMPRODUCT((原材料明细表!$A$6:$A$1000&gt;=$G$4)*(原材料明细表!$A$6:$A$1000&lt;=$H$4)*(原材料明细表!$C$6:$C$1000=$A505)*(原材料明细表!$L$6:$L$1000)))</f>
        <v/>
      </c>
      <c r="K505" s="178" t="str">
        <f t="array" ref="K505">IF(A505="","",VLOOKUP(A505,基础资料!A:E,4,0))</f>
        <v/>
      </c>
      <c r="L505" s="186" t="str">
        <f t="array" ref="L505">IF(OR(A505="",J505=""),"",J505*K505)</f>
        <v/>
      </c>
      <c r="M505" s="187" t="str">
        <f t="array" ref="M505">IF(AND(D505="",G505="",J505=""),"",IF(AND(D505="",G505=""),-J505,IF(AND(D505="",J505=""),-G505,IF(AND(G505="",J505=""),D505,IF(D505="",-G505-J505,IF(G505="",D505-J505,IF(J505="",D505-G505,D505-G505-J505)))))))</f>
        <v/>
      </c>
      <c r="N505" s="178" t="str">
        <f t="array" ref="N505">IF(A505="","",VLOOKUP(A505,基础资料!A:E,4,0))</f>
        <v/>
      </c>
      <c r="O505" s="186" t="str">
        <f t="array" ref="O505">IF(OR(A505="",M505=""),"",N505*M505)</f>
        <v/>
      </c>
    </row>
    <row r="506" spans="1:15">
      <c r="A506" s="182"/>
      <c r="B506" s="172"/>
      <c r="C506" s="172"/>
      <c r="D506" s="183" t="str">
        <f t="array" ref="D506">IF(SUMPRODUCT((原材料明细表!$A$6:$A$1000&gt;=$G$4)*(原材料明细表!$A$6:$A$1000&lt;=$H$4)*(原材料明细表!$C$6:$C$1000=$A506)*(原材料明细表!$F$6:$F$1000))=0,"",SUMPRODUCT((原材料明细表!$A$6:$A$1000&gt;=$G$4)*(原材料明细表!$A$6:$A$1000&lt;=$H$4)*(原材料明细表!$C$6:$C$1000=$A506)*(原材料明细表!$F$6:$F$1000)))</f>
        <v/>
      </c>
      <c r="E506" s="174" t="str">
        <f t="array" ref="E506">IF(A506="","",VLOOKUP(A506,基础资料!A:E,4,0))</f>
        <v/>
      </c>
      <c r="F506" s="175" t="str">
        <f t="array" ref="F506">IF(OR(A506="",D506=""),"",E506*D506)</f>
        <v/>
      </c>
      <c r="G506" s="176" t="str">
        <f t="array" ref="G506">IF(SUMPRODUCT((原材料明细表!$A$6:$A$1000&gt;=$G$4)*(原材料明细表!$A$6:$A$1000&lt;=$H$4)*(原材料明细表!$C$6:$C$1000=$A506)*(原材料明细表!$I$6:$I$1000))=0,"",SUMPRODUCT((原材料明细表!$A$6:$A$1000&gt;=$G$4)*(原材料明细表!$A$6:$A$1000&lt;=$H$4)*(原材料明细表!$C$6:$C$1000=$A506)*(原材料明细表!$I$6:$I$1000)))</f>
        <v/>
      </c>
      <c r="H506" s="174" t="str">
        <f t="array" ref="H506">IF(A506="","",VLOOKUP(A506,基础资料!A:E,4,0))</f>
        <v/>
      </c>
      <c r="I506" s="184" t="str">
        <f t="array" ref="I506">IF(OR(A506="",G506=""),"",G506*H506)</f>
        <v/>
      </c>
      <c r="J506" s="176" t="str">
        <f t="array" ref="J506">IF(SUMPRODUCT((原材料明细表!$A$6:$A$1000&gt;=$G$4)*(原材料明细表!$A$6:$A$1000&lt;=$H$4)*(原材料明细表!$C$6:$C$1000=$A506)*(原材料明细表!$L$6:$L$1000))=0,"",SUMPRODUCT((原材料明细表!$A$6:$A$1000&gt;=$G$4)*(原材料明细表!$A$6:$A$1000&lt;=$H$4)*(原材料明细表!$C$6:$C$1000=$A506)*(原材料明细表!$L$6:$L$1000)))</f>
        <v/>
      </c>
      <c r="K506" s="173" t="str">
        <f t="array" ref="K506">IF(A506="","",VLOOKUP(A506,基础资料!A:E,4,0))</f>
        <v/>
      </c>
      <c r="L506" s="184" t="str">
        <f t="array" ref="L506">IF(OR(A506="",J506=""),"",J506*K506)</f>
        <v/>
      </c>
      <c r="M506" s="185" t="str">
        <f t="array" ref="M506">IF(AND(D506="",G506="",J506=""),"",IF(AND(D506="",G506=""),-J506,IF(AND(D506="",J506=""),-G506,IF(AND(G506="",J506=""),D506,IF(D506="",-G506-J506,IF(G506="",D506-J506,IF(J506="",D506-G506,D506-G506-J506)))))))</f>
        <v/>
      </c>
      <c r="N506" s="173" t="str">
        <f t="array" ref="N506">IF(A506="","",VLOOKUP(A506,基础资料!A:E,4,0))</f>
        <v/>
      </c>
      <c r="O506" s="184" t="str">
        <f t="array" ref="O506">IF(OR(A506="",M506=""),"",N506*M506)</f>
        <v/>
      </c>
    </row>
    <row r="507" spans="1:15">
      <c r="A507" s="182"/>
      <c r="B507" s="172"/>
      <c r="C507" s="172"/>
      <c r="D507" s="183" t="str">
        <f t="array" ref="D507">IF(SUMPRODUCT((原材料明细表!$A$6:$A$1000&gt;=$G$4)*(原材料明细表!$A$6:$A$1000&lt;=$H$4)*(原材料明细表!$C$6:$C$1000=$A507)*(原材料明细表!$F$6:$F$1000))=0,"",SUMPRODUCT((原材料明细表!$A$6:$A$1000&gt;=$G$4)*(原材料明细表!$A$6:$A$1000&lt;=$H$4)*(原材料明细表!$C$6:$C$1000=$A507)*(原材料明细表!$F$6:$F$1000)))</f>
        <v/>
      </c>
      <c r="E507" s="179" t="str">
        <f t="array" ref="E507">IF(A507="","",VLOOKUP(A507,基础资料!A:E,4,0))</f>
        <v/>
      </c>
      <c r="F507" s="180" t="str">
        <f t="array" ref="F507">IF(OR(A507="",D507=""),"",E507*D507)</f>
        <v/>
      </c>
      <c r="G507" s="181" t="str">
        <f t="array" ref="G507">IF(SUMPRODUCT((原材料明细表!$A$6:$A$1000&gt;=$G$4)*(原材料明细表!$A$6:$A$1000&lt;=$H$4)*(原材料明细表!$C$6:$C$1000=$A507)*(原材料明细表!$I$6:$I$1000))=0,"",SUMPRODUCT((原材料明细表!$A$6:$A$1000&gt;=$G$4)*(原材料明细表!$A$6:$A$1000&lt;=$H$4)*(原材料明细表!$C$6:$C$1000=$A507)*(原材料明细表!$I$6:$I$1000)))</f>
        <v/>
      </c>
      <c r="H507" s="179" t="str">
        <f t="array" ref="H507">IF(A507="","",VLOOKUP(A507,基础资料!A:E,4,0))</f>
        <v/>
      </c>
      <c r="I507" s="186" t="str">
        <f t="array" ref="I507">IF(OR(A507="",G507=""),"",G507*H507)</f>
        <v/>
      </c>
      <c r="J507" s="181" t="str">
        <f t="array" ref="J507">IF(SUMPRODUCT((原材料明细表!$A$6:$A$1000&gt;=$G$4)*(原材料明细表!$A$6:$A$1000&lt;=$H$4)*(原材料明细表!$C$6:$C$1000=$A507)*(原材料明细表!$L$6:$L$1000))=0,"",SUMPRODUCT((原材料明细表!$A$6:$A$1000&gt;=$G$4)*(原材料明细表!$A$6:$A$1000&lt;=$H$4)*(原材料明细表!$C$6:$C$1000=$A507)*(原材料明细表!$L$6:$L$1000)))</f>
        <v/>
      </c>
      <c r="K507" s="178" t="str">
        <f t="array" ref="K507">IF(A507="","",VLOOKUP(A507,基础资料!A:E,4,0))</f>
        <v/>
      </c>
      <c r="L507" s="186" t="str">
        <f t="array" ref="L507">IF(OR(A507="",J507=""),"",J507*K507)</f>
        <v/>
      </c>
      <c r="M507" s="187" t="str">
        <f t="array" ref="M507">IF(AND(D507="",G507="",J507=""),"",IF(AND(D507="",G507=""),-J507,IF(AND(D507="",J507=""),-G507,IF(AND(G507="",J507=""),D507,IF(D507="",-G507-J507,IF(G507="",D507-J507,IF(J507="",D507-G507,D507-G507-J507)))))))</f>
        <v/>
      </c>
      <c r="N507" s="178" t="str">
        <f t="array" ref="N507">IF(A507="","",VLOOKUP(A507,基础资料!A:E,4,0))</f>
        <v/>
      </c>
      <c r="O507" s="186" t="str">
        <f t="array" ref="O507">IF(OR(A507="",M507=""),"",N507*M507)</f>
        <v/>
      </c>
    </row>
    <row r="508" spans="1:15">
      <c r="A508" s="182"/>
      <c r="B508" s="172"/>
      <c r="C508" s="172"/>
      <c r="D508" s="183" t="str">
        <f t="array" ref="D508">IF(SUMPRODUCT((原材料明细表!$A$6:$A$1000&gt;=$G$4)*(原材料明细表!$A$6:$A$1000&lt;=$H$4)*(原材料明细表!$C$6:$C$1000=$A508)*(原材料明细表!$F$6:$F$1000))=0,"",SUMPRODUCT((原材料明细表!$A$6:$A$1000&gt;=$G$4)*(原材料明细表!$A$6:$A$1000&lt;=$H$4)*(原材料明细表!$C$6:$C$1000=$A508)*(原材料明细表!$F$6:$F$1000)))</f>
        <v/>
      </c>
      <c r="E508" s="174" t="str">
        <f t="array" ref="E508">IF(A508="","",VLOOKUP(A508,基础资料!A:E,4,0))</f>
        <v/>
      </c>
      <c r="F508" s="175" t="str">
        <f t="array" ref="F508">IF(OR(A508="",D508=""),"",E508*D508)</f>
        <v/>
      </c>
      <c r="G508" s="176" t="str">
        <f t="array" ref="G508">IF(SUMPRODUCT((原材料明细表!$A$6:$A$1000&gt;=$G$4)*(原材料明细表!$A$6:$A$1000&lt;=$H$4)*(原材料明细表!$C$6:$C$1000=$A508)*(原材料明细表!$I$6:$I$1000))=0,"",SUMPRODUCT((原材料明细表!$A$6:$A$1000&gt;=$G$4)*(原材料明细表!$A$6:$A$1000&lt;=$H$4)*(原材料明细表!$C$6:$C$1000=$A508)*(原材料明细表!$I$6:$I$1000)))</f>
        <v/>
      </c>
      <c r="H508" s="174" t="str">
        <f t="array" ref="H508">IF(A508="","",VLOOKUP(A508,基础资料!A:E,4,0))</f>
        <v/>
      </c>
      <c r="I508" s="184" t="str">
        <f t="array" ref="I508">IF(OR(A508="",G508=""),"",G508*H508)</f>
        <v/>
      </c>
      <c r="J508" s="176" t="str">
        <f t="array" ref="J508">IF(SUMPRODUCT((原材料明细表!$A$6:$A$1000&gt;=$G$4)*(原材料明细表!$A$6:$A$1000&lt;=$H$4)*(原材料明细表!$C$6:$C$1000=$A508)*(原材料明细表!$L$6:$L$1000))=0,"",SUMPRODUCT((原材料明细表!$A$6:$A$1000&gt;=$G$4)*(原材料明细表!$A$6:$A$1000&lt;=$H$4)*(原材料明细表!$C$6:$C$1000=$A508)*(原材料明细表!$L$6:$L$1000)))</f>
        <v/>
      </c>
      <c r="K508" s="173" t="str">
        <f t="array" ref="K508">IF(A508="","",VLOOKUP(A508,基础资料!A:E,4,0))</f>
        <v/>
      </c>
      <c r="L508" s="184" t="str">
        <f t="array" ref="L508">IF(OR(A508="",J508=""),"",J508*K508)</f>
        <v/>
      </c>
      <c r="M508" s="185" t="str">
        <f t="array" ref="M508">IF(AND(D508="",G508="",J508=""),"",IF(AND(D508="",G508=""),-J508,IF(AND(D508="",J508=""),-G508,IF(AND(G508="",J508=""),D508,IF(D508="",-G508-J508,IF(G508="",D508-J508,IF(J508="",D508-G508,D508-G508-J508)))))))</f>
        <v/>
      </c>
      <c r="N508" s="173" t="str">
        <f t="array" ref="N508">IF(A508="","",VLOOKUP(A508,基础资料!A:E,4,0))</f>
        <v/>
      </c>
      <c r="O508" s="184" t="str">
        <f t="array" ref="O508">IF(OR(A508="",M508=""),"",N508*M508)</f>
        <v/>
      </c>
    </row>
    <row r="509" spans="1:15">
      <c r="A509" s="182"/>
      <c r="B509" s="172"/>
      <c r="C509" s="172"/>
      <c r="D509" s="183" t="str">
        <f t="array" ref="D509">IF(SUMPRODUCT((原材料明细表!$A$6:$A$1000&gt;=$G$4)*(原材料明细表!$A$6:$A$1000&lt;=$H$4)*(原材料明细表!$C$6:$C$1000=$A509)*(原材料明细表!$F$6:$F$1000))=0,"",SUMPRODUCT((原材料明细表!$A$6:$A$1000&gt;=$G$4)*(原材料明细表!$A$6:$A$1000&lt;=$H$4)*(原材料明细表!$C$6:$C$1000=$A509)*(原材料明细表!$F$6:$F$1000)))</f>
        <v/>
      </c>
      <c r="E509" s="179" t="str">
        <f t="array" ref="E509">IF(A509="","",VLOOKUP(A509,基础资料!A:E,4,0))</f>
        <v/>
      </c>
      <c r="F509" s="180" t="str">
        <f t="array" ref="F509">IF(OR(A509="",D509=""),"",E509*D509)</f>
        <v/>
      </c>
      <c r="G509" s="181" t="str">
        <f t="array" ref="G509">IF(SUMPRODUCT((原材料明细表!$A$6:$A$1000&gt;=$G$4)*(原材料明细表!$A$6:$A$1000&lt;=$H$4)*(原材料明细表!$C$6:$C$1000=$A509)*(原材料明细表!$I$6:$I$1000))=0,"",SUMPRODUCT((原材料明细表!$A$6:$A$1000&gt;=$G$4)*(原材料明细表!$A$6:$A$1000&lt;=$H$4)*(原材料明细表!$C$6:$C$1000=$A509)*(原材料明细表!$I$6:$I$1000)))</f>
        <v/>
      </c>
      <c r="H509" s="179" t="str">
        <f t="array" ref="H509">IF(A509="","",VLOOKUP(A509,基础资料!A:E,4,0))</f>
        <v/>
      </c>
      <c r="I509" s="186" t="str">
        <f t="array" ref="I509">IF(OR(A509="",G509=""),"",G509*H509)</f>
        <v/>
      </c>
      <c r="J509" s="181" t="str">
        <f t="array" ref="J509">IF(SUMPRODUCT((原材料明细表!$A$6:$A$1000&gt;=$G$4)*(原材料明细表!$A$6:$A$1000&lt;=$H$4)*(原材料明细表!$C$6:$C$1000=$A509)*(原材料明细表!$L$6:$L$1000))=0,"",SUMPRODUCT((原材料明细表!$A$6:$A$1000&gt;=$G$4)*(原材料明细表!$A$6:$A$1000&lt;=$H$4)*(原材料明细表!$C$6:$C$1000=$A509)*(原材料明细表!$L$6:$L$1000)))</f>
        <v/>
      </c>
      <c r="K509" s="178" t="str">
        <f t="array" ref="K509">IF(A509="","",VLOOKUP(A509,基础资料!A:E,4,0))</f>
        <v/>
      </c>
      <c r="L509" s="186" t="str">
        <f t="array" ref="L509">IF(OR(A509="",J509=""),"",J509*K509)</f>
        <v/>
      </c>
      <c r="M509" s="187" t="str">
        <f t="array" ref="M509">IF(AND(D509="",G509="",J509=""),"",IF(AND(D509="",G509=""),-J509,IF(AND(D509="",J509=""),-G509,IF(AND(G509="",J509=""),D509,IF(D509="",-G509-J509,IF(G509="",D509-J509,IF(J509="",D509-G509,D509-G509-J509)))))))</f>
        <v/>
      </c>
      <c r="N509" s="178" t="str">
        <f t="array" ref="N509">IF(A509="","",VLOOKUP(A509,基础资料!A:E,4,0))</f>
        <v/>
      </c>
      <c r="O509" s="186" t="str">
        <f t="array" ref="O509">IF(OR(A509="",M509=""),"",N509*M509)</f>
        <v/>
      </c>
    </row>
    <row r="510" spans="1:15">
      <c r="A510" s="182"/>
      <c r="B510" s="172"/>
      <c r="C510" s="172"/>
      <c r="D510" s="183" t="str">
        <f t="array" ref="D510">IF(SUMPRODUCT((原材料明细表!$A$6:$A$1000&gt;=$G$4)*(原材料明细表!$A$6:$A$1000&lt;=$H$4)*(原材料明细表!$C$6:$C$1000=$A510)*(原材料明细表!$F$6:$F$1000))=0,"",SUMPRODUCT((原材料明细表!$A$6:$A$1000&gt;=$G$4)*(原材料明细表!$A$6:$A$1000&lt;=$H$4)*(原材料明细表!$C$6:$C$1000=$A510)*(原材料明细表!$F$6:$F$1000)))</f>
        <v/>
      </c>
      <c r="E510" s="174" t="str">
        <f t="array" ref="E510">IF(A510="","",VLOOKUP(A510,基础资料!A:E,4,0))</f>
        <v/>
      </c>
      <c r="F510" s="175" t="str">
        <f t="array" ref="F510">IF(OR(A510="",D510=""),"",E510*D510)</f>
        <v/>
      </c>
      <c r="G510" s="176" t="str">
        <f t="array" ref="G510">IF(SUMPRODUCT((原材料明细表!$A$6:$A$1000&gt;=$G$4)*(原材料明细表!$A$6:$A$1000&lt;=$H$4)*(原材料明细表!$C$6:$C$1000=$A510)*(原材料明细表!$I$6:$I$1000))=0,"",SUMPRODUCT((原材料明细表!$A$6:$A$1000&gt;=$G$4)*(原材料明细表!$A$6:$A$1000&lt;=$H$4)*(原材料明细表!$C$6:$C$1000=$A510)*(原材料明细表!$I$6:$I$1000)))</f>
        <v/>
      </c>
      <c r="H510" s="174" t="str">
        <f t="array" ref="H510">IF(A510="","",VLOOKUP(A510,基础资料!A:E,4,0))</f>
        <v/>
      </c>
      <c r="I510" s="184" t="str">
        <f t="array" ref="I510">IF(OR(A510="",G510=""),"",G510*H510)</f>
        <v/>
      </c>
      <c r="J510" s="176" t="str">
        <f t="array" ref="J510">IF(SUMPRODUCT((原材料明细表!$A$6:$A$1000&gt;=$G$4)*(原材料明细表!$A$6:$A$1000&lt;=$H$4)*(原材料明细表!$C$6:$C$1000=$A510)*(原材料明细表!$L$6:$L$1000))=0,"",SUMPRODUCT((原材料明细表!$A$6:$A$1000&gt;=$G$4)*(原材料明细表!$A$6:$A$1000&lt;=$H$4)*(原材料明细表!$C$6:$C$1000=$A510)*(原材料明细表!$L$6:$L$1000)))</f>
        <v/>
      </c>
      <c r="K510" s="173" t="str">
        <f t="array" ref="K510">IF(A510="","",VLOOKUP(A510,基础资料!A:E,4,0))</f>
        <v/>
      </c>
      <c r="L510" s="184" t="str">
        <f t="array" ref="L510">IF(OR(A510="",J510=""),"",J510*K510)</f>
        <v/>
      </c>
      <c r="M510" s="185" t="str">
        <f t="array" ref="M510">IF(AND(D510="",G510="",J510=""),"",IF(AND(D510="",G510=""),-J510,IF(AND(D510="",J510=""),-G510,IF(AND(G510="",J510=""),D510,IF(D510="",-G510-J510,IF(G510="",D510-J510,IF(J510="",D510-G510,D510-G510-J510)))))))</f>
        <v/>
      </c>
      <c r="N510" s="173" t="str">
        <f t="array" ref="N510">IF(A510="","",VLOOKUP(A510,基础资料!A:E,4,0))</f>
        <v/>
      </c>
      <c r="O510" s="184" t="str">
        <f t="array" ref="O510">IF(OR(A510="",M510=""),"",N510*M510)</f>
        <v/>
      </c>
    </row>
    <row r="511" spans="1:15">
      <c r="A511" s="182"/>
      <c r="B511" s="172"/>
      <c r="C511" s="172"/>
      <c r="D511" s="183" t="str">
        <f t="array" ref="D511">IF(SUMPRODUCT((原材料明细表!$A$6:$A$1000&gt;=$G$4)*(原材料明细表!$A$6:$A$1000&lt;=$H$4)*(原材料明细表!$C$6:$C$1000=$A511)*(原材料明细表!$F$6:$F$1000))=0,"",SUMPRODUCT((原材料明细表!$A$6:$A$1000&gt;=$G$4)*(原材料明细表!$A$6:$A$1000&lt;=$H$4)*(原材料明细表!$C$6:$C$1000=$A511)*(原材料明细表!$F$6:$F$1000)))</f>
        <v/>
      </c>
      <c r="E511" s="179" t="str">
        <f t="array" ref="E511">IF(A511="","",VLOOKUP(A511,基础资料!A:E,4,0))</f>
        <v/>
      </c>
      <c r="F511" s="180" t="str">
        <f t="array" ref="F511">IF(OR(A511="",D511=""),"",E511*D511)</f>
        <v/>
      </c>
      <c r="G511" s="181" t="str">
        <f t="array" ref="G511">IF(SUMPRODUCT((原材料明细表!$A$6:$A$1000&gt;=$G$4)*(原材料明细表!$A$6:$A$1000&lt;=$H$4)*(原材料明细表!$C$6:$C$1000=$A511)*(原材料明细表!$I$6:$I$1000))=0,"",SUMPRODUCT((原材料明细表!$A$6:$A$1000&gt;=$G$4)*(原材料明细表!$A$6:$A$1000&lt;=$H$4)*(原材料明细表!$C$6:$C$1000=$A511)*(原材料明细表!$I$6:$I$1000)))</f>
        <v/>
      </c>
      <c r="H511" s="179" t="str">
        <f t="array" ref="H511">IF(A511="","",VLOOKUP(A511,基础资料!A:E,4,0))</f>
        <v/>
      </c>
      <c r="I511" s="186" t="str">
        <f t="array" ref="I511">IF(OR(A511="",G511=""),"",G511*H511)</f>
        <v/>
      </c>
      <c r="J511" s="181" t="str">
        <f t="array" ref="J511">IF(SUMPRODUCT((原材料明细表!$A$6:$A$1000&gt;=$G$4)*(原材料明细表!$A$6:$A$1000&lt;=$H$4)*(原材料明细表!$C$6:$C$1000=$A511)*(原材料明细表!$L$6:$L$1000))=0,"",SUMPRODUCT((原材料明细表!$A$6:$A$1000&gt;=$G$4)*(原材料明细表!$A$6:$A$1000&lt;=$H$4)*(原材料明细表!$C$6:$C$1000=$A511)*(原材料明细表!$L$6:$L$1000)))</f>
        <v/>
      </c>
      <c r="K511" s="178" t="str">
        <f t="array" ref="K511">IF(A511="","",VLOOKUP(A511,基础资料!A:E,4,0))</f>
        <v/>
      </c>
      <c r="L511" s="186" t="str">
        <f t="array" ref="L511">IF(OR(A511="",J511=""),"",J511*K511)</f>
        <v/>
      </c>
      <c r="M511" s="187" t="str">
        <f t="array" ref="M511">IF(AND(D511="",G511="",J511=""),"",IF(AND(D511="",G511=""),-J511,IF(AND(D511="",J511=""),-G511,IF(AND(G511="",J511=""),D511,IF(D511="",-G511-J511,IF(G511="",D511-J511,IF(J511="",D511-G511,D511-G511-J511)))))))</f>
        <v/>
      </c>
      <c r="N511" s="178" t="str">
        <f t="array" ref="N511">IF(A511="","",VLOOKUP(A511,基础资料!A:E,4,0))</f>
        <v/>
      </c>
      <c r="O511" s="186" t="str">
        <f t="array" ref="O511">IF(OR(A511="",M511=""),"",N511*M511)</f>
        <v/>
      </c>
    </row>
    <row r="512" spans="1:15">
      <c r="A512" s="182"/>
      <c r="B512" s="172"/>
      <c r="C512" s="172"/>
      <c r="D512" s="183" t="str">
        <f t="array" ref="D512">IF(SUMPRODUCT((原材料明细表!$A$6:$A$1000&gt;=$G$4)*(原材料明细表!$A$6:$A$1000&lt;=$H$4)*(原材料明细表!$C$6:$C$1000=$A512)*(原材料明细表!$F$6:$F$1000))=0,"",SUMPRODUCT((原材料明细表!$A$6:$A$1000&gt;=$G$4)*(原材料明细表!$A$6:$A$1000&lt;=$H$4)*(原材料明细表!$C$6:$C$1000=$A512)*(原材料明细表!$F$6:$F$1000)))</f>
        <v/>
      </c>
      <c r="E512" s="174" t="str">
        <f t="array" ref="E512">IF(A512="","",VLOOKUP(A512,基础资料!A:E,4,0))</f>
        <v/>
      </c>
      <c r="F512" s="175" t="str">
        <f t="array" ref="F512">IF(OR(A512="",D512=""),"",E512*D512)</f>
        <v/>
      </c>
      <c r="G512" s="176" t="str">
        <f t="array" ref="G512">IF(SUMPRODUCT((原材料明细表!$A$6:$A$1000&gt;=$G$4)*(原材料明细表!$A$6:$A$1000&lt;=$H$4)*(原材料明细表!$C$6:$C$1000=$A512)*(原材料明细表!$I$6:$I$1000))=0,"",SUMPRODUCT((原材料明细表!$A$6:$A$1000&gt;=$G$4)*(原材料明细表!$A$6:$A$1000&lt;=$H$4)*(原材料明细表!$C$6:$C$1000=$A512)*(原材料明细表!$I$6:$I$1000)))</f>
        <v/>
      </c>
      <c r="H512" s="174" t="str">
        <f t="array" ref="H512">IF(A512="","",VLOOKUP(A512,基础资料!A:E,4,0))</f>
        <v/>
      </c>
      <c r="I512" s="184" t="str">
        <f t="array" ref="I512">IF(OR(A512="",G512=""),"",G512*H512)</f>
        <v/>
      </c>
      <c r="J512" s="176" t="str">
        <f t="array" ref="J512">IF(SUMPRODUCT((原材料明细表!$A$6:$A$1000&gt;=$G$4)*(原材料明细表!$A$6:$A$1000&lt;=$H$4)*(原材料明细表!$C$6:$C$1000=$A512)*(原材料明细表!$L$6:$L$1000))=0,"",SUMPRODUCT((原材料明细表!$A$6:$A$1000&gt;=$G$4)*(原材料明细表!$A$6:$A$1000&lt;=$H$4)*(原材料明细表!$C$6:$C$1000=$A512)*(原材料明细表!$L$6:$L$1000)))</f>
        <v/>
      </c>
      <c r="K512" s="173" t="str">
        <f t="array" ref="K512">IF(A512="","",VLOOKUP(A512,基础资料!A:E,4,0))</f>
        <v/>
      </c>
      <c r="L512" s="184" t="str">
        <f t="array" ref="L512">IF(OR(A512="",J512=""),"",J512*K512)</f>
        <v/>
      </c>
      <c r="M512" s="185" t="str">
        <f t="array" ref="M512">IF(AND(D512="",G512="",J512=""),"",IF(AND(D512="",G512=""),-J512,IF(AND(D512="",J512=""),-G512,IF(AND(G512="",J512=""),D512,IF(D512="",-G512-J512,IF(G512="",D512-J512,IF(J512="",D512-G512,D512-G512-J512)))))))</f>
        <v/>
      </c>
      <c r="N512" s="173" t="str">
        <f t="array" ref="N512">IF(A512="","",VLOOKUP(A512,基础资料!A:E,4,0))</f>
        <v/>
      </c>
      <c r="O512" s="184" t="str">
        <f t="array" ref="O512">IF(OR(A512="",M512=""),"",N512*M512)</f>
        <v/>
      </c>
    </row>
    <row r="513" spans="1:15">
      <c r="A513" s="182"/>
      <c r="B513" s="172"/>
      <c r="C513" s="172"/>
      <c r="D513" s="183" t="str">
        <f t="array" ref="D513">IF(SUMPRODUCT((原材料明细表!$A$6:$A$1000&gt;=$G$4)*(原材料明细表!$A$6:$A$1000&lt;=$H$4)*(原材料明细表!$C$6:$C$1000=$A513)*(原材料明细表!$F$6:$F$1000))=0,"",SUMPRODUCT((原材料明细表!$A$6:$A$1000&gt;=$G$4)*(原材料明细表!$A$6:$A$1000&lt;=$H$4)*(原材料明细表!$C$6:$C$1000=$A513)*(原材料明细表!$F$6:$F$1000)))</f>
        <v/>
      </c>
      <c r="E513" s="179" t="str">
        <f t="array" ref="E513">IF(A513="","",VLOOKUP(A513,基础资料!A:E,4,0))</f>
        <v/>
      </c>
      <c r="F513" s="180" t="str">
        <f t="array" ref="F513">IF(OR(A513="",D513=""),"",E513*D513)</f>
        <v/>
      </c>
      <c r="G513" s="181" t="str">
        <f t="array" ref="G513">IF(SUMPRODUCT((原材料明细表!$A$6:$A$1000&gt;=$G$4)*(原材料明细表!$A$6:$A$1000&lt;=$H$4)*(原材料明细表!$C$6:$C$1000=$A513)*(原材料明细表!$I$6:$I$1000))=0,"",SUMPRODUCT((原材料明细表!$A$6:$A$1000&gt;=$G$4)*(原材料明细表!$A$6:$A$1000&lt;=$H$4)*(原材料明细表!$C$6:$C$1000=$A513)*(原材料明细表!$I$6:$I$1000)))</f>
        <v/>
      </c>
      <c r="H513" s="179" t="str">
        <f t="array" ref="H513">IF(A513="","",VLOOKUP(A513,基础资料!A:E,4,0))</f>
        <v/>
      </c>
      <c r="I513" s="186" t="str">
        <f t="array" ref="I513">IF(OR(A513="",G513=""),"",G513*H513)</f>
        <v/>
      </c>
      <c r="J513" s="181" t="str">
        <f t="array" ref="J513">IF(SUMPRODUCT((原材料明细表!$A$6:$A$1000&gt;=$G$4)*(原材料明细表!$A$6:$A$1000&lt;=$H$4)*(原材料明细表!$C$6:$C$1000=$A513)*(原材料明细表!$L$6:$L$1000))=0,"",SUMPRODUCT((原材料明细表!$A$6:$A$1000&gt;=$G$4)*(原材料明细表!$A$6:$A$1000&lt;=$H$4)*(原材料明细表!$C$6:$C$1000=$A513)*(原材料明细表!$L$6:$L$1000)))</f>
        <v/>
      </c>
      <c r="K513" s="178" t="str">
        <f t="array" ref="K513">IF(A513="","",VLOOKUP(A513,基础资料!A:E,4,0))</f>
        <v/>
      </c>
      <c r="L513" s="186" t="str">
        <f t="array" ref="L513">IF(OR(A513="",J513=""),"",J513*K513)</f>
        <v/>
      </c>
      <c r="M513" s="187" t="str">
        <f t="array" ref="M513">IF(AND(D513="",G513="",J513=""),"",IF(AND(D513="",G513=""),-J513,IF(AND(D513="",J513=""),-G513,IF(AND(G513="",J513=""),D513,IF(D513="",-G513-J513,IF(G513="",D513-J513,IF(J513="",D513-G513,D513-G513-J513)))))))</f>
        <v/>
      </c>
      <c r="N513" s="178" t="str">
        <f t="array" ref="N513">IF(A513="","",VLOOKUP(A513,基础资料!A:E,4,0))</f>
        <v/>
      </c>
      <c r="O513" s="186" t="str">
        <f t="array" ref="O513">IF(OR(A513="",M513=""),"",N513*M513)</f>
        <v/>
      </c>
    </row>
    <row r="514" spans="1:15">
      <c r="A514" s="182"/>
      <c r="B514" s="172"/>
      <c r="C514" s="172"/>
      <c r="D514" s="183" t="str">
        <f t="array" ref="D514">IF(SUMPRODUCT((原材料明细表!$A$6:$A$1000&gt;=$G$4)*(原材料明细表!$A$6:$A$1000&lt;=$H$4)*(原材料明细表!$C$6:$C$1000=$A514)*(原材料明细表!$F$6:$F$1000))=0,"",SUMPRODUCT((原材料明细表!$A$6:$A$1000&gt;=$G$4)*(原材料明细表!$A$6:$A$1000&lt;=$H$4)*(原材料明细表!$C$6:$C$1000=$A514)*(原材料明细表!$F$6:$F$1000)))</f>
        <v/>
      </c>
      <c r="E514" s="174" t="str">
        <f t="array" ref="E514">IF(A514="","",VLOOKUP(A514,基础资料!A:E,4,0))</f>
        <v/>
      </c>
      <c r="F514" s="175" t="str">
        <f t="array" ref="F514">IF(OR(A514="",D514=""),"",E514*D514)</f>
        <v/>
      </c>
      <c r="G514" s="176" t="str">
        <f t="array" ref="G514">IF(SUMPRODUCT((原材料明细表!$A$6:$A$1000&gt;=$G$4)*(原材料明细表!$A$6:$A$1000&lt;=$H$4)*(原材料明细表!$C$6:$C$1000=$A514)*(原材料明细表!$I$6:$I$1000))=0,"",SUMPRODUCT((原材料明细表!$A$6:$A$1000&gt;=$G$4)*(原材料明细表!$A$6:$A$1000&lt;=$H$4)*(原材料明细表!$C$6:$C$1000=$A514)*(原材料明细表!$I$6:$I$1000)))</f>
        <v/>
      </c>
      <c r="H514" s="174" t="str">
        <f t="array" ref="H514">IF(A514="","",VLOOKUP(A514,基础资料!A:E,4,0))</f>
        <v/>
      </c>
      <c r="I514" s="184" t="str">
        <f t="array" ref="I514">IF(OR(A514="",G514=""),"",G514*H514)</f>
        <v/>
      </c>
      <c r="J514" s="176" t="str">
        <f t="array" ref="J514">IF(SUMPRODUCT((原材料明细表!$A$6:$A$1000&gt;=$G$4)*(原材料明细表!$A$6:$A$1000&lt;=$H$4)*(原材料明细表!$C$6:$C$1000=$A514)*(原材料明细表!$L$6:$L$1000))=0,"",SUMPRODUCT((原材料明细表!$A$6:$A$1000&gt;=$G$4)*(原材料明细表!$A$6:$A$1000&lt;=$H$4)*(原材料明细表!$C$6:$C$1000=$A514)*(原材料明细表!$L$6:$L$1000)))</f>
        <v/>
      </c>
      <c r="K514" s="173" t="str">
        <f t="array" ref="K514">IF(A514="","",VLOOKUP(A514,基础资料!A:E,4,0))</f>
        <v/>
      </c>
      <c r="L514" s="184" t="str">
        <f t="array" ref="L514">IF(OR(A514="",J514=""),"",J514*K514)</f>
        <v/>
      </c>
      <c r="M514" s="185" t="str">
        <f t="array" ref="M514">IF(AND(D514="",G514="",J514=""),"",IF(AND(D514="",G514=""),-J514,IF(AND(D514="",J514=""),-G514,IF(AND(G514="",J514=""),D514,IF(D514="",-G514-J514,IF(G514="",D514-J514,IF(J514="",D514-G514,D514-G514-J514)))))))</f>
        <v/>
      </c>
      <c r="N514" s="173" t="str">
        <f t="array" ref="N514">IF(A514="","",VLOOKUP(A514,基础资料!A:E,4,0))</f>
        <v/>
      </c>
      <c r="O514" s="184" t="str">
        <f t="array" ref="O514">IF(OR(A514="",M514=""),"",N514*M514)</f>
        <v/>
      </c>
    </row>
    <row r="515" spans="1:15">
      <c r="A515" s="182"/>
      <c r="B515" s="172"/>
      <c r="C515" s="172"/>
      <c r="D515" s="183" t="str">
        <f t="array" ref="D515">IF(SUMPRODUCT((原材料明细表!$A$6:$A$1000&gt;=$G$4)*(原材料明细表!$A$6:$A$1000&lt;=$H$4)*(原材料明细表!$C$6:$C$1000=$A515)*(原材料明细表!$F$6:$F$1000))=0,"",SUMPRODUCT((原材料明细表!$A$6:$A$1000&gt;=$G$4)*(原材料明细表!$A$6:$A$1000&lt;=$H$4)*(原材料明细表!$C$6:$C$1000=$A515)*(原材料明细表!$F$6:$F$1000)))</f>
        <v/>
      </c>
      <c r="E515" s="179" t="str">
        <f t="array" ref="E515">IF(A515="","",VLOOKUP(A515,基础资料!A:E,4,0))</f>
        <v/>
      </c>
      <c r="F515" s="180" t="str">
        <f t="array" ref="F515">IF(OR(A515="",D515=""),"",E515*D515)</f>
        <v/>
      </c>
      <c r="G515" s="181" t="str">
        <f t="array" ref="G515">IF(SUMPRODUCT((原材料明细表!$A$6:$A$1000&gt;=$G$4)*(原材料明细表!$A$6:$A$1000&lt;=$H$4)*(原材料明细表!$C$6:$C$1000=$A515)*(原材料明细表!$I$6:$I$1000))=0,"",SUMPRODUCT((原材料明细表!$A$6:$A$1000&gt;=$G$4)*(原材料明细表!$A$6:$A$1000&lt;=$H$4)*(原材料明细表!$C$6:$C$1000=$A515)*(原材料明细表!$I$6:$I$1000)))</f>
        <v/>
      </c>
      <c r="H515" s="179" t="str">
        <f t="array" ref="H515">IF(A515="","",VLOOKUP(A515,基础资料!A:E,4,0))</f>
        <v/>
      </c>
      <c r="I515" s="186" t="str">
        <f t="array" ref="I515">IF(OR(A515="",G515=""),"",G515*H515)</f>
        <v/>
      </c>
      <c r="J515" s="181" t="str">
        <f t="array" ref="J515">IF(SUMPRODUCT((原材料明细表!$A$6:$A$1000&gt;=$G$4)*(原材料明细表!$A$6:$A$1000&lt;=$H$4)*(原材料明细表!$C$6:$C$1000=$A515)*(原材料明细表!$L$6:$L$1000))=0,"",SUMPRODUCT((原材料明细表!$A$6:$A$1000&gt;=$G$4)*(原材料明细表!$A$6:$A$1000&lt;=$H$4)*(原材料明细表!$C$6:$C$1000=$A515)*(原材料明细表!$L$6:$L$1000)))</f>
        <v/>
      </c>
      <c r="K515" s="178" t="str">
        <f t="array" ref="K515">IF(A515="","",VLOOKUP(A515,基础资料!A:E,4,0))</f>
        <v/>
      </c>
      <c r="L515" s="186" t="str">
        <f t="array" ref="L515">IF(OR(A515="",J515=""),"",J515*K515)</f>
        <v/>
      </c>
      <c r="M515" s="187" t="str">
        <f t="array" ref="M515">IF(AND(D515="",G515="",J515=""),"",IF(AND(D515="",G515=""),-J515,IF(AND(D515="",J515=""),-G515,IF(AND(G515="",J515=""),D515,IF(D515="",-G515-J515,IF(G515="",D515-J515,IF(J515="",D515-G515,D515-G515-J515)))))))</f>
        <v/>
      </c>
      <c r="N515" s="178" t="str">
        <f t="array" ref="N515">IF(A515="","",VLOOKUP(A515,基础资料!A:E,4,0))</f>
        <v/>
      </c>
      <c r="O515" s="186" t="str">
        <f t="array" ref="O515">IF(OR(A515="",M515=""),"",N515*M515)</f>
        <v/>
      </c>
    </row>
    <row r="516" spans="1:15">
      <c r="A516" s="182"/>
      <c r="B516" s="172"/>
      <c r="C516" s="172"/>
      <c r="D516" s="183" t="str">
        <f t="array" ref="D516">IF(SUMPRODUCT((原材料明细表!$A$6:$A$1000&gt;=$G$4)*(原材料明细表!$A$6:$A$1000&lt;=$H$4)*(原材料明细表!$C$6:$C$1000=$A516)*(原材料明细表!$F$6:$F$1000))=0,"",SUMPRODUCT((原材料明细表!$A$6:$A$1000&gt;=$G$4)*(原材料明细表!$A$6:$A$1000&lt;=$H$4)*(原材料明细表!$C$6:$C$1000=$A516)*(原材料明细表!$F$6:$F$1000)))</f>
        <v/>
      </c>
      <c r="E516" s="174" t="str">
        <f t="array" ref="E516">IF(A516="","",VLOOKUP(A516,基础资料!A:E,4,0))</f>
        <v/>
      </c>
      <c r="F516" s="175" t="str">
        <f t="array" ref="F516">IF(OR(A516="",D516=""),"",E516*D516)</f>
        <v/>
      </c>
      <c r="G516" s="176" t="str">
        <f t="array" ref="G516">IF(SUMPRODUCT((原材料明细表!$A$6:$A$1000&gt;=$G$4)*(原材料明细表!$A$6:$A$1000&lt;=$H$4)*(原材料明细表!$C$6:$C$1000=$A516)*(原材料明细表!$I$6:$I$1000))=0,"",SUMPRODUCT((原材料明细表!$A$6:$A$1000&gt;=$G$4)*(原材料明细表!$A$6:$A$1000&lt;=$H$4)*(原材料明细表!$C$6:$C$1000=$A516)*(原材料明细表!$I$6:$I$1000)))</f>
        <v/>
      </c>
      <c r="H516" s="174" t="str">
        <f t="array" ref="H516">IF(A516="","",VLOOKUP(A516,基础资料!A:E,4,0))</f>
        <v/>
      </c>
      <c r="I516" s="184" t="str">
        <f t="array" ref="I516">IF(OR(A516="",G516=""),"",G516*H516)</f>
        <v/>
      </c>
      <c r="J516" s="176" t="str">
        <f t="array" ref="J516">IF(SUMPRODUCT((原材料明细表!$A$6:$A$1000&gt;=$G$4)*(原材料明细表!$A$6:$A$1000&lt;=$H$4)*(原材料明细表!$C$6:$C$1000=$A516)*(原材料明细表!$L$6:$L$1000))=0,"",SUMPRODUCT((原材料明细表!$A$6:$A$1000&gt;=$G$4)*(原材料明细表!$A$6:$A$1000&lt;=$H$4)*(原材料明细表!$C$6:$C$1000=$A516)*(原材料明细表!$L$6:$L$1000)))</f>
        <v/>
      </c>
      <c r="K516" s="173" t="str">
        <f t="array" ref="K516">IF(A516="","",VLOOKUP(A516,基础资料!A:E,4,0))</f>
        <v/>
      </c>
      <c r="L516" s="184" t="str">
        <f t="array" ref="L516">IF(OR(A516="",J516=""),"",J516*K516)</f>
        <v/>
      </c>
      <c r="M516" s="185" t="str">
        <f t="array" ref="M516">IF(AND(D516="",G516="",J516=""),"",IF(AND(D516="",G516=""),-J516,IF(AND(D516="",J516=""),-G516,IF(AND(G516="",J516=""),D516,IF(D516="",-G516-J516,IF(G516="",D516-J516,IF(J516="",D516-G516,D516-G516-J516)))))))</f>
        <v/>
      </c>
      <c r="N516" s="173" t="str">
        <f t="array" ref="N516">IF(A516="","",VLOOKUP(A516,基础资料!A:E,4,0))</f>
        <v/>
      </c>
      <c r="O516" s="184" t="str">
        <f t="array" ref="O516">IF(OR(A516="",M516=""),"",N516*M516)</f>
        <v/>
      </c>
    </row>
    <row r="517" spans="1:15">
      <c r="A517" s="182"/>
      <c r="B517" s="172"/>
      <c r="C517" s="172"/>
      <c r="D517" s="183" t="str">
        <f t="array" ref="D517">IF(SUMPRODUCT((原材料明细表!$A$6:$A$1000&gt;=$G$4)*(原材料明细表!$A$6:$A$1000&lt;=$H$4)*(原材料明细表!$C$6:$C$1000=$A517)*(原材料明细表!$F$6:$F$1000))=0,"",SUMPRODUCT((原材料明细表!$A$6:$A$1000&gt;=$G$4)*(原材料明细表!$A$6:$A$1000&lt;=$H$4)*(原材料明细表!$C$6:$C$1000=$A517)*(原材料明细表!$F$6:$F$1000)))</f>
        <v/>
      </c>
      <c r="E517" s="179" t="str">
        <f t="array" ref="E517">IF(A517="","",VLOOKUP(A517,基础资料!A:E,4,0))</f>
        <v/>
      </c>
      <c r="F517" s="180" t="str">
        <f t="array" ref="F517">IF(OR(A517="",D517=""),"",E517*D517)</f>
        <v/>
      </c>
      <c r="G517" s="181" t="str">
        <f t="array" ref="G517">IF(SUMPRODUCT((原材料明细表!$A$6:$A$1000&gt;=$G$4)*(原材料明细表!$A$6:$A$1000&lt;=$H$4)*(原材料明细表!$C$6:$C$1000=$A517)*(原材料明细表!$I$6:$I$1000))=0,"",SUMPRODUCT((原材料明细表!$A$6:$A$1000&gt;=$G$4)*(原材料明细表!$A$6:$A$1000&lt;=$H$4)*(原材料明细表!$C$6:$C$1000=$A517)*(原材料明细表!$I$6:$I$1000)))</f>
        <v/>
      </c>
      <c r="H517" s="179" t="str">
        <f t="array" ref="H517">IF(A517="","",VLOOKUP(A517,基础资料!A:E,4,0))</f>
        <v/>
      </c>
      <c r="I517" s="186" t="str">
        <f t="array" ref="I517">IF(OR(A517="",G517=""),"",G517*H517)</f>
        <v/>
      </c>
      <c r="J517" s="181" t="str">
        <f t="array" ref="J517">IF(SUMPRODUCT((原材料明细表!$A$6:$A$1000&gt;=$G$4)*(原材料明细表!$A$6:$A$1000&lt;=$H$4)*(原材料明细表!$C$6:$C$1000=$A517)*(原材料明细表!$L$6:$L$1000))=0,"",SUMPRODUCT((原材料明细表!$A$6:$A$1000&gt;=$G$4)*(原材料明细表!$A$6:$A$1000&lt;=$H$4)*(原材料明细表!$C$6:$C$1000=$A517)*(原材料明细表!$L$6:$L$1000)))</f>
        <v/>
      </c>
      <c r="K517" s="178" t="str">
        <f t="array" ref="K517">IF(A517="","",VLOOKUP(A517,基础资料!A:E,4,0))</f>
        <v/>
      </c>
      <c r="L517" s="186" t="str">
        <f t="array" ref="L517">IF(OR(A517="",J517=""),"",J517*K517)</f>
        <v/>
      </c>
      <c r="M517" s="187" t="str">
        <f t="array" ref="M517">IF(AND(D517="",G517="",J517=""),"",IF(AND(D517="",G517=""),-J517,IF(AND(D517="",J517=""),-G517,IF(AND(G517="",J517=""),D517,IF(D517="",-G517-J517,IF(G517="",D517-J517,IF(J517="",D517-G517,D517-G517-J517)))))))</f>
        <v/>
      </c>
      <c r="N517" s="178" t="str">
        <f t="array" ref="N517">IF(A517="","",VLOOKUP(A517,基础资料!A:E,4,0))</f>
        <v/>
      </c>
      <c r="O517" s="186" t="str">
        <f t="array" ref="O517">IF(OR(A517="",M517=""),"",N517*M517)</f>
        <v/>
      </c>
    </row>
    <row r="518" spans="1:15">
      <c r="A518" s="182"/>
      <c r="B518" s="172"/>
      <c r="C518" s="172"/>
      <c r="D518" s="183" t="str">
        <f t="array" ref="D518">IF(SUMPRODUCT((原材料明细表!$A$6:$A$1000&gt;=$G$4)*(原材料明细表!$A$6:$A$1000&lt;=$H$4)*(原材料明细表!$C$6:$C$1000=$A518)*(原材料明细表!$F$6:$F$1000))=0,"",SUMPRODUCT((原材料明细表!$A$6:$A$1000&gt;=$G$4)*(原材料明细表!$A$6:$A$1000&lt;=$H$4)*(原材料明细表!$C$6:$C$1000=$A518)*(原材料明细表!$F$6:$F$1000)))</f>
        <v/>
      </c>
      <c r="E518" s="174" t="str">
        <f t="array" ref="E518">IF(A518="","",VLOOKUP(A518,基础资料!A:E,4,0))</f>
        <v/>
      </c>
      <c r="F518" s="175" t="str">
        <f t="array" ref="F518">IF(OR(A518="",D518=""),"",E518*D518)</f>
        <v/>
      </c>
      <c r="G518" s="176" t="str">
        <f t="array" ref="G518">IF(SUMPRODUCT((原材料明细表!$A$6:$A$1000&gt;=$G$4)*(原材料明细表!$A$6:$A$1000&lt;=$H$4)*(原材料明细表!$C$6:$C$1000=$A518)*(原材料明细表!$I$6:$I$1000))=0,"",SUMPRODUCT((原材料明细表!$A$6:$A$1000&gt;=$G$4)*(原材料明细表!$A$6:$A$1000&lt;=$H$4)*(原材料明细表!$C$6:$C$1000=$A518)*(原材料明细表!$I$6:$I$1000)))</f>
        <v/>
      </c>
      <c r="H518" s="174" t="str">
        <f t="array" ref="H518">IF(A518="","",VLOOKUP(A518,基础资料!A:E,4,0))</f>
        <v/>
      </c>
      <c r="I518" s="184" t="str">
        <f t="array" ref="I518">IF(OR(A518="",G518=""),"",G518*H518)</f>
        <v/>
      </c>
      <c r="J518" s="176" t="str">
        <f t="array" ref="J518">IF(SUMPRODUCT((原材料明细表!$A$6:$A$1000&gt;=$G$4)*(原材料明细表!$A$6:$A$1000&lt;=$H$4)*(原材料明细表!$C$6:$C$1000=$A518)*(原材料明细表!$L$6:$L$1000))=0,"",SUMPRODUCT((原材料明细表!$A$6:$A$1000&gt;=$G$4)*(原材料明细表!$A$6:$A$1000&lt;=$H$4)*(原材料明细表!$C$6:$C$1000=$A518)*(原材料明细表!$L$6:$L$1000)))</f>
        <v/>
      </c>
      <c r="K518" s="173" t="str">
        <f t="array" ref="K518">IF(A518="","",VLOOKUP(A518,基础资料!A:E,4,0))</f>
        <v/>
      </c>
      <c r="L518" s="184" t="str">
        <f t="array" ref="L518">IF(OR(A518="",J518=""),"",J518*K518)</f>
        <v/>
      </c>
      <c r="M518" s="185" t="str">
        <f t="array" ref="M518">IF(AND(D518="",G518="",J518=""),"",IF(AND(D518="",G518=""),-J518,IF(AND(D518="",J518=""),-G518,IF(AND(G518="",J518=""),D518,IF(D518="",-G518-J518,IF(G518="",D518-J518,IF(J518="",D518-G518,D518-G518-J518)))))))</f>
        <v/>
      </c>
      <c r="N518" s="173" t="str">
        <f t="array" ref="N518">IF(A518="","",VLOOKUP(A518,基础资料!A:E,4,0))</f>
        <v/>
      </c>
      <c r="O518" s="184" t="str">
        <f t="array" ref="O518">IF(OR(A518="",M518=""),"",N518*M518)</f>
        <v/>
      </c>
    </row>
    <row r="519" spans="1:15">
      <c r="A519" s="182"/>
      <c r="B519" s="172"/>
      <c r="C519" s="172"/>
      <c r="D519" s="183" t="str">
        <f t="array" ref="D519">IF(SUMPRODUCT((原材料明细表!$A$6:$A$1000&gt;=$G$4)*(原材料明细表!$A$6:$A$1000&lt;=$H$4)*(原材料明细表!$C$6:$C$1000=$A519)*(原材料明细表!$F$6:$F$1000))=0,"",SUMPRODUCT((原材料明细表!$A$6:$A$1000&gt;=$G$4)*(原材料明细表!$A$6:$A$1000&lt;=$H$4)*(原材料明细表!$C$6:$C$1000=$A519)*(原材料明细表!$F$6:$F$1000)))</f>
        <v/>
      </c>
      <c r="E519" s="179" t="str">
        <f t="array" ref="E519">IF(A519="","",VLOOKUP(A519,基础资料!A:E,4,0))</f>
        <v/>
      </c>
      <c r="F519" s="180" t="str">
        <f t="array" ref="F519">IF(OR(A519="",D519=""),"",E519*D519)</f>
        <v/>
      </c>
      <c r="G519" s="181" t="str">
        <f t="array" ref="G519">IF(SUMPRODUCT((原材料明细表!$A$6:$A$1000&gt;=$G$4)*(原材料明细表!$A$6:$A$1000&lt;=$H$4)*(原材料明细表!$C$6:$C$1000=$A519)*(原材料明细表!$I$6:$I$1000))=0,"",SUMPRODUCT((原材料明细表!$A$6:$A$1000&gt;=$G$4)*(原材料明细表!$A$6:$A$1000&lt;=$H$4)*(原材料明细表!$C$6:$C$1000=$A519)*(原材料明细表!$I$6:$I$1000)))</f>
        <v/>
      </c>
      <c r="H519" s="179" t="str">
        <f t="array" ref="H519">IF(A519="","",VLOOKUP(A519,基础资料!A:E,4,0))</f>
        <v/>
      </c>
      <c r="I519" s="186" t="str">
        <f t="array" ref="I519">IF(OR(A519="",G519=""),"",G519*H519)</f>
        <v/>
      </c>
      <c r="J519" s="181" t="str">
        <f t="array" ref="J519">IF(SUMPRODUCT((原材料明细表!$A$6:$A$1000&gt;=$G$4)*(原材料明细表!$A$6:$A$1000&lt;=$H$4)*(原材料明细表!$C$6:$C$1000=$A519)*(原材料明细表!$L$6:$L$1000))=0,"",SUMPRODUCT((原材料明细表!$A$6:$A$1000&gt;=$G$4)*(原材料明细表!$A$6:$A$1000&lt;=$H$4)*(原材料明细表!$C$6:$C$1000=$A519)*(原材料明细表!$L$6:$L$1000)))</f>
        <v/>
      </c>
      <c r="K519" s="178" t="str">
        <f t="array" ref="K519">IF(A519="","",VLOOKUP(A519,基础资料!A:E,4,0))</f>
        <v/>
      </c>
      <c r="L519" s="186" t="str">
        <f t="array" ref="L519">IF(OR(A519="",J519=""),"",J519*K519)</f>
        <v/>
      </c>
      <c r="M519" s="187" t="str">
        <f t="array" ref="M519">IF(AND(D519="",G519="",J519=""),"",IF(AND(D519="",G519=""),-J519,IF(AND(D519="",J519=""),-G519,IF(AND(G519="",J519=""),D519,IF(D519="",-G519-J519,IF(G519="",D519-J519,IF(J519="",D519-G519,D519-G519-J519)))))))</f>
        <v/>
      </c>
      <c r="N519" s="178" t="str">
        <f t="array" ref="N519">IF(A519="","",VLOOKUP(A519,基础资料!A:E,4,0))</f>
        <v/>
      </c>
      <c r="O519" s="186" t="str">
        <f t="array" ref="O519">IF(OR(A519="",M519=""),"",N519*M519)</f>
        <v/>
      </c>
    </row>
    <row r="520" spans="1:15">
      <c r="A520" s="182"/>
      <c r="B520" s="172"/>
      <c r="C520" s="172"/>
      <c r="D520" s="183" t="str">
        <f t="array" ref="D520">IF(SUMPRODUCT((原材料明细表!$A$6:$A$1000&gt;=$G$4)*(原材料明细表!$A$6:$A$1000&lt;=$H$4)*(原材料明细表!$C$6:$C$1000=$A520)*(原材料明细表!$F$6:$F$1000))=0,"",SUMPRODUCT((原材料明细表!$A$6:$A$1000&gt;=$G$4)*(原材料明细表!$A$6:$A$1000&lt;=$H$4)*(原材料明细表!$C$6:$C$1000=$A520)*(原材料明细表!$F$6:$F$1000)))</f>
        <v/>
      </c>
      <c r="E520" s="174" t="str">
        <f t="array" ref="E520">IF(A520="","",VLOOKUP(A520,基础资料!A:E,4,0))</f>
        <v/>
      </c>
      <c r="F520" s="175" t="str">
        <f t="array" ref="F520">IF(OR(A520="",D520=""),"",E520*D520)</f>
        <v/>
      </c>
      <c r="G520" s="176" t="str">
        <f t="array" ref="G520">IF(SUMPRODUCT((原材料明细表!$A$6:$A$1000&gt;=$G$4)*(原材料明细表!$A$6:$A$1000&lt;=$H$4)*(原材料明细表!$C$6:$C$1000=$A520)*(原材料明细表!$I$6:$I$1000))=0,"",SUMPRODUCT((原材料明细表!$A$6:$A$1000&gt;=$G$4)*(原材料明细表!$A$6:$A$1000&lt;=$H$4)*(原材料明细表!$C$6:$C$1000=$A520)*(原材料明细表!$I$6:$I$1000)))</f>
        <v/>
      </c>
      <c r="H520" s="174" t="str">
        <f t="array" ref="H520">IF(A520="","",VLOOKUP(A520,基础资料!A:E,4,0))</f>
        <v/>
      </c>
      <c r="I520" s="184" t="str">
        <f t="array" ref="I520">IF(OR(A520="",G520=""),"",G520*H520)</f>
        <v/>
      </c>
      <c r="J520" s="176" t="str">
        <f t="array" ref="J520">IF(SUMPRODUCT((原材料明细表!$A$6:$A$1000&gt;=$G$4)*(原材料明细表!$A$6:$A$1000&lt;=$H$4)*(原材料明细表!$C$6:$C$1000=$A520)*(原材料明细表!$L$6:$L$1000))=0,"",SUMPRODUCT((原材料明细表!$A$6:$A$1000&gt;=$G$4)*(原材料明细表!$A$6:$A$1000&lt;=$H$4)*(原材料明细表!$C$6:$C$1000=$A520)*(原材料明细表!$L$6:$L$1000)))</f>
        <v/>
      </c>
      <c r="K520" s="173" t="str">
        <f t="array" ref="K520">IF(A520="","",VLOOKUP(A520,基础资料!A:E,4,0))</f>
        <v/>
      </c>
      <c r="L520" s="184" t="str">
        <f t="array" ref="L520">IF(OR(A520="",J520=""),"",J520*K520)</f>
        <v/>
      </c>
      <c r="M520" s="185" t="str">
        <f t="array" ref="M520">IF(AND(D520="",G520="",J520=""),"",IF(AND(D520="",G520=""),-J520,IF(AND(D520="",J520=""),-G520,IF(AND(G520="",J520=""),D520,IF(D520="",-G520-J520,IF(G520="",D520-J520,IF(J520="",D520-G520,D520-G520-J520)))))))</f>
        <v/>
      </c>
      <c r="N520" s="173" t="str">
        <f t="array" ref="N520">IF(A520="","",VLOOKUP(A520,基础资料!A:E,4,0))</f>
        <v/>
      </c>
      <c r="O520" s="184" t="str">
        <f t="array" ref="O520">IF(OR(A520="",M520=""),"",N520*M520)</f>
        <v/>
      </c>
    </row>
    <row r="521" spans="1:15">
      <c r="A521" s="182"/>
      <c r="B521" s="172"/>
      <c r="C521" s="172"/>
      <c r="D521" s="183" t="str">
        <f t="array" ref="D521">IF(SUMPRODUCT((原材料明细表!$A$6:$A$1000&gt;=$G$4)*(原材料明细表!$A$6:$A$1000&lt;=$H$4)*(原材料明细表!$C$6:$C$1000=$A521)*(原材料明细表!$F$6:$F$1000))=0,"",SUMPRODUCT((原材料明细表!$A$6:$A$1000&gt;=$G$4)*(原材料明细表!$A$6:$A$1000&lt;=$H$4)*(原材料明细表!$C$6:$C$1000=$A521)*(原材料明细表!$F$6:$F$1000)))</f>
        <v/>
      </c>
      <c r="E521" s="179" t="str">
        <f t="array" ref="E521">IF(A521="","",VLOOKUP(A521,基础资料!A:E,4,0))</f>
        <v/>
      </c>
      <c r="F521" s="180" t="str">
        <f t="array" ref="F521">IF(OR(A521="",D521=""),"",E521*D521)</f>
        <v/>
      </c>
      <c r="G521" s="181" t="str">
        <f t="array" ref="G521">IF(SUMPRODUCT((原材料明细表!$A$6:$A$1000&gt;=$G$4)*(原材料明细表!$A$6:$A$1000&lt;=$H$4)*(原材料明细表!$C$6:$C$1000=$A521)*(原材料明细表!$I$6:$I$1000))=0,"",SUMPRODUCT((原材料明细表!$A$6:$A$1000&gt;=$G$4)*(原材料明细表!$A$6:$A$1000&lt;=$H$4)*(原材料明细表!$C$6:$C$1000=$A521)*(原材料明细表!$I$6:$I$1000)))</f>
        <v/>
      </c>
      <c r="H521" s="179" t="str">
        <f t="array" ref="H521">IF(A521="","",VLOOKUP(A521,基础资料!A:E,4,0))</f>
        <v/>
      </c>
      <c r="I521" s="186" t="str">
        <f t="array" ref="I521">IF(OR(A521="",G521=""),"",G521*H521)</f>
        <v/>
      </c>
      <c r="J521" s="181" t="str">
        <f t="array" ref="J521">IF(SUMPRODUCT((原材料明细表!$A$6:$A$1000&gt;=$G$4)*(原材料明细表!$A$6:$A$1000&lt;=$H$4)*(原材料明细表!$C$6:$C$1000=$A521)*(原材料明细表!$L$6:$L$1000))=0,"",SUMPRODUCT((原材料明细表!$A$6:$A$1000&gt;=$G$4)*(原材料明细表!$A$6:$A$1000&lt;=$H$4)*(原材料明细表!$C$6:$C$1000=$A521)*(原材料明细表!$L$6:$L$1000)))</f>
        <v/>
      </c>
      <c r="K521" s="178" t="str">
        <f t="array" ref="K521">IF(A521="","",VLOOKUP(A521,基础资料!A:E,4,0))</f>
        <v/>
      </c>
      <c r="L521" s="186" t="str">
        <f t="array" ref="L521">IF(OR(A521="",J521=""),"",J521*K521)</f>
        <v/>
      </c>
      <c r="M521" s="187" t="str">
        <f t="array" ref="M521">IF(AND(D521="",G521="",J521=""),"",IF(AND(D521="",G521=""),-J521,IF(AND(D521="",J521=""),-G521,IF(AND(G521="",J521=""),D521,IF(D521="",-G521-J521,IF(G521="",D521-J521,IF(J521="",D521-G521,D521-G521-J521)))))))</f>
        <v/>
      </c>
      <c r="N521" s="178" t="str">
        <f t="array" ref="N521">IF(A521="","",VLOOKUP(A521,基础资料!A:E,4,0))</f>
        <v/>
      </c>
      <c r="O521" s="186" t="str">
        <f t="array" ref="O521">IF(OR(A521="",M521=""),"",N521*M521)</f>
        <v/>
      </c>
    </row>
    <row r="522" spans="1:15">
      <c r="A522" s="182"/>
      <c r="B522" s="172"/>
      <c r="C522" s="172"/>
      <c r="D522" s="183" t="str">
        <f t="array" ref="D522">IF(SUMPRODUCT((原材料明细表!$A$6:$A$1000&gt;=$G$4)*(原材料明细表!$A$6:$A$1000&lt;=$H$4)*(原材料明细表!$C$6:$C$1000=$A522)*(原材料明细表!$F$6:$F$1000))=0,"",SUMPRODUCT((原材料明细表!$A$6:$A$1000&gt;=$G$4)*(原材料明细表!$A$6:$A$1000&lt;=$H$4)*(原材料明细表!$C$6:$C$1000=$A522)*(原材料明细表!$F$6:$F$1000)))</f>
        <v/>
      </c>
      <c r="E522" s="174" t="str">
        <f t="array" ref="E522">IF(A522="","",VLOOKUP(A522,基础资料!A:E,4,0))</f>
        <v/>
      </c>
      <c r="F522" s="175" t="str">
        <f t="array" ref="F522">IF(OR(A522="",D522=""),"",E522*D522)</f>
        <v/>
      </c>
      <c r="G522" s="176" t="str">
        <f t="array" ref="G522">IF(SUMPRODUCT((原材料明细表!$A$6:$A$1000&gt;=$G$4)*(原材料明细表!$A$6:$A$1000&lt;=$H$4)*(原材料明细表!$C$6:$C$1000=$A522)*(原材料明细表!$I$6:$I$1000))=0,"",SUMPRODUCT((原材料明细表!$A$6:$A$1000&gt;=$G$4)*(原材料明细表!$A$6:$A$1000&lt;=$H$4)*(原材料明细表!$C$6:$C$1000=$A522)*(原材料明细表!$I$6:$I$1000)))</f>
        <v/>
      </c>
      <c r="H522" s="174" t="str">
        <f t="array" ref="H522">IF(A522="","",VLOOKUP(A522,基础资料!A:E,4,0))</f>
        <v/>
      </c>
      <c r="I522" s="184" t="str">
        <f t="array" ref="I522">IF(OR(A522="",G522=""),"",G522*H522)</f>
        <v/>
      </c>
      <c r="J522" s="176" t="str">
        <f t="array" ref="J522">IF(SUMPRODUCT((原材料明细表!$A$6:$A$1000&gt;=$G$4)*(原材料明细表!$A$6:$A$1000&lt;=$H$4)*(原材料明细表!$C$6:$C$1000=$A522)*(原材料明细表!$L$6:$L$1000))=0,"",SUMPRODUCT((原材料明细表!$A$6:$A$1000&gt;=$G$4)*(原材料明细表!$A$6:$A$1000&lt;=$H$4)*(原材料明细表!$C$6:$C$1000=$A522)*(原材料明细表!$L$6:$L$1000)))</f>
        <v/>
      </c>
      <c r="K522" s="173" t="str">
        <f t="array" ref="K522">IF(A522="","",VLOOKUP(A522,基础资料!A:E,4,0))</f>
        <v/>
      </c>
      <c r="L522" s="184" t="str">
        <f t="array" ref="L522">IF(OR(A522="",J522=""),"",J522*K522)</f>
        <v/>
      </c>
      <c r="M522" s="185" t="str">
        <f t="array" ref="M522">IF(AND(D522="",G522="",J522=""),"",IF(AND(D522="",G522=""),-J522,IF(AND(D522="",J522=""),-G522,IF(AND(G522="",J522=""),D522,IF(D522="",-G522-J522,IF(G522="",D522-J522,IF(J522="",D522-G522,D522-G522-J522)))))))</f>
        <v/>
      </c>
      <c r="N522" s="173" t="str">
        <f t="array" ref="N522">IF(A522="","",VLOOKUP(A522,基础资料!A:E,4,0))</f>
        <v/>
      </c>
      <c r="O522" s="184" t="str">
        <f t="array" ref="O522">IF(OR(A522="",M522=""),"",N522*M522)</f>
        <v/>
      </c>
    </row>
    <row r="523" spans="1:15">
      <c r="A523" s="182"/>
      <c r="B523" s="172"/>
      <c r="C523" s="172"/>
      <c r="D523" s="183" t="str">
        <f t="array" ref="D523">IF(SUMPRODUCT((原材料明细表!$A$6:$A$1000&gt;=$G$4)*(原材料明细表!$A$6:$A$1000&lt;=$H$4)*(原材料明细表!$C$6:$C$1000=$A523)*(原材料明细表!$F$6:$F$1000))=0,"",SUMPRODUCT((原材料明细表!$A$6:$A$1000&gt;=$G$4)*(原材料明细表!$A$6:$A$1000&lt;=$H$4)*(原材料明细表!$C$6:$C$1000=$A523)*(原材料明细表!$F$6:$F$1000)))</f>
        <v/>
      </c>
      <c r="E523" s="179" t="str">
        <f t="array" ref="E523">IF(A523="","",VLOOKUP(A523,基础资料!A:E,4,0))</f>
        <v/>
      </c>
      <c r="F523" s="180" t="str">
        <f t="array" ref="F523">IF(OR(A523="",D523=""),"",E523*D523)</f>
        <v/>
      </c>
      <c r="G523" s="181" t="str">
        <f t="array" ref="G523">IF(SUMPRODUCT((原材料明细表!$A$6:$A$1000&gt;=$G$4)*(原材料明细表!$A$6:$A$1000&lt;=$H$4)*(原材料明细表!$C$6:$C$1000=$A523)*(原材料明细表!$I$6:$I$1000))=0,"",SUMPRODUCT((原材料明细表!$A$6:$A$1000&gt;=$G$4)*(原材料明细表!$A$6:$A$1000&lt;=$H$4)*(原材料明细表!$C$6:$C$1000=$A523)*(原材料明细表!$I$6:$I$1000)))</f>
        <v/>
      </c>
      <c r="H523" s="179" t="str">
        <f t="array" ref="H523">IF(A523="","",VLOOKUP(A523,基础资料!A:E,4,0))</f>
        <v/>
      </c>
      <c r="I523" s="186" t="str">
        <f t="array" ref="I523">IF(OR(A523="",G523=""),"",G523*H523)</f>
        <v/>
      </c>
      <c r="J523" s="181" t="str">
        <f t="array" ref="J523">IF(SUMPRODUCT((原材料明细表!$A$6:$A$1000&gt;=$G$4)*(原材料明细表!$A$6:$A$1000&lt;=$H$4)*(原材料明细表!$C$6:$C$1000=$A523)*(原材料明细表!$L$6:$L$1000))=0,"",SUMPRODUCT((原材料明细表!$A$6:$A$1000&gt;=$G$4)*(原材料明细表!$A$6:$A$1000&lt;=$H$4)*(原材料明细表!$C$6:$C$1000=$A523)*(原材料明细表!$L$6:$L$1000)))</f>
        <v/>
      </c>
      <c r="K523" s="178" t="str">
        <f t="array" ref="K523">IF(A523="","",VLOOKUP(A523,基础资料!A:E,4,0))</f>
        <v/>
      </c>
      <c r="L523" s="186" t="str">
        <f t="array" ref="L523">IF(OR(A523="",J523=""),"",J523*K523)</f>
        <v/>
      </c>
      <c r="M523" s="187" t="str">
        <f t="array" ref="M523">IF(AND(D523="",G523="",J523=""),"",IF(AND(D523="",G523=""),-J523,IF(AND(D523="",J523=""),-G523,IF(AND(G523="",J523=""),D523,IF(D523="",-G523-J523,IF(G523="",D523-J523,IF(J523="",D523-G523,D523-G523-J523)))))))</f>
        <v/>
      </c>
      <c r="N523" s="178" t="str">
        <f t="array" ref="N523">IF(A523="","",VLOOKUP(A523,基础资料!A:E,4,0))</f>
        <v/>
      </c>
      <c r="O523" s="186" t="str">
        <f t="array" ref="O523">IF(OR(A523="",M523=""),"",N523*M523)</f>
        <v/>
      </c>
    </row>
    <row r="524" spans="1:15">
      <c r="A524" s="182"/>
      <c r="B524" s="172"/>
      <c r="C524" s="172"/>
      <c r="D524" s="183" t="str">
        <f t="array" ref="D524">IF(SUMPRODUCT((原材料明细表!$A$6:$A$1000&gt;=$G$4)*(原材料明细表!$A$6:$A$1000&lt;=$H$4)*(原材料明细表!$C$6:$C$1000=$A524)*(原材料明细表!$F$6:$F$1000))=0,"",SUMPRODUCT((原材料明细表!$A$6:$A$1000&gt;=$G$4)*(原材料明细表!$A$6:$A$1000&lt;=$H$4)*(原材料明细表!$C$6:$C$1000=$A524)*(原材料明细表!$F$6:$F$1000)))</f>
        <v/>
      </c>
      <c r="E524" s="174" t="str">
        <f t="array" ref="E524">IF(A524="","",VLOOKUP(A524,基础资料!A:E,4,0))</f>
        <v/>
      </c>
      <c r="F524" s="175" t="str">
        <f t="array" ref="F524">IF(OR(A524="",D524=""),"",E524*D524)</f>
        <v/>
      </c>
      <c r="G524" s="176" t="str">
        <f t="array" ref="G524">IF(SUMPRODUCT((原材料明细表!$A$6:$A$1000&gt;=$G$4)*(原材料明细表!$A$6:$A$1000&lt;=$H$4)*(原材料明细表!$C$6:$C$1000=$A524)*(原材料明细表!$I$6:$I$1000))=0,"",SUMPRODUCT((原材料明细表!$A$6:$A$1000&gt;=$G$4)*(原材料明细表!$A$6:$A$1000&lt;=$H$4)*(原材料明细表!$C$6:$C$1000=$A524)*(原材料明细表!$I$6:$I$1000)))</f>
        <v/>
      </c>
      <c r="H524" s="174" t="str">
        <f t="array" ref="H524">IF(A524="","",VLOOKUP(A524,基础资料!A:E,4,0))</f>
        <v/>
      </c>
      <c r="I524" s="184" t="str">
        <f t="array" ref="I524">IF(OR(A524="",G524=""),"",G524*H524)</f>
        <v/>
      </c>
      <c r="J524" s="176" t="str">
        <f t="array" ref="J524">IF(SUMPRODUCT((原材料明细表!$A$6:$A$1000&gt;=$G$4)*(原材料明细表!$A$6:$A$1000&lt;=$H$4)*(原材料明细表!$C$6:$C$1000=$A524)*(原材料明细表!$L$6:$L$1000))=0,"",SUMPRODUCT((原材料明细表!$A$6:$A$1000&gt;=$G$4)*(原材料明细表!$A$6:$A$1000&lt;=$H$4)*(原材料明细表!$C$6:$C$1000=$A524)*(原材料明细表!$L$6:$L$1000)))</f>
        <v/>
      </c>
      <c r="K524" s="173" t="str">
        <f t="array" ref="K524">IF(A524="","",VLOOKUP(A524,基础资料!A:E,4,0))</f>
        <v/>
      </c>
      <c r="L524" s="184" t="str">
        <f t="array" ref="L524">IF(OR(A524="",J524=""),"",J524*K524)</f>
        <v/>
      </c>
      <c r="M524" s="185" t="str">
        <f t="array" ref="M524">IF(AND(D524="",G524="",J524=""),"",IF(AND(D524="",G524=""),-J524,IF(AND(D524="",J524=""),-G524,IF(AND(G524="",J524=""),D524,IF(D524="",-G524-J524,IF(G524="",D524-J524,IF(J524="",D524-G524,D524-G524-J524)))))))</f>
        <v/>
      </c>
      <c r="N524" s="173" t="str">
        <f t="array" ref="N524">IF(A524="","",VLOOKUP(A524,基础资料!A:E,4,0))</f>
        <v/>
      </c>
      <c r="O524" s="184" t="str">
        <f t="array" ref="O524">IF(OR(A524="",M524=""),"",N524*M524)</f>
        <v/>
      </c>
    </row>
    <row r="525" spans="1:15">
      <c r="A525" s="182"/>
      <c r="B525" s="172"/>
      <c r="C525" s="172"/>
      <c r="D525" s="183" t="str">
        <f t="array" ref="D525">IF(SUMPRODUCT((原材料明细表!$A$6:$A$1000&gt;=$G$4)*(原材料明细表!$A$6:$A$1000&lt;=$H$4)*(原材料明细表!$C$6:$C$1000=$A525)*(原材料明细表!$F$6:$F$1000))=0,"",SUMPRODUCT((原材料明细表!$A$6:$A$1000&gt;=$G$4)*(原材料明细表!$A$6:$A$1000&lt;=$H$4)*(原材料明细表!$C$6:$C$1000=$A525)*(原材料明细表!$F$6:$F$1000)))</f>
        <v/>
      </c>
      <c r="E525" s="179" t="str">
        <f t="array" ref="E525">IF(A525="","",VLOOKUP(A525,基础资料!A:E,4,0))</f>
        <v/>
      </c>
      <c r="F525" s="180" t="str">
        <f t="array" ref="F525">IF(OR(A525="",D525=""),"",E525*D525)</f>
        <v/>
      </c>
      <c r="G525" s="181" t="str">
        <f t="array" ref="G525">IF(SUMPRODUCT((原材料明细表!$A$6:$A$1000&gt;=$G$4)*(原材料明细表!$A$6:$A$1000&lt;=$H$4)*(原材料明细表!$C$6:$C$1000=$A525)*(原材料明细表!$I$6:$I$1000))=0,"",SUMPRODUCT((原材料明细表!$A$6:$A$1000&gt;=$G$4)*(原材料明细表!$A$6:$A$1000&lt;=$H$4)*(原材料明细表!$C$6:$C$1000=$A525)*(原材料明细表!$I$6:$I$1000)))</f>
        <v/>
      </c>
      <c r="H525" s="179" t="str">
        <f t="array" ref="H525">IF(A525="","",VLOOKUP(A525,基础资料!A:E,4,0))</f>
        <v/>
      </c>
      <c r="I525" s="186" t="str">
        <f t="array" ref="I525">IF(OR(A525="",G525=""),"",G525*H525)</f>
        <v/>
      </c>
      <c r="J525" s="181" t="str">
        <f t="array" ref="J525">IF(SUMPRODUCT((原材料明细表!$A$6:$A$1000&gt;=$G$4)*(原材料明细表!$A$6:$A$1000&lt;=$H$4)*(原材料明细表!$C$6:$C$1000=$A525)*(原材料明细表!$L$6:$L$1000))=0,"",SUMPRODUCT((原材料明细表!$A$6:$A$1000&gt;=$G$4)*(原材料明细表!$A$6:$A$1000&lt;=$H$4)*(原材料明细表!$C$6:$C$1000=$A525)*(原材料明细表!$L$6:$L$1000)))</f>
        <v/>
      </c>
      <c r="K525" s="178" t="str">
        <f t="array" ref="K525">IF(A525="","",VLOOKUP(A525,基础资料!A:E,4,0))</f>
        <v/>
      </c>
      <c r="L525" s="186" t="str">
        <f t="array" ref="L525">IF(OR(A525="",J525=""),"",J525*K525)</f>
        <v/>
      </c>
      <c r="M525" s="187" t="str">
        <f t="array" ref="M525">IF(AND(D525="",G525="",J525=""),"",IF(AND(D525="",G525=""),-J525,IF(AND(D525="",J525=""),-G525,IF(AND(G525="",J525=""),D525,IF(D525="",-G525-J525,IF(G525="",D525-J525,IF(J525="",D525-G525,D525-G525-J525)))))))</f>
        <v/>
      </c>
      <c r="N525" s="178" t="str">
        <f t="array" ref="N525">IF(A525="","",VLOOKUP(A525,基础资料!A:E,4,0))</f>
        <v/>
      </c>
      <c r="O525" s="186" t="str">
        <f t="array" ref="O525">IF(OR(A525="",M525=""),"",N525*M525)</f>
        <v/>
      </c>
    </row>
    <row r="526" spans="1:15">
      <c r="A526" s="182"/>
      <c r="B526" s="172"/>
      <c r="C526" s="172"/>
      <c r="D526" s="183" t="str">
        <f t="array" ref="D526">IF(SUMPRODUCT((原材料明细表!$A$6:$A$1000&gt;=$G$4)*(原材料明细表!$A$6:$A$1000&lt;=$H$4)*(原材料明细表!$C$6:$C$1000=$A526)*(原材料明细表!$F$6:$F$1000))=0,"",SUMPRODUCT((原材料明细表!$A$6:$A$1000&gt;=$G$4)*(原材料明细表!$A$6:$A$1000&lt;=$H$4)*(原材料明细表!$C$6:$C$1000=$A526)*(原材料明细表!$F$6:$F$1000)))</f>
        <v/>
      </c>
      <c r="E526" s="174" t="str">
        <f t="array" ref="E526">IF(A526="","",VLOOKUP(A526,基础资料!A:E,4,0))</f>
        <v/>
      </c>
      <c r="F526" s="175" t="str">
        <f t="array" ref="F526">IF(OR(A526="",D526=""),"",E526*D526)</f>
        <v/>
      </c>
      <c r="G526" s="176" t="str">
        <f t="array" ref="G526">IF(SUMPRODUCT((原材料明细表!$A$6:$A$1000&gt;=$G$4)*(原材料明细表!$A$6:$A$1000&lt;=$H$4)*(原材料明细表!$C$6:$C$1000=$A526)*(原材料明细表!$I$6:$I$1000))=0,"",SUMPRODUCT((原材料明细表!$A$6:$A$1000&gt;=$G$4)*(原材料明细表!$A$6:$A$1000&lt;=$H$4)*(原材料明细表!$C$6:$C$1000=$A526)*(原材料明细表!$I$6:$I$1000)))</f>
        <v/>
      </c>
      <c r="H526" s="174" t="str">
        <f t="array" ref="H526">IF(A526="","",VLOOKUP(A526,基础资料!A:E,4,0))</f>
        <v/>
      </c>
      <c r="I526" s="184" t="str">
        <f t="array" ref="I526">IF(OR(A526="",G526=""),"",G526*H526)</f>
        <v/>
      </c>
      <c r="J526" s="176" t="str">
        <f t="array" ref="J526">IF(SUMPRODUCT((原材料明细表!$A$6:$A$1000&gt;=$G$4)*(原材料明细表!$A$6:$A$1000&lt;=$H$4)*(原材料明细表!$C$6:$C$1000=$A526)*(原材料明细表!$L$6:$L$1000))=0,"",SUMPRODUCT((原材料明细表!$A$6:$A$1000&gt;=$G$4)*(原材料明细表!$A$6:$A$1000&lt;=$H$4)*(原材料明细表!$C$6:$C$1000=$A526)*(原材料明细表!$L$6:$L$1000)))</f>
        <v/>
      </c>
      <c r="K526" s="173" t="str">
        <f t="array" ref="K526">IF(A526="","",VLOOKUP(A526,基础资料!A:E,4,0))</f>
        <v/>
      </c>
      <c r="L526" s="184" t="str">
        <f t="array" ref="L526">IF(OR(A526="",J526=""),"",J526*K526)</f>
        <v/>
      </c>
      <c r="M526" s="185" t="str">
        <f t="array" ref="M526">IF(AND(D526="",G526="",J526=""),"",IF(AND(D526="",G526=""),-J526,IF(AND(D526="",J526=""),-G526,IF(AND(G526="",J526=""),D526,IF(D526="",-G526-J526,IF(G526="",D526-J526,IF(J526="",D526-G526,D526-G526-J526)))))))</f>
        <v/>
      </c>
      <c r="N526" s="173" t="str">
        <f t="array" ref="N526">IF(A526="","",VLOOKUP(A526,基础资料!A:E,4,0))</f>
        <v/>
      </c>
      <c r="O526" s="184" t="str">
        <f t="array" ref="O526">IF(OR(A526="",M526=""),"",N526*M526)</f>
        <v/>
      </c>
    </row>
    <row r="527" spans="1:15">
      <c r="A527" s="182"/>
      <c r="B527" s="172"/>
      <c r="C527" s="172"/>
      <c r="D527" s="183" t="str">
        <f t="array" ref="D527">IF(SUMPRODUCT((原材料明细表!$A$6:$A$1000&gt;=$G$4)*(原材料明细表!$A$6:$A$1000&lt;=$H$4)*(原材料明细表!$C$6:$C$1000=$A527)*(原材料明细表!$F$6:$F$1000))=0,"",SUMPRODUCT((原材料明细表!$A$6:$A$1000&gt;=$G$4)*(原材料明细表!$A$6:$A$1000&lt;=$H$4)*(原材料明细表!$C$6:$C$1000=$A527)*(原材料明细表!$F$6:$F$1000)))</f>
        <v/>
      </c>
      <c r="E527" s="179" t="str">
        <f t="array" ref="E527">IF(A527="","",VLOOKUP(A527,基础资料!A:E,4,0))</f>
        <v/>
      </c>
      <c r="F527" s="180" t="str">
        <f t="array" ref="F527">IF(OR(A527="",D527=""),"",E527*D527)</f>
        <v/>
      </c>
      <c r="G527" s="181" t="str">
        <f t="array" ref="G527">IF(SUMPRODUCT((原材料明细表!$A$6:$A$1000&gt;=$G$4)*(原材料明细表!$A$6:$A$1000&lt;=$H$4)*(原材料明细表!$C$6:$C$1000=$A527)*(原材料明细表!$I$6:$I$1000))=0,"",SUMPRODUCT((原材料明细表!$A$6:$A$1000&gt;=$G$4)*(原材料明细表!$A$6:$A$1000&lt;=$H$4)*(原材料明细表!$C$6:$C$1000=$A527)*(原材料明细表!$I$6:$I$1000)))</f>
        <v/>
      </c>
      <c r="H527" s="179" t="str">
        <f t="array" ref="H527">IF(A527="","",VLOOKUP(A527,基础资料!A:E,4,0))</f>
        <v/>
      </c>
      <c r="I527" s="186" t="str">
        <f t="array" ref="I527">IF(OR(A527="",G527=""),"",G527*H527)</f>
        <v/>
      </c>
      <c r="J527" s="181" t="str">
        <f t="array" ref="J527">IF(SUMPRODUCT((原材料明细表!$A$6:$A$1000&gt;=$G$4)*(原材料明细表!$A$6:$A$1000&lt;=$H$4)*(原材料明细表!$C$6:$C$1000=$A527)*(原材料明细表!$L$6:$L$1000))=0,"",SUMPRODUCT((原材料明细表!$A$6:$A$1000&gt;=$G$4)*(原材料明细表!$A$6:$A$1000&lt;=$H$4)*(原材料明细表!$C$6:$C$1000=$A527)*(原材料明细表!$L$6:$L$1000)))</f>
        <v/>
      </c>
      <c r="K527" s="178" t="str">
        <f t="array" ref="K527">IF(A527="","",VLOOKUP(A527,基础资料!A:E,4,0))</f>
        <v/>
      </c>
      <c r="L527" s="186" t="str">
        <f t="array" ref="L527">IF(OR(A527="",J527=""),"",J527*K527)</f>
        <v/>
      </c>
      <c r="M527" s="187" t="str">
        <f t="array" ref="M527">IF(AND(D527="",G527="",J527=""),"",IF(AND(D527="",G527=""),-J527,IF(AND(D527="",J527=""),-G527,IF(AND(G527="",J527=""),D527,IF(D527="",-G527-J527,IF(G527="",D527-J527,IF(J527="",D527-G527,D527-G527-J527)))))))</f>
        <v/>
      </c>
      <c r="N527" s="178" t="str">
        <f t="array" ref="N527">IF(A527="","",VLOOKUP(A527,基础资料!A:E,4,0))</f>
        <v/>
      </c>
      <c r="O527" s="186" t="str">
        <f t="array" ref="O527">IF(OR(A527="",M527=""),"",N527*M527)</f>
        <v/>
      </c>
    </row>
    <row r="528" spans="1:15">
      <c r="A528" s="182"/>
      <c r="B528" s="172"/>
      <c r="C528" s="172"/>
      <c r="D528" s="183" t="str">
        <f t="array" ref="D528">IF(SUMPRODUCT((原材料明细表!$A$6:$A$1000&gt;=$G$4)*(原材料明细表!$A$6:$A$1000&lt;=$H$4)*(原材料明细表!$C$6:$C$1000=$A528)*(原材料明细表!$F$6:$F$1000))=0,"",SUMPRODUCT((原材料明细表!$A$6:$A$1000&gt;=$G$4)*(原材料明细表!$A$6:$A$1000&lt;=$H$4)*(原材料明细表!$C$6:$C$1000=$A528)*(原材料明细表!$F$6:$F$1000)))</f>
        <v/>
      </c>
      <c r="E528" s="174" t="str">
        <f t="array" ref="E528">IF(A528="","",VLOOKUP(A528,基础资料!A:E,4,0))</f>
        <v/>
      </c>
      <c r="F528" s="175" t="str">
        <f t="array" ref="F528">IF(OR(A528="",D528=""),"",E528*D528)</f>
        <v/>
      </c>
      <c r="G528" s="176" t="str">
        <f t="array" ref="G528">IF(SUMPRODUCT((原材料明细表!$A$6:$A$1000&gt;=$G$4)*(原材料明细表!$A$6:$A$1000&lt;=$H$4)*(原材料明细表!$C$6:$C$1000=$A528)*(原材料明细表!$I$6:$I$1000))=0,"",SUMPRODUCT((原材料明细表!$A$6:$A$1000&gt;=$G$4)*(原材料明细表!$A$6:$A$1000&lt;=$H$4)*(原材料明细表!$C$6:$C$1000=$A528)*(原材料明细表!$I$6:$I$1000)))</f>
        <v/>
      </c>
      <c r="H528" s="174" t="str">
        <f t="array" ref="H528">IF(A528="","",VLOOKUP(A528,基础资料!A:E,4,0))</f>
        <v/>
      </c>
      <c r="I528" s="184" t="str">
        <f t="array" ref="I528">IF(OR(A528="",G528=""),"",G528*H528)</f>
        <v/>
      </c>
      <c r="J528" s="176" t="str">
        <f t="array" ref="J528">IF(SUMPRODUCT((原材料明细表!$A$6:$A$1000&gt;=$G$4)*(原材料明细表!$A$6:$A$1000&lt;=$H$4)*(原材料明细表!$C$6:$C$1000=$A528)*(原材料明细表!$L$6:$L$1000))=0,"",SUMPRODUCT((原材料明细表!$A$6:$A$1000&gt;=$G$4)*(原材料明细表!$A$6:$A$1000&lt;=$H$4)*(原材料明细表!$C$6:$C$1000=$A528)*(原材料明细表!$L$6:$L$1000)))</f>
        <v/>
      </c>
      <c r="K528" s="173" t="str">
        <f t="array" ref="K528">IF(A528="","",VLOOKUP(A528,基础资料!A:E,4,0))</f>
        <v/>
      </c>
      <c r="L528" s="184" t="str">
        <f t="array" ref="L528">IF(OR(A528="",J528=""),"",J528*K528)</f>
        <v/>
      </c>
      <c r="M528" s="185" t="str">
        <f t="array" ref="M528">IF(AND(D528="",G528="",J528=""),"",IF(AND(D528="",G528=""),-J528,IF(AND(D528="",J528=""),-G528,IF(AND(G528="",J528=""),D528,IF(D528="",-G528-J528,IF(G528="",D528-J528,IF(J528="",D528-G528,D528-G528-J528)))))))</f>
        <v/>
      </c>
      <c r="N528" s="173" t="str">
        <f t="array" ref="N528">IF(A528="","",VLOOKUP(A528,基础资料!A:E,4,0))</f>
        <v/>
      </c>
      <c r="O528" s="184" t="str">
        <f t="array" ref="O528">IF(OR(A528="",M528=""),"",N528*M528)</f>
        <v/>
      </c>
    </row>
    <row r="529" spans="1:15">
      <c r="A529" s="182"/>
      <c r="B529" s="172"/>
      <c r="C529" s="172"/>
      <c r="D529" s="183" t="str">
        <f t="array" ref="D529">IF(SUMPRODUCT((原材料明细表!$A$6:$A$1000&gt;=$G$4)*(原材料明细表!$A$6:$A$1000&lt;=$H$4)*(原材料明细表!$C$6:$C$1000=$A529)*(原材料明细表!$F$6:$F$1000))=0,"",SUMPRODUCT((原材料明细表!$A$6:$A$1000&gt;=$G$4)*(原材料明细表!$A$6:$A$1000&lt;=$H$4)*(原材料明细表!$C$6:$C$1000=$A529)*(原材料明细表!$F$6:$F$1000)))</f>
        <v/>
      </c>
      <c r="E529" s="179" t="str">
        <f t="array" ref="E529">IF(A529="","",VLOOKUP(A529,基础资料!A:E,4,0))</f>
        <v/>
      </c>
      <c r="F529" s="180" t="str">
        <f t="array" ref="F529">IF(OR(A529="",D529=""),"",E529*D529)</f>
        <v/>
      </c>
      <c r="G529" s="181" t="str">
        <f t="array" ref="G529">IF(SUMPRODUCT((原材料明细表!$A$6:$A$1000&gt;=$G$4)*(原材料明细表!$A$6:$A$1000&lt;=$H$4)*(原材料明细表!$C$6:$C$1000=$A529)*(原材料明细表!$I$6:$I$1000))=0,"",SUMPRODUCT((原材料明细表!$A$6:$A$1000&gt;=$G$4)*(原材料明细表!$A$6:$A$1000&lt;=$H$4)*(原材料明细表!$C$6:$C$1000=$A529)*(原材料明细表!$I$6:$I$1000)))</f>
        <v/>
      </c>
      <c r="H529" s="179" t="str">
        <f t="array" ref="H529">IF(A529="","",VLOOKUP(A529,基础资料!A:E,4,0))</f>
        <v/>
      </c>
      <c r="I529" s="186" t="str">
        <f t="array" ref="I529">IF(OR(A529="",G529=""),"",G529*H529)</f>
        <v/>
      </c>
      <c r="J529" s="181" t="str">
        <f t="array" ref="J529">IF(SUMPRODUCT((原材料明细表!$A$6:$A$1000&gt;=$G$4)*(原材料明细表!$A$6:$A$1000&lt;=$H$4)*(原材料明细表!$C$6:$C$1000=$A529)*(原材料明细表!$L$6:$L$1000))=0,"",SUMPRODUCT((原材料明细表!$A$6:$A$1000&gt;=$G$4)*(原材料明细表!$A$6:$A$1000&lt;=$H$4)*(原材料明细表!$C$6:$C$1000=$A529)*(原材料明细表!$L$6:$L$1000)))</f>
        <v/>
      </c>
      <c r="K529" s="178" t="str">
        <f t="array" ref="K529">IF(A529="","",VLOOKUP(A529,基础资料!A:E,4,0))</f>
        <v/>
      </c>
      <c r="L529" s="186" t="str">
        <f t="array" ref="L529">IF(OR(A529="",J529=""),"",J529*K529)</f>
        <v/>
      </c>
      <c r="M529" s="187" t="str">
        <f t="array" ref="M529">IF(AND(D529="",G529="",J529=""),"",IF(AND(D529="",G529=""),-J529,IF(AND(D529="",J529=""),-G529,IF(AND(G529="",J529=""),D529,IF(D529="",-G529-J529,IF(G529="",D529-J529,IF(J529="",D529-G529,D529-G529-J529)))))))</f>
        <v/>
      </c>
      <c r="N529" s="178" t="str">
        <f t="array" ref="N529">IF(A529="","",VLOOKUP(A529,基础资料!A:E,4,0))</f>
        <v/>
      </c>
      <c r="O529" s="186" t="str">
        <f t="array" ref="O529">IF(OR(A529="",M529=""),"",N529*M529)</f>
        <v/>
      </c>
    </row>
    <row r="530" spans="1:15">
      <c r="A530" s="182"/>
      <c r="B530" s="172"/>
      <c r="C530" s="172"/>
      <c r="D530" s="183" t="str">
        <f t="array" ref="D530">IF(SUMPRODUCT((原材料明细表!$A$6:$A$1000&gt;=$G$4)*(原材料明细表!$A$6:$A$1000&lt;=$H$4)*(原材料明细表!$C$6:$C$1000=$A530)*(原材料明细表!$F$6:$F$1000))=0,"",SUMPRODUCT((原材料明细表!$A$6:$A$1000&gt;=$G$4)*(原材料明细表!$A$6:$A$1000&lt;=$H$4)*(原材料明细表!$C$6:$C$1000=$A530)*(原材料明细表!$F$6:$F$1000)))</f>
        <v/>
      </c>
      <c r="E530" s="174" t="str">
        <f t="array" ref="E530">IF(A530="","",VLOOKUP(A530,基础资料!A:E,4,0))</f>
        <v/>
      </c>
      <c r="F530" s="175" t="str">
        <f t="array" ref="F530">IF(OR(A530="",D530=""),"",E530*D530)</f>
        <v/>
      </c>
      <c r="G530" s="176" t="str">
        <f t="array" ref="G530">IF(SUMPRODUCT((原材料明细表!$A$6:$A$1000&gt;=$G$4)*(原材料明细表!$A$6:$A$1000&lt;=$H$4)*(原材料明细表!$C$6:$C$1000=$A530)*(原材料明细表!$I$6:$I$1000))=0,"",SUMPRODUCT((原材料明细表!$A$6:$A$1000&gt;=$G$4)*(原材料明细表!$A$6:$A$1000&lt;=$H$4)*(原材料明细表!$C$6:$C$1000=$A530)*(原材料明细表!$I$6:$I$1000)))</f>
        <v/>
      </c>
      <c r="H530" s="174" t="str">
        <f t="array" ref="H530">IF(A530="","",VLOOKUP(A530,基础资料!A:E,4,0))</f>
        <v/>
      </c>
      <c r="I530" s="184" t="str">
        <f t="array" ref="I530">IF(OR(A530="",G530=""),"",G530*H530)</f>
        <v/>
      </c>
      <c r="J530" s="176" t="str">
        <f t="array" ref="J530">IF(SUMPRODUCT((原材料明细表!$A$6:$A$1000&gt;=$G$4)*(原材料明细表!$A$6:$A$1000&lt;=$H$4)*(原材料明细表!$C$6:$C$1000=$A530)*(原材料明细表!$L$6:$L$1000))=0,"",SUMPRODUCT((原材料明细表!$A$6:$A$1000&gt;=$G$4)*(原材料明细表!$A$6:$A$1000&lt;=$H$4)*(原材料明细表!$C$6:$C$1000=$A530)*(原材料明细表!$L$6:$L$1000)))</f>
        <v/>
      </c>
      <c r="K530" s="173" t="str">
        <f t="array" ref="K530">IF(A530="","",VLOOKUP(A530,基础资料!A:E,4,0))</f>
        <v/>
      </c>
      <c r="L530" s="184" t="str">
        <f t="array" ref="L530">IF(OR(A530="",J530=""),"",J530*K530)</f>
        <v/>
      </c>
      <c r="M530" s="185" t="str">
        <f t="array" ref="M530">IF(AND(D530="",G530="",J530=""),"",IF(AND(D530="",G530=""),-J530,IF(AND(D530="",J530=""),-G530,IF(AND(G530="",J530=""),D530,IF(D530="",-G530-J530,IF(G530="",D530-J530,IF(J530="",D530-G530,D530-G530-J530)))))))</f>
        <v/>
      </c>
      <c r="N530" s="173" t="str">
        <f t="array" ref="N530">IF(A530="","",VLOOKUP(A530,基础资料!A:E,4,0))</f>
        <v/>
      </c>
      <c r="O530" s="184" t="str">
        <f t="array" ref="O530">IF(OR(A530="",M530=""),"",N530*M530)</f>
        <v/>
      </c>
    </row>
    <row r="531" spans="1:15">
      <c r="A531" s="182"/>
      <c r="B531" s="172"/>
      <c r="C531" s="172"/>
      <c r="D531" s="183" t="str">
        <f t="array" ref="D531">IF(SUMPRODUCT((原材料明细表!$A$6:$A$1000&gt;=$G$4)*(原材料明细表!$A$6:$A$1000&lt;=$H$4)*(原材料明细表!$C$6:$C$1000=$A531)*(原材料明细表!$F$6:$F$1000))=0,"",SUMPRODUCT((原材料明细表!$A$6:$A$1000&gt;=$G$4)*(原材料明细表!$A$6:$A$1000&lt;=$H$4)*(原材料明细表!$C$6:$C$1000=$A531)*(原材料明细表!$F$6:$F$1000)))</f>
        <v/>
      </c>
      <c r="E531" s="179" t="str">
        <f t="array" ref="E531">IF(A531="","",VLOOKUP(A531,基础资料!A:E,4,0))</f>
        <v/>
      </c>
      <c r="F531" s="180" t="str">
        <f t="array" ref="F531">IF(OR(A531="",D531=""),"",E531*D531)</f>
        <v/>
      </c>
      <c r="G531" s="181" t="str">
        <f t="array" ref="G531">IF(SUMPRODUCT((原材料明细表!$A$6:$A$1000&gt;=$G$4)*(原材料明细表!$A$6:$A$1000&lt;=$H$4)*(原材料明细表!$C$6:$C$1000=$A531)*(原材料明细表!$I$6:$I$1000))=0,"",SUMPRODUCT((原材料明细表!$A$6:$A$1000&gt;=$G$4)*(原材料明细表!$A$6:$A$1000&lt;=$H$4)*(原材料明细表!$C$6:$C$1000=$A531)*(原材料明细表!$I$6:$I$1000)))</f>
        <v/>
      </c>
      <c r="H531" s="179" t="str">
        <f t="array" ref="H531">IF(A531="","",VLOOKUP(A531,基础资料!A:E,4,0))</f>
        <v/>
      </c>
      <c r="I531" s="186" t="str">
        <f t="array" ref="I531">IF(OR(A531="",G531=""),"",G531*H531)</f>
        <v/>
      </c>
      <c r="J531" s="181" t="str">
        <f t="array" ref="J531">IF(SUMPRODUCT((原材料明细表!$A$6:$A$1000&gt;=$G$4)*(原材料明细表!$A$6:$A$1000&lt;=$H$4)*(原材料明细表!$C$6:$C$1000=$A531)*(原材料明细表!$L$6:$L$1000))=0,"",SUMPRODUCT((原材料明细表!$A$6:$A$1000&gt;=$G$4)*(原材料明细表!$A$6:$A$1000&lt;=$H$4)*(原材料明细表!$C$6:$C$1000=$A531)*(原材料明细表!$L$6:$L$1000)))</f>
        <v/>
      </c>
      <c r="K531" s="178" t="str">
        <f t="array" ref="K531">IF(A531="","",VLOOKUP(A531,基础资料!A:E,4,0))</f>
        <v/>
      </c>
      <c r="L531" s="186" t="str">
        <f t="array" ref="L531">IF(OR(A531="",J531=""),"",J531*K531)</f>
        <v/>
      </c>
      <c r="M531" s="187" t="str">
        <f t="array" ref="M531">IF(AND(D531="",G531="",J531=""),"",IF(AND(D531="",G531=""),-J531,IF(AND(D531="",J531=""),-G531,IF(AND(G531="",J531=""),D531,IF(D531="",-G531-J531,IF(G531="",D531-J531,IF(J531="",D531-G531,D531-G531-J531)))))))</f>
        <v/>
      </c>
      <c r="N531" s="178" t="str">
        <f t="array" ref="N531">IF(A531="","",VLOOKUP(A531,基础资料!A:E,4,0))</f>
        <v/>
      </c>
      <c r="O531" s="186" t="str">
        <f t="array" ref="O531">IF(OR(A531="",M531=""),"",N531*M531)</f>
        <v/>
      </c>
    </row>
    <row r="532" spans="1:15">
      <c r="A532" s="182"/>
      <c r="B532" s="172"/>
      <c r="C532" s="172"/>
      <c r="D532" s="183" t="str">
        <f t="array" ref="D532">IF(SUMPRODUCT((原材料明细表!$A$6:$A$1000&gt;=$G$4)*(原材料明细表!$A$6:$A$1000&lt;=$H$4)*(原材料明细表!$C$6:$C$1000=$A532)*(原材料明细表!$F$6:$F$1000))=0,"",SUMPRODUCT((原材料明细表!$A$6:$A$1000&gt;=$G$4)*(原材料明细表!$A$6:$A$1000&lt;=$H$4)*(原材料明细表!$C$6:$C$1000=$A532)*(原材料明细表!$F$6:$F$1000)))</f>
        <v/>
      </c>
      <c r="E532" s="174" t="str">
        <f t="array" ref="E532">IF(A532="","",VLOOKUP(A532,基础资料!A:E,4,0))</f>
        <v/>
      </c>
      <c r="F532" s="175" t="str">
        <f t="array" ref="F532">IF(OR(A532="",D532=""),"",E532*D532)</f>
        <v/>
      </c>
      <c r="G532" s="176" t="str">
        <f t="array" ref="G532">IF(SUMPRODUCT((原材料明细表!$A$6:$A$1000&gt;=$G$4)*(原材料明细表!$A$6:$A$1000&lt;=$H$4)*(原材料明细表!$C$6:$C$1000=$A532)*(原材料明细表!$I$6:$I$1000))=0,"",SUMPRODUCT((原材料明细表!$A$6:$A$1000&gt;=$G$4)*(原材料明细表!$A$6:$A$1000&lt;=$H$4)*(原材料明细表!$C$6:$C$1000=$A532)*(原材料明细表!$I$6:$I$1000)))</f>
        <v/>
      </c>
      <c r="H532" s="174" t="str">
        <f t="array" ref="H532">IF(A532="","",VLOOKUP(A532,基础资料!A:E,4,0))</f>
        <v/>
      </c>
      <c r="I532" s="184" t="str">
        <f t="array" ref="I532">IF(OR(A532="",G532=""),"",G532*H532)</f>
        <v/>
      </c>
      <c r="J532" s="176" t="str">
        <f t="array" ref="J532">IF(SUMPRODUCT((原材料明细表!$A$6:$A$1000&gt;=$G$4)*(原材料明细表!$A$6:$A$1000&lt;=$H$4)*(原材料明细表!$C$6:$C$1000=$A532)*(原材料明细表!$L$6:$L$1000))=0,"",SUMPRODUCT((原材料明细表!$A$6:$A$1000&gt;=$G$4)*(原材料明细表!$A$6:$A$1000&lt;=$H$4)*(原材料明细表!$C$6:$C$1000=$A532)*(原材料明细表!$L$6:$L$1000)))</f>
        <v/>
      </c>
      <c r="K532" s="173" t="str">
        <f t="array" ref="K532">IF(A532="","",VLOOKUP(A532,基础资料!A:E,4,0))</f>
        <v/>
      </c>
      <c r="L532" s="184" t="str">
        <f t="array" ref="L532">IF(OR(A532="",J532=""),"",J532*K532)</f>
        <v/>
      </c>
      <c r="M532" s="185" t="str">
        <f t="array" ref="M532">IF(AND(D532="",G532="",J532=""),"",IF(AND(D532="",G532=""),-J532,IF(AND(D532="",J532=""),-G532,IF(AND(G532="",J532=""),D532,IF(D532="",-G532-J532,IF(G532="",D532-J532,IF(J532="",D532-G532,D532-G532-J532)))))))</f>
        <v/>
      </c>
      <c r="N532" s="173" t="str">
        <f t="array" ref="N532">IF(A532="","",VLOOKUP(A532,基础资料!A:E,4,0))</f>
        <v/>
      </c>
      <c r="O532" s="184" t="str">
        <f t="array" ref="O532">IF(OR(A532="",M532=""),"",N532*M532)</f>
        <v/>
      </c>
    </row>
    <row r="533" spans="1:15">
      <c r="A533" s="182"/>
      <c r="B533" s="172"/>
      <c r="C533" s="172"/>
      <c r="D533" s="183" t="str">
        <f t="array" ref="D533">IF(SUMPRODUCT((原材料明细表!$A$6:$A$1000&gt;=$G$4)*(原材料明细表!$A$6:$A$1000&lt;=$H$4)*(原材料明细表!$C$6:$C$1000=$A533)*(原材料明细表!$F$6:$F$1000))=0,"",SUMPRODUCT((原材料明细表!$A$6:$A$1000&gt;=$G$4)*(原材料明细表!$A$6:$A$1000&lt;=$H$4)*(原材料明细表!$C$6:$C$1000=$A533)*(原材料明细表!$F$6:$F$1000)))</f>
        <v/>
      </c>
      <c r="E533" s="179" t="str">
        <f t="array" ref="E533">IF(A533="","",VLOOKUP(A533,基础资料!A:E,4,0))</f>
        <v/>
      </c>
      <c r="F533" s="180" t="str">
        <f t="array" ref="F533">IF(OR(A533="",D533=""),"",E533*D533)</f>
        <v/>
      </c>
      <c r="G533" s="181" t="str">
        <f t="array" ref="G533">IF(SUMPRODUCT((原材料明细表!$A$6:$A$1000&gt;=$G$4)*(原材料明细表!$A$6:$A$1000&lt;=$H$4)*(原材料明细表!$C$6:$C$1000=$A533)*(原材料明细表!$I$6:$I$1000))=0,"",SUMPRODUCT((原材料明细表!$A$6:$A$1000&gt;=$G$4)*(原材料明细表!$A$6:$A$1000&lt;=$H$4)*(原材料明细表!$C$6:$C$1000=$A533)*(原材料明细表!$I$6:$I$1000)))</f>
        <v/>
      </c>
      <c r="H533" s="179" t="str">
        <f t="array" ref="H533">IF(A533="","",VLOOKUP(A533,基础资料!A:E,4,0))</f>
        <v/>
      </c>
      <c r="I533" s="186" t="str">
        <f t="array" ref="I533">IF(OR(A533="",G533=""),"",G533*H533)</f>
        <v/>
      </c>
      <c r="J533" s="181" t="str">
        <f t="array" ref="J533">IF(SUMPRODUCT((原材料明细表!$A$6:$A$1000&gt;=$G$4)*(原材料明细表!$A$6:$A$1000&lt;=$H$4)*(原材料明细表!$C$6:$C$1000=$A533)*(原材料明细表!$L$6:$L$1000))=0,"",SUMPRODUCT((原材料明细表!$A$6:$A$1000&gt;=$G$4)*(原材料明细表!$A$6:$A$1000&lt;=$H$4)*(原材料明细表!$C$6:$C$1000=$A533)*(原材料明细表!$L$6:$L$1000)))</f>
        <v/>
      </c>
      <c r="K533" s="178" t="str">
        <f t="array" ref="K533">IF(A533="","",VLOOKUP(A533,基础资料!A:E,4,0))</f>
        <v/>
      </c>
      <c r="L533" s="186" t="str">
        <f t="array" ref="L533">IF(OR(A533="",J533=""),"",J533*K533)</f>
        <v/>
      </c>
      <c r="M533" s="187" t="str">
        <f t="array" ref="M533">IF(AND(D533="",G533="",J533=""),"",IF(AND(D533="",G533=""),-J533,IF(AND(D533="",J533=""),-G533,IF(AND(G533="",J533=""),D533,IF(D533="",-G533-J533,IF(G533="",D533-J533,IF(J533="",D533-G533,D533-G533-J533)))))))</f>
        <v/>
      </c>
      <c r="N533" s="178" t="str">
        <f t="array" ref="N533">IF(A533="","",VLOOKUP(A533,基础资料!A:E,4,0))</f>
        <v/>
      </c>
      <c r="O533" s="186" t="str">
        <f t="array" ref="O533">IF(OR(A533="",M533=""),"",N533*M533)</f>
        <v/>
      </c>
    </row>
    <row r="534" spans="1:15">
      <c r="A534" s="182"/>
      <c r="B534" s="172"/>
      <c r="C534" s="172"/>
      <c r="D534" s="183" t="str">
        <f t="array" ref="D534">IF(SUMPRODUCT((原材料明细表!$A$6:$A$1000&gt;=$G$4)*(原材料明细表!$A$6:$A$1000&lt;=$H$4)*(原材料明细表!$C$6:$C$1000=$A534)*(原材料明细表!$F$6:$F$1000))=0,"",SUMPRODUCT((原材料明细表!$A$6:$A$1000&gt;=$G$4)*(原材料明细表!$A$6:$A$1000&lt;=$H$4)*(原材料明细表!$C$6:$C$1000=$A534)*(原材料明细表!$F$6:$F$1000)))</f>
        <v/>
      </c>
      <c r="E534" s="174" t="str">
        <f t="array" ref="E534">IF(A534="","",VLOOKUP(A534,基础资料!A:E,4,0))</f>
        <v/>
      </c>
      <c r="F534" s="175" t="str">
        <f t="array" ref="F534">IF(OR(A534="",D534=""),"",E534*D534)</f>
        <v/>
      </c>
      <c r="G534" s="176" t="str">
        <f t="array" ref="G534">IF(SUMPRODUCT((原材料明细表!$A$6:$A$1000&gt;=$G$4)*(原材料明细表!$A$6:$A$1000&lt;=$H$4)*(原材料明细表!$C$6:$C$1000=$A534)*(原材料明细表!$I$6:$I$1000))=0,"",SUMPRODUCT((原材料明细表!$A$6:$A$1000&gt;=$G$4)*(原材料明细表!$A$6:$A$1000&lt;=$H$4)*(原材料明细表!$C$6:$C$1000=$A534)*(原材料明细表!$I$6:$I$1000)))</f>
        <v/>
      </c>
      <c r="H534" s="174" t="str">
        <f t="array" ref="H534">IF(A534="","",VLOOKUP(A534,基础资料!A:E,4,0))</f>
        <v/>
      </c>
      <c r="I534" s="184" t="str">
        <f t="array" ref="I534">IF(OR(A534="",G534=""),"",G534*H534)</f>
        <v/>
      </c>
      <c r="J534" s="176" t="str">
        <f t="array" ref="J534">IF(SUMPRODUCT((原材料明细表!$A$6:$A$1000&gt;=$G$4)*(原材料明细表!$A$6:$A$1000&lt;=$H$4)*(原材料明细表!$C$6:$C$1000=$A534)*(原材料明细表!$L$6:$L$1000))=0,"",SUMPRODUCT((原材料明细表!$A$6:$A$1000&gt;=$G$4)*(原材料明细表!$A$6:$A$1000&lt;=$H$4)*(原材料明细表!$C$6:$C$1000=$A534)*(原材料明细表!$L$6:$L$1000)))</f>
        <v/>
      </c>
      <c r="K534" s="173" t="str">
        <f t="array" ref="K534">IF(A534="","",VLOOKUP(A534,基础资料!A:E,4,0))</f>
        <v/>
      </c>
      <c r="L534" s="184" t="str">
        <f t="array" ref="L534">IF(OR(A534="",J534=""),"",J534*K534)</f>
        <v/>
      </c>
      <c r="M534" s="185" t="str">
        <f t="array" ref="M534">IF(AND(D534="",G534="",J534=""),"",IF(AND(D534="",G534=""),-J534,IF(AND(D534="",J534=""),-G534,IF(AND(G534="",J534=""),D534,IF(D534="",-G534-J534,IF(G534="",D534-J534,IF(J534="",D534-G534,D534-G534-J534)))))))</f>
        <v/>
      </c>
      <c r="N534" s="173" t="str">
        <f t="array" ref="N534">IF(A534="","",VLOOKUP(A534,基础资料!A:E,4,0))</f>
        <v/>
      </c>
      <c r="O534" s="184" t="str">
        <f t="array" ref="O534">IF(OR(A534="",M534=""),"",N534*M534)</f>
        <v/>
      </c>
    </row>
    <row r="535" spans="1:15">
      <c r="A535" s="182"/>
      <c r="B535" s="172"/>
      <c r="C535" s="172"/>
      <c r="D535" s="183" t="str">
        <f t="array" ref="D535">IF(SUMPRODUCT((原材料明细表!$A$6:$A$1000&gt;=$G$4)*(原材料明细表!$A$6:$A$1000&lt;=$H$4)*(原材料明细表!$C$6:$C$1000=$A535)*(原材料明细表!$F$6:$F$1000))=0,"",SUMPRODUCT((原材料明细表!$A$6:$A$1000&gt;=$G$4)*(原材料明细表!$A$6:$A$1000&lt;=$H$4)*(原材料明细表!$C$6:$C$1000=$A535)*(原材料明细表!$F$6:$F$1000)))</f>
        <v/>
      </c>
      <c r="E535" s="179" t="str">
        <f t="array" ref="E535">IF(A535="","",VLOOKUP(A535,基础资料!A:E,4,0))</f>
        <v/>
      </c>
      <c r="F535" s="180" t="str">
        <f t="array" ref="F535">IF(OR(A535="",D535=""),"",E535*D535)</f>
        <v/>
      </c>
      <c r="G535" s="181" t="str">
        <f t="array" ref="G535">IF(SUMPRODUCT((原材料明细表!$A$6:$A$1000&gt;=$G$4)*(原材料明细表!$A$6:$A$1000&lt;=$H$4)*(原材料明细表!$C$6:$C$1000=$A535)*(原材料明细表!$I$6:$I$1000))=0,"",SUMPRODUCT((原材料明细表!$A$6:$A$1000&gt;=$G$4)*(原材料明细表!$A$6:$A$1000&lt;=$H$4)*(原材料明细表!$C$6:$C$1000=$A535)*(原材料明细表!$I$6:$I$1000)))</f>
        <v/>
      </c>
      <c r="H535" s="179" t="str">
        <f t="array" ref="H535">IF(A535="","",VLOOKUP(A535,基础资料!A:E,4,0))</f>
        <v/>
      </c>
      <c r="I535" s="186" t="str">
        <f t="array" ref="I535">IF(OR(A535="",G535=""),"",G535*H535)</f>
        <v/>
      </c>
      <c r="J535" s="181" t="str">
        <f t="array" ref="J535">IF(SUMPRODUCT((原材料明细表!$A$6:$A$1000&gt;=$G$4)*(原材料明细表!$A$6:$A$1000&lt;=$H$4)*(原材料明细表!$C$6:$C$1000=$A535)*(原材料明细表!$L$6:$L$1000))=0,"",SUMPRODUCT((原材料明细表!$A$6:$A$1000&gt;=$G$4)*(原材料明细表!$A$6:$A$1000&lt;=$H$4)*(原材料明细表!$C$6:$C$1000=$A535)*(原材料明细表!$L$6:$L$1000)))</f>
        <v/>
      </c>
      <c r="K535" s="178" t="str">
        <f t="array" ref="K535">IF(A535="","",VLOOKUP(A535,基础资料!A:E,4,0))</f>
        <v/>
      </c>
      <c r="L535" s="186" t="str">
        <f t="array" ref="L535">IF(OR(A535="",J535=""),"",J535*K535)</f>
        <v/>
      </c>
      <c r="M535" s="187" t="str">
        <f t="array" ref="M535">IF(AND(D535="",G535="",J535=""),"",IF(AND(D535="",G535=""),-J535,IF(AND(D535="",J535=""),-G535,IF(AND(G535="",J535=""),D535,IF(D535="",-G535-J535,IF(G535="",D535-J535,IF(J535="",D535-G535,D535-G535-J535)))))))</f>
        <v/>
      </c>
      <c r="N535" s="178" t="str">
        <f t="array" ref="N535">IF(A535="","",VLOOKUP(A535,基础资料!A:E,4,0))</f>
        <v/>
      </c>
      <c r="O535" s="186" t="str">
        <f t="array" ref="O535">IF(OR(A535="",M535=""),"",N535*M535)</f>
        <v/>
      </c>
    </row>
    <row r="536" spans="1:15">
      <c r="A536" s="182"/>
      <c r="B536" s="172"/>
      <c r="C536" s="172"/>
      <c r="D536" s="183" t="str">
        <f t="array" ref="D536">IF(SUMPRODUCT((原材料明细表!$A$6:$A$1000&gt;=$G$4)*(原材料明细表!$A$6:$A$1000&lt;=$H$4)*(原材料明细表!$C$6:$C$1000=$A536)*(原材料明细表!$F$6:$F$1000))=0,"",SUMPRODUCT((原材料明细表!$A$6:$A$1000&gt;=$G$4)*(原材料明细表!$A$6:$A$1000&lt;=$H$4)*(原材料明细表!$C$6:$C$1000=$A536)*(原材料明细表!$F$6:$F$1000)))</f>
        <v/>
      </c>
      <c r="E536" s="174" t="str">
        <f t="array" ref="E536">IF(A536="","",VLOOKUP(A536,基础资料!A:E,4,0))</f>
        <v/>
      </c>
      <c r="F536" s="175" t="str">
        <f t="array" ref="F536">IF(OR(A536="",D536=""),"",E536*D536)</f>
        <v/>
      </c>
      <c r="G536" s="176" t="str">
        <f t="array" ref="G536">IF(SUMPRODUCT((原材料明细表!$A$6:$A$1000&gt;=$G$4)*(原材料明细表!$A$6:$A$1000&lt;=$H$4)*(原材料明细表!$C$6:$C$1000=$A536)*(原材料明细表!$I$6:$I$1000))=0,"",SUMPRODUCT((原材料明细表!$A$6:$A$1000&gt;=$G$4)*(原材料明细表!$A$6:$A$1000&lt;=$H$4)*(原材料明细表!$C$6:$C$1000=$A536)*(原材料明细表!$I$6:$I$1000)))</f>
        <v/>
      </c>
      <c r="H536" s="174" t="str">
        <f t="array" ref="H536">IF(A536="","",VLOOKUP(A536,基础资料!A:E,4,0))</f>
        <v/>
      </c>
      <c r="I536" s="184" t="str">
        <f t="array" ref="I536">IF(OR(A536="",G536=""),"",G536*H536)</f>
        <v/>
      </c>
      <c r="J536" s="176" t="str">
        <f t="array" ref="J536">IF(SUMPRODUCT((原材料明细表!$A$6:$A$1000&gt;=$G$4)*(原材料明细表!$A$6:$A$1000&lt;=$H$4)*(原材料明细表!$C$6:$C$1000=$A536)*(原材料明细表!$L$6:$L$1000))=0,"",SUMPRODUCT((原材料明细表!$A$6:$A$1000&gt;=$G$4)*(原材料明细表!$A$6:$A$1000&lt;=$H$4)*(原材料明细表!$C$6:$C$1000=$A536)*(原材料明细表!$L$6:$L$1000)))</f>
        <v/>
      </c>
      <c r="K536" s="173" t="str">
        <f t="array" ref="K536">IF(A536="","",VLOOKUP(A536,基础资料!A:E,4,0))</f>
        <v/>
      </c>
      <c r="L536" s="184" t="str">
        <f t="array" ref="L536">IF(OR(A536="",J536=""),"",J536*K536)</f>
        <v/>
      </c>
      <c r="M536" s="185" t="str">
        <f t="array" ref="M536">IF(AND(D536="",G536="",J536=""),"",IF(AND(D536="",G536=""),-J536,IF(AND(D536="",J536=""),-G536,IF(AND(G536="",J536=""),D536,IF(D536="",-G536-J536,IF(G536="",D536-J536,IF(J536="",D536-G536,D536-G536-J536)))))))</f>
        <v/>
      </c>
      <c r="N536" s="173" t="str">
        <f t="array" ref="N536">IF(A536="","",VLOOKUP(A536,基础资料!A:E,4,0))</f>
        <v/>
      </c>
      <c r="O536" s="184" t="str">
        <f t="array" ref="O536">IF(OR(A536="",M536=""),"",N536*M536)</f>
        <v/>
      </c>
    </row>
    <row r="537" spans="1:15">
      <c r="A537" s="182"/>
      <c r="B537" s="172"/>
      <c r="C537" s="172"/>
      <c r="D537" s="183" t="str">
        <f t="array" ref="D537">IF(SUMPRODUCT((原材料明细表!$A$6:$A$1000&gt;=$G$4)*(原材料明细表!$A$6:$A$1000&lt;=$H$4)*(原材料明细表!$C$6:$C$1000=$A537)*(原材料明细表!$F$6:$F$1000))=0,"",SUMPRODUCT((原材料明细表!$A$6:$A$1000&gt;=$G$4)*(原材料明细表!$A$6:$A$1000&lt;=$H$4)*(原材料明细表!$C$6:$C$1000=$A537)*(原材料明细表!$F$6:$F$1000)))</f>
        <v/>
      </c>
      <c r="E537" s="179" t="str">
        <f t="array" ref="E537">IF(A537="","",VLOOKUP(A537,基础资料!A:E,4,0))</f>
        <v/>
      </c>
      <c r="F537" s="180" t="str">
        <f t="array" ref="F537">IF(OR(A537="",D537=""),"",E537*D537)</f>
        <v/>
      </c>
      <c r="G537" s="181" t="str">
        <f t="array" ref="G537">IF(SUMPRODUCT((原材料明细表!$A$6:$A$1000&gt;=$G$4)*(原材料明细表!$A$6:$A$1000&lt;=$H$4)*(原材料明细表!$C$6:$C$1000=$A537)*(原材料明细表!$I$6:$I$1000))=0,"",SUMPRODUCT((原材料明细表!$A$6:$A$1000&gt;=$G$4)*(原材料明细表!$A$6:$A$1000&lt;=$H$4)*(原材料明细表!$C$6:$C$1000=$A537)*(原材料明细表!$I$6:$I$1000)))</f>
        <v/>
      </c>
      <c r="H537" s="179" t="str">
        <f t="array" ref="H537">IF(A537="","",VLOOKUP(A537,基础资料!A:E,4,0))</f>
        <v/>
      </c>
      <c r="I537" s="186" t="str">
        <f t="array" ref="I537">IF(OR(A537="",G537=""),"",G537*H537)</f>
        <v/>
      </c>
      <c r="J537" s="181" t="str">
        <f t="array" ref="J537">IF(SUMPRODUCT((原材料明细表!$A$6:$A$1000&gt;=$G$4)*(原材料明细表!$A$6:$A$1000&lt;=$H$4)*(原材料明细表!$C$6:$C$1000=$A537)*(原材料明细表!$L$6:$L$1000))=0,"",SUMPRODUCT((原材料明细表!$A$6:$A$1000&gt;=$G$4)*(原材料明细表!$A$6:$A$1000&lt;=$H$4)*(原材料明细表!$C$6:$C$1000=$A537)*(原材料明细表!$L$6:$L$1000)))</f>
        <v/>
      </c>
      <c r="K537" s="178" t="str">
        <f t="array" ref="K537">IF(A537="","",VLOOKUP(A537,基础资料!A:E,4,0))</f>
        <v/>
      </c>
      <c r="L537" s="186" t="str">
        <f t="array" ref="L537">IF(OR(A537="",J537=""),"",J537*K537)</f>
        <v/>
      </c>
      <c r="M537" s="187" t="str">
        <f t="array" ref="M537">IF(AND(D537="",G537="",J537=""),"",IF(AND(D537="",G537=""),-J537,IF(AND(D537="",J537=""),-G537,IF(AND(G537="",J537=""),D537,IF(D537="",-G537-J537,IF(G537="",D537-J537,IF(J537="",D537-G537,D537-G537-J537)))))))</f>
        <v/>
      </c>
      <c r="N537" s="178" t="str">
        <f t="array" ref="N537">IF(A537="","",VLOOKUP(A537,基础资料!A:E,4,0))</f>
        <v/>
      </c>
      <c r="O537" s="186" t="str">
        <f t="array" ref="O537">IF(OR(A537="",M537=""),"",N537*M537)</f>
        <v/>
      </c>
    </row>
    <row r="538" spans="1:15">
      <c r="A538" s="182"/>
      <c r="B538" s="172"/>
      <c r="C538" s="172"/>
      <c r="D538" s="183" t="str">
        <f t="array" ref="D538">IF(SUMPRODUCT((原材料明细表!$A$6:$A$1000&gt;=$G$4)*(原材料明细表!$A$6:$A$1000&lt;=$H$4)*(原材料明细表!$C$6:$C$1000=$A538)*(原材料明细表!$F$6:$F$1000))=0,"",SUMPRODUCT((原材料明细表!$A$6:$A$1000&gt;=$G$4)*(原材料明细表!$A$6:$A$1000&lt;=$H$4)*(原材料明细表!$C$6:$C$1000=$A538)*(原材料明细表!$F$6:$F$1000)))</f>
        <v/>
      </c>
      <c r="E538" s="174" t="str">
        <f t="array" ref="E538">IF(A538="","",VLOOKUP(A538,基础资料!A:E,4,0))</f>
        <v/>
      </c>
      <c r="F538" s="175" t="str">
        <f t="array" ref="F538">IF(OR(A538="",D538=""),"",E538*D538)</f>
        <v/>
      </c>
      <c r="G538" s="176" t="str">
        <f t="array" ref="G538">IF(SUMPRODUCT((原材料明细表!$A$6:$A$1000&gt;=$G$4)*(原材料明细表!$A$6:$A$1000&lt;=$H$4)*(原材料明细表!$C$6:$C$1000=$A538)*(原材料明细表!$I$6:$I$1000))=0,"",SUMPRODUCT((原材料明细表!$A$6:$A$1000&gt;=$G$4)*(原材料明细表!$A$6:$A$1000&lt;=$H$4)*(原材料明细表!$C$6:$C$1000=$A538)*(原材料明细表!$I$6:$I$1000)))</f>
        <v/>
      </c>
      <c r="H538" s="174" t="str">
        <f t="array" ref="H538">IF(A538="","",VLOOKUP(A538,基础资料!A:E,4,0))</f>
        <v/>
      </c>
      <c r="I538" s="184" t="str">
        <f t="array" ref="I538">IF(OR(A538="",G538=""),"",G538*H538)</f>
        <v/>
      </c>
      <c r="J538" s="176" t="str">
        <f t="array" ref="J538">IF(SUMPRODUCT((原材料明细表!$A$6:$A$1000&gt;=$G$4)*(原材料明细表!$A$6:$A$1000&lt;=$H$4)*(原材料明细表!$C$6:$C$1000=$A538)*(原材料明细表!$L$6:$L$1000))=0,"",SUMPRODUCT((原材料明细表!$A$6:$A$1000&gt;=$G$4)*(原材料明细表!$A$6:$A$1000&lt;=$H$4)*(原材料明细表!$C$6:$C$1000=$A538)*(原材料明细表!$L$6:$L$1000)))</f>
        <v/>
      </c>
      <c r="K538" s="173" t="str">
        <f t="array" ref="K538">IF(A538="","",VLOOKUP(A538,基础资料!A:E,4,0))</f>
        <v/>
      </c>
      <c r="L538" s="184" t="str">
        <f t="array" ref="L538">IF(OR(A538="",J538=""),"",J538*K538)</f>
        <v/>
      </c>
      <c r="M538" s="185" t="str">
        <f t="array" ref="M538">IF(AND(D538="",G538="",J538=""),"",IF(AND(D538="",G538=""),-J538,IF(AND(D538="",J538=""),-G538,IF(AND(G538="",J538=""),D538,IF(D538="",-G538-J538,IF(G538="",D538-J538,IF(J538="",D538-G538,D538-G538-J538)))))))</f>
        <v/>
      </c>
      <c r="N538" s="173" t="str">
        <f t="array" ref="N538">IF(A538="","",VLOOKUP(A538,基础资料!A:E,4,0))</f>
        <v/>
      </c>
      <c r="O538" s="184" t="str">
        <f t="array" ref="O538">IF(OR(A538="",M538=""),"",N538*M538)</f>
        <v/>
      </c>
    </row>
    <row r="539" spans="1:15">
      <c r="A539" s="182"/>
      <c r="B539" s="172"/>
      <c r="C539" s="172"/>
      <c r="D539" s="183" t="str">
        <f t="array" ref="D539">IF(SUMPRODUCT((原材料明细表!$A$6:$A$1000&gt;=$G$4)*(原材料明细表!$A$6:$A$1000&lt;=$H$4)*(原材料明细表!$C$6:$C$1000=$A539)*(原材料明细表!$F$6:$F$1000))=0,"",SUMPRODUCT((原材料明细表!$A$6:$A$1000&gt;=$G$4)*(原材料明细表!$A$6:$A$1000&lt;=$H$4)*(原材料明细表!$C$6:$C$1000=$A539)*(原材料明细表!$F$6:$F$1000)))</f>
        <v/>
      </c>
      <c r="E539" s="179" t="str">
        <f t="array" ref="E539">IF(A539="","",VLOOKUP(A539,基础资料!A:E,4,0))</f>
        <v/>
      </c>
      <c r="F539" s="180" t="str">
        <f t="array" ref="F539">IF(OR(A539="",D539=""),"",E539*D539)</f>
        <v/>
      </c>
      <c r="G539" s="181" t="str">
        <f t="array" ref="G539">IF(SUMPRODUCT((原材料明细表!$A$6:$A$1000&gt;=$G$4)*(原材料明细表!$A$6:$A$1000&lt;=$H$4)*(原材料明细表!$C$6:$C$1000=$A539)*(原材料明细表!$I$6:$I$1000))=0,"",SUMPRODUCT((原材料明细表!$A$6:$A$1000&gt;=$G$4)*(原材料明细表!$A$6:$A$1000&lt;=$H$4)*(原材料明细表!$C$6:$C$1000=$A539)*(原材料明细表!$I$6:$I$1000)))</f>
        <v/>
      </c>
      <c r="H539" s="179" t="str">
        <f t="array" ref="H539">IF(A539="","",VLOOKUP(A539,基础资料!A:E,4,0))</f>
        <v/>
      </c>
      <c r="I539" s="186" t="str">
        <f t="array" ref="I539">IF(OR(A539="",G539=""),"",G539*H539)</f>
        <v/>
      </c>
      <c r="J539" s="181" t="str">
        <f t="array" ref="J539">IF(SUMPRODUCT((原材料明细表!$A$6:$A$1000&gt;=$G$4)*(原材料明细表!$A$6:$A$1000&lt;=$H$4)*(原材料明细表!$C$6:$C$1000=$A539)*(原材料明细表!$L$6:$L$1000))=0,"",SUMPRODUCT((原材料明细表!$A$6:$A$1000&gt;=$G$4)*(原材料明细表!$A$6:$A$1000&lt;=$H$4)*(原材料明细表!$C$6:$C$1000=$A539)*(原材料明细表!$L$6:$L$1000)))</f>
        <v/>
      </c>
      <c r="K539" s="178" t="str">
        <f t="array" ref="K539">IF(A539="","",VLOOKUP(A539,基础资料!A:E,4,0))</f>
        <v/>
      </c>
      <c r="L539" s="186" t="str">
        <f t="array" ref="L539">IF(OR(A539="",J539=""),"",J539*K539)</f>
        <v/>
      </c>
      <c r="M539" s="187" t="str">
        <f t="array" ref="M539">IF(AND(D539="",G539="",J539=""),"",IF(AND(D539="",G539=""),-J539,IF(AND(D539="",J539=""),-G539,IF(AND(G539="",J539=""),D539,IF(D539="",-G539-J539,IF(G539="",D539-J539,IF(J539="",D539-G539,D539-G539-J539)))))))</f>
        <v/>
      </c>
      <c r="N539" s="178" t="str">
        <f t="array" ref="N539">IF(A539="","",VLOOKUP(A539,基础资料!A:E,4,0))</f>
        <v/>
      </c>
      <c r="O539" s="186" t="str">
        <f t="array" ref="O539">IF(OR(A539="",M539=""),"",N539*M539)</f>
        <v/>
      </c>
    </row>
    <row r="540" spans="1:15">
      <c r="A540" s="182"/>
      <c r="B540" s="172"/>
      <c r="C540" s="172"/>
      <c r="D540" s="183" t="str">
        <f t="array" ref="D540">IF(SUMPRODUCT((原材料明细表!$A$6:$A$1000&gt;=$G$4)*(原材料明细表!$A$6:$A$1000&lt;=$H$4)*(原材料明细表!$C$6:$C$1000=$A540)*(原材料明细表!$F$6:$F$1000))=0,"",SUMPRODUCT((原材料明细表!$A$6:$A$1000&gt;=$G$4)*(原材料明细表!$A$6:$A$1000&lt;=$H$4)*(原材料明细表!$C$6:$C$1000=$A540)*(原材料明细表!$F$6:$F$1000)))</f>
        <v/>
      </c>
      <c r="E540" s="174" t="str">
        <f t="array" ref="E540">IF(A540="","",VLOOKUP(A540,基础资料!A:E,4,0))</f>
        <v/>
      </c>
      <c r="F540" s="175" t="str">
        <f t="array" ref="F540">IF(OR(A540="",D540=""),"",E540*D540)</f>
        <v/>
      </c>
      <c r="G540" s="176" t="str">
        <f t="array" ref="G540">IF(SUMPRODUCT((原材料明细表!$A$6:$A$1000&gt;=$G$4)*(原材料明细表!$A$6:$A$1000&lt;=$H$4)*(原材料明细表!$C$6:$C$1000=$A540)*(原材料明细表!$I$6:$I$1000))=0,"",SUMPRODUCT((原材料明细表!$A$6:$A$1000&gt;=$G$4)*(原材料明细表!$A$6:$A$1000&lt;=$H$4)*(原材料明细表!$C$6:$C$1000=$A540)*(原材料明细表!$I$6:$I$1000)))</f>
        <v/>
      </c>
      <c r="H540" s="174" t="str">
        <f t="array" ref="H540">IF(A540="","",VLOOKUP(A540,基础资料!A:E,4,0))</f>
        <v/>
      </c>
      <c r="I540" s="184" t="str">
        <f t="array" ref="I540">IF(OR(A540="",G540=""),"",G540*H540)</f>
        <v/>
      </c>
      <c r="J540" s="176" t="str">
        <f t="array" ref="J540">IF(SUMPRODUCT((原材料明细表!$A$6:$A$1000&gt;=$G$4)*(原材料明细表!$A$6:$A$1000&lt;=$H$4)*(原材料明细表!$C$6:$C$1000=$A540)*(原材料明细表!$L$6:$L$1000))=0,"",SUMPRODUCT((原材料明细表!$A$6:$A$1000&gt;=$G$4)*(原材料明细表!$A$6:$A$1000&lt;=$H$4)*(原材料明细表!$C$6:$C$1000=$A540)*(原材料明细表!$L$6:$L$1000)))</f>
        <v/>
      </c>
      <c r="K540" s="173" t="str">
        <f t="array" ref="K540">IF(A540="","",VLOOKUP(A540,基础资料!A:E,4,0))</f>
        <v/>
      </c>
      <c r="L540" s="184" t="str">
        <f t="array" ref="L540">IF(OR(A540="",J540=""),"",J540*K540)</f>
        <v/>
      </c>
      <c r="M540" s="185" t="str">
        <f t="array" ref="M540">IF(AND(D540="",G540="",J540=""),"",IF(AND(D540="",G540=""),-J540,IF(AND(D540="",J540=""),-G540,IF(AND(G540="",J540=""),D540,IF(D540="",-G540-J540,IF(G540="",D540-J540,IF(J540="",D540-G540,D540-G540-J540)))))))</f>
        <v/>
      </c>
      <c r="N540" s="173" t="str">
        <f t="array" ref="N540">IF(A540="","",VLOOKUP(A540,基础资料!A:E,4,0))</f>
        <v/>
      </c>
      <c r="O540" s="184" t="str">
        <f t="array" ref="O540">IF(OR(A540="",M540=""),"",N540*M540)</f>
        <v/>
      </c>
    </row>
    <row r="541" spans="1:15">
      <c r="A541" s="182"/>
      <c r="B541" s="172"/>
      <c r="C541" s="172"/>
      <c r="D541" s="183" t="str">
        <f t="array" ref="D541">IF(SUMPRODUCT((原材料明细表!$A$6:$A$1000&gt;=$G$4)*(原材料明细表!$A$6:$A$1000&lt;=$H$4)*(原材料明细表!$C$6:$C$1000=$A541)*(原材料明细表!$F$6:$F$1000))=0,"",SUMPRODUCT((原材料明细表!$A$6:$A$1000&gt;=$G$4)*(原材料明细表!$A$6:$A$1000&lt;=$H$4)*(原材料明细表!$C$6:$C$1000=$A541)*(原材料明细表!$F$6:$F$1000)))</f>
        <v/>
      </c>
      <c r="E541" s="179" t="str">
        <f t="array" ref="E541">IF(A541="","",VLOOKUP(A541,基础资料!A:E,4,0))</f>
        <v/>
      </c>
      <c r="F541" s="180" t="str">
        <f t="array" ref="F541">IF(OR(A541="",D541=""),"",E541*D541)</f>
        <v/>
      </c>
      <c r="G541" s="181" t="str">
        <f t="array" ref="G541">IF(SUMPRODUCT((原材料明细表!$A$6:$A$1000&gt;=$G$4)*(原材料明细表!$A$6:$A$1000&lt;=$H$4)*(原材料明细表!$C$6:$C$1000=$A541)*(原材料明细表!$I$6:$I$1000))=0,"",SUMPRODUCT((原材料明细表!$A$6:$A$1000&gt;=$G$4)*(原材料明细表!$A$6:$A$1000&lt;=$H$4)*(原材料明细表!$C$6:$C$1000=$A541)*(原材料明细表!$I$6:$I$1000)))</f>
        <v/>
      </c>
      <c r="H541" s="179" t="str">
        <f t="array" ref="H541">IF(A541="","",VLOOKUP(A541,基础资料!A:E,4,0))</f>
        <v/>
      </c>
      <c r="I541" s="186" t="str">
        <f t="array" ref="I541">IF(OR(A541="",G541=""),"",G541*H541)</f>
        <v/>
      </c>
      <c r="J541" s="181" t="str">
        <f t="array" ref="J541">IF(SUMPRODUCT((原材料明细表!$A$6:$A$1000&gt;=$G$4)*(原材料明细表!$A$6:$A$1000&lt;=$H$4)*(原材料明细表!$C$6:$C$1000=$A541)*(原材料明细表!$L$6:$L$1000))=0,"",SUMPRODUCT((原材料明细表!$A$6:$A$1000&gt;=$G$4)*(原材料明细表!$A$6:$A$1000&lt;=$H$4)*(原材料明细表!$C$6:$C$1000=$A541)*(原材料明细表!$L$6:$L$1000)))</f>
        <v/>
      </c>
      <c r="K541" s="178" t="str">
        <f t="array" ref="K541">IF(A541="","",VLOOKUP(A541,基础资料!A:E,4,0))</f>
        <v/>
      </c>
      <c r="L541" s="186" t="str">
        <f t="array" ref="L541">IF(OR(A541="",J541=""),"",J541*K541)</f>
        <v/>
      </c>
      <c r="M541" s="187" t="str">
        <f t="array" ref="M541">IF(AND(D541="",G541="",J541=""),"",IF(AND(D541="",G541=""),-J541,IF(AND(D541="",J541=""),-G541,IF(AND(G541="",J541=""),D541,IF(D541="",-G541-J541,IF(G541="",D541-J541,IF(J541="",D541-G541,D541-G541-J541)))))))</f>
        <v/>
      </c>
      <c r="N541" s="178" t="str">
        <f t="array" ref="N541">IF(A541="","",VLOOKUP(A541,基础资料!A:E,4,0))</f>
        <v/>
      </c>
      <c r="O541" s="186" t="str">
        <f t="array" ref="O541">IF(OR(A541="",M541=""),"",N541*M541)</f>
        <v/>
      </c>
    </row>
    <row r="542" spans="1:15">
      <c r="A542" s="182"/>
      <c r="B542" s="172"/>
      <c r="C542" s="172"/>
      <c r="D542" s="183" t="str">
        <f t="array" ref="D542">IF(SUMPRODUCT((原材料明细表!$A$6:$A$1000&gt;=$G$4)*(原材料明细表!$A$6:$A$1000&lt;=$H$4)*(原材料明细表!$C$6:$C$1000=$A542)*(原材料明细表!$F$6:$F$1000))=0,"",SUMPRODUCT((原材料明细表!$A$6:$A$1000&gt;=$G$4)*(原材料明细表!$A$6:$A$1000&lt;=$H$4)*(原材料明细表!$C$6:$C$1000=$A542)*(原材料明细表!$F$6:$F$1000)))</f>
        <v/>
      </c>
      <c r="E542" s="174" t="str">
        <f t="array" ref="E542">IF(A542="","",VLOOKUP(A542,基础资料!A:E,4,0))</f>
        <v/>
      </c>
      <c r="F542" s="175" t="str">
        <f t="array" ref="F542">IF(OR(A542="",D542=""),"",E542*D542)</f>
        <v/>
      </c>
      <c r="G542" s="176" t="str">
        <f t="array" ref="G542">IF(SUMPRODUCT((原材料明细表!$A$6:$A$1000&gt;=$G$4)*(原材料明细表!$A$6:$A$1000&lt;=$H$4)*(原材料明细表!$C$6:$C$1000=$A542)*(原材料明细表!$I$6:$I$1000))=0,"",SUMPRODUCT((原材料明细表!$A$6:$A$1000&gt;=$G$4)*(原材料明细表!$A$6:$A$1000&lt;=$H$4)*(原材料明细表!$C$6:$C$1000=$A542)*(原材料明细表!$I$6:$I$1000)))</f>
        <v/>
      </c>
      <c r="H542" s="174" t="str">
        <f t="array" ref="H542">IF(A542="","",VLOOKUP(A542,基础资料!A:E,4,0))</f>
        <v/>
      </c>
      <c r="I542" s="184" t="str">
        <f t="array" ref="I542">IF(OR(A542="",G542=""),"",G542*H542)</f>
        <v/>
      </c>
      <c r="J542" s="176" t="str">
        <f t="array" ref="J542">IF(SUMPRODUCT((原材料明细表!$A$6:$A$1000&gt;=$G$4)*(原材料明细表!$A$6:$A$1000&lt;=$H$4)*(原材料明细表!$C$6:$C$1000=$A542)*(原材料明细表!$L$6:$L$1000))=0,"",SUMPRODUCT((原材料明细表!$A$6:$A$1000&gt;=$G$4)*(原材料明细表!$A$6:$A$1000&lt;=$H$4)*(原材料明细表!$C$6:$C$1000=$A542)*(原材料明细表!$L$6:$L$1000)))</f>
        <v/>
      </c>
      <c r="K542" s="173" t="str">
        <f t="array" ref="K542">IF(A542="","",VLOOKUP(A542,基础资料!A:E,4,0))</f>
        <v/>
      </c>
      <c r="L542" s="184" t="str">
        <f t="array" ref="L542">IF(OR(A542="",J542=""),"",J542*K542)</f>
        <v/>
      </c>
      <c r="M542" s="185" t="str">
        <f t="array" ref="M542">IF(AND(D542="",G542="",J542=""),"",IF(AND(D542="",G542=""),-J542,IF(AND(D542="",J542=""),-G542,IF(AND(G542="",J542=""),D542,IF(D542="",-G542-J542,IF(G542="",D542-J542,IF(J542="",D542-G542,D542-G542-J542)))))))</f>
        <v/>
      </c>
      <c r="N542" s="173" t="str">
        <f t="array" ref="N542">IF(A542="","",VLOOKUP(A542,基础资料!A:E,4,0))</f>
        <v/>
      </c>
      <c r="O542" s="184" t="str">
        <f t="array" ref="O542">IF(OR(A542="",M542=""),"",N542*M542)</f>
        <v/>
      </c>
    </row>
    <row r="543" spans="1:15">
      <c r="A543" s="182"/>
      <c r="B543" s="172"/>
      <c r="C543" s="172"/>
      <c r="D543" s="183" t="str">
        <f t="array" ref="D543">IF(SUMPRODUCT((原材料明细表!$A$6:$A$1000&gt;=$G$4)*(原材料明细表!$A$6:$A$1000&lt;=$H$4)*(原材料明细表!$C$6:$C$1000=$A543)*(原材料明细表!$F$6:$F$1000))=0,"",SUMPRODUCT((原材料明细表!$A$6:$A$1000&gt;=$G$4)*(原材料明细表!$A$6:$A$1000&lt;=$H$4)*(原材料明细表!$C$6:$C$1000=$A543)*(原材料明细表!$F$6:$F$1000)))</f>
        <v/>
      </c>
      <c r="E543" s="179" t="str">
        <f t="array" ref="E543">IF(A543="","",VLOOKUP(A543,基础资料!A:E,4,0))</f>
        <v/>
      </c>
      <c r="F543" s="180" t="str">
        <f t="array" ref="F543">IF(OR(A543="",D543=""),"",E543*D543)</f>
        <v/>
      </c>
      <c r="G543" s="181" t="str">
        <f t="array" ref="G543">IF(SUMPRODUCT((原材料明细表!$A$6:$A$1000&gt;=$G$4)*(原材料明细表!$A$6:$A$1000&lt;=$H$4)*(原材料明细表!$C$6:$C$1000=$A543)*(原材料明细表!$I$6:$I$1000))=0,"",SUMPRODUCT((原材料明细表!$A$6:$A$1000&gt;=$G$4)*(原材料明细表!$A$6:$A$1000&lt;=$H$4)*(原材料明细表!$C$6:$C$1000=$A543)*(原材料明细表!$I$6:$I$1000)))</f>
        <v/>
      </c>
      <c r="H543" s="179" t="str">
        <f t="array" ref="H543">IF(A543="","",VLOOKUP(A543,基础资料!A:E,4,0))</f>
        <v/>
      </c>
      <c r="I543" s="186" t="str">
        <f t="array" ref="I543">IF(OR(A543="",G543=""),"",G543*H543)</f>
        <v/>
      </c>
      <c r="J543" s="181" t="str">
        <f t="array" ref="J543">IF(SUMPRODUCT((原材料明细表!$A$6:$A$1000&gt;=$G$4)*(原材料明细表!$A$6:$A$1000&lt;=$H$4)*(原材料明细表!$C$6:$C$1000=$A543)*(原材料明细表!$L$6:$L$1000))=0,"",SUMPRODUCT((原材料明细表!$A$6:$A$1000&gt;=$G$4)*(原材料明细表!$A$6:$A$1000&lt;=$H$4)*(原材料明细表!$C$6:$C$1000=$A543)*(原材料明细表!$L$6:$L$1000)))</f>
        <v/>
      </c>
      <c r="K543" s="178" t="str">
        <f t="array" ref="K543">IF(A543="","",VLOOKUP(A543,基础资料!A:E,4,0))</f>
        <v/>
      </c>
      <c r="L543" s="186" t="str">
        <f t="array" ref="L543">IF(OR(A543="",J543=""),"",J543*K543)</f>
        <v/>
      </c>
      <c r="M543" s="187" t="str">
        <f t="array" ref="M543">IF(AND(D543="",G543="",J543=""),"",IF(AND(D543="",G543=""),-J543,IF(AND(D543="",J543=""),-G543,IF(AND(G543="",J543=""),D543,IF(D543="",-G543-J543,IF(G543="",D543-J543,IF(J543="",D543-G543,D543-G543-J543)))))))</f>
        <v/>
      </c>
      <c r="N543" s="178" t="str">
        <f t="array" ref="N543">IF(A543="","",VLOOKUP(A543,基础资料!A:E,4,0))</f>
        <v/>
      </c>
      <c r="O543" s="186" t="str">
        <f t="array" ref="O543">IF(OR(A543="",M543=""),"",N543*M543)</f>
        <v/>
      </c>
    </row>
    <row r="544" spans="1:15">
      <c r="A544" s="182"/>
      <c r="B544" s="172"/>
      <c r="C544" s="172"/>
      <c r="D544" s="183" t="str">
        <f t="array" ref="D544">IF(SUMPRODUCT((原材料明细表!$A$6:$A$1000&gt;=$G$4)*(原材料明细表!$A$6:$A$1000&lt;=$H$4)*(原材料明细表!$C$6:$C$1000=$A544)*(原材料明细表!$F$6:$F$1000))=0,"",SUMPRODUCT((原材料明细表!$A$6:$A$1000&gt;=$G$4)*(原材料明细表!$A$6:$A$1000&lt;=$H$4)*(原材料明细表!$C$6:$C$1000=$A544)*(原材料明细表!$F$6:$F$1000)))</f>
        <v/>
      </c>
      <c r="E544" s="174" t="str">
        <f t="array" ref="E544">IF(A544="","",VLOOKUP(A544,基础资料!A:E,4,0))</f>
        <v/>
      </c>
      <c r="F544" s="175" t="str">
        <f t="array" ref="F544">IF(OR(A544="",D544=""),"",E544*D544)</f>
        <v/>
      </c>
      <c r="G544" s="176" t="str">
        <f t="array" ref="G544">IF(SUMPRODUCT((原材料明细表!$A$6:$A$1000&gt;=$G$4)*(原材料明细表!$A$6:$A$1000&lt;=$H$4)*(原材料明细表!$C$6:$C$1000=$A544)*(原材料明细表!$I$6:$I$1000))=0,"",SUMPRODUCT((原材料明细表!$A$6:$A$1000&gt;=$G$4)*(原材料明细表!$A$6:$A$1000&lt;=$H$4)*(原材料明细表!$C$6:$C$1000=$A544)*(原材料明细表!$I$6:$I$1000)))</f>
        <v/>
      </c>
      <c r="H544" s="174" t="str">
        <f t="array" ref="H544">IF(A544="","",VLOOKUP(A544,基础资料!A:E,4,0))</f>
        <v/>
      </c>
      <c r="I544" s="184" t="str">
        <f t="array" ref="I544">IF(OR(A544="",G544=""),"",G544*H544)</f>
        <v/>
      </c>
      <c r="J544" s="176" t="str">
        <f t="array" ref="J544">IF(SUMPRODUCT((原材料明细表!$A$6:$A$1000&gt;=$G$4)*(原材料明细表!$A$6:$A$1000&lt;=$H$4)*(原材料明细表!$C$6:$C$1000=$A544)*(原材料明细表!$L$6:$L$1000))=0,"",SUMPRODUCT((原材料明细表!$A$6:$A$1000&gt;=$G$4)*(原材料明细表!$A$6:$A$1000&lt;=$H$4)*(原材料明细表!$C$6:$C$1000=$A544)*(原材料明细表!$L$6:$L$1000)))</f>
        <v/>
      </c>
      <c r="K544" s="173" t="str">
        <f t="array" ref="K544">IF(A544="","",VLOOKUP(A544,基础资料!A:E,4,0))</f>
        <v/>
      </c>
      <c r="L544" s="184" t="str">
        <f t="array" ref="L544">IF(OR(A544="",J544=""),"",J544*K544)</f>
        <v/>
      </c>
      <c r="M544" s="185" t="str">
        <f t="array" ref="M544">IF(AND(D544="",G544="",J544=""),"",IF(AND(D544="",G544=""),-J544,IF(AND(D544="",J544=""),-G544,IF(AND(G544="",J544=""),D544,IF(D544="",-G544-J544,IF(G544="",D544-J544,IF(J544="",D544-G544,D544-G544-J544)))))))</f>
        <v/>
      </c>
      <c r="N544" s="173" t="str">
        <f t="array" ref="N544">IF(A544="","",VLOOKUP(A544,基础资料!A:E,4,0))</f>
        <v/>
      </c>
      <c r="O544" s="184" t="str">
        <f t="array" ref="O544">IF(OR(A544="",M544=""),"",N544*M544)</f>
        <v/>
      </c>
    </row>
    <row r="545" spans="1:15">
      <c r="A545" s="182"/>
      <c r="B545" s="172"/>
      <c r="C545" s="172"/>
      <c r="D545" s="183" t="str">
        <f t="array" ref="D545">IF(SUMPRODUCT((原材料明细表!$A$6:$A$1000&gt;=$G$4)*(原材料明细表!$A$6:$A$1000&lt;=$H$4)*(原材料明细表!$C$6:$C$1000=$A545)*(原材料明细表!$F$6:$F$1000))=0,"",SUMPRODUCT((原材料明细表!$A$6:$A$1000&gt;=$G$4)*(原材料明细表!$A$6:$A$1000&lt;=$H$4)*(原材料明细表!$C$6:$C$1000=$A545)*(原材料明细表!$F$6:$F$1000)))</f>
        <v/>
      </c>
      <c r="E545" s="179" t="str">
        <f t="array" ref="E545">IF(A545="","",VLOOKUP(A545,基础资料!A:E,4,0))</f>
        <v/>
      </c>
      <c r="F545" s="180" t="str">
        <f t="array" ref="F545">IF(OR(A545="",D545=""),"",E545*D545)</f>
        <v/>
      </c>
      <c r="G545" s="181" t="str">
        <f t="array" ref="G545">IF(SUMPRODUCT((原材料明细表!$A$6:$A$1000&gt;=$G$4)*(原材料明细表!$A$6:$A$1000&lt;=$H$4)*(原材料明细表!$C$6:$C$1000=$A545)*(原材料明细表!$I$6:$I$1000))=0,"",SUMPRODUCT((原材料明细表!$A$6:$A$1000&gt;=$G$4)*(原材料明细表!$A$6:$A$1000&lt;=$H$4)*(原材料明细表!$C$6:$C$1000=$A545)*(原材料明细表!$I$6:$I$1000)))</f>
        <v/>
      </c>
      <c r="H545" s="179" t="str">
        <f t="array" ref="H545">IF(A545="","",VLOOKUP(A545,基础资料!A:E,4,0))</f>
        <v/>
      </c>
      <c r="I545" s="186" t="str">
        <f t="array" ref="I545">IF(OR(A545="",G545=""),"",G545*H545)</f>
        <v/>
      </c>
      <c r="J545" s="181" t="str">
        <f t="array" ref="J545">IF(SUMPRODUCT((原材料明细表!$A$6:$A$1000&gt;=$G$4)*(原材料明细表!$A$6:$A$1000&lt;=$H$4)*(原材料明细表!$C$6:$C$1000=$A545)*(原材料明细表!$L$6:$L$1000))=0,"",SUMPRODUCT((原材料明细表!$A$6:$A$1000&gt;=$G$4)*(原材料明细表!$A$6:$A$1000&lt;=$H$4)*(原材料明细表!$C$6:$C$1000=$A545)*(原材料明细表!$L$6:$L$1000)))</f>
        <v/>
      </c>
      <c r="K545" s="178" t="str">
        <f t="array" ref="K545">IF(A545="","",VLOOKUP(A545,基础资料!A:E,4,0))</f>
        <v/>
      </c>
      <c r="L545" s="186" t="str">
        <f t="array" ref="L545">IF(OR(A545="",J545=""),"",J545*K545)</f>
        <v/>
      </c>
      <c r="M545" s="187" t="str">
        <f t="array" ref="M545">IF(AND(D545="",G545="",J545=""),"",IF(AND(D545="",G545=""),-J545,IF(AND(D545="",J545=""),-G545,IF(AND(G545="",J545=""),D545,IF(D545="",-G545-J545,IF(G545="",D545-J545,IF(J545="",D545-G545,D545-G545-J545)))))))</f>
        <v/>
      </c>
      <c r="N545" s="178" t="str">
        <f t="array" ref="N545">IF(A545="","",VLOOKUP(A545,基础资料!A:E,4,0))</f>
        <v/>
      </c>
      <c r="O545" s="186" t="str">
        <f t="array" ref="O545">IF(OR(A545="",M545=""),"",N545*M545)</f>
        <v/>
      </c>
    </row>
    <row r="546" spans="1:15">
      <c r="A546" s="182"/>
      <c r="B546" s="172"/>
      <c r="C546" s="172"/>
      <c r="D546" s="183" t="str">
        <f t="array" ref="D546">IF(SUMPRODUCT((原材料明细表!$A$6:$A$1000&gt;=$G$4)*(原材料明细表!$A$6:$A$1000&lt;=$H$4)*(原材料明细表!$C$6:$C$1000=$A546)*(原材料明细表!$F$6:$F$1000))=0,"",SUMPRODUCT((原材料明细表!$A$6:$A$1000&gt;=$G$4)*(原材料明细表!$A$6:$A$1000&lt;=$H$4)*(原材料明细表!$C$6:$C$1000=$A546)*(原材料明细表!$F$6:$F$1000)))</f>
        <v/>
      </c>
      <c r="E546" s="174" t="str">
        <f t="array" ref="E546">IF(A546="","",VLOOKUP(A546,基础资料!A:E,4,0))</f>
        <v/>
      </c>
      <c r="F546" s="175" t="str">
        <f t="array" ref="F546">IF(OR(A546="",D546=""),"",E546*D546)</f>
        <v/>
      </c>
      <c r="G546" s="176" t="str">
        <f t="array" ref="G546">IF(SUMPRODUCT((原材料明细表!$A$6:$A$1000&gt;=$G$4)*(原材料明细表!$A$6:$A$1000&lt;=$H$4)*(原材料明细表!$C$6:$C$1000=$A546)*(原材料明细表!$I$6:$I$1000))=0,"",SUMPRODUCT((原材料明细表!$A$6:$A$1000&gt;=$G$4)*(原材料明细表!$A$6:$A$1000&lt;=$H$4)*(原材料明细表!$C$6:$C$1000=$A546)*(原材料明细表!$I$6:$I$1000)))</f>
        <v/>
      </c>
      <c r="H546" s="174" t="str">
        <f t="array" ref="H546">IF(A546="","",VLOOKUP(A546,基础资料!A:E,4,0))</f>
        <v/>
      </c>
      <c r="I546" s="184" t="str">
        <f t="array" ref="I546">IF(OR(A546="",G546=""),"",G546*H546)</f>
        <v/>
      </c>
      <c r="J546" s="176" t="str">
        <f t="array" ref="J546">IF(SUMPRODUCT((原材料明细表!$A$6:$A$1000&gt;=$G$4)*(原材料明细表!$A$6:$A$1000&lt;=$H$4)*(原材料明细表!$C$6:$C$1000=$A546)*(原材料明细表!$L$6:$L$1000))=0,"",SUMPRODUCT((原材料明细表!$A$6:$A$1000&gt;=$G$4)*(原材料明细表!$A$6:$A$1000&lt;=$H$4)*(原材料明细表!$C$6:$C$1000=$A546)*(原材料明细表!$L$6:$L$1000)))</f>
        <v/>
      </c>
      <c r="K546" s="173" t="str">
        <f t="array" ref="K546">IF(A546="","",VLOOKUP(A546,基础资料!A:E,4,0))</f>
        <v/>
      </c>
      <c r="L546" s="184" t="str">
        <f t="array" ref="L546">IF(OR(A546="",J546=""),"",J546*K546)</f>
        <v/>
      </c>
      <c r="M546" s="185" t="str">
        <f t="array" ref="M546">IF(AND(D546="",G546="",J546=""),"",IF(AND(D546="",G546=""),-J546,IF(AND(D546="",J546=""),-G546,IF(AND(G546="",J546=""),D546,IF(D546="",-G546-J546,IF(G546="",D546-J546,IF(J546="",D546-G546,D546-G546-J546)))))))</f>
        <v/>
      </c>
      <c r="N546" s="173" t="str">
        <f t="array" ref="N546">IF(A546="","",VLOOKUP(A546,基础资料!A:E,4,0))</f>
        <v/>
      </c>
      <c r="O546" s="184" t="str">
        <f t="array" ref="O546">IF(OR(A546="",M546=""),"",N546*M546)</f>
        <v/>
      </c>
    </row>
    <row r="547" spans="1:15">
      <c r="A547" s="182"/>
      <c r="B547" s="172"/>
      <c r="C547" s="172"/>
      <c r="D547" s="183" t="str">
        <f t="array" ref="D547">IF(SUMPRODUCT((原材料明细表!$A$6:$A$1000&gt;=$G$4)*(原材料明细表!$A$6:$A$1000&lt;=$H$4)*(原材料明细表!$C$6:$C$1000=$A547)*(原材料明细表!$F$6:$F$1000))=0,"",SUMPRODUCT((原材料明细表!$A$6:$A$1000&gt;=$G$4)*(原材料明细表!$A$6:$A$1000&lt;=$H$4)*(原材料明细表!$C$6:$C$1000=$A547)*(原材料明细表!$F$6:$F$1000)))</f>
        <v/>
      </c>
      <c r="E547" s="179" t="str">
        <f t="array" ref="E547">IF(A547="","",VLOOKUP(A547,基础资料!A:E,4,0))</f>
        <v/>
      </c>
      <c r="F547" s="180" t="str">
        <f t="array" ref="F547">IF(OR(A547="",D547=""),"",E547*D547)</f>
        <v/>
      </c>
      <c r="G547" s="181" t="str">
        <f t="array" ref="G547">IF(SUMPRODUCT((原材料明细表!$A$6:$A$1000&gt;=$G$4)*(原材料明细表!$A$6:$A$1000&lt;=$H$4)*(原材料明细表!$C$6:$C$1000=$A547)*(原材料明细表!$I$6:$I$1000))=0,"",SUMPRODUCT((原材料明细表!$A$6:$A$1000&gt;=$G$4)*(原材料明细表!$A$6:$A$1000&lt;=$H$4)*(原材料明细表!$C$6:$C$1000=$A547)*(原材料明细表!$I$6:$I$1000)))</f>
        <v/>
      </c>
      <c r="H547" s="179" t="str">
        <f t="array" ref="H547">IF(A547="","",VLOOKUP(A547,基础资料!A:E,4,0))</f>
        <v/>
      </c>
      <c r="I547" s="186" t="str">
        <f t="array" ref="I547">IF(OR(A547="",G547=""),"",G547*H547)</f>
        <v/>
      </c>
      <c r="J547" s="181" t="str">
        <f t="array" ref="J547">IF(SUMPRODUCT((原材料明细表!$A$6:$A$1000&gt;=$G$4)*(原材料明细表!$A$6:$A$1000&lt;=$H$4)*(原材料明细表!$C$6:$C$1000=$A547)*(原材料明细表!$L$6:$L$1000))=0,"",SUMPRODUCT((原材料明细表!$A$6:$A$1000&gt;=$G$4)*(原材料明细表!$A$6:$A$1000&lt;=$H$4)*(原材料明细表!$C$6:$C$1000=$A547)*(原材料明细表!$L$6:$L$1000)))</f>
        <v/>
      </c>
      <c r="K547" s="178" t="str">
        <f t="array" ref="K547">IF(A547="","",VLOOKUP(A547,基础资料!A:E,4,0))</f>
        <v/>
      </c>
      <c r="L547" s="186" t="str">
        <f t="array" ref="L547">IF(OR(A547="",J547=""),"",J547*K547)</f>
        <v/>
      </c>
      <c r="M547" s="187" t="str">
        <f t="array" ref="M547">IF(AND(D547="",G547="",J547=""),"",IF(AND(D547="",G547=""),-J547,IF(AND(D547="",J547=""),-G547,IF(AND(G547="",J547=""),D547,IF(D547="",-G547-J547,IF(G547="",D547-J547,IF(J547="",D547-G547,D547-G547-J547)))))))</f>
        <v/>
      </c>
      <c r="N547" s="178" t="str">
        <f t="array" ref="N547">IF(A547="","",VLOOKUP(A547,基础资料!A:E,4,0))</f>
        <v/>
      </c>
      <c r="O547" s="186" t="str">
        <f t="array" ref="O547">IF(OR(A547="",M547=""),"",N547*M547)</f>
        <v/>
      </c>
    </row>
    <row r="548" spans="1:15">
      <c r="A548" s="182"/>
      <c r="B548" s="172"/>
      <c r="C548" s="172"/>
      <c r="D548" s="183" t="str">
        <f t="array" ref="D548">IF(SUMPRODUCT((原材料明细表!$A$6:$A$1000&gt;=$G$4)*(原材料明细表!$A$6:$A$1000&lt;=$H$4)*(原材料明细表!$C$6:$C$1000=$A548)*(原材料明细表!$F$6:$F$1000))=0,"",SUMPRODUCT((原材料明细表!$A$6:$A$1000&gt;=$G$4)*(原材料明细表!$A$6:$A$1000&lt;=$H$4)*(原材料明细表!$C$6:$C$1000=$A548)*(原材料明细表!$F$6:$F$1000)))</f>
        <v/>
      </c>
      <c r="E548" s="174" t="str">
        <f t="array" ref="E548">IF(A548="","",VLOOKUP(A548,基础资料!A:E,4,0))</f>
        <v/>
      </c>
      <c r="F548" s="175" t="str">
        <f t="array" ref="F548">IF(OR(A548="",D548=""),"",E548*D548)</f>
        <v/>
      </c>
      <c r="G548" s="176" t="str">
        <f t="array" ref="G548">IF(SUMPRODUCT((原材料明细表!$A$6:$A$1000&gt;=$G$4)*(原材料明细表!$A$6:$A$1000&lt;=$H$4)*(原材料明细表!$C$6:$C$1000=$A548)*(原材料明细表!$I$6:$I$1000))=0,"",SUMPRODUCT((原材料明细表!$A$6:$A$1000&gt;=$G$4)*(原材料明细表!$A$6:$A$1000&lt;=$H$4)*(原材料明细表!$C$6:$C$1000=$A548)*(原材料明细表!$I$6:$I$1000)))</f>
        <v/>
      </c>
      <c r="H548" s="174" t="str">
        <f t="array" ref="H548">IF(A548="","",VLOOKUP(A548,基础资料!A:E,4,0))</f>
        <v/>
      </c>
      <c r="I548" s="184" t="str">
        <f t="array" ref="I548">IF(OR(A548="",G548=""),"",G548*H548)</f>
        <v/>
      </c>
      <c r="J548" s="176" t="str">
        <f t="array" ref="J548">IF(SUMPRODUCT((原材料明细表!$A$6:$A$1000&gt;=$G$4)*(原材料明细表!$A$6:$A$1000&lt;=$H$4)*(原材料明细表!$C$6:$C$1000=$A548)*(原材料明细表!$L$6:$L$1000))=0,"",SUMPRODUCT((原材料明细表!$A$6:$A$1000&gt;=$G$4)*(原材料明细表!$A$6:$A$1000&lt;=$H$4)*(原材料明细表!$C$6:$C$1000=$A548)*(原材料明细表!$L$6:$L$1000)))</f>
        <v/>
      </c>
      <c r="K548" s="173" t="str">
        <f t="array" ref="K548">IF(A548="","",VLOOKUP(A548,基础资料!A:E,4,0))</f>
        <v/>
      </c>
      <c r="L548" s="184" t="str">
        <f t="array" ref="L548">IF(OR(A548="",J548=""),"",J548*K548)</f>
        <v/>
      </c>
      <c r="M548" s="185" t="str">
        <f t="array" ref="M548">IF(AND(D548="",G548="",J548=""),"",IF(AND(D548="",G548=""),-J548,IF(AND(D548="",J548=""),-G548,IF(AND(G548="",J548=""),D548,IF(D548="",-G548-J548,IF(G548="",D548-J548,IF(J548="",D548-G548,D548-G548-J548)))))))</f>
        <v/>
      </c>
      <c r="N548" s="173" t="str">
        <f t="array" ref="N548">IF(A548="","",VLOOKUP(A548,基础资料!A:E,4,0))</f>
        <v/>
      </c>
      <c r="O548" s="184" t="str">
        <f t="array" ref="O548">IF(OR(A548="",M548=""),"",N548*M548)</f>
        <v/>
      </c>
    </row>
    <row r="549" spans="1:15">
      <c r="A549" s="182"/>
      <c r="B549" s="172"/>
      <c r="C549" s="172"/>
      <c r="D549" s="183" t="str">
        <f t="array" ref="D549">IF(SUMPRODUCT((原材料明细表!$A$6:$A$1000&gt;=$G$4)*(原材料明细表!$A$6:$A$1000&lt;=$H$4)*(原材料明细表!$C$6:$C$1000=$A549)*(原材料明细表!$F$6:$F$1000))=0,"",SUMPRODUCT((原材料明细表!$A$6:$A$1000&gt;=$G$4)*(原材料明细表!$A$6:$A$1000&lt;=$H$4)*(原材料明细表!$C$6:$C$1000=$A549)*(原材料明细表!$F$6:$F$1000)))</f>
        <v/>
      </c>
      <c r="E549" s="179" t="str">
        <f t="array" ref="E549">IF(A549="","",VLOOKUP(A549,基础资料!A:E,4,0))</f>
        <v/>
      </c>
      <c r="F549" s="180" t="str">
        <f t="array" ref="F549">IF(OR(A549="",D549=""),"",E549*D549)</f>
        <v/>
      </c>
      <c r="G549" s="181" t="str">
        <f t="array" ref="G549">IF(SUMPRODUCT((原材料明细表!$A$6:$A$1000&gt;=$G$4)*(原材料明细表!$A$6:$A$1000&lt;=$H$4)*(原材料明细表!$C$6:$C$1000=$A549)*(原材料明细表!$I$6:$I$1000))=0,"",SUMPRODUCT((原材料明细表!$A$6:$A$1000&gt;=$G$4)*(原材料明细表!$A$6:$A$1000&lt;=$H$4)*(原材料明细表!$C$6:$C$1000=$A549)*(原材料明细表!$I$6:$I$1000)))</f>
        <v/>
      </c>
      <c r="H549" s="179" t="str">
        <f t="array" ref="H549">IF(A549="","",VLOOKUP(A549,基础资料!A:E,4,0))</f>
        <v/>
      </c>
      <c r="I549" s="186" t="str">
        <f t="array" ref="I549">IF(OR(A549="",G549=""),"",G549*H549)</f>
        <v/>
      </c>
      <c r="J549" s="181" t="str">
        <f t="array" ref="J549">IF(SUMPRODUCT((原材料明细表!$A$6:$A$1000&gt;=$G$4)*(原材料明细表!$A$6:$A$1000&lt;=$H$4)*(原材料明细表!$C$6:$C$1000=$A549)*(原材料明细表!$L$6:$L$1000))=0,"",SUMPRODUCT((原材料明细表!$A$6:$A$1000&gt;=$G$4)*(原材料明细表!$A$6:$A$1000&lt;=$H$4)*(原材料明细表!$C$6:$C$1000=$A549)*(原材料明细表!$L$6:$L$1000)))</f>
        <v/>
      </c>
      <c r="K549" s="178" t="str">
        <f t="array" ref="K549">IF(A549="","",VLOOKUP(A549,基础资料!A:E,4,0))</f>
        <v/>
      </c>
      <c r="L549" s="186" t="str">
        <f t="array" ref="L549">IF(OR(A549="",J549=""),"",J549*K549)</f>
        <v/>
      </c>
      <c r="M549" s="187" t="str">
        <f t="array" ref="M549">IF(AND(D549="",G549="",J549=""),"",IF(AND(D549="",G549=""),-J549,IF(AND(D549="",J549=""),-G549,IF(AND(G549="",J549=""),D549,IF(D549="",-G549-J549,IF(G549="",D549-J549,IF(J549="",D549-G549,D549-G549-J549)))))))</f>
        <v/>
      </c>
      <c r="N549" s="178" t="str">
        <f t="array" ref="N549">IF(A549="","",VLOOKUP(A549,基础资料!A:E,4,0))</f>
        <v/>
      </c>
      <c r="O549" s="186" t="str">
        <f t="array" ref="O549">IF(OR(A549="",M549=""),"",N549*M549)</f>
        <v/>
      </c>
    </row>
    <row r="550" spans="1:15">
      <c r="A550" s="182"/>
      <c r="B550" s="172"/>
      <c r="C550" s="172"/>
      <c r="D550" s="183" t="str">
        <f t="array" ref="D550">IF(SUMPRODUCT((原材料明细表!$A$6:$A$1000&gt;=$G$4)*(原材料明细表!$A$6:$A$1000&lt;=$H$4)*(原材料明细表!$C$6:$C$1000=$A550)*(原材料明细表!$F$6:$F$1000))=0,"",SUMPRODUCT((原材料明细表!$A$6:$A$1000&gt;=$G$4)*(原材料明细表!$A$6:$A$1000&lt;=$H$4)*(原材料明细表!$C$6:$C$1000=$A550)*(原材料明细表!$F$6:$F$1000)))</f>
        <v/>
      </c>
      <c r="E550" s="174" t="str">
        <f t="array" ref="E550">IF(A550="","",VLOOKUP(A550,基础资料!A:E,4,0))</f>
        <v/>
      </c>
      <c r="F550" s="175" t="str">
        <f t="array" ref="F550">IF(OR(A550="",D550=""),"",E550*D550)</f>
        <v/>
      </c>
      <c r="G550" s="176" t="str">
        <f t="array" ref="G550">IF(SUMPRODUCT((原材料明细表!$A$6:$A$1000&gt;=$G$4)*(原材料明细表!$A$6:$A$1000&lt;=$H$4)*(原材料明细表!$C$6:$C$1000=$A550)*(原材料明细表!$I$6:$I$1000))=0,"",SUMPRODUCT((原材料明细表!$A$6:$A$1000&gt;=$G$4)*(原材料明细表!$A$6:$A$1000&lt;=$H$4)*(原材料明细表!$C$6:$C$1000=$A550)*(原材料明细表!$I$6:$I$1000)))</f>
        <v/>
      </c>
      <c r="H550" s="174" t="str">
        <f t="array" ref="H550">IF(A550="","",VLOOKUP(A550,基础资料!A:E,4,0))</f>
        <v/>
      </c>
      <c r="I550" s="184" t="str">
        <f t="array" ref="I550">IF(OR(A550="",G550=""),"",G550*H550)</f>
        <v/>
      </c>
      <c r="J550" s="176" t="str">
        <f t="array" ref="J550">IF(SUMPRODUCT((原材料明细表!$A$6:$A$1000&gt;=$G$4)*(原材料明细表!$A$6:$A$1000&lt;=$H$4)*(原材料明细表!$C$6:$C$1000=$A550)*(原材料明细表!$L$6:$L$1000))=0,"",SUMPRODUCT((原材料明细表!$A$6:$A$1000&gt;=$G$4)*(原材料明细表!$A$6:$A$1000&lt;=$H$4)*(原材料明细表!$C$6:$C$1000=$A550)*(原材料明细表!$L$6:$L$1000)))</f>
        <v/>
      </c>
      <c r="K550" s="173" t="str">
        <f t="array" ref="K550">IF(A550="","",VLOOKUP(A550,基础资料!A:E,4,0))</f>
        <v/>
      </c>
      <c r="L550" s="184" t="str">
        <f t="array" ref="L550">IF(OR(A550="",J550=""),"",J550*K550)</f>
        <v/>
      </c>
      <c r="M550" s="185" t="str">
        <f t="array" ref="M550">IF(AND(D550="",G550="",J550=""),"",IF(AND(D550="",G550=""),-J550,IF(AND(D550="",J550=""),-G550,IF(AND(G550="",J550=""),D550,IF(D550="",-G550-J550,IF(G550="",D550-J550,IF(J550="",D550-G550,D550-G550-J550)))))))</f>
        <v/>
      </c>
      <c r="N550" s="173" t="str">
        <f t="array" ref="N550">IF(A550="","",VLOOKUP(A550,基础资料!A:E,4,0))</f>
        <v/>
      </c>
      <c r="O550" s="184" t="str">
        <f t="array" ref="O550">IF(OR(A550="",M550=""),"",N550*M550)</f>
        <v/>
      </c>
    </row>
    <row r="551" spans="1:15">
      <c r="A551" s="182"/>
      <c r="B551" s="172"/>
      <c r="C551" s="172"/>
      <c r="D551" s="183" t="str">
        <f t="array" ref="D551">IF(SUMPRODUCT((原材料明细表!$A$6:$A$1000&gt;=$G$4)*(原材料明细表!$A$6:$A$1000&lt;=$H$4)*(原材料明细表!$C$6:$C$1000=$A551)*(原材料明细表!$F$6:$F$1000))=0,"",SUMPRODUCT((原材料明细表!$A$6:$A$1000&gt;=$G$4)*(原材料明细表!$A$6:$A$1000&lt;=$H$4)*(原材料明细表!$C$6:$C$1000=$A551)*(原材料明细表!$F$6:$F$1000)))</f>
        <v/>
      </c>
      <c r="E551" s="179" t="str">
        <f t="array" ref="E551">IF(A551="","",VLOOKUP(A551,基础资料!A:E,4,0))</f>
        <v/>
      </c>
      <c r="F551" s="180" t="str">
        <f t="array" ref="F551">IF(OR(A551="",D551=""),"",E551*D551)</f>
        <v/>
      </c>
      <c r="G551" s="181" t="str">
        <f t="array" ref="G551">IF(SUMPRODUCT((原材料明细表!$A$6:$A$1000&gt;=$G$4)*(原材料明细表!$A$6:$A$1000&lt;=$H$4)*(原材料明细表!$C$6:$C$1000=$A551)*(原材料明细表!$I$6:$I$1000))=0,"",SUMPRODUCT((原材料明细表!$A$6:$A$1000&gt;=$G$4)*(原材料明细表!$A$6:$A$1000&lt;=$H$4)*(原材料明细表!$C$6:$C$1000=$A551)*(原材料明细表!$I$6:$I$1000)))</f>
        <v/>
      </c>
      <c r="H551" s="179" t="str">
        <f t="array" ref="H551">IF(A551="","",VLOOKUP(A551,基础资料!A:E,4,0))</f>
        <v/>
      </c>
      <c r="I551" s="186" t="str">
        <f t="array" ref="I551">IF(OR(A551="",G551=""),"",G551*H551)</f>
        <v/>
      </c>
      <c r="J551" s="181" t="str">
        <f t="array" ref="J551">IF(SUMPRODUCT((原材料明细表!$A$6:$A$1000&gt;=$G$4)*(原材料明细表!$A$6:$A$1000&lt;=$H$4)*(原材料明细表!$C$6:$C$1000=$A551)*(原材料明细表!$L$6:$L$1000))=0,"",SUMPRODUCT((原材料明细表!$A$6:$A$1000&gt;=$G$4)*(原材料明细表!$A$6:$A$1000&lt;=$H$4)*(原材料明细表!$C$6:$C$1000=$A551)*(原材料明细表!$L$6:$L$1000)))</f>
        <v/>
      </c>
      <c r="K551" s="178" t="str">
        <f t="array" ref="K551">IF(A551="","",VLOOKUP(A551,基础资料!A:E,4,0))</f>
        <v/>
      </c>
      <c r="L551" s="186" t="str">
        <f t="array" ref="L551">IF(OR(A551="",J551=""),"",J551*K551)</f>
        <v/>
      </c>
      <c r="M551" s="187" t="str">
        <f t="array" ref="M551">IF(AND(D551="",G551="",J551=""),"",IF(AND(D551="",G551=""),-J551,IF(AND(D551="",J551=""),-G551,IF(AND(G551="",J551=""),D551,IF(D551="",-G551-J551,IF(G551="",D551-J551,IF(J551="",D551-G551,D551-G551-J551)))))))</f>
        <v/>
      </c>
      <c r="N551" s="178" t="str">
        <f t="array" ref="N551">IF(A551="","",VLOOKUP(A551,基础资料!A:E,4,0))</f>
        <v/>
      </c>
      <c r="O551" s="186" t="str">
        <f t="array" ref="O551">IF(OR(A551="",M551=""),"",N551*M551)</f>
        <v/>
      </c>
    </row>
    <row r="552" spans="1:15">
      <c r="A552" s="182"/>
      <c r="B552" s="172"/>
      <c r="C552" s="172"/>
      <c r="D552" s="183" t="str">
        <f t="array" ref="D552">IF(SUMPRODUCT((原材料明细表!$A$6:$A$1000&gt;=$G$4)*(原材料明细表!$A$6:$A$1000&lt;=$H$4)*(原材料明细表!$C$6:$C$1000=$A552)*(原材料明细表!$F$6:$F$1000))=0,"",SUMPRODUCT((原材料明细表!$A$6:$A$1000&gt;=$G$4)*(原材料明细表!$A$6:$A$1000&lt;=$H$4)*(原材料明细表!$C$6:$C$1000=$A552)*(原材料明细表!$F$6:$F$1000)))</f>
        <v/>
      </c>
      <c r="E552" s="174" t="str">
        <f t="array" ref="E552">IF(A552="","",VLOOKUP(A552,基础资料!A:E,4,0))</f>
        <v/>
      </c>
      <c r="F552" s="175" t="str">
        <f t="array" ref="F552">IF(OR(A552="",D552=""),"",E552*D552)</f>
        <v/>
      </c>
      <c r="G552" s="176" t="str">
        <f t="array" ref="G552">IF(SUMPRODUCT((原材料明细表!$A$6:$A$1000&gt;=$G$4)*(原材料明细表!$A$6:$A$1000&lt;=$H$4)*(原材料明细表!$C$6:$C$1000=$A552)*(原材料明细表!$I$6:$I$1000))=0,"",SUMPRODUCT((原材料明细表!$A$6:$A$1000&gt;=$G$4)*(原材料明细表!$A$6:$A$1000&lt;=$H$4)*(原材料明细表!$C$6:$C$1000=$A552)*(原材料明细表!$I$6:$I$1000)))</f>
        <v/>
      </c>
      <c r="H552" s="174" t="str">
        <f t="array" ref="H552">IF(A552="","",VLOOKUP(A552,基础资料!A:E,4,0))</f>
        <v/>
      </c>
      <c r="I552" s="184" t="str">
        <f t="array" ref="I552">IF(OR(A552="",G552=""),"",G552*H552)</f>
        <v/>
      </c>
      <c r="J552" s="176" t="str">
        <f t="array" ref="J552">IF(SUMPRODUCT((原材料明细表!$A$6:$A$1000&gt;=$G$4)*(原材料明细表!$A$6:$A$1000&lt;=$H$4)*(原材料明细表!$C$6:$C$1000=$A552)*(原材料明细表!$L$6:$L$1000))=0,"",SUMPRODUCT((原材料明细表!$A$6:$A$1000&gt;=$G$4)*(原材料明细表!$A$6:$A$1000&lt;=$H$4)*(原材料明细表!$C$6:$C$1000=$A552)*(原材料明细表!$L$6:$L$1000)))</f>
        <v/>
      </c>
      <c r="K552" s="173" t="str">
        <f t="array" ref="K552">IF(A552="","",VLOOKUP(A552,基础资料!A:E,4,0))</f>
        <v/>
      </c>
      <c r="L552" s="184" t="str">
        <f t="array" ref="L552">IF(OR(A552="",J552=""),"",J552*K552)</f>
        <v/>
      </c>
      <c r="M552" s="185" t="str">
        <f t="array" ref="M552">IF(AND(D552="",G552="",J552=""),"",IF(AND(D552="",G552=""),-J552,IF(AND(D552="",J552=""),-G552,IF(AND(G552="",J552=""),D552,IF(D552="",-G552-J552,IF(G552="",D552-J552,IF(J552="",D552-G552,D552-G552-J552)))))))</f>
        <v/>
      </c>
      <c r="N552" s="173" t="str">
        <f t="array" ref="N552">IF(A552="","",VLOOKUP(A552,基础资料!A:E,4,0))</f>
        <v/>
      </c>
      <c r="O552" s="184" t="str">
        <f t="array" ref="O552">IF(OR(A552="",M552=""),"",N552*M552)</f>
        <v/>
      </c>
    </row>
    <row r="553" spans="1:15">
      <c r="A553" s="182"/>
      <c r="B553" s="172"/>
      <c r="C553" s="172"/>
      <c r="D553" s="183" t="str">
        <f t="array" ref="D553">IF(SUMPRODUCT((原材料明细表!$A$6:$A$1000&gt;=$G$4)*(原材料明细表!$A$6:$A$1000&lt;=$H$4)*(原材料明细表!$C$6:$C$1000=$A553)*(原材料明细表!$F$6:$F$1000))=0,"",SUMPRODUCT((原材料明细表!$A$6:$A$1000&gt;=$G$4)*(原材料明细表!$A$6:$A$1000&lt;=$H$4)*(原材料明细表!$C$6:$C$1000=$A553)*(原材料明细表!$F$6:$F$1000)))</f>
        <v/>
      </c>
      <c r="E553" s="179" t="str">
        <f t="array" ref="E553">IF(A553="","",VLOOKUP(A553,基础资料!A:E,4,0))</f>
        <v/>
      </c>
      <c r="F553" s="180" t="str">
        <f t="array" ref="F553">IF(OR(A553="",D553=""),"",E553*D553)</f>
        <v/>
      </c>
      <c r="G553" s="181" t="str">
        <f t="array" ref="G553">IF(SUMPRODUCT((原材料明细表!$A$6:$A$1000&gt;=$G$4)*(原材料明细表!$A$6:$A$1000&lt;=$H$4)*(原材料明细表!$C$6:$C$1000=$A553)*(原材料明细表!$I$6:$I$1000))=0,"",SUMPRODUCT((原材料明细表!$A$6:$A$1000&gt;=$G$4)*(原材料明细表!$A$6:$A$1000&lt;=$H$4)*(原材料明细表!$C$6:$C$1000=$A553)*(原材料明细表!$I$6:$I$1000)))</f>
        <v/>
      </c>
      <c r="H553" s="179" t="str">
        <f t="array" ref="H553">IF(A553="","",VLOOKUP(A553,基础资料!A:E,4,0))</f>
        <v/>
      </c>
      <c r="I553" s="186" t="str">
        <f t="array" ref="I553">IF(OR(A553="",G553=""),"",G553*H553)</f>
        <v/>
      </c>
      <c r="J553" s="181" t="str">
        <f t="array" ref="J553">IF(SUMPRODUCT((原材料明细表!$A$6:$A$1000&gt;=$G$4)*(原材料明细表!$A$6:$A$1000&lt;=$H$4)*(原材料明细表!$C$6:$C$1000=$A553)*(原材料明细表!$L$6:$L$1000))=0,"",SUMPRODUCT((原材料明细表!$A$6:$A$1000&gt;=$G$4)*(原材料明细表!$A$6:$A$1000&lt;=$H$4)*(原材料明细表!$C$6:$C$1000=$A553)*(原材料明细表!$L$6:$L$1000)))</f>
        <v/>
      </c>
      <c r="K553" s="178" t="str">
        <f t="array" ref="K553">IF(A553="","",VLOOKUP(A553,基础资料!A:E,4,0))</f>
        <v/>
      </c>
      <c r="L553" s="186" t="str">
        <f t="array" ref="L553">IF(OR(A553="",J553=""),"",J553*K553)</f>
        <v/>
      </c>
      <c r="M553" s="187" t="str">
        <f t="array" ref="M553">IF(AND(D553="",G553="",J553=""),"",IF(AND(D553="",G553=""),-J553,IF(AND(D553="",J553=""),-G553,IF(AND(G553="",J553=""),D553,IF(D553="",-G553-J553,IF(G553="",D553-J553,IF(J553="",D553-G553,D553-G553-J553)))))))</f>
        <v/>
      </c>
      <c r="N553" s="178" t="str">
        <f t="array" ref="N553">IF(A553="","",VLOOKUP(A553,基础资料!A:E,4,0))</f>
        <v/>
      </c>
      <c r="O553" s="186" t="str">
        <f t="array" ref="O553">IF(OR(A553="",M553=""),"",N553*M553)</f>
        <v/>
      </c>
    </row>
    <row r="554" spans="1:15">
      <c r="A554" s="182"/>
      <c r="B554" s="172"/>
      <c r="C554" s="172"/>
      <c r="D554" s="183" t="str">
        <f t="array" ref="D554">IF(SUMPRODUCT((原材料明细表!$A$6:$A$1000&gt;=$G$4)*(原材料明细表!$A$6:$A$1000&lt;=$H$4)*(原材料明细表!$C$6:$C$1000=$A554)*(原材料明细表!$F$6:$F$1000))=0,"",SUMPRODUCT((原材料明细表!$A$6:$A$1000&gt;=$G$4)*(原材料明细表!$A$6:$A$1000&lt;=$H$4)*(原材料明细表!$C$6:$C$1000=$A554)*(原材料明细表!$F$6:$F$1000)))</f>
        <v/>
      </c>
      <c r="E554" s="174" t="str">
        <f t="array" ref="E554">IF(A554="","",VLOOKUP(A554,基础资料!A:E,4,0))</f>
        <v/>
      </c>
      <c r="F554" s="175" t="str">
        <f t="array" ref="F554">IF(OR(A554="",D554=""),"",E554*D554)</f>
        <v/>
      </c>
      <c r="G554" s="176" t="str">
        <f t="array" ref="G554">IF(SUMPRODUCT((原材料明细表!$A$6:$A$1000&gt;=$G$4)*(原材料明细表!$A$6:$A$1000&lt;=$H$4)*(原材料明细表!$C$6:$C$1000=$A554)*(原材料明细表!$I$6:$I$1000))=0,"",SUMPRODUCT((原材料明细表!$A$6:$A$1000&gt;=$G$4)*(原材料明细表!$A$6:$A$1000&lt;=$H$4)*(原材料明细表!$C$6:$C$1000=$A554)*(原材料明细表!$I$6:$I$1000)))</f>
        <v/>
      </c>
      <c r="H554" s="174" t="str">
        <f t="array" ref="H554">IF(A554="","",VLOOKUP(A554,基础资料!A:E,4,0))</f>
        <v/>
      </c>
      <c r="I554" s="184" t="str">
        <f t="array" ref="I554">IF(OR(A554="",G554=""),"",G554*H554)</f>
        <v/>
      </c>
      <c r="J554" s="176" t="str">
        <f t="array" ref="J554">IF(SUMPRODUCT((原材料明细表!$A$6:$A$1000&gt;=$G$4)*(原材料明细表!$A$6:$A$1000&lt;=$H$4)*(原材料明细表!$C$6:$C$1000=$A554)*(原材料明细表!$L$6:$L$1000))=0,"",SUMPRODUCT((原材料明细表!$A$6:$A$1000&gt;=$G$4)*(原材料明细表!$A$6:$A$1000&lt;=$H$4)*(原材料明细表!$C$6:$C$1000=$A554)*(原材料明细表!$L$6:$L$1000)))</f>
        <v/>
      </c>
      <c r="K554" s="173" t="str">
        <f t="array" ref="K554">IF(A554="","",VLOOKUP(A554,基础资料!A:E,4,0))</f>
        <v/>
      </c>
      <c r="L554" s="184" t="str">
        <f t="array" ref="L554">IF(OR(A554="",J554=""),"",J554*K554)</f>
        <v/>
      </c>
      <c r="M554" s="185" t="str">
        <f t="array" ref="M554">IF(AND(D554="",G554="",J554=""),"",IF(AND(D554="",G554=""),-J554,IF(AND(D554="",J554=""),-G554,IF(AND(G554="",J554=""),D554,IF(D554="",-G554-J554,IF(G554="",D554-J554,IF(J554="",D554-G554,D554-G554-J554)))))))</f>
        <v/>
      </c>
      <c r="N554" s="173" t="str">
        <f t="array" ref="N554">IF(A554="","",VLOOKUP(A554,基础资料!A:E,4,0))</f>
        <v/>
      </c>
      <c r="O554" s="184" t="str">
        <f t="array" ref="O554">IF(OR(A554="",M554=""),"",N554*M554)</f>
        <v/>
      </c>
    </row>
    <row r="555" spans="1:15">
      <c r="A555" s="182"/>
      <c r="B555" s="172"/>
      <c r="C555" s="172"/>
      <c r="D555" s="183" t="str">
        <f t="array" ref="D555">IF(SUMPRODUCT((原材料明细表!$A$6:$A$1000&gt;=$G$4)*(原材料明细表!$A$6:$A$1000&lt;=$H$4)*(原材料明细表!$C$6:$C$1000=$A555)*(原材料明细表!$F$6:$F$1000))=0,"",SUMPRODUCT((原材料明细表!$A$6:$A$1000&gt;=$G$4)*(原材料明细表!$A$6:$A$1000&lt;=$H$4)*(原材料明细表!$C$6:$C$1000=$A555)*(原材料明细表!$F$6:$F$1000)))</f>
        <v/>
      </c>
      <c r="E555" s="179" t="str">
        <f t="array" ref="E555">IF(A555="","",VLOOKUP(A555,基础资料!A:E,4,0))</f>
        <v/>
      </c>
      <c r="F555" s="180" t="str">
        <f t="array" ref="F555">IF(OR(A555="",D555=""),"",E555*D555)</f>
        <v/>
      </c>
      <c r="G555" s="181" t="str">
        <f t="array" ref="G555">IF(SUMPRODUCT((原材料明细表!$A$6:$A$1000&gt;=$G$4)*(原材料明细表!$A$6:$A$1000&lt;=$H$4)*(原材料明细表!$C$6:$C$1000=$A555)*(原材料明细表!$I$6:$I$1000))=0,"",SUMPRODUCT((原材料明细表!$A$6:$A$1000&gt;=$G$4)*(原材料明细表!$A$6:$A$1000&lt;=$H$4)*(原材料明细表!$C$6:$C$1000=$A555)*(原材料明细表!$I$6:$I$1000)))</f>
        <v/>
      </c>
      <c r="H555" s="179" t="str">
        <f t="array" ref="H555">IF(A555="","",VLOOKUP(A555,基础资料!A:E,4,0))</f>
        <v/>
      </c>
      <c r="I555" s="186" t="str">
        <f t="array" ref="I555">IF(OR(A555="",G555=""),"",G555*H555)</f>
        <v/>
      </c>
      <c r="J555" s="181" t="str">
        <f t="array" ref="J555">IF(SUMPRODUCT((原材料明细表!$A$6:$A$1000&gt;=$G$4)*(原材料明细表!$A$6:$A$1000&lt;=$H$4)*(原材料明细表!$C$6:$C$1000=$A555)*(原材料明细表!$L$6:$L$1000))=0,"",SUMPRODUCT((原材料明细表!$A$6:$A$1000&gt;=$G$4)*(原材料明细表!$A$6:$A$1000&lt;=$H$4)*(原材料明细表!$C$6:$C$1000=$A555)*(原材料明细表!$L$6:$L$1000)))</f>
        <v/>
      </c>
      <c r="K555" s="178" t="str">
        <f t="array" ref="K555">IF(A555="","",VLOOKUP(A555,基础资料!A:E,4,0))</f>
        <v/>
      </c>
      <c r="L555" s="186" t="str">
        <f t="array" ref="L555">IF(OR(A555="",J555=""),"",J555*K555)</f>
        <v/>
      </c>
      <c r="M555" s="187" t="str">
        <f t="array" ref="M555">IF(AND(D555="",G555="",J555=""),"",IF(AND(D555="",G555=""),-J555,IF(AND(D555="",J555=""),-G555,IF(AND(G555="",J555=""),D555,IF(D555="",-G555-J555,IF(G555="",D555-J555,IF(J555="",D555-G555,D555-G555-J555)))))))</f>
        <v/>
      </c>
      <c r="N555" s="178" t="str">
        <f t="array" ref="N555">IF(A555="","",VLOOKUP(A555,基础资料!A:E,4,0))</f>
        <v/>
      </c>
      <c r="O555" s="186" t="str">
        <f t="array" ref="O555">IF(OR(A555="",M555=""),"",N555*M555)</f>
        <v/>
      </c>
    </row>
    <row r="556" spans="1:15">
      <c r="A556" s="182"/>
      <c r="B556" s="172"/>
      <c r="C556" s="172"/>
      <c r="D556" s="183" t="str">
        <f t="array" ref="D556">IF(SUMPRODUCT((原材料明细表!$A$6:$A$1000&gt;=$G$4)*(原材料明细表!$A$6:$A$1000&lt;=$H$4)*(原材料明细表!$C$6:$C$1000=$A556)*(原材料明细表!$F$6:$F$1000))=0,"",SUMPRODUCT((原材料明细表!$A$6:$A$1000&gt;=$G$4)*(原材料明细表!$A$6:$A$1000&lt;=$H$4)*(原材料明细表!$C$6:$C$1000=$A556)*(原材料明细表!$F$6:$F$1000)))</f>
        <v/>
      </c>
      <c r="E556" s="174" t="str">
        <f t="array" ref="E556">IF(A556="","",VLOOKUP(A556,基础资料!A:E,4,0))</f>
        <v/>
      </c>
      <c r="F556" s="175" t="str">
        <f t="array" ref="F556">IF(OR(A556="",D556=""),"",E556*D556)</f>
        <v/>
      </c>
      <c r="G556" s="176" t="str">
        <f t="array" ref="G556">IF(SUMPRODUCT((原材料明细表!$A$6:$A$1000&gt;=$G$4)*(原材料明细表!$A$6:$A$1000&lt;=$H$4)*(原材料明细表!$C$6:$C$1000=$A556)*(原材料明细表!$I$6:$I$1000))=0,"",SUMPRODUCT((原材料明细表!$A$6:$A$1000&gt;=$G$4)*(原材料明细表!$A$6:$A$1000&lt;=$H$4)*(原材料明细表!$C$6:$C$1000=$A556)*(原材料明细表!$I$6:$I$1000)))</f>
        <v/>
      </c>
      <c r="H556" s="174" t="str">
        <f t="array" ref="H556">IF(A556="","",VLOOKUP(A556,基础资料!A:E,4,0))</f>
        <v/>
      </c>
      <c r="I556" s="184" t="str">
        <f t="array" ref="I556">IF(OR(A556="",G556=""),"",G556*H556)</f>
        <v/>
      </c>
      <c r="J556" s="176" t="str">
        <f t="array" ref="J556">IF(SUMPRODUCT((原材料明细表!$A$6:$A$1000&gt;=$G$4)*(原材料明细表!$A$6:$A$1000&lt;=$H$4)*(原材料明细表!$C$6:$C$1000=$A556)*(原材料明细表!$L$6:$L$1000))=0,"",SUMPRODUCT((原材料明细表!$A$6:$A$1000&gt;=$G$4)*(原材料明细表!$A$6:$A$1000&lt;=$H$4)*(原材料明细表!$C$6:$C$1000=$A556)*(原材料明细表!$L$6:$L$1000)))</f>
        <v/>
      </c>
      <c r="K556" s="173" t="str">
        <f t="array" ref="K556">IF(A556="","",VLOOKUP(A556,基础资料!A:E,4,0))</f>
        <v/>
      </c>
      <c r="L556" s="184" t="str">
        <f t="array" ref="L556">IF(OR(A556="",J556=""),"",J556*K556)</f>
        <v/>
      </c>
      <c r="M556" s="185" t="str">
        <f t="array" ref="M556">IF(AND(D556="",G556="",J556=""),"",IF(AND(D556="",G556=""),-J556,IF(AND(D556="",J556=""),-G556,IF(AND(G556="",J556=""),D556,IF(D556="",-G556-J556,IF(G556="",D556-J556,IF(J556="",D556-G556,D556-G556-J556)))))))</f>
        <v/>
      </c>
      <c r="N556" s="173" t="str">
        <f t="array" ref="N556">IF(A556="","",VLOOKUP(A556,基础资料!A:E,4,0))</f>
        <v/>
      </c>
      <c r="O556" s="184" t="str">
        <f t="array" ref="O556">IF(OR(A556="",M556=""),"",N556*M556)</f>
        <v/>
      </c>
    </row>
    <row r="557" spans="1:15">
      <c r="A557" s="182"/>
      <c r="B557" s="172"/>
      <c r="C557" s="172"/>
      <c r="D557" s="183" t="str">
        <f t="array" ref="D557">IF(SUMPRODUCT((原材料明细表!$A$6:$A$1000&gt;=$G$4)*(原材料明细表!$A$6:$A$1000&lt;=$H$4)*(原材料明细表!$C$6:$C$1000=$A557)*(原材料明细表!$F$6:$F$1000))=0,"",SUMPRODUCT((原材料明细表!$A$6:$A$1000&gt;=$G$4)*(原材料明细表!$A$6:$A$1000&lt;=$H$4)*(原材料明细表!$C$6:$C$1000=$A557)*(原材料明细表!$F$6:$F$1000)))</f>
        <v/>
      </c>
      <c r="E557" s="179" t="str">
        <f t="array" ref="E557">IF(A557="","",VLOOKUP(A557,基础资料!A:E,4,0))</f>
        <v/>
      </c>
      <c r="F557" s="180" t="str">
        <f t="array" ref="F557">IF(OR(A557="",D557=""),"",E557*D557)</f>
        <v/>
      </c>
      <c r="G557" s="181" t="str">
        <f t="array" ref="G557">IF(SUMPRODUCT((原材料明细表!$A$6:$A$1000&gt;=$G$4)*(原材料明细表!$A$6:$A$1000&lt;=$H$4)*(原材料明细表!$C$6:$C$1000=$A557)*(原材料明细表!$I$6:$I$1000))=0,"",SUMPRODUCT((原材料明细表!$A$6:$A$1000&gt;=$G$4)*(原材料明细表!$A$6:$A$1000&lt;=$H$4)*(原材料明细表!$C$6:$C$1000=$A557)*(原材料明细表!$I$6:$I$1000)))</f>
        <v/>
      </c>
      <c r="H557" s="179" t="str">
        <f t="array" ref="H557">IF(A557="","",VLOOKUP(A557,基础资料!A:E,4,0))</f>
        <v/>
      </c>
      <c r="I557" s="186" t="str">
        <f t="array" ref="I557">IF(OR(A557="",G557=""),"",G557*H557)</f>
        <v/>
      </c>
      <c r="J557" s="181" t="str">
        <f t="array" ref="J557">IF(SUMPRODUCT((原材料明细表!$A$6:$A$1000&gt;=$G$4)*(原材料明细表!$A$6:$A$1000&lt;=$H$4)*(原材料明细表!$C$6:$C$1000=$A557)*(原材料明细表!$L$6:$L$1000))=0,"",SUMPRODUCT((原材料明细表!$A$6:$A$1000&gt;=$G$4)*(原材料明细表!$A$6:$A$1000&lt;=$H$4)*(原材料明细表!$C$6:$C$1000=$A557)*(原材料明细表!$L$6:$L$1000)))</f>
        <v/>
      </c>
      <c r="K557" s="178" t="str">
        <f t="array" ref="K557">IF(A557="","",VLOOKUP(A557,基础资料!A:E,4,0))</f>
        <v/>
      </c>
      <c r="L557" s="186" t="str">
        <f t="array" ref="L557">IF(OR(A557="",J557=""),"",J557*K557)</f>
        <v/>
      </c>
      <c r="M557" s="187" t="str">
        <f t="array" ref="M557">IF(AND(D557="",G557="",J557=""),"",IF(AND(D557="",G557=""),-J557,IF(AND(D557="",J557=""),-G557,IF(AND(G557="",J557=""),D557,IF(D557="",-G557-J557,IF(G557="",D557-J557,IF(J557="",D557-G557,D557-G557-J557)))))))</f>
        <v/>
      </c>
      <c r="N557" s="178" t="str">
        <f t="array" ref="N557">IF(A557="","",VLOOKUP(A557,基础资料!A:E,4,0))</f>
        <v/>
      </c>
      <c r="O557" s="186" t="str">
        <f t="array" ref="O557">IF(OR(A557="",M557=""),"",N557*M557)</f>
        <v/>
      </c>
    </row>
    <row r="558" spans="1:15">
      <c r="A558" s="182"/>
      <c r="B558" s="172"/>
      <c r="C558" s="172"/>
      <c r="D558" s="183" t="str">
        <f t="array" ref="D558">IF(SUMPRODUCT((原材料明细表!$A$6:$A$1000&gt;=$G$4)*(原材料明细表!$A$6:$A$1000&lt;=$H$4)*(原材料明细表!$C$6:$C$1000=$A558)*(原材料明细表!$F$6:$F$1000))=0,"",SUMPRODUCT((原材料明细表!$A$6:$A$1000&gt;=$G$4)*(原材料明细表!$A$6:$A$1000&lt;=$H$4)*(原材料明细表!$C$6:$C$1000=$A558)*(原材料明细表!$F$6:$F$1000)))</f>
        <v/>
      </c>
      <c r="E558" s="174" t="str">
        <f t="array" ref="E558">IF(A558="","",VLOOKUP(A558,基础资料!A:E,4,0))</f>
        <v/>
      </c>
      <c r="F558" s="175" t="str">
        <f t="array" ref="F558">IF(OR(A558="",D558=""),"",E558*D558)</f>
        <v/>
      </c>
      <c r="G558" s="176" t="str">
        <f t="array" ref="G558">IF(SUMPRODUCT((原材料明细表!$A$6:$A$1000&gt;=$G$4)*(原材料明细表!$A$6:$A$1000&lt;=$H$4)*(原材料明细表!$C$6:$C$1000=$A558)*(原材料明细表!$I$6:$I$1000))=0,"",SUMPRODUCT((原材料明细表!$A$6:$A$1000&gt;=$G$4)*(原材料明细表!$A$6:$A$1000&lt;=$H$4)*(原材料明细表!$C$6:$C$1000=$A558)*(原材料明细表!$I$6:$I$1000)))</f>
        <v/>
      </c>
      <c r="H558" s="174" t="str">
        <f t="array" ref="H558">IF(A558="","",VLOOKUP(A558,基础资料!A:E,4,0))</f>
        <v/>
      </c>
      <c r="I558" s="184" t="str">
        <f t="array" ref="I558">IF(OR(A558="",G558=""),"",G558*H558)</f>
        <v/>
      </c>
      <c r="J558" s="176" t="str">
        <f t="array" ref="J558">IF(SUMPRODUCT((原材料明细表!$A$6:$A$1000&gt;=$G$4)*(原材料明细表!$A$6:$A$1000&lt;=$H$4)*(原材料明细表!$C$6:$C$1000=$A558)*(原材料明细表!$L$6:$L$1000))=0,"",SUMPRODUCT((原材料明细表!$A$6:$A$1000&gt;=$G$4)*(原材料明细表!$A$6:$A$1000&lt;=$H$4)*(原材料明细表!$C$6:$C$1000=$A558)*(原材料明细表!$L$6:$L$1000)))</f>
        <v/>
      </c>
      <c r="K558" s="173" t="str">
        <f t="array" ref="K558">IF(A558="","",VLOOKUP(A558,基础资料!A:E,4,0))</f>
        <v/>
      </c>
      <c r="L558" s="184" t="str">
        <f t="array" ref="L558">IF(OR(A558="",J558=""),"",J558*K558)</f>
        <v/>
      </c>
      <c r="M558" s="185" t="str">
        <f t="array" ref="M558">IF(AND(D558="",G558="",J558=""),"",IF(AND(D558="",G558=""),-J558,IF(AND(D558="",J558=""),-G558,IF(AND(G558="",J558=""),D558,IF(D558="",-G558-J558,IF(G558="",D558-J558,IF(J558="",D558-G558,D558-G558-J558)))))))</f>
        <v/>
      </c>
      <c r="N558" s="173" t="str">
        <f t="array" ref="N558">IF(A558="","",VLOOKUP(A558,基础资料!A:E,4,0))</f>
        <v/>
      </c>
      <c r="O558" s="184" t="str">
        <f t="array" ref="O558">IF(OR(A558="",M558=""),"",N558*M558)</f>
        <v/>
      </c>
    </row>
    <row r="559" spans="1:15">
      <c r="A559" s="182"/>
      <c r="B559" s="172"/>
      <c r="C559" s="172"/>
      <c r="D559" s="183" t="str">
        <f t="array" ref="D559">IF(SUMPRODUCT((原材料明细表!$A$6:$A$1000&gt;=$G$4)*(原材料明细表!$A$6:$A$1000&lt;=$H$4)*(原材料明细表!$C$6:$C$1000=$A559)*(原材料明细表!$F$6:$F$1000))=0,"",SUMPRODUCT((原材料明细表!$A$6:$A$1000&gt;=$G$4)*(原材料明细表!$A$6:$A$1000&lt;=$H$4)*(原材料明细表!$C$6:$C$1000=$A559)*(原材料明细表!$F$6:$F$1000)))</f>
        <v/>
      </c>
      <c r="E559" s="179" t="str">
        <f t="array" ref="E559">IF(A559="","",VLOOKUP(A559,基础资料!A:E,4,0))</f>
        <v/>
      </c>
      <c r="F559" s="180" t="str">
        <f t="array" ref="F559">IF(OR(A559="",D559=""),"",E559*D559)</f>
        <v/>
      </c>
      <c r="G559" s="181" t="str">
        <f t="array" ref="G559">IF(SUMPRODUCT((原材料明细表!$A$6:$A$1000&gt;=$G$4)*(原材料明细表!$A$6:$A$1000&lt;=$H$4)*(原材料明细表!$C$6:$C$1000=$A559)*(原材料明细表!$I$6:$I$1000))=0,"",SUMPRODUCT((原材料明细表!$A$6:$A$1000&gt;=$G$4)*(原材料明细表!$A$6:$A$1000&lt;=$H$4)*(原材料明细表!$C$6:$C$1000=$A559)*(原材料明细表!$I$6:$I$1000)))</f>
        <v/>
      </c>
      <c r="H559" s="179" t="str">
        <f t="array" ref="H559">IF(A559="","",VLOOKUP(A559,基础资料!A:E,4,0))</f>
        <v/>
      </c>
      <c r="I559" s="186" t="str">
        <f t="array" ref="I559">IF(OR(A559="",G559=""),"",G559*H559)</f>
        <v/>
      </c>
      <c r="J559" s="181" t="str">
        <f t="array" ref="J559">IF(SUMPRODUCT((原材料明细表!$A$6:$A$1000&gt;=$G$4)*(原材料明细表!$A$6:$A$1000&lt;=$H$4)*(原材料明细表!$C$6:$C$1000=$A559)*(原材料明细表!$L$6:$L$1000))=0,"",SUMPRODUCT((原材料明细表!$A$6:$A$1000&gt;=$G$4)*(原材料明细表!$A$6:$A$1000&lt;=$H$4)*(原材料明细表!$C$6:$C$1000=$A559)*(原材料明细表!$L$6:$L$1000)))</f>
        <v/>
      </c>
      <c r="K559" s="178" t="str">
        <f t="array" ref="K559">IF(A559="","",VLOOKUP(A559,基础资料!A:E,4,0))</f>
        <v/>
      </c>
      <c r="L559" s="186" t="str">
        <f t="array" ref="L559">IF(OR(A559="",J559=""),"",J559*K559)</f>
        <v/>
      </c>
      <c r="M559" s="187" t="str">
        <f t="array" ref="M559">IF(AND(D559="",G559="",J559=""),"",IF(AND(D559="",G559=""),-J559,IF(AND(D559="",J559=""),-G559,IF(AND(G559="",J559=""),D559,IF(D559="",-G559-J559,IF(G559="",D559-J559,IF(J559="",D559-G559,D559-G559-J559)))))))</f>
        <v/>
      </c>
      <c r="N559" s="178" t="str">
        <f t="array" ref="N559">IF(A559="","",VLOOKUP(A559,基础资料!A:E,4,0))</f>
        <v/>
      </c>
      <c r="O559" s="186" t="str">
        <f t="array" ref="O559">IF(OR(A559="",M559=""),"",N559*M559)</f>
        <v/>
      </c>
    </row>
    <row r="560" spans="1:15">
      <c r="A560" s="182"/>
      <c r="B560" s="172"/>
      <c r="C560" s="172"/>
      <c r="D560" s="183" t="str">
        <f t="array" ref="D560">IF(SUMPRODUCT((原材料明细表!$A$6:$A$1000&gt;=$G$4)*(原材料明细表!$A$6:$A$1000&lt;=$H$4)*(原材料明细表!$C$6:$C$1000=$A560)*(原材料明细表!$F$6:$F$1000))=0,"",SUMPRODUCT((原材料明细表!$A$6:$A$1000&gt;=$G$4)*(原材料明细表!$A$6:$A$1000&lt;=$H$4)*(原材料明细表!$C$6:$C$1000=$A560)*(原材料明细表!$F$6:$F$1000)))</f>
        <v/>
      </c>
      <c r="E560" s="174" t="str">
        <f t="array" ref="E560">IF(A560="","",VLOOKUP(A560,基础资料!A:E,4,0))</f>
        <v/>
      </c>
      <c r="F560" s="175" t="str">
        <f t="array" ref="F560">IF(OR(A560="",D560=""),"",E560*D560)</f>
        <v/>
      </c>
      <c r="G560" s="176" t="str">
        <f t="array" ref="G560">IF(SUMPRODUCT((原材料明细表!$A$6:$A$1000&gt;=$G$4)*(原材料明细表!$A$6:$A$1000&lt;=$H$4)*(原材料明细表!$C$6:$C$1000=$A560)*(原材料明细表!$I$6:$I$1000))=0,"",SUMPRODUCT((原材料明细表!$A$6:$A$1000&gt;=$G$4)*(原材料明细表!$A$6:$A$1000&lt;=$H$4)*(原材料明细表!$C$6:$C$1000=$A560)*(原材料明细表!$I$6:$I$1000)))</f>
        <v/>
      </c>
      <c r="H560" s="174" t="str">
        <f t="array" ref="H560">IF(A560="","",VLOOKUP(A560,基础资料!A:E,4,0))</f>
        <v/>
      </c>
      <c r="I560" s="184" t="str">
        <f t="array" ref="I560">IF(OR(A560="",G560=""),"",G560*H560)</f>
        <v/>
      </c>
      <c r="J560" s="176" t="str">
        <f t="array" ref="J560">IF(SUMPRODUCT((原材料明细表!$A$6:$A$1000&gt;=$G$4)*(原材料明细表!$A$6:$A$1000&lt;=$H$4)*(原材料明细表!$C$6:$C$1000=$A560)*(原材料明细表!$L$6:$L$1000))=0,"",SUMPRODUCT((原材料明细表!$A$6:$A$1000&gt;=$G$4)*(原材料明细表!$A$6:$A$1000&lt;=$H$4)*(原材料明细表!$C$6:$C$1000=$A560)*(原材料明细表!$L$6:$L$1000)))</f>
        <v/>
      </c>
      <c r="K560" s="173" t="str">
        <f t="array" ref="K560">IF(A560="","",VLOOKUP(A560,基础资料!A:E,4,0))</f>
        <v/>
      </c>
      <c r="L560" s="184" t="str">
        <f t="array" ref="L560">IF(OR(A560="",J560=""),"",J560*K560)</f>
        <v/>
      </c>
      <c r="M560" s="185" t="str">
        <f t="array" ref="M560">IF(AND(D560="",G560="",J560=""),"",IF(AND(D560="",G560=""),-J560,IF(AND(D560="",J560=""),-G560,IF(AND(G560="",J560=""),D560,IF(D560="",-G560-J560,IF(G560="",D560-J560,IF(J560="",D560-G560,D560-G560-J560)))))))</f>
        <v/>
      </c>
      <c r="N560" s="173" t="str">
        <f t="array" ref="N560">IF(A560="","",VLOOKUP(A560,基础资料!A:E,4,0))</f>
        <v/>
      </c>
      <c r="O560" s="184" t="str">
        <f t="array" ref="O560">IF(OR(A560="",M560=""),"",N560*M560)</f>
        <v/>
      </c>
    </row>
    <row r="561" spans="1:15">
      <c r="A561" s="182"/>
      <c r="B561" s="172"/>
      <c r="C561" s="172"/>
      <c r="D561" s="183" t="str">
        <f t="array" ref="D561">IF(SUMPRODUCT((原材料明细表!$A$6:$A$1000&gt;=$G$4)*(原材料明细表!$A$6:$A$1000&lt;=$H$4)*(原材料明细表!$C$6:$C$1000=$A561)*(原材料明细表!$F$6:$F$1000))=0,"",SUMPRODUCT((原材料明细表!$A$6:$A$1000&gt;=$G$4)*(原材料明细表!$A$6:$A$1000&lt;=$H$4)*(原材料明细表!$C$6:$C$1000=$A561)*(原材料明细表!$F$6:$F$1000)))</f>
        <v/>
      </c>
      <c r="E561" s="179" t="str">
        <f t="array" ref="E561">IF(A561="","",VLOOKUP(A561,基础资料!A:E,4,0))</f>
        <v/>
      </c>
      <c r="F561" s="180" t="str">
        <f t="array" ref="F561">IF(OR(A561="",D561=""),"",E561*D561)</f>
        <v/>
      </c>
      <c r="G561" s="181" t="str">
        <f t="array" ref="G561">IF(SUMPRODUCT((原材料明细表!$A$6:$A$1000&gt;=$G$4)*(原材料明细表!$A$6:$A$1000&lt;=$H$4)*(原材料明细表!$C$6:$C$1000=$A561)*(原材料明细表!$I$6:$I$1000))=0,"",SUMPRODUCT((原材料明细表!$A$6:$A$1000&gt;=$G$4)*(原材料明细表!$A$6:$A$1000&lt;=$H$4)*(原材料明细表!$C$6:$C$1000=$A561)*(原材料明细表!$I$6:$I$1000)))</f>
        <v/>
      </c>
      <c r="H561" s="179" t="str">
        <f t="array" ref="H561">IF(A561="","",VLOOKUP(A561,基础资料!A:E,4,0))</f>
        <v/>
      </c>
      <c r="I561" s="186" t="str">
        <f t="array" ref="I561">IF(OR(A561="",G561=""),"",G561*H561)</f>
        <v/>
      </c>
      <c r="J561" s="181" t="str">
        <f t="array" ref="J561">IF(SUMPRODUCT((原材料明细表!$A$6:$A$1000&gt;=$G$4)*(原材料明细表!$A$6:$A$1000&lt;=$H$4)*(原材料明细表!$C$6:$C$1000=$A561)*(原材料明细表!$L$6:$L$1000))=0,"",SUMPRODUCT((原材料明细表!$A$6:$A$1000&gt;=$G$4)*(原材料明细表!$A$6:$A$1000&lt;=$H$4)*(原材料明细表!$C$6:$C$1000=$A561)*(原材料明细表!$L$6:$L$1000)))</f>
        <v/>
      </c>
      <c r="K561" s="178" t="str">
        <f t="array" ref="K561">IF(A561="","",VLOOKUP(A561,基础资料!A:E,4,0))</f>
        <v/>
      </c>
      <c r="L561" s="186" t="str">
        <f t="array" ref="L561">IF(OR(A561="",J561=""),"",J561*K561)</f>
        <v/>
      </c>
      <c r="M561" s="187" t="str">
        <f t="array" ref="M561">IF(AND(D561="",G561="",J561=""),"",IF(AND(D561="",G561=""),-J561,IF(AND(D561="",J561=""),-G561,IF(AND(G561="",J561=""),D561,IF(D561="",-G561-J561,IF(G561="",D561-J561,IF(J561="",D561-G561,D561-G561-J561)))))))</f>
        <v/>
      </c>
      <c r="N561" s="178" t="str">
        <f t="array" ref="N561">IF(A561="","",VLOOKUP(A561,基础资料!A:E,4,0))</f>
        <v/>
      </c>
      <c r="O561" s="186" t="str">
        <f t="array" ref="O561">IF(OR(A561="",M561=""),"",N561*M561)</f>
        <v/>
      </c>
    </row>
    <row r="562" spans="1:15">
      <c r="A562" s="182"/>
      <c r="B562" s="172"/>
      <c r="C562" s="172"/>
      <c r="D562" s="183" t="str">
        <f t="array" ref="D562">IF(SUMPRODUCT((原材料明细表!$A$6:$A$1000&gt;=$G$4)*(原材料明细表!$A$6:$A$1000&lt;=$H$4)*(原材料明细表!$C$6:$C$1000=$A562)*(原材料明细表!$F$6:$F$1000))=0,"",SUMPRODUCT((原材料明细表!$A$6:$A$1000&gt;=$G$4)*(原材料明细表!$A$6:$A$1000&lt;=$H$4)*(原材料明细表!$C$6:$C$1000=$A562)*(原材料明细表!$F$6:$F$1000)))</f>
        <v/>
      </c>
      <c r="E562" s="174" t="str">
        <f t="array" ref="E562">IF(A562="","",VLOOKUP(A562,基础资料!A:E,4,0))</f>
        <v/>
      </c>
      <c r="F562" s="175" t="str">
        <f t="array" ref="F562">IF(OR(A562="",D562=""),"",E562*D562)</f>
        <v/>
      </c>
      <c r="G562" s="176" t="str">
        <f t="array" ref="G562">IF(SUMPRODUCT((原材料明细表!$A$6:$A$1000&gt;=$G$4)*(原材料明细表!$A$6:$A$1000&lt;=$H$4)*(原材料明细表!$C$6:$C$1000=$A562)*(原材料明细表!$I$6:$I$1000))=0,"",SUMPRODUCT((原材料明细表!$A$6:$A$1000&gt;=$G$4)*(原材料明细表!$A$6:$A$1000&lt;=$H$4)*(原材料明细表!$C$6:$C$1000=$A562)*(原材料明细表!$I$6:$I$1000)))</f>
        <v/>
      </c>
      <c r="H562" s="174" t="str">
        <f t="array" ref="H562">IF(A562="","",VLOOKUP(A562,基础资料!A:E,4,0))</f>
        <v/>
      </c>
      <c r="I562" s="184" t="str">
        <f t="array" ref="I562">IF(OR(A562="",G562=""),"",G562*H562)</f>
        <v/>
      </c>
      <c r="J562" s="176" t="str">
        <f t="array" ref="J562">IF(SUMPRODUCT((原材料明细表!$A$6:$A$1000&gt;=$G$4)*(原材料明细表!$A$6:$A$1000&lt;=$H$4)*(原材料明细表!$C$6:$C$1000=$A562)*(原材料明细表!$L$6:$L$1000))=0,"",SUMPRODUCT((原材料明细表!$A$6:$A$1000&gt;=$G$4)*(原材料明细表!$A$6:$A$1000&lt;=$H$4)*(原材料明细表!$C$6:$C$1000=$A562)*(原材料明细表!$L$6:$L$1000)))</f>
        <v/>
      </c>
      <c r="K562" s="173" t="str">
        <f t="array" ref="K562">IF(A562="","",VLOOKUP(A562,基础资料!A:E,4,0))</f>
        <v/>
      </c>
      <c r="L562" s="184" t="str">
        <f t="array" ref="L562">IF(OR(A562="",J562=""),"",J562*K562)</f>
        <v/>
      </c>
      <c r="M562" s="185" t="str">
        <f t="array" ref="M562">IF(AND(D562="",G562="",J562=""),"",IF(AND(D562="",G562=""),-J562,IF(AND(D562="",J562=""),-G562,IF(AND(G562="",J562=""),D562,IF(D562="",-G562-J562,IF(G562="",D562-J562,IF(J562="",D562-G562,D562-G562-J562)))))))</f>
        <v/>
      </c>
      <c r="N562" s="173" t="str">
        <f t="array" ref="N562">IF(A562="","",VLOOKUP(A562,基础资料!A:E,4,0))</f>
        <v/>
      </c>
      <c r="O562" s="184" t="str">
        <f t="array" ref="O562">IF(OR(A562="",M562=""),"",N562*M562)</f>
        <v/>
      </c>
    </row>
    <row r="563" spans="1:15">
      <c r="A563" s="182"/>
      <c r="B563" s="172"/>
      <c r="C563" s="172"/>
      <c r="D563" s="183" t="str">
        <f t="array" ref="D563">IF(SUMPRODUCT((原材料明细表!$A$6:$A$1000&gt;=$G$4)*(原材料明细表!$A$6:$A$1000&lt;=$H$4)*(原材料明细表!$C$6:$C$1000=$A563)*(原材料明细表!$F$6:$F$1000))=0,"",SUMPRODUCT((原材料明细表!$A$6:$A$1000&gt;=$G$4)*(原材料明细表!$A$6:$A$1000&lt;=$H$4)*(原材料明细表!$C$6:$C$1000=$A563)*(原材料明细表!$F$6:$F$1000)))</f>
        <v/>
      </c>
      <c r="E563" s="179" t="str">
        <f t="array" ref="E563">IF(A563="","",VLOOKUP(A563,基础资料!A:E,4,0))</f>
        <v/>
      </c>
      <c r="F563" s="180" t="str">
        <f t="array" ref="F563">IF(OR(A563="",D563=""),"",E563*D563)</f>
        <v/>
      </c>
      <c r="G563" s="181" t="str">
        <f t="array" ref="G563">IF(SUMPRODUCT((原材料明细表!$A$6:$A$1000&gt;=$G$4)*(原材料明细表!$A$6:$A$1000&lt;=$H$4)*(原材料明细表!$C$6:$C$1000=$A563)*(原材料明细表!$I$6:$I$1000))=0,"",SUMPRODUCT((原材料明细表!$A$6:$A$1000&gt;=$G$4)*(原材料明细表!$A$6:$A$1000&lt;=$H$4)*(原材料明细表!$C$6:$C$1000=$A563)*(原材料明细表!$I$6:$I$1000)))</f>
        <v/>
      </c>
      <c r="H563" s="179" t="str">
        <f t="array" ref="H563">IF(A563="","",VLOOKUP(A563,基础资料!A:E,4,0))</f>
        <v/>
      </c>
      <c r="I563" s="186" t="str">
        <f t="array" ref="I563">IF(OR(A563="",G563=""),"",G563*H563)</f>
        <v/>
      </c>
      <c r="J563" s="181" t="str">
        <f t="array" ref="J563">IF(SUMPRODUCT((原材料明细表!$A$6:$A$1000&gt;=$G$4)*(原材料明细表!$A$6:$A$1000&lt;=$H$4)*(原材料明细表!$C$6:$C$1000=$A563)*(原材料明细表!$L$6:$L$1000))=0,"",SUMPRODUCT((原材料明细表!$A$6:$A$1000&gt;=$G$4)*(原材料明细表!$A$6:$A$1000&lt;=$H$4)*(原材料明细表!$C$6:$C$1000=$A563)*(原材料明细表!$L$6:$L$1000)))</f>
        <v/>
      </c>
      <c r="K563" s="178" t="str">
        <f t="array" ref="K563">IF(A563="","",VLOOKUP(A563,基础资料!A:E,4,0))</f>
        <v/>
      </c>
      <c r="L563" s="186" t="str">
        <f t="array" ref="L563">IF(OR(A563="",J563=""),"",J563*K563)</f>
        <v/>
      </c>
      <c r="M563" s="187" t="str">
        <f t="array" ref="M563">IF(AND(D563="",G563="",J563=""),"",IF(AND(D563="",G563=""),-J563,IF(AND(D563="",J563=""),-G563,IF(AND(G563="",J563=""),D563,IF(D563="",-G563-J563,IF(G563="",D563-J563,IF(J563="",D563-G563,D563-G563-J563)))))))</f>
        <v/>
      </c>
      <c r="N563" s="178" t="str">
        <f t="array" ref="N563">IF(A563="","",VLOOKUP(A563,基础资料!A:E,4,0))</f>
        <v/>
      </c>
      <c r="O563" s="186" t="str">
        <f t="array" ref="O563">IF(OR(A563="",M563=""),"",N563*M563)</f>
        <v/>
      </c>
    </row>
    <row r="564" spans="1:15">
      <c r="A564" s="182"/>
      <c r="B564" s="172"/>
      <c r="C564" s="172"/>
      <c r="D564" s="183" t="str">
        <f t="array" ref="D564">IF(SUMPRODUCT((原材料明细表!$A$6:$A$1000&gt;=$G$4)*(原材料明细表!$A$6:$A$1000&lt;=$H$4)*(原材料明细表!$C$6:$C$1000=$A564)*(原材料明细表!$F$6:$F$1000))=0,"",SUMPRODUCT((原材料明细表!$A$6:$A$1000&gt;=$G$4)*(原材料明细表!$A$6:$A$1000&lt;=$H$4)*(原材料明细表!$C$6:$C$1000=$A564)*(原材料明细表!$F$6:$F$1000)))</f>
        <v/>
      </c>
      <c r="E564" s="174" t="str">
        <f t="array" ref="E564">IF(A564="","",VLOOKUP(A564,基础资料!A:E,4,0))</f>
        <v/>
      </c>
      <c r="F564" s="175" t="str">
        <f t="array" ref="F564">IF(OR(A564="",D564=""),"",E564*D564)</f>
        <v/>
      </c>
      <c r="G564" s="176" t="str">
        <f t="array" ref="G564">IF(SUMPRODUCT((原材料明细表!$A$6:$A$1000&gt;=$G$4)*(原材料明细表!$A$6:$A$1000&lt;=$H$4)*(原材料明细表!$C$6:$C$1000=$A564)*(原材料明细表!$I$6:$I$1000))=0,"",SUMPRODUCT((原材料明细表!$A$6:$A$1000&gt;=$G$4)*(原材料明细表!$A$6:$A$1000&lt;=$H$4)*(原材料明细表!$C$6:$C$1000=$A564)*(原材料明细表!$I$6:$I$1000)))</f>
        <v/>
      </c>
      <c r="H564" s="174" t="str">
        <f t="array" ref="H564">IF(A564="","",VLOOKUP(A564,基础资料!A:E,4,0))</f>
        <v/>
      </c>
      <c r="I564" s="184" t="str">
        <f t="array" ref="I564">IF(OR(A564="",G564=""),"",G564*H564)</f>
        <v/>
      </c>
      <c r="J564" s="176" t="str">
        <f t="array" ref="J564">IF(SUMPRODUCT((原材料明细表!$A$6:$A$1000&gt;=$G$4)*(原材料明细表!$A$6:$A$1000&lt;=$H$4)*(原材料明细表!$C$6:$C$1000=$A564)*(原材料明细表!$L$6:$L$1000))=0,"",SUMPRODUCT((原材料明细表!$A$6:$A$1000&gt;=$G$4)*(原材料明细表!$A$6:$A$1000&lt;=$H$4)*(原材料明细表!$C$6:$C$1000=$A564)*(原材料明细表!$L$6:$L$1000)))</f>
        <v/>
      </c>
      <c r="K564" s="173" t="str">
        <f t="array" ref="K564">IF(A564="","",VLOOKUP(A564,基础资料!A:E,4,0))</f>
        <v/>
      </c>
      <c r="L564" s="184" t="str">
        <f t="array" ref="L564">IF(OR(A564="",J564=""),"",J564*K564)</f>
        <v/>
      </c>
      <c r="M564" s="185" t="str">
        <f t="array" ref="M564">IF(AND(D564="",G564="",J564=""),"",IF(AND(D564="",G564=""),-J564,IF(AND(D564="",J564=""),-G564,IF(AND(G564="",J564=""),D564,IF(D564="",-G564-J564,IF(G564="",D564-J564,IF(J564="",D564-G564,D564-G564-J564)))))))</f>
        <v/>
      </c>
      <c r="N564" s="173" t="str">
        <f t="array" ref="N564">IF(A564="","",VLOOKUP(A564,基础资料!A:E,4,0))</f>
        <v/>
      </c>
      <c r="O564" s="184" t="str">
        <f t="array" ref="O564">IF(OR(A564="",M564=""),"",N564*M564)</f>
        <v/>
      </c>
    </row>
    <row r="565" spans="1:15">
      <c r="A565" s="182"/>
      <c r="B565" s="172"/>
      <c r="C565" s="172"/>
      <c r="D565" s="183" t="str">
        <f t="array" ref="D565">IF(SUMPRODUCT((原材料明细表!$A$6:$A$1000&gt;=$G$4)*(原材料明细表!$A$6:$A$1000&lt;=$H$4)*(原材料明细表!$C$6:$C$1000=$A565)*(原材料明细表!$F$6:$F$1000))=0,"",SUMPRODUCT((原材料明细表!$A$6:$A$1000&gt;=$G$4)*(原材料明细表!$A$6:$A$1000&lt;=$H$4)*(原材料明细表!$C$6:$C$1000=$A565)*(原材料明细表!$F$6:$F$1000)))</f>
        <v/>
      </c>
      <c r="E565" s="179" t="str">
        <f t="array" ref="E565">IF(A565="","",VLOOKUP(A565,基础资料!A:E,4,0))</f>
        <v/>
      </c>
      <c r="F565" s="180" t="str">
        <f t="array" ref="F565">IF(OR(A565="",D565=""),"",E565*D565)</f>
        <v/>
      </c>
      <c r="G565" s="181" t="str">
        <f t="array" ref="G565">IF(SUMPRODUCT((原材料明细表!$A$6:$A$1000&gt;=$G$4)*(原材料明细表!$A$6:$A$1000&lt;=$H$4)*(原材料明细表!$C$6:$C$1000=$A565)*(原材料明细表!$I$6:$I$1000))=0,"",SUMPRODUCT((原材料明细表!$A$6:$A$1000&gt;=$G$4)*(原材料明细表!$A$6:$A$1000&lt;=$H$4)*(原材料明细表!$C$6:$C$1000=$A565)*(原材料明细表!$I$6:$I$1000)))</f>
        <v/>
      </c>
      <c r="H565" s="179" t="str">
        <f t="array" ref="H565">IF(A565="","",VLOOKUP(A565,基础资料!A:E,4,0))</f>
        <v/>
      </c>
      <c r="I565" s="186" t="str">
        <f t="array" ref="I565">IF(OR(A565="",G565=""),"",G565*H565)</f>
        <v/>
      </c>
      <c r="J565" s="181" t="str">
        <f t="array" ref="J565">IF(SUMPRODUCT((原材料明细表!$A$6:$A$1000&gt;=$G$4)*(原材料明细表!$A$6:$A$1000&lt;=$H$4)*(原材料明细表!$C$6:$C$1000=$A565)*(原材料明细表!$L$6:$L$1000))=0,"",SUMPRODUCT((原材料明细表!$A$6:$A$1000&gt;=$G$4)*(原材料明细表!$A$6:$A$1000&lt;=$H$4)*(原材料明细表!$C$6:$C$1000=$A565)*(原材料明细表!$L$6:$L$1000)))</f>
        <v/>
      </c>
      <c r="K565" s="178" t="str">
        <f t="array" ref="K565">IF(A565="","",VLOOKUP(A565,基础资料!A:E,4,0))</f>
        <v/>
      </c>
      <c r="L565" s="186" t="str">
        <f t="array" ref="L565">IF(OR(A565="",J565=""),"",J565*K565)</f>
        <v/>
      </c>
      <c r="M565" s="187" t="str">
        <f t="array" ref="M565">IF(AND(D565="",G565="",J565=""),"",IF(AND(D565="",G565=""),-J565,IF(AND(D565="",J565=""),-G565,IF(AND(G565="",J565=""),D565,IF(D565="",-G565-J565,IF(G565="",D565-J565,IF(J565="",D565-G565,D565-G565-J565)))))))</f>
        <v/>
      </c>
      <c r="N565" s="178" t="str">
        <f t="array" ref="N565">IF(A565="","",VLOOKUP(A565,基础资料!A:E,4,0))</f>
        <v/>
      </c>
      <c r="O565" s="186" t="str">
        <f t="array" ref="O565">IF(OR(A565="",M565=""),"",N565*M565)</f>
        <v/>
      </c>
    </row>
    <row r="566" spans="1:15">
      <c r="A566" s="182"/>
      <c r="B566" s="172"/>
      <c r="C566" s="172"/>
      <c r="D566" s="183" t="str">
        <f t="array" ref="D566">IF(SUMPRODUCT((原材料明细表!$A$6:$A$1000&gt;=$G$4)*(原材料明细表!$A$6:$A$1000&lt;=$H$4)*(原材料明细表!$C$6:$C$1000=$A566)*(原材料明细表!$F$6:$F$1000))=0,"",SUMPRODUCT((原材料明细表!$A$6:$A$1000&gt;=$G$4)*(原材料明细表!$A$6:$A$1000&lt;=$H$4)*(原材料明细表!$C$6:$C$1000=$A566)*(原材料明细表!$F$6:$F$1000)))</f>
        <v/>
      </c>
      <c r="E566" s="174" t="str">
        <f t="array" ref="E566">IF(A566="","",VLOOKUP(A566,基础资料!A:E,4,0))</f>
        <v/>
      </c>
      <c r="F566" s="175" t="str">
        <f t="array" ref="F566">IF(OR(A566="",D566=""),"",E566*D566)</f>
        <v/>
      </c>
      <c r="G566" s="176" t="str">
        <f t="array" ref="G566">IF(SUMPRODUCT((原材料明细表!$A$6:$A$1000&gt;=$G$4)*(原材料明细表!$A$6:$A$1000&lt;=$H$4)*(原材料明细表!$C$6:$C$1000=$A566)*(原材料明细表!$I$6:$I$1000))=0,"",SUMPRODUCT((原材料明细表!$A$6:$A$1000&gt;=$G$4)*(原材料明细表!$A$6:$A$1000&lt;=$H$4)*(原材料明细表!$C$6:$C$1000=$A566)*(原材料明细表!$I$6:$I$1000)))</f>
        <v/>
      </c>
      <c r="H566" s="174" t="str">
        <f t="array" ref="H566">IF(A566="","",VLOOKUP(A566,基础资料!A:E,4,0))</f>
        <v/>
      </c>
      <c r="I566" s="184" t="str">
        <f t="array" ref="I566">IF(OR(A566="",G566=""),"",G566*H566)</f>
        <v/>
      </c>
      <c r="J566" s="176" t="str">
        <f t="array" ref="J566">IF(SUMPRODUCT((原材料明细表!$A$6:$A$1000&gt;=$G$4)*(原材料明细表!$A$6:$A$1000&lt;=$H$4)*(原材料明细表!$C$6:$C$1000=$A566)*(原材料明细表!$L$6:$L$1000))=0,"",SUMPRODUCT((原材料明细表!$A$6:$A$1000&gt;=$G$4)*(原材料明细表!$A$6:$A$1000&lt;=$H$4)*(原材料明细表!$C$6:$C$1000=$A566)*(原材料明细表!$L$6:$L$1000)))</f>
        <v/>
      </c>
      <c r="K566" s="173" t="str">
        <f t="array" ref="K566">IF(A566="","",VLOOKUP(A566,基础资料!A:E,4,0))</f>
        <v/>
      </c>
      <c r="L566" s="184" t="str">
        <f t="array" ref="L566">IF(OR(A566="",J566=""),"",J566*K566)</f>
        <v/>
      </c>
      <c r="M566" s="185" t="str">
        <f t="array" ref="M566">IF(AND(D566="",G566="",J566=""),"",IF(AND(D566="",G566=""),-J566,IF(AND(D566="",J566=""),-G566,IF(AND(G566="",J566=""),D566,IF(D566="",-G566-J566,IF(G566="",D566-J566,IF(J566="",D566-G566,D566-G566-J566)))))))</f>
        <v/>
      </c>
      <c r="N566" s="173" t="str">
        <f t="array" ref="N566">IF(A566="","",VLOOKUP(A566,基础资料!A:E,4,0))</f>
        <v/>
      </c>
      <c r="O566" s="184" t="str">
        <f t="array" ref="O566">IF(OR(A566="",M566=""),"",N566*M566)</f>
        <v/>
      </c>
    </row>
    <row r="567" spans="1:15">
      <c r="A567" s="182"/>
      <c r="B567" s="172"/>
      <c r="C567" s="172"/>
      <c r="D567" s="183" t="str">
        <f t="array" ref="D567">IF(SUMPRODUCT((原材料明细表!$A$6:$A$1000&gt;=$G$4)*(原材料明细表!$A$6:$A$1000&lt;=$H$4)*(原材料明细表!$C$6:$C$1000=$A567)*(原材料明细表!$F$6:$F$1000))=0,"",SUMPRODUCT((原材料明细表!$A$6:$A$1000&gt;=$G$4)*(原材料明细表!$A$6:$A$1000&lt;=$H$4)*(原材料明细表!$C$6:$C$1000=$A567)*(原材料明细表!$F$6:$F$1000)))</f>
        <v/>
      </c>
      <c r="E567" s="179" t="str">
        <f t="array" ref="E567">IF(A567="","",VLOOKUP(A567,基础资料!A:E,4,0))</f>
        <v/>
      </c>
      <c r="F567" s="180" t="str">
        <f t="array" ref="F567">IF(OR(A567="",D567=""),"",E567*D567)</f>
        <v/>
      </c>
      <c r="G567" s="181" t="str">
        <f t="array" ref="G567">IF(SUMPRODUCT((原材料明细表!$A$6:$A$1000&gt;=$G$4)*(原材料明细表!$A$6:$A$1000&lt;=$H$4)*(原材料明细表!$C$6:$C$1000=$A567)*(原材料明细表!$I$6:$I$1000))=0,"",SUMPRODUCT((原材料明细表!$A$6:$A$1000&gt;=$G$4)*(原材料明细表!$A$6:$A$1000&lt;=$H$4)*(原材料明细表!$C$6:$C$1000=$A567)*(原材料明细表!$I$6:$I$1000)))</f>
        <v/>
      </c>
      <c r="H567" s="179" t="str">
        <f t="array" ref="H567">IF(A567="","",VLOOKUP(A567,基础资料!A:E,4,0))</f>
        <v/>
      </c>
      <c r="I567" s="186" t="str">
        <f t="array" ref="I567">IF(OR(A567="",G567=""),"",G567*H567)</f>
        <v/>
      </c>
      <c r="J567" s="181" t="str">
        <f t="array" ref="J567">IF(SUMPRODUCT((原材料明细表!$A$6:$A$1000&gt;=$G$4)*(原材料明细表!$A$6:$A$1000&lt;=$H$4)*(原材料明细表!$C$6:$C$1000=$A567)*(原材料明细表!$L$6:$L$1000))=0,"",SUMPRODUCT((原材料明细表!$A$6:$A$1000&gt;=$G$4)*(原材料明细表!$A$6:$A$1000&lt;=$H$4)*(原材料明细表!$C$6:$C$1000=$A567)*(原材料明细表!$L$6:$L$1000)))</f>
        <v/>
      </c>
      <c r="K567" s="178" t="str">
        <f t="array" ref="K567">IF(A567="","",VLOOKUP(A567,基础资料!A:E,4,0))</f>
        <v/>
      </c>
      <c r="L567" s="186" t="str">
        <f t="array" ref="L567">IF(OR(A567="",J567=""),"",J567*K567)</f>
        <v/>
      </c>
      <c r="M567" s="187" t="str">
        <f t="array" ref="M567">IF(AND(D567="",G567="",J567=""),"",IF(AND(D567="",G567=""),-J567,IF(AND(D567="",J567=""),-G567,IF(AND(G567="",J567=""),D567,IF(D567="",-G567-J567,IF(G567="",D567-J567,IF(J567="",D567-G567,D567-G567-J567)))))))</f>
        <v/>
      </c>
      <c r="N567" s="178" t="str">
        <f t="array" ref="N567">IF(A567="","",VLOOKUP(A567,基础资料!A:E,4,0))</f>
        <v/>
      </c>
      <c r="O567" s="186" t="str">
        <f t="array" ref="O567">IF(OR(A567="",M567=""),"",N567*M567)</f>
        <v/>
      </c>
    </row>
    <row r="568" spans="1:15">
      <c r="A568" s="182"/>
      <c r="B568" s="172"/>
      <c r="C568" s="172"/>
      <c r="D568" s="183" t="str">
        <f t="array" ref="D568">IF(SUMPRODUCT((原材料明细表!$A$6:$A$1000&gt;=$G$4)*(原材料明细表!$A$6:$A$1000&lt;=$H$4)*(原材料明细表!$C$6:$C$1000=$A568)*(原材料明细表!$F$6:$F$1000))=0,"",SUMPRODUCT((原材料明细表!$A$6:$A$1000&gt;=$G$4)*(原材料明细表!$A$6:$A$1000&lt;=$H$4)*(原材料明细表!$C$6:$C$1000=$A568)*(原材料明细表!$F$6:$F$1000)))</f>
        <v/>
      </c>
      <c r="E568" s="174" t="str">
        <f t="array" ref="E568">IF(A568="","",VLOOKUP(A568,基础资料!A:E,4,0))</f>
        <v/>
      </c>
      <c r="F568" s="175" t="str">
        <f t="array" ref="F568">IF(OR(A568="",D568=""),"",E568*D568)</f>
        <v/>
      </c>
      <c r="G568" s="176" t="str">
        <f t="array" ref="G568">IF(SUMPRODUCT((原材料明细表!$A$6:$A$1000&gt;=$G$4)*(原材料明细表!$A$6:$A$1000&lt;=$H$4)*(原材料明细表!$C$6:$C$1000=$A568)*(原材料明细表!$I$6:$I$1000))=0,"",SUMPRODUCT((原材料明细表!$A$6:$A$1000&gt;=$G$4)*(原材料明细表!$A$6:$A$1000&lt;=$H$4)*(原材料明细表!$C$6:$C$1000=$A568)*(原材料明细表!$I$6:$I$1000)))</f>
        <v/>
      </c>
      <c r="H568" s="174" t="str">
        <f t="array" ref="H568">IF(A568="","",VLOOKUP(A568,基础资料!A:E,4,0))</f>
        <v/>
      </c>
      <c r="I568" s="184" t="str">
        <f t="array" ref="I568">IF(OR(A568="",G568=""),"",G568*H568)</f>
        <v/>
      </c>
      <c r="J568" s="176" t="str">
        <f t="array" ref="J568">IF(SUMPRODUCT((原材料明细表!$A$6:$A$1000&gt;=$G$4)*(原材料明细表!$A$6:$A$1000&lt;=$H$4)*(原材料明细表!$C$6:$C$1000=$A568)*(原材料明细表!$L$6:$L$1000))=0,"",SUMPRODUCT((原材料明细表!$A$6:$A$1000&gt;=$G$4)*(原材料明细表!$A$6:$A$1000&lt;=$H$4)*(原材料明细表!$C$6:$C$1000=$A568)*(原材料明细表!$L$6:$L$1000)))</f>
        <v/>
      </c>
      <c r="K568" s="173" t="str">
        <f t="array" ref="K568">IF(A568="","",VLOOKUP(A568,基础资料!A:E,4,0))</f>
        <v/>
      </c>
      <c r="L568" s="184" t="str">
        <f t="array" ref="L568">IF(OR(A568="",J568=""),"",J568*K568)</f>
        <v/>
      </c>
      <c r="M568" s="185" t="str">
        <f t="array" ref="M568">IF(AND(D568="",G568="",J568=""),"",IF(AND(D568="",G568=""),-J568,IF(AND(D568="",J568=""),-G568,IF(AND(G568="",J568=""),D568,IF(D568="",-G568-J568,IF(G568="",D568-J568,IF(J568="",D568-G568,D568-G568-J568)))))))</f>
        <v/>
      </c>
      <c r="N568" s="173" t="str">
        <f t="array" ref="N568">IF(A568="","",VLOOKUP(A568,基础资料!A:E,4,0))</f>
        <v/>
      </c>
      <c r="O568" s="184" t="str">
        <f t="array" ref="O568">IF(OR(A568="",M568=""),"",N568*M568)</f>
        <v/>
      </c>
    </row>
    <row r="569" spans="1:15">
      <c r="A569" s="182"/>
      <c r="B569" s="172"/>
      <c r="C569" s="172"/>
      <c r="D569" s="183" t="str">
        <f t="array" ref="D569">IF(SUMPRODUCT((原材料明细表!$A$6:$A$1000&gt;=$G$4)*(原材料明细表!$A$6:$A$1000&lt;=$H$4)*(原材料明细表!$C$6:$C$1000=$A569)*(原材料明细表!$F$6:$F$1000))=0,"",SUMPRODUCT((原材料明细表!$A$6:$A$1000&gt;=$G$4)*(原材料明细表!$A$6:$A$1000&lt;=$H$4)*(原材料明细表!$C$6:$C$1000=$A569)*(原材料明细表!$F$6:$F$1000)))</f>
        <v/>
      </c>
      <c r="E569" s="179" t="str">
        <f t="array" ref="E569">IF(A569="","",VLOOKUP(A569,基础资料!A:E,4,0))</f>
        <v/>
      </c>
      <c r="F569" s="180" t="str">
        <f t="array" ref="F569">IF(OR(A569="",D569=""),"",E569*D569)</f>
        <v/>
      </c>
      <c r="G569" s="181" t="str">
        <f t="array" ref="G569">IF(SUMPRODUCT((原材料明细表!$A$6:$A$1000&gt;=$G$4)*(原材料明细表!$A$6:$A$1000&lt;=$H$4)*(原材料明细表!$C$6:$C$1000=$A569)*(原材料明细表!$I$6:$I$1000))=0,"",SUMPRODUCT((原材料明细表!$A$6:$A$1000&gt;=$G$4)*(原材料明细表!$A$6:$A$1000&lt;=$H$4)*(原材料明细表!$C$6:$C$1000=$A569)*(原材料明细表!$I$6:$I$1000)))</f>
        <v/>
      </c>
      <c r="H569" s="179" t="str">
        <f t="array" ref="H569">IF(A569="","",VLOOKUP(A569,基础资料!A:E,4,0))</f>
        <v/>
      </c>
      <c r="I569" s="186" t="str">
        <f t="array" ref="I569">IF(OR(A569="",G569=""),"",G569*H569)</f>
        <v/>
      </c>
      <c r="J569" s="181" t="str">
        <f t="array" ref="J569">IF(SUMPRODUCT((原材料明细表!$A$6:$A$1000&gt;=$G$4)*(原材料明细表!$A$6:$A$1000&lt;=$H$4)*(原材料明细表!$C$6:$C$1000=$A569)*(原材料明细表!$L$6:$L$1000))=0,"",SUMPRODUCT((原材料明细表!$A$6:$A$1000&gt;=$G$4)*(原材料明细表!$A$6:$A$1000&lt;=$H$4)*(原材料明细表!$C$6:$C$1000=$A569)*(原材料明细表!$L$6:$L$1000)))</f>
        <v/>
      </c>
      <c r="K569" s="178" t="str">
        <f t="array" ref="K569">IF(A569="","",VLOOKUP(A569,基础资料!A:E,4,0))</f>
        <v/>
      </c>
      <c r="L569" s="186" t="str">
        <f t="array" ref="L569">IF(OR(A569="",J569=""),"",J569*K569)</f>
        <v/>
      </c>
      <c r="M569" s="187" t="str">
        <f t="array" ref="M569">IF(AND(D569="",G569="",J569=""),"",IF(AND(D569="",G569=""),-J569,IF(AND(D569="",J569=""),-G569,IF(AND(G569="",J569=""),D569,IF(D569="",-G569-J569,IF(G569="",D569-J569,IF(J569="",D569-G569,D569-G569-J569)))))))</f>
        <v/>
      </c>
      <c r="N569" s="178" t="str">
        <f t="array" ref="N569">IF(A569="","",VLOOKUP(A569,基础资料!A:E,4,0))</f>
        <v/>
      </c>
      <c r="O569" s="186" t="str">
        <f t="array" ref="O569">IF(OR(A569="",M569=""),"",N569*M569)</f>
        <v/>
      </c>
    </row>
    <row r="570" spans="1:15">
      <c r="A570" s="182"/>
      <c r="B570" s="172"/>
      <c r="C570" s="172"/>
      <c r="D570" s="183" t="str">
        <f t="array" ref="D570">IF(SUMPRODUCT((原材料明细表!$A$6:$A$1000&gt;=$G$4)*(原材料明细表!$A$6:$A$1000&lt;=$H$4)*(原材料明细表!$C$6:$C$1000=$A570)*(原材料明细表!$F$6:$F$1000))=0,"",SUMPRODUCT((原材料明细表!$A$6:$A$1000&gt;=$G$4)*(原材料明细表!$A$6:$A$1000&lt;=$H$4)*(原材料明细表!$C$6:$C$1000=$A570)*(原材料明细表!$F$6:$F$1000)))</f>
        <v/>
      </c>
      <c r="E570" s="174" t="str">
        <f t="array" ref="E570">IF(A570="","",VLOOKUP(A570,基础资料!A:E,4,0))</f>
        <v/>
      </c>
      <c r="F570" s="175" t="str">
        <f t="array" ref="F570">IF(OR(A570="",D570=""),"",E570*D570)</f>
        <v/>
      </c>
      <c r="G570" s="176" t="str">
        <f t="array" ref="G570">IF(SUMPRODUCT((原材料明细表!$A$6:$A$1000&gt;=$G$4)*(原材料明细表!$A$6:$A$1000&lt;=$H$4)*(原材料明细表!$C$6:$C$1000=$A570)*(原材料明细表!$I$6:$I$1000))=0,"",SUMPRODUCT((原材料明细表!$A$6:$A$1000&gt;=$G$4)*(原材料明细表!$A$6:$A$1000&lt;=$H$4)*(原材料明细表!$C$6:$C$1000=$A570)*(原材料明细表!$I$6:$I$1000)))</f>
        <v/>
      </c>
      <c r="H570" s="174" t="str">
        <f t="array" ref="H570">IF(A570="","",VLOOKUP(A570,基础资料!A:E,4,0))</f>
        <v/>
      </c>
      <c r="I570" s="184" t="str">
        <f t="array" ref="I570">IF(OR(A570="",G570=""),"",G570*H570)</f>
        <v/>
      </c>
      <c r="J570" s="176" t="str">
        <f t="array" ref="J570">IF(SUMPRODUCT((原材料明细表!$A$6:$A$1000&gt;=$G$4)*(原材料明细表!$A$6:$A$1000&lt;=$H$4)*(原材料明细表!$C$6:$C$1000=$A570)*(原材料明细表!$L$6:$L$1000))=0,"",SUMPRODUCT((原材料明细表!$A$6:$A$1000&gt;=$G$4)*(原材料明细表!$A$6:$A$1000&lt;=$H$4)*(原材料明细表!$C$6:$C$1000=$A570)*(原材料明细表!$L$6:$L$1000)))</f>
        <v/>
      </c>
      <c r="K570" s="173" t="str">
        <f t="array" ref="K570">IF(A570="","",VLOOKUP(A570,基础资料!A:E,4,0))</f>
        <v/>
      </c>
      <c r="L570" s="184" t="str">
        <f t="array" ref="L570">IF(OR(A570="",J570=""),"",J570*K570)</f>
        <v/>
      </c>
      <c r="M570" s="185" t="str">
        <f t="array" ref="M570">IF(AND(D570="",G570="",J570=""),"",IF(AND(D570="",G570=""),-J570,IF(AND(D570="",J570=""),-G570,IF(AND(G570="",J570=""),D570,IF(D570="",-G570-J570,IF(G570="",D570-J570,IF(J570="",D570-G570,D570-G570-J570)))))))</f>
        <v/>
      </c>
      <c r="N570" s="173" t="str">
        <f t="array" ref="N570">IF(A570="","",VLOOKUP(A570,基础资料!A:E,4,0))</f>
        <v/>
      </c>
      <c r="O570" s="184" t="str">
        <f t="array" ref="O570">IF(OR(A570="",M570=""),"",N570*M570)</f>
        <v/>
      </c>
    </row>
    <row r="571" spans="1:15">
      <c r="A571" s="182"/>
      <c r="B571" s="172"/>
      <c r="C571" s="172"/>
      <c r="D571" s="183" t="str">
        <f t="array" ref="D571">IF(SUMPRODUCT((原材料明细表!$A$6:$A$1000&gt;=$G$4)*(原材料明细表!$A$6:$A$1000&lt;=$H$4)*(原材料明细表!$C$6:$C$1000=$A571)*(原材料明细表!$F$6:$F$1000))=0,"",SUMPRODUCT((原材料明细表!$A$6:$A$1000&gt;=$G$4)*(原材料明细表!$A$6:$A$1000&lt;=$H$4)*(原材料明细表!$C$6:$C$1000=$A571)*(原材料明细表!$F$6:$F$1000)))</f>
        <v/>
      </c>
      <c r="E571" s="179" t="str">
        <f t="array" ref="E571">IF(A571="","",VLOOKUP(A571,基础资料!A:E,4,0))</f>
        <v/>
      </c>
      <c r="F571" s="180" t="str">
        <f t="array" ref="F571">IF(OR(A571="",D571=""),"",E571*D571)</f>
        <v/>
      </c>
      <c r="G571" s="181" t="str">
        <f t="array" ref="G571">IF(SUMPRODUCT((原材料明细表!$A$6:$A$1000&gt;=$G$4)*(原材料明细表!$A$6:$A$1000&lt;=$H$4)*(原材料明细表!$C$6:$C$1000=$A571)*(原材料明细表!$I$6:$I$1000))=0,"",SUMPRODUCT((原材料明细表!$A$6:$A$1000&gt;=$G$4)*(原材料明细表!$A$6:$A$1000&lt;=$H$4)*(原材料明细表!$C$6:$C$1000=$A571)*(原材料明细表!$I$6:$I$1000)))</f>
        <v/>
      </c>
      <c r="H571" s="179" t="str">
        <f t="array" ref="H571">IF(A571="","",VLOOKUP(A571,基础资料!A:E,4,0))</f>
        <v/>
      </c>
      <c r="I571" s="186" t="str">
        <f t="array" ref="I571">IF(OR(A571="",G571=""),"",G571*H571)</f>
        <v/>
      </c>
      <c r="J571" s="181" t="str">
        <f t="array" ref="J571">IF(SUMPRODUCT((原材料明细表!$A$6:$A$1000&gt;=$G$4)*(原材料明细表!$A$6:$A$1000&lt;=$H$4)*(原材料明细表!$C$6:$C$1000=$A571)*(原材料明细表!$L$6:$L$1000))=0,"",SUMPRODUCT((原材料明细表!$A$6:$A$1000&gt;=$G$4)*(原材料明细表!$A$6:$A$1000&lt;=$H$4)*(原材料明细表!$C$6:$C$1000=$A571)*(原材料明细表!$L$6:$L$1000)))</f>
        <v/>
      </c>
      <c r="K571" s="178" t="str">
        <f t="array" ref="K571">IF(A571="","",VLOOKUP(A571,基础资料!A:E,4,0))</f>
        <v/>
      </c>
      <c r="L571" s="186" t="str">
        <f t="array" ref="L571">IF(OR(A571="",J571=""),"",J571*K571)</f>
        <v/>
      </c>
      <c r="M571" s="187" t="str">
        <f t="array" ref="M571">IF(AND(D571="",G571="",J571=""),"",IF(AND(D571="",G571=""),-J571,IF(AND(D571="",J571=""),-G571,IF(AND(G571="",J571=""),D571,IF(D571="",-G571-J571,IF(G571="",D571-J571,IF(J571="",D571-G571,D571-G571-J571)))))))</f>
        <v/>
      </c>
      <c r="N571" s="178" t="str">
        <f t="array" ref="N571">IF(A571="","",VLOOKUP(A571,基础资料!A:E,4,0))</f>
        <v/>
      </c>
      <c r="O571" s="186" t="str">
        <f t="array" ref="O571">IF(OR(A571="",M571=""),"",N571*M571)</f>
        <v/>
      </c>
    </row>
    <row r="572" spans="1:15">
      <c r="A572" s="182"/>
      <c r="B572" s="172"/>
      <c r="C572" s="172"/>
      <c r="D572" s="183" t="str">
        <f t="array" ref="D572">IF(SUMPRODUCT((原材料明细表!$A$6:$A$1000&gt;=$G$4)*(原材料明细表!$A$6:$A$1000&lt;=$H$4)*(原材料明细表!$C$6:$C$1000=$A572)*(原材料明细表!$F$6:$F$1000))=0,"",SUMPRODUCT((原材料明细表!$A$6:$A$1000&gt;=$G$4)*(原材料明细表!$A$6:$A$1000&lt;=$H$4)*(原材料明细表!$C$6:$C$1000=$A572)*(原材料明细表!$F$6:$F$1000)))</f>
        <v/>
      </c>
      <c r="E572" s="174" t="str">
        <f t="array" ref="E572">IF(A572="","",VLOOKUP(A572,基础资料!A:E,4,0))</f>
        <v/>
      </c>
      <c r="F572" s="175" t="str">
        <f t="array" ref="F572">IF(OR(A572="",D572=""),"",E572*D572)</f>
        <v/>
      </c>
      <c r="G572" s="176" t="str">
        <f t="array" ref="G572">IF(SUMPRODUCT((原材料明细表!$A$6:$A$1000&gt;=$G$4)*(原材料明细表!$A$6:$A$1000&lt;=$H$4)*(原材料明细表!$C$6:$C$1000=$A572)*(原材料明细表!$I$6:$I$1000))=0,"",SUMPRODUCT((原材料明细表!$A$6:$A$1000&gt;=$G$4)*(原材料明细表!$A$6:$A$1000&lt;=$H$4)*(原材料明细表!$C$6:$C$1000=$A572)*(原材料明细表!$I$6:$I$1000)))</f>
        <v/>
      </c>
      <c r="H572" s="174" t="str">
        <f t="array" ref="H572">IF(A572="","",VLOOKUP(A572,基础资料!A:E,4,0))</f>
        <v/>
      </c>
      <c r="I572" s="184" t="str">
        <f t="array" ref="I572">IF(OR(A572="",G572=""),"",G572*H572)</f>
        <v/>
      </c>
      <c r="J572" s="176" t="str">
        <f t="array" ref="J572">IF(SUMPRODUCT((原材料明细表!$A$6:$A$1000&gt;=$G$4)*(原材料明细表!$A$6:$A$1000&lt;=$H$4)*(原材料明细表!$C$6:$C$1000=$A572)*(原材料明细表!$L$6:$L$1000))=0,"",SUMPRODUCT((原材料明细表!$A$6:$A$1000&gt;=$G$4)*(原材料明细表!$A$6:$A$1000&lt;=$H$4)*(原材料明细表!$C$6:$C$1000=$A572)*(原材料明细表!$L$6:$L$1000)))</f>
        <v/>
      </c>
      <c r="K572" s="173" t="str">
        <f t="array" ref="K572">IF(A572="","",VLOOKUP(A572,基础资料!A:E,4,0))</f>
        <v/>
      </c>
      <c r="L572" s="184" t="str">
        <f t="array" ref="L572">IF(OR(A572="",J572=""),"",J572*K572)</f>
        <v/>
      </c>
      <c r="M572" s="185" t="str">
        <f t="array" ref="M572">IF(AND(D572="",G572="",J572=""),"",IF(AND(D572="",G572=""),-J572,IF(AND(D572="",J572=""),-G572,IF(AND(G572="",J572=""),D572,IF(D572="",-G572-J572,IF(G572="",D572-J572,IF(J572="",D572-G572,D572-G572-J572)))))))</f>
        <v/>
      </c>
      <c r="N572" s="173" t="str">
        <f t="array" ref="N572">IF(A572="","",VLOOKUP(A572,基础资料!A:E,4,0))</f>
        <v/>
      </c>
      <c r="O572" s="184" t="str">
        <f t="array" ref="O572">IF(OR(A572="",M572=""),"",N572*M572)</f>
        <v/>
      </c>
    </row>
    <row r="573" spans="1:15">
      <c r="A573" s="182"/>
      <c r="B573" s="172"/>
      <c r="C573" s="172"/>
      <c r="D573" s="183" t="str">
        <f t="array" ref="D573">IF(SUMPRODUCT((原材料明细表!$A$6:$A$1000&gt;=$G$4)*(原材料明细表!$A$6:$A$1000&lt;=$H$4)*(原材料明细表!$C$6:$C$1000=$A573)*(原材料明细表!$F$6:$F$1000))=0,"",SUMPRODUCT((原材料明细表!$A$6:$A$1000&gt;=$G$4)*(原材料明细表!$A$6:$A$1000&lt;=$H$4)*(原材料明细表!$C$6:$C$1000=$A573)*(原材料明细表!$F$6:$F$1000)))</f>
        <v/>
      </c>
      <c r="E573" s="179" t="str">
        <f t="array" ref="E573">IF(A573="","",VLOOKUP(A573,基础资料!A:E,4,0))</f>
        <v/>
      </c>
      <c r="F573" s="180" t="str">
        <f t="array" ref="F573">IF(OR(A573="",D573=""),"",E573*D573)</f>
        <v/>
      </c>
      <c r="G573" s="181" t="str">
        <f t="array" ref="G573">IF(SUMPRODUCT((原材料明细表!$A$6:$A$1000&gt;=$G$4)*(原材料明细表!$A$6:$A$1000&lt;=$H$4)*(原材料明细表!$C$6:$C$1000=$A573)*(原材料明细表!$I$6:$I$1000))=0,"",SUMPRODUCT((原材料明细表!$A$6:$A$1000&gt;=$G$4)*(原材料明细表!$A$6:$A$1000&lt;=$H$4)*(原材料明细表!$C$6:$C$1000=$A573)*(原材料明细表!$I$6:$I$1000)))</f>
        <v/>
      </c>
      <c r="H573" s="179" t="str">
        <f t="array" ref="H573">IF(A573="","",VLOOKUP(A573,基础资料!A:E,4,0))</f>
        <v/>
      </c>
      <c r="I573" s="186" t="str">
        <f t="array" ref="I573">IF(OR(A573="",G573=""),"",G573*H573)</f>
        <v/>
      </c>
      <c r="J573" s="181" t="str">
        <f t="array" ref="J573">IF(SUMPRODUCT((原材料明细表!$A$6:$A$1000&gt;=$G$4)*(原材料明细表!$A$6:$A$1000&lt;=$H$4)*(原材料明细表!$C$6:$C$1000=$A573)*(原材料明细表!$L$6:$L$1000))=0,"",SUMPRODUCT((原材料明细表!$A$6:$A$1000&gt;=$G$4)*(原材料明细表!$A$6:$A$1000&lt;=$H$4)*(原材料明细表!$C$6:$C$1000=$A573)*(原材料明细表!$L$6:$L$1000)))</f>
        <v/>
      </c>
      <c r="K573" s="178" t="str">
        <f t="array" ref="K573">IF(A573="","",VLOOKUP(A573,基础资料!A:E,4,0))</f>
        <v/>
      </c>
      <c r="L573" s="186" t="str">
        <f t="array" ref="L573">IF(OR(A573="",J573=""),"",J573*K573)</f>
        <v/>
      </c>
      <c r="M573" s="187" t="str">
        <f t="array" ref="M573">IF(AND(D573="",G573="",J573=""),"",IF(AND(D573="",G573=""),-J573,IF(AND(D573="",J573=""),-G573,IF(AND(G573="",J573=""),D573,IF(D573="",-G573-J573,IF(G573="",D573-J573,IF(J573="",D573-G573,D573-G573-J573)))))))</f>
        <v/>
      </c>
      <c r="N573" s="178" t="str">
        <f t="array" ref="N573">IF(A573="","",VLOOKUP(A573,基础资料!A:E,4,0))</f>
        <v/>
      </c>
      <c r="O573" s="186" t="str">
        <f t="array" ref="O573">IF(OR(A573="",M573=""),"",N573*M573)</f>
        <v/>
      </c>
    </row>
    <row r="574" spans="1:15">
      <c r="A574" s="182"/>
      <c r="B574" s="172"/>
      <c r="C574" s="172"/>
      <c r="D574" s="183" t="str">
        <f t="array" ref="D574">IF(SUMPRODUCT((原材料明细表!$A$6:$A$1000&gt;=$G$4)*(原材料明细表!$A$6:$A$1000&lt;=$H$4)*(原材料明细表!$C$6:$C$1000=$A574)*(原材料明细表!$F$6:$F$1000))=0,"",SUMPRODUCT((原材料明细表!$A$6:$A$1000&gt;=$G$4)*(原材料明细表!$A$6:$A$1000&lt;=$H$4)*(原材料明细表!$C$6:$C$1000=$A574)*(原材料明细表!$F$6:$F$1000)))</f>
        <v/>
      </c>
      <c r="E574" s="174" t="str">
        <f t="array" ref="E574">IF(A574="","",VLOOKUP(A574,基础资料!A:E,4,0))</f>
        <v/>
      </c>
      <c r="F574" s="175" t="str">
        <f t="array" ref="F574">IF(OR(A574="",D574=""),"",E574*D574)</f>
        <v/>
      </c>
      <c r="G574" s="176" t="str">
        <f t="array" ref="G574">IF(SUMPRODUCT((原材料明细表!$A$6:$A$1000&gt;=$G$4)*(原材料明细表!$A$6:$A$1000&lt;=$H$4)*(原材料明细表!$C$6:$C$1000=$A574)*(原材料明细表!$I$6:$I$1000))=0,"",SUMPRODUCT((原材料明细表!$A$6:$A$1000&gt;=$G$4)*(原材料明细表!$A$6:$A$1000&lt;=$H$4)*(原材料明细表!$C$6:$C$1000=$A574)*(原材料明细表!$I$6:$I$1000)))</f>
        <v/>
      </c>
      <c r="H574" s="174" t="str">
        <f t="array" ref="H574">IF(A574="","",VLOOKUP(A574,基础资料!A:E,4,0))</f>
        <v/>
      </c>
      <c r="I574" s="184" t="str">
        <f t="array" ref="I574">IF(OR(A574="",G574=""),"",G574*H574)</f>
        <v/>
      </c>
      <c r="J574" s="176" t="str">
        <f t="array" ref="J574">IF(SUMPRODUCT((原材料明细表!$A$6:$A$1000&gt;=$G$4)*(原材料明细表!$A$6:$A$1000&lt;=$H$4)*(原材料明细表!$C$6:$C$1000=$A574)*(原材料明细表!$L$6:$L$1000))=0,"",SUMPRODUCT((原材料明细表!$A$6:$A$1000&gt;=$G$4)*(原材料明细表!$A$6:$A$1000&lt;=$H$4)*(原材料明细表!$C$6:$C$1000=$A574)*(原材料明细表!$L$6:$L$1000)))</f>
        <v/>
      </c>
      <c r="K574" s="173" t="str">
        <f t="array" ref="K574">IF(A574="","",VLOOKUP(A574,基础资料!A:E,4,0))</f>
        <v/>
      </c>
      <c r="L574" s="184" t="str">
        <f t="array" ref="L574">IF(OR(A574="",J574=""),"",J574*K574)</f>
        <v/>
      </c>
      <c r="M574" s="185" t="str">
        <f t="array" ref="M574">IF(AND(D574="",G574="",J574=""),"",IF(AND(D574="",G574=""),-J574,IF(AND(D574="",J574=""),-G574,IF(AND(G574="",J574=""),D574,IF(D574="",-G574-J574,IF(G574="",D574-J574,IF(J574="",D574-G574,D574-G574-J574)))))))</f>
        <v/>
      </c>
      <c r="N574" s="173" t="str">
        <f t="array" ref="N574">IF(A574="","",VLOOKUP(A574,基础资料!A:E,4,0))</f>
        <v/>
      </c>
      <c r="O574" s="184" t="str">
        <f t="array" ref="O574">IF(OR(A574="",M574=""),"",N574*M574)</f>
        <v/>
      </c>
    </row>
    <row r="575" spans="1:15">
      <c r="A575" s="182"/>
      <c r="B575" s="172"/>
      <c r="C575" s="172"/>
      <c r="D575" s="183" t="str">
        <f t="array" ref="D575">IF(SUMPRODUCT((原材料明细表!$A$6:$A$1000&gt;=$G$4)*(原材料明细表!$A$6:$A$1000&lt;=$H$4)*(原材料明细表!$C$6:$C$1000=$A575)*(原材料明细表!$F$6:$F$1000))=0,"",SUMPRODUCT((原材料明细表!$A$6:$A$1000&gt;=$G$4)*(原材料明细表!$A$6:$A$1000&lt;=$H$4)*(原材料明细表!$C$6:$C$1000=$A575)*(原材料明细表!$F$6:$F$1000)))</f>
        <v/>
      </c>
      <c r="E575" s="179" t="str">
        <f t="array" ref="E575">IF(A575="","",VLOOKUP(A575,基础资料!A:E,4,0))</f>
        <v/>
      </c>
      <c r="F575" s="180" t="str">
        <f t="array" ref="F575">IF(OR(A575="",D575=""),"",E575*D575)</f>
        <v/>
      </c>
      <c r="G575" s="181" t="str">
        <f t="array" ref="G575">IF(SUMPRODUCT((原材料明细表!$A$6:$A$1000&gt;=$G$4)*(原材料明细表!$A$6:$A$1000&lt;=$H$4)*(原材料明细表!$C$6:$C$1000=$A575)*(原材料明细表!$I$6:$I$1000))=0,"",SUMPRODUCT((原材料明细表!$A$6:$A$1000&gt;=$G$4)*(原材料明细表!$A$6:$A$1000&lt;=$H$4)*(原材料明细表!$C$6:$C$1000=$A575)*(原材料明细表!$I$6:$I$1000)))</f>
        <v/>
      </c>
      <c r="H575" s="179" t="str">
        <f t="array" ref="H575">IF(A575="","",VLOOKUP(A575,基础资料!A:E,4,0))</f>
        <v/>
      </c>
      <c r="I575" s="186" t="str">
        <f t="array" ref="I575">IF(OR(A575="",G575=""),"",G575*H575)</f>
        <v/>
      </c>
      <c r="J575" s="181" t="str">
        <f t="array" ref="J575">IF(SUMPRODUCT((原材料明细表!$A$6:$A$1000&gt;=$G$4)*(原材料明细表!$A$6:$A$1000&lt;=$H$4)*(原材料明细表!$C$6:$C$1000=$A575)*(原材料明细表!$L$6:$L$1000))=0,"",SUMPRODUCT((原材料明细表!$A$6:$A$1000&gt;=$G$4)*(原材料明细表!$A$6:$A$1000&lt;=$H$4)*(原材料明细表!$C$6:$C$1000=$A575)*(原材料明细表!$L$6:$L$1000)))</f>
        <v/>
      </c>
      <c r="K575" s="178" t="str">
        <f t="array" ref="K575">IF(A575="","",VLOOKUP(A575,基础资料!A:E,4,0))</f>
        <v/>
      </c>
      <c r="L575" s="186" t="str">
        <f t="array" ref="L575">IF(OR(A575="",J575=""),"",J575*K575)</f>
        <v/>
      </c>
      <c r="M575" s="187" t="str">
        <f t="array" ref="M575">IF(AND(D575="",G575="",J575=""),"",IF(AND(D575="",G575=""),-J575,IF(AND(D575="",J575=""),-G575,IF(AND(G575="",J575=""),D575,IF(D575="",-G575-J575,IF(G575="",D575-J575,IF(J575="",D575-G575,D575-G575-J575)))))))</f>
        <v/>
      </c>
      <c r="N575" s="178" t="str">
        <f t="array" ref="N575">IF(A575="","",VLOOKUP(A575,基础资料!A:E,4,0))</f>
        <v/>
      </c>
      <c r="O575" s="186" t="str">
        <f t="array" ref="O575">IF(OR(A575="",M575=""),"",N575*M575)</f>
        <v/>
      </c>
    </row>
    <row r="576" spans="1:15">
      <c r="A576" s="182"/>
      <c r="B576" s="172"/>
      <c r="C576" s="172"/>
      <c r="D576" s="183" t="str">
        <f t="array" ref="D576">IF(SUMPRODUCT((原材料明细表!$A$6:$A$1000&gt;=$G$4)*(原材料明细表!$A$6:$A$1000&lt;=$H$4)*(原材料明细表!$C$6:$C$1000=$A576)*(原材料明细表!$F$6:$F$1000))=0,"",SUMPRODUCT((原材料明细表!$A$6:$A$1000&gt;=$G$4)*(原材料明细表!$A$6:$A$1000&lt;=$H$4)*(原材料明细表!$C$6:$C$1000=$A576)*(原材料明细表!$F$6:$F$1000)))</f>
        <v/>
      </c>
      <c r="E576" s="174" t="str">
        <f t="array" ref="E576">IF(A576="","",VLOOKUP(A576,基础资料!A:E,4,0))</f>
        <v/>
      </c>
      <c r="F576" s="175" t="str">
        <f t="array" ref="F576">IF(OR(A576="",D576=""),"",E576*D576)</f>
        <v/>
      </c>
      <c r="G576" s="176" t="str">
        <f t="array" ref="G576">IF(SUMPRODUCT((原材料明细表!$A$6:$A$1000&gt;=$G$4)*(原材料明细表!$A$6:$A$1000&lt;=$H$4)*(原材料明细表!$C$6:$C$1000=$A576)*(原材料明细表!$I$6:$I$1000))=0,"",SUMPRODUCT((原材料明细表!$A$6:$A$1000&gt;=$G$4)*(原材料明细表!$A$6:$A$1000&lt;=$H$4)*(原材料明细表!$C$6:$C$1000=$A576)*(原材料明细表!$I$6:$I$1000)))</f>
        <v/>
      </c>
      <c r="H576" s="174" t="str">
        <f t="array" ref="H576">IF(A576="","",VLOOKUP(A576,基础资料!A:E,4,0))</f>
        <v/>
      </c>
      <c r="I576" s="184" t="str">
        <f t="array" ref="I576">IF(OR(A576="",G576=""),"",G576*H576)</f>
        <v/>
      </c>
      <c r="J576" s="176" t="str">
        <f t="array" ref="J576">IF(SUMPRODUCT((原材料明细表!$A$6:$A$1000&gt;=$G$4)*(原材料明细表!$A$6:$A$1000&lt;=$H$4)*(原材料明细表!$C$6:$C$1000=$A576)*(原材料明细表!$L$6:$L$1000))=0,"",SUMPRODUCT((原材料明细表!$A$6:$A$1000&gt;=$G$4)*(原材料明细表!$A$6:$A$1000&lt;=$H$4)*(原材料明细表!$C$6:$C$1000=$A576)*(原材料明细表!$L$6:$L$1000)))</f>
        <v/>
      </c>
      <c r="K576" s="173" t="str">
        <f t="array" ref="K576">IF(A576="","",VLOOKUP(A576,基础资料!A:E,4,0))</f>
        <v/>
      </c>
      <c r="L576" s="184" t="str">
        <f t="array" ref="L576">IF(OR(A576="",J576=""),"",J576*K576)</f>
        <v/>
      </c>
      <c r="M576" s="185" t="str">
        <f t="array" ref="M576">IF(AND(D576="",G576="",J576=""),"",IF(AND(D576="",G576=""),-J576,IF(AND(D576="",J576=""),-G576,IF(AND(G576="",J576=""),D576,IF(D576="",-G576-J576,IF(G576="",D576-J576,IF(J576="",D576-G576,D576-G576-J576)))))))</f>
        <v/>
      </c>
      <c r="N576" s="173" t="str">
        <f t="array" ref="N576">IF(A576="","",VLOOKUP(A576,基础资料!A:E,4,0))</f>
        <v/>
      </c>
      <c r="O576" s="184" t="str">
        <f t="array" ref="O576">IF(OR(A576="",M576=""),"",N576*M576)</f>
        <v/>
      </c>
    </row>
    <row r="577" spans="1:15">
      <c r="A577" s="182"/>
      <c r="B577" s="172"/>
      <c r="C577" s="172"/>
      <c r="D577" s="183" t="str">
        <f t="array" ref="D577">IF(SUMPRODUCT((原材料明细表!$A$6:$A$1000&gt;=$G$4)*(原材料明细表!$A$6:$A$1000&lt;=$H$4)*(原材料明细表!$C$6:$C$1000=$A577)*(原材料明细表!$F$6:$F$1000))=0,"",SUMPRODUCT((原材料明细表!$A$6:$A$1000&gt;=$G$4)*(原材料明细表!$A$6:$A$1000&lt;=$H$4)*(原材料明细表!$C$6:$C$1000=$A577)*(原材料明细表!$F$6:$F$1000)))</f>
        <v/>
      </c>
      <c r="E577" s="179" t="str">
        <f t="array" ref="E577">IF(A577="","",VLOOKUP(A577,基础资料!A:E,4,0))</f>
        <v/>
      </c>
      <c r="F577" s="180" t="str">
        <f t="array" ref="F577">IF(OR(A577="",D577=""),"",E577*D577)</f>
        <v/>
      </c>
      <c r="G577" s="181" t="str">
        <f t="array" ref="G577">IF(SUMPRODUCT((原材料明细表!$A$6:$A$1000&gt;=$G$4)*(原材料明细表!$A$6:$A$1000&lt;=$H$4)*(原材料明细表!$C$6:$C$1000=$A577)*(原材料明细表!$I$6:$I$1000))=0,"",SUMPRODUCT((原材料明细表!$A$6:$A$1000&gt;=$G$4)*(原材料明细表!$A$6:$A$1000&lt;=$H$4)*(原材料明细表!$C$6:$C$1000=$A577)*(原材料明细表!$I$6:$I$1000)))</f>
        <v/>
      </c>
      <c r="H577" s="179" t="str">
        <f t="array" ref="H577">IF(A577="","",VLOOKUP(A577,基础资料!A:E,4,0))</f>
        <v/>
      </c>
      <c r="I577" s="186" t="str">
        <f t="array" ref="I577">IF(OR(A577="",G577=""),"",G577*H577)</f>
        <v/>
      </c>
      <c r="J577" s="181" t="str">
        <f t="array" ref="J577">IF(SUMPRODUCT((原材料明细表!$A$6:$A$1000&gt;=$G$4)*(原材料明细表!$A$6:$A$1000&lt;=$H$4)*(原材料明细表!$C$6:$C$1000=$A577)*(原材料明细表!$L$6:$L$1000))=0,"",SUMPRODUCT((原材料明细表!$A$6:$A$1000&gt;=$G$4)*(原材料明细表!$A$6:$A$1000&lt;=$H$4)*(原材料明细表!$C$6:$C$1000=$A577)*(原材料明细表!$L$6:$L$1000)))</f>
        <v/>
      </c>
      <c r="K577" s="178" t="str">
        <f t="array" ref="K577">IF(A577="","",VLOOKUP(A577,基础资料!A:E,4,0))</f>
        <v/>
      </c>
      <c r="L577" s="186" t="str">
        <f t="array" ref="L577">IF(OR(A577="",J577=""),"",J577*K577)</f>
        <v/>
      </c>
      <c r="M577" s="187" t="str">
        <f t="array" ref="M577">IF(AND(D577="",G577="",J577=""),"",IF(AND(D577="",G577=""),-J577,IF(AND(D577="",J577=""),-G577,IF(AND(G577="",J577=""),D577,IF(D577="",-G577-J577,IF(G577="",D577-J577,IF(J577="",D577-G577,D577-G577-J577)))))))</f>
        <v/>
      </c>
      <c r="N577" s="178" t="str">
        <f t="array" ref="N577">IF(A577="","",VLOOKUP(A577,基础资料!A:E,4,0))</f>
        <v/>
      </c>
      <c r="O577" s="186" t="str">
        <f t="array" ref="O577">IF(OR(A577="",M577=""),"",N577*M577)</f>
        <v/>
      </c>
    </row>
    <row r="578" spans="1:15">
      <c r="A578" s="182"/>
      <c r="B578" s="172"/>
      <c r="C578" s="172"/>
      <c r="D578" s="183" t="str">
        <f t="array" ref="D578">IF(SUMPRODUCT((原材料明细表!$A$6:$A$1000&gt;=$G$4)*(原材料明细表!$A$6:$A$1000&lt;=$H$4)*(原材料明细表!$C$6:$C$1000=$A578)*(原材料明细表!$F$6:$F$1000))=0,"",SUMPRODUCT((原材料明细表!$A$6:$A$1000&gt;=$G$4)*(原材料明细表!$A$6:$A$1000&lt;=$H$4)*(原材料明细表!$C$6:$C$1000=$A578)*(原材料明细表!$F$6:$F$1000)))</f>
        <v/>
      </c>
      <c r="E578" s="174" t="str">
        <f t="array" ref="E578">IF(A578="","",VLOOKUP(A578,基础资料!A:E,4,0))</f>
        <v/>
      </c>
      <c r="F578" s="175" t="str">
        <f t="array" ref="F578">IF(OR(A578="",D578=""),"",E578*D578)</f>
        <v/>
      </c>
      <c r="G578" s="176" t="str">
        <f t="array" ref="G578">IF(SUMPRODUCT((原材料明细表!$A$6:$A$1000&gt;=$G$4)*(原材料明细表!$A$6:$A$1000&lt;=$H$4)*(原材料明细表!$C$6:$C$1000=$A578)*(原材料明细表!$I$6:$I$1000))=0,"",SUMPRODUCT((原材料明细表!$A$6:$A$1000&gt;=$G$4)*(原材料明细表!$A$6:$A$1000&lt;=$H$4)*(原材料明细表!$C$6:$C$1000=$A578)*(原材料明细表!$I$6:$I$1000)))</f>
        <v/>
      </c>
      <c r="H578" s="174" t="str">
        <f t="array" ref="H578">IF(A578="","",VLOOKUP(A578,基础资料!A:E,4,0))</f>
        <v/>
      </c>
      <c r="I578" s="184" t="str">
        <f t="array" ref="I578">IF(OR(A578="",G578=""),"",G578*H578)</f>
        <v/>
      </c>
      <c r="J578" s="176" t="str">
        <f t="array" ref="J578">IF(SUMPRODUCT((原材料明细表!$A$6:$A$1000&gt;=$G$4)*(原材料明细表!$A$6:$A$1000&lt;=$H$4)*(原材料明细表!$C$6:$C$1000=$A578)*(原材料明细表!$L$6:$L$1000))=0,"",SUMPRODUCT((原材料明细表!$A$6:$A$1000&gt;=$G$4)*(原材料明细表!$A$6:$A$1000&lt;=$H$4)*(原材料明细表!$C$6:$C$1000=$A578)*(原材料明细表!$L$6:$L$1000)))</f>
        <v/>
      </c>
      <c r="K578" s="173" t="str">
        <f t="array" ref="K578">IF(A578="","",VLOOKUP(A578,基础资料!A:E,4,0))</f>
        <v/>
      </c>
      <c r="L578" s="184" t="str">
        <f t="array" ref="L578">IF(OR(A578="",J578=""),"",J578*K578)</f>
        <v/>
      </c>
      <c r="M578" s="185" t="str">
        <f t="array" ref="M578">IF(AND(D578="",G578="",J578=""),"",IF(AND(D578="",G578=""),-J578,IF(AND(D578="",J578=""),-G578,IF(AND(G578="",J578=""),D578,IF(D578="",-G578-J578,IF(G578="",D578-J578,IF(J578="",D578-G578,D578-G578-J578)))))))</f>
        <v/>
      </c>
      <c r="N578" s="173" t="str">
        <f t="array" ref="N578">IF(A578="","",VLOOKUP(A578,基础资料!A:E,4,0))</f>
        <v/>
      </c>
      <c r="O578" s="184" t="str">
        <f t="array" ref="O578">IF(OR(A578="",M578=""),"",N578*M578)</f>
        <v/>
      </c>
    </row>
    <row r="579" spans="1:15">
      <c r="A579" s="182"/>
      <c r="B579" s="172"/>
      <c r="C579" s="172"/>
      <c r="D579" s="183" t="str">
        <f t="array" ref="D579">IF(SUMPRODUCT((原材料明细表!$A$6:$A$1000&gt;=$G$4)*(原材料明细表!$A$6:$A$1000&lt;=$H$4)*(原材料明细表!$C$6:$C$1000=$A579)*(原材料明细表!$F$6:$F$1000))=0,"",SUMPRODUCT((原材料明细表!$A$6:$A$1000&gt;=$G$4)*(原材料明细表!$A$6:$A$1000&lt;=$H$4)*(原材料明细表!$C$6:$C$1000=$A579)*(原材料明细表!$F$6:$F$1000)))</f>
        <v/>
      </c>
      <c r="E579" s="179" t="str">
        <f t="array" ref="E579">IF(A579="","",VLOOKUP(A579,基础资料!A:E,4,0))</f>
        <v/>
      </c>
      <c r="F579" s="180" t="str">
        <f t="array" ref="F579">IF(OR(A579="",D579=""),"",E579*D579)</f>
        <v/>
      </c>
      <c r="G579" s="181" t="str">
        <f t="array" ref="G579">IF(SUMPRODUCT((原材料明细表!$A$6:$A$1000&gt;=$G$4)*(原材料明细表!$A$6:$A$1000&lt;=$H$4)*(原材料明细表!$C$6:$C$1000=$A579)*(原材料明细表!$I$6:$I$1000))=0,"",SUMPRODUCT((原材料明细表!$A$6:$A$1000&gt;=$G$4)*(原材料明细表!$A$6:$A$1000&lt;=$H$4)*(原材料明细表!$C$6:$C$1000=$A579)*(原材料明细表!$I$6:$I$1000)))</f>
        <v/>
      </c>
      <c r="H579" s="179" t="str">
        <f t="array" ref="H579">IF(A579="","",VLOOKUP(A579,基础资料!A:E,4,0))</f>
        <v/>
      </c>
      <c r="I579" s="186" t="str">
        <f t="array" ref="I579">IF(OR(A579="",G579=""),"",G579*H579)</f>
        <v/>
      </c>
      <c r="J579" s="181" t="str">
        <f t="array" ref="J579">IF(SUMPRODUCT((原材料明细表!$A$6:$A$1000&gt;=$G$4)*(原材料明细表!$A$6:$A$1000&lt;=$H$4)*(原材料明细表!$C$6:$C$1000=$A579)*(原材料明细表!$L$6:$L$1000))=0,"",SUMPRODUCT((原材料明细表!$A$6:$A$1000&gt;=$G$4)*(原材料明细表!$A$6:$A$1000&lt;=$H$4)*(原材料明细表!$C$6:$C$1000=$A579)*(原材料明细表!$L$6:$L$1000)))</f>
        <v/>
      </c>
      <c r="K579" s="178" t="str">
        <f t="array" ref="K579">IF(A579="","",VLOOKUP(A579,基础资料!A:E,4,0))</f>
        <v/>
      </c>
      <c r="L579" s="186" t="str">
        <f t="array" ref="L579">IF(OR(A579="",J579=""),"",J579*K579)</f>
        <v/>
      </c>
      <c r="M579" s="187" t="str">
        <f t="array" ref="M579">IF(AND(D579="",G579="",J579=""),"",IF(AND(D579="",G579=""),-J579,IF(AND(D579="",J579=""),-G579,IF(AND(G579="",J579=""),D579,IF(D579="",-G579-J579,IF(G579="",D579-J579,IF(J579="",D579-G579,D579-G579-J579)))))))</f>
        <v/>
      </c>
      <c r="N579" s="178" t="str">
        <f t="array" ref="N579">IF(A579="","",VLOOKUP(A579,基础资料!A:E,4,0))</f>
        <v/>
      </c>
      <c r="O579" s="186" t="str">
        <f t="array" ref="O579">IF(OR(A579="",M579=""),"",N579*M579)</f>
        <v/>
      </c>
    </row>
    <row r="580" spans="1:15">
      <c r="A580" s="182"/>
      <c r="B580" s="172"/>
      <c r="C580" s="172"/>
      <c r="D580" s="183" t="str">
        <f t="array" ref="D580">IF(SUMPRODUCT((原材料明细表!$A$6:$A$1000&gt;=$G$4)*(原材料明细表!$A$6:$A$1000&lt;=$H$4)*(原材料明细表!$C$6:$C$1000=$A580)*(原材料明细表!$F$6:$F$1000))=0,"",SUMPRODUCT((原材料明细表!$A$6:$A$1000&gt;=$G$4)*(原材料明细表!$A$6:$A$1000&lt;=$H$4)*(原材料明细表!$C$6:$C$1000=$A580)*(原材料明细表!$F$6:$F$1000)))</f>
        <v/>
      </c>
      <c r="E580" s="174" t="str">
        <f t="array" ref="E580">IF(A580="","",VLOOKUP(A580,基础资料!A:E,4,0))</f>
        <v/>
      </c>
      <c r="F580" s="175" t="str">
        <f t="array" ref="F580">IF(OR(A580="",D580=""),"",E580*D580)</f>
        <v/>
      </c>
      <c r="G580" s="176" t="str">
        <f t="array" ref="G580">IF(SUMPRODUCT((原材料明细表!$A$6:$A$1000&gt;=$G$4)*(原材料明细表!$A$6:$A$1000&lt;=$H$4)*(原材料明细表!$C$6:$C$1000=$A580)*(原材料明细表!$I$6:$I$1000))=0,"",SUMPRODUCT((原材料明细表!$A$6:$A$1000&gt;=$G$4)*(原材料明细表!$A$6:$A$1000&lt;=$H$4)*(原材料明细表!$C$6:$C$1000=$A580)*(原材料明细表!$I$6:$I$1000)))</f>
        <v/>
      </c>
      <c r="H580" s="174" t="str">
        <f t="array" ref="H580">IF(A580="","",VLOOKUP(A580,基础资料!A:E,4,0))</f>
        <v/>
      </c>
      <c r="I580" s="184" t="str">
        <f t="array" ref="I580">IF(OR(A580="",G580=""),"",G580*H580)</f>
        <v/>
      </c>
      <c r="J580" s="176" t="str">
        <f t="array" ref="J580">IF(SUMPRODUCT((原材料明细表!$A$6:$A$1000&gt;=$G$4)*(原材料明细表!$A$6:$A$1000&lt;=$H$4)*(原材料明细表!$C$6:$C$1000=$A580)*(原材料明细表!$L$6:$L$1000))=0,"",SUMPRODUCT((原材料明细表!$A$6:$A$1000&gt;=$G$4)*(原材料明细表!$A$6:$A$1000&lt;=$H$4)*(原材料明细表!$C$6:$C$1000=$A580)*(原材料明细表!$L$6:$L$1000)))</f>
        <v/>
      </c>
      <c r="K580" s="173" t="str">
        <f t="array" ref="K580">IF(A580="","",VLOOKUP(A580,基础资料!A:E,4,0))</f>
        <v/>
      </c>
      <c r="L580" s="184" t="str">
        <f t="array" ref="L580">IF(OR(A580="",J580=""),"",J580*K580)</f>
        <v/>
      </c>
      <c r="M580" s="185" t="str">
        <f t="array" ref="M580">IF(AND(D580="",G580="",J580=""),"",IF(AND(D580="",G580=""),-J580,IF(AND(D580="",J580=""),-G580,IF(AND(G580="",J580=""),D580,IF(D580="",-G580-J580,IF(G580="",D580-J580,IF(J580="",D580-G580,D580-G580-J580)))))))</f>
        <v/>
      </c>
      <c r="N580" s="173" t="str">
        <f t="array" ref="N580">IF(A580="","",VLOOKUP(A580,基础资料!A:E,4,0))</f>
        <v/>
      </c>
      <c r="O580" s="184" t="str">
        <f t="array" ref="O580">IF(OR(A580="",M580=""),"",N580*M580)</f>
        <v/>
      </c>
    </row>
    <row r="581" spans="1:15">
      <c r="A581" s="182"/>
      <c r="B581" s="172"/>
      <c r="C581" s="172"/>
      <c r="D581" s="183" t="str">
        <f t="array" ref="D581">IF(SUMPRODUCT((原材料明细表!$A$6:$A$1000&gt;=$G$4)*(原材料明细表!$A$6:$A$1000&lt;=$H$4)*(原材料明细表!$C$6:$C$1000=$A581)*(原材料明细表!$F$6:$F$1000))=0,"",SUMPRODUCT((原材料明细表!$A$6:$A$1000&gt;=$G$4)*(原材料明细表!$A$6:$A$1000&lt;=$H$4)*(原材料明细表!$C$6:$C$1000=$A581)*(原材料明细表!$F$6:$F$1000)))</f>
        <v/>
      </c>
      <c r="E581" s="179" t="str">
        <f t="array" ref="E581">IF(A581="","",VLOOKUP(A581,基础资料!A:E,4,0))</f>
        <v/>
      </c>
      <c r="F581" s="180" t="str">
        <f t="array" ref="F581">IF(OR(A581="",D581=""),"",E581*D581)</f>
        <v/>
      </c>
      <c r="G581" s="181" t="str">
        <f t="array" ref="G581">IF(SUMPRODUCT((原材料明细表!$A$6:$A$1000&gt;=$G$4)*(原材料明细表!$A$6:$A$1000&lt;=$H$4)*(原材料明细表!$C$6:$C$1000=$A581)*(原材料明细表!$I$6:$I$1000))=0,"",SUMPRODUCT((原材料明细表!$A$6:$A$1000&gt;=$G$4)*(原材料明细表!$A$6:$A$1000&lt;=$H$4)*(原材料明细表!$C$6:$C$1000=$A581)*(原材料明细表!$I$6:$I$1000)))</f>
        <v/>
      </c>
      <c r="H581" s="179" t="str">
        <f t="array" ref="H581">IF(A581="","",VLOOKUP(A581,基础资料!A:E,4,0))</f>
        <v/>
      </c>
      <c r="I581" s="186" t="str">
        <f t="array" ref="I581">IF(OR(A581="",G581=""),"",G581*H581)</f>
        <v/>
      </c>
      <c r="J581" s="181" t="str">
        <f t="array" ref="J581">IF(SUMPRODUCT((原材料明细表!$A$6:$A$1000&gt;=$G$4)*(原材料明细表!$A$6:$A$1000&lt;=$H$4)*(原材料明细表!$C$6:$C$1000=$A581)*(原材料明细表!$L$6:$L$1000))=0,"",SUMPRODUCT((原材料明细表!$A$6:$A$1000&gt;=$G$4)*(原材料明细表!$A$6:$A$1000&lt;=$H$4)*(原材料明细表!$C$6:$C$1000=$A581)*(原材料明细表!$L$6:$L$1000)))</f>
        <v/>
      </c>
      <c r="K581" s="178" t="str">
        <f t="array" ref="K581">IF(A581="","",VLOOKUP(A581,基础资料!A:E,4,0))</f>
        <v/>
      </c>
      <c r="L581" s="186" t="str">
        <f t="array" ref="L581">IF(OR(A581="",J581=""),"",J581*K581)</f>
        <v/>
      </c>
      <c r="M581" s="187" t="str">
        <f t="array" ref="M581">IF(AND(D581="",G581="",J581=""),"",IF(AND(D581="",G581=""),-J581,IF(AND(D581="",J581=""),-G581,IF(AND(G581="",J581=""),D581,IF(D581="",-G581-J581,IF(G581="",D581-J581,IF(J581="",D581-G581,D581-G581-J581)))))))</f>
        <v/>
      </c>
      <c r="N581" s="178" t="str">
        <f t="array" ref="N581">IF(A581="","",VLOOKUP(A581,基础资料!A:E,4,0))</f>
        <v/>
      </c>
      <c r="O581" s="186" t="str">
        <f t="array" ref="O581">IF(OR(A581="",M581=""),"",N581*M581)</f>
        <v/>
      </c>
    </row>
    <row r="582" spans="1:15">
      <c r="A582" s="182"/>
      <c r="B582" s="172"/>
      <c r="C582" s="172"/>
      <c r="D582" s="183" t="str">
        <f t="array" ref="D582">IF(SUMPRODUCT((原材料明细表!$A$6:$A$1000&gt;=$G$4)*(原材料明细表!$A$6:$A$1000&lt;=$H$4)*(原材料明细表!$C$6:$C$1000=$A582)*(原材料明细表!$F$6:$F$1000))=0,"",SUMPRODUCT((原材料明细表!$A$6:$A$1000&gt;=$G$4)*(原材料明细表!$A$6:$A$1000&lt;=$H$4)*(原材料明细表!$C$6:$C$1000=$A582)*(原材料明细表!$F$6:$F$1000)))</f>
        <v/>
      </c>
      <c r="E582" s="174" t="str">
        <f t="array" ref="E582">IF(A582="","",VLOOKUP(A582,基础资料!A:E,4,0))</f>
        <v/>
      </c>
      <c r="F582" s="175" t="str">
        <f t="array" ref="F582">IF(OR(A582="",D582=""),"",E582*D582)</f>
        <v/>
      </c>
      <c r="G582" s="176" t="str">
        <f t="array" ref="G582">IF(SUMPRODUCT((原材料明细表!$A$6:$A$1000&gt;=$G$4)*(原材料明细表!$A$6:$A$1000&lt;=$H$4)*(原材料明细表!$C$6:$C$1000=$A582)*(原材料明细表!$I$6:$I$1000))=0,"",SUMPRODUCT((原材料明细表!$A$6:$A$1000&gt;=$G$4)*(原材料明细表!$A$6:$A$1000&lt;=$H$4)*(原材料明细表!$C$6:$C$1000=$A582)*(原材料明细表!$I$6:$I$1000)))</f>
        <v/>
      </c>
      <c r="H582" s="174" t="str">
        <f t="array" ref="H582">IF(A582="","",VLOOKUP(A582,基础资料!A:E,4,0))</f>
        <v/>
      </c>
      <c r="I582" s="184" t="str">
        <f t="array" ref="I582">IF(OR(A582="",G582=""),"",G582*H582)</f>
        <v/>
      </c>
      <c r="J582" s="176" t="str">
        <f t="array" ref="J582">IF(SUMPRODUCT((原材料明细表!$A$6:$A$1000&gt;=$G$4)*(原材料明细表!$A$6:$A$1000&lt;=$H$4)*(原材料明细表!$C$6:$C$1000=$A582)*(原材料明细表!$L$6:$L$1000))=0,"",SUMPRODUCT((原材料明细表!$A$6:$A$1000&gt;=$G$4)*(原材料明细表!$A$6:$A$1000&lt;=$H$4)*(原材料明细表!$C$6:$C$1000=$A582)*(原材料明细表!$L$6:$L$1000)))</f>
        <v/>
      </c>
      <c r="K582" s="173" t="str">
        <f t="array" ref="K582">IF(A582="","",VLOOKUP(A582,基础资料!A:E,4,0))</f>
        <v/>
      </c>
      <c r="L582" s="184" t="str">
        <f t="array" ref="L582">IF(OR(A582="",J582=""),"",J582*K582)</f>
        <v/>
      </c>
      <c r="M582" s="185" t="str">
        <f t="array" ref="M582">IF(AND(D582="",G582="",J582=""),"",IF(AND(D582="",G582=""),-J582,IF(AND(D582="",J582=""),-G582,IF(AND(G582="",J582=""),D582,IF(D582="",-G582-J582,IF(G582="",D582-J582,IF(J582="",D582-G582,D582-G582-J582)))))))</f>
        <v/>
      </c>
      <c r="N582" s="173" t="str">
        <f t="array" ref="N582">IF(A582="","",VLOOKUP(A582,基础资料!A:E,4,0))</f>
        <v/>
      </c>
      <c r="O582" s="184" t="str">
        <f t="array" ref="O582">IF(OR(A582="",M582=""),"",N582*M582)</f>
        <v/>
      </c>
    </row>
    <row r="583" spans="1:15">
      <c r="A583" s="182"/>
      <c r="B583" s="172"/>
      <c r="C583" s="172"/>
      <c r="D583" s="183" t="str">
        <f t="array" ref="D583">IF(SUMPRODUCT((原材料明细表!$A$6:$A$1000&gt;=$G$4)*(原材料明细表!$A$6:$A$1000&lt;=$H$4)*(原材料明细表!$C$6:$C$1000=$A583)*(原材料明细表!$F$6:$F$1000))=0,"",SUMPRODUCT((原材料明细表!$A$6:$A$1000&gt;=$G$4)*(原材料明细表!$A$6:$A$1000&lt;=$H$4)*(原材料明细表!$C$6:$C$1000=$A583)*(原材料明细表!$F$6:$F$1000)))</f>
        <v/>
      </c>
      <c r="E583" s="179" t="str">
        <f t="array" ref="E583">IF(A583="","",VLOOKUP(A583,基础资料!A:E,4,0))</f>
        <v/>
      </c>
      <c r="F583" s="180" t="str">
        <f t="array" ref="F583">IF(OR(A583="",D583=""),"",E583*D583)</f>
        <v/>
      </c>
      <c r="G583" s="181" t="str">
        <f t="array" ref="G583">IF(SUMPRODUCT((原材料明细表!$A$6:$A$1000&gt;=$G$4)*(原材料明细表!$A$6:$A$1000&lt;=$H$4)*(原材料明细表!$C$6:$C$1000=$A583)*(原材料明细表!$I$6:$I$1000))=0,"",SUMPRODUCT((原材料明细表!$A$6:$A$1000&gt;=$G$4)*(原材料明细表!$A$6:$A$1000&lt;=$H$4)*(原材料明细表!$C$6:$C$1000=$A583)*(原材料明细表!$I$6:$I$1000)))</f>
        <v/>
      </c>
      <c r="H583" s="179" t="str">
        <f t="array" ref="H583">IF(A583="","",VLOOKUP(A583,基础资料!A:E,4,0))</f>
        <v/>
      </c>
      <c r="I583" s="186" t="str">
        <f t="array" ref="I583">IF(OR(A583="",G583=""),"",G583*H583)</f>
        <v/>
      </c>
      <c r="J583" s="181" t="str">
        <f t="array" ref="J583">IF(SUMPRODUCT((原材料明细表!$A$6:$A$1000&gt;=$G$4)*(原材料明细表!$A$6:$A$1000&lt;=$H$4)*(原材料明细表!$C$6:$C$1000=$A583)*(原材料明细表!$L$6:$L$1000))=0,"",SUMPRODUCT((原材料明细表!$A$6:$A$1000&gt;=$G$4)*(原材料明细表!$A$6:$A$1000&lt;=$H$4)*(原材料明细表!$C$6:$C$1000=$A583)*(原材料明细表!$L$6:$L$1000)))</f>
        <v/>
      </c>
      <c r="K583" s="178" t="str">
        <f t="array" ref="K583">IF(A583="","",VLOOKUP(A583,基础资料!A:E,4,0))</f>
        <v/>
      </c>
      <c r="L583" s="186" t="str">
        <f t="array" ref="L583">IF(OR(A583="",J583=""),"",J583*K583)</f>
        <v/>
      </c>
      <c r="M583" s="187" t="str">
        <f t="array" ref="M583">IF(AND(D583="",G583="",J583=""),"",IF(AND(D583="",G583=""),-J583,IF(AND(D583="",J583=""),-G583,IF(AND(G583="",J583=""),D583,IF(D583="",-G583-J583,IF(G583="",D583-J583,IF(J583="",D583-G583,D583-G583-J583)))))))</f>
        <v/>
      </c>
      <c r="N583" s="178" t="str">
        <f t="array" ref="N583">IF(A583="","",VLOOKUP(A583,基础资料!A:E,4,0))</f>
        <v/>
      </c>
      <c r="O583" s="186" t="str">
        <f t="array" ref="O583">IF(OR(A583="",M583=""),"",N583*M583)</f>
        <v/>
      </c>
    </row>
    <row r="584" spans="1:15">
      <c r="A584" s="182"/>
      <c r="B584" s="172"/>
      <c r="C584" s="172"/>
      <c r="D584" s="183" t="str">
        <f t="array" ref="D584">IF(SUMPRODUCT((原材料明细表!$A$6:$A$1000&gt;=$G$4)*(原材料明细表!$A$6:$A$1000&lt;=$H$4)*(原材料明细表!$C$6:$C$1000=$A584)*(原材料明细表!$F$6:$F$1000))=0,"",SUMPRODUCT((原材料明细表!$A$6:$A$1000&gt;=$G$4)*(原材料明细表!$A$6:$A$1000&lt;=$H$4)*(原材料明细表!$C$6:$C$1000=$A584)*(原材料明细表!$F$6:$F$1000)))</f>
        <v/>
      </c>
      <c r="E584" s="174" t="str">
        <f t="array" ref="E584">IF(A584="","",VLOOKUP(A584,基础资料!A:E,4,0))</f>
        <v/>
      </c>
      <c r="F584" s="175" t="str">
        <f t="array" ref="F584">IF(OR(A584="",D584=""),"",E584*D584)</f>
        <v/>
      </c>
      <c r="G584" s="176" t="str">
        <f t="array" ref="G584">IF(SUMPRODUCT((原材料明细表!$A$6:$A$1000&gt;=$G$4)*(原材料明细表!$A$6:$A$1000&lt;=$H$4)*(原材料明细表!$C$6:$C$1000=$A584)*(原材料明细表!$I$6:$I$1000))=0,"",SUMPRODUCT((原材料明细表!$A$6:$A$1000&gt;=$G$4)*(原材料明细表!$A$6:$A$1000&lt;=$H$4)*(原材料明细表!$C$6:$C$1000=$A584)*(原材料明细表!$I$6:$I$1000)))</f>
        <v/>
      </c>
      <c r="H584" s="174" t="str">
        <f t="array" ref="H584">IF(A584="","",VLOOKUP(A584,基础资料!A:E,4,0))</f>
        <v/>
      </c>
      <c r="I584" s="184" t="str">
        <f t="array" ref="I584">IF(OR(A584="",G584=""),"",G584*H584)</f>
        <v/>
      </c>
      <c r="J584" s="176" t="str">
        <f t="array" ref="J584">IF(SUMPRODUCT((原材料明细表!$A$6:$A$1000&gt;=$G$4)*(原材料明细表!$A$6:$A$1000&lt;=$H$4)*(原材料明细表!$C$6:$C$1000=$A584)*(原材料明细表!$L$6:$L$1000))=0,"",SUMPRODUCT((原材料明细表!$A$6:$A$1000&gt;=$G$4)*(原材料明细表!$A$6:$A$1000&lt;=$H$4)*(原材料明细表!$C$6:$C$1000=$A584)*(原材料明细表!$L$6:$L$1000)))</f>
        <v/>
      </c>
      <c r="K584" s="173" t="str">
        <f t="array" ref="K584">IF(A584="","",VLOOKUP(A584,基础资料!A:E,4,0))</f>
        <v/>
      </c>
      <c r="L584" s="184" t="str">
        <f t="array" ref="L584">IF(OR(A584="",J584=""),"",J584*K584)</f>
        <v/>
      </c>
      <c r="M584" s="185" t="str">
        <f t="array" ref="M584">IF(AND(D584="",G584="",J584=""),"",IF(AND(D584="",G584=""),-J584,IF(AND(D584="",J584=""),-G584,IF(AND(G584="",J584=""),D584,IF(D584="",-G584-J584,IF(G584="",D584-J584,IF(J584="",D584-G584,D584-G584-J584)))))))</f>
        <v/>
      </c>
      <c r="N584" s="173" t="str">
        <f t="array" ref="N584">IF(A584="","",VLOOKUP(A584,基础资料!A:E,4,0))</f>
        <v/>
      </c>
      <c r="O584" s="184" t="str">
        <f t="array" ref="O584">IF(OR(A584="",M584=""),"",N584*M584)</f>
        <v/>
      </c>
    </row>
    <row r="585" spans="1:15">
      <c r="A585" s="182"/>
      <c r="B585" s="172"/>
      <c r="C585" s="172"/>
      <c r="D585" s="183" t="str">
        <f t="array" ref="D585">IF(SUMPRODUCT((原材料明细表!$A$6:$A$1000&gt;=$G$4)*(原材料明细表!$A$6:$A$1000&lt;=$H$4)*(原材料明细表!$C$6:$C$1000=$A585)*(原材料明细表!$F$6:$F$1000))=0,"",SUMPRODUCT((原材料明细表!$A$6:$A$1000&gt;=$G$4)*(原材料明细表!$A$6:$A$1000&lt;=$H$4)*(原材料明细表!$C$6:$C$1000=$A585)*(原材料明细表!$F$6:$F$1000)))</f>
        <v/>
      </c>
      <c r="E585" s="179" t="str">
        <f t="array" ref="E585">IF(A585="","",VLOOKUP(A585,基础资料!A:E,4,0))</f>
        <v/>
      </c>
      <c r="F585" s="180" t="str">
        <f t="array" ref="F585">IF(OR(A585="",D585=""),"",E585*D585)</f>
        <v/>
      </c>
      <c r="G585" s="181" t="str">
        <f t="array" ref="G585">IF(SUMPRODUCT((原材料明细表!$A$6:$A$1000&gt;=$G$4)*(原材料明细表!$A$6:$A$1000&lt;=$H$4)*(原材料明细表!$C$6:$C$1000=$A585)*(原材料明细表!$I$6:$I$1000))=0,"",SUMPRODUCT((原材料明细表!$A$6:$A$1000&gt;=$G$4)*(原材料明细表!$A$6:$A$1000&lt;=$H$4)*(原材料明细表!$C$6:$C$1000=$A585)*(原材料明细表!$I$6:$I$1000)))</f>
        <v/>
      </c>
      <c r="H585" s="179" t="str">
        <f t="array" ref="H585">IF(A585="","",VLOOKUP(A585,基础资料!A:E,4,0))</f>
        <v/>
      </c>
      <c r="I585" s="186" t="str">
        <f t="array" ref="I585">IF(OR(A585="",G585=""),"",G585*H585)</f>
        <v/>
      </c>
      <c r="J585" s="181" t="str">
        <f t="array" ref="J585">IF(SUMPRODUCT((原材料明细表!$A$6:$A$1000&gt;=$G$4)*(原材料明细表!$A$6:$A$1000&lt;=$H$4)*(原材料明细表!$C$6:$C$1000=$A585)*(原材料明细表!$L$6:$L$1000))=0,"",SUMPRODUCT((原材料明细表!$A$6:$A$1000&gt;=$G$4)*(原材料明细表!$A$6:$A$1000&lt;=$H$4)*(原材料明细表!$C$6:$C$1000=$A585)*(原材料明细表!$L$6:$L$1000)))</f>
        <v/>
      </c>
      <c r="K585" s="178" t="str">
        <f t="array" ref="K585">IF(A585="","",VLOOKUP(A585,基础资料!A:E,4,0))</f>
        <v/>
      </c>
      <c r="L585" s="186" t="str">
        <f t="array" ref="L585">IF(OR(A585="",J585=""),"",J585*K585)</f>
        <v/>
      </c>
      <c r="M585" s="187" t="str">
        <f t="array" ref="M585">IF(AND(D585="",G585="",J585=""),"",IF(AND(D585="",G585=""),-J585,IF(AND(D585="",J585=""),-G585,IF(AND(G585="",J585=""),D585,IF(D585="",-G585-J585,IF(G585="",D585-J585,IF(J585="",D585-G585,D585-G585-J585)))))))</f>
        <v/>
      </c>
      <c r="N585" s="178" t="str">
        <f t="array" ref="N585">IF(A585="","",VLOOKUP(A585,基础资料!A:E,4,0))</f>
        <v/>
      </c>
      <c r="O585" s="186" t="str">
        <f t="array" ref="O585">IF(OR(A585="",M585=""),"",N585*M585)</f>
        <v/>
      </c>
    </row>
    <row r="586" spans="1:15">
      <c r="A586" s="182"/>
      <c r="B586" s="172"/>
      <c r="C586" s="172"/>
      <c r="D586" s="183" t="str">
        <f t="array" ref="D586">IF(SUMPRODUCT((原材料明细表!$A$6:$A$1000&gt;=$G$4)*(原材料明细表!$A$6:$A$1000&lt;=$H$4)*(原材料明细表!$C$6:$C$1000=$A586)*(原材料明细表!$F$6:$F$1000))=0,"",SUMPRODUCT((原材料明细表!$A$6:$A$1000&gt;=$G$4)*(原材料明细表!$A$6:$A$1000&lt;=$H$4)*(原材料明细表!$C$6:$C$1000=$A586)*(原材料明细表!$F$6:$F$1000)))</f>
        <v/>
      </c>
      <c r="E586" s="174" t="str">
        <f t="array" ref="E586">IF(A586="","",VLOOKUP(A586,基础资料!A:E,4,0))</f>
        <v/>
      </c>
      <c r="F586" s="175" t="str">
        <f t="array" ref="F586">IF(OR(A586="",D586=""),"",E586*D586)</f>
        <v/>
      </c>
      <c r="G586" s="176" t="str">
        <f t="array" ref="G586">IF(SUMPRODUCT((原材料明细表!$A$6:$A$1000&gt;=$G$4)*(原材料明细表!$A$6:$A$1000&lt;=$H$4)*(原材料明细表!$C$6:$C$1000=$A586)*(原材料明细表!$I$6:$I$1000))=0,"",SUMPRODUCT((原材料明细表!$A$6:$A$1000&gt;=$G$4)*(原材料明细表!$A$6:$A$1000&lt;=$H$4)*(原材料明细表!$C$6:$C$1000=$A586)*(原材料明细表!$I$6:$I$1000)))</f>
        <v/>
      </c>
      <c r="H586" s="174" t="str">
        <f t="array" ref="H586">IF(A586="","",VLOOKUP(A586,基础资料!A:E,4,0))</f>
        <v/>
      </c>
      <c r="I586" s="184" t="str">
        <f t="array" ref="I586">IF(OR(A586="",G586=""),"",G586*H586)</f>
        <v/>
      </c>
      <c r="J586" s="176" t="str">
        <f t="array" ref="J586">IF(SUMPRODUCT((原材料明细表!$A$6:$A$1000&gt;=$G$4)*(原材料明细表!$A$6:$A$1000&lt;=$H$4)*(原材料明细表!$C$6:$C$1000=$A586)*(原材料明细表!$L$6:$L$1000))=0,"",SUMPRODUCT((原材料明细表!$A$6:$A$1000&gt;=$G$4)*(原材料明细表!$A$6:$A$1000&lt;=$H$4)*(原材料明细表!$C$6:$C$1000=$A586)*(原材料明细表!$L$6:$L$1000)))</f>
        <v/>
      </c>
      <c r="K586" s="173" t="str">
        <f t="array" ref="K586">IF(A586="","",VLOOKUP(A586,基础资料!A:E,4,0))</f>
        <v/>
      </c>
      <c r="L586" s="184" t="str">
        <f t="array" ref="L586">IF(OR(A586="",J586=""),"",J586*K586)</f>
        <v/>
      </c>
      <c r="M586" s="185" t="str">
        <f t="array" ref="M586">IF(AND(D586="",G586="",J586=""),"",IF(AND(D586="",G586=""),-J586,IF(AND(D586="",J586=""),-G586,IF(AND(G586="",J586=""),D586,IF(D586="",-G586-J586,IF(G586="",D586-J586,IF(J586="",D586-G586,D586-G586-J586)))))))</f>
        <v/>
      </c>
      <c r="N586" s="173" t="str">
        <f t="array" ref="N586">IF(A586="","",VLOOKUP(A586,基础资料!A:E,4,0))</f>
        <v/>
      </c>
      <c r="O586" s="184" t="str">
        <f t="array" ref="O586">IF(OR(A586="",M586=""),"",N586*M586)</f>
        <v/>
      </c>
    </row>
    <row r="587" spans="1:15">
      <c r="A587" s="182"/>
      <c r="B587" s="172"/>
      <c r="C587" s="172"/>
      <c r="D587" s="183" t="str">
        <f t="array" ref="D587">IF(SUMPRODUCT((原材料明细表!$A$6:$A$1000&gt;=$G$4)*(原材料明细表!$A$6:$A$1000&lt;=$H$4)*(原材料明细表!$C$6:$C$1000=$A587)*(原材料明细表!$F$6:$F$1000))=0,"",SUMPRODUCT((原材料明细表!$A$6:$A$1000&gt;=$G$4)*(原材料明细表!$A$6:$A$1000&lt;=$H$4)*(原材料明细表!$C$6:$C$1000=$A587)*(原材料明细表!$F$6:$F$1000)))</f>
        <v/>
      </c>
      <c r="E587" s="179" t="str">
        <f t="array" ref="E587">IF(A587="","",VLOOKUP(A587,基础资料!A:E,4,0))</f>
        <v/>
      </c>
      <c r="F587" s="180" t="str">
        <f t="array" ref="F587">IF(OR(A587="",D587=""),"",E587*D587)</f>
        <v/>
      </c>
      <c r="G587" s="181" t="str">
        <f t="array" ref="G587">IF(SUMPRODUCT((原材料明细表!$A$6:$A$1000&gt;=$G$4)*(原材料明细表!$A$6:$A$1000&lt;=$H$4)*(原材料明细表!$C$6:$C$1000=$A587)*(原材料明细表!$I$6:$I$1000))=0,"",SUMPRODUCT((原材料明细表!$A$6:$A$1000&gt;=$G$4)*(原材料明细表!$A$6:$A$1000&lt;=$H$4)*(原材料明细表!$C$6:$C$1000=$A587)*(原材料明细表!$I$6:$I$1000)))</f>
        <v/>
      </c>
      <c r="H587" s="179" t="str">
        <f t="array" ref="H587">IF(A587="","",VLOOKUP(A587,基础资料!A:E,4,0))</f>
        <v/>
      </c>
      <c r="I587" s="186" t="str">
        <f t="array" ref="I587">IF(OR(A587="",G587=""),"",G587*H587)</f>
        <v/>
      </c>
      <c r="J587" s="181" t="str">
        <f t="array" ref="J587">IF(SUMPRODUCT((原材料明细表!$A$6:$A$1000&gt;=$G$4)*(原材料明细表!$A$6:$A$1000&lt;=$H$4)*(原材料明细表!$C$6:$C$1000=$A587)*(原材料明细表!$L$6:$L$1000))=0,"",SUMPRODUCT((原材料明细表!$A$6:$A$1000&gt;=$G$4)*(原材料明细表!$A$6:$A$1000&lt;=$H$4)*(原材料明细表!$C$6:$C$1000=$A587)*(原材料明细表!$L$6:$L$1000)))</f>
        <v/>
      </c>
      <c r="K587" s="178" t="str">
        <f t="array" ref="K587">IF(A587="","",VLOOKUP(A587,基础资料!A:E,4,0))</f>
        <v/>
      </c>
      <c r="L587" s="186" t="str">
        <f t="array" ref="L587">IF(OR(A587="",J587=""),"",J587*K587)</f>
        <v/>
      </c>
      <c r="M587" s="187" t="str">
        <f t="array" ref="M587">IF(AND(D587="",G587="",J587=""),"",IF(AND(D587="",G587=""),-J587,IF(AND(D587="",J587=""),-G587,IF(AND(G587="",J587=""),D587,IF(D587="",-G587-J587,IF(G587="",D587-J587,IF(J587="",D587-G587,D587-G587-J587)))))))</f>
        <v/>
      </c>
      <c r="N587" s="178" t="str">
        <f t="array" ref="N587">IF(A587="","",VLOOKUP(A587,基础资料!A:E,4,0))</f>
        <v/>
      </c>
      <c r="O587" s="186" t="str">
        <f t="array" ref="O587">IF(OR(A587="",M587=""),"",N587*M587)</f>
        <v/>
      </c>
    </row>
    <row r="588" spans="1:15">
      <c r="A588" s="182"/>
      <c r="B588" s="172"/>
      <c r="C588" s="172"/>
      <c r="D588" s="183" t="str">
        <f t="array" ref="D588">IF(SUMPRODUCT((原材料明细表!$A$6:$A$1000&gt;=$G$4)*(原材料明细表!$A$6:$A$1000&lt;=$H$4)*(原材料明细表!$C$6:$C$1000=$A588)*(原材料明细表!$F$6:$F$1000))=0,"",SUMPRODUCT((原材料明细表!$A$6:$A$1000&gt;=$G$4)*(原材料明细表!$A$6:$A$1000&lt;=$H$4)*(原材料明细表!$C$6:$C$1000=$A588)*(原材料明细表!$F$6:$F$1000)))</f>
        <v/>
      </c>
      <c r="E588" s="174" t="str">
        <f t="array" ref="E588">IF(A588="","",VLOOKUP(A588,基础资料!A:E,4,0))</f>
        <v/>
      </c>
      <c r="F588" s="175" t="str">
        <f t="array" ref="F588">IF(OR(A588="",D588=""),"",E588*D588)</f>
        <v/>
      </c>
      <c r="G588" s="176" t="str">
        <f t="array" ref="G588">IF(SUMPRODUCT((原材料明细表!$A$6:$A$1000&gt;=$G$4)*(原材料明细表!$A$6:$A$1000&lt;=$H$4)*(原材料明细表!$C$6:$C$1000=$A588)*(原材料明细表!$I$6:$I$1000))=0,"",SUMPRODUCT((原材料明细表!$A$6:$A$1000&gt;=$G$4)*(原材料明细表!$A$6:$A$1000&lt;=$H$4)*(原材料明细表!$C$6:$C$1000=$A588)*(原材料明细表!$I$6:$I$1000)))</f>
        <v/>
      </c>
      <c r="H588" s="174" t="str">
        <f t="array" ref="H588">IF(A588="","",VLOOKUP(A588,基础资料!A:E,4,0))</f>
        <v/>
      </c>
      <c r="I588" s="184" t="str">
        <f t="array" ref="I588">IF(OR(A588="",G588=""),"",G588*H588)</f>
        <v/>
      </c>
      <c r="J588" s="176" t="str">
        <f t="array" ref="J588">IF(SUMPRODUCT((原材料明细表!$A$6:$A$1000&gt;=$G$4)*(原材料明细表!$A$6:$A$1000&lt;=$H$4)*(原材料明细表!$C$6:$C$1000=$A588)*(原材料明细表!$L$6:$L$1000))=0,"",SUMPRODUCT((原材料明细表!$A$6:$A$1000&gt;=$G$4)*(原材料明细表!$A$6:$A$1000&lt;=$H$4)*(原材料明细表!$C$6:$C$1000=$A588)*(原材料明细表!$L$6:$L$1000)))</f>
        <v/>
      </c>
      <c r="K588" s="173" t="str">
        <f t="array" ref="K588">IF(A588="","",VLOOKUP(A588,基础资料!A:E,4,0))</f>
        <v/>
      </c>
      <c r="L588" s="184" t="str">
        <f t="array" ref="L588">IF(OR(A588="",J588=""),"",J588*K588)</f>
        <v/>
      </c>
      <c r="M588" s="185" t="str">
        <f t="array" ref="M588">IF(AND(D588="",G588="",J588=""),"",IF(AND(D588="",G588=""),-J588,IF(AND(D588="",J588=""),-G588,IF(AND(G588="",J588=""),D588,IF(D588="",-G588-J588,IF(G588="",D588-J588,IF(J588="",D588-G588,D588-G588-J588)))))))</f>
        <v/>
      </c>
      <c r="N588" s="173" t="str">
        <f t="array" ref="N588">IF(A588="","",VLOOKUP(A588,基础资料!A:E,4,0))</f>
        <v/>
      </c>
      <c r="O588" s="184" t="str">
        <f t="array" ref="O588">IF(OR(A588="",M588=""),"",N588*M588)</f>
        <v/>
      </c>
    </row>
    <row r="589" spans="1:15">
      <c r="A589" s="182"/>
      <c r="B589" s="172"/>
      <c r="C589" s="172"/>
      <c r="D589" s="183" t="str">
        <f t="array" ref="D589">IF(SUMPRODUCT((原材料明细表!$A$6:$A$1000&gt;=$G$4)*(原材料明细表!$A$6:$A$1000&lt;=$H$4)*(原材料明细表!$C$6:$C$1000=$A589)*(原材料明细表!$F$6:$F$1000))=0,"",SUMPRODUCT((原材料明细表!$A$6:$A$1000&gt;=$G$4)*(原材料明细表!$A$6:$A$1000&lt;=$H$4)*(原材料明细表!$C$6:$C$1000=$A589)*(原材料明细表!$F$6:$F$1000)))</f>
        <v/>
      </c>
      <c r="E589" s="179" t="str">
        <f t="array" ref="E589">IF(A589="","",VLOOKUP(A589,基础资料!A:E,4,0))</f>
        <v/>
      </c>
      <c r="F589" s="180" t="str">
        <f t="array" ref="F589">IF(OR(A589="",D589=""),"",E589*D589)</f>
        <v/>
      </c>
      <c r="G589" s="181" t="str">
        <f t="array" ref="G589">IF(SUMPRODUCT((原材料明细表!$A$6:$A$1000&gt;=$G$4)*(原材料明细表!$A$6:$A$1000&lt;=$H$4)*(原材料明细表!$C$6:$C$1000=$A589)*(原材料明细表!$I$6:$I$1000))=0,"",SUMPRODUCT((原材料明细表!$A$6:$A$1000&gt;=$G$4)*(原材料明细表!$A$6:$A$1000&lt;=$H$4)*(原材料明细表!$C$6:$C$1000=$A589)*(原材料明细表!$I$6:$I$1000)))</f>
        <v/>
      </c>
      <c r="H589" s="179" t="str">
        <f t="array" ref="H589">IF(A589="","",VLOOKUP(A589,基础资料!A:E,4,0))</f>
        <v/>
      </c>
      <c r="I589" s="186" t="str">
        <f t="array" ref="I589">IF(OR(A589="",G589=""),"",G589*H589)</f>
        <v/>
      </c>
      <c r="J589" s="181" t="str">
        <f t="array" ref="J589">IF(SUMPRODUCT((原材料明细表!$A$6:$A$1000&gt;=$G$4)*(原材料明细表!$A$6:$A$1000&lt;=$H$4)*(原材料明细表!$C$6:$C$1000=$A589)*(原材料明细表!$L$6:$L$1000))=0,"",SUMPRODUCT((原材料明细表!$A$6:$A$1000&gt;=$G$4)*(原材料明细表!$A$6:$A$1000&lt;=$H$4)*(原材料明细表!$C$6:$C$1000=$A589)*(原材料明细表!$L$6:$L$1000)))</f>
        <v/>
      </c>
      <c r="K589" s="178" t="str">
        <f t="array" ref="K589">IF(A589="","",VLOOKUP(A589,基础资料!A:E,4,0))</f>
        <v/>
      </c>
      <c r="L589" s="186" t="str">
        <f t="array" ref="L589">IF(OR(A589="",J589=""),"",J589*K589)</f>
        <v/>
      </c>
      <c r="M589" s="187" t="str">
        <f t="array" ref="M589">IF(AND(D589="",G589="",J589=""),"",IF(AND(D589="",G589=""),-J589,IF(AND(D589="",J589=""),-G589,IF(AND(G589="",J589=""),D589,IF(D589="",-G589-J589,IF(G589="",D589-J589,IF(J589="",D589-G589,D589-G589-J589)))))))</f>
        <v/>
      </c>
      <c r="N589" s="178" t="str">
        <f t="array" ref="N589">IF(A589="","",VLOOKUP(A589,基础资料!A:E,4,0))</f>
        <v/>
      </c>
      <c r="O589" s="186" t="str">
        <f t="array" ref="O589">IF(OR(A589="",M589=""),"",N589*M589)</f>
        <v/>
      </c>
    </row>
    <row r="590" spans="1:15">
      <c r="A590" s="182"/>
      <c r="B590" s="172"/>
      <c r="C590" s="172"/>
      <c r="D590" s="183" t="str">
        <f t="array" ref="D590">IF(SUMPRODUCT((原材料明细表!$A$6:$A$1000&gt;=$G$4)*(原材料明细表!$A$6:$A$1000&lt;=$H$4)*(原材料明细表!$C$6:$C$1000=$A590)*(原材料明细表!$F$6:$F$1000))=0,"",SUMPRODUCT((原材料明细表!$A$6:$A$1000&gt;=$G$4)*(原材料明细表!$A$6:$A$1000&lt;=$H$4)*(原材料明细表!$C$6:$C$1000=$A590)*(原材料明细表!$F$6:$F$1000)))</f>
        <v/>
      </c>
      <c r="E590" s="174" t="str">
        <f t="array" ref="E590">IF(A590="","",VLOOKUP(A590,基础资料!A:E,4,0))</f>
        <v/>
      </c>
      <c r="F590" s="175" t="str">
        <f t="array" ref="F590">IF(OR(A590="",D590=""),"",E590*D590)</f>
        <v/>
      </c>
      <c r="G590" s="176" t="str">
        <f t="array" ref="G590">IF(SUMPRODUCT((原材料明细表!$A$6:$A$1000&gt;=$G$4)*(原材料明细表!$A$6:$A$1000&lt;=$H$4)*(原材料明细表!$C$6:$C$1000=$A590)*(原材料明细表!$I$6:$I$1000))=0,"",SUMPRODUCT((原材料明细表!$A$6:$A$1000&gt;=$G$4)*(原材料明细表!$A$6:$A$1000&lt;=$H$4)*(原材料明细表!$C$6:$C$1000=$A590)*(原材料明细表!$I$6:$I$1000)))</f>
        <v/>
      </c>
      <c r="H590" s="174" t="str">
        <f t="array" ref="H590">IF(A590="","",VLOOKUP(A590,基础资料!A:E,4,0))</f>
        <v/>
      </c>
      <c r="I590" s="184" t="str">
        <f t="array" ref="I590">IF(OR(A590="",G590=""),"",G590*H590)</f>
        <v/>
      </c>
      <c r="J590" s="176" t="str">
        <f t="array" ref="J590">IF(SUMPRODUCT((原材料明细表!$A$6:$A$1000&gt;=$G$4)*(原材料明细表!$A$6:$A$1000&lt;=$H$4)*(原材料明细表!$C$6:$C$1000=$A590)*(原材料明细表!$L$6:$L$1000))=0,"",SUMPRODUCT((原材料明细表!$A$6:$A$1000&gt;=$G$4)*(原材料明细表!$A$6:$A$1000&lt;=$H$4)*(原材料明细表!$C$6:$C$1000=$A590)*(原材料明细表!$L$6:$L$1000)))</f>
        <v/>
      </c>
      <c r="K590" s="173" t="str">
        <f t="array" ref="K590">IF(A590="","",VLOOKUP(A590,基础资料!A:E,4,0))</f>
        <v/>
      </c>
      <c r="L590" s="184" t="str">
        <f t="array" ref="L590">IF(OR(A590="",J590=""),"",J590*K590)</f>
        <v/>
      </c>
      <c r="M590" s="185" t="str">
        <f t="array" ref="M590">IF(AND(D590="",G590="",J590=""),"",IF(AND(D590="",G590=""),-J590,IF(AND(D590="",J590=""),-G590,IF(AND(G590="",J590=""),D590,IF(D590="",-G590-J590,IF(G590="",D590-J590,IF(J590="",D590-G590,D590-G590-J590)))))))</f>
        <v/>
      </c>
      <c r="N590" s="173" t="str">
        <f t="array" ref="N590">IF(A590="","",VLOOKUP(A590,基础资料!A:E,4,0))</f>
        <v/>
      </c>
      <c r="O590" s="184" t="str">
        <f t="array" ref="O590">IF(OR(A590="",M590=""),"",N590*M590)</f>
        <v/>
      </c>
    </row>
    <row r="591" spans="1:15">
      <c r="A591" s="182"/>
      <c r="B591" s="172"/>
      <c r="C591" s="172"/>
      <c r="D591" s="183" t="str">
        <f t="array" ref="D591">IF(SUMPRODUCT((原材料明细表!$A$6:$A$1000&gt;=$G$4)*(原材料明细表!$A$6:$A$1000&lt;=$H$4)*(原材料明细表!$C$6:$C$1000=$A591)*(原材料明细表!$F$6:$F$1000))=0,"",SUMPRODUCT((原材料明细表!$A$6:$A$1000&gt;=$G$4)*(原材料明细表!$A$6:$A$1000&lt;=$H$4)*(原材料明细表!$C$6:$C$1000=$A591)*(原材料明细表!$F$6:$F$1000)))</f>
        <v/>
      </c>
      <c r="E591" s="179" t="str">
        <f t="array" ref="E591">IF(A591="","",VLOOKUP(A591,基础资料!A:E,4,0))</f>
        <v/>
      </c>
      <c r="F591" s="180" t="str">
        <f t="array" ref="F591">IF(OR(A591="",D591=""),"",E591*D591)</f>
        <v/>
      </c>
      <c r="G591" s="181" t="str">
        <f t="array" ref="G591">IF(SUMPRODUCT((原材料明细表!$A$6:$A$1000&gt;=$G$4)*(原材料明细表!$A$6:$A$1000&lt;=$H$4)*(原材料明细表!$C$6:$C$1000=$A591)*(原材料明细表!$I$6:$I$1000))=0,"",SUMPRODUCT((原材料明细表!$A$6:$A$1000&gt;=$G$4)*(原材料明细表!$A$6:$A$1000&lt;=$H$4)*(原材料明细表!$C$6:$C$1000=$A591)*(原材料明细表!$I$6:$I$1000)))</f>
        <v/>
      </c>
      <c r="H591" s="179" t="str">
        <f t="array" ref="H591">IF(A591="","",VLOOKUP(A591,基础资料!A:E,4,0))</f>
        <v/>
      </c>
      <c r="I591" s="186" t="str">
        <f t="array" ref="I591">IF(OR(A591="",G591=""),"",G591*H591)</f>
        <v/>
      </c>
      <c r="J591" s="181" t="str">
        <f t="array" ref="J591">IF(SUMPRODUCT((原材料明细表!$A$6:$A$1000&gt;=$G$4)*(原材料明细表!$A$6:$A$1000&lt;=$H$4)*(原材料明细表!$C$6:$C$1000=$A591)*(原材料明细表!$L$6:$L$1000))=0,"",SUMPRODUCT((原材料明细表!$A$6:$A$1000&gt;=$G$4)*(原材料明细表!$A$6:$A$1000&lt;=$H$4)*(原材料明细表!$C$6:$C$1000=$A591)*(原材料明细表!$L$6:$L$1000)))</f>
        <v/>
      </c>
      <c r="K591" s="178" t="str">
        <f t="array" ref="K591">IF(A591="","",VLOOKUP(A591,基础资料!A:E,4,0))</f>
        <v/>
      </c>
      <c r="L591" s="186" t="str">
        <f t="array" ref="L591">IF(OR(A591="",J591=""),"",J591*K591)</f>
        <v/>
      </c>
      <c r="M591" s="187" t="str">
        <f t="array" ref="M591">IF(AND(D591="",G591="",J591=""),"",IF(AND(D591="",G591=""),-J591,IF(AND(D591="",J591=""),-G591,IF(AND(G591="",J591=""),D591,IF(D591="",-G591-J591,IF(G591="",D591-J591,IF(J591="",D591-G591,D591-G591-J591)))))))</f>
        <v/>
      </c>
      <c r="N591" s="178" t="str">
        <f t="array" ref="N591">IF(A591="","",VLOOKUP(A591,基础资料!A:E,4,0))</f>
        <v/>
      </c>
      <c r="O591" s="186" t="str">
        <f t="array" ref="O591">IF(OR(A591="",M591=""),"",N591*M591)</f>
        <v/>
      </c>
    </row>
    <row r="592" spans="1:15">
      <c r="A592" s="182"/>
      <c r="B592" s="172"/>
      <c r="C592" s="172"/>
      <c r="D592" s="183" t="str">
        <f t="array" ref="D592">IF(SUMPRODUCT((原材料明细表!$A$6:$A$1000&gt;=$G$4)*(原材料明细表!$A$6:$A$1000&lt;=$H$4)*(原材料明细表!$C$6:$C$1000=$A592)*(原材料明细表!$F$6:$F$1000))=0,"",SUMPRODUCT((原材料明细表!$A$6:$A$1000&gt;=$G$4)*(原材料明细表!$A$6:$A$1000&lt;=$H$4)*(原材料明细表!$C$6:$C$1000=$A592)*(原材料明细表!$F$6:$F$1000)))</f>
        <v/>
      </c>
      <c r="E592" s="174" t="str">
        <f t="array" ref="E592">IF(A592="","",VLOOKUP(A592,基础资料!A:E,4,0))</f>
        <v/>
      </c>
      <c r="F592" s="175" t="str">
        <f t="array" ref="F592">IF(OR(A592="",D592=""),"",E592*D592)</f>
        <v/>
      </c>
      <c r="G592" s="176" t="str">
        <f t="array" ref="G592">IF(SUMPRODUCT((原材料明细表!$A$6:$A$1000&gt;=$G$4)*(原材料明细表!$A$6:$A$1000&lt;=$H$4)*(原材料明细表!$C$6:$C$1000=$A592)*(原材料明细表!$I$6:$I$1000))=0,"",SUMPRODUCT((原材料明细表!$A$6:$A$1000&gt;=$G$4)*(原材料明细表!$A$6:$A$1000&lt;=$H$4)*(原材料明细表!$C$6:$C$1000=$A592)*(原材料明细表!$I$6:$I$1000)))</f>
        <v/>
      </c>
      <c r="H592" s="174" t="str">
        <f t="array" ref="H592">IF(A592="","",VLOOKUP(A592,基础资料!A:E,4,0))</f>
        <v/>
      </c>
      <c r="I592" s="184" t="str">
        <f t="array" ref="I592">IF(OR(A592="",G592=""),"",G592*H592)</f>
        <v/>
      </c>
      <c r="J592" s="176" t="str">
        <f t="array" ref="J592">IF(SUMPRODUCT((原材料明细表!$A$6:$A$1000&gt;=$G$4)*(原材料明细表!$A$6:$A$1000&lt;=$H$4)*(原材料明细表!$C$6:$C$1000=$A592)*(原材料明细表!$L$6:$L$1000))=0,"",SUMPRODUCT((原材料明细表!$A$6:$A$1000&gt;=$G$4)*(原材料明细表!$A$6:$A$1000&lt;=$H$4)*(原材料明细表!$C$6:$C$1000=$A592)*(原材料明细表!$L$6:$L$1000)))</f>
        <v/>
      </c>
      <c r="K592" s="173" t="str">
        <f t="array" ref="K592">IF(A592="","",VLOOKUP(A592,基础资料!A:E,4,0))</f>
        <v/>
      </c>
      <c r="L592" s="184" t="str">
        <f t="array" ref="L592">IF(OR(A592="",J592=""),"",J592*K592)</f>
        <v/>
      </c>
      <c r="M592" s="185" t="str">
        <f t="array" ref="M592">IF(AND(D592="",G592="",J592=""),"",IF(AND(D592="",G592=""),-J592,IF(AND(D592="",J592=""),-G592,IF(AND(G592="",J592=""),D592,IF(D592="",-G592-J592,IF(G592="",D592-J592,IF(J592="",D592-G592,D592-G592-J592)))))))</f>
        <v/>
      </c>
      <c r="N592" s="173" t="str">
        <f t="array" ref="N592">IF(A592="","",VLOOKUP(A592,基础资料!A:E,4,0))</f>
        <v/>
      </c>
      <c r="O592" s="184" t="str">
        <f t="array" ref="O592">IF(OR(A592="",M592=""),"",N592*M592)</f>
        <v/>
      </c>
    </row>
    <row r="593" spans="1:15">
      <c r="A593" s="182"/>
      <c r="B593" s="172"/>
      <c r="C593" s="172"/>
      <c r="D593" s="183" t="str">
        <f t="array" ref="D593">IF(SUMPRODUCT((原材料明细表!$A$6:$A$1000&gt;=$G$4)*(原材料明细表!$A$6:$A$1000&lt;=$H$4)*(原材料明细表!$C$6:$C$1000=$A593)*(原材料明细表!$F$6:$F$1000))=0,"",SUMPRODUCT((原材料明细表!$A$6:$A$1000&gt;=$G$4)*(原材料明细表!$A$6:$A$1000&lt;=$H$4)*(原材料明细表!$C$6:$C$1000=$A593)*(原材料明细表!$F$6:$F$1000)))</f>
        <v/>
      </c>
      <c r="E593" s="179" t="str">
        <f t="array" ref="E593">IF(A593="","",VLOOKUP(A593,基础资料!A:E,4,0))</f>
        <v/>
      </c>
      <c r="F593" s="180" t="str">
        <f t="array" ref="F593">IF(OR(A593="",D593=""),"",E593*D593)</f>
        <v/>
      </c>
      <c r="G593" s="181" t="str">
        <f t="array" ref="G593">IF(SUMPRODUCT((原材料明细表!$A$6:$A$1000&gt;=$G$4)*(原材料明细表!$A$6:$A$1000&lt;=$H$4)*(原材料明细表!$C$6:$C$1000=$A593)*(原材料明细表!$I$6:$I$1000))=0,"",SUMPRODUCT((原材料明细表!$A$6:$A$1000&gt;=$G$4)*(原材料明细表!$A$6:$A$1000&lt;=$H$4)*(原材料明细表!$C$6:$C$1000=$A593)*(原材料明细表!$I$6:$I$1000)))</f>
        <v/>
      </c>
      <c r="H593" s="179" t="str">
        <f t="array" ref="H593">IF(A593="","",VLOOKUP(A593,基础资料!A:E,4,0))</f>
        <v/>
      </c>
      <c r="I593" s="186" t="str">
        <f t="array" ref="I593">IF(OR(A593="",G593=""),"",G593*H593)</f>
        <v/>
      </c>
      <c r="J593" s="181" t="str">
        <f t="array" ref="J593">IF(SUMPRODUCT((原材料明细表!$A$6:$A$1000&gt;=$G$4)*(原材料明细表!$A$6:$A$1000&lt;=$H$4)*(原材料明细表!$C$6:$C$1000=$A593)*(原材料明细表!$L$6:$L$1000))=0,"",SUMPRODUCT((原材料明细表!$A$6:$A$1000&gt;=$G$4)*(原材料明细表!$A$6:$A$1000&lt;=$H$4)*(原材料明细表!$C$6:$C$1000=$A593)*(原材料明细表!$L$6:$L$1000)))</f>
        <v/>
      </c>
      <c r="K593" s="178" t="str">
        <f t="array" ref="K593">IF(A593="","",VLOOKUP(A593,基础资料!A:E,4,0))</f>
        <v/>
      </c>
      <c r="L593" s="186" t="str">
        <f t="array" ref="L593">IF(OR(A593="",J593=""),"",J593*K593)</f>
        <v/>
      </c>
      <c r="M593" s="187" t="str">
        <f t="array" ref="M593">IF(AND(D593="",G593="",J593=""),"",IF(AND(D593="",G593=""),-J593,IF(AND(D593="",J593=""),-G593,IF(AND(G593="",J593=""),D593,IF(D593="",-G593-J593,IF(G593="",D593-J593,IF(J593="",D593-G593,D593-G593-J593)))))))</f>
        <v/>
      </c>
      <c r="N593" s="178" t="str">
        <f t="array" ref="N593">IF(A593="","",VLOOKUP(A593,基础资料!A:E,4,0))</f>
        <v/>
      </c>
      <c r="O593" s="186" t="str">
        <f t="array" ref="O593">IF(OR(A593="",M593=""),"",N593*M593)</f>
        <v/>
      </c>
    </row>
    <row r="594" spans="1:15">
      <c r="A594" s="182"/>
      <c r="B594" s="172"/>
      <c r="C594" s="172"/>
      <c r="D594" s="183" t="str">
        <f t="array" ref="D594">IF(SUMPRODUCT((原材料明细表!$A$6:$A$1000&gt;=$G$4)*(原材料明细表!$A$6:$A$1000&lt;=$H$4)*(原材料明细表!$C$6:$C$1000=$A594)*(原材料明细表!$F$6:$F$1000))=0,"",SUMPRODUCT((原材料明细表!$A$6:$A$1000&gt;=$G$4)*(原材料明细表!$A$6:$A$1000&lt;=$H$4)*(原材料明细表!$C$6:$C$1000=$A594)*(原材料明细表!$F$6:$F$1000)))</f>
        <v/>
      </c>
      <c r="E594" s="174" t="str">
        <f t="array" ref="E594">IF(A594="","",VLOOKUP(A594,基础资料!A:E,4,0))</f>
        <v/>
      </c>
      <c r="F594" s="175" t="str">
        <f t="array" ref="F594">IF(OR(A594="",D594=""),"",E594*D594)</f>
        <v/>
      </c>
      <c r="G594" s="176" t="str">
        <f t="array" ref="G594">IF(SUMPRODUCT((原材料明细表!$A$6:$A$1000&gt;=$G$4)*(原材料明细表!$A$6:$A$1000&lt;=$H$4)*(原材料明细表!$C$6:$C$1000=$A594)*(原材料明细表!$I$6:$I$1000))=0,"",SUMPRODUCT((原材料明细表!$A$6:$A$1000&gt;=$G$4)*(原材料明细表!$A$6:$A$1000&lt;=$H$4)*(原材料明细表!$C$6:$C$1000=$A594)*(原材料明细表!$I$6:$I$1000)))</f>
        <v/>
      </c>
      <c r="H594" s="174" t="str">
        <f t="array" ref="H594">IF(A594="","",VLOOKUP(A594,基础资料!A:E,4,0))</f>
        <v/>
      </c>
      <c r="I594" s="184" t="str">
        <f t="array" ref="I594">IF(OR(A594="",G594=""),"",G594*H594)</f>
        <v/>
      </c>
      <c r="J594" s="176" t="str">
        <f t="array" ref="J594">IF(SUMPRODUCT((原材料明细表!$A$6:$A$1000&gt;=$G$4)*(原材料明细表!$A$6:$A$1000&lt;=$H$4)*(原材料明细表!$C$6:$C$1000=$A594)*(原材料明细表!$L$6:$L$1000))=0,"",SUMPRODUCT((原材料明细表!$A$6:$A$1000&gt;=$G$4)*(原材料明细表!$A$6:$A$1000&lt;=$H$4)*(原材料明细表!$C$6:$C$1000=$A594)*(原材料明细表!$L$6:$L$1000)))</f>
        <v/>
      </c>
      <c r="K594" s="173" t="str">
        <f t="array" ref="K594">IF(A594="","",VLOOKUP(A594,基础资料!A:E,4,0))</f>
        <v/>
      </c>
      <c r="L594" s="184" t="str">
        <f t="array" ref="L594">IF(OR(A594="",J594=""),"",J594*K594)</f>
        <v/>
      </c>
      <c r="M594" s="185" t="str">
        <f t="array" ref="M594">IF(AND(D594="",G594="",J594=""),"",IF(AND(D594="",G594=""),-J594,IF(AND(D594="",J594=""),-G594,IF(AND(G594="",J594=""),D594,IF(D594="",-G594-J594,IF(G594="",D594-J594,IF(J594="",D594-G594,D594-G594-J594)))))))</f>
        <v/>
      </c>
      <c r="N594" s="173" t="str">
        <f t="array" ref="N594">IF(A594="","",VLOOKUP(A594,基础资料!A:E,4,0))</f>
        <v/>
      </c>
      <c r="O594" s="184" t="str">
        <f t="array" ref="O594">IF(OR(A594="",M594=""),"",N594*M594)</f>
        <v/>
      </c>
    </row>
    <row r="595" spans="1:15">
      <c r="A595" s="182"/>
      <c r="B595" s="172"/>
      <c r="C595" s="172"/>
      <c r="D595" s="183" t="str">
        <f t="array" ref="D595">IF(SUMPRODUCT((原材料明细表!$A$6:$A$1000&gt;=$G$4)*(原材料明细表!$A$6:$A$1000&lt;=$H$4)*(原材料明细表!$C$6:$C$1000=$A595)*(原材料明细表!$F$6:$F$1000))=0,"",SUMPRODUCT((原材料明细表!$A$6:$A$1000&gt;=$G$4)*(原材料明细表!$A$6:$A$1000&lt;=$H$4)*(原材料明细表!$C$6:$C$1000=$A595)*(原材料明细表!$F$6:$F$1000)))</f>
        <v/>
      </c>
      <c r="E595" s="179" t="str">
        <f t="array" ref="E595">IF(A595="","",VLOOKUP(A595,基础资料!A:E,4,0))</f>
        <v/>
      </c>
      <c r="F595" s="180" t="str">
        <f t="array" ref="F595">IF(OR(A595="",D595=""),"",E595*D595)</f>
        <v/>
      </c>
      <c r="G595" s="181" t="str">
        <f t="array" ref="G595">IF(SUMPRODUCT((原材料明细表!$A$6:$A$1000&gt;=$G$4)*(原材料明细表!$A$6:$A$1000&lt;=$H$4)*(原材料明细表!$C$6:$C$1000=$A595)*(原材料明细表!$I$6:$I$1000))=0,"",SUMPRODUCT((原材料明细表!$A$6:$A$1000&gt;=$G$4)*(原材料明细表!$A$6:$A$1000&lt;=$H$4)*(原材料明细表!$C$6:$C$1000=$A595)*(原材料明细表!$I$6:$I$1000)))</f>
        <v/>
      </c>
      <c r="H595" s="179" t="str">
        <f t="array" ref="H595">IF(A595="","",VLOOKUP(A595,基础资料!A:E,4,0))</f>
        <v/>
      </c>
      <c r="I595" s="186" t="str">
        <f t="array" ref="I595">IF(OR(A595="",G595=""),"",G595*H595)</f>
        <v/>
      </c>
      <c r="J595" s="181" t="str">
        <f t="array" ref="J595">IF(SUMPRODUCT((原材料明细表!$A$6:$A$1000&gt;=$G$4)*(原材料明细表!$A$6:$A$1000&lt;=$H$4)*(原材料明细表!$C$6:$C$1000=$A595)*(原材料明细表!$L$6:$L$1000))=0,"",SUMPRODUCT((原材料明细表!$A$6:$A$1000&gt;=$G$4)*(原材料明细表!$A$6:$A$1000&lt;=$H$4)*(原材料明细表!$C$6:$C$1000=$A595)*(原材料明细表!$L$6:$L$1000)))</f>
        <v/>
      </c>
      <c r="K595" s="178" t="str">
        <f t="array" ref="K595">IF(A595="","",VLOOKUP(A595,基础资料!A:E,4,0))</f>
        <v/>
      </c>
      <c r="L595" s="186" t="str">
        <f t="array" ref="L595">IF(OR(A595="",J595=""),"",J595*K595)</f>
        <v/>
      </c>
      <c r="M595" s="187" t="str">
        <f t="array" ref="M595">IF(AND(D595="",G595="",J595=""),"",IF(AND(D595="",G595=""),-J595,IF(AND(D595="",J595=""),-G595,IF(AND(G595="",J595=""),D595,IF(D595="",-G595-J595,IF(G595="",D595-J595,IF(J595="",D595-G595,D595-G595-J595)))))))</f>
        <v/>
      </c>
      <c r="N595" s="178" t="str">
        <f t="array" ref="N595">IF(A595="","",VLOOKUP(A595,基础资料!A:E,4,0))</f>
        <v/>
      </c>
      <c r="O595" s="186" t="str">
        <f t="array" ref="O595">IF(OR(A595="",M595=""),"",N595*M595)</f>
        <v/>
      </c>
    </row>
    <row r="596" spans="1:15">
      <c r="A596" s="182"/>
      <c r="B596" s="172"/>
      <c r="C596" s="172"/>
      <c r="D596" s="183" t="str">
        <f t="array" ref="D596">IF(SUMPRODUCT((原材料明细表!$A$6:$A$1000&gt;=$G$4)*(原材料明细表!$A$6:$A$1000&lt;=$H$4)*(原材料明细表!$C$6:$C$1000=$A596)*(原材料明细表!$F$6:$F$1000))=0,"",SUMPRODUCT((原材料明细表!$A$6:$A$1000&gt;=$G$4)*(原材料明细表!$A$6:$A$1000&lt;=$H$4)*(原材料明细表!$C$6:$C$1000=$A596)*(原材料明细表!$F$6:$F$1000)))</f>
        <v/>
      </c>
      <c r="E596" s="174" t="str">
        <f t="array" ref="E596">IF(A596="","",VLOOKUP(A596,基础资料!A:E,4,0))</f>
        <v/>
      </c>
      <c r="F596" s="175" t="str">
        <f t="array" ref="F596">IF(OR(A596="",D596=""),"",E596*D596)</f>
        <v/>
      </c>
      <c r="G596" s="176" t="str">
        <f t="array" ref="G596">IF(SUMPRODUCT((原材料明细表!$A$6:$A$1000&gt;=$G$4)*(原材料明细表!$A$6:$A$1000&lt;=$H$4)*(原材料明细表!$C$6:$C$1000=$A596)*(原材料明细表!$I$6:$I$1000))=0,"",SUMPRODUCT((原材料明细表!$A$6:$A$1000&gt;=$G$4)*(原材料明细表!$A$6:$A$1000&lt;=$H$4)*(原材料明细表!$C$6:$C$1000=$A596)*(原材料明细表!$I$6:$I$1000)))</f>
        <v/>
      </c>
      <c r="H596" s="174" t="str">
        <f t="array" ref="H596">IF(A596="","",VLOOKUP(A596,基础资料!A:E,4,0))</f>
        <v/>
      </c>
      <c r="I596" s="184" t="str">
        <f t="array" ref="I596">IF(OR(A596="",G596=""),"",G596*H596)</f>
        <v/>
      </c>
      <c r="J596" s="176" t="str">
        <f t="array" ref="J596">IF(SUMPRODUCT((原材料明细表!$A$6:$A$1000&gt;=$G$4)*(原材料明细表!$A$6:$A$1000&lt;=$H$4)*(原材料明细表!$C$6:$C$1000=$A596)*(原材料明细表!$L$6:$L$1000))=0,"",SUMPRODUCT((原材料明细表!$A$6:$A$1000&gt;=$G$4)*(原材料明细表!$A$6:$A$1000&lt;=$H$4)*(原材料明细表!$C$6:$C$1000=$A596)*(原材料明细表!$L$6:$L$1000)))</f>
        <v/>
      </c>
      <c r="K596" s="173" t="str">
        <f t="array" ref="K596">IF(A596="","",VLOOKUP(A596,基础资料!A:E,4,0))</f>
        <v/>
      </c>
      <c r="L596" s="184" t="str">
        <f t="array" ref="L596">IF(OR(A596="",J596=""),"",J596*K596)</f>
        <v/>
      </c>
      <c r="M596" s="185" t="str">
        <f t="array" ref="M596">IF(AND(D596="",G596="",J596=""),"",IF(AND(D596="",G596=""),-J596,IF(AND(D596="",J596=""),-G596,IF(AND(G596="",J596=""),D596,IF(D596="",-G596-J596,IF(G596="",D596-J596,IF(J596="",D596-G596,D596-G596-J596)))))))</f>
        <v/>
      </c>
      <c r="N596" s="173" t="str">
        <f t="array" ref="N596">IF(A596="","",VLOOKUP(A596,基础资料!A:E,4,0))</f>
        <v/>
      </c>
      <c r="O596" s="184" t="str">
        <f t="array" ref="O596">IF(OR(A596="",M596=""),"",N596*M596)</f>
        <v/>
      </c>
    </row>
    <row r="597" spans="1:15">
      <c r="A597" s="182"/>
      <c r="B597" s="172"/>
      <c r="C597" s="172"/>
      <c r="D597" s="183" t="str">
        <f t="array" ref="D597">IF(SUMPRODUCT((原材料明细表!$A$6:$A$1000&gt;=$G$4)*(原材料明细表!$A$6:$A$1000&lt;=$H$4)*(原材料明细表!$C$6:$C$1000=$A597)*(原材料明细表!$F$6:$F$1000))=0,"",SUMPRODUCT((原材料明细表!$A$6:$A$1000&gt;=$G$4)*(原材料明细表!$A$6:$A$1000&lt;=$H$4)*(原材料明细表!$C$6:$C$1000=$A597)*(原材料明细表!$F$6:$F$1000)))</f>
        <v/>
      </c>
      <c r="E597" s="179" t="str">
        <f t="array" ref="E597">IF(A597="","",VLOOKUP(A597,基础资料!A:E,4,0))</f>
        <v/>
      </c>
      <c r="F597" s="180" t="str">
        <f t="array" ref="F597">IF(OR(A597="",D597=""),"",E597*D597)</f>
        <v/>
      </c>
      <c r="G597" s="181" t="str">
        <f t="array" ref="G597">IF(SUMPRODUCT((原材料明细表!$A$6:$A$1000&gt;=$G$4)*(原材料明细表!$A$6:$A$1000&lt;=$H$4)*(原材料明细表!$C$6:$C$1000=$A597)*(原材料明细表!$I$6:$I$1000))=0,"",SUMPRODUCT((原材料明细表!$A$6:$A$1000&gt;=$G$4)*(原材料明细表!$A$6:$A$1000&lt;=$H$4)*(原材料明细表!$C$6:$C$1000=$A597)*(原材料明细表!$I$6:$I$1000)))</f>
        <v/>
      </c>
      <c r="H597" s="179" t="str">
        <f t="array" ref="H597">IF(A597="","",VLOOKUP(A597,基础资料!A:E,4,0))</f>
        <v/>
      </c>
      <c r="I597" s="186" t="str">
        <f t="array" ref="I597">IF(OR(A597="",G597=""),"",G597*H597)</f>
        <v/>
      </c>
      <c r="J597" s="181" t="str">
        <f t="array" ref="J597">IF(SUMPRODUCT((原材料明细表!$A$6:$A$1000&gt;=$G$4)*(原材料明细表!$A$6:$A$1000&lt;=$H$4)*(原材料明细表!$C$6:$C$1000=$A597)*(原材料明细表!$L$6:$L$1000))=0,"",SUMPRODUCT((原材料明细表!$A$6:$A$1000&gt;=$G$4)*(原材料明细表!$A$6:$A$1000&lt;=$H$4)*(原材料明细表!$C$6:$C$1000=$A597)*(原材料明细表!$L$6:$L$1000)))</f>
        <v/>
      </c>
      <c r="K597" s="178" t="str">
        <f t="array" ref="K597">IF(A597="","",VLOOKUP(A597,基础资料!A:E,4,0))</f>
        <v/>
      </c>
      <c r="L597" s="186" t="str">
        <f t="array" ref="L597">IF(OR(A597="",J597=""),"",J597*K597)</f>
        <v/>
      </c>
      <c r="M597" s="187" t="str">
        <f t="array" ref="M597">IF(AND(D597="",G597="",J597=""),"",IF(AND(D597="",G597=""),-J597,IF(AND(D597="",J597=""),-G597,IF(AND(G597="",J597=""),D597,IF(D597="",-G597-J597,IF(G597="",D597-J597,IF(J597="",D597-G597,D597-G597-J597)))))))</f>
        <v/>
      </c>
      <c r="N597" s="178" t="str">
        <f t="array" ref="N597">IF(A597="","",VLOOKUP(A597,基础资料!A:E,4,0))</f>
        <v/>
      </c>
      <c r="O597" s="186" t="str">
        <f t="array" ref="O597">IF(OR(A597="",M597=""),"",N597*M597)</f>
        <v/>
      </c>
    </row>
    <row r="598" spans="1:15">
      <c r="A598" s="182"/>
      <c r="B598" s="172"/>
      <c r="C598" s="172"/>
      <c r="D598" s="183" t="str">
        <f t="array" ref="D598">IF(SUMPRODUCT((原材料明细表!$A$6:$A$1000&gt;=$G$4)*(原材料明细表!$A$6:$A$1000&lt;=$H$4)*(原材料明细表!$C$6:$C$1000=$A598)*(原材料明细表!$F$6:$F$1000))=0,"",SUMPRODUCT((原材料明细表!$A$6:$A$1000&gt;=$G$4)*(原材料明细表!$A$6:$A$1000&lt;=$H$4)*(原材料明细表!$C$6:$C$1000=$A598)*(原材料明细表!$F$6:$F$1000)))</f>
        <v/>
      </c>
      <c r="E598" s="174" t="str">
        <f t="array" ref="E598">IF(A598="","",VLOOKUP(A598,基础资料!A:E,4,0))</f>
        <v/>
      </c>
      <c r="F598" s="175" t="str">
        <f t="array" ref="F598">IF(OR(A598="",D598=""),"",E598*D598)</f>
        <v/>
      </c>
      <c r="G598" s="176" t="str">
        <f t="array" ref="G598">IF(SUMPRODUCT((原材料明细表!$A$6:$A$1000&gt;=$G$4)*(原材料明细表!$A$6:$A$1000&lt;=$H$4)*(原材料明细表!$C$6:$C$1000=$A598)*(原材料明细表!$I$6:$I$1000))=0,"",SUMPRODUCT((原材料明细表!$A$6:$A$1000&gt;=$G$4)*(原材料明细表!$A$6:$A$1000&lt;=$H$4)*(原材料明细表!$C$6:$C$1000=$A598)*(原材料明细表!$I$6:$I$1000)))</f>
        <v/>
      </c>
      <c r="H598" s="174" t="str">
        <f t="array" ref="H598">IF(A598="","",VLOOKUP(A598,基础资料!A:E,4,0))</f>
        <v/>
      </c>
      <c r="I598" s="184" t="str">
        <f t="array" ref="I598">IF(OR(A598="",G598=""),"",G598*H598)</f>
        <v/>
      </c>
      <c r="J598" s="176" t="str">
        <f t="array" ref="J598">IF(SUMPRODUCT((原材料明细表!$A$6:$A$1000&gt;=$G$4)*(原材料明细表!$A$6:$A$1000&lt;=$H$4)*(原材料明细表!$C$6:$C$1000=$A598)*(原材料明细表!$L$6:$L$1000))=0,"",SUMPRODUCT((原材料明细表!$A$6:$A$1000&gt;=$G$4)*(原材料明细表!$A$6:$A$1000&lt;=$H$4)*(原材料明细表!$C$6:$C$1000=$A598)*(原材料明细表!$L$6:$L$1000)))</f>
        <v/>
      </c>
      <c r="K598" s="173" t="str">
        <f t="array" ref="K598">IF(A598="","",VLOOKUP(A598,基础资料!A:E,4,0))</f>
        <v/>
      </c>
      <c r="L598" s="184" t="str">
        <f t="array" ref="L598">IF(OR(A598="",J598=""),"",J598*K598)</f>
        <v/>
      </c>
      <c r="M598" s="185" t="str">
        <f t="array" ref="M598">IF(AND(D598="",G598="",J598=""),"",IF(AND(D598="",G598=""),-J598,IF(AND(D598="",J598=""),-G598,IF(AND(G598="",J598=""),D598,IF(D598="",-G598-J598,IF(G598="",D598-J598,IF(J598="",D598-G598,D598-G598-J598)))))))</f>
        <v/>
      </c>
      <c r="N598" s="173" t="str">
        <f t="array" ref="N598">IF(A598="","",VLOOKUP(A598,基础资料!A:E,4,0))</f>
        <v/>
      </c>
      <c r="O598" s="184" t="str">
        <f t="array" ref="O598">IF(OR(A598="",M598=""),"",N598*M598)</f>
        <v/>
      </c>
    </row>
    <row r="599" spans="1:15">
      <c r="A599" s="182"/>
      <c r="B599" s="172"/>
      <c r="C599" s="172"/>
      <c r="D599" s="183" t="str">
        <f t="array" ref="D599">IF(SUMPRODUCT((原材料明细表!$A$6:$A$1000&gt;=$G$4)*(原材料明细表!$A$6:$A$1000&lt;=$H$4)*(原材料明细表!$C$6:$C$1000=$A599)*(原材料明细表!$F$6:$F$1000))=0,"",SUMPRODUCT((原材料明细表!$A$6:$A$1000&gt;=$G$4)*(原材料明细表!$A$6:$A$1000&lt;=$H$4)*(原材料明细表!$C$6:$C$1000=$A599)*(原材料明细表!$F$6:$F$1000)))</f>
        <v/>
      </c>
      <c r="E599" s="179" t="str">
        <f t="array" ref="E599">IF(A599="","",VLOOKUP(A599,基础资料!A:E,4,0))</f>
        <v/>
      </c>
      <c r="F599" s="180" t="str">
        <f t="array" ref="F599">IF(OR(A599="",D599=""),"",E599*D599)</f>
        <v/>
      </c>
      <c r="G599" s="181" t="str">
        <f t="array" ref="G599">IF(SUMPRODUCT((原材料明细表!$A$6:$A$1000&gt;=$G$4)*(原材料明细表!$A$6:$A$1000&lt;=$H$4)*(原材料明细表!$C$6:$C$1000=$A599)*(原材料明细表!$I$6:$I$1000))=0,"",SUMPRODUCT((原材料明细表!$A$6:$A$1000&gt;=$G$4)*(原材料明细表!$A$6:$A$1000&lt;=$H$4)*(原材料明细表!$C$6:$C$1000=$A599)*(原材料明细表!$I$6:$I$1000)))</f>
        <v/>
      </c>
      <c r="H599" s="179" t="str">
        <f t="array" ref="H599">IF(A599="","",VLOOKUP(A599,基础资料!A:E,4,0))</f>
        <v/>
      </c>
      <c r="I599" s="186" t="str">
        <f t="array" ref="I599">IF(OR(A599="",G599=""),"",G599*H599)</f>
        <v/>
      </c>
      <c r="J599" s="181" t="str">
        <f t="array" ref="J599">IF(SUMPRODUCT((原材料明细表!$A$6:$A$1000&gt;=$G$4)*(原材料明细表!$A$6:$A$1000&lt;=$H$4)*(原材料明细表!$C$6:$C$1000=$A599)*(原材料明细表!$L$6:$L$1000))=0,"",SUMPRODUCT((原材料明细表!$A$6:$A$1000&gt;=$G$4)*(原材料明细表!$A$6:$A$1000&lt;=$H$4)*(原材料明细表!$C$6:$C$1000=$A599)*(原材料明细表!$L$6:$L$1000)))</f>
        <v/>
      </c>
      <c r="K599" s="178" t="str">
        <f t="array" ref="K599">IF(A599="","",VLOOKUP(A599,基础资料!A:E,4,0))</f>
        <v/>
      </c>
      <c r="L599" s="186" t="str">
        <f t="array" ref="L599">IF(OR(A599="",J599=""),"",J599*K599)</f>
        <v/>
      </c>
      <c r="M599" s="187" t="str">
        <f t="array" ref="M599">IF(AND(D599="",G599="",J599=""),"",IF(AND(D599="",G599=""),-J599,IF(AND(D599="",J599=""),-G599,IF(AND(G599="",J599=""),D599,IF(D599="",-G599-J599,IF(G599="",D599-J599,IF(J599="",D599-G599,D599-G599-J599)))))))</f>
        <v/>
      </c>
      <c r="N599" s="178" t="str">
        <f t="array" ref="N599">IF(A599="","",VLOOKUP(A599,基础资料!A:E,4,0))</f>
        <v/>
      </c>
      <c r="O599" s="186" t="str">
        <f t="array" ref="O599">IF(OR(A599="",M599=""),"",N599*M599)</f>
        <v/>
      </c>
    </row>
    <row r="600" spans="1:15">
      <c r="A600" s="182"/>
      <c r="B600" s="172"/>
      <c r="C600" s="172"/>
      <c r="D600" s="183" t="str">
        <f t="array" ref="D600">IF(SUMPRODUCT((原材料明细表!$A$6:$A$1000&gt;=$G$4)*(原材料明细表!$A$6:$A$1000&lt;=$H$4)*(原材料明细表!$C$6:$C$1000=$A600)*(原材料明细表!$F$6:$F$1000))=0,"",SUMPRODUCT((原材料明细表!$A$6:$A$1000&gt;=$G$4)*(原材料明细表!$A$6:$A$1000&lt;=$H$4)*(原材料明细表!$C$6:$C$1000=$A600)*(原材料明细表!$F$6:$F$1000)))</f>
        <v/>
      </c>
      <c r="E600" s="174" t="str">
        <f t="array" ref="E600">IF(A600="","",VLOOKUP(A600,基础资料!A:E,4,0))</f>
        <v/>
      </c>
      <c r="F600" s="175" t="str">
        <f t="array" ref="F600">IF(OR(A600="",D600=""),"",E600*D600)</f>
        <v/>
      </c>
      <c r="G600" s="176" t="str">
        <f t="array" ref="G600">IF(SUMPRODUCT((原材料明细表!$A$6:$A$1000&gt;=$G$4)*(原材料明细表!$A$6:$A$1000&lt;=$H$4)*(原材料明细表!$C$6:$C$1000=$A600)*(原材料明细表!$I$6:$I$1000))=0,"",SUMPRODUCT((原材料明细表!$A$6:$A$1000&gt;=$G$4)*(原材料明细表!$A$6:$A$1000&lt;=$H$4)*(原材料明细表!$C$6:$C$1000=$A600)*(原材料明细表!$I$6:$I$1000)))</f>
        <v/>
      </c>
      <c r="H600" s="174" t="str">
        <f t="array" ref="H600">IF(A600="","",VLOOKUP(A600,基础资料!A:E,4,0))</f>
        <v/>
      </c>
      <c r="I600" s="184" t="str">
        <f t="array" ref="I600">IF(OR(A600="",G600=""),"",G600*H600)</f>
        <v/>
      </c>
      <c r="J600" s="176" t="str">
        <f t="array" ref="J600">IF(SUMPRODUCT((原材料明细表!$A$6:$A$1000&gt;=$G$4)*(原材料明细表!$A$6:$A$1000&lt;=$H$4)*(原材料明细表!$C$6:$C$1000=$A600)*(原材料明细表!$L$6:$L$1000))=0,"",SUMPRODUCT((原材料明细表!$A$6:$A$1000&gt;=$G$4)*(原材料明细表!$A$6:$A$1000&lt;=$H$4)*(原材料明细表!$C$6:$C$1000=$A600)*(原材料明细表!$L$6:$L$1000)))</f>
        <v/>
      </c>
      <c r="K600" s="173" t="str">
        <f t="array" ref="K600">IF(A600="","",VLOOKUP(A600,基础资料!A:E,4,0))</f>
        <v/>
      </c>
      <c r="L600" s="184" t="str">
        <f t="array" ref="L600">IF(OR(A600="",J600=""),"",J600*K600)</f>
        <v/>
      </c>
      <c r="M600" s="185" t="str">
        <f t="array" ref="M600">IF(AND(D600="",G600="",J600=""),"",IF(AND(D600="",G600=""),-J600,IF(AND(D600="",J600=""),-G600,IF(AND(G600="",J600=""),D600,IF(D600="",-G600-J600,IF(G600="",D600-J600,IF(J600="",D600-G600,D600-G600-J600)))))))</f>
        <v/>
      </c>
      <c r="N600" s="173" t="str">
        <f t="array" ref="N600">IF(A600="","",VLOOKUP(A600,基础资料!A:E,4,0))</f>
        <v/>
      </c>
      <c r="O600" s="184" t="str">
        <f t="array" ref="O600">IF(OR(A600="",M600=""),"",N600*M600)</f>
        <v/>
      </c>
    </row>
    <row r="601" spans="1:15">
      <c r="A601" s="182"/>
      <c r="B601" s="172"/>
      <c r="C601" s="172"/>
      <c r="D601" s="183" t="str">
        <f t="array" ref="D601">IF(SUMPRODUCT((原材料明细表!$A$6:$A$1000&gt;=$G$4)*(原材料明细表!$A$6:$A$1000&lt;=$H$4)*(原材料明细表!$C$6:$C$1000=$A601)*(原材料明细表!$F$6:$F$1000))=0,"",SUMPRODUCT((原材料明细表!$A$6:$A$1000&gt;=$G$4)*(原材料明细表!$A$6:$A$1000&lt;=$H$4)*(原材料明细表!$C$6:$C$1000=$A601)*(原材料明细表!$F$6:$F$1000)))</f>
        <v/>
      </c>
      <c r="E601" s="179" t="str">
        <f t="array" ref="E601">IF(A601="","",VLOOKUP(A601,基础资料!A:E,4,0))</f>
        <v/>
      </c>
      <c r="F601" s="180" t="str">
        <f t="array" ref="F601">IF(OR(A601="",D601=""),"",E601*D601)</f>
        <v/>
      </c>
      <c r="G601" s="181" t="str">
        <f t="array" ref="G601">IF(SUMPRODUCT((原材料明细表!$A$6:$A$1000&gt;=$G$4)*(原材料明细表!$A$6:$A$1000&lt;=$H$4)*(原材料明细表!$C$6:$C$1000=$A601)*(原材料明细表!$I$6:$I$1000))=0,"",SUMPRODUCT((原材料明细表!$A$6:$A$1000&gt;=$G$4)*(原材料明细表!$A$6:$A$1000&lt;=$H$4)*(原材料明细表!$C$6:$C$1000=$A601)*(原材料明细表!$I$6:$I$1000)))</f>
        <v/>
      </c>
      <c r="H601" s="179" t="str">
        <f t="array" ref="H601">IF(A601="","",VLOOKUP(A601,基础资料!A:E,4,0))</f>
        <v/>
      </c>
      <c r="I601" s="186" t="str">
        <f t="array" ref="I601">IF(OR(A601="",G601=""),"",G601*H601)</f>
        <v/>
      </c>
      <c r="J601" s="181" t="str">
        <f t="array" ref="J601">IF(SUMPRODUCT((原材料明细表!$A$6:$A$1000&gt;=$G$4)*(原材料明细表!$A$6:$A$1000&lt;=$H$4)*(原材料明细表!$C$6:$C$1000=$A601)*(原材料明细表!$L$6:$L$1000))=0,"",SUMPRODUCT((原材料明细表!$A$6:$A$1000&gt;=$G$4)*(原材料明细表!$A$6:$A$1000&lt;=$H$4)*(原材料明细表!$C$6:$C$1000=$A601)*(原材料明细表!$L$6:$L$1000)))</f>
        <v/>
      </c>
      <c r="K601" s="178" t="str">
        <f t="array" ref="K601">IF(A601="","",VLOOKUP(A601,基础资料!A:E,4,0))</f>
        <v/>
      </c>
      <c r="L601" s="186" t="str">
        <f t="array" ref="L601">IF(OR(A601="",J601=""),"",J601*K601)</f>
        <v/>
      </c>
      <c r="M601" s="187" t="str">
        <f t="array" ref="M601">IF(AND(D601="",G601="",J601=""),"",IF(AND(D601="",G601=""),-J601,IF(AND(D601="",J601=""),-G601,IF(AND(G601="",J601=""),D601,IF(D601="",-G601-J601,IF(G601="",D601-J601,IF(J601="",D601-G601,D601-G601-J601)))))))</f>
        <v/>
      </c>
      <c r="N601" s="178" t="str">
        <f t="array" ref="N601">IF(A601="","",VLOOKUP(A601,基础资料!A:E,4,0))</f>
        <v/>
      </c>
      <c r="O601" s="186" t="str">
        <f t="array" ref="O601">IF(OR(A601="",M601=""),"",N601*M601)</f>
        <v/>
      </c>
    </row>
    <row r="602" spans="1:15">
      <c r="A602" s="182"/>
      <c r="B602" s="172"/>
      <c r="C602" s="172"/>
      <c r="D602" s="183" t="str">
        <f t="array" ref="D602">IF(SUMPRODUCT((原材料明细表!$A$6:$A$1000&gt;=$G$4)*(原材料明细表!$A$6:$A$1000&lt;=$H$4)*(原材料明细表!$C$6:$C$1000=$A602)*(原材料明细表!$F$6:$F$1000))=0,"",SUMPRODUCT((原材料明细表!$A$6:$A$1000&gt;=$G$4)*(原材料明细表!$A$6:$A$1000&lt;=$H$4)*(原材料明细表!$C$6:$C$1000=$A602)*(原材料明细表!$F$6:$F$1000)))</f>
        <v/>
      </c>
      <c r="E602" s="174" t="str">
        <f t="array" ref="E602">IF(A602="","",VLOOKUP(A602,基础资料!A:E,4,0))</f>
        <v/>
      </c>
      <c r="F602" s="175" t="str">
        <f t="array" ref="F602">IF(OR(A602="",D602=""),"",E602*D602)</f>
        <v/>
      </c>
      <c r="G602" s="176" t="str">
        <f t="array" ref="G602">IF(SUMPRODUCT((原材料明细表!$A$6:$A$1000&gt;=$G$4)*(原材料明细表!$A$6:$A$1000&lt;=$H$4)*(原材料明细表!$C$6:$C$1000=$A602)*(原材料明细表!$I$6:$I$1000))=0,"",SUMPRODUCT((原材料明细表!$A$6:$A$1000&gt;=$G$4)*(原材料明细表!$A$6:$A$1000&lt;=$H$4)*(原材料明细表!$C$6:$C$1000=$A602)*(原材料明细表!$I$6:$I$1000)))</f>
        <v/>
      </c>
      <c r="H602" s="174" t="str">
        <f t="array" ref="H602">IF(A602="","",VLOOKUP(A602,基础资料!A:E,4,0))</f>
        <v/>
      </c>
      <c r="I602" s="184" t="str">
        <f t="array" ref="I602">IF(OR(A602="",G602=""),"",G602*H602)</f>
        <v/>
      </c>
      <c r="J602" s="176" t="str">
        <f t="array" ref="J602">IF(SUMPRODUCT((原材料明细表!$A$6:$A$1000&gt;=$G$4)*(原材料明细表!$A$6:$A$1000&lt;=$H$4)*(原材料明细表!$C$6:$C$1000=$A602)*(原材料明细表!$L$6:$L$1000))=0,"",SUMPRODUCT((原材料明细表!$A$6:$A$1000&gt;=$G$4)*(原材料明细表!$A$6:$A$1000&lt;=$H$4)*(原材料明细表!$C$6:$C$1000=$A602)*(原材料明细表!$L$6:$L$1000)))</f>
        <v/>
      </c>
      <c r="K602" s="173" t="str">
        <f t="array" ref="K602">IF(A602="","",VLOOKUP(A602,基础资料!A:E,4,0))</f>
        <v/>
      </c>
      <c r="L602" s="184" t="str">
        <f t="array" ref="L602">IF(OR(A602="",J602=""),"",J602*K602)</f>
        <v/>
      </c>
      <c r="M602" s="185" t="str">
        <f t="array" ref="M602">IF(AND(D602="",G602="",J602=""),"",IF(AND(D602="",G602=""),-J602,IF(AND(D602="",J602=""),-G602,IF(AND(G602="",J602=""),D602,IF(D602="",-G602-J602,IF(G602="",D602-J602,IF(J602="",D602-G602,D602-G602-J602)))))))</f>
        <v/>
      </c>
      <c r="N602" s="173" t="str">
        <f t="array" ref="N602">IF(A602="","",VLOOKUP(A602,基础资料!A:E,4,0))</f>
        <v/>
      </c>
      <c r="O602" s="184" t="str">
        <f t="array" ref="O602">IF(OR(A602="",M602=""),"",N602*M602)</f>
        <v/>
      </c>
    </row>
    <row r="603" spans="1:15">
      <c r="A603" s="182"/>
      <c r="B603" s="172"/>
      <c r="C603" s="172"/>
      <c r="D603" s="183" t="str">
        <f t="array" ref="D603">IF(SUMPRODUCT((原材料明细表!$A$6:$A$1000&gt;=$G$4)*(原材料明细表!$A$6:$A$1000&lt;=$H$4)*(原材料明细表!$C$6:$C$1000=$A603)*(原材料明细表!$F$6:$F$1000))=0,"",SUMPRODUCT((原材料明细表!$A$6:$A$1000&gt;=$G$4)*(原材料明细表!$A$6:$A$1000&lt;=$H$4)*(原材料明细表!$C$6:$C$1000=$A603)*(原材料明细表!$F$6:$F$1000)))</f>
        <v/>
      </c>
      <c r="E603" s="179" t="str">
        <f t="array" ref="E603">IF(A603="","",VLOOKUP(A603,基础资料!A:E,4,0))</f>
        <v/>
      </c>
      <c r="F603" s="180" t="str">
        <f t="array" ref="F603">IF(OR(A603="",D603=""),"",E603*D603)</f>
        <v/>
      </c>
      <c r="G603" s="181" t="str">
        <f t="array" ref="G603">IF(SUMPRODUCT((原材料明细表!$A$6:$A$1000&gt;=$G$4)*(原材料明细表!$A$6:$A$1000&lt;=$H$4)*(原材料明细表!$C$6:$C$1000=$A603)*(原材料明细表!$I$6:$I$1000))=0,"",SUMPRODUCT((原材料明细表!$A$6:$A$1000&gt;=$G$4)*(原材料明细表!$A$6:$A$1000&lt;=$H$4)*(原材料明细表!$C$6:$C$1000=$A603)*(原材料明细表!$I$6:$I$1000)))</f>
        <v/>
      </c>
      <c r="H603" s="179" t="str">
        <f t="array" ref="H603">IF(A603="","",VLOOKUP(A603,基础资料!A:E,4,0))</f>
        <v/>
      </c>
      <c r="I603" s="186" t="str">
        <f t="array" ref="I603">IF(OR(A603="",G603=""),"",G603*H603)</f>
        <v/>
      </c>
      <c r="J603" s="181" t="str">
        <f t="array" ref="J603">IF(SUMPRODUCT((原材料明细表!$A$6:$A$1000&gt;=$G$4)*(原材料明细表!$A$6:$A$1000&lt;=$H$4)*(原材料明细表!$C$6:$C$1000=$A603)*(原材料明细表!$L$6:$L$1000))=0,"",SUMPRODUCT((原材料明细表!$A$6:$A$1000&gt;=$G$4)*(原材料明细表!$A$6:$A$1000&lt;=$H$4)*(原材料明细表!$C$6:$C$1000=$A603)*(原材料明细表!$L$6:$L$1000)))</f>
        <v/>
      </c>
      <c r="K603" s="178" t="str">
        <f t="array" ref="K603">IF(A603="","",VLOOKUP(A603,基础资料!A:E,4,0))</f>
        <v/>
      </c>
      <c r="L603" s="186" t="str">
        <f t="array" ref="L603">IF(OR(A603="",J603=""),"",J603*K603)</f>
        <v/>
      </c>
      <c r="M603" s="187" t="str">
        <f t="array" ref="M603">IF(AND(D603="",G603="",J603=""),"",IF(AND(D603="",G603=""),-J603,IF(AND(D603="",J603=""),-G603,IF(AND(G603="",J603=""),D603,IF(D603="",-G603-J603,IF(G603="",D603-J603,IF(J603="",D603-G603,D603-G603-J603)))))))</f>
        <v/>
      </c>
      <c r="N603" s="178" t="str">
        <f t="array" ref="N603">IF(A603="","",VLOOKUP(A603,基础资料!A:E,4,0))</f>
        <v/>
      </c>
      <c r="O603" s="186" t="str">
        <f t="array" ref="O603">IF(OR(A603="",M603=""),"",N603*M603)</f>
        <v/>
      </c>
    </row>
    <row r="604" spans="1:15">
      <c r="A604" s="182"/>
      <c r="B604" s="172"/>
      <c r="C604" s="172"/>
      <c r="D604" s="183" t="str">
        <f t="array" ref="D604">IF(SUMPRODUCT((原材料明细表!$A$6:$A$1000&gt;=$G$4)*(原材料明细表!$A$6:$A$1000&lt;=$H$4)*(原材料明细表!$C$6:$C$1000=$A604)*(原材料明细表!$F$6:$F$1000))=0,"",SUMPRODUCT((原材料明细表!$A$6:$A$1000&gt;=$G$4)*(原材料明细表!$A$6:$A$1000&lt;=$H$4)*(原材料明细表!$C$6:$C$1000=$A604)*(原材料明细表!$F$6:$F$1000)))</f>
        <v/>
      </c>
      <c r="E604" s="174" t="str">
        <f t="array" ref="E604">IF(A604="","",VLOOKUP(A604,基础资料!A:E,4,0))</f>
        <v/>
      </c>
      <c r="F604" s="175" t="str">
        <f t="array" ref="F604">IF(OR(A604="",D604=""),"",E604*D604)</f>
        <v/>
      </c>
      <c r="G604" s="176" t="str">
        <f t="array" ref="G604">IF(SUMPRODUCT((原材料明细表!$A$6:$A$1000&gt;=$G$4)*(原材料明细表!$A$6:$A$1000&lt;=$H$4)*(原材料明细表!$C$6:$C$1000=$A604)*(原材料明细表!$I$6:$I$1000))=0,"",SUMPRODUCT((原材料明细表!$A$6:$A$1000&gt;=$G$4)*(原材料明细表!$A$6:$A$1000&lt;=$H$4)*(原材料明细表!$C$6:$C$1000=$A604)*(原材料明细表!$I$6:$I$1000)))</f>
        <v/>
      </c>
      <c r="H604" s="174" t="str">
        <f t="array" ref="H604">IF(A604="","",VLOOKUP(A604,基础资料!A:E,4,0))</f>
        <v/>
      </c>
      <c r="I604" s="184" t="str">
        <f t="array" ref="I604">IF(OR(A604="",G604=""),"",G604*H604)</f>
        <v/>
      </c>
      <c r="J604" s="176" t="str">
        <f t="array" ref="J604">IF(SUMPRODUCT((原材料明细表!$A$6:$A$1000&gt;=$G$4)*(原材料明细表!$A$6:$A$1000&lt;=$H$4)*(原材料明细表!$C$6:$C$1000=$A604)*(原材料明细表!$L$6:$L$1000))=0,"",SUMPRODUCT((原材料明细表!$A$6:$A$1000&gt;=$G$4)*(原材料明细表!$A$6:$A$1000&lt;=$H$4)*(原材料明细表!$C$6:$C$1000=$A604)*(原材料明细表!$L$6:$L$1000)))</f>
        <v/>
      </c>
      <c r="K604" s="173" t="str">
        <f t="array" ref="K604">IF(A604="","",VLOOKUP(A604,基础资料!A:E,4,0))</f>
        <v/>
      </c>
      <c r="L604" s="184" t="str">
        <f t="array" ref="L604">IF(OR(A604="",J604=""),"",J604*K604)</f>
        <v/>
      </c>
      <c r="M604" s="185" t="str">
        <f t="array" ref="M604">IF(AND(D604="",G604="",J604=""),"",IF(AND(D604="",G604=""),-J604,IF(AND(D604="",J604=""),-G604,IF(AND(G604="",J604=""),D604,IF(D604="",-G604-J604,IF(G604="",D604-J604,IF(J604="",D604-G604,D604-G604-J604)))))))</f>
        <v/>
      </c>
      <c r="N604" s="173" t="str">
        <f t="array" ref="N604">IF(A604="","",VLOOKUP(A604,基础资料!A:E,4,0))</f>
        <v/>
      </c>
      <c r="O604" s="184" t="str">
        <f t="array" ref="O604">IF(OR(A604="",M604=""),"",N604*M604)</f>
        <v/>
      </c>
    </row>
    <row r="605" spans="1:15">
      <c r="A605" s="182"/>
      <c r="B605" s="172"/>
      <c r="C605" s="172"/>
      <c r="D605" s="183" t="str">
        <f t="array" ref="D605">IF(SUMPRODUCT((原材料明细表!$A$6:$A$1000&gt;=$G$4)*(原材料明细表!$A$6:$A$1000&lt;=$H$4)*(原材料明细表!$C$6:$C$1000=$A605)*(原材料明细表!$F$6:$F$1000))=0,"",SUMPRODUCT((原材料明细表!$A$6:$A$1000&gt;=$G$4)*(原材料明细表!$A$6:$A$1000&lt;=$H$4)*(原材料明细表!$C$6:$C$1000=$A605)*(原材料明细表!$F$6:$F$1000)))</f>
        <v/>
      </c>
      <c r="E605" s="179" t="str">
        <f t="array" ref="E605">IF(A605="","",VLOOKUP(A605,基础资料!A:E,4,0))</f>
        <v/>
      </c>
      <c r="F605" s="180" t="str">
        <f t="array" ref="F605">IF(OR(A605="",D605=""),"",E605*D605)</f>
        <v/>
      </c>
      <c r="G605" s="181" t="str">
        <f t="array" ref="G605">IF(SUMPRODUCT((原材料明细表!$A$6:$A$1000&gt;=$G$4)*(原材料明细表!$A$6:$A$1000&lt;=$H$4)*(原材料明细表!$C$6:$C$1000=$A605)*(原材料明细表!$I$6:$I$1000))=0,"",SUMPRODUCT((原材料明细表!$A$6:$A$1000&gt;=$G$4)*(原材料明细表!$A$6:$A$1000&lt;=$H$4)*(原材料明细表!$C$6:$C$1000=$A605)*(原材料明细表!$I$6:$I$1000)))</f>
        <v/>
      </c>
      <c r="H605" s="179" t="str">
        <f t="array" ref="H605">IF(A605="","",VLOOKUP(A605,基础资料!A:E,4,0))</f>
        <v/>
      </c>
      <c r="I605" s="186" t="str">
        <f t="array" ref="I605">IF(OR(A605="",G605=""),"",G605*H605)</f>
        <v/>
      </c>
      <c r="J605" s="181" t="str">
        <f t="array" ref="J605">IF(SUMPRODUCT((原材料明细表!$A$6:$A$1000&gt;=$G$4)*(原材料明细表!$A$6:$A$1000&lt;=$H$4)*(原材料明细表!$C$6:$C$1000=$A605)*(原材料明细表!$L$6:$L$1000))=0,"",SUMPRODUCT((原材料明细表!$A$6:$A$1000&gt;=$G$4)*(原材料明细表!$A$6:$A$1000&lt;=$H$4)*(原材料明细表!$C$6:$C$1000=$A605)*(原材料明细表!$L$6:$L$1000)))</f>
        <v/>
      </c>
      <c r="K605" s="178" t="str">
        <f t="array" ref="K605">IF(A605="","",VLOOKUP(A605,基础资料!A:E,4,0))</f>
        <v/>
      </c>
      <c r="L605" s="186" t="str">
        <f t="array" ref="L605">IF(OR(A605="",J605=""),"",J605*K605)</f>
        <v/>
      </c>
      <c r="M605" s="187" t="str">
        <f t="array" ref="M605">IF(AND(D605="",G605="",J605=""),"",IF(AND(D605="",G605=""),-J605,IF(AND(D605="",J605=""),-G605,IF(AND(G605="",J605=""),D605,IF(D605="",-G605-J605,IF(G605="",D605-J605,IF(J605="",D605-G605,D605-G605-J605)))))))</f>
        <v/>
      </c>
      <c r="N605" s="178" t="str">
        <f t="array" ref="N605">IF(A605="","",VLOOKUP(A605,基础资料!A:E,4,0))</f>
        <v/>
      </c>
      <c r="O605" s="186" t="str">
        <f t="array" ref="O605">IF(OR(A605="",M605=""),"",N605*M605)</f>
        <v/>
      </c>
    </row>
    <row r="606" spans="1:15">
      <c r="A606" s="182"/>
      <c r="B606" s="172"/>
      <c r="C606" s="172"/>
      <c r="D606" s="183" t="str">
        <f t="array" ref="D606">IF(SUMPRODUCT((原材料明细表!$A$6:$A$1000&gt;=$G$4)*(原材料明细表!$A$6:$A$1000&lt;=$H$4)*(原材料明细表!$C$6:$C$1000=$A606)*(原材料明细表!$F$6:$F$1000))=0,"",SUMPRODUCT((原材料明细表!$A$6:$A$1000&gt;=$G$4)*(原材料明细表!$A$6:$A$1000&lt;=$H$4)*(原材料明细表!$C$6:$C$1000=$A606)*(原材料明细表!$F$6:$F$1000)))</f>
        <v/>
      </c>
      <c r="E606" s="174" t="str">
        <f t="array" ref="E606">IF(A606="","",VLOOKUP(A606,基础资料!A:E,4,0))</f>
        <v/>
      </c>
      <c r="F606" s="175" t="str">
        <f t="array" ref="F606">IF(OR(A606="",D606=""),"",E606*D606)</f>
        <v/>
      </c>
      <c r="G606" s="176" t="str">
        <f t="array" ref="G606">IF(SUMPRODUCT((原材料明细表!$A$6:$A$1000&gt;=$G$4)*(原材料明细表!$A$6:$A$1000&lt;=$H$4)*(原材料明细表!$C$6:$C$1000=$A606)*(原材料明细表!$I$6:$I$1000))=0,"",SUMPRODUCT((原材料明细表!$A$6:$A$1000&gt;=$G$4)*(原材料明细表!$A$6:$A$1000&lt;=$H$4)*(原材料明细表!$C$6:$C$1000=$A606)*(原材料明细表!$I$6:$I$1000)))</f>
        <v/>
      </c>
      <c r="H606" s="174" t="str">
        <f t="array" ref="H606">IF(A606="","",VLOOKUP(A606,基础资料!A:E,4,0))</f>
        <v/>
      </c>
      <c r="I606" s="184" t="str">
        <f t="array" ref="I606">IF(OR(A606="",G606=""),"",G606*H606)</f>
        <v/>
      </c>
      <c r="J606" s="176" t="str">
        <f t="array" ref="J606">IF(SUMPRODUCT((原材料明细表!$A$6:$A$1000&gt;=$G$4)*(原材料明细表!$A$6:$A$1000&lt;=$H$4)*(原材料明细表!$C$6:$C$1000=$A606)*(原材料明细表!$L$6:$L$1000))=0,"",SUMPRODUCT((原材料明细表!$A$6:$A$1000&gt;=$G$4)*(原材料明细表!$A$6:$A$1000&lt;=$H$4)*(原材料明细表!$C$6:$C$1000=$A606)*(原材料明细表!$L$6:$L$1000)))</f>
        <v/>
      </c>
      <c r="K606" s="173" t="str">
        <f t="array" ref="K606">IF(A606="","",VLOOKUP(A606,基础资料!A:E,4,0))</f>
        <v/>
      </c>
      <c r="L606" s="184" t="str">
        <f t="array" ref="L606">IF(OR(A606="",J606=""),"",J606*K606)</f>
        <v/>
      </c>
      <c r="M606" s="185" t="str">
        <f t="array" ref="M606">IF(AND(D606="",G606="",J606=""),"",IF(AND(D606="",G606=""),-J606,IF(AND(D606="",J606=""),-G606,IF(AND(G606="",J606=""),D606,IF(D606="",-G606-J606,IF(G606="",D606-J606,IF(J606="",D606-G606,D606-G606-J606)))))))</f>
        <v/>
      </c>
      <c r="N606" s="173" t="str">
        <f t="array" ref="N606">IF(A606="","",VLOOKUP(A606,基础资料!A:E,4,0))</f>
        <v/>
      </c>
      <c r="O606" s="184" t="str">
        <f t="array" ref="O606">IF(OR(A606="",M606=""),"",N606*M606)</f>
        <v/>
      </c>
    </row>
    <row r="607" spans="1:15">
      <c r="A607" s="182"/>
      <c r="B607" s="172"/>
      <c r="C607" s="172"/>
      <c r="D607" s="183" t="str">
        <f t="array" ref="D607">IF(SUMPRODUCT((原材料明细表!$A$6:$A$1000&gt;=$G$4)*(原材料明细表!$A$6:$A$1000&lt;=$H$4)*(原材料明细表!$C$6:$C$1000=$A607)*(原材料明细表!$F$6:$F$1000))=0,"",SUMPRODUCT((原材料明细表!$A$6:$A$1000&gt;=$G$4)*(原材料明细表!$A$6:$A$1000&lt;=$H$4)*(原材料明细表!$C$6:$C$1000=$A607)*(原材料明细表!$F$6:$F$1000)))</f>
        <v/>
      </c>
      <c r="E607" s="179" t="str">
        <f t="array" ref="E607">IF(A607="","",VLOOKUP(A607,基础资料!A:E,4,0))</f>
        <v/>
      </c>
      <c r="F607" s="180" t="str">
        <f t="array" ref="F607">IF(OR(A607="",D607=""),"",E607*D607)</f>
        <v/>
      </c>
      <c r="G607" s="181" t="str">
        <f t="array" ref="G607">IF(SUMPRODUCT((原材料明细表!$A$6:$A$1000&gt;=$G$4)*(原材料明细表!$A$6:$A$1000&lt;=$H$4)*(原材料明细表!$C$6:$C$1000=$A607)*(原材料明细表!$I$6:$I$1000))=0,"",SUMPRODUCT((原材料明细表!$A$6:$A$1000&gt;=$G$4)*(原材料明细表!$A$6:$A$1000&lt;=$H$4)*(原材料明细表!$C$6:$C$1000=$A607)*(原材料明细表!$I$6:$I$1000)))</f>
        <v/>
      </c>
      <c r="H607" s="179" t="str">
        <f t="array" ref="H607">IF(A607="","",VLOOKUP(A607,基础资料!A:E,4,0))</f>
        <v/>
      </c>
      <c r="I607" s="186" t="str">
        <f t="array" ref="I607">IF(OR(A607="",G607=""),"",G607*H607)</f>
        <v/>
      </c>
      <c r="J607" s="181" t="str">
        <f t="array" ref="J607">IF(SUMPRODUCT((原材料明细表!$A$6:$A$1000&gt;=$G$4)*(原材料明细表!$A$6:$A$1000&lt;=$H$4)*(原材料明细表!$C$6:$C$1000=$A607)*(原材料明细表!$L$6:$L$1000))=0,"",SUMPRODUCT((原材料明细表!$A$6:$A$1000&gt;=$G$4)*(原材料明细表!$A$6:$A$1000&lt;=$H$4)*(原材料明细表!$C$6:$C$1000=$A607)*(原材料明细表!$L$6:$L$1000)))</f>
        <v/>
      </c>
      <c r="K607" s="178" t="str">
        <f t="array" ref="K607">IF(A607="","",VLOOKUP(A607,基础资料!A:E,4,0))</f>
        <v/>
      </c>
      <c r="L607" s="186" t="str">
        <f t="array" ref="L607">IF(OR(A607="",J607=""),"",J607*K607)</f>
        <v/>
      </c>
      <c r="M607" s="187" t="str">
        <f t="array" ref="M607">IF(AND(D607="",G607="",J607=""),"",IF(AND(D607="",G607=""),-J607,IF(AND(D607="",J607=""),-G607,IF(AND(G607="",J607=""),D607,IF(D607="",-G607-J607,IF(G607="",D607-J607,IF(J607="",D607-G607,D607-G607-J607)))))))</f>
        <v/>
      </c>
      <c r="N607" s="178" t="str">
        <f t="array" ref="N607">IF(A607="","",VLOOKUP(A607,基础资料!A:E,4,0))</f>
        <v/>
      </c>
      <c r="O607" s="186" t="str">
        <f t="array" ref="O607">IF(OR(A607="",M607=""),"",N607*M607)</f>
        <v/>
      </c>
    </row>
    <row r="608" spans="1:15">
      <c r="A608" s="182"/>
      <c r="B608" s="172"/>
      <c r="C608" s="172"/>
      <c r="D608" s="183" t="str">
        <f t="array" ref="D608">IF(SUMPRODUCT((原材料明细表!$A$6:$A$1000&gt;=$G$4)*(原材料明细表!$A$6:$A$1000&lt;=$H$4)*(原材料明细表!$C$6:$C$1000=$A608)*(原材料明细表!$F$6:$F$1000))=0,"",SUMPRODUCT((原材料明细表!$A$6:$A$1000&gt;=$G$4)*(原材料明细表!$A$6:$A$1000&lt;=$H$4)*(原材料明细表!$C$6:$C$1000=$A608)*(原材料明细表!$F$6:$F$1000)))</f>
        <v/>
      </c>
      <c r="E608" s="174" t="str">
        <f t="array" ref="E608">IF(A608="","",VLOOKUP(A608,基础资料!A:E,4,0))</f>
        <v/>
      </c>
      <c r="F608" s="175" t="str">
        <f t="array" ref="F608">IF(OR(A608="",D608=""),"",E608*D608)</f>
        <v/>
      </c>
      <c r="G608" s="176" t="str">
        <f t="array" ref="G608">IF(SUMPRODUCT((原材料明细表!$A$6:$A$1000&gt;=$G$4)*(原材料明细表!$A$6:$A$1000&lt;=$H$4)*(原材料明细表!$C$6:$C$1000=$A608)*(原材料明细表!$I$6:$I$1000))=0,"",SUMPRODUCT((原材料明细表!$A$6:$A$1000&gt;=$G$4)*(原材料明细表!$A$6:$A$1000&lt;=$H$4)*(原材料明细表!$C$6:$C$1000=$A608)*(原材料明细表!$I$6:$I$1000)))</f>
        <v/>
      </c>
      <c r="H608" s="174" t="str">
        <f t="array" ref="H608">IF(A608="","",VLOOKUP(A608,基础资料!A:E,4,0))</f>
        <v/>
      </c>
      <c r="I608" s="184" t="str">
        <f t="array" ref="I608">IF(OR(A608="",G608=""),"",G608*H608)</f>
        <v/>
      </c>
      <c r="J608" s="176" t="str">
        <f t="array" ref="J608">IF(SUMPRODUCT((原材料明细表!$A$6:$A$1000&gt;=$G$4)*(原材料明细表!$A$6:$A$1000&lt;=$H$4)*(原材料明细表!$C$6:$C$1000=$A608)*(原材料明细表!$L$6:$L$1000))=0,"",SUMPRODUCT((原材料明细表!$A$6:$A$1000&gt;=$G$4)*(原材料明细表!$A$6:$A$1000&lt;=$H$4)*(原材料明细表!$C$6:$C$1000=$A608)*(原材料明细表!$L$6:$L$1000)))</f>
        <v/>
      </c>
      <c r="K608" s="173" t="str">
        <f t="array" ref="K608">IF(A608="","",VLOOKUP(A608,基础资料!A:E,4,0))</f>
        <v/>
      </c>
      <c r="L608" s="184" t="str">
        <f t="array" ref="L608">IF(OR(A608="",J608=""),"",J608*K608)</f>
        <v/>
      </c>
      <c r="M608" s="185" t="str">
        <f t="array" ref="M608">IF(AND(D608="",G608="",J608=""),"",IF(AND(D608="",G608=""),-J608,IF(AND(D608="",J608=""),-G608,IF(AND(G608="",J608=""),D608,IF(D608="",-G608-J608,IF(G608="",D608-J608,IF(J608="",D608-G608,D608-G608-J608)))))))</f>
        <v/>
      </c>
      <c r="N608" s="173" t="str">
        <f t="array" ref="N608">IF(A608="","",VLOOKUP(A608,基础资料!A:E,4,0))</f>
        <v/>
      </c>
      <c r="O608" s="184" t="str">
        <f t="array" ref="O608">IF(OR(A608="",M608=""),"",N608*M608)</f>
        <v/>
      </c>
    </row>
    <row r="609" spans="1:15">
      <c r="A609" s="182"/>
      <c r="B609" s="172"/>
      <c r="C609" s="172"/>
      <c r="D609" s="183" t="str">
        <f t="array" ref="D609">IF(SUMPRODUCT((原材料明细表!$A$6:$A$1000&gt;=$G$4)*(原材料明细表!$A$6:$A$1000&lt;=$H$4)*(原材料明细表!$C$6:$C$1000=$A609)*(原材料明细表!$F$6:$F$1000))=0,"",SUMPRODUCT((原材料明细表!$A$6:$A$1000&gt;=$G$4)*(原材料明细表!$A$6:$A$1000&lt;=$H$4)*(原材料明细表!$C$6:$C$1000=$A609)*(原材料明细表!$F$6:$F$1000)))</f>
        <v/>
      </c>
      <c r="E609" s="179" t="str">
        <f t="array" ref="E609">IF(A609="","",VLOOKUP(A609,基础资料!A:E,4,0))</f>
        <v/>
      </c>
      <c r="F609" s="180" t="str">
        <f t="array" ref="F609">IF(OR(A609="",D609=""),"",E609*D609)</f>
        <v/>
      </c>
      <c r="G609" s="181" t="str">
        <f t="array" ref="G609">IF(SUMPRODUCT((原材料明细表!$A$6:$A$1000&gt;=$G$4)*(原材料明细表!$A$6:$A$1000&lt;=$H$4)*(原材料明细表!$C$6:$C$1000=$A609)*(原材料明细表!$I$6:$I$1000))=0,"",SUMPRODUCT((原材料明细表!$A$6:$A$1000&gt;=$G$4)*(原材料明细表!$A$6:$A$1000&lt;=$H$4)*(原材料明细表!$C$6:$C$1000=$A609)*(原材料明细表!$I$6:$I$1000)))</f>
        <v/>
      </c>
      <c r="H609" s="179" t="str">
        <f t="array" ref="H609">IF(A609="","",VLOOKUP(A609,基础资料!A:E,4,0))</f>
        <v/>
      </c>
      <c r="I609" s="186" t="str">
        <f t="array" ref="I609">IF(OR(A609="",G609=""),"",G609*H609)</f>
        <v/>
      </c>
      <c r="J609" s="181" t="str">
        <f t="array" ref="J609">IF(SUMPRODUCT((原材料明细表!$A$6:$A$1000&gt;=$G$4)*(原材料明细表!$A$6:$A$1000&lt;=$H$4)*(原材料明细表!$C$6:$C$1000=$A609)*(原材料明细表!$L$6:$L$1000))=0,"",SUMPRODUCT((原材料明细表!$A$6:$A$1000&gt;=$G$4)*(原材料明细表!$A$6:$A$1000&lt;=$H$4)*(原材料明细表!$C$6:$C$1000=$A609)*(原材料明细表!$L$6:$L$1000)))</f>
        <v/>
      </c>
      <c r="K609" s="178" t="str">
        <f t="array" ref="K609">IF(A609="","",VLOOKUP(A609,基础资料!A:E,4,0))</f>
        <v/>
      </c>
      <c r="L609" s="186" t="str">
        <f t="array" ref="L609">IF(OR(A609="",J609=""),"",J609*K609)</f>
        <v/>
      </c>
      <c r="M609" s="187" t="str">
        <f t="array" ref="M609">IF(AND(D609="",G609="",J609=""),"",IF(AND(D609="",G609=""),-J609,IF(AND(D609="",J609=""),-G609,IF(AND(G609="",J609=""),D609,IF(D609="",-G609-J609,IF(G609="",D609-J609,IF(J609="",D609-G609,D609-G609-J609)))))))</f>
        <v/>
      </c>
      <c r="N609" s="178" t="str">
        <f t="array" ref="N609">IF(A609="","",VLOOKUP(A609,基础资料!A:E,4,0))</f>
        <v/>
      </c>
      <c r="O609" s="186" t="str">
        <f t="array" ref="O609">IF(OR(A609="",M609=""),"",N609*M609)</f>
        <v/>
      </c>
    </row>
    <row r="610" spans="1:15">
      <c r="A610" s="182"/>
      <c r="B610" s="172"/>
      <c r="C610" s="172"/>
      <c r="D610" s="183" t="str">
        <f t="array" ref="D610">IF(SUMPRODUCT((原材料明细表!$A$6:$A$1000&gt;=$G$4)*(原材料明细表!$A$6:$A$1000&lt;=$H$4)*(原材料明细表!$C$6:$C$1000=$A610)*(原材料明细表!$F$6:$F$1000))=0,"",SUMPRODUCT((原材料明细表!$A$6:$A$1000&gt;=$G$4)*(原材料明细表!$A$6:$A$1000&lt;=$H$4)*(原材料明细表!$C$6:$C$1000=$A610)*(原材料明细表!$F$6:$F$1000)))</f>
        <v/>
      </c>
      <c r="E610" s="174" t="str">
        <f t="array" ref="E610">IF(A610="","",VLOOKUP(A610,基础资料!A:E,4,0))</f>
        <v/>
      </c>
      <c r="F610" s="175" t="str">
        <f t="array" ref="F610">IF(OR(A610="",D610=""),"",E610*D610)</f>
        <v/>
      </c>
      <c r="G610" s="176" t="str">
        <f t="array" ref="G610">IF(SUMPRODUCT((原材料明细表!$A$6:$A$1000&gt;=$G$4)*(原材料明细表!$A$6:$A$1000&lt;=$H$4)*(原材料明细表!$C$6:$C$1000=$A610)*(原材料明细表!$I$6:$I$1000))=0,"",SUMPRODUCT((原材料明细表!$A$6:$A$1000&gt;=$G$4)*(原材料明细表!$A$6:$A$1000&lt;=$H$4)*(原材料明细表!$C$6:$C$1000=$A610)*(原材料明细表!$I$6:$I$1000)))</f>
        <v/>
      </c>
      <c r="H610" s="174" t="str">
        <f t="array" ref="H610">IF(A610="","",VLOOKUP(A610,基础资料!A:E,4,0))</f>
        <v/>
      </c>
      <c r="I610" s="184" t="str">
        <f t="array" ref="I610">IF(OR(A610="",G610=""),"",G610*H610)</f>
        <v/>
      </c>
      <c r="J610" s="176" t="str">
        <f t="array" ref="J610">IF(SUMPRODUCT((原材料明细表!$A$6:$A$1000&gt;=$G$4)*(原材料明细表!$A$6:$A$1000&lt;=$H$4)*(原材料明细表!$C$6:$C$1000=$A610)*(原材料明细表!$L$6:$L$1000))=0,"",SUMPRODUCT((原材料明细表!$A$6:$A$1000&gt;=$G$4)*(原材料明细表!$A$6:$A$1000&lt;=$H$4)*(原材料明细表!$C$6:$C$1000=$A610)*(原材料明细表!$L$6:$L$1000)))</f>
        <v/>
      </c>
      <c r="K610" s="173" t="str">
        <f t="array" ref="K610">IF(A610="","",VLOOKUP(A610,基础资料!A:E,4,0))</f>
        <v/>
      </c>
      <c r="L610" s="184" t="str">
        <f t="array" ref="L610">IF(OR(A610="",J610=""),"",J610*K610)</f>
        <v/>
      </c>
      <c r="M610" s="185" t="str">
        <f t="array" ref="M610">IF(AND(D610="",G610="",J610=""),"",IF(AND(D610="",G610=""),-J610,IF(AND(D610="",J610=""),-G610,IF(AND(G610="",J610=""),D610,IF(D610="",-G610-J610,IF(G610="",D610-J610,IF(J610="",D610-G610,D610-G610-J610)))))))</f>
        <v/>
      </c>
      <c r="N610" s="173" t="str">
        <f t="array" ref="N610">IF(A610="","",VLOOKUP(A610,基础资料!A:E,4,0))</f>
        <v/>
      </c>
      <c r="O610" s="184" t="str">
        <f t="array" ref="O610">IF(OR(A610="",M610=""),"",N610*M610)</f>
        <v/>
      </c>
    </row>
    <row r="611" spans="1:15">
      <c r="A611" s="182"/>
      <c r="B611" s="172"/>
      <c r="C611" s="172"/>
      <c r="D611" s="183" t="str">
        <f t="array" ref="D611">IF(SUMPRODUCT((原材料明细表!$A$6:$A$1000&gt;=$G$4)*(原材料明细表!$A$6:$A$1000&lt;=$H$4)*(原材料明细表!$C$6:$C$1000=$A611)*(原材料明细表!$F$6:$F$1000))=0,"",SUMPRODUCT((原材料明细表!$A$6:$A$1000&gt;=$G$4)*(原材料明细表!$A$6:$A$1000&lt;=$H$4)*(原材料明细表!$C$6:$C$1000=$A611)*(原材料明细表!$F$6:$F$1000)))</f>
        <v/>
      </c>
      <c r="E611" s="179" t="str">
        <f t="array" ref="E611">IF(A611="","",VLOOKUP(A611,基础资料!A:E,4,0))</f>
        <v/>
      </c>
      <c r="F611" s="180" t="str">
        <f t="array" ref="F611">IF(OR(A611="",D611=""),"",E611*D611)</f>
        <v/>
      </c>
      <c r="G611" s="181" t="str">
        <f t="array" ref="G611">IF(SUMPRODUCT((原材料明细表!$A$6:$A$1000&gt;=$G$4)*(原材料明细表!$A$6:$A$1000&lt;=$H$4)*(原材料明细表!$C$6:$C$1000=$A611)*(原材料明细表!$I$6:$I$1000))=0,"",SUMPRODUCT((原材料明细表!$A$6:$A$1000&gt;=$G$4)*(原材料明细表!$A$6:$A$1000&lt;=$H$4)*(原材料明细表!$C$6:$C$1000=$A611)*(原材料明细表!$I$6:$I$1000)))</f>
        <v/>
      </c>
      <c r="H611" s="179" t="str">
        <f t="array" ref="H611">IF(A611="","",VLOOKUP(A611,基础资料!A:E,4,0))</f>
        <v/>
      </c>
      <c r="I611" s="186" t="str">
        <f t="array" ref="I611">IF(OR(A611="",G611=""),"",G611*H611)</f>
        <v/>
      </c>
      <c r="J611" s="181" t="str">
        <f t="array" ref="J611">IF(SUMPRODUCT((原材料明细表!$A$6:$A$1000&gt;=$G$4)*(原材料明细表!$A$6:$A$1000&lt;=$H$4)*(原材料明细表!$C$6:$C$1000=$A611)*(原材料明细表!$L$6:$L$1000))=0,"",SUMPRODUCT((原材料明细表!$A$6:$A$1000&gt;=$G$4)*(原材料明细表!$A$6:$A$1000&lt;=$H$4)*(原材料明细表!$C$6:$C$1000=$A611)*(原材料明细表!$L$6:$L$1000)))</f>
        <v/>
      </c>
      <c r="K611" s="178" t="str">
        <f t="array" ref="K611">IF(A611="","",VLOOKUP(A611,基础资料!A:E,4,0))</f>
        <v/>
      </c>
      <c r="L611" s="186" t="str">
        <f t="array" ref="L611">IF(OR(A611="",J611=""),"",J611*K611)</f>
        <v/>
      </c>
      <c r="M611" s="187" t="str">
        <f t="array" ref="M611">IF(AND(D611="",G611="",J611=""),"",IF(AND(D611="",G611=""),-J611,IF(AND(D611="",J611=""),-G611,IF(AND(G611="",J611=""),D611,IF(D611="",-G611-J611,IF(G611="",D611-J611,IF(J611="",D611-G611,D611-G611-J611)))))))</f>
        <v/>
      </c>
      <c r="N611" s="178" t="str">
        <f t="array" ref="N611">IF(A611="","",VLOOKUP(A611,基础资料!A:E,4,0))</f>
        <v/>
      </c>
      <c r="O611" s="186" t="str">
        <f t="array" ref="O611">IF(OR(A611="",M611=""),"",N611*M611)</f>
        <v/>
      </c>
    </row>
    <row r="612" spans="1:15">
      <c r="A612" s="182"/>
      <c r="B612" s="172"/>
      <c r="C612" s="172"/>
      <c r="D612" s="183" t="str">
        <f t="array" ref="D612">IF(SUMPRODUCT((原材料明细表!$A$6:$A$1000&gt;=$G$4)*(原材料明细表!$A$6:$A$1000&lt;=$H$4)*(原材料明细表!$C$6:$C$1000=$A612)*(原材料明细表!$F$6:$F$1000))=0,"",SUMPRODUCT((原材料明细表!$A$6:$A$1000&gt;=$G$4)*(原材料明细表!$A$6:$A$1000&lt;=$H$4)*(原材料明细表!$C$6:$C$1000=$A612)*(原材料明细表!$F$6:$F$1000)))</f>
        <v/>
      </c>
      <c r="E612" s="174" t="str">
        <f t="array" ref="E612">IF(A612="","",VLOOKUP(A612,基础资料!A:E,4,0))</f>
        <v/>
      </c>
      <c r="F612" s="175" t="str">
        <f t="array" ref="F612">IF(OR(A612="",D612=""),"",E612*D612)</f>
        <v/>
      </c>
      <c r="G612" s="176" t="str">
        <f t="array" ref="G612">IF(SUMPRODUCT((原材料明细表!$A$6:$A$1000&gt;=$G$4)*(原材料明细表!$A$6:$A$1000&lt;=$H$4)*(原材料明细表!$C$6:$C$1000=$A612)*(原材料明细表!$I$6:$I$1000))=0,"",SUMPRODUCT((原材料明细表!$A$6:$A$1000&gt;=$G$4)*(原材料明细表!$A$6:$A$1000&lt;=$H$4)*(原材料明细表!$C$6:$C$1000=$A612)*(原材料明细表!$I$6:$I$1000)))</f>
        <v/>
      </c>
      <c r="H612" s="174" t="str">
        <f t="array" ref="H612">IF(A612="","",VLOOKUP(A612,基础资料!A:E,4,0))</f>
        <v/>
      </c>
      <c r="I612" s="184" t="str">
        <f t="array" ref="I612">IF(OR(A612="",G612=""),"",G612*H612)</f>
        <v/>
      </c>
      <c r="J612" s="176" t="str">
        <f t="array" ref="J612">IF(SUMPRODUCT((原材料明细表!$A$6:$A$1000&gt;=$G$4)*(原材料明细表!$A$6:$A$1000&lt;=$H$4)*(原材料明细表!$C$6:$C$1000=$A612)*(原材料明细表!$L$6:$L$1000))=0,"",SUMPRODUCT((原材料明细表!$A$6:$A$1000&gt;=$G$4)*(原材料明细表!$A$6:$A$1000&lt;=$H$4)*(原材料明细表!$C$6:$C$1000=$A612)*(原材料明细表!$L$6:$L$1000)))</f>
        <v/>
      </c>
      <c r="K612" s="173" t="str">
        <f t="array" ref="K612">IF(A612="","",VLOOKUP(A612,基础资料!A:E,4,0))</f>
        <v/>
      </c>
      <c r="L612" s="184" t="str">
        <f t="array" ref="L612">IF(OR(A612="",J612=""),"",J612*K612)</f>
        <v/>
      </c>
      <c r="M612" s="185" t="str">
        <f t="array" ref="M612">IF(AND(D612="",G612="",J612=""),"",IF(AND(D612="",G612=""),-J612,IF(AND(D612="",J612=""),-G612,IF(AND(G612="",J612=""),D612,IF(D612="",-G612-J612,IF(G612="",D612-J612,IF(J612="",D612-G612,D612-G612-J612)))))))</f>
        <v/>
      </c>
      <c r="N612" s="173" t="str">
        <f t="array" ref="N612">IF(A612="","",VLOOKUP(A612,基础资料!A:E,4,0))</f>
        <v/>
      </c>
      <c r="O612" s="184" t="str">
        <f t="array" ref="O612">IF(OR(A612="",M612=""),"",N612*M612)</f>
        <v/>
      </c>
    </row>
    <row r="613" spans="1:15">
      <c r="A613" s="182"/>
      <c r="B613" s="172"/>
      <c r="C613" s="172"/>
      <c r="D613" s="183" t="str">
        <f t="array" ref="D613">IF(SUMPRODUCT((原材料明细表!$A$6:$A$1000&gt;=$G$4)*(原材料明细表!$A$6:$A$1000&lt;=$H$4)*(原材料明细表!$C$6:$C$1000=$A613)*(原材料明细表!$F$6:$F$1000))=0,"",SUMPRODUCT((原材料明细表!$A$6:$A$1000&gt;=$G$4)*(原材料明细表!$A$6:$A$1000&lt;=$H$4)*(原材料明细表!$C$6:$C$1000=$A613)*(原材料明细表!$F$6:$F$1000)))</f>
        <v/>
      </c>
      <c r="E613" s="179" t="str">
        <f t="array" ref="E613">IF(A613="","",VLOOKUP(A613,基础资料!A:E,4,0))</f>
        <v/>
      </c>
      <c r="F613" s="180" t="str">
        <f t="array" ref="F613">IF(OR(A613="",D613=""),"",E613*D613)</f>
        <v/>
      </c>
      <c r="G613" s="181" t="str">
        <f t="array" ref="G613">IF(SUMPRODUCT((原材料明细表!$A$6:$A$1000&gt;=$G$4)*(原材料明细表!$A$6:$A$1000&lt;=$H$4)*(原材料明细表!$C$6:$C$1000=$A613)*(原材料明细表!$I$6:$I$1000))=0,"",SUMPRODUCT((原材料明细表!$A$6:$A$1000&gt;=$G$4)*(原材料明细表!$A$6:$A$1000&lt;=$H$4)*(原材料明细表!$C$6:$C$1000=$A613)*(原材料明细表!$I$6:$I$1000)))</f>
        <v/>
      </c>
      <c r="H613" s="179" t="str">
        <f t="array" ref="H613">IF(A613="","",VLOOKUP(A613,基础资料!A:E,4,0))</f>
        <v/>
      </c>
      <c r="I613" s="186" t="str">
        <f t="array" ref="I613">IF(OR(A613="",G613=""),"",G613*H613)</f>
        <v/>
      </c>
      <c r="J613" s="181" t="str">
        <f t="array" ref="J613">IF(SUMPRODUCT((原材料明细表!$A$6:$A$1000&gt;=$G$4)*(原材料明细表!$A$6:$A$1000&lt;=$H$4)*(原材料明细表!$C$6:$C$1000=$A613)*(原材料明细表!$L$6:$L$1000))=0,"",SUMPRODUCT((原材料明细表!$A$6:$A$1000&gt;=$G$4)*(原材料明细表!$A$6:$A$1000&lt;=$H$4)*(原材料明细表!$C$6:$C$1000=$A613)*(原材料明细表!$L$6:$L$1000)))</f>
        <v/>
      </c>
      <c r="K613" s="178" t="str">
        <f t="array" ref="K613">IF(A613="","",VLOOKUP(A613,基础资料!A:E,4,0))</f>
        <v/>
      </c>
      <c r="L613" s="186" t="str">
        <f t="array" ref="L613">IF(OR(A613="",J613=""),"",J613*K613)</f>
        <v/>
      </c>
      <c r="M613" s="187" t="str">
        <f t="array" ref="M613">IF(AND(D613="",G613="",J613=""),"",IF(AND(D613="",G613=""),-J613,IF(AND(D613="",J613=""),-G613,IF(AND(G613="",J613=""),D613,IF(D613="",-G613-J613,IF(G613="",D613-J613,IF(J613="",D613-G613,D613-G613-J613)))))))</f>
        <v/>
      </c>
      <c r="N613" s="178" t="str">
        <f t="array" ref="N613">IF(A613="","",VLOOKUP(A613,基础资料!A:E,4,0))</f>
        <v/>
      </c>
      <c r="O613" s="186" t="str">
        <f t="array" ref="O613">IF(OR(A613="",M613=""),"",N613*M613)</f>
        <v/>
      </c>
    </row>
    <row r="614" spans="1:15">
      <c r="A614" s="182"/>
      <c r="B614" s="172"/>
      <c r="C614" s="172"/>
      <c r="D614" s="183" t="str">
        <f t="array" ref="D614">IF(SUMPRODUCT((原材料明细表!$A$6:$A$1000&gt;=$G$4)*(原材料明细表!$A$6:$A$1000&lt;=$H$4)*(原材料明细表!$C$6:$C$1000=$A614)*(原材料明细表!$F$6:$F$1000))=0,"",SUMPRODUCT((原材料明细表!$A$6:$A$1000&gt;=$G$4)*(原材料明细表!$A$6:$A$1000&lt;=$H$4)*(原材料明细表!$C$6:$C$1000=$A614)*(原材料明细表!$F$6:$F$1000)))</f>
        <v/>
      </c>
      <c r="E614" s="174" t="str">
        <f t="array" ref="E614">IF(A614="","",VLOOKUP(A614,基础资料!A:E,4,0))</f>
        <v/>
      </c>
      <c r="F614" s="175" t="str">
        <f t="array" ref="F614">IF(OR(A614="",D614=""),"",E614*D614)</f>
        <v/>
      </c>
      <c r="G614" s="176" t="str">
        <f t="array" ref="G614">IF(SUMPRODUCT((原材料明细表!$A$6:$A$1000&gt;=$G$4)*(原材料明细表!$A$6:$A$1000&lt;=$H$4)*(原材料明细表!$C$6:$C$1000=$A614)*(原材料明细表!$I$6:$I$1000))=0,"",SUMPRODUCT((原材料明细表!$A$6:$A$1000&gt;=$G$4)*(原材料明细表!$A$6:$A$1000&lt;=$H$4)*(原材料明细表!$C$6:$C$1000=$A614)*(原材料明细表!$I$6:$I$1000)))</f>
        <v/>
      </c>
      <c r="H614" s="174" t="str">
        <f t="array" ref="H614">IF(A614="","",VLOOKUP(A614,基础资料!A:E,4,0))</f>
        <v/>
      </c>
      <c r="I614" s="184" t="str">
        <f t="array" ref="I614">IF(OR(A614="",G614=""),"",G614*H614)</f>
        <v/>
      </c>
      <c r="J614" s="176" t="str">
        <f t="array" ref="J614">IF(SUMPRODUCT((原材料明细表!$A$6:$A$1000&gt;=$G$4)*(原材料明细表!$A$6:$A$1000&lt;=$H$4)*(原材料明细表!$C$6:$C$1000=$A614)*(原材料明细表!$L$6:$L$1000))=0,"",SUMPRODUCT((原材料明细表!$A$6:$A$1000&gt;=$G$4)*(原材料明细表!$A$6:$A$1000&lt;=$H$4)*(原材料明细表!$C$6:$C$1000=$A614)*(原材料明细表!$L$6:$L$1000)))</f>
        <v/>
      </c>
      <c r="K614" s="173" t="str">
        <f t="array" ref="K614">IF(A614="","",VLOOKUP(A614,基础资料!A:E,4,0))</f>
        <v/>
      </c>
      <c r="L614" s="184" t="str">
        <f t="array" ref="L614">IF(OR(A614="",J614=""),"",J614*K614)</f>
        <v/>
      </c>
      <c r="M614" s="185" t="str">
        <f t="array" ref="M614">IF(AND(D614="",G614="",J614=""),"",IF(AND(D614="",G614=""),-J614,IF(AND(D614="",J614=""),-G614,IF(AND(G614="",J614=""),D614,IF(D614="",-G614-J614,IF(G614="",D614-J614,IF(J614="",D614-G614,D614-G614-J614)))))))</f>
        <v/>
      </c>
      <c r="N614" s="173" t="str">
        <f t="array" ref="N614">IF(A614="","",VLOOKUP(A614,基础资料!A:E,4,0))</f>
        <v/>
      </c>
      <c r="O614" s="184" t="str">
        <f t="array" ref="O614">IF(OR(A614="",M614=""),"",N614*M614)</f>
        <v/>
      </c>
    </row>
    <row r="615" spans="1:15">
      <c r="A615" s="182"/>
      <c r="B615" s="172"/>
      <c r="C615" s="172"/>
      <c r="D615" s="183" t="str">
        <f t="array" ref="D615">IF(SUMPRODUCT((原材料明细表!$A$6:$A$1000&gt;=$G$4)*(原材料明细表!$A$6:$A$1000&lt;=$H$4)*(原材料明细表!$C$6:$C$1000=$A615)*(原材料明细表!$F$6:$F$1000))=0,"",SUMPRODUCT((原材料明细表!$A$6:$A$1000&gt;=$G$4)*(原材料明细表!$A$6:$A$1000&lt;=$H$4)*(原材料明细表!$C$6:$C$1000=$A615)*(原材料明细表!$F$6:$F$1000)))</f>
        <v/>
      </c>
      <c r="E615" s="179" t="str">
        <f t="array" ref="E615">IF(A615="","",VLOOKUP(A615,基础资料!A:E,4,0))</f>
        <v/>
      </c>
      <c r="F615" s="180" t="str">
        <f t="array" ref="F615">IF(OR(A615="",D615=""),"",E615*D615)</f>
        <v/>
      </c>
      <c r="G615" s="181" t="str">
        <f t="array" ref="G615">IF(SUMPRODUCT((原材料明细表!$A$6:$A$1000&gt;=$G$4)*(原材料明细表!$A$6:$A$1000&lt;=$H$4)*(原材料明细表!$C$6:$C$1000=$A615)*(原材料明细表!$I$6:$I$1000))=0,"",SUMPRODUCT((原材料明细表!$A$6:$A$1000&gt;=$G$4)*(原材料明细表!$A$6:$A$1000&lt;=$H$4)*(原材料明细表!$C$6:$C$1000=$A615)*(原材料明细表!$I$6:$I$1000)))</f>
        <v/>
      </c>
      <c r="H615" s="179" t="str">
        <f t="array" ref="H615">IF(A615="","",VLOOKUP(A615,基础资料!A:E,4,0))</f>
        <v/>
      </c>
      <c r="I615" s="186" t="str">
        <f t="array" ref="I615">IF(OR(A615="",G615=""),"",G615*H615)</f>
        <v/>
      </c>
      <c r="J615" s="181" t="str">
        <f t="array" ref="J615">IF(SUMPRODUCT((原材料明细表!$A$6:$A$1000&gt;=$G$4)*(原材料明细表!$A$6:$A$1000&lt;=$H$4)*(原材料明细表!$C$6:$C$1000=$A615)*(原材料明细表!$L$6:$L$1000))=0,"",SUMPRODUCT((原材料明细表!$A$6:$A$1000&gt;=$G$4)*(原材料明细表!$A$6:$A$1000&lt;=$H$4)*(原材料明细表!$C$6:$C$1000=$A615)*(原材料明细表!$L$6:$L$1000)))</f>
        <v/>
      </c>
      <c r="K615" s="178" t="str">
        <f t="array" ref="K615">IF(A615="","",VLOOKUP(A615,基础资料!A:E,4,0))</f>
        <v/>
      </c>
      <c r="L615" s="186" t="str">
        <f t="array" ref="L615">IF(OR(A615="",J615=""),"",J615*K615)</f>
        <v/>
      </c>
      <c r="M615" s="187" t="str">
        <f t="array" ref="M615">IF(AND(D615="",G615="",J615=""),"",IF(AND(D615="",G615=""),-J615,IF(AND(D615="",J615=""),-G615,IF(AND(G615="",J615=""),D615,IF(D615="",-G615-J615,IF(G615="",D615-J615,IF(J615="",D615-G615,D615-G615-J615)))))))</f>
        <v/>
      </c>
      <c r="N615" s="178" t="str">
        <f t="array" ref="N615">IF(A615="","",VLOOKUP(A615,基础资料!A:E,4,0))</f>
        <v/>
      </c>
      <c r="O615" s="186" t="str">
        <f t="array" ref="O615">IF(OR(A615="",M615=""),"",N615*M615)</f>
        <v/>
      </c>
    </row>
    <row r="616" spans="1:15">
      <c r="A616" s="182"/>
      <c r="B616" s="172"/>
      <c r="C616" s="172"/>
      <c r="D616" s="183" t="str">
        <f t="array" ref="D616">IF(SUMPRODUCT((原材料明细表!$A$6:$A$1000&gt;=$G$4)*(原材料明细表!$A$6:$A$1000&lt;=$H$4)*(原材料明细表!$C$6:$C$1000=$A616)*(原材料明细表!$F$6:$F$1000))=0,"",SUMPRODUCT((原材料明细表!$A$6:$A$1000&gt;=$G$4)*(原材料明细表!$A$6:$A$1000&lt;=$H$4)*(原材料明细表!$C$6:$C$1000=$A616)*(原材料明细表!$F$6:$F$1000)))</f>
        <v/>
      </c>
      <c r="E616" s="174" t="str">
        <f t="array" ref="E616">IF(A616="","",VLOOKUP(A616,基础资料!A:E,4,0))</f>
        <v/>
      </c>
      <c r="F616" s="175" t="str">
        <f t="array" ref="F616">IF(OR(A616="",D616=""),"",E616*D616)</f>
        <v/>
      </c>
      <c r="G616" s="176" t="str">
        <f t="array" ref="G616">IF(SUMPRODUCT((原材料明细表!$A$6:$A$1000&gt;=$G$4)*(原材料明细表!$A$6:$A$1000&lt;=$H$4)*(原材料明细表!$C$6:$C$1000=$A616)*(原材料明细表!$I$6:$I$1000))=0,"",SUMPRODUCT((原材料明细表!$A$6:$A$1000&gt;=$G$4)*(原材料明细表!$A$6:$A$1000&lt;=$H$4)*(原材料明细表!$C$6:$C$1000=$A616)*(原材料明细表!$I$6:$I$1000)))</f>
        <v/>
      </c>
      <c r="H616" s="174" t="str">
        <f t="array" ref="H616">IF(A616="","",VLOOKUP(A616,基础资料!A:E,4,0))</f>
        <v/>
      </c>
      <c r="I616" s="184" t="str">
        <f t="array" ref="I616">IF(OR(A616="",G616=""),"",G616*H616)</f>
        <v/>
      </c>
      <c r="J616" s="176" t="str">
        <f t="array" ref="J616">IF(SUMPRODUCT((原材料明细表!$A$6:$A$1000&gt;=$G$4)*(原材料明细表!$A$6:$A$1000&lt;=$H$4)*(原材料明细表!$C$6:$C$1000=$A616)*(原材料明细表!$L$6:$L$1000))=0,"",SUMPRODUCT((原材料明细表!$A$6:$A$1000&gt;=$G$4)*(原材料明细表!$A$6:$A$1000&lt;=$H$4)*(原材料明细表!$C$6:$C$1000=$A616)*(原材料明细表!$L$6:$L$1000)))</f>
        <v/>
      </c>
      <c r="K616" s="173" t="str">
        <f t="array" ref="K616">IF(A616="","",VLOOKUP(A616,基础资料!A:E,4,0))</f>
        <v/>
      </c>
      <c r="L616" s="184" t="str">
        <f t="array" ref="L616">IF(OR(A616="",J616=""),"",J616*K616)</f>
        <v/>
      </c>
      <c r="M616" s="185" t="str">
        <f t="array" ref="M616">IF(AND(D616="",G616="",J616=""),"",IF(AND(D616="",G616=""),-J616,IF(AND(D616="",J616=""),-G616,IF(AND(G616="",J616=""),D616,IF(D616="",-G616-J616,IF(G616="",D616-J616,IF(J616="",D616-G616,D616-G616-J616)))))))</f>
        <v/>
      </c>
      <c r="N616" s="173" t="str">
        <f t="array" ref="N616">IF(A616="","",VLOOKUP(A616,基础资料!A:E,4,0))</f>
        <v/>
      </c>
      <c r="O616" s="184" t="str">
        <f t="array" ref="O616">IF(OR(A616="",M616=""),"",N616*M616)</f>
        <v/>
      </c>
    </row>
    <row r="617" spans="1:15">
      <c r="A617" s="182"/>
      <c r="B617" s="172"/>
      <c r="C617" s="172"/>
      <c r="D617" s="183" t="str">
        <f t="array" ref="D617">IF(SUMPRODUCT((原材料明细表!$A$6:$A$1000&gt;=$G$4)*(原材料明细表!$A$6:$A$1000&lt;=$H$4)*(原材料明细表!$C$6:$C$1000=$A617)*(原材料明细表!$F$6:$F$1000))=0,"",SUMPRODUCT((原材料明细表!$A$6:$A$1000&gt;=$G$4)*(原材料明细表!$A$6:$A$1000&lt;=$H$4)*(原材料明细表!$C$6:$C$1000=$A617)*(原材料明细表!$F$6:$F$1000)))</f>
        <v/>
      </c>
      <c r="E617" s="179" t="str">
        <f t="array" ref="E617">IF(A617="","",VLOOKUP(A617,基础资料!A:E,4,0))</f>
        <v/>
      </c>
      <c r="F617" s="180" t="str">
        <f t="array" ref="F617">IF(OR(A617="",D617=""),"",E617*D617)</f>
        <v/>
      </c>
      <c r="G617" s="181" t="str">
        <f t="array" ref="G617">IF(SUMPRODUCT((原材料明细表!$A$6:$A$1000&gt;=$G$4)*(原材料明细表!$A$6:$A$1000&lt;=$H$4)*(原材料明细表!$C$6:$C$1000=$A617)*(原材料明细表!$I$6:$I$1000))=0,"",SUMPRODUCT((原材料明细表!$A$6:$A$1000&gt;=$G$4)*(原材料明细表!$A$6:$A$1000&lt;=$H$4)*(原材料明细表!$C$6:$C$1000=$A617)*(原材料明细表!$I$6:$I$1000)))</f>
        <v/>
      </c>
      <c r="H617" s="179" t="str">
        <f t="array" ref="H617">IF(A617="","",VLOOKUP(A617,基础资料!A:E,4,0))</f>
        <v/>
      </c>
      <c r="I617" s="186" t="str">
        <f t="array" ref="I617">IF(OR(A617="",G617=""),"",G617*H617)</f>
        <v/>
      </c>
      <c r="J617" s="181" t="str">
        <f t="array" ref="J617">IF(SUMPRODUCT((原材料明细表!$A$6:$A$1000&gt;=$G$4)*(原材料明细表!$A$6:$A$1000&lt;=$H$4)*(原材料明细表!$C$6:$C$1000=$A617)*(原材料明细表!$L$6:$L$1000))=0,"",SUMPRODUCT((原材料明细表!$A$6:$A$1000&gt;=$G$4)*(原材料明细表!$A$6:$A$1000&lt;=$H$4)*(原材料明细表!$C$6:$C$1000=$A617)*(原材料明细表!$L$6:$L$1000)))</f>
        <v/>
      </c>
      <c r="K617" s="178" t="str">
        <f t="array" ref="K617">IF(A617="","",VLOOKUP(A617,基础资料!A:E,4,0))</f>
        <v/>
      </c>
      <c r="L617" s="186" t="str">
        <f t="array" ref="L617">IF(OR(A617="",J617=""),"",J617*K617)</f>
        <v/>
      </c>
      <c r="M617" s="187" t="str">
        <f t="array" ref="M617">IF(AND(D617="",G617="",J617=""),"",IF(AND(D617="",G617=""),-J617,IF(AND(D617="",J617=""),-G617,IF(AND(G617="",J617=""),D617,IF(D617="",-G617-J617,IF(G617="",D617-J617,IF(J617="",D617-G617,D617-G617-J617)))))))</f>
        <v/>
      </c>
      <c r="N617" s="178" t="str">
        <f t="array" ref="N617">IF(A617="","",VLOOKUP(A617,基础资料!A:E,4,0))</f>
        <v/>
      </c>
      <c r="O617" s="186" t="str">
        <f t="array" ref="O617">IF(OR(A617="",M617=""),"",N617*M617)</f>
        <v/>
      </c>
    </row>
    <row r="618" spans="1:15">
      <c r="A618" s="182"/>
      <c r="B618" s="172"/>
      <c r="C618" s="172"/>
      <c r="D618" s="183" t="str">
        <f t="array" ref="D618">IF(SUMPRODUCT((原材料明细表!$A$6:$A$1000&gt;=$G$4)*(原材料明细表!$A$6:$A$1000&lt;=$H$4)*(原材料明细表!$C$6:$C$1000=$A618)*(原材料明细表!$F$6:$F$1000))=0,"",SUMPRODUCT((原材料明细表!$A$6:$A$1000&gt;=$G$4)*(原材料明细表!$A$6:$A$1000&lt;=$H$4)*(原材料明细表!$C$6:$C$1000=$A618)*(原材料明细表!$F$6:$F$1000)))</f>
        <v/>
      </c>
      <c r="E618" s="174" t="str">
        <f t="array" ref="E618">IF(A618="","",VLOOKUP(A618,基础资料!A:E,4,0))</f>
        <v/>
      </c>
      <c r="F618" s="175" t="str">
        <f t="array" ref="F618">IF(OR(A618="",D618=""),"",E618*D618)</f>
        <v/>
      </c>
      <c r="G618" s="176" t="str">
        <f t="array" ref="G618">IF(SUMPRODUCT((原材料明细表!$A$6:$A$1000&gt;=$G$4)*(原材料明细表!$A$6:$A$1000&lt;=$H$4)*(原材料明细表!$C$6:$C$1000=$A618)*(原材料明细表!$I$6:$I$1000))=0,"",SUMPRODUCT((原材料明细表!$A$6:$A$1000&gt;=$G$4)*(原材料明细表!$A$6:$A$1000&lt;=$H$4)*(原材料明细表!$C$6:$C$1000=$A618)*(原材料明细表!$I$6:$I$1000)))</f>
        <v/>
      </c>
      <c r="H618" s="174" t="str">
        <f t="array" ref="H618">IF(A618="","",VLOOKUP(A618,基础资料!A:E,4,0))</f>
        <v/>
      </c>
      <c r="I618" s="184" t="str">
        <f t="array" ref="I618">IF(OR(A618="",G618=""),"",G618*H618)</f>
        <v/>
      </c>
      <c r="J618" s="176" t="str">
        <f t="array" ref="J618">IF(SUMPRODUCT((原材料明细表!$A$6:$A$1000&gt;=$G$4)*(原材料明细表!$A$6:$A$1000&lt;=$H$4)*(原材料明细表!$C$6:$C$1000=$A618)*(原材料明细表!$L$6:$L$1000))=0,"",SUMPRODUCT((原材料明细表!$A$6:$A$1000&gt;=$G$4)*(原材料明细表!$A$6:$A$1000&lt;=$H$4)*(原材料明细表!$C$6:$C$1000=$A618)*(原材料明细表!$L$6:$L$1000)))</f>
        <v/>
      </c>
      <c r="K618" s="173" t="str">
        <f t="array" ref="K618">IF(A618="","",VLOOKUP(A618,基础资料!A:E,4,0))</f>
        <v/>
      </c>
      <c r="L618" s="184" t="str">
        <f t="array" ref="L618">IF(OR(A618="",J618=""),"",J618*K618)</f>
        <v/>
      </c>
      <c r="M618" s="185" t="str">
        <f t="array" ref="M618">IF(AND(D618="",G618="",J618=""),"",IF(AND(D618="",G618=""),-J618,IF(AND(D618="",J618=""),-G618,IF(AND(G618="",J618=""),D618,IF(D618="",-G618-J618,IF(G618="",D618-J618,IF(J618="",D618-G618,D618-G618-J618)))))))</f>
        <v/>
      </c>
      <c r="N618" s="173" t="str">
        <f t="array" ref="N618">IF(A618="","",VLOOKUP(A618,基础资料!A:E,4,0))</f>
        <v/>
      </c>
      <c r="O618" s="184" t="str">
        <f t="array" ref="O618">IF(OR(A618="",M618=""),"",N618*M618)</f>
        <v/>
      </c>
    </row>
    <row r="619" spans="1:15">
      <c r="A619" s="182"/>
      <c r="B619" s="172"/>
      <c r="C619" s="172"/>
      <c r="D619" s="183" t="str">
        <f t="array" ref="D619">IF(SUMPRODUCT((原材料明细表!$A$6:$A$1000&gt;=$G$4)*(原材料明细表!$A$6:$A$1000&lt;=$H$4)*(原材料明细表!$C$6:$C$1000=$A619)*(原材料明细表!$F$6:$F$1000))=0,"",SUMPRODUCT((原材料明细表!$A$6:$A$1000&gt;=$G$4)*(原材料明细表!$A$6:$A$1000&lt;=$H$4)*(原材料明细表!$C$6:$C$1000=$A619)*(原材料明细表!$F$6:$F$1000)))</f>
        <v/>
      </c>
      <c r="E619" s="179" t="str">
        <f t="array" ref="E619">IF(A619="","",VLOOKUP(A619,基础资料!A:E,4,0))</f>
        <v/>
      </c>
      <c r="F619" s="180" t="str">
        <f t="array" ref="F619">IF(OR(A619="",D619=""),"",E619*D619)</f>
        <v/>
      </c>
      <c r="G619" s="181" t="str">
        <f t="array" ref="G619">IF(SUMPRODUCT((原材料明细表!$A$6:$A$1000&gt;=$G$4)*(原材料明细表!$A$6:$A$1000&lt;=$H$4)*(原材料明细表!$C$6:$C$1000=$A619)*(原材料明细表!$I$6:$I$1000))=0,"",SUMPRODUCT((原材料明细表!$A$6:$A$1000&gt;=$G$4)*(原材料明细表!$A$6:$A$1000&lt;=$H$4)*(原材料明细表!$C$6:$C$1000=$A619)*(原材料明细表!$I$6:$I$1000)))</f>
        <v/>
      </c>
      <c r="H619" s="179" t="str">
        <f t="array" ref="H619">IF(A619="","",VLOOKUP(A619,基础资料!A:E,4,0))</f>
        <v/>
      </c>
      <c r="I619" s="186" t="str">
        <f t="array" ref="I619">IF(OR(A619="",G619=""),"",G619*H619)</f>
        <v/>
      </c>
      <c r="J619" s="181" t="str">
        <f t="array" ref="J619">IF(SUMPRODUCT((原材料明细表!$A$6:$A$1000&gt;=$G$4)*(原材料明细表!$A$6:$A$1000&lt;=$H$4)*(原材料明细表!$C$6:$C$1000=$A619)*(原材料明细表!$L$6:$L$1000))=0,"",SUMPRODUCT((原材料明细表!$A$6:$A$1000&gt;=$G$4)*(原材料明细表!$A$6:$A$1000&lt;=$H$4)*(原材料明细表!$C$6:$C$1000=$A619)*(原材料明细表!$L$6:$L$1000)))</f>
        <v/>
      </c>
      <c r="K619" s="178" t="str">
        <f t="array" ref="K619">IF(A619="","",VLOOKUP(A619,基础资料!A:E,4,0))</f>
        <v/>
      </c>
      <c r="L619" s="186" t="str">
        <f t="array" ref="L619">IF(OR(A619="",J619=""),"",J619*K619)</f>
        <v/>
      </c>
      <c r="M619" s="187" t="str">
        <f t="array" ref="M619">IF(AND(D619="",G619="",J619=""),"",IF(AND(D619="",G619=""),-J619,IF(AND(D619="",J619=""),-G619,IF(AND(G619="",J619=""),D619,IF(D619="",-G619-J619,IF(G619="",D619-J619,IF(J619="",D619-G619,D619-G619-J619)))))))</f>
        <v/>
      </c>
      <c r="N619" s="178" t="str">
        <f t="array" ref="N619">IF(A619="","",VLOOKUP(A619,基础资料!A:E,4,0))</f>
        <v/>
      </c>
      <c r="O619" s="186" t="str">
        <f t="array" ref="O619">IF(OR(A619="",M619=""),"",N619*M619)</f>
        <v/>
      </c>
    </row>
    <row r="620" spans="1:15">
      <c r="A620" s="182"/>
      <c r="B620" s="172"/>
      <c r="C620" s="172"/>
      <c r="D620" s="183" t="str">
        <f t="array" ref="D620">IF(SUMPRODUCT((原材料明细表!$A$6:$A$1000&gt;=$G$4)*(原材料明细表!$A$6:$A$1000&lt;=$H$4)*(原材料明细表!$C$6:$C$1000=$A620)*(原材料明细表!$F$6:$F$1000))=0,"",SUMPRODUCT((原材料明细表!$A$6:$A$1000&gt;=$G$4)*(原材料明细表!$A$6:$A$1000&lt;=$H$4)*(原材料明细表!$C$6:$C$1000=$A620)*(原材料明细表!$F$6:$F$1000)))</f>
        <v/>
      </c>
      <c r="E620" s="174" t="str">
        <f t="array" ref="E620">IF(A620="","",VLOOKUP(A620,基础资料!A:E,4,0))</f>
        <v/>
      </c>
      <c r="F620" s="175" t="str">
        <f t="array" ref="F620">IF(OR(A620="",D620=""),"",E620*D620)</f>
        <v/>
      </c>
      <c r="G620" s="176" t="str">
        <f t="array" ref="G620">IF(SUMPRODUCT((原材料明细表!$A$6:$A$1000&gt;=$G$4)*(原材料明细表!$A$6:$A$1000&lt;=$H$4)*(原材料明细表!$C$6:$C$1000=$A620)*(原材料明细表!$I$6:$I$1000))=0,"",SUMPRODUCT((原材料明细表!$A$6:$A$1000&gt;=$G$4)*(原材料明细表!$A$6:$A$1000&lt;=$H$4)*(原材料明细表!$C$6:$C$1000=$A620)*(原材料明细表!$I$6:$I$1000)))</f>
        <v/>
      </c>
      <c r="H620" s="174" t="str">
        <f t="array" ref="H620">IF(A620="","",VLOOKUP(A620,基础资料!A:E,4,0))</f>
        <v/>
      </c>
      <c r="I620" s="184" t="str">
        <f t="array" ref="I620">IF(OR(A620="",G620=""),"",G620*H620)</f>
        <v/>
      </c>
      <c r="J620" s="176" t="str">
        <f t="array" ref="J620">IF(SUMPRODUCT((原材料明细表!$A$6:$A$1000&gt;=$G$4)*(原材料明细表!$A$6:$A$1000&lt;=$H$4)*(原材料明细表!$C$6:$C$1000=$A620)*(原材料明细表!$L$6:$L$1000))=0,"",SUMPRODUCT((原材料明细表!$A$6:$A$1000&gt;=$G$4)*(原材料明细表!$A$6:$A$1000&lt;=$H$4)*(原材料明细表!$C$6:$C$1000=$A620)*(原材料明细表!$L$6:$L$1000)))</f>
        <v/>
      </c>
      <c r="K620" s="173" t="str">
        <f t="array" ref="K620">IF(A620="","",VLOOKUP(A620,基础资料!A:E,4,0))</f>
        <v/>
      </c>
      <c r="L620" s="184" t="str">
        <f t="array" ref="L620">IF(OR(A620="",J620=""),"",J620*K620)</f>
        <v/>
      </c>
      <c r="M620" s="185" t="str">
        <f t="array" ref="M620">IF(AND(D620="",G620="",J620=""),"",IF(AND(D620="",G620=""),-J620,IF(AND(D620="",J620=""),-G620,IF(AND(G620="",J620=""),D620,IF(D620="",-G620-J620,IF(G620="",D620-J620,IF(J620="",D620-G620,D620-G620-J620)))))))</f>
        <v/>
      </c>
      <c r="N620" s="173" t="str">
        <f t="array" ref="N620">IF(A620="","",VLOOKUP(A620,基础资料!A:E,4,0))</f>
        <v/>
      </c>
      <c r="O620" s="184" t="str">
        <f t="array" ref="O620">IF(OR(A620="",M620=""),"",N620*M620)</f>
        <v/>
      </c>
    </row>
    <row r="621" spans="1:15">
      <c r="A621" s="182"/>
      <c r="B621" s="172"/>
      <c r="C621" s="172"/>
      <c r="D621" s="183" t="str">
        <f t="array" ref="D621">IF(SUMPRODUCT((原材料明细表!$A$6:$A$1000&gt;=$G$4)*(原材料明细表!$A$6:$A$1000&lt;=$H$4)*(原材料明细表!$C$6:$C$1000=$A621)*(原材料明细表!$F$6:$F$1000))=0,"",SUMPRODUCT((原材料明细表!$A$6:$A$1000&gt;=$G$4)*(原材料明细表!$A$6:$A$1000&lt;=$H$4)*(原材料明细表!$C$6:$C$1000=$A621)*(原材料明细表!$F$6:$F$1000)))</f>
        <v/>
      </c>
      <c r="E621" s="179" t="str">
        <f t="array" ref="E621">IF(A621="","",VLOOKUP(A621,基础资料!A:E,4,0))</f>
        <v/>
      </c>
      <c r="F621" s="180" t="str">
        <f t="array" ref="F621">IF(OR(A621="",D621=""),"",E621*D621)</f>
        <v/>
      </c>
      <c r="G621" s="181" t="str">
        <f t="array" ref="G621">IF(SUMPRODUCT((原材料明细表!$A$6:$A$1000&gt;=$G$4)*(原材料明细表!$A$6:$A$1000&lt;=$H$4)*(原材料明细表!$C$6:$C$1000=$A621)*(原材料明细表!$I$6:$I$1000))=0,"",SUMPRODUCT((原材料明细表!$A$6:$A$1000&gt;=$G$4)*(原材料明细表!$A$6:$A$1000&lt;=$H$4)*(原材料明细表!$C$6:$C$1000=$A621)*(原材料明细表!$I$6:$I$1000)))</f>
        <v/>
      </c>
      <c r="H621" s="179" t="str">
        <f t="array" ref="H621">IF(A621="","",VLOOKUP(A621,基础资料!A:E,4,0))</f>
        <v/>
      </c>
      <c r="I621" s="186" t="str">
        <f t="array" ref="I621">IF(OR(A621="",G621=""),"",G621*H621)</f>
        <v/>
      </c>
      <c r="J621" s="181" t="str">
        <f t="array" ref="J621">IF(SUMPRODUCT((原材料明细表!$A$6:$A$1000&gt;=$G$4)*(原材料明细表!$A$6:$A$1000&lt;=$H$4)*(原材料明细表!$C$6:$C$1000=$A621)*(原材料明细表!$L$6:$L$1000))=0,"",SUMPRODUCT((原材料明细表!$A$6:$A$1000&gt;=$G$4)*(原材料明细表!$A$6:$A$1000&lt;=$H$4)*(原材料明细表!$C$6:$C$1000=$A621)*(原材料明细表!$L$6:$L$1000)))</f>
        <v/>
      </c>
      <c r="K621" s="178" t="str">
        <f t="array" ref="K621">IF(A621="","",VLOOKUP(A621,基础资料!A:E,4,0))</f>
        <v/>
      </c>
      <c r="L621" s="186" t="str">
        <f t="array" ref="L621">IF(OR(A621="",J621=""),"",J621*K621)</f>
        <v/>
      </c>
      <c r="M621" s="187" t="str">
        <f t="array" ref="M621">IF(AND(D621="",G621="",J621=""),"",IF(AND(D621="",G621=""),-J621,IF(AND(D621="",J621=""),-G621,IF(AND(G621="",J621=""),D621,IF(D621="",-G621-J621,IF(G621="",D621-J621,IF(J621="",D621-G621,D621-G621-J621)))))))</f>
        <v/>
      </c>
      <c r="N621" s="178" t="str">
        <f t="array" ref="N621">IF(A621="","",VLOOKUP(A621,基础资料!A:E,4,0))</f>
        <v/>
      </c>
      <c r="O621" s="186" t="str">
        <f t="array" ref="O621">IF(OR(A621="",M621=""),"",N621*M621)</f>
        <v/>
      </c>
    </row>
    <row r="622" spans="1:15">
      <c r="A622" s="182"/>
      <c r="B622" s="172"/>
      <c r="C622" s="172"/>
      <c r="D622" s="183" t="str">
        <f t="array" ref="D622">IF(SUMPRODUCT((原材料明细表!$A$6:$A$1000&gt;=$G$4)*(原材料明细表!$A$6:$A$1000&lt;=$H$4)*(原材料明细表!$C$6:$C$1000=$A622)*(原材料明细表!$F$6:$F$1000))=0,"",SUMPRODUCT((原材料明细表!$A$6:$A$1000&gt;=$G$4)*(原材料明细表!$A$6:$A$1000&lt;=$H$4)*(原材料明细表!$C$6:$C$1000=$A622)*(原材料明细表!$F$6:$F$1000)))</f>
        <v/>
      </c>
      <c r="E622" s="174" t="str">
        <f t="array" ref="E622">IF(A622="","",VLOOKUP(A622,基础资料!A:E,4,0))</f>
        <v/>
      </c>
      <c r="F622" s="175" t="str">
        <f t="array" ref="F622">IF(OR(A622="",D622=""),"",E622*D622)</f>
        <v/>
      </c>
      <c r="G622" s="176" t="str">
        <f t="array" ref="G622">IF(SUMPRODUCT((原材料明细表!$A$6:$A$1000&gt;=$G$4)*(原材料明细表!$A$6:$A$1000&lt;=$H$4)*(原材料明细表!$C$6:$C$1000=$A622)*(原材料明细表!$I$6:$I$1000))=0,"",SUMPRODUCT((原材料明细表!$A$6:$A$1000&gt;=$G$4)*(原材料明细表!$A$6:$A$1000&lt;=$H$4)*(原材料明细表!$C$6:$C$1000=$A622)*(原材料明细表!$I$6:$I$1000)))</f>
        <v/>
      </c>
      <c r="H622" s="174" t="str">
        <f t="array" ref="H622">IF(A622="","",VLOOKUP(A622,基础资料!A:E,4,0))</f>
        <v/>
      </c>
      <c r="I622" s="184" t="str">
        <f t="array" ref="I622">IF(OR(A622="",G622=""),"",G622*H622)</f>
        <v/>
      </c>
      <c r="J622" s="176" t="str">
        <f t="array" ref="J622">IF(SUMPRODUCT((原材料明细表!$A$6:$A$1000&gt;=$G$4)*(原材料明细表!$A$6:$A$1000&lt;=$H$4)*(原材料明细表!$C$6:$C$1000=$A622)*(原材料明细表!$L$6:$L$1000))=0,"",SUMPRODUCT((原材料明细表!$A$6:$A$1000&gt;=$G$4)*(原材料明细表!$A$6:$A$1000&lt;=$H$4)*(原材料明细表!$C$6:$C$1000=$A622)*(原材料明细表!$L$6:$L$1000)))</f>
        <v/>
      </c>
      <c r="K622" s="173" t="str">
        <f t="array" ref="K622">IF(A622="","",VLOOKUP(A622,基础资料!A:E,4,0))</f>
        <v/>
      </c>
      <c r="L622" s="184" t="str">
        <f t="array" ref="L622">IF(OR(A622="",J622=""),"",J622*K622)</f>
        <v/>
      </c>
      <c r="M622" s="185" t="str">
        <f t="array" ref="M622">IF(AND(D622="",G622="",J622=""),"",IF(AND(D622="",G622=""),-J622,IF(AND(D622="",J622=""),-G622,IF(AND(G622="",J622=""),D622,IF(D622="",-G622-J622,IF(G622="",D622-J622,IF(J622="",D622-G622,D622-G622-J622)))))))</f>
        <v/>
      </c>
      <c r="N622" s="173" t="str">
        <f t="array" ref="N622">IF(A622="","",VLOOKUP(A622,基础资料!A:E,4,0))</f>
        <v/>
      </c>
      <c r="O622" s="184" t="str">
        <f t="array" ref="O622">IF(OR(A622="",M622=""),"",N622*M622)</f>
        <v/>
      </c>
    </row>
    <row r="623" spans="1:15">
      <c r="A623" s="182"/>
      <c r="B623" s="172"/>
      <c r="C623" s="172"/>
      <c r="D623" s="183" t="str">
        <f t="array" ref="D623">IF(SUMPRODUCT((原材料明细表!$A$6:$A$1000&gt;=$G$4)*(原材料明细表!$A$6:$A$1000&lt;=$H$4)*(原材料明细表!$C$6:$C$1000=$A623)*(原材料明细表!$F$6:$F$1000))=0,"",SUMPRODUCT((原材料明细表!$A$6:$A$1000&gt;=$G$4)*(原材料明细表!$A$6:$A$1000&lt;=$H$4)*(原材料明细表!$C$6:$C$1000=$A623)*(原材料明细表!$F$6:$F$1000)))</f>
        <v/>
      </c>
      <c r="E623" s="179" t="str">
        <f t="array" ref="E623">IF(A623="","",VLOOKUP(A623,基础资料!A:E,4,0))</f>
        <v/>
      </c>
      <c r="F623" s="180" t="str">
        <f t="array" ref="F623">IF(OR(A623="",D623=""),"",E623*D623)</f>
        <v/>
      </c>
      <c r="G623" s="181" t="str">
        <f t="array" ref="G623">IF(SUMPRODUCT((原材料明细表!$A$6:$A$1000&gt;=$G$4)*(原材料明细表!$A$6:$A$1000&lt;=$H$4)*(原材料明细表!$C$6:$C$1000=$A623)*(原材料明细表!$I$6:$I$1000))=0,"",SUMPRODUCT((原材料明细表!$A$6:$A$1000&gt;=$G$4)*(原材料明细表!$A$6:$A$1000&lt;=$H$4)*(原材料明细表!$C$6:$C$1000=$A623)*(原材料明细表!$I$6:$I$1000)))</f>
        <v/>
      </c>
      <c r="H623" s="179" t="str">
        <f t="array" ref="H623">IF(A623="","",VLOOKUP(A623,基础资料!A:E,4,0))</f>
        <v/>
      </c>
      <c r="I623" s="186" t="str">
        <f t="array" ref="I623">IF(OR(A623="",G623=""),"",G623*H623)</f>
        <v/>
      </c>
      <c r="J623" s="181" t="str">
        <f t="array" ref="J623">IF(SUMPRODUCT((原材料明细表!$A$6:$A$1000&gt;=$G$4)*(原材料明细表!$A$6:$A$1000&lt;=$H$4)*(原材料明细表!$C$6:$C$1000=$A623)*(原材料明细表!$L$6:$L$1000))=0,"",SUMPRODUCT((原材料明细表!$A$6:$A$1000&gt;=$G$4)*(原材料明细表!$A$6:$A$1000&lt;=$H$4)*(原材料明细表!$C$6:$C$1000=$A623)*(原材料明细表!$L$6:$L$1000)))</f>
        <v/>
      </c>
      <c r="K623" s="178" t="str">
        <f t="array" ref="K623">IF(A623="","",VLOOKUP(A623,基础资料!A:E,4,0))</f>
        <v/>
      </c>
      <c r="L623" s="186" t="str">
        <f t="array" ref="L623">IF(OR(A623="",J623=""),"",J623*K623)</f>
        <v/>
      </c>
      <c r="M623" s="187" t="str">
        <f t="array" ref="M623">IF(AND(D623="",G623="",J623=""),"",IF(AND(D623="",G623=""),-J623,IF(AND(D623="",J623=""),-G623,IF(AND(G623="",J623=""),D623,IF(D623="",-G623-J623,IF(G623="",D623-J623,IF(J623="",D623-G623,D623-G623-J623)))))))</f>
        <v/>
      </c>
      <c r="N623" s="178" t="str">
        <f t="array" ref="N623">IF(A623="","",VLOOKUP(A623,基础资料!A:E,4,0))</f>
        <v/>
      </c>
      <c r="O623" s="186" t="str">
        <f t="array" ref="O623">IF(OR(A623="",M623=""),"",N623*M623)</f>
        <v/>
      </c>
    </row>
    <row r="624" spans="1:15">
      <c r="A624" s="182"/>
      <c r="B624" s="172"/>
      <c r="C624" s="172"/>
      <c r="D624" s="183" t="str">
        <f t="array" ref="D624">IF(SUMPRODUCT((原材料明细表!$A$6:$A$1000&gt;=$G$4)*(原材料明细表!$A$6:$A$1000&lt;=$H$4)*(原材料明细表!$C$6:$C$1000=$A624)*(原材料明细表!$F$6:$F$1000))=0,"",SUMPRODUCT((原材料明细表!$A$6:$A$1000&gt;=$G$4)*(原材料明细表!$A$6:$A$1000&lt;=$H$4)*(原材料明细表!$C$6:$C$1000=$A624)*(原材料明细表!$F$6:$F$1000)))</f>
        <v/>
      </c>
      <c r="E624" s="174" t="str">
        <f t="array" ref="E624">IF(A624="","",VLOOKUP(A624,基础资料!A:E,4,0))</f>
        <v/>
      </c>
      <c r="F624" s="175" t="str">
        <f t="array" ref="F624">IF(OR(A624="",D624=""),"",E624*D624)</f>
        <v/>
      </c>
      <c r="G624" s="176" t="str">
        <f t="array" ref="G624">IF(SUMPRODUCT((原材料明细表!$A$6:$A$1000&gt;=$G$4)*(原材料明细表!$A$6:$A$1000&lt;=$H$4)*(原材料明细表!$C$6:$C$1000=$A624)*(原材料明细表!$I$6:$I$1000))=0,"",SUMPRODUCT((原材料明细表!$A$6:$A$1000&gt;=$G$4)*(原材料明细表!$A$6:$A$1000&lt;=$H$4)*(原材料明细表!$C$6:$C$1000=$A624)*(原材料明细表!$I$6:$I$1000)))</f>
        <v/>
      </c>
      <c r="H624" s="174" t="str">
        <f t="array" ref="H624">IF(A624="","",VLOOKUP(A624,基础资料!A:E,4,0))</f>
        <v/>
      </c>
      <c r="I624" s="184" t="str">
        <f t="array" ref="I624">IF(OR(A624="",G624=""),"",G624*H624)</f>
        <v/>
      </c>
      <c r="J624" s="176" t="str">
        <f t="array" ref="J624">IF(SUMPRODUCT((原材料明细表!$A$6:$A$1000&gt;=$G$4)*(原材料明细表!$A$6:$A$1000&lt;=$H$4)*(原材料明细表!$C$6:$C$1000=$A624)*(原材料明细表!$L$6:$L$1000))=0,"",SUMPRODUCT((原材料明细表!$A$6:$A$1000&gt;=$G$4)*(原材料明细表!$A$6:$A$1000&lt;=$H$4)*(原材料明细表!$C$6:$C$1000=$A624)*(原材料明细表!$L$6:$L$1000)))</f>
        <v/>
      </c>
      <c r="K624" s="173" t="str">
        <f t="array" ref="K624">IF(A624="","",VLOOKUP(A624,基础资料!A:E,4,0))</f>
        <v/>
      </c>
      <c r="L624" s="184" t="str">
        <f t="array" ref="L624">IF(OR(A624="",J624=""),"",J624*K624)</f>
        <v/>
      </c>
      <c r="M624" s="185" t="str">
        <f t="array" ref="M624">IF(AND(D624="",G624="",J624=""),"",IF(AND(D624="",G624=""),-J624,IF(AND(D624="",J624=""),-G624,IF(AND(G624="",J624=""),D624,IF(D624="",-G624-J624,IF(G624="",D624-J624,IF(J624="",D624-G624,D624-G624-J624)))))))</f>
        <v/>
      </c>
      <c r="N624" s="173" t="str">
        <f t="array" ref="N624">IF(A624="","",VLOOKUP(A624,基础资料!A:E,4,0))</f>
        <v/>
      </c>
      <c r="O624" s="184" t="str">
        <f t="array" ref="O624">IF(OR(A624="",M624=""),"",N624*M624)</f>
        <v/>
      </c>
    </row>
    <row r="625" spans="1:15">
      <c r="A625" s="182"/>
      <c r="B625" s="172"/>
      <c r="C625" s="172"/>
      <c r="D625" s="183" t="str">
        <f t="array" ref="D625">IF(SUMPRODUCT((原材料明细表!$A$6:$A$1000&gt;=$G$4)*(原材料明细表!$A$6:$A$1000&lt;=$H$4)*(原材料明细表!$C$6:$C$1000=$A625)*(原材料明细表!$F$6:$F$1000))=0,"",SUMPRODUCT((原材料明细表!$A$6:$A$1000&gt;=$G$4)*(原材料明细表!$A$6:$A$1000&lt;=$H$4)*(原材料明细表!$C$6:$C$1000=$A625)*(原材料明细表!$F$6:$F$1000)))</f>
        <v/>
      </c>
      <c r="E625" s="179" t="str">
        <f t="array" ref="E625">IF(A625="","",VLOOKUP(A625,基础资料!A:E,4,0))</f>
        <v/>
      </c>
      <c r="F625" s="180" t="str">
        <f t="array" ref="F625">IF(OR(A625="",D625=""),"",E625*D625)</f>
        <v/>
      </c>
      <c r="G625" s="181" t="str">
        <f t="array" ref="G625">IF(SUMPRODUCT((原材料明细表!$A$6:$A$1000&gt;=$G$4)*(原材料明细表!$A$6:$A$1000&lt;=$H$4)*(原材料明细表!$C$6:$C$1000=$A625)*(原材料明细表!$I$6:$I$1000))=0,"",SUMPRODUCT((原材料明细表!$A$6:$A$1000&gt;=$G$4)*(原材料明细表!$A$6:$A$1000&lt;=$H$4)*(原材料明细表!$C$6:$C$1000=$A625)*(原材料明细表!$I$6:$I$1000)))</f>
        <v/>
      </c>
      <c r="H625" s="179" t="str">
        <f t="array" ref="H625">IF(A625="","",VLOOKUP(A625,基础资料!A:E,4,0))</f>
        <v/>
      </c>
      <c r="I625" s="186" t="str">
        <f t="array" ref="I625">IF(OR(A625="",G625=""),"",G625*H625)</f>
        <v/>
      </c>
      <c r="J625" s="181" t="str">
        <f t="array" ref="J625">IF(SUMPRODUCT((原材料明细表!$A$6:$A$1000&gt;=$G$4)*(原材料明细表!$A$6:$A$1000&lt;=$H$4)*(原材料明细表!$C$6:$C$1000=$A625)*(原材料明细表!$L$6:$L$1000))=0,"",SUMPRODUCT((原材料明细表!$A$6:$A$1000&gt;=$G$4)*(原材料明细表!$A$6:$A$1000&lt;=$H$4)*(原材料明细表!$C$6:$C$1000=$A625)*(原材料明细表!$L$6:$L$1000)))</f>
        <v/>
      </c>
      <c r="K625" s="178" t="str">
        <f t="array" ref="K625">IF(A625="","",VLOOKUP(A625,基础资料!A:E,4,0))</f>
        <v/>
      </c>
      <c r="L625" s="186" t="str">
        <f t="array" ref="L625">IF(OR(A625="",J625=""),"",J625*K625)</f>
        <v/>
      </c>
      <c r="M625" s="187" t="str">
        <f t="array" ref="M625">IF(AND(D625="",G625="",J625=""),"",IF(AND(D625="",G625=""),-J625,IF(AND(D625="",J625=""),-G625,IF(AND(G625="",J625=""),D625,IF(D625="",-G625-J625,IF(G625="",D625-J625,IF(J625="",D625-G625,D625-G625-J625)))))))</f>
        <v/>
      </c>
      <c r="N625" s="178" t="str">
        <f t="array" ref="N625">IF(A625="","",VLOOKUP(A625,基础资料!A:E,4,0))</f>
        <v/>
      </c>
      <c r="O625" s="186" t="str">
        <f t="array" ref="O625">IF(OR(A625="",M625=""),"",N625*M625)</f>
        <v/>
      </c>
    </row>
    <row r="626" spans="1:15">
      <c r="A626" s="182"/>
      <c r="B626" s="172"/>
      <c r="C626" s="172"/>
      <c r="D626" s="183" t="str">
        <f t="array" ref="D626">IF(SUMPRODUCT((原材料明细表!$A$6:$A$1000&gt;=$G$4)*(原材料明细表!$A$6:$A$1000&lt;=$H$4)*(原材料明细表!$C$6:$C$1000=$A626)*(原材料明细表!$F$6:$F$1000))=0,"",SUMPRODUCT((原材料明细表!$A$6:$A$1000&gt;=$G$4)*(原材料明细表!$A$6:$A$1000&lt;=$H$4)*(原材料明细表!$C$6:$C$1000=$A626)*(原材料明细表!$F$6:$F$1000)))</f>
        <v/>
      </c>
      <c r="E626" s="174" t="str">
        <f t="array" ref="E626">IF(A626="","",VLOOKUP(A626,基础资料!A:E,4,0))</f>
        <v/>
      </c>
      <c r="F626" s="175" t="str">
        <f t="array" ref="F626">IF(OR(A626="",D626=""),"",E626*D626)</f>
        <v/>
      </c>
      <c r="G626" s="176" t="str">
        <f t="array" ref="G626">IF(SUMPRODUCT((原材料明细表!$A$6:$A$1000&gt;=$G$4)*(原材料明细表!$A$6:$A$1000&lt;=$H$4)*(原材料明细表!$C$6:$C$1000=$A626)*(原材料明细表!$I$6:$I$1000))=0,"",SUMPRODUCT((原材料明细表!$A$6:$A$1000&gt;=$G$4)*(原材料明细表!$A$6:$A$1000&lt;=$H$4)*(原材料明细表!$C$6:$C$1000=$A626)*(原材料明细表!$I$6:$I$1000)))</f>
        <v/>
      </c>
      <c r="H626" s="174" t="str">
        <f t="array" ref="H626">IF(A626="","",VLOOKUP(A626,基础资料!A:E,4,0))</f>
        <v/>
      </c>
      <c r="I626" s="184" t="str">
        <f t="array" ref="I626">IF(OR(A626="",G626=""),"",G626*H626)</f>
        <v/>
      </c>
      <c r="J626" s="176" t="str">
        <f t="array" ref="J626">IF(SUMPRODUCT((原材料明细表!$A$6:$A$1000&gt;=$G$4)*(原材料明细表!$A$6:$A$1000&lt;=$H$4)*(原材料明细表!$C$6:$C$1000=$A626)*(原材料明细表!$L$6:$L$1000))=0,"",SUMPRODUCT((原材料明细表!$A$6:$A$1000&gt;=$G$4)*(原材料明细表!$A$6:$A$1000&lt;=$H$4)*(原材料明细表!$C$6:$C$1000=$A626)*(原材料明细表!$L$6:$L$1000)))</f>
        <v/>
      </c>
      <c r="K626" s="173" t="str">
        <f t="array" ref="K626">IF(A626="","",VLOOKUP(A626,基础资料!A:E,4,0))</f>
        <v/>
      </c>
      <c r="L626" s="184" t="str">
        <f t="array" ref="L626">IF(OR(A626="",J626=""),"",J626*K626)</f>
        <v/>
      </c>
      <c r="M626" s="185" t="str">
        <f t="array" ref="M626">IF(AND(D626="",G626="",J626=""),"",IF(AND(D626="",G626=""),-J626,IF(AND(D626="",J626=""),-G626,IF(AND(G626="",J626=""),D626,IF(D626="",-G626-J626,IF(G626="",D626-J626,IF(J626="",D626-G626,D626-G626-J626)))))))</f>
        <v/>
      </c>
      <c r="N626" s="173" t="str">
        <f t="array" ref="N626">IF(A626="","",VLOOKUP(A626,基础资料!A:E,4,0))</f>
        <v/>
      </c>
      <c r="O626" s="184" t="str">
        <f t="array" ref="O626">IF(OR(A626="",M626=""),"",N626*M626)</f>
        <v/>
      </c>
    </row>
    <row r="627" spans="1:15">
      <c r="A627" s="182"/>
      <c r="B627" s="172"/>
      <c r="C627" s="172"/>
      <c r="D627" s="183" t="str">
        <f t="array" ref="D627">IF(SUMPRODUCT((原材料明细表!$A$6:$A$1000&gt;=$G$4)*(原材料明细表!$A$6:$A$1000&lt;=$H$4)*(原材料明细表!$C$6:$C$1000=$A627)*(原材料明细表!$F$6:$F$1000))=0,"",SUMPRODUCT((原材料明细表!$A$6:$A$1000&gt;=$G$4)*(原材料明细表!$A$6:$A$1000&lt;=$H$4)*(原材料明细表!$C$6:$C$1000=$A627)*(原材料明细表!$F$6:$F$1000)))</f>
        <v/>
      </c>
      <c r="E627" s="179" t="str">
        <f t="array" ref="E627">IF(A627="","",VLOOKUP(A627,基础资料!A:E,4,0))</f>
        <v/>
      </c>
      <c r="F627" s="180" t="str">
        <f t="array" ref="F627">IF(OR(A627="",D627=""),"",E627*D627)</f>
        <v/>
      </c>
      <c r="G627" s="181" t="str">
        <f t="array" ref="G627">IF(SUMPRODUCT((原材料明细表!$A$6:$A$1000&gt;=$G$4)*(原材料明细表!$A$6:$A$1000&lt;=$H$4)*(原材料明细表!$C$6:$C$1000=$A627)*(原材料明细表!$I$6:$I$1000))=0,"",SUMPRODUCT((原材料明细表!$A$6:$A$1000&gt;=$G$4)*(原材料明细表!$A$6:$A$1000&lt;=$H$4)*(原材料明细表!$C$6:$C$1000=$A627)*(原材料明细表!$I$6:$I$1000)))</f>
        <v/>
      </c>
      <c r="H627" s="179" t="str">
        <f t="array" ref="H627">IF(A627="","",VLOOKUP(A627,基础资料!A:E,4,0))</f>
        <v/>
      </c>
      <c r="I627" s="186" t="str">
        <f t="array" ref="I627">IF(OR(A627="",G627=""),"",G627*H627)</f>
        <v/>
      </c>
      <c r="J627" s="181" t="str">
        <f t="array" ref="J627">IF(SUMPRODUCT((原材料明细表!$A$6:$A$1000&gt;=$G$4)*(原材料明细表!$A$6:$A$1000&lt;=$H$4)*(原材料明细表!$C$6:$C$1000=$A627)*(原材料明细表!$L$6:$L$1000))=0,"",SUMPRODUCT((原材料明细表!$A$6:$A$1000&gt;=$G$4)*(原材料明细表!$A$6:$A$1000&lt;=$H$4)*(原材料明细表!$C$6:$C$1000=$A627)*(原材料明细表!$L$6:$L$1000)))</f>
        <v/>
      </c>
      <c r="K627" s="178" t="str">
        <f t="array" ref="K627">IF(A627="","",VLOOKUP(A627,基础资料!A:E,4,0))</f>
        <v/>
      </c>
      <c r="L627" s="186" t="str">
        <f t="array" ref="L627">IF(OR(A627="",J627=""),"",J627*K627)</f>
        <v/>
      </c>
      <c r="M627" s="187" t="str">
        <f t="array" ref="M627">IF(AND(D627="",G627="",J627=""),"",IF(AND(D627="",G627=""),-J627,IF(AND(D627="",J627=""),-G627,IF(AND(G627="",J627=""),D627,IF(D627="",-G627-J627,IF(G627="",D627-J627,IF(J627="",D627-G627,D627-G627-J627)))))))</f>
        <v/>
      </c>
      <c r="N627" s="178" t="str">
        <f t="array" ref="N627">IF(A627="","",VLOOKUP(A627,基础资料!A:E,4,0))</f>
        <v/>
      </c>
      <c r="O627" s="186" t="str">
        <f t="array" ref="O627">IF(OR(A627="",M627=""),"",N627*M627)</f>
        <v/>
      </c>
    </row>
    <row r="628" spans="1:15">
      <c r="A628" s="182"/>
      <c r="B628" s="172"/>
      <c r="C628" s="172"/>
      <c r="D628" s="183" t="str">
        <f t="array" ref="D628">IF(SUMPRODUCT((原材料明细表!$A$6:$A$1000&gt;=$G$4)*(原材料明细表!$A$6:$A$1000&lt;=$H$4)*(原材料明细表!$C$6:$C$1000=$A628)*(原材料明细表!$F$6:$F$1000))=0,"",SUMPRODUCT((原材料明细表!$A$6:$A$1000&gt;=$G$4)*(原材料明细表!$A$6:$A$1000&lt;=$H$4)*(原材料明细表!$C$6:$C$1000=$A628)*(原材料明细表!$F$6:$F$1000)))</f>
        <v/>
      </c>
      <c r="E628" s="174" t="str">
        <f t="array" ref="E628">IF(A628="","",VLOOKUP(A628,基础资料!A:E,4,0))</f>
        <v/>
      </c>
      <c r="F628" s="175" t="str">
        <f t="array" ref="F628">IF(OR(A628="",D628=""),"",E628*D628)</f>
        <v/>
      </c>
      <c r="G628" s="176" t="str">
        <f t="array" ref="G628">IF(SUMPRODUCT((原材料明细表!$A$6:$A$1000&gt;=$G$4)*(原材料明细表!$A$6:$A$1000&lt;=$H$4)*(原材料明细表!$C$6:$C$1000=$A628)*(原材料明细表!$I$6:$I$1000))=0,"",SUMPRODUCT((原材料明细表!$A$6:$A$1000&gt;=$G$4)*(原材料明细表!$A$6:$A$1000&lt;=$H$4)*(原材料明细表!$C$6:$C$1000=$A628)*(原材料明细表!$I$6:$I$1000)))</f>
        <v/>
      </c>
      <c r="H628" s="174" t="str">
        <f t="array" ref="H628">IF(A628="","",VLOOKUP(A628,基础资料!A:E,4,0))</f>
        <v/>
      </c>
      <c r="I628" s="184" t="str">
        <f t="array" ref="I628">IF(OR(A628="",G628=""),"",G628*H628)</f>
        <v/>
      </c>
      <c r="J628" s="176" t="str">
        <f t="array" ref="J628">IF(SUMPRODUCT((原材料明细表!$A$6:$A$1000&gt;=$G$4)*(原材料明细表!$A$6:$A$1000&lt;=$H$4)*(原材料明细表!$C$6:$C$1000=$A628)*(原材料明细表!$L$6:$L$1000))=0,"",SUMPRODUCT((原材料明细表!$A$6:$A$1000&gt;=$G$4)*(原材料明细表!$A$6:$A$1000&lt;=$H$4)*(原材料明细表!$C$6:$C$1000=$A628)*(原材料明细表!$L$6:$L$1000)))</f>
        <v/>
      </c>
      <c r="K628" s="173" t="str">
        <f t="array" ref="K628">IF(A628="","",VLOOKUP(A628,基础资料!A:E,4,0))</f>
        <v/>
      </c>
      <c r="L628" s="184" t="str">
        <f t="array" ref="L628">IF(OR(A628="",J628=""),"",J628*K628)</f>
        <v/>
      </c>
      <c r="M628" s="185" t="str">
        <f t="array" ref="M628">IF(AND(D628="",G628="",J628=""),"",IF(AND(D628="",G628=""),-J628,IF(AND(D628="",J628=""),-G628,IF(AND(G628="",J628=""),D628,IF(D628="",-G628-J628,IF(G628="",D628-J628,IF(J628="",D628-G628,D628-G628-J628)))))))</f>
        <v/>
      </c>
      <c r="N628" s="173" t="str">
        <f t="array" ref="N628">IF(A628="","",VLOOKUP(A628,基础资料!A:E,4,0))</f>
        <v/>
      </c>
      <c r="O628" s="184" t="str">
        <f t="array" ref="O628">IF(OR(A628="",M628=""),"",N628*M628)</f>
        <v/>
      </c>
    </row>
    <row r="629" spans="1:15">
      <c r="A629" s="182"/>
      <c r="B629" s="172"/>
      <c r="C629" s="172"/>
      <c r="D629" s="183" t="str">
        <f t="array" ref="D629">IF(SUMPRODUCT((原材料明细表!$A$6:$A$1000&gt;=$G$4)*(原材料明细表!$A$6:$A$1000&lt;=$H$4)*(原材料明细表!$C$6:$C$1000=$A629)*(原材料明细表!$F$6:$F$1000))=0,"",SUMPRODUCT((原材料明细表!$A$6:$A$1000&gt;=$G$4)*(原材料明细表!$A$6:$A$1000&lt;=$H$4)*(原材料明细表!$C$6:$C$1000=$A629)*(原材料明细表!$F$6:$F$1000)))</f>
        <v/>
      </c>
      <c r="E629" s="179" t="str">
        <f t="array" ref="E629">IF(A629="","",VLOOKUP(A629,基础资料!A:E,4,0))</f>
        <v/>
      </c>
      <c r="F629" s="180" t="str">
        <f t="array" ref="F629">IF(OR(A629="",D629=""),"",E629*D629)</f>
        <v/>
      </c>
      <c r="G629" s="181" t="str">
        <f t="array" ref="G629">IF(SUMPRODUCT((原材料明细表!$A$6:$A$1000&gt;=$G$4)*(原材料明细表!$A$6:$A$1000&lt;=$H$4)*(原材料明细表!$C$6:$C$1000=$A629)*(原材料明细表!$I$6:$I$1000))=0,"",SUMPRODUCT((原材料明细表!$A$6:$A$1000&gt;=$G$4)*(原材料明细表!$A$6:$A$1000&lt;=$H$4)*(原材料明细表!$C$6:$C$1000=$A629)*(原材料明细表!$I$6:$I$1000)))</f>
        <v/>
      </c>
      <c r="H629" s="179" t="str">
        <f t="array" ref="H629">IF(A629="","",VLOOKUP(A629,基础资料!A:E,4,0))</f>
        <v/>
      </c>
      <c r="I629" s="186" t="str">
        <f t="array" ref="I629">IF(OR(A629="",G629=""),"",G629*H629)</f>
        <v/>
      </c>
      <c r="J629" s="181" t="str">
        <f t="array" ref="J629">IF(SUMPRODUCT((原材料明细表!$A$6:$A$1000&gt;=$G$4)*(原材料明细表!$A$6:$A$1000&lt;=$H$4)*(原材料明细表!$C$6:$C$1000=$A629)*(原材料明细表!$L$6:$L$1000))=0,"",SUMPRODUCT((原材料明细表!$A$6:$A$1000&gt;=$G$4)*(原材料明细表!$A$6:$A$1000&lt;=$H$4)*(原材料明细表!$C$6:$C$1000=$A629)*(原材料明细表!$L$6:$L$1000)))</f>
        <v/>
      </c>
      <c r="K629" s="178" t="str">
        <f t="array" ref="K629">IF(A629="","",VLOOKUP(A629,基础资料!A:E,4,0))</f>
        <v/>
      </c>
      <c r="L629" s="186" t="str">
        <f t="array" ref="L629">IF(OR(A629="",J629=""),"",J629*K629)</f>
        <v/>
      </c>
      <c r="M629" s="187" t="str">
        <f t="array" ref="M629">IF(AND(D629="",G629="",J629=""),"",IF(AND(D629="",G629=""),-J629,IF(AND(D629="",J629=""),-G629,IF(AND(G629="",J629=""),D629,IF(D629="",-G629-J629,IF(G629="",D629-J629,IF(J629="",D629-G629,D629-G629-J629)))))))</f>
        <v/>
      </c>
      <c r="N629" s="178" t="str">
        <f t="array" ref="N629">IF(A629="","",VLOOKUP(A629,基础资料!A:E,4,0))</f>
        <v/>
      </c>
      <c r="O629" s="186" t="str">
        <f t="array" ref="O629">IF(OR(A629="",M629=""),"",N629*M629)</f>
        <v/>
      </c>
    </row>
    <row r="630" spans="1:15">
      <c r="A630" s="182"/>
      <c r="B630" s="172"/>
      <c r="C630" s="172"/>
      <c r="D630" s="183" t="str">
        <f t="array" ref="D630">IF(SUMPRODUCT((原材料明细表!$A$6:$A$1000&gt;=$G$4)*(原材料明细表!$A$6:$A$1000&lt;=$H$4)*(原材料明细表!$C$6:$C$1000=$A630)*(原材料明细表!$F$6:$F$1000))=0,"",SUMPRODUCT((原材料明细表!$A$6:$A$1000&gt;=$G$4)*(原材料明细表!$A$6:$A$1000&lt;=$H$4)*(原材料明细表!$C$6:$C$1000=$A630)*(原材料明细表!$F$6:$F$1000)))</f>
        <v/>
      </c>
      <c r="E630" s="174" t="str">
        <f t="array" ref="E630">IF(A630="","",VLOOKUP(A630,基础资料!A:E,4,0))</f>
        <v/>
      </c>
      <c r="F630" s="175" t="str">
        <f t="array" ref="F630">IF(OR(A630="",D630=""),"",E630*D630)</f>
        <v/>
      </c>
      <c r="G630" s="176" t="str">
        <f t="array" ref="G630">IF(SUMPRODUCT((原材料明细表!$A$6:$A$1000&gt;=$G$4)*(原材料明细表!$A$6:$A$1000&lt;=$H$4)*(原材料明细表!$C$6:$C$1000=$A630)*(原材料明细表!$I$6:$I$1000))=0,"",SUMPRODUCT((原材料明细表!$A$6:$A$1000&gt;=$G$4)*(原材料明细表!$A$6:$A$1000&lt;=$H$4)*(原材料明细表!$C$6:$C$1000=$A630)*(原材料明细表!$I$6:$I$1000)))</f>
        <v/>
      </c>
      <c r="H630" s="174" t="str">
        <f t="array" ref="H630">IF(A630="","",VLOOKUP(A630,基础资料!A:E,4,0))</f>
        <v/>
      </c>
      <c r="I630" s="184" t="str">
        <f t="array" ref="I630">IF(OR(A630="",G630=""),"",G630*H630)</f>
        <v/>
      </c>
      <c r="J630" s="176" t="str">
        <f t="array" ref="J630">IF(SUMPRODUCT((原材料明细表!$A$6:$A$1000&gt;=$G$4)*(原材料明细表!$A$6:$A$1000&lt;=$H$4)*(原材料明细表!$C$6:$C$1000=$A630)*(原材料明细表!$L$6:$L$1000))=0,"",SUMPRODUCT((原材料明细表!$A$6:$A$1000&gt;=$G$4)*(原材料明细表!$A$6:$A$1000&lt;=$H$4)*(原材料明细表!$C$6:$C$1000=$A630)*(原材料明细表!$L$6:$L$1000)))</f>
        <v/>
      </c>
      <c r="K630" s="173" t="str">
        <f t="array" ref="K630">IF(A630="","",VLOOKUP(A630,基础资料!A:E,4,0))</f>
        <v/>
      </c>
      <c r="L630" s="184" t="str">
        <f t="array" ref="L630">IF(OR(A630="",J630=""),"",J630*K630)</f>
        <v/>
      </c>
      <c r="M630" s="185" t="str">
        <f t="array" ref="M630">IF(AND(D630="",G630="",J630=""),"",IF(AND(D630="",G630=""),-J630,IF(AND(D630="",J630=""),-G630,IF(AND(G630="",J630=""),D630,IF(D630="",-G630-J630,IF(G630="",D630-J630,IF(J630="",D630-G630,D630-G630-J630)))))))</f>
        <v/>
      </c>
      <c r="N630" s="173" t="str">
        <f t="array" ref="N630">IF(A630="","",VLOOKUP(A630,基础资料!A:E,4,0))</f>
        <v/>
      </c>
      <c r="O630" s="184" t="str">
        <f t="array" ref="O630">IF(OR(A630="",M630=""),"",N630*M630)</f>
        <v/>
      </c>
    </row>
    <row r="631" spans="1:15">
      <c r="A631" s="182"/>
      <c r="B631" s="172"/>
      <c r="C631" s="172"/>
      <c r="D631" s="183" t="str">
        <f t="array" ref="D631">IF(SUMPRODUCT((原材料明细表!$A$6:$A$1000&gt;=$G$4)*(原材料明细表!$A$6:$A$1000&lt;=$H$4)*(原材料明细表!$C$6:$C$1000=$A631)*(原材料明细表!$F$6:$F$1000))=0,"",SUMPRODUCT((原材料明细表!$A$6:$A$1000&gt;=$G$4)*(原材料明细表!$A$6:$A$1000&lt;=$H$4)*(原材料明细表!$C$6:$C$1000=$A631)*(原材料明细表!$F$6:$F$1000)))</f>
        <v/>
      </c>
      <c r="E631" s="179" t="str">
        <f t="array" ref="E631">IF(A631="","",VLOOKUP(A631,基础资料!A:E,4,0))</f>
        <v/>
      </c>
      <c r="F631" s="180" t="str">
        <f t="array" ref="F631">IF(OR(A631="",D631=""),"",E631*D631)</f>
        <v/>
      </c>
      <c r="G631" s="181" t="str">
        <f t="array" ref="G631">IF(SUMPRODUCT((原材料明细表!$A$6:$A$1000&gt;=$G$4)*(原材料明细表!$A$6:$A$1000&lt;=$H$4)*(原材料明细表!$C$6:$C$1000=$A631)*(原材料明细表!$I$6:$I$1000))=0,"",SUMPRODUCT((原材料明细表!$A$6:$A$1000&gt;=$G$4)*(原材料明细表!$A$6:$A$1000&lt;=$H$4)*(原材料明细表!$C$6:$C$1000=$A631)*(原材料明细表!$I$6:$I$1000)))</f>
        <v/>
      </c>
      <c r="H631" s="179" t="str">
        <f t="array" ref="H631">IF(A631="","",VLOOKUP(A631,基础资料!A:E,4,0))</f>
        <v/>
      </c>
      <c r="I631" s="186" t="str">
        <f t="array" ref="I631">IF(OR(A631="",G631=""),"",G631*H631)</f>
        <v/>
      </c>
      <c r="J631" s="181" t="str">
        <f t="array" ref="J631">IF(SUMPRODUCT((原材料明细表!$A$6:$A$1000&gt;=$G$4)*(原材料明细表!$A$6:$A$1000&lt;=$H$4)*(原材料明细表!$C$6:$C$1000=$A631)*(原材料明细表!$L$6:$L$1000))=0,"",SUMPRODUCT((原材料明细表!$A$6:$A$1000&gt;=$G$4)*(原材料明细表!$A$6:$A$1000&lt;=$H$4)*(原材料明细表!$C$6:$C$1000=$A631)*(原材料明细表!$L$6:$L$1000)))</f>
        <v/>
      </c>
      <c r="K631" s="178" t="str">
        <f t="array" ref="K631">IF(A631="","",VLOOKUP(A631,基础资料!A:E,4,0))</f>
        <v/>
      </c>
      <c r="L631" s="186" t="str">
        <f t="array" ref="L631">IF(OR(A631="",J631=""),"",J631*K631)</f>
        <v/>
      </c>
      <c r="M631" s="187" t="str">
        <f t="array" ref="M631">IF(AND(D631="",G631="",J631=""),"",IF(AND(D631="",G631=""),-J631,IF(AND(D631="",J631=""),-G631,IF(AND(G631="",J631=""),D631,IF(D631="",-G631-J631,IF(G631="",D631-J631,IF(J631="",D631-G631,D631-G631-J631)))))))</f>
        <v/>
      </c>
      <c r="N631" s="178" t="str">
        <f t="array" ref="N631">IF(A631="","",VLOOKUP(A631,基础资料!A:E,4,0))</f>
        <v/>
      </c>
      <c r="O631" s="186" t="str">
        <f t="array" ref="O631">IF(OR(A631="",M631=""),"",N631*M631)</f>
        <v/>
      </c>
    </row>
    <row r="632" spans="1:15">
      <c r="A632" s="182"/>
      <c r="B632" s="172"/>
      <c r="C632" s="172"/>
      <c r="D632" s="183" t="str">
        <f t="array" ref="D632">IF(SUMPRODUCT((原材料明细表!$A$6:$A$1000&gt;=$G$4)*(原材料明细表!$A$6:$A$1000&lt;=$H$4)*(原材料明细表!$C$6:$C$1000=$A632)*(原材料明细表!$F$6:$F$1000))=0,"",SUMPRODUCT((原材料明细表!$A$6:$A$1000&gt;=$G$4)*(原材料明细表!$A$6:$A$1000&lt;=$H$4)*(原材料明细表!$C$6:$C$1000=$A632)*(原材料明细表!$F$6:$F$1000)))</f>
        <v/>
      </c>
      <c r="E632" s="174" t="str">
        <f t="array" ref="E632">IF(A632="","",VLOOKUP(A632,基础资料!A:E,4,0))</f>
        <v/>
      </c>
      <c r="F632" s="175" t="str">
        <f t="array" ref="F632">IF(OR(A632="",D632=""),"",E632*D632)</f>
        <v/>
      </c>
      <c r="G632" s="176" t="str">
        <f t="array" ref="G632">IF(SUMPRODUCT((原材料明细表!$A$6:$A$1000&gt;=$G$4)*(原材料明细表!$A$6:$A$1000&lt;=$H$4)*(原材料明细表!$C$6:$C$1000=$A632)*(原材料明细表!$I$6:$I$1000))=0,"",SUMPRODUCT((原材料明细表!$A$6:$A$1000&gt;=$G$4)*(原材料明细表!$A$6:$A$1000&lt;=$H$4)*(原材料明细表!$C$6:$C$1000=$A632)*(原材料明细表!$I$6:$I$1000)))</f>
        <v/>
      </c>
      <c r="H632" s="174" t="str">
        <f t="array" ref="H632">IF(A632="","",VLOOKUP(A632,基础资料!A:E,4,0))</f>
        <v/>
      </c>
      <c r="I632" s="184" t="str">
        <f t="array" ref="I632">IF(OR(A632="",G632=""),"",G632*H632)</f>
        <v/>
      </c>
      <c r="J632" s="176" t="str">
        <f t="array" ref="J632">IF(SUMPRODUCT((原材料明细表!$A$6:$A$1000&gt;=$G$4)*(原材料明细表!$A$6:$A$1000&lt;=$H$4)*(原材料明细表!$C$6:$C$1000=$A632)*(原材料明细表!$L$6:$L$1000))=0,"",SUMPRODUCT((原材料明细表!$A$6:$A$1000&gt;=$G$4)*(原材料明细表!$A$6:$A$1000&lt;=$H$4)*(原材料明细表!$C$6:$C$1000=$A632)*(原材料明细表!$L$6:$L$1000)))</f>
        <v/>
      </c>
      <c r="K632" s="173" t="str">
        <f t="array" ref="K632">IF(A632="","",VLOOKUP(A632,基础资料!A:E,4,0))</f>
        <v/>
      </c>
      <c r="L632" s="184" t="str">
        <f t="array" ref="L632">IF(OR(A632="",J632=""),"",J632*K632)</f>
        <v/>
      </c>
      <c r="M632" s="185" t="str">
        <f t="array" ref="M632">IF(AND(D632="",G632="",J632=""),"",IF(AND(D632="",G632=""),-J632,IF(AND(D632="",J632=""),-G632,IF(AND(G632="",J632=""),D632,IF(D632="",-G632-J632,IF(G632="",D632-J632,IF(J632="",D632-G632,D632-G632-J632)))))))</f>
        <v/>
      </c>
      <c r="N632" s="173" t="str">
        <f t="array" ref="N632">IF(A632="","",VLOOKUP(A632,基础资料!A:E,4,0))</f>
        <v/>
      </c>
      <c r="O632" s="184" t="str">
        <f t="array" ref="O632">IF(OR(A632="",M632=""),"",N632*M632)</f>
        <v/>
      </c>
    </row>
    <row r="633" spans="1:15">
      <c r="A633" s="182"/>
      <c r="B633" s="172"/>
      <c r="C633" s="172"/>
      <c r="D633" s="183" t="str">
        <f t="array" ref="D633">IF(SUMPRODUCT((原材料明细表!$A$6:$A$1000&gt;=$G$4)*(原材料明细表!$A$6:$A$1000&lt;=$H$4)*(原材料明细表!$C$6:$C$1000=$A633)*(原材料明细表!$F$6:$F$1000))=0,"",SUMPRODUCT((原材料明细表!$A$6:$A$1000&gt;=$G$4)*(原材料明细表!$A$6:$A$1000&lt;=$H$4)*(原材料明细表!$C$6:$C$1000=$A633)*(原材料明细表!$F$6:$F$1000)))</f>
        <v/>
      </c>
      <c r="E633" s="179" t="str">
        <f t="array" ref="E633">IF(A633="","",VLOOKUP(A633,基础资料!A:E,4,0))</f>
        <v/>
      </c>
      <c r="F633" s="180" t="str">
        <f t="array" ref="F633">IF(OR(A633="",D633=""),"",E633*D633)</f>
        <v/>
      </c>
      <c r="G633" s="181" t="str">
        <f t="array" ref="G633">IF(SUMPRODUCT((原材料明细表!$A$6:$A$1000&gt;=$G$4)*(原材料明细表!$A$6:$A$1000&lt;=$H$4)*(原材料明细表!$C$6:$C$1000=$A633)*(原材料明细表!$I$6:$I$1000))=0,"",SUMPRODUCT((原材料明细表!$A$6:$A$1000&gt;=$G$4)*(原材料明细表!$A$6:$A$1000&lt;=$H$4)*(原材料明细表!$C$6:$C$1000=$A633)*(原材料明细表!$I$6:$I$1000)))</f>
        <v/>
      </c>
      <c r="H633" s="179" t="str">
        <f t="array" ref="H633">IF(A633="","",VLOOKUP(A633,基础资料!A:E,4,0))</f>
        <v/>
      </c>
      <c r="I633" s="186" t="str">
        <f t="array" ref="I633">IF(OR(A633="",G633=""),"",G633*H633)</f>
        <v/>
      </c>
      <c r="J633" s="181" t="str">
        <f t="array" ref="J633">IF(SUMPRODUCT((原材料明细表!$A$6:$A$1000&gt;=$G$4)*(原材料明细表!$A$6:$A$1000&lt;=$H$4)*(原材料明细表!$C$6:$C$1000=$A633)*(原材料明细表!$L$6:$L$1000))=0,"",SUMPRODUCT((原材料明细表!$A$6:$A$1000&gt;=$G$4)*(原材料明细表!$A$6:$A$1000&lt;=$H$4)*(原材料明细表!$C$6:$C$1000=$A633)*(原材料明细表!$L$6:$L$1000)))</f>
        <v/>
      </c>
      <c r="K633" s="178" t="str">
        <f t="array" ref="K633">IF(A633="","",VLOOKUP(A633,基础资料!A:E,4,0))</f>
        <v/>
      </c>
      <c r="L633" s="186" t="str">
        <f t="array" ref="L633">IF(OR(A633="",J633=""),"",J633*K633)</f>
        <v/>
      </c>
      <c r="M633" s="187" t="str">
        <f t="array" ref="M633">IF(AND(D633="",G633="",J633=""),"",IF(AND(D633="",G633=""),-J633,IF(AND(D633="",J633=""),-G633,IF(AND(G633="",J633=""),D633,IF(D633="",-G633-J633,IF(G633="",D633-J633,IF(J633="",D633-G633,D633-G633-J633)))))))</f>
        <v/>
      </c>
      <c r="N633" s="178" t="str">
        <f t="array" ref="N633">IF(A633="","",VLOOKUP(A633,基础资料!A:E,4,0))</f>
        <v/>
      </c>
      <c r="O633" s="186" t="str">
        <f t="array" ref="O633">IF(OR(A633="",M633=""),"",N633*M633)</f>
        <v/>
      </c>
    </row>
    <row r="634" spans="1:15">
      <c r="A634" s="182"/>
      <c r="B634" s="172"/>
      <c r="C634" s="172"/>
      <c r="D634" s="183" t="str">
        <f t="array" ref="D634">IF(SUMPRODUCT((原材料明细表!$A$6:$A$1000&gt;=$G$4)*(原材料明细表!$A$6:$A$1000&lt;=$H$4)*(原材料明细表!$C$6:$C$1000=$A634)*(原材料明细表!$F$6:$F$1000))=0,"",SUMPRODUCT((原材料明细表!$A$6:$A$1000&gt;=$G$4)*(原材料明细表!$A$6:$A$1000&lt;=$H$4)*(原材料明细表!$C$6:$C$1000=$A634)*(原材料明细表!$F$6:$F$1000)))</f>
        <v/>
      </c>
      <c r="E634" s="174" t="str">
        <f t="array" ref="E634">IF(A634="","",VLOOKUP(A634,基础资料!A:E,4,0))</f>
        <v/>
      </c>
      <c r="F634" s="175" t="str">
        <f t="array" ref="F634">IF(OR(A634="",D634=""),"",E634*D634)</f>
        <v/>
      </c>
      <c r="G634" s="176" t="str">
        <f t="array" ref="G634">IF(SUMPRODUCT((原材料明细表!$A$6:$A$1000&gt;=$G$4)*(原材料明细表!$A$6:$A$1000&lt;=$H$4)*(原材料明细表!$C$6:$C$1000=$A634)*(原材料明细表!$I$6:$I$1000))=0,"",SUMPRODUCT((原材料明细表!$A$6:$A$1000&gt;=$G$4)*(原材料明细表!$A$6:$A$1000&lt;=$H$4)*(原材料明细表!$C$6:$C$1000=$A634)*(原材料明细表!$I$6:$I$1000)))</f>
        <v/>
      </c>
      <c r="H634" s="174" t="str">
        <f t="array" ref="H634">IF(A634="","",VLOOKUP(A634,基础资料!A:E,4,0))</f>
        <v/>
      </c>
      <c r="I634" s="184" t="str">
        <f t="array" ref="I634">IF(OR(A634="",G634=""),"",G634*H634)</f>
        <v/>
      </c>
      <c r="J634" s="176" t="str">
        <f t="array" ref="J634">IF(SUMPRODUCT((原材料明细表!$A$6:$A$1000&gt;=$G$4)*(原材料明细表!$A$6:$A$1000&lt;=$H$4)*(原材料明细表!$C$6:$C$1000=$A634)*(原材料明细表!$L$6:$L$1000))=0,"",SUMPRODUCT((原材料明细表!$A$6:$A$1000&gt;=$G$4)*(原材料明细表!$A$6:$A$1000&lt;=$H$4)*(原材料明细表!$C$6:$C$1000=$A634)*(原材料明细表!$L$6:$L$1000)))</f>
        <v/>
      </c>
      <c r="K634" s="173" t="str">
        <f t="array" ref="K634">IF(A634="","",VLOOKUP(A634,基础资料!A:E,4,0))</f>
        <v/>
      </c>
      <c r="L634" s="184" t="str">
        <f t="array" ref="L634">IF(OR(A634="",J634=""),"",J634*K634)</f>
        <v/>
      </c>
      <c r="M634" s="185" t="str">
        <f t="array" ref="M634">IF(AND(D634="",G634="",J634=""),"",IF(AND(D634="",G634=""),-J634,IF(AND(D634="",J634=""),-G634,IF(AND(G634="",J634=""),D634,IF(D634="",-G634-J634,IF(G634="",D634-J634,IF(J634="",D634-G634,D634-G634-J634)))))))</f>
        <v/>
      </c>
      <c r="N634" s="173" t="str">
        <f t="array" ref="N634">IF(A634="","",VLOOKUP(A634,基础资料!A:E,4,0))</f>
        <v/>
      </c>
      <c r="O634" s="184" t="str">
        <f t="array" ref="O634">IF(OR(A634="",M634=""),"",N634*M634)</f>
        <v/>
      </c>
    </row>
    <row r="635" spans="1:15">
      <c r="A635" s="182"/>
      <c r="B635" s="172"/>
      <c r="C635" s="172"/>
      <c r="D635" s="183" t="str">
        <f t="array" ref="D635">IF(SUMPRODUCT((原材料明细表!$A$6:$A$1000&gt;=$G$4)*(原材料明细表!$A$6:$A$1000&lt;=$H$4)*(原材料明细表!$C$6:$C$1000=$A635)*(原材料明细表!$F$6:$F$1000))=0,"",SUMPRODUCT((原材料明细表!$A$6:$A$1000&gt;=$G$4)*(原材料明细表!$A$6:$A$1000&lt;=$H$4)*(原材料明细表!$C$6:$C$1000=$A635)*(原材料明细表!$F$6:$F$1000)))</f>
        <v/>
      </c>
      <c r="E635" s="179" t="str">
        <f t="array" ref="E635">IF(A635="","",VLOOKUP(A635,基础资料!A:E,4,0))</f>
        <v/>
      </c>
      <c r="F635" s="180" t="str">
        <f t="array" ref="F635">IF(OR(A635="",D635=""),"",E635*D635)</f>
        <v/>
      </c>
      <c r="G635" s="181" t="str">
        <f t="array" ref="G635">IF(SUMPRODUCT((原材料明细表!$A$6:$A$1000&gt;=$G$4)*(原材料明细表!$A$6:$A$1000&lt;=$H$4)*(原材料明细表!$C$6:$C$1000=$A635)*(原材料明细表!$I$6:$I$1000))=0,"",SUMPRODUCT((原材料明细表!$A$6:$A$1000&gt;=$G$4)*(原材料明细表!$A$6:$A$1000&lt;=$H$4)*(原材料明细表!$C$6:$C$1000=$A635)*(原材料明细表!$I$6:$I$1000)))</f>
        <v/>
      </c>
      <c r="H635" s="179" t="str">
        <f t="array" ref="H635">IF(A635="","",VLOOKUP(A635,基础资料!A:E,4,0))</f>
        <v/>
      </c>
      <c r="I635" s="186" t="str">
        <f t="array" ref="I635">IF(OR(A635="",G635=""),"",G635*H635)</f>
        <v/>
      </c>
      <c r="J635" s="181" t="str">
        <f t="array" ref="J635">IF(SUMPRODUCT((原材料明细表!$A$6:$A$1000&gt;=$G$4)*(原材料明细表!$A$6:$A$1000&lt;=$H$4)*(原材料明细表!$C$6:$C$1000=$A635)*(原材料明细表!$L$6:$L$1000))=0,"",SUMPRODUCT((原材料明细表!$A$6:$A$1000&gt;=$G$4)*(原材料明细表!$A$6:$A$1000&lt;=$H$4)*(原材料明细表!$C$6:$C$1000=$A635)*(原材料明细表!$L$6:$L$1000)))</f>
        <v/>
      </c>
      <c r="K635" s="178" t="str">
        <f t="array" ref="K635">IF(A635="","",VLOOKUP(A635,基础资料!A:E,4,0))</f>
        <v/>
      </c>
      <c r="L635" s="186" t="str">
        <f t="array" ref="L635">IF(OR(A635="",J635=""),"",J635*K635)</f>
        <v/>
      </c>
      <c r="M635" s="187" t="str">
        <f t="array" ref="M635">IF(AND(D635="",G635="",J635=""),"",IF(AND(D635="",G635=""),-J635,IF(AND(D635="",J635=""),-G635,IF(AND(G635="",J635=""),D635,IF(D635="",-G635-J635,IF(G635="",D635-J635,IF(J635="",D635-G635,D635-G635-J635)))))))</f>
        <v/>
      </c>
      <c r="N635" s="178" t="str">
        <f t="array" ref="N635">IF(A635="","",VLOOKUP(A635,基础资料!A:E,4,0))</f>
        <v/>
      </c>
      <c r="O635" s="186" t="str">
        <f t="array" ref="O635">IF(OR(A635="",M635=""),"",N635*M635)</f>
        <v/>
      </c>
    </row>
    <row r="636" spans="1:15">
      <c r="A636" s="182"/>
      <c r="B636" s="172"/>
      <c r="C636" s="172"/>
      <c r="D636" s="183" t="str">
        <f t="array" ref="D636">IF(SUMPRODUCT((原材料明细表!$A$6:$A$1000&gt;=$G$4)*(原材料明细表!$A$6:$A$1000&lt;=$H$4)*(原材料明细表!$C$6:$C$1000=$A636)*(原材料明细表!$F$6:$F$1000))=0,"",SUMPRODUCT((原材料明细表!$A$6:$A$1000&gt;=$G$4)*(原材料明细表!$A$6:$A$1000&lt;=$H$4)*(原材料明细表!$C$6:$C$1000=$A636)*(原材料明细表!$F$6:$F$1000)))</f>
        <v/>
      </c>
      <c r="E636" s="174" t="str">
        <f t="array" ref="E636">IF(A636="","",VLOOKUP(A636,基础资料!A:E,4,0))</f>
        <v/>
      </c>
      <c r="F636" s="175" t="str">
        <f t="array" ref="F636">IF(OR(A636="",D636=""),"",E636*D636)</f>
        <v/>
      </c>
      <c r="G636" s="176" t="str">
        <f t="array" ref="G636">IF(SUMPRODUCT((原材料明细表!$A$6:$A$1000&gt;=$G$4)*(原材料明细表!$A$6:$A$1000&lt;=$H$4)*(原材料明细表!$C$6:$C$1000=$A636)*(原材料明细表!$I$6:$I$1000))=0,"",SUMPRODUCT((原材料明细表!$A$6:$A$1000&gt;=$G$4)*(原材料明细表!$A$6:$A$1000&lt;=$H$4)*(原材料明细表!$C$6:$C$1000=$A636)*(原材料明细表!$I$6:$I$1000)))</f>
        <v/>
      </c>
      <c r="H636" s="174" t="str">
        <f t="array" ref="H636">IF(A636="","",VLOOKUP(A636,基础资料!A:E,4,0))</f>
        <v/>
      </c>
      <c r="I636" s="184" t="str">
        <f t="array" ref="I636">IF(OR(A636="",G636=""),"",G636*H636)</f>
        <v/>
      </c>
      <c r="J636" s="176" t="str">
        <f t="array" ref="J636">IF(SUMPRODUCT((原材料明细表!$A$6:$A$1000&gt;=$G$4)*(原材料明细表!$A$6:$A$1000&lt;=$H$4)*(原材料明细表!$C$6:$C$1000=$A636)*(原材料明细表!$L$6:$L$1000))=0,"",SUMPRODUCT((原材料明细表!$A$6:$A$1000&gt;=$G$4)*(原材料明细表!$A$6:$A$1000&lt;=$H$4)*(原材料明细表!$C$6:$C$1000=$A636)*(原材料明细表!$L$6:$L$1000)))</f>
        <v/>
      </c>
      <c r="K636" s="173" t="str">
        <f t="array" ref="K636">IF(A636="","",VLOOKUP(A636,基础资料!A:E,4,0))</f>
        <v/>
      </c>
      <c r="L636" s="184" t="str">
        <f t="array" ref="L636">IF(OR(A636="",J636=""),"",J636*K636)</f>
        <v/>
      </c>
      <c r="M636" s="185" t="str">
        <f t="array" ref="M636">IF(AND(D636="",G636="",J636=""),"",IF(AND(D636="",G636=""),-J636,IF(AND(D636="",J636=""),-G636,IF(AND(G636="",J636=""),D636,IF(D636="",-G636-J636,IF(G636="",D636-J636,IF(J636="",D636-G636,D636-G636-J636)))))))</f>
        <v/>
      </c>
      <c r="N636" s="173" t="str">
        <f t="array" ref="N636">IF(A636="","",VLOOKUP(A636,基础资料!A:E,4,0))</f>
        <v/>
      </c>
      <c r="O636" s="184" t="str">
        <f t="array" ref="O636">IF(OR(A636="",M636=""),"",N636*M636)</f>
        <v/>
      </c>
    </row>
    <row r="637" spans="1:15">
      <c r="A637" s="182"/>
      <c r="B637" s="172"/>
      <c r="C637" s="172"/>
      <c r="D637" s="183" t="str">
        <f t="array" ref="D637">IF(SUMPRODUCT((原材料明细表!$A$6:$A$1000&gt;=$G$4)*(原材料明细表!$A$6:$A$1000&lt;=$H$4)*(原材料明细表!$C$6:$C$1000=$A637)*(原材料明细表!$F$6:$F$1000))=0,"",SUMPRODUCT((原材料明细表!$A$6:$A$1000&gt;=$G$4)*(原材料明细表!$A$6:$A$1000&lt;=$H$4)*(原材料明细表!$C$6:$C$1000=$A637)*(原材料明细表!$F$6:$F$1000)))</f>
        <v/>
      </c>
      <c r="E637" s="179" t="str">
        <f t="array" ref="E637">IF(A637="","",VLOOKUP(A637,基础资料!A:E,4,0))</f>
        <v/>
      </c>
      <c r="F637" s="180" t="str">
        <f t="array" ref="F637">IF(OR(A637="",D637=""),"",E637*D637)</f>
        <v/>
      </c>
      <c r="G637" s="181" t="str">
        <f t="array" ref="G637">IF(SUMPRODUCT((原材料明细表!$A$6:$A$1000&gt;=$G$4)*(原材料明细表!$A$6:$A$1000&lt;=$H$4)*(原材料明细表!$C$6:$C$1000=$A637)*(原材料明细表!$I$6:$I$1000))=0,"",SUMPRODUCT((原材料明细表!$A$6:$A$1000&gt;=$G$4)*(原材料明细表!$A$6:$A$1000&lt;=$H$4)*(原材料明细表!$C$6:$C$1000=$A637)*(原材料明细表!$I$6:$I$1000)))</f>
        <v/>
      </c>
      <c r="H637" s="179" t="str">
        <f t="array" ref="H637">IF(A637="","",VLOOKUP(A637,基础资料!A:E,4,0))</f>
        <v/>
      </c>
      <c r="I637" s="186" t="str">
        <f t="array" ref="I637">IF(OR(A637="",G637=""),"",G637*H637)</f>
        <v/>
      </c>
      <c r="J637" s="181" t="str">
        <f t="array" ref="J637">IF(SUMPRODUCT((原材料明细表!$A$6:$A$1000&gt;=$G$4)*(原材料明细表!$A$6:$A$1000&lt;=$H$4)*(原材料明细表!$C$6:$C$1000=$A637)*(原材料明细表!$L$6:$L$1000))=0,"",SUMPRODUCT((原材料明细表!$A$6:$A$1000&gt;=$G$4)*(原材料明细表!$A$6:$A$1000&lt;=$H$4)*(原材料明细表!$C$6:$C$1000=$A637)*(原材料明细表!$L$6:$L$1000)))</f>
        <v/>
      </c>
      <c r="K637" s="178" t="str">
        <f t="array" ref="K637">IF(A637="","",VLOOKUP(A637,基础资料!A:E,4,0))</f>
        <v/>
      </c>
      <c r="L637" s="186" t="str">
        <f t="array" ref="L637">IF(OR(A637="",J637=""),"",J637*K637)</f>
        <v/>
      </c>
      <c r="M637" s="187" t="str">
        <f t="array" ref="M637">IF(AND(D637="",G637="",J637=""),"",IF(AND(D637="",G637=""),-J637,IF(AND(D637="",J637=""),-G637,IF(AND(G637="",J637=""),D637,IF(D637="",-G637-J637,IF(G637="",D637-J637,IF(J637="",D637-G637,D637-G637-J637)))))))</f>
        <v/>
      </c>
      <c r="N637" s="178" t="str">
        <f t="array" ref="N637">IF(A637="","",VLOOKUP(A637,基础资料!A:E,4,0))</f>
        <v/>
      </c>
      <c r="O637" s="186" t="str">
        <f t="array" ref="O637">IF(OR(A637="",M637=""),"",N637*M637)</f>
        <v/>
      </c>
    </row>
    <row r="638" spans="1:15">
      <c r="A638" s="182"/>
      <c r="B638" s="172"/>
      <c r="C638" s="172"/>
      <c r="D638" s="183" t="str">
        <f t="array" ref="D638">IF(SUMPRODUCT((原材料明细表!$A$6:$A$1000&gt;=$G$4)*(原材料明细表!$A$6:$A$1000&lt;=$H$4)*(原材料明细表!$C$6:$C$1000=$A638)*(原材料明细表!$F$6:$F$1000))=0,"",SUMPRODUCT((原材料明细表!$A$6:$A$1000&gt;=$G$4)*(原材料明细表!$A$6:$A$1000&lt;=$H$4)*(原材料明细表!$C$6:$C$1000=$A638)*(原材料明细表!$F$6:$F$1000)))</f>
        <v/>
      </c>
      <c r="E638" s="174" t="str">
        <f t="array" ref="E638">IF(A638="","",VLOOKUP(A638,基础资料!A:E,4,0))</f>
        <v/>
      </c>
      <c r="F638" s="175" t="str">
        <f t="array" ref="F638">IF(OR(A638="",D638=""),"",E638*D638)</f>
        <v/>
      </c>
      <c r="G638" s="176" t="str">
        <f t="array" ref="G638">IF(SUMPRODUCT((原材料明细表!$A$6:$A$1000&gt;=$G$4)*(原材料明细表!$A$6:$A$1000&lt;=$H$4)*(原材料明细表!$C$6:$C$1000=$A638)*(原材料明细表!$I$6:$I$1000))=0,"",SUMPRODUCT((原材料明细表!$A$6:$A$1000&gt;=$G$4)*(原材料明细表!$A$6:$A$1000&lt;=$H$4)*(原材料明细表!$C$6:$C$1000=$A638)*(原材料明细表!$I$6:$I$1000)))</f>
        <v/>
      </c>
      <c r="H638" s="174" t="str">
        <f t="array" ref="H638">IF(A638="","",VLOOKUP(A638,基础资料!A:E,4,0))</f>
        <v/>
      </c>
      <c r="I638" s="184" t="str">
        <f t="array" ref="I638">IF(OR(A638="",G638=""),"",G638*H638)</f>
        <v/>
      </c>
      <c r="J638" s="176" t="str">
        <f t="array" ref="J638">IF(SUMPRODUCT((原材料明细表!$A$6:$A$1000&gt;=$G$4)*(原材料明细表!$A$6:$A$1000&lt;=$H$4)*(原材料明细表!$C$6:$C$1000=$A638)*(原材料明细表!$L$6:$L$1000))=0,"",SUMPRODUCT((原材料明细表!$A$6:$A$1000&gt;=$G$4)*(原材料明细表!$A$6:$A$1000&lt;=$H$4)*(原材料明细表!$C$6:$C$1000=$A638)*(原材料明细表!$L$6:$L$1000)))</f>
        <v/>
      </c>
      <c r="K638" s="173" t="str">
        <f t="array" ref="K638">IF(A638="","",VLOOKUP(A638,基础资料!A:E,4,0))</f>
        <v/>
      </c>
      <c r="L638" s="184" t="str">
        <f t="array" ref="L638">IF(OR(A638="",J638=""),"",J638*K638)</f>
        <v/>
      </c>
      <c r="M638" s="185" t="str">
        <f t="array" ref="M638">IF(AND(D638="",G638="",J638=""),"",IF(AND(D638="",G638=""),-J638,IF(AND(D638="",J638=""),-G638,IF(AND(G638="",J638=""),D638,IF(D638="",-G638-J638,IF(G638="",D638-J638,IF(J638="",D638-G638,D638-G638-J638)))))))</f>
        <v/>
      </c>
      <c r="N638" s="173" t="str">
        <f t="array" ref="N638">IF(A638="","",VLOOKUP(A638,基础资料!A:E,4,0))</f>
        <v/>
      </c>
      <c r="O638" s="184" t="str">
        <f t="array" ref="O638">IF(OR(A638="",M638=""),"",N638*M638)</f>
        <v/>
      </c>
    </row>
    <row r="639" spans="1:15">
      <c r="A639" s="182"/>
      <c r="B639" s="172"/>
      <c r="C639" s="172"/>
      <c r="D639" s="183" t="str">
        <f t="array" ref="D639">IF(SUMPRODUCT((原材料明细表!$A$6:$A$1000&gt;=$G$4)*(原材料明细表!$A$6:$A$1000&lt;=$H$4)*(原材料明细表!$C$6:$C$1000=$A639)*(原材料明细表!$F$6:$F$1000))=0,"",SUMPRODUCT((原材料明细表!$A$6:$A$1000&gt;=$G$4)*(原材料明细表!$A$6:$A$1000&lt;=$H$4)*(原材料明细表!$C$6:$C$1000=$A639)*(原材料明细表!$F$6:$F$1000)))</f>
        <v/>
      </c>
      <c r="E639" s="179" t="str">
        <f t="array" ref="E639">IF(A639="","",VLOOKUP(A639,基础资料!A:E,4,0))</f>
        <v/>
      </c>
      <c r="F639" s="180" t="str">
        <f t="array" ref="F639">IF(OR(A639="",D639=""),"",E639*D639)</f>
        <v/>
      </c>
      <c r="G639" s="181" t="str">
        <f t="array" ref="G639">IF(SUMPRODUCT((原材料明细表!$A$6:$A$1000&gt;=$G$4)*(原材料明细表!$A$6:$A$1000&lt;=$H$4)*(原材料明细表!$C$6:$C$1000=$A639)*(原材料明细表!$I$6:$I$1000))=0,"",SUMPRODUCT((原材料明细表!$A$6:$A$1000&gt;=$G$4)*(原材料明细表!$A$6:$A$1000&lt;=$H$4)*(原材料明细表!$C$6:$C$1000=$A639)*(原材料明细表!$I$6:$I$1000)))</f>
        <v/>
      </c>
      <c r="H639" s="179" t="str">
        <f t="array" ref="H639">IF(A639="","",VLOOKUP(A639,基础资料!A:E,4,0))</f>
        <v/>
      </c>
      <c r="I639" s="186" t="str">
        <f t="array" ref="I639">IF(OR(A639="",G639=""),"",G639*H639)</f>
        <v/>
      </c>
      <c r="J639" s="181" t="str">
        <f t="array" ref="J639">IF(SUMPRODUCT((原材料明细表!$A$6:$A$1000&gt;=$G$4)*(原材料明细表!$A$6:$A$1000&lt;=$H$4)*(原材料明细表!$C$6:$C$1000=$A639)*(原材料明细表!$L$6:$L$1000))=0,"",SUMPRODUCT((原材料明细表!$A$6:$A$1000&gt;=$G$4)*(原材料明细表!$A$6:$A$1000&lt;=$H$4)*(原材料明细表!$C$6:$C$1000=$A639)*(原材料明细表!$L$6:$L$1000)))</f>
        <v/>
      </c>
      <c r="K639" s="178" t="str">
        <f t="array" ref="K639">IF(A639="","",VLOOKUP(A639,基础资料!A:E,4,0))</f>
        <v/>
      </c>
      <c r="L639" s="186" t="str">
        <f t="array" ref="L639">IF(OR(A639="",J639=""),"",J639*K639)</f>
        <v/>
      </c>
      <c r="M639" s="187" t="str">
        <f t="array" ref="M639">IF(AND(D639="",G639="",J639=""),"",IF(AND(D639="",G639=""),-J639,IF(AND(D639="",J639=""),-G639,IF(AND(G639="",J639=""),D639,IF(D639="",-G639-J639,IF(G639="",D639-J639,IF(J639="",D639-G639,D639-G639-J639)))))))</f>
        <v/>
      </c>
      <c r="N639" s="178" t="str">
        <f t="array" ref="N639">IF(A639="","",VLOOKUP(A639,基础资料!A:E,4,0))</f>
        <v/>
      </c>
      <c r="O639" s="186" t="str">
        <f t="array" ref="O639">IF(OR(A639="",M639=""),"",N639*M639)</f>
        <v/>
      </c>
    </row>
    <row r="640" spans="1:15">
      <c r="A640" s="182"/>
      <c r="B640" s="172"/>
      <c r="C640" s="172"/>
      <c r="D640" s="183" t="str">
        <f t="array" ref="D640">IF(SUMPRODUCT((原材料明细表!$A$6:$A$1000&gt;=$G$4)*(原材料明细表!$A$6:$A$1000&lt;=$H$4)*(原材料明细表!$C$6:$C$1000=$A640)*(原材料明细表!$F$6:$F$1000))=0,"",SUMPRODUCT((原材料明细表!$A$6:$A$1000&gt;=$G$4)*(原材料明细表!$A$6:$A$1000&lt;=$H$4)*(原材料明细表!$C$6:$C$1000=$A640)*(原材料明细表!$F$6:$F$1000)))</f>
        <v/>
      </c>
      <c r="E640" s="174" t="str">
        <f t="array" ref="E640">IF(A640="","",VLOOKUP(A640,基础资料!A:E,4,0))</f>
        <v/>
      </c>
      <c r="F640" s="175" t="str">
        <f t="array" ref="F640">IF(OR(A640="",D640=""),"",E640*D640)</f>
        <v/>
      </c>
      <c r="G640" s="176" t="str">
        <f t="array" ref="G640">IF(SUMPRODUCT((原材料明细表!$A$6:$A$1000&gt;=$G$4)*(原材料明细表!$A$6:$A$1000&lt;=$H$4)*(原材料明细表!$C$6:$C$1000=$A640)*(原材料明细表!$I$6:$I$1000))=0,"",SUMPRODUCT((原材料明细表!$A$6:$A$1000&gt;=$G$4)*(原材料明细表!$A$6:$A$1000&lt;=$H$4)*(原材料明细表!$C$6:$C$1000=$A640)*(原材料明细表!$I$6:$I$1000)))</f>
        <v/>
      </c>
      <c r="H640" s="174" t="str">
        <f t="array" ref="H640">IF(A640="","",VLOOKUP(A640,基础资料!A:E,4,0))</f>
        <v/>
      </c>
      <c r="I640" s="184" t="str">
        <f t="array" ref="I640">IF(OR(A640="",G640=""),"",G640*H640)</f>
        <v/>
      </c>
      <c r="J640" s="176" t="str">
        <f t="array" ref="J640">IF(SUMPRODUCT((原材料明细表!$A$6:$A$1000&gt;=$G$4)*(原材料明细表!$A$6:$A$1000&lt;=$H$4)*(原材料明细表!$C$6:$C$1000=$A640)*(原材料明细表!$L$6:$L$1000))=0,"",SUMPRODUCT((原材料明细表!$A$6:$A$1000&gt;=$G$4)*(原材料明细表!$A$6:$A$1000&lt;=$H$4)*(原材料明细表!$C$6:$C$1000=$A640)*(原材料明细表!$L$6:$L$1000)))</f>
        <v/>
      </c>
      <c r="K640" s="173" t="str">
        <f t="array" ref="K640">IF(A640="","",VLOOKUP(A640,基础资料!A:E,4,0))</f>
        <v/>
      </c>
      <c r="L640" s="184" t="str">
        <f t="array" ref="L640">IF(OR(A640="",J640=""),"",J640*K640)</f>
        <v/>
      </c>
      <c r="M640" s="185" t="str">
        <f t="array" ref="M640">IF(AND(D640="",G640="",J640=""),"",IF(AND(D640="",G640=""),-J640,IF(AND(D640="",J640=""),-G640,IF(AND(G640="",J640=""),D640,IF(D640="",-G640-J640,IF(G640="",D640-J640,IF(J640="",D640-G640,D640-G640-J640)))))))</f>
        <v/>
      </c>
      <c r="N640" s="173" t="str">
        <f t="array" ref="N640">IF(A640="","",VLOOKUP(A640,基础资料!A:E,4,0))</f>
        <v/>
      </c>
      <c r="O640" s="184" t="str">
        <f t="array" ref="O640">IF(OR(A640="",M640=""),"",N640*M640)</f>
        <v/>
      </c>
    </row>
    <row r="641" spans="1:15">
      <c r="A641" s="182"/>
      <c r="B641" s="172"/>
      <c r="C641" s="172"/>
      <c r="D641" s="183" t="str">
        <f t="array" ref="D641">IF(SUMPRODUCT((原材料明细表!$A$6:$A$1000&gt;=$G$4)*(原材料明细表!$A$6:$A$1000&lt;=$H$4)*(原材料明细表!$C$6:$C$1000=$A641)*(原材料明细表!$F$6:$F$1000))=0,"",SUMPRODUCT((原材料明细表!$A$6:$A$1000&gt;=$G$4)*(原材料明细表!$A$6:$A$1000&lt;=$H$4)*(原材料明细表!$C$6:$C$1000=$A641)*(原材料明细表!$F$6:$F$1000)))</f>
        <v/>
      </c>
      <c r="E641" s="179" t="str">
        <f t="array" ref="E641">IF(A641="","",VLOOKUP(A641,基础资料!A:E,4,0))</f>
        <v/>
      </c>
      <c r="F641" s="180" t="str">
        <f t="array" ref="F641">IF(OR(A641="",D641=""),"",E641*D641)</f>
        <v/>
      </c>
      <c r="G641" s="181" t="str">
        <f t="array" ref="G641">IF(SUMPRODUCT((原材料明细表!$A$6:$A$1000&gt;=$G$4)*(原材料明细表!$A$6:$A$1000&lt;=$H$4)*(原材料明细表!$C$6:$C$1000=$A641)*(原材料明细表!$I$6:$I$1000))=0,"",SUMPRODUCT((原材料明细表!$A$6:$A$1000&gt;=$G$4)*(原材料明细表!$A$6:$A$1000&lt;=$H$4)*(原材料明细表!$C$6:$C$1000=$A641)*(原材料明细表!$I$6:$I$1000)))</f>
        <v/>
      </c>
      <c r="H641" s="179" t="str">
        <f t="array" ref="H641">IF(A641="","",VLOOKUP(A641,基础资料!A:E,4,0))</f>
        <v/>
      </c>
      <c r="I641" s="186" t="str">
        <f t="array" ref="I641">IF(OR(A641="",G641=""),"",G641*H641)</f>
        <v/>
      </c>
      <c r="J641" s="181" t="str">
        <f t="array" ref="J641">IF(SUMPRODUCT((原材料明细表!$A$6:$A$1000&gt;=$G$4)*(原材料明细表!$A$6:$A$1000&lt;=$H$4)*(原材料明细表!$C$6:$C$1000=$A641)*(原材料明细表!$L$6:$L$1000))=0,"",SUMPRODUCT((原材料明细表!$A$6:$A$1000&gt;=$G$4)*(原材料明细表!$A$6:$A$1000&lt;=$H$4)*(原材料明细表!$C$6:$C$1000=$A641)*(原材料明细表!$L$6:$L$1000)))</f>
        <v/>
      </c>
      <c r="K641" s="178" t="str">
        <f t="array" ref="K641">IF(A641="","",VLOOKUP(A641,基础资料!A:E,4,0))</f>
        <v/>
      </c>
      <c r="L641" s="186" t="str">
        <f t="array" ref="L641">IF(OR(A641="",J641=""),"",J641*K641)</f>
        <v/>
      </c>
      <c r="M641" s="187" t="str">
        <f t="array" ref="M641">IF(AND(D641="",G641="",J641=""),"",IF(AND(D641="",G641=""),-J641,IF(AND(D641="",J641=""),-G641,IF(AND(G641="",J641=""),D641,IF(D641="",-G641-J641,IF(G641="",D641-J641,IF(J641="",D641-G641,D641-G641-J641)))))))</f>
        <v/>
      </c>
      <c r="N641" s="178" t="str">
        <f t="array" ref="N641">IF(A641="","",VLOOKUP(A641,基础资料!A:E,4,0))</f>
        <v/>
      </c>
      <c r="O641" s="186" t="str">
        <f t="array" ref="O641">IF(OR(A641="",M641=""),"",N641*M641)</f>
        <v/>
      </c>
    </row>
    <row r="642" spans="1:15">
      <c r="A642" s="182"/>
      <c r="B642" s="172"/>
      <c r="C642" s="172"/>
      <c r="D642" s="183" t="str">
        <f t="array" ref="D642">IF(SUMPRODUCT((原材料明细表!$A$6:$A$1000&gt;=$G$4)*(原材料明细表!$A$6:$A$1000&lt;=$H$4)*(原材料明细表!$C$6:$C$1000=$A642)*(原材料明细表!$F$6:$F$1000))=0,"",SUMPRODUCT((原材料明细表!$A$6:$A$1000&gt;=$G$4)*(原材料明细表!$A$6:$A$1000&lt;=$H$4)*(原材料明细表!$C$6:$C$1000=$A642)*(原材料明细表!$F$6:$F$1000)))</f>
        <v/>
      </c>
      <c r="E642" s="174" t="str">
        <f t="array" ref="E642">IF(A642="","",VLOOKUP(A642,基础资料!A:E,4,0))</f>
        <v/>
      </c>
      <c r="F642" s="175" t="str">
        <f t="array" ref="F642">IF(OR(A642="",D642=""),"",E642*D642)</f>
        <v/>
      </c>
      <c r="G642" s="176" t="str">
        <f t="array" ref="G642">IF(SUMPRODUCT((原材料明细表!$A$6:$A$1000&gt;=$G$4)*(原材料明细表!$A$6:$A$1000&lt;=$H$4)*(原材料明细表!$C$6:$C$1000=$A642)*(原材料明细表!$I$6:$I$1000))=0,"",SUMPRODUCT((原材料明细表!$A$6:$A$1000&gt;=$G$4)*(原材料明细表!$A$6:$A$1000&lt;=$H$4)*(原材料明细表!$C$6:$C$1000=$A642)*(原材料明细表!$I$6:$I$1000)))</f>
        <v/>
      </c>
      <c r="H642" s="174" t="str">
        <f t="array" ref="H642">IF(A642="","",VLOOKUP(A642,基础资料!A:E,4,0))</f>
        <v/>
      </c>
      <c r="I642" s="184" t="str">
        <f t="array" ref="I642">IF(OR(A642="",G642=""),"",G642*H642)</f>
        <v/>
      </c>
      <c r="J642" s="176" t="str">
        <f t="array" ref="J642">IF(SUMPRODUCT((原材料明细表!$A$6:$A$1000&gt;=$G$4)*(原材料明细表!$A$6:$A$1000&lt;=$H$4)*(原材料明细表!$C$6:$C$1000=$A642)*(原材料明细表!$L$6:$L$1000))=0,"",SUMPRODUCT((原材料明细表!$A$6:$A$1000&gt;=$G$4)*(原材料明细表!$A$6:$A$1000&lt;=$H$4)*(原材料明细表!$C$6:$C$1000=$A642)*(原材料明细表!$L$6:$L$1000)))</f>
        <v/>
      </c>
      <c r="K642" s="173" t="str">
        <f t="array" ref="K642">IF(A642="","",VLOOKUP(A642,基础资料!A:E,4,0))</f>
        <v/>
      </c>
      <c r="L642" s="184" t="str">
        <f t="array" ref="L642">IF(OR(A642="",J642=""),"",J642*K642)</f>
        <v/>
      </c>
      <c r="M642" s="185" t="str">
        <f t="array" ref="M642">IF(AND(D642="",G642="",J642=""),"",IF(AND(D642="",G642=""),-J642,IF(AND(D642="",J642=""),-G642,IF(AND(G642="",J642=""),D642,IF(D642="",-G642-J642,IF(G642="",D642-J642,IF(J642="",D642-G642,D642-G642-J642)))))))</f>
        <v/>
      </c>
      <c r="N642" s="173" t="str">
        <f t="array" ref="N642">IF(A642="","",VLOOKUP(A642,基础资料!A:E,4,0))</f>
        <v/>
      </c>
      <c r="O642" s="184" t="str">
        <f t="array" ref="O642">IF(OR(A642="",M642=""),"",N642*M642)</f>
        <v/>
      </c>
    </row>
    <row r="643" spans="1:15">
      <c r="A643" s="182"/>
      <c r="B643" s="172"/>
      <c r="C643" s="172"/>
      <c r="D643" s="183" t="str">
        <f t="array" ref="D643">IF(SUMPRODUCT((原材料明细表!$A$6:$A$1000&gt;=$G$4)*(原材料明细表!$A$6:$A$1000&lt;=$H$4)*(原材料明细表!$C$6:$C$1000=$A643)*(原材料明细表!$F$6:$F$1000))=0,"",SUMPRODUCT((原材料明细表!$A$6:$A$1000&gt;=$G$4)*(原材料明细表!$A$6:$A$1000&lt;=$H$4)*(原材料明细表!$C$6:$C$1000=$A643)*(原材料明细表!$F$6:$F$1000)))</f>
        <v/>
      </c>
      <c r="E643" s="179" t="str">
        <f t="array" ref="E643">IF(A643="","",VLOOKUP(A643,基础资料!A:E,4,0))</f>
        <v/>
      </c>
      <c r="F643" s="180" t="str">
        <f t="array" ref="F643">IF(OR(A643="",D643=""),"",E643*D643)</f>
        <v/>
      </c>
      <c r="G643" s="181" t="str">
        <f t="array" ref="G643">IF(SUMPRODUCT((原材料明细表!$A$6:$A$1000&gt;=$G$4)*(原材料明细表!$A$6:$A$1000&lt;=$H$4)*(原材料明细表!$C$6:$C$1000=$A643)*(原材料明细表!$I$6:$I$1000))=0,"",SUMPRODUCT((原材料明细表!$A$6:$A$1000&gt;=$G$4)*(原材料明细表!$A$6:$A$1000&lt;=$H$4)*(原材料明细表!$C$6:$C$1000=$A643)*(原材料明细表!$I$6:$I$1000)))</f>
        <v/>
      </c>
      <c r="H643" s="179" t="str">
        <f t="array" ref="H643">IF(A643="","",VLOOKUP(A643,基础资料!A:E,4,0))</f>
        <v/>
      </c>
      <c r="I643" s="186" t="str">
        <f t="array" ref="I643">IF(OR(A643="",G643=""),"",G643*H643)</f>
        <v/>
      </c>
      <c r="J643" s="181" t="str">
        <f t="array" ref="J643">IF(SUMPRODUCT((原材料明细表!$A$6:$A$1000&gt;=$G$4)*(原材料明细表!$A$6:$A$1000&lt;=$H$4)*(原材料明细表!$C$6:$C$1000=$A643)*(原材料明细表!$L$6:$L$1000))=0,"",SUMPRODUCT((原材料明细表!$A$6:$A$1000&gt;=$G$4)*(原材料明细表!$A$6:$A$1000&lt;=$H$4)*(原材料明细表!$C$6:$C$1000=$A643)*(原材料明细表!$L$6:$L$1000)))</f>
        <v/>
      </c>
      <c r="K643" s="178" t="str">
        <f t="array" ref="K643">IF(A643="","",VLOOKUP(A643,基础资料!A:E,4,0))</f>
        <v/>
      </c>
      <c r="L643" s="186" t="str">
        <f t="array" ref="L643">IF(OR(A643="",J643=""),"",J643*K643)</f>
        <v/>
      </c>
      <c r="M643" s="187" t="str">
        <f t="array" ref="M643">IF(AND(D643="",G643="",J643=""),"",IF(AND(D643="",G643=""),-J643,IF(AND(D643="",J643=""),-G643,IF(AND(G643="",J643=""),D643,IF(D643="",-G643-J643,IF(G643="",D643-J643,IF(J643="",D643-G643,D643-G643-J643)))))))</f>
        <v/>
      </c>
      <c r="N643" s="178" t="str">
        <f t="array" ref="N643">IF(A643="","",VLOOKUP(A643,基础资料!A:E,4,0))</f>
        <v/>
      </c>
      <c r="O643" s="186" t="str">
        <f t="array" ref="O643">IF(OR(A643="",M643=""),"",N643*M643)</f>
        <v/>
      </c>
    </row>
    <row r="644" spans="1:15">
      <c r="A644" s="182"/>
      <c r="B644" s="172"/>
      <c r="C644" s="172"/>
      <c r="D644" s="183" t="str">
        <f t="array" ref="D644">IF(SUMPRODUCT((原材料明细表!$A$6:$A$1000&gt;=$G$4)*(原材料明细表!$A$6:$A$1000&lt;=$H$4)*(原材料明细表!$C$6:$C$1000=$A644)*(原材料明细表!$F$6:$F$1000))=0,"",SUMPRODUCT((原材料明细表!$A$6:$A$1000&gt;=$G$4)*(原材料明细表!$A$6:$A$1000&lt;=$H$4)*(原材料明细表!$C$6:$C$1000=$A644)*(原材料明细表!$F$6:$F$1000)))</f>
        <v/>
      </c>
      <c r="E644" s="174" t="str">
        <f t="array" ref="E644">IF(A644="","",VLOOKUP(A644,基础资料!A:E,4,0))</f>
        <v/>
      </c>
      <c r="F644" s="175" t="str">
        <f t="array" ref="F644">IF(OR(A644="",D644=""),"",E644*D644)</f>
        <v/>
      </c>
      <c r="G644" s="176" t="str">
        <f t="array" ref="G644">IF(SUMPRODUCT((原材料明细表!$A$6:$A$1000&gt;=$G$4)*(原材料明细表!$A$6:$A$1000&lt;=$H$4)*(原材料明细表!$C$6:$C$1000=$A644)*(原材料明细表!$I$6:$I$1000))=0,"",SUMPRODUCT((原材料明细表!$A$6:$A$1000&gt;=$G$4)*(原材料明细表!$A$6:$A$1000&lt;=$H$4)*(原材料明细表!$C$6:$C$1000=$A644)*(原材料明细表!$I$6:$I$1000)))</f>
        <v/>
      </c>
      <c r="H644" s="174" t="str">
        <f t="array" ref="H644">IF(A644="","",VLOOKUP(A644,基础资料!A:E,4,0))</f>
        <v/>
      </c>
      <c r="I644" s="184" t="str">
        <f t="array" ref="I644">IF(OR(A644="",G644=""),"",G644*H644)</f>
        <v/>
      </c>
      <c r="J644" s="176" t="str">
        <f t="array" ref="J644">IF(SUMPRODUCT((原材料明细表!$A$6:$A$1000&gt;=$G$4)*(原材料明细表!$A$6:$A$1000&lt;=$H$4)*(原材料明细表!$C$6:$C$1000=$A644)*(原材料明细表!$L$6:$L$1000))=0,"",SUMPRODUCT((原材料明细表!$A$6:$A$1000&gt;=$G$4)*(原材料明细表!$A$6:$A$1000&lt;=$H$4)*(原材料明细表!$C$6:$C$1000=$A644)*(原材料明细表!$L$6:$L$1000)))</f>
        <v/>
      </c>
      <c r="K644" s="173" t="str">
        <f t="array" ref="K644">IF(A644="","",VLOOKUP(A644,基础资料!A:E,4,0))</f>
        <v/>
      </c>
      <c r="L644" s="184" t="str">
        <f t="array" ref="L644">IF(OR(A644="",J644=""),"",J644*K644)</f>
        <v/>
      </c>
      <c r="M644" s="185" t="str">
        <f t="array" ref="M644">IF(AND(D644="",G644="",J644=""),"",IF(AND(D644="",G644=""),-J644,IF(AND(D644="",J644=""),-G644,IF(AND(G644="",J644=""),D644,IF(D644="",-G644-J644,IF(G644="",D644-J644,IF(J644="",D644-G644,D644-G644-J644)))))))</f>
        <v/>
      </c>
      <c r="N644" s="173" t="str">
        <f t="array" ref="N644">IF(A644="","",VLOOKUP(A644,基础资料!A:E,4,0))</f>
        <v/>
      </c>
      <c r="O644" s="184" t="str">
        <f t="array" ref="O644">IF(OR(A644="",M644=""),"",N644*M644)</f>
        <v/>
      </c>
    </row>
    <row r="645" spans="1:15">
      <c r="A645" s="182"/>
      <c r="B645" s="172"/>
      <c r="C645" s="172"/>
      <c r="D645" s="183" t="str">
        <f t="array" ref="D645">IF(SUMPRODUCT((原材料明细表!$A$6:$A$1000&gt;=$G$4)*(原材料明细表!$A$6:$A$1000&lt;=$H$4)*(原材料明细表!$C$6:$C$1000=$A645)*(原材料明细表!$F$6:$F$1000))=0,"",SUMPRODUCT((原材料明细表!$A$6:$A$1000&gt;=$G$4)*(原材料明细表!$A$6:$A$1000&lt;=$H$4)*(原材料明细表!$C$6:$C$1000=$A645)*(原材料明细表!$F$6:$F$1000)))</f>
        <v/>
      </c>
      <c r="E645" s="179" t="str">
        <f t="array" ref="E645">IF(A645="","",VLOOKUP(A645,基础资料!A:E,4,0))</f>
        <v/>
      </c>
      <c r="F645" s="180" t="str">
        <f t="array" ref="F645">IF(OR(A645="",D645=""),"",E645*D645)</f>
        <v/>
      </c>
      <c r="G645" s="181" t="str">
        <f t="array" ref="G645">IF(SUMPRODUCT((原材料明细表!$A$6:$A$1000&gt;=$G$4)*(原材料明细表!$A$6:$A$1000&lt;=$H$4)*(原材料明细表!$C$6:$C$1000=$A645)*(原材料明细表!$I$6:$I$1000))=0,"",SUMPRODUCT((原材料明细表!$A$6:$A$1000&gt;=$G$4)*(原材料明细表!$A$6:$A$1000&lt;=$H$4)*(原材料明细表!$C$6:$C$1000=$A645)*(原材料明细表!$I$6:$I$1000)))</f>
        <v/>
      </c>
      <c r="H645" s="179" t="str">
        <f t="array" ref="H645">IF(A645="","",VLOOKUP(A645,基础资料!A:E,4,0))</f>
        <v/>
      </c>
      <c r="I645" s="186" t="str">
        <f t="array" ref="I645">IF(OR(A645="",G645=""),"",G645*H645)</f>
        <v/>
      </c>
      <c r="J645" s="181" t="str">
        <f t="array" ref="J645">IF(SUMPRODUCT((原材料明细表!$A$6:$A$1000&gt;=$G$4)*(原材料明细表!$A$6:$A$1000&lt;=$H$4)*(原材料明细表!$C$6:$C$1000=$A645)*(原材料明细表!$L$6:$L$1000))=0,"",SUMPRODUCT((原材料明细表!$A$6:$A$1000&gt;=$G$4)*(原材料明细表!$A$6:$A$1000&lt;=$H$4)*(原材料明细表!$C$6:$C$1000=$A645)*(原材料明细表!$L$6:$L$1000)))</f>
        <v/>
      </c>
      <c r="K645" s="178" t="str">
        <f t="array" ref="K645">IF(A645="","",VLOOKUP(A645,基础资料!A:E,4,0))</f>
        <v/>
      </c>
      <c r="L645" s="186" t="str">
        <f t="array" ref="L645">IF(OR(A645="",J645=""),"",J645*K645)</f>
        <v/>
      </c>
      <c r="M645" s="187" t="str">
        <f t="array" ref="M645">IF(AND(D645="",G645="",J645=""),"",IF(AND(D645="",G645=""),-J645,IF(AND(D645="",J645=""),-G645,IF(AND(G645="",J645=""),D645,IF(D645="",-G645-J645,IF(G645="",D645-J645,IF(J645="",D645-G645,D645-G645-J645)))))))</f>
        <v/>
      </c>
      <c r="N645" s="178" t="str">
        <f t="array" ref="N645">IF(A645="","",VLOOKUP(A645,基础资料!A:E,4,0))</f>
        <v/>
      </c>
      <c r="O645" s="186" t="str">
        <f t="array" ref="O645">IF(OR(A645="",M645=""),"",N645*M645)</f>
        <v/>
      </c>
    </row>
    <row r="646" spans="1:15">
      <c r="A646" s="182"/>
      <c r="B646" s="172"/>
      <c r="C646" s="172"/>
      <c r="D646" s="183" t="str">
        <f t="array" ref="D646">IF(SUMPRODUCT((原材料明细表!$A$6:$A$1000&gt;=$G$4)*(原材料明细表!$A$6:$A$1000&lt;=$H$4)*(原材料明细表!$C$6:$C$1000=$A646)*(原材料明细表!$F$6:$F$1000))=0,"",SUMPRODUCT((原材料明细表!$A$6:$A$1000&gt;=$G$4)*(原材料明细表!$A$6:$A$1000&lt;=$H$4)*(原材料明细表!$C$6:$C$1000=$A646)*(原材料明细表!$F$6:$F$1000)))</f>
        <v/>
      </c>
      <c r="E646" s="174" t="str">
        <f t="array" ref="E646">IF(A646="","",VLOOKUP(A646,基础资料!A:E,4,0))</f>
        <v/>
      </c>
      <c r="F646" s="175" t="str">
        <f t="array" ref="F646">IF(OR(A646="",D646=""),"",E646*D646)</f>
        <v/>
      </c>
      <c r="G646" s="176" t="str">
        <f t="array" ref="G646">IF(SUMPRODUCT((原材料明细表!$A$6:$A$1000&gt;=$G$4)*(原材料明细表!$A$6:$A$1000&lt;=$H$4)*(原材料明细表!$C$6:$C$1000=$A646)*(原材料明细表!$I$6:$I$1000))=0,"",SUMPRODUCT((原材料明细表!$A$6:$A$1000&gt;=$G$4)*(原材料明细表!$A$6:$A$1000&lt;=$H$4)*(原材料明细表!$C$6:$C$1000=$A646)*(原材料明细表!$I$6:$I$1000)))</f>
        <v/>
      </c>
      <c r="H646" s="174" t="str">
        <f t="array" ref="H646">IF(A646="","",VLOOKUP(A646,基础资料!A:E,4,0))</f>
        <v/>
      </c>
      <c r="I646" s="184" t="str">
        <f t="array" ref="I646">IF(OR(A646="",G646=""),"",G646*H646)</f>
        <v/>
      </c>
      <c r="J646" s="176" t="str">
        <f t="array" ref="J646">IF(SUMPRODUCT((原材料明细表!$A$6:$A$1000&gt;=$G$4)*(原材料明细表!$A$6:$A$1000&lt;=$H$4)*(原材料明细表!$C$6:$C$1000=$A646)*(原材料明细表!$L$6:$L$1000))=0,"",SUMPRODUCT((原材料明细表!$A$6:$A$1000&gt;=$G$4)*(原材料明细表!$A$6:$A$1000&lt;=$H$4)*(原材料明细表!$C$6:$C$1000=$A646)*(原材料明细表!$L$6:$L$1000)))</f>
        <v/>
      </c>
      <c r="K646" s="173" t="str">
        <f t="array" ref="K646">IF(A646="","",VLOOKUP(A646,基础资料!A:E,4,0))</f>
        <v/>
      </c>
      <c r="L646" s="184" t="str">
        <f t="array" ref="L646">IF(OR(A646="",J646=""),"",J646*K646)</f>
        <v/>
      </c>
      <c r="M646" s="185" t="str">
        <f t="array" ref="M646">IF(AND(D646="",G646="",J646=""),"",IF(AND(D646="",G646=""),-J646,IF(AND(D646="",J646=""),-G646,IF(AND(G646="",J646=""),D646,IF(D646="",-G646-J646,IF(G646="",D646-J646,IF(J646="",D646-G646,D646-G646-J646)))))))</f>
        <v/>
      </c>
      <c r="N646" s="173" t="str">
        <f t="array" ref="N646">IF(A646="","",VLOOKUP(A646,基础资料!A:E,4,0))</f>
        <v/>
      </c>
      <c r="O646" s="184" t="str">
        <f t="array" ref="O646">IF(OR(A646="",M646=""),"",N646*M646)</f>
        <v/>
      </c>
    </row>
    <row r="647" spans="1:15">
      <c r="A647" s="182"/>
      <c r="B647" s="172"/>
      <c r="C647" s="172"/>
      <c r="D647" s="183" t="str">
        <f t="array" ref="D647">IF(SUMPRODUCT((原材料明细表!$A$6:$A$1000&gt;=$G$4)*(原材料明细表!$A$6:$A$1000&lt;=$H$4)*(原材料明细表!$C$6:$C$1000=$A647)*(原材料明细表!$F$6:$F$1000))=0,"",SUMPRODUCT((原材料明细表!$A$6:$A$1000&gt;=$G$4)*(原材料明细表!$A$6:$A$1000&lt;=$H$4)*(原材料明细表!$C$6:$C$1000=$A647)*(原材料明细表!$F$6:$F$1000)))</f>
        <v/>
      </c>
      <c r="E647" s="179" t="str">
        <f t="array" ref="E647">IF(A647="","",VLOOKUP(A647,基础资料!A:E,4,0))</f>
        <v/>
      </c>
      <c r="F647" s="180" t="str">
        <f t="array" ref="F647">IF(OR(A647="",D647=""),"",E647*D647)</f>
        <v/>
      </c>
      <c r="G647" s="181" t="str">
        <f t="array" ref="G647">IF(SUMPRODUCT((原材料明细表!$A$6:$A$1000&gt;=$G$4)*(原材料明细表!$A$6:$A$1000&lt;=$H$4)*(原材料明细表!$C$6:$C$1000=$A647)*(原材料明细表!$I$6:$I$1000))=0,"",SUMPRODUCT((原材料明细表!$A$6:$A$1000&gt;=$G$4)*(原材料明细表!$A$6:$A$1000&lt;=$H$4)*(原材料明细表!$C$6:$C$1000=$A647)*(原材料明细表!$I$6:$I$1000)))</f>
        <v/>
      </c>
      <c r="H647" s="179" t="str">
        <f t="array" ref="H647">IF(A647="","",VLOOKUP(A647,基础资料!A:E,4,0))</f>
        <v/>
      </c>
      <c r="I647" s="186" t="str">
        <f t="array" ref="I647">IF(OR(A647="",G647=""),"",G647*H647)</f>
        <v/>
      </c>
      <c r="J647" s="181" t="str">
        <f t="array" ref="J647">IF(SUMPRODUCT((原材料明细表!$A$6:$A$1000&gt;=$G$4)*(原材料明细表!$A$6:$A$1000&lt;=$H$4)*(原材料明细表!$C$6:$C$1000=$A647)*(原材料明细表!$L$6:$L$1000))=0,"",SUMPRODUCT((原材料明细表!$A$6:$A$1000&gt;=$G$4)*(原材料明细表!$A$6:$A$1000&lt;=$H$4)*(原材料明细表!$C$6:$C$1000=$A647)*(原材料明细表!$L$6:$L$1000)))</f>
        <v/>
      </c>
      <c r="K647" s="178" t="str">
        <f t="array" ref="K647">IF(A647="","",VLOOKUP(A647,基础资料!A:E,4,0))</f>
        <v/>
      </c>
      <c r="L647" s="186" t="str">
        <f t="array" ref="L647">IF(OR(A647="",J647=""),"",J647*K647)</f>
        <v/>
      </c>
      <c r="M647" s="187" t="str">
        <f t="array" ref="M647">IF(AND(D647="",G647="",J647=""),"",IF(AND(D647="",G647=""),-J647,IF(AND(D647="",J647=""),-G647,IF(AND(G647="",J647=""),D647,IF(D647="",-G647-J647,IF(G647="",D647-J647,IF(J647="",D647-G647,D647-G647-J647)))))))</f>
        <v/>
      </c>
      <c r="N647" s="178" t="str">
        <f t="array" ref="N647">IF(A647="","",VLOOKUP(A647,基础资料!A:E,4,0))</f>
        <v/>
      </c>
      <c r="O647" s="186" t="str">
        <f t="array" ref="O647">IF(OR(A647="",M647=""),"",N647*M647)</f>
        <v/>
      </c>
    </row>
    <row r="648" spans="1:15">
      <c r="A648" s="182"/>
      <c r="B648" s="172"/>
      <c r="C648" s="172"/>
      <c r="D648" s="183" t="str">
        <f t="array" ref="D648">IF(SUMPRODUCT((原材料明细表!$A$6:$A$1000&gt;=$G$4)*(原材料明细表!$A$6:$A$1000&lt;=$H$4)*(原材料明细表!$C$6:$C$1000=$A648)*(原材料明细表!$F$6:$F$1000))=0,"",SUMPRODUCT((原材料明细表!$A$6:$A$1000&gt;=$G$4)*(原材料明细表!$A$6:$A$1000&lt;=$H$4)*(原材料明细表!$C$6:$C$1000=$A648)*(原材料明细表!$F$6:$F$1000)))</f>
        <v/>
      </c>
      <c r="E648" s="174" t="str">
        <f t="array" ref="E648">IF(A648="","",VLOOKUP(A648,基础资料!A:E,4,0))</f>
        <v/>
      </c>
      <c r="F648" s="175" t="str">
        <f t="array" ref="F648">IF(OR(A648="",D648=""),"",E648*D648)</f>
        <v/>
      </c>
      <c r="G648" s="176" t="str">
        <f t="array" ref="G648">IF(SUMPRODUCT((原材料明细表!$A$6:$A$1000&gt;=$G$4)*(原材料明细表!$A$6:$A$1000&lt;=$H$4)*(原材料明细表!$C$6:$C$1000=$A648)*(原材料明细表!$I$6:$I$1000))=0,"",SUMPRODUCT((原材料明细表!$A$6:$A$1000&gt;=$G$4)*(原材料明细表!$A$6:$A$1000&lt;=$H$4)*(原材料明细表!$C$6:$C$1000=$A648)*(原材料明细表!$I$6:$I$1000)))</f>
        <v/>
      </c>
      <c r="H648" s="174" t="str">
        <f t="array" ref="H648">IF(A648="","",VLOOKUP(A648,基础资料!A:E,4,0))</f>
        <v/>
      </c>
      <c r="I648" s="184" t="str">
        <f t="array" ref="I648">IF(OR(A648="",G648=""),"",G648*H648)</f>
        <v/>
      </c>
      <c r="J648" s="176" t="str">
        <f t="array" ref="J648">IF(SUMPRODUCT((原材料明细表!$A$6:$A$1000&gt;=$G$4)*(原材料明细表!$A$6:$A$1000&lt;=$H$4)*(原材料明细表!$C$6:$C$1000=$A648)*(原材料明细表!$L$6:$L$1000))=0,"",SUMPRODUCT((原材料明细表!$A$6:$A$1000&gt;=$G$4)*(原材料明细表!$A$6:$A$1000&lt;=$H$4)*(原材料明细表!$C$6:$C$1000=$A648)*(原材料明细表!$L$6:$L$1000)))</f>
        <v/>
      </c>
      <c r="K648" s="173" t="str">
        <f t="array" ref="K648">IF(A648="","",VLOOKUP(A648,基础资料!A:E,4,0))</f>
        <v/>
      </c>
      <c r="L648" s="184" t="str">
        <f t="array" ref="L648">IF(OR(A648="",J648=""),"",J648*K648)</f>
        <v/>
      </c>
      <c r="M648" s="185" t="str">
        <f t="array" ref="M648">IF(AND(D648="",G648="",J648=""),"",IF(AND(D648="",G648=""),-J648,IF(AND(D648="",J648=""),-G648,IF(AND(G648="",J648=""),D648,IF(D648="",-G648-J648,IF(G648="",D648-J648,IF(J648="",D648-G648,D648-G648-J648)))))))</f>
        <v/>
      </c>
      <c r="N648" s="173" t="str">
        <f t="array" ref="N648">IF(A648="","",VLOOKUP(A648,基础资料!A:E,4,0))</f>
        <v/>
      </c>
      <c r="O648" s="184" t="str">
        <f t="array" ref="O648">IF(OR(A648="",M648=""),"",N648*M648)</f>
        <v/>
      </c>
    </row>
    <row r="649" spans="1:15">
      <c r="A649" s="182"/>
      <c r="B649" s="172"/>
      <c r="C649" s="172"/>
      <c r="D649" s="183" t="str">
        <f t="array" ref="D649">IF(SUMPRODUCT((原材料明细表!$A$6:$A$1000&gt;=$G$4)*(原材料明细表!$A$6:$A$1000&lt;=$H$4)*(原材料明细表!$C$6:$C$1000=$A649)*(原材料明细表!$F$6:$F$1000))=0,"",SUMPRODUCT((原材料明细表!$A$6:$A$1000&gt;=$G$4)*(原材料明细表!$A$6:$A$1000&lt;=$H$4)*(原材料明细表!$C$6:$C$1000=$A649)*(原材料明细表!$F$6:$F$1000)))</f>
        <v/>
      </c>
      <c r="E649" s="179" t="str">
        <f t="array" ref="E649">IF(A649="","",VLOOKUP(A649,基础资料!A:E,4,0))</f>
        <v/>
      </c>
      <c r="F649" s="180" t="str">
        <f t="array" ref="F649">IF(OR(A649="",D649=""),"",E649*D649)</f>
        <v/>
      </c>
      <c r="G649" s="181" t="str">
        <f t="array" ref="G649">IF(SUMPRODUCT((原材料明细表!$A$6:$A$1000&gt;=$G$4)*(原材料明细表!$A$6:$A$1000&lt;=$H$4)*(原材料明细表!$C$6:$C$1000=$A649)*(原材料明细表!$I$6:$I$1000))=0,"",SUMPRODUCT((原材料明细表!$A$6:$A$1000&gt;=$G$4)*(原材料明细表!$A$6:$A$1000&lt;=$H$4)*(原材料明细表!$C$6:$C$1000=$A649)*(原材料明细表!$I$6:$I$1000)))</f>
        <v/>
      </c>
      <c r="H649" s="179" t="str">
        <f t="array" ref="H649">IF(A649="","",VLOOKUP(A649,基础资料!A:E,4,0))</f>
        <v/>
      </c>
      <c r="I649" s="186" t="str">
        <f t="array" ref="I649">IF(OR(A649="",G649=""),"",G649*H649)</f>
        <v/>
      </c>
      <c r="J649" s="181" t="str">
        <f t="array" ref="J649">IF(SUMPRODUCT((原材料明细表!$A$6:$A$1000&gt;=$G$4)*(原材料明细表!$A$6:$A$1000&lt;=$H$4)*(原材料明细表!$C$6:$C$1000=$A649)*(原材料明细表!$L$6:$L$1000))=0,"",SUMPRODUCT((原材料明细表!$A$6:$A$1000&gt;=$G$4)*(原材料明细表!$A$6:$A$1000&lt;=$H$4)*(原材料明细表!$C$6:$C$1000=$A649)*(原材料明细表!$L$6:$L$1000)))</f>
        <v/>
      </c>
      <c r="K649" s="178" t="str">
        <f t="array" ref="K649">IF(A649="","",VLOOKUP(A649,基础资料!A:E,4,0))</f>
        <v/>
      </c>
      <c r="L649" s="186" t="str">
        <f t="array" ref="L649">IF(OR(A649="",J649=""),"",J649*K649)</f>
        <v/>
      </c>
      <c r="M649" s="187" t="str">
        <f t="array" ref="M649">IF(AND(D649="",G649="",J649=""),"",IF(AND(D649="",G649=""),-J649,IF(AND(D649="",J649=""),-G649,IF(AND(G649="",J649=""),D649,IF(D649="",-G649-J649,IF(G649="",D649-J649,IF(J649="",D649-G649,D649-G649-J649)))))))</f>
        <v/>
      </c>
      <c r="N649" s="178" t="str">
        <f t="array" ref="N649">IF(A649="","",VLOOKUP(A649,基础资料!A:E,4,0))</f>
        <v/>
      </c>
      <c r="O649" s="186" t="str">
        <f t="array" ref="O649">IF(OR(A649="",M649=""),"",N649*M649)</f>
        <v/>
      </c>
    </row>
    <row r="650" spans="1:15">
      <c r="A650" s="182"/>
      <c r="B650" s="172"/>
      <c r="C650" s="172"/>
      <c r="D650" s="183" t="str">
        <f t="array" ref="D650">IF(SUMPRODUCT((原材料明细表!$A$6:$A$1000&gt;=$G$4)*(原材料明细表!$A$6:$A$1000&lt;=$H$4)*(原材料明细表!$C$6:$C$1000=$A650)*(原材料明细表!$F$6:$F$1000))=0,"",SUMPRODUCT((原材料明细表!$A$6:$A$1000&gt;=$G$4)*(原材料明细表!$A$6:$A$1000&lt;=$H$4)*(原材料明细表!$C$6:$C$1000=$A650)*(原材料明细表!$F$6:$F$1000)))</f>
        <v/>
      </c>
      <c r="E650" s="174" t="str">
        <f t="array" ref="E650">IF(A650="","",VLOOKUP(A650,基础资料!A:E,4,0))</f>
        <v/>
      </c>
      <c r="F650" s="175" t="str">
        <f t="array" ref="F650">IF(OR(A650="",D650=""),"",E650*D650)</f>
        <v/>
      </c>
      <c r="G650" s="176" t="str">
        <f t="array" ref="G650">IF(SUMPRODUCT((原材料明细表!$A$6:$A$1000&gt;=$G$4)*(原材料明细表!$A$6:$A$1000&lt;=$H$4)*(原材料明细表!$C$6:$C$1000=$A650)*(原材料明细表!$I$6:$I$1000))=0,"",SUMPRODUCT((原材料明细表!$A$6:$A$1000&gt;=$G$4)*(原材料明细表!$A$6:$A$1000&lt;=$H$4)*(原材料明细表!$C$6:$C$1000=$A650)*(原材料明细表!$I$6:$I$1000)))</f>
        <v/>
      </c>
      <c r="H650" s="174" t="str">
        <f t="array" ref="H650">IF(A650="","",VLOOKUP(A650,基础资料!A:E,4,0))</f>
        <v/>
      </c>
      <c r="I650" s="184" t="str">
        <f t="array" ref="I650">IF(OR(A650="",G650=""),"",G650*H650)</f>
        <v/>
      </c>
      <c r="J650" s="176" t="str">
        <f t="array" ref="J650">IF(SUMPRODUCT((原材料明细表!$A$6:$A$1000&gt;=$G$4)*(原材料明细表!$A$6:$A$1000&lt;=$H$4)*(原材料明细表!$C$6:$C$1000=$A650)*(原材料明细表!$L$6:$L$1000))=0,"",SUMPRODUCT((原材料明细表!$A$6:$A$1000&gt;=$G$4)*(原材料明细表!$A$6:$A$1000&lt;=$H$4)*(原材料明细表!$C$6:$C$1000=$A650)*(原材料明细表!$L$6:$L$1000)))</f>
        <v/>
      </c>
      <c r="K650" s="173" t="str">
        <f t="array" ref="K650">IF(A650="","",VLOOKUP(A650,基础资料!A:E,4,0))</f>
        <v/>
      </c>
      <c r="L650" s="184" t="str">
        <f t="array" ref="L650">IF(OR(A650="",J650=""),"",J650*K650)</f>
        <v/>
      </c>
      <c r="M650" s="185" t="str">
        <f t="array" ref="M650">IF(AND(D650="",G650="",J650=""),"",IF(AND(D650="",G650=""),-J650,IF(AND(D650="",J650=""),-G650,IF(AND(G650="",J650=""),D650,IF(D650="",-G650-J650,IF(G650="",D650-J650,IF(J650="",D650-G650,D650-G650-J650)))))))</f>
        <v/>
      </c>
      <c r="N650" s="173" t="str">
        <f t="array" ref="N650">IF(A650="","",VLOOKUP(A650,基础资料!A:E,4,0))</f>
        <v/>
      </c>
      <c r="O650" s="184" t="str">
        <f t="array" ref="O650">IF(OR(A650="",M650=""),"",N650*M650)</f>
        <v/>
      </c>
    </row>
    <row r="651" spans="1:15">
      <c r="A651" s="182"/>
      <c r="B651" s="172"/>
      <c r="C651" s="172"/>
      <c r="D651" s="183" t="str">
        <f t="array" ref="D651">IF(SUMPRODUCT((原材料明细表!$A$6:$A$1000&gt;=$G$4)*(原材料明细表!$A$6:$A$1000&lt;=$H$4)*(原材料明细表!$C$6:$C$1000=$A651)*(原材料明细表!$F$6:$F$1000))=0,"",SUMPRODUCT((原材料明细表!$A$6:$A$1000&gt;=$G$4)*(原材料明细表!$A$6:$A$1000&lt;=$H$4)*(原材料明细表!$C$6:$C$1000=$A651)*(原材料明细表!$F$6:$F$1000)))</f>
        <v/>
      </c>
      <c r="E651" s="179" t="str">
        <f t="array" ref="E651">IF(A651="","",VLOOKUP(A651,基础资料!A:E,4,0))</f>
        <v/>
      </c>
      <c r="F651" s="180" t="str">
        <f t="array" ref="F651">IF(OR(A651="",D651=""),"",E651*D651)</f>
        <v/>
      </c>
      <c r="G651" s="181" t="str">
        <f t="array" ref="G651">IF(SUMPRODUCT((原材料明细表!$A$6:$A$1000&gt;=$G$4)*(原材料明细表!$A$6:$A$1000&lt;=$H$4)*(原材料明细表!$C$6:$C$1000=$A651)*(原材料明细表!$I$6:$I$1000))=0,"",SUMPRODUCT((原材料明细表!$A$6:$A$1000&gt;=$G$4)*(原材料明细表!$A$6:$A$1000&lt;=$H$4)*(原材料明细表!$C$6:$C$1000=$A651)*(原材料明细表!$I$6:$I$1000)))</f>
        <v/>
      </c>
      <c r="H651" s="179" t="str">
        <f t="array" ref="H651">IF(A651="","",VLOOKUP(A651,基础资料!A:E,4,0))</f>
        <v/>
      </c>
      <c r="I651" s="186" t="str">
        <f t="array" ref="I651">IF(OR(A651="",G651=""),"",G651*H651)</f>
        <v/>
      </c>
      <c r="J651" s="181" t="str">
        <f t="array" ref="J651">IF(SUMPRODUCT((原材料明细表!$A$6:$A$1000&gt;=$G$4)*(原材料明细表!$A$6:$A$1000&lt;=$H$4)*(原材料明细表!$C$6:$C$1000=$A651)*(原材料明细表!$L$6:$L$1000))=0,"",SUMPRODUCT((原材料明细表!$A$6:$A$1000&gt;=$G$4)*(原材料明细表!$A$6:$A$1000&lt;=$H$4)*(原材料明细表!$C$6:$C$1000=$A651)*(原材料明细表!$L$6:$L$1000)))</f>
        <v/>
      </c>
      <c r="K651" s="178" t="str">
        <f t="array" ref="K651">IF(A651="","",VLOOKUP(A651,基础资料!A:E,4,0))</f>
        <v/>
      </c>
      <c r="L651" s="186" t="str">
        <f t="array" ref="L651">IF(OR(A651="",J651=""),"",J651*K651)</f>
        <v/>
      </c>
      <c r="M651" s="187" t="str">
        <f t="array" ref="M651">IF(AND(D651="",G651="",J651=""),"",IF(AND(D651="",G651=""),-J651,IF(AND(D651="",J651=""),-G651,IF(AND(G651="",J651=""),D651,IF(D651="",-G651-J651,IF(G651="",D651-J651,IF(J651="",D651-G651,D651-G651-J651)))))))</f>
        <v/>
      </c>
      <c r="N651" s="178" t="str">
        <f t="array" ref="N651">IF(A651="","",VLOOKUP(A651,基础资料!A:E,4,0))</f>
        <v/>
      </c>
      <c r="O651" s="186" t="str">
        <f t="array" ref="O651">IF(OR(A651="",M651=""),"",N651*M651)</f>
        <v/>
      </c>
    </row>
    <row r="652" spans="1:15">
      <c r="A652" s="182"/>
      <c r="B652" s="172"/>
      <c r="C652" s="172"/>
      <c r="D652" s="183" t="str">
        <f t="array" ref="D652">IF(SUMPRODUCT((原材料明细表!$A$6:$A$1000&gt;=$G$4)*(原材料明细表!$A$6:$A$1000&lt;=$H$4)*(原材料明细表!$C$6:$C$1000=$A652)*(原材料明细表!$F$6:$F$1000))=0,"",SUMPRODUCT((原材料明细表!$A$6:$A$1000&gt;=$G$4)*(原材料明细表!$A$6:$A$1000&lt;=$H$4)*(原材料明细表!$C$6:$C$1000=$A652)*(原材料明细表!$F$6:$F$1000)))</f>
        <v/>
      </c>
      <c r="E652" s="174" t="str">
        <f t="array" ref="E652">IF(A652="","",VLOOKUP(A652,基础资料!A:E,4,0))</f>
        <v/>
      </c>
      <c r="F652" s="175" t="str">
        <f t="array" ref="F652">IF(OR(A652="",D652=""),"",E652*D652)</f>
        <v/>
      </c>
      <c r="G652" s="176" t="str">
        <f t="array" ref="G652">IF(SUMPRODUCT((原材料明细表!$A$6:$A$1000&gt;=$G$4)*(原材料明细表!$A$6:$A$1000&lt;=$H$4)*(原材料明细表!$C$6:$C$1000=$A652)*(原材料明细表!$I$6:$I$1000))=0,"",SUMPRODUCT((原材料明细表!$A$6:$A$1000&gt;=$G$4)*(原材料明细表!$A$6:$A$1000&lt;=$H$4)*(原材料明细表!$C$6:$C$1000=$A652)*(原材料明细表!$I$6:$I$1000)))</f>
        <v/>
      </c>
      <c r="H652" s="174" t="str">
        <f t="array" ref="H652">IF(A652="","",VLOOKUP(A652,基础资料!A:E,4,0))</f>
        <v/>
      </c>
      <c r="I652" s="184" t="str">
        <f t="array" ref="I652">IF(OR(A652="",G652=""),"",G652*H652)</f>
        <v/>
      </c>
      <c r="J652" s="176" t="str">
        <f t="array" ref="J652">IF(SUMPRODUCT((原材料明细表!$A$6:$A$1000&gt;=$G$4)*(原材料明细表!$A$6:$A$1000&lt;=$H$4)*(原材料明细表!$C$6:$C$1000=$A652)*(原材料明细表!$L$6:$L$1000))=0,"",SUMPRODUCT((原材料明细表!$A$6:$A$1000&gt;=$G$4)*(原材料明细表!$A$6:$A$1000&lt;=$H$4)*(原材料明细表!$C$6:$C$1000=$A652)*(原材料明细表!$L$6:$L$1000)))</f>
        <v/>
      </c>
      <c r="K652" s="173" t="str">
        <f t="array" ref="K652">IF(A652="","",VLOOKUP(A652,基础资料!A:E,4,0))</f>
        <v/>
      </c>
      <c r="L652" s="184" t="str">
        <f t="array" ref="L652">IF(OR(A652="",J652=""),"",J652*K652)</f>
        <v/>
      </c>
      <c r="M652" s="185" t="str">
        <f t="array" ref="M652">IF(AND(D652="",G652="",J652=""),"",IF(AND(D652="",G652=""),-J652,IF(AND(D652="",J652=""),-G652,IF(AND(G652="",J652=""),D652,IF(D652="",-G652-J652,IF(G652="",D652-J652,IF(J652="",D652-G652,D652-G652-J652)))))))</f>
        <v/>
      </c>
      <c r="N652" s="173" t="str">
        <f t="array" ref="N652">IF(A652="","",VLOOKUP(A652,基础资料!A:E,4,0))</f>
        <v/>
      </c>
      <c r="O652" s="184" t="str">
        <f t="array" ref="O652">IF(OR(A652="",M652=""),"",N652*M652)</f>
        <v/>
      </c>
    </row>
    <row r="653" spans="1:15">
      <c r="A653" s="182"/>
      <c r="B653" s="172"/>
      <c r="C653" s="172"/>
      <c r="D653" s="183" t="str">
        <f t="array" ref="D653">IF(SUMPRODUCT((原材料明细表!$A$6:$A$1000&gt;=$G$4)*(原材料明细表!$A$6:$A$1000&lt;=$H$4)*(原材料明细表!$C$6:$C$1000=$A653)*(原材料明细表!$F$6:$F$1000))=0,"",SUMPRODUCT((原材料明细表!$A$6:$A$1000&gt;=$G$4)*(原材料明细表!$A$6:$A$1000&lt;=$H$4)*(原材料明细表!$C$6:$C$1000=$A653)*(原材料明细表!$F$6:$F$1000)))</f>
        <v/>
      </c>
      <c r="E653" s="179" t="str">
        <f t="array" ref="E653">IF(A653="","",VLOOKUP(A653,基础资料!A:E,4,0))</f>
        <v/>
      </c>
      <c r="F653" s="180" t="str">
        <f t="array" ref="F653">IF(OR(A653="",D653=""),"",E653*D653)</f>
        <v/>
      </c>
      <c r="G653" s="181" t="str">
        <f t="array" ref="G653">IF(SUMPRODUCT((原材料明细表!$A$6:$A$1000&gt;=$G$4)*(原材料明细表!$A$6:$A$1000&lt;=$H$4)*(原材料明细表!$C$6:$C$1000=$A653)*(原材料明细表!$I$6:$I$1000))=0,"",SUMPRODUCT((原材料明细表!$A$6:$A$1000&gt;=$G$4)*(原材料明细表!$A$6:$A$1000&lt;=$H$4)*(原材料明细表!$C$6:$C$1000=$A653)*(原材料明细表!$I$6:$I$1000)))</f>
        <v/>
      </c>
      <c r="H653" s="179" t="str">
        <f t="array" ref="H653">IF(A653="","",VLOOKUP(A653,基础资料!A:E,4,0))</f>
        <v/>
      </c>
      <c r="I653" s="186" t="str">
        <f t="array" ref="I653">IF(OR(A653="",G653=""),"",G653*H653)</f>
        <v/>
      </c>
      <c r="J653" s="181" t="str">
        <f t="array" ref="J653">IF(SUMPRODUCT((原材料明细表!$A$6:$A$1000&gt;=$G$4)*(原材料明细表!$A$6:$A$1000&lt;=$H$4)*(原材料明细表!$C$6:$C$1000=$A653)*(原材料明细表!$L$6:$L$1000))=0,"",SUMPRODUCT((原材料明细表!$A$6:$A$1000&gt;=$G$4)*(原材料明细表!$A$6:$A$1000&lt;=$H$4)*(原材料明细表!$C$6:$C$1000=$A653)*(原材料明细表!$L$6:$L$1000)))</f>
        <v/>
      </c>
      <c r="K653" s="178" t="str">
        <f t="array" ref="K653">IF(A653="","",VLOOKUP(A653,基础资料!A:E,4,0))</f>
        <v/>
      </c>
      <c r="L653" s="186" t="str">
        <f t="array" ref="L653">IF(OR(A653="",J653=""),"",J653*K653)</f>
        <v/>
      </c>
      <c r="M653" s="187" t="str">
        <f t="array" ref="M653">IF(AND(D653="",G653="",J653=""),"",IF(AND(D653="",G653=""),-J653,IF(AND(D653="",J653=""),-G653,IF(AND(G653="",J653=""),D653,IF(D653="",-G653-J653,IF(G653="",D653-J653,IF(J653="",D653-G653,D653-G653-J653)))))))</f>
        <v/>
      </c>
      <c r="N653" s="178" t="str">
        <f t="array" ref="N653">IF(A653="","",VLOOKUP(A653,基础资料!A:E,4,0))</f>
        <v/>
      </c>
      <c r="O653" s="186" t="str">
        <f t="array" ref="O653">IF(OR(A653="",M653=""),"",N653*M653)</f>
        <v/>
      </c>
    </row>
    <row r="654" spans="1:15">
      <c r="A654" s="182"/>
      <c r="B654" s="172"/>
      <c r="C654" s="172"/>
      <c r="D654" s="183" t="str">
        <f t="array" ref="D654">IF(SUMPRODUCT((原材料明细表!$A$6:$A$1000&gt;=$G$4)*(原材料明细表!$A$6:$A$1000&lt;=$H$4)*(原材料明细表!$C$6:$C$1000=$A654)*(原材料明细表!$F$6:$F$1000))=0,"",SUMPRODUCT((原材料明细表!$A$6:$A$1000&gt;=$G$4)*(原材料明细表!$A$6:$A$1000&lt;=$H$4)*(原材料明细表!$C$6:$C$1000=$A654)*(原材料明细表!$F$6:$F$1000)))</f>
        <v/>
      </c>
      <c r="E654" s="174" t="str">
        <f t="array" ref="E654">IF(A654="","",VLOOKUP(A654,基础资料!A:E,4,0))</f>
        <v/>
      </c>
      <c r="F654" s="175" t="str">
        <f t="array" ref="F654">IF(OR(A654="",D654=""),"",E654*D654)</f>
        <v/>
      </c>
      <c r="G654" s="176" t="str">
        <f t="array" ref="G654">IF(SUMPRODUCT((原材料明细表!$A$6:$A$1000&gt;=$G$4)*(原材料明细表!$A$6:$A$1000&lt;=$H$4)*(原材料明细表!$C$6:$C$1000=$A654)*(原材料明细表!$I$6:$I$1000))=0,"",SUMPRODUCT((原材料明细表!$A$6:$A$1000&gt;=$G$4)*(原材料明细表!$A$6:$A$1000&lt;=$H$4)*(原材料明细表!$C$6:$C$1000=$A654)*(原材料明细表!$I$6:$I$1000)))</f>
        <v/>
      </c>
      <c r="H654" s="174" t="str">
        <f t="array" ref="H654">IF(A654="","",VLOOKUP(A654,基础资料!A:E,4,0))</f>
        <v/>
      </c>
      <c r="I654" s="184" t="str">
        <f t="array" ref="I654">IF(OR(A654="",G654=""),"",G654*H654)</f>
        <v/>
      </c>
      <c r="J654" s="176" t="str">
        <f t="array" ref="J654">IF(SUMPRODUCT((原材料明细表!$A$6:$A$1000&gt;=$G$4)*(原材料明细表!$A$6:$A$1000&lt;=$H$4)*(原材料明细表!$C$6:$C$1000=$A654)*(原材料明细表!$L$6:$L$1000))=0,"",SUMPRODUCT((原材料明细表!$A$6:$A$1000&gt;=$G$4)*(原材料明细表!$A$6:$A$1000&lt;=$H$4)*(原材料明细表!$C$6:$C$1000=$A654)*(原材料明细表!$L$6:$L$1000)))</f>
        <v/>
      </c>
      <c r="K654" s="173" t="str">
        <f t="array" ref="K654">IF(A654="","",VLOOKUP(A654,基础资料!A:E,4,0))</f>
        <v/>
      </c>
      <c r="L654" s="184" t="str">
        <f t="array" ref="L654">IF(OR(A654="",J654=""),"",J654*K654)</f>
        <v/>
      </c>
      <c r="M654" s="185" t="str">
        <f t="array" ref="M654">IF(AND(D654="",G654="",J654=""),"",IF(AND(D654="",G654=""),-J654,IF(AND(D654="",J654=""),-G654,IF(AND(G654="",J654=""),D654,IF(D654="",-G654-J654,IF(G654="",D654-J654,IF(J654="",D654-G654,D654-G654-J654)))))))</f>
        <v/>
      </c>
      <c r="N654" s="173" t="str">
        <f t="array" ref="N654">IF(A654="","",VLOOKUP(A654,基础资料!A:E,4,0))</f>
        <v/>
      </c>
      <c r="O654" s="184" t="str">
        <f t="array" ref="O654">IF(OR(A654="",M654=""),"",N654*M654)</f>
        <v/>
      </c>
    </row>
    <row r="655" spans="1:15">
      <c r="A655" s="182"/>
      <c r="B655" s="172"/>
      <c r="C655" s="172"/>
      <c r="D655" s="183" t="str">
        <f t="array" ref="D655">IF(SUMPRODUCT((原材料明细表!$A$6:$A$1000&gt;=$G$4)*(原材料明细表!$A$6:$A$1000&lt;=$H$4)*(原材料明细表!$C$6:$C$1000=$A655)*(原材料明细表!$F$6:$F$1000))=0,"",SUMPRODUCT((原材料明细表!$A$6:$A$1000&gt;=$G$4)*(原材料明细表!$A$6:$A$1000&lt;=$H$4)*(原材料明细表!$C$6:$C$1000=$A655)*(原材料明细表!$F$6:$F$1000)))</f>
        <v/>
      </c>
      <c r="E655" s="179" t="str">
        <f t="array" ref="E655">IF(A655="","",VLOOKUP(A655,基础资料!A:E,4,0))</f>
        <v/>
      </c>
      <c r="F655" s="180" t="str">
        <f t="array" ref="F655">IF(OR(A655="",D655=""),"",E655*D655)</f>
        <v/>
      </c>
      <c r="G655" s="181" t="str">
        <f t="array" ref="G655">IF(SUMPRODUCT((原材料明细表!$A$6:$A$1000&gt;=$G$4)*(原材料明细表!$A$6:$A$1000&lt;=$H$4)*(原材料明细表!$C$6:$C$1000=$A655)*(原材料明细表!$I$6:$I$1000))=0,"",SUMPRODUCT((原材料明细表!$A$6:$A$1000&gt;=$G$4)*(原材料明细表!$A$6:$A$1000&lt;=$H$4)*(原材料明细表!$C$6:$C$1000=$A655)*(原材料明细表!$I$6:$I$1000)))</f>
        <v/>
      </c>
      <c r="H655" s="179" t="str">
        <f t="array" ref="H655">IF(A655="","",VLOOKUP(A655,基础资料!A:E,4,0))</f>
        <v/>
      </c>
      <c r="I655" s="186" t="str">
        <f t="array" ref="I655">IF(OR(A655="",G655=""),"",G655*H655)</f>
        <v/>
      </c>
      <c r="J655" s="181" t="str">
        <f t="array" ref="J655">IF(SUMPRODUCT((原材料明细表!$A$6:$A$1000&gt;=$G$4)*(原材料明细表!$A$6:$A$1000&lt;=$H$4)*(原材料明细表!$C$6:$C$1000=$A655)*(原材料明细表!$L$6:$L$1000))=0,"",SUMPRODUCT((原材料明细表!$A$6:$A$1000&gt;=$G$4)*(原材料明细表!$A$6:$A$1000&lt;=$H$4)*(原材料明细表!$C$6:$C$1000=$A655)*(原材料明细表!$L$6:$L$1000)))</f>
        <v/>
      </c>
      <c r="K655" s="178" t="str">
        <f t="array" ref="K655">IF(A655="","",VLOOKUP(A655,基础资料!A:E,4,0))</f>
        <v/>
      </c>
      <c r="L655" s="186" t="str">
        <f t="array" ref="L655">IF(OR(A655="",J655=""),"",J655*K655)</f>
        <v/>
      </c>
      <c r="M655" s="187" t="str">
        <f t="array" ref="M655">IF(AND(D655="",G655="",J655=""),"",IF(AND(D655="",G655=""),-J655,IF(AND(D655="",J655=""),-G655,IF(AND(G655="",J655=""),D655,IF(D655="",-G655-J655,IF(G655="",D655-J655,IF(J655="",D655-G655,D655-G655-J655)))))))</f>
        <v/>
      </c>
      <c r="N655" s="178" t="str">
        <f t="array" ref="N655">IF(A655="","",VLOOKUP(A655,基础资料!A:E,4,0))</f>
        <v/>
      </c>
      <c r="O655" s="186" t="str">
        <f t="array" ref="O655">IF(OR(A655="",M655=""),"",N655*M655)</f>
        <v/>
      </c>
    </row>
    <row r="656" spans="1:15">
      <c r="A656" s="182"/>
      <c r="B656" s="172"/>
      <c r="C656" s="172"/>
      <c r="D656" s="183" t="str">
        <f t="array" ref="D656">IF(SUMPRODUCT((原材料明细表!$A$6:$A$1000&gt;=$G$4)*(原材料明细表!$A$6:$A$1000&lt;=$H$4)*(原材料明细表!$C$6:$C$1000=$A656)*(原材料明细表!$F$6:$F$1000))=0,"",SUMPRODUCT((原材料明细表!$A$6:$A$1000&gt;=$G$4)*(原材料明细表!$A$6:$A$1000&lt;=$H$4)*(原材料明细表!$C$6:$C$1000=$A656)*(原材料明细表!$F$6:$F$1000)))</f>
        <v/>
      </c>
      <c r="E656" s="174" t="str">
        <f t="array" ref="E656">IF(A656="","",VLOOKUP(A656,基础资料!A:E,4,0))</f>
        <v/>
      </c>
      <c r="F656" s="175" t="str">
        <f t="array" ref="F656">IF(OR(A656="",D656=""),"",E656*D656)</f>
        <v/>
      </c>
      <c r="G656" s="176" t="str">
        <f t="array" ref="G656">IF(SUMPRODUCT((原材料明细表!$A$6:$A$1000&gt;=$G$4)*(原材料明细表!$A$6:$A$1000&lt;=$H$4)*(原材料明细表!$C$6:$C$1000=$A656)*(原材料明细表!$I$6:$I$1000))=0,"",SUMPRODUCT((原材料明细表!$A$6:$A$1000&gt;=$G$4)*(原材料明细表!$A$6:$A$1000&lt;=$H$4)*(原材料明细表!$C$6:$C$1000=$A656)*(原材料明细表!$I$6:$I$1000)))</f>
        <v/>
      </c>
      <c r="H656" s="174" t="str">
        <f t="array" ref="H656">IF(A656="","",VLOOKUP(A656,基础资料!A:E,4,0))</f>
        <v/>
      </c>
      <c r="I656" s="184" t="str">
        <f t="array" ref="I656">IF(OR(A656="",G656=""),"",G656*H656)</f>
        <v/>
      </c>
      <c r="J656" s="176" t="str">
        <f t="array" ref="J656">IF(SUMPRODUCT((原材料明细表!$A$6:$A$1000&gt;=$G$4)*(原材料明细表!$A$6:$A$1000&lt;=$H$4)*(原材料明细表!$C$6:$C$1000=$A656)*(原材料明细表!$L$6:$L$1000))=0,"",SUMPRODUCT((原材料明细表!$A$6:$A$1000&gt;=$G$4)*(原材料明细表!$A$6:$A$1000&lt;=$H$4)*(原材料明细表!$C$6:$C$1000=$A656)*(原材料明细表!$L$6:$L$1000)))</f>
        <v/>
      </c>
      <c r="K656" s="173" t="str">
        <f t="array" ref="K656">IF(A656="","",VLOOKUP(A656,基础资料!A:E,4,0))</f>
        <v/>
      </c>
      <c r="L656" s="184" t="str">
        <f t="array" ref="L656">IF(OR(A656="",J656=""),"",J656*K656)</f>
        <v/>
      </c>
      <c r="M656" s="185" t="str">
        <f t="array" ref="M656">IF(AND(D656="",G656="",J656=""),"",IF(AND(D656="",G656=""),-J656,IF(AND(D656="",J656=""),-G656,IF(AND(G656="",J656=""),D656,IF(D656="",-G656-J656,IF(G656="",D656-J656,IF(J656="",D656-G656,D656-G656-J656)))))))</f>
        <v/>
      </c>
      <c r="N656" s="173" t="str">
        <f t="array" ref="N656">IF(A656="","",VLOOKUP(A656,基础资料!A:E,4,0))</f>
        <v/>
      </c>
      <c r="O656" s="184" t="str">
        <f t="array" ref="O656">IF(OR(A656="",M656=""),"",N656*M656)</f>
        <v/>
      </c>
    </row>
    <row r="657" spans="1:15">
      <c r="A657" s="182"/>
      <c r="B657" s="172"/>
      <c r="C657" s="172"/>
      <c r="D657" s="183" t="str">
        <f t="array" ref="D657">IF(SUMPRODUCT((原材料明细表!$A$6:$A$1000&gt;=$G$4)*(原材料明细表!$A$6:$A$1000&lt;=$H$4)*(原材料明细表!$C$6:$C$1000=$A657)*(原材料明细表!$F$6:$F$1000))=0,"",SUMPRODUCT((原材料明细表!$A$6:$A$1000&gt;=$G$4)*(原材料明细表!$A$6:$A$1000&lt;=$H$4)*(原材料明细表!$C$6:$C$1000=$A657)*(原材料明细表!$F$6:$F$1000)))</f>
        <v/>
      </c>
      <c r="E657" s="179" t="str">
        <f t="array" ref="E657">IF(A657="","",VLOOKUP(A657,基础资料!A:E,4,0))</f>
        <v/>
      </c>
      <c r="F657" s="180" t="str">
        <f t="array" ref="F657">IF(OR(A657="",D657=""),"",E657*D657)</f>
        <v/>
      </c>
      <c r="G657" s="181" t="str">
        <f t="array" ref="G657">IF(SUMPRODUCT((原材料明细表!$A$6:$A$1000&gt;=$G$4)*(原材料明细表!$A$6:$A$1000&lt;=$H$4)*(原材料明细表!$C$6:$C$1000=$A657)*(原材料明细表!$I$6:$I$1000))=0,"",SUMPRODUCT((原材料明细表!$A$6:$A$1000&gt;=$G$4)*(原材料明细表!$A$6:$A$1000&lt;=$H$4)*(原材料明细表!$C$6:$C$1000=$A657)*(原材料明细表!$I$6:$I$1000)))</f>
        <v/>
      </c>
      <c r="H657" s="179" t="str">
        <f t="array" ref="H657">IF(A657="","",VLOOKUP(A657,基础资料!A:E,4,0))</f>
        <v/>
      </c>
      <c r="I657" s="186" t="str">
        <f t="array" ref="I657">IF(OR(A657="",G657=""),"",G657*H657)</f>
        <v/>
      </c>
      <c r="J657" s="181" t="str">
        <f t="array" ref="J657">IF(SUMPRODUCT((原材料明细表!$A$6:$A$1000&gt;=$G$4)*(原材料明细表!$A$6:$A$1000&lt;=$H$4)*(原材料明细表!$C$6:$C$1000=$A657)*(原材料明细表!$L$6:$L$1000))=0,"",SUMPRODUCT((原材料明细表!$A$6:$A$1000&gt;=$G$4)*(原材料明细表!$A$6:$A$1000&lt;=$H$4)*(原材料明细表!$C$6:$C$1000=$A657)*(原材料明细表!$L$6:$L$1000)))</f>
        <v/>
      </c>
      <c r="K657" s="178" t="str">
        <f t="array" ref="K657">IF(A657="","",VLOOKUP(A657,基础资料!A:E,4,0))</f>
        <v/>
      </c>
      <c r="L657" s="186" t="str">
        <f t="array" ref="L657">IF(OR(A657="",J657=""),"",J657*K657)</f>
        <v/>
      </c>
      <c r="M657" s="187" t="str">
        <f t="array" ref="M657">IF(AND(D657="",G657="",J657=""),"",IF(AND(D657="",G657=""),-J657,IF(AND(D657="",J657=""),-G657,IF(AND(G657="",J657=""),D657,IF(D657="",-G657-J657,IF(G657="",D657-J657,IF(J657="",D657-G657,D657-G657-J657)))))))</f>
        <v/>
      </c>
      <c r="N657" s="178" t="str">
        <f t="array" ref="N657">IF(A657="","",VLOOKUP(A657,基础资料!A:E,4,0))</f>
        <v/>
      </c>
      <c r="O657" s="186" t="str">
        <f t="array" ref="O657">IF(OR(A657="",M657=""),"",N657*M657)</f>
        <v/>
      </c>
    </row>
    <row r="658" spans="1:15">
      <c r="A658" s="182"/>
      <c r="B658" s="172"/>
      <c r="C658" s="172"/>
      <c r="D658" s="183" t="str">
        <f t="array" ref="D658">IF(SUMPRODUCT((原材料明细表!$A$6:$A$1000&gt;=$G$4)*(原材料明细表!$A$6:$A$1000&lt;=$H$4)*(原材料明细表!$C$6:$C$1000=$A658)*(原材料明细表!$F$6:$F$1000))=0,"",SUMPRODUCT((原材料明细表!$A$6:$A$1000&gt;=$G$4)*(原材料明细表!$A$6:$A$1000&lt;=$H$4)*(原材料明细表!$C$6:$C$1000=$A658)*(原材料明细表!$F$6:$F$1000)))</f>
        <v/>
      </c>
      <c r="E658" s="174" t="str">
        <f t="array" ref="E658">IF(A658="","",VLOOKUP(A658,基础资料!A:E,4,0))</f>
        <v/>
      </c>
      <c r="F658" s="175" t="str">
        <f t="array" ref="F658">IF(OR(A658="",D658=""),"",E658*D658)</f>
        <v/>
      </c>
      <c r="G658" s="176" t="str">
        <f t="array" ref="G658">IF(SUMPRODUCT((原材料明细表!$A$6:$A$1000&gt;=$G$4)*(原材料明细表!$A$6:$A$1000&lt;=$H$4)*(原材料明细表!$C$6:$C$1000=$A658)*(原材料明细表!$I$6:$I$1000))=0,"",SUMPRODUCT((原材料明细表!$A$6:$A$1000&gt;=$G$4)*(原材料明细表!$A$6:$A$1000&lt;=$H$4)*(原材料明细表!$C$6:$C$1000=$A658)*(原材料明细表!$I$6:$I$1000)))</f>
        <v/>
      </c>
      <c r="H658" s="174" t="str">
        <f t="array" ref="H658">IF(A658="","",VLOOKUP(A658,基础资料!A:E,4,0))</f>
        <v/>
      </c>
      <c r="I658" s="184" t="str">
        <f t="array" ref="I658">IF(OR(A658="",G658=""),"",G658*H658)</f>
        <v/>
      </c>
      <c r="J658" s="176" t="str">
        <f t="array" ref="J658">IF(SUMPRODUCT((原材料明细表!$A$6:$A$1000&gt;=$G$4)*(原材料明细表!$A$6:$A$1000&lt;=$H$4)*(原材料明细表!$C$6:$C$1000=$A658)*(原材料明细表!$L$6:$L$1000))=0,"",SUMPRODUCT((原材料明细表!$A$6:$A$1000&gt;=$G$4)*(原材料明细表!$A$6:$A$1000&lt;=$H$4)*(原材料明细表!$C$6:$C$1000=$A658)*(原材料明细表!$L$6:$L$1000)))</f>
        <v/>
      </c>
      <c r="K658" s="173" t="str">
        <f t="array" ref="K658">IF(A658="","",VLOOKUP(A658,基础资料!A:E,4,0))</f>
        <v/>
      </c>
      <c r="L658" s="184" t="str">
        <f t="array" ref="L658">IF(OR(A658="",J658=""),"",J658*K658)</f>
        <v/>
      </c>
      <c r="M658" s="185" t="str">
        <f t="array" ref="M658">IF(AND(D658="",G658="",J658=""),"",IF(AND(D658="",G658=""),-J658,IF(AND(D658="",J658=""),-G658,IF(AND(G658="",J658=""),D658,IF(D658="",-G658-J658,IF(G658="",D658-J658,IF(J658="",D658-G658,D658-G658-J658)))))))</f>
        <v/>
      </c>
      <c r="N658" s="173" t="str">
        <f t="array" ref="N658">IF(A658="","",VLOOKUP(A658,基础资料!A:E,4,0))</f>
        <v/>
      </c>
      <c r="O658" s="184" t="str">
        <f t="array" ref="O658">IF(OR(A658="",M658=""),"",N658*M658)</f>
        <v/>
      </c>
    </row>
    <row r="659" spans="1:15">
      <c r="A659" s="182"/>
      <c r="B659" s="172"/>
      <c r="C659" s="172"/>
      <c r="D659" s="183" t="str">
        <f t="array" ref="D659">IF(SUMPRODUCT((原材料明细表!$A$6:$A$1000&gt;=$G$4)*(原材料明细表!$A$6:$A$1000&lt;=$H$4)*(原材料明细表!$C$6:$C$1000=$A659)*(原材料明细表!$F$6:$F$1000))=0,"",SUMPRODUCT((原材料明细表!$A$6:$A$1000&gt;=$G$4)*(原材料明细表!$A$6:$A$1000&lt;=$H$4)*(原材料明细表!$C$6:$C$1000=$A659)*(原材料明细表!$F$6:$F$1000)))</f>
        <v/>
      </c>
      <c r="E659" s="179" t="str">
        <f t="array" ref="E659">IF(A659="","",VLOOKUP(A659,基础资料!A:E,4,0))</f>
        <v/>
      </c>
      <c r="F659" s="180" t="str">
        <f t="array" ref="F659">IF(OR(A659="",D659=""),"",E659*D659)</f>
        <v/>
      </c>
      <c r="G659" s="181" t="str">
        <f t="array" ref="G659">IF(SUMPRODUCT((原材料明细表!$A$6:$A$1000&gt;=$G$4)*(原材料明细表!$A$6:$A$1000&lt;=$H$4)*(原材料明细表!$C$6:$C$1000=$A659)*(原材料明细表!$I$6:$I$1000))=0,"",SUMPRODUCT((原材料明细表!$A$6:$A$1000&gt;=$G$4)*(原材料明细表!$A$6:$A$1000&lt;=$H$4)*(原材料明细表!$C$6:$C$1000=$A659)*(原材料明细表!$I$6:$I$1000)))</f>
        <v/>
      </c>
      <c r="H659" s="179" t="str">
        <f t="array" ref="H659">IF(A659="","",VLOOKUP(A659,基础资料!A:E,4,0))</f>
        <v/>
      </c>
      <c r="I659" s="186" t="str">
        <f t="array" ref="I659">IF(OR(A659="",G659=""),"",G659*H659)</f>
        <v/>
      </c>
      <c r="J659" s="181" t="str">
        <f t="array" ref="J659">IF(SUMPRODUCT((原材料明细表!$A$6:$A$1000&gt;=$G$4)*(原材料明细表!$A$6:$A$1000&lt;=$H$4)*(原材料明细表!$C$6:$C$1000=$A659)*(原材料明细表!$L$6:$L$1000))=0,"",SUMPRODUCT((原材料明细表!$A$6:$A$1000&gt;=$G$4)*(原材料明细表!$A$6:$A$1000&lt;=$H$4)*(原材料明细表!$C$6:$C$1000=$A659)*(原材料明细表!$L$6:$L$1000)))</f>
        <v/>
      </c>
      <c r="K659" s="178" t="str">
        <f t="array" ref="K659">IF(A659="","",VLOOKUP(A659,基础资料!A:E,4,0))</f>
        <v/>
      </c>
      <c r="L659" s="186" t="str">
        <f t="array" ref="L659">IF(OR(A659="",J659=""),"",J659*K659)</f>
        <v/>
      </c>
      <c r="M659" s="187" t="str">
        <f t="array" ref="M659">IF(AND(D659="",G659="",J659=""),"",IF(AND(D659="",G659=""),-J659,IF(AND(D659="",J659=""),-G659,IF(AND(G659="",J659=""),D659,IF(D659="",-G659-J659,IF(G659="",D659-J659,IF(J659="",D659-G659,D659-G659-J659)))))))</f>
        <v/>
      </c>
      <c r="N659" s="178" t="str">
        <f t="array" ref="N659">IF(A659="","",VLOOKUP(A659,基础资料!A:E,4,0))</f>
        <v/>
      </c>
      <c r="O659" s="186" t="str">
        <f t="array" ref="O659">IF(OR(A659="",M659=""),"",N659*M659)</f>
        <v/>
      </c>
    </row>
    <row r="660" spans="1:15">
      <c r="A660" s="182"/>
      <c r="B660" s="172"/>
      <c r="C660" s="172"/>
      <c r="D660" s="183" t="str">
        <f t="array" ref="D660">IF(SUMPRODUCT((原材料明细表!$A$6:$A$1000&gt;=$G$4)*(原材料明细表!$A$6:$A$1000&lt;=$H$4)*(原材料明细表!$C$6:$C$1000=$A660)*(原材料明细表!$F$6:$F$1000))=0,"",SUMPRODUCT((原材料明细表!$A$6:$A$1000&gt;=$G$4)*(原材料明细表!$A$6:$A$1000&lt;=$H$4)*(原材料明细表!$C$6:$C$1000=$A660)*(原材料明细表!$F$6:$F$1000)))</f>
        <v/>
      </c>
      <c r="E660" s="174" t="str">
        <f t="array" ref="E660">IF(A660="","",VLOOKUP(A660,基础资料!A:E,4,0))</f>
        <v/>
      </c>
      <c r="F660" s="175" t="str">
        <f t="array" ref="F660">IF(OR(A660="",D660=""),"",E660*D660)</f>
        <v/>
      </c>
      <c r="G660" s="176" t="str">
        <f t="array" ref="G660">IF(SUMPRODUCT((原材料明细表!$A$6:$A$1000&gt;=$G$4)*(原材料明细表!$A$6:$A$1000&lt;=$H$4)*(原材料明细表!$C$6:$C$1000=$A660)*(原材料明细表!$I$6:$I$1000))=0,"",SUMPRODUCT((原材料明细表!$A$6:$A$1000&gt;=$G$4)*(原材料明细表!$A$6:$A$1000&lt;=$H$4)*(原材料明细表!$C$6:$C$1000=$A660)*(原材料明细表!$I$6:$I$1000)))</f>
        <v/>
      </c>
      <c r="H660" s="174" t="str">
        <f t="array" ref="H660">IF(A660="","",VLOOKUP(A660,基础资料!A:E,4,0))</f>
        <v/>
      </c>
      <c r="I660" s="184" t="str">
        <f t="array" ref="I660">IF(OR(A660="",G660=""),"",G660*H660)</f>
        <v/>
      </c>
      <c r="J660" s="176" t="str">
        <f t="array" ref="J660">IF(SUMPRODUCT((原材料明细表!$A$6:$A$1000&gt;=$G$4)*(原材料明细表!$A$6:$A$1000&lt;=$H$4)*(原材料明细表!$C$6:$C$1000=$A660)*(原材料明细表!$L$6:$L$1000))=0,"",SUMPRODUCT((原材料明细表!$A$6:$A$1000&gt;=$G$4)*(原材料明细表!$A$6:$A$1000&lt;=$H$4)*(原材料明细表!$C$6:$C$1000=$A660)*(原材料明细表!$L$6:$L$1000)))</f>
        <v/>
      </c>
      <c r="K660" s="173" t="str">
        <f t="array" ref="K660">IF(A660="","",VLOOKUP(A660,基础资料!A:E,4,0))</f>
        <v/>
      </c>
      <c r="L660" s="184" t="str">
        <f t="array" ref="L660">IF(OR(A660="",J660=""),"",J660*K660)</f>
        <v/>
      </c>
      <c r="M660" s="185" t="str">
        <f t="array" ref="M660">IF(AND(D660="",G660="",J660=""),"",IF(AND(D660="",G660=""),-J660,IF(AND(D660="",J660=""),-G660,IF(AND(G660="",J660=""),D660,IF(D660="",-G660-J660,IF(G660="",D660-J660,IF(J660="",D660-G660,D660-G660-J660)))))))</f>
        <v/>
      </c>
      <c r="N660" s="173" t="str">
        <f t="array" ref="N660">IF(A660="","",VLOOKUP(A660,基础资料!A:E,4,0))</f>
        <v/>
      </c>
      <c r="O660" s="184" t="str">
        <f t="array" ref="O660">IF(OR(A660="",M660=""),"",N660*M660)</f>
        <v/>
      </c>
    </row>
    <row r="661" spans="1:15">
      <c r="A661" s="182"/>
      <c r="B661" s="172"/>
      <c r="C661" s="172"/>
      <c r="D661" s="183" t="str">
        <f t="array" ref="D661">IF(SUMPRODUCT((原材料明细表!$A$6:$A$1000&gt;=$G$4)*(原材料明细表!$A$6:$A$1000&lt;=$H$4)*(原材料明细表!$C$6:$C$1000=$A661)*(原材料明细表!$F$6:$F$1000))=0,"",SUMPRODUCT((原材料明细表!$A$6:$A$1000&gt;=$G$4)*(原材料明细表!$A$6:$A$1000&lt;=$H$4)*(原材料明细表!$C$6:$C$1000=$A661)*(原材料明细表!$F$6:$F$1000)))</f>
        <v/>
      </c>
      <c r="E661" s="179" t="str">
        <f t="array" ref="E661">IF(A661="","",VLOOKUP(A661,基础资料!A:E,4,0))</f>
        <v/>
      </c>
      <c r="F661" s="180" t="str">
        <f t="array" ref="F661">IF(OR(A661="",D661=""),"",E661*D661)</f>
        <v/>
      </c>
      <c r="G661" s="181" t="str">
        <f t="array" ref="G661">IF(SUMPRODUCT((原材料明细表!$A$6:$A$1000&gt;=$G$4)*(原材料明细表!$A$6:$A$1000&lt;=$H$4)*(原材料明细表!$C$6:$C$1000=$A661)*(原材料明细表!$I$6:$I$1000))=0,"",SUMPRODUCT((原材料明细表!$A$6:$A$1000&gt;=$G$4)*(原材料明细表!$A$6:$A$1000&lt;=$H$4)*(原材料明细表!$C$6:$C$1000=$A661)*(原材料明细表!$I$6:$I$1000)))</f>
        <v/>
      </c>
      <c r="H661" s="179" t="str">
        <f t="array" ref="H661">IF(A661="","",VLOOKUP(A661,基础资料!A:E,4,0))</f>
        <v/>
      </c>
      <c r="I661" s="186" t="str">
        <f t="array" ref="I661">IF(OR(A661="",G661=""),"",G661*H661)</f>
        <v/>
      </c>
      <c r="J661" s="181" t="str">
        <f t="array" ref="J661">IF(SUMPRODUCT((原材料明细表!$A$6:$A$1000&gt;=$G$4)*(原材料明细表!$A$6:$A$1000&lt;=$H$4)*(原材料明细表!$C$6:$C$1000=$A661)*(原材料明细表!$L$6:$L$1000))=0,"",SUMPRODUCT((原材料明细表!$A$6:$A$1000&gt;=$G$4)*(原材料明细表!$A$6:$A$1000&lt;=$H$4)*(原材料明细表!$C$6:$C$1000=$A661)*(原材料明细表!$L$6:$L$1000)))</f>
        <v/>
      </c>
      <c r="K661" s="178" t="str">
        <f t="array" ref="K661">IF(A661="","",VLOOKUP(A661,基础资料!A:E,4,0))</f>
        <v/>
      </c>
      <c r="L661" s="186" t="str">
        <f t="array" ref="L661">IF(OR(A661="",J661=""),"",J661*K661)</f>
        <v/>
      </c>
      <c r="M661" s="187" t="str">
        <f t="array" ref="M661">IF(AND(D661="",G661="",J661=""),"",IF(AND(D661="",G661=""),-J661,IF(AND(D661="",J661=""),-G661,IF(AND(G661="",J661=""),D661,IF(D661="",-G661-J661,IF(G661="",D661-J661,IF(J661="",D661-G661,D661-G661-J661)))))))</f>
        <v/>
      </c>
      <c r="N661" s="178" t="str">
        <f t="array" ref="N661">IF(A661="","",VLOOKUP(A661,基础资料!A:E,4,0))</f>
        <v/>
      </c>
      <c r="O661" s="186" t="str">
        <f t="array" ref="O661">IF(OR(A661="",M661=""),"",N661*M661)</f>
        <v/>
      </c>
    </row>
    <row r="662" spans="1:15">
      <c r="A662" s="182"/>
      <c r="B662" s="172"/>
      <c r="C662" s="172"/>
      <c r="D662" s="183" t="str">
        <f t="array" ref="D662">IF(SUMPRODUCT((原材料明细表!$A$6:$A$1000&gt;=$G$4)*(原材料明细表!$A$6:$A$1000&lt;=$H$4)*(原材料明细表!$C$6:$C$1000=$A662)*(原材料明细表!$F$6:$F$1000))=0,"",SUMPRODUCT((原材料明细表!$A$6:$A$1000&gt;=$G$4)*(原材料明细表!$A$6:$A$1000&lt;=$H$4)*(原材料明细表!$C$6:$C$1000=$A662)*(原材料明细表!$F$6:$F$1000)))</f>
        <v/>
      </c>
      <c r="E662" s="174" t="str">
        <f t="array" ref="E662">IF(A662="","",VLOOKUP(A662,基础资料!A:E,4,0))</f>
        <v/>
      </c>
      <c r="F662" s="175" t="str">
        <f t="array" ref="F662">IF(OR(A662="",D662=""),"",E662*D662)</f>
        <v/>
      </c>
      <c r="G662" s="176" t="str">
        <f t="array" ref="G662">IF(SUMPRODUCT((原材料明细表!$A$6:$A$1000&gt;=$G$4)*(原材料明细表!$A$6:$A$1000&lt;=$H$4)*(原材料明细表!$C$6:$C$1000=$A662)*(原材料明细表!$I$6:$I$1000))=0,"",SUMPRODUCT((原材料明细表!$A$6:$A$1000&gt;=$G$4)*(原材料明细表!$A$6:$A$1000&lt;=$H$4)*(原材料明细表!$C$6:$C$1000=$A662)*(原材料明细表!$I$6:$I$1000)))</f>
        <v/>
      </c>
      <c r="H662" s="174" t="str">
        <f t="array" ref="H662">IF(A662="","",VLOOKUP(A662,基础资料!A:E,4,0))</f>
        <v/>
      </c>
      <c r="I662" s="184" t="str">
        <f t="array" ref="I662">IF(OR(A662="",G662=""),"",G662*H662)</f>
        <v/>
      </c>
      <c r="J662" s="176" t="str">
        <f t="array" ref="J662">IF(SUMPRODUCT((原材料明细表!$A$6:$A$1000&gt;=$G$4)*(原材料明细表!$A$6:$A$1000&lt;=$H$4)*(原材料明细表!$C$6:$C$1000=$A662)*(原材料明细表!$L$6:$L$1000))=0,"",SUMPRODUCT((原材料明细表!$A$6:$A$1000&gt;=$G$4)*(原材料明细表!$A$6:$A$1000&lt;=$H$4)*(原材料明细表!$C$6:$C$1000=$A662)*(原材料明细表!$L$6:$L$1000)))</f>
        <v/>
      </c>
      <c r="K662" s="173" t="str">
        <f t="array" ref="K662">IF(A662="","",VLOOKUP(A662,基础资料!A:E,4,0))</f>
        <v/>
      </c>
      <c r="L662" s="184" t="str">
        <f t="array" ref="L662">IF(OR(A662="",J662=""),"",J662*K662)</f>
        <v/>
      </c>
      <c r="M662" s="185" t="str">
        <f t="array" ref="M662">IF(AND(D662="",G662="",J662=""),"",IF(AND(D662="",G662=""),-J662,IF(AND(D662="",J662=""),-G662,IF(AND(G662="",J662=""),D662,IF(D662="",-G662-J662,IF(G662="",D662-J662,IF(J662="",D662-G662,D662-G662-J662)))))))</f>
        <v/>
      </c>
      <c r="N662" s="173" t="str">
        <f t="array" ref="N662">IF(A662="","",VLOOKUP(A662,基础资料!A:E,4,0))</f>
        <v/>
      </c>
      <c r="O662" s="184" t="str">
        <f t="array" ref="O662">IF(OR(A662="",M662=""),"",N662*M662)</f>
        <v/>
      </c>
    </row>
    <row r="663" spans="1:15">
      <c r="A663" s="182"/>
      <c r="B663" s="172"/>
      <c r="C663" s="172"/>
      <c r="D663" s="183" t="str">
        <f t="array" ref="D663">IF(SUMPRODUCT((原材料明细表!$A$6:$A$1000&gt;=$G$4)*(原材料明细表!$A$6:$A$1000&lt;=$H$4)*(原材料明细表!$C$6:$C$1000=$A663)*(原材料明细表!$F$6:$F$1000))=0,"",SUMPRODUCT((原材料明细表!$A$6:$A$1000&gt;=$G$4)*(原材料明细表!$A$6:$A$1000&lt;=$H$4)*(原材料明细表!$C$6:$C$1000=$A663)*(原材料明细表!$F$6:$F$1000)))</f>
        <v/>
      </c>
      <c r="E663" s="179" t="str">
        <f t="array" ref="E663">IF(A663="","",VLOOKUP(A663,基础资料!A:E,4,0))</f>
        <v/>
      </c>
      <c r="F663" s="180" t="str">
        <f t="array" ref="F663">IF(OR(A663="",D663=""),"",E663*D663)</f>
        <v/>
      </c>
      <c r="G663" s="181" t="str">
        <f t="array" ref="G663">IF(SUMPRODUCT((原材料明细表!$A$6:$A$1000&gt;=$G$4)*(原材料明细表!$A$6:$A$1000&lt;=$H$4)*(原材料明细表!$C$6:$C$1000=$A663)*(原材料明细表!$I$6:$I$1000))=0,"",SUMPRODUCT((原材料明细表!$A$6:$A$1000&gt;=$G$4)*(原材料明细表!$A$6:$A$1000&lt;=$H$4)*(原材料明细表!$C$6:$C$1000=$A663)*(原材料明细表!$I$6:$I$1000)))</f>
        <v/>
      </c>
      <c r="H663" s="179" t="str">
        <f t="array" ref="H663">IF(A663="","",VLOOKUP(A663,基础资料!A:E,4,0))</f>
        <v/>
      </c>
      <c r="I663" s="186" t="str">
        <f t="array" ref="I663">IF(OR(A663="",G663=""),"",G663*H663)</f>
        <v/>
      </c>
      <c r="J663" s="181" t="str">
        <f t="array" ref="J663">IF(SUMPRODUCT((原材料明细表!$A$6:$A$1000&gt;=$G$4)*(原材料明细表!$A$6:$A$1000&lt;=$H$4)*(原材料明细表!$C$6:$C$1000=$A663)*(原材料明细表!$L$6:$L$1000))=0,"",SUMPRODUCT((原材料明细表!$A$6:$A$1000&gt;=$G$4)*(原材料明细表!$A$6:$A$1000&lt;=$H$4)*(原材料明细表!$C$6:$C$1000=$A663)*(原材料明细表!$L$6:$L$1000)))</f>
        <v/>
      </c>
      <c r="K663" s="178" t="str">
        <f t="array" ref="K663">IF(A663="","",VLOOKUP(A663,基础资料!A:E,4,0))</f>
        <v/>
      </c>
      <c r="L663" s="186" t="str">
        <f t="array" ref="L663">IF(OR(A663="",J663=""),"",J663*K663)</f>
        <v/>
      </c>
      <c r="M663" s="187" t="str">
        <f t="array" ref="M663">IF(AND(D663="",G663="",J663=""),"",IF(AND(D663="",G663=""),-J663,IF(AND(D663="",J663=""),-G663,IF(AND(G663="",J663=""),D663,IF(D663="",-G663-J663,IF(G663="",D663-J663,IF(J663="",D663-G663,D663-G663-J663)))))))</f>
        <v/>
      </c>
      <c r="N663" s="178" t="str">
        <f t="array" ref="N663">IF(A663="","",VLOOKUP(A663,基础资料!A:E,4,0))</f>
        <v/>
      </c>
      <c r="O663" s="186" t="str">
        <f t="array" ref="O663">IF(OR(A663="",M663=""),"",N663*M663)</f>
        <v/>
      </c>
    </row>
    <row r="664" spans="1:15">
      <c r="A664" s="182"/>
      <c r="B664" s="172"/>
      <c r="C664" s="172"/>
      <c r="D664" s="183" t="str">
        <f t="array" ref="D664">IF(SUMPRODUCT((原材料明细表!$A$6:$A$1000&gt;=$G$4)*(原材料明细表!$A$6:$A$1000&lt;=$H$4)*(原材料明细表!$C$6:$C$1000=$A664)*(原材料明细表!$F$6:$F$1000))=0,"",SUMPRODUCT((原材料明细表!$A$6:$A$1000&gt;=$G$4)*(原材料明细表!$A$6:$A$1000&lt;=$H$4)*(原材料明细表!$C$6:$C$1000=$A664)*(原材料明细表!$F$6:$F$1000)))</f>
        <v/>
      </c>
      <c r="E664" s="174" t="str">
        <f t="array" ref="E664">IF(A664="","",VLOOKUP(A664,基础资料!A:E,4,0))</f>
        <v/>
      </c>
      <c r="F664" s="175" t="str">
        <f t="array" ref="F664">IF(OR(A664="",D664=""),"",E664*D664)</f>
        <v/>
      </c>
      <c r="G664" s="176" t="str">
        <f t="array" ref="G664">IF(SUMPRODUCT((原材料明细表!$A$6:$A$1000&gt;=$G$4)*(原材料明细表!$A$6:$A$1000&lt;=$H$4)*(原材料明细表!$C$6:$C$1000=$A664)*(原材料明细表!$I$6:$I$1000))=0,"",SUMPRODUCT((原材料明细表!$A$6:$A$1000&gt;=$G$4)*(原材料明细表!$A$6:$A$1000&lt;=$H$4)*(原材料明细表!$C$6:$C$1000=$A664)*(原材料明细表!$I$6:$I$1000)))</f>
        <v/>
      </c>
      <c r="H664" s="174" t="str">
        <f t="array" ref="H664">IF(A664="","",VLOOKUP(A664,基础资料!A:E,4,0))</f>
        <v/>
      </c>
      <c r="I664" s="184" t="str">
        <f t="array" ref="I664">IF(OR(A664="",G664=""),"",G664*H664)</f>
        <v/>
      </c>
      <c r="J664" s="176" t="str">
        <f t="array" ref="J664">IF(SUMPRODUCT((原材料明细表!$A$6:$A$1000&gt;=$G$4)*(原材料明细表!$A$6:$A$1000&lt;=$H$4)*(原材料明细表!$C$6:$C$1000=$A664)*(原材料明细表!$L$6:$L$1000))=0,"",SUMPRODUCT((原材料明细表!$A$6:$A$1000&gt;=$G$4)*(原材料明细表!$A$6:$A$1000&lt;=$H$4)*(原材料明细表!$C$6:$C$1000=$A664)*(原材料明细表!$L$6:$L$1000)))</f>
        <v/>
      </c>
      <c r="K664" s="173" t="str">
        <f t="array" ref="K664">IF(A664="","",VLOOKUP(A664,基础资料!A:E,4,0))</f>
        <v/>
      </c>
      <c r="L664" s="184" t="str">
        <f t="array" ref="L664">IF(OR(A664="",J664=""),"",J664*K664)</f>
        <v/>
      </c>
      <c r="M664" s="185" t="str">
        <f t="array" ref="M664">IF(AND(D664="",G664="",J664=""),"",IF(AND(D664="",G664=""),-J664,IF(AND(D664="",J664=""),-G664,IF(AND(G664="",J664=""),D664,IF(D664="",-G664-J664,IF(G664="",D664-J664,IF(J664="",D664-G664,D664-G664-J664)))))))</f>
        <v/>
      </c>
      <c r="N664" s="173" t="str">
        <f t="array" ref="N664">IF(A664="","",VLOOKUP(A664,基础资料!A:E,4,0))</f>
        <v/>
      </c>
      <c r="O664" s="184" t="str">
        <f t="array" ref="O664">IF(OR(A664="",M664=""),"",N664*M664)</f>
        <v/>
      </c>
    </row>
    <row r="665" spans="1:15">
      <c r="A665" s="182"/>
      <c r="B665" s="172"/>
      <c r="C665" s="172"/>
      <c r="D665" s="183" t="str">
        <f t="array" ref="D665">IF(SUMPRODUCT((原材料明细表!$A$6:$A$1000&gt;=$G$4)*(原材料明细表!$A$6:$A$1000&lt;=$H$4)*(原材料明细表!$C$6:$C$1000=$A665)*(原材料明细表!$F$6:$F$1000))=0,"",SUMPRODUCT((原材料明细表!$A$6:$A$1000&gt;=$G$4)*(原材料明细表!$A$6:$A$1000&lt;=$H$4)*(原材料明细表!$C$6:$C$1000=$A665)*(原材料明细表!$F$6:$F$1000)))</f>
        <v/>
      </c>
      <c r="E665" s="179" t="str">
        <f t="array" ref="E665">IF(A665="","",VLOOKUP(A665,基础资料!A:E,4,0))</f>
        <v/>
      </c>
      <c r="F665" s="180" t="str">
        <f t="array" ref="F665">IF(OR(A665="",D665=""),"",E665*D665)</f>
        <v/>
      </c>
      <c r="G665" s="181" t="str">
        <f t="array" ref="G665">IF(SUMPRODUCT((原材料明细表!$A$6:$A$1000&gt;=$G$4)*(原材料明细表!$A$6:$A$1000&lt;=$H$4)*(原材料明细表!$C$6:$C$1000=$A665)*(原材料明细表!$I$6:$I$1000))=0,"",SUMPRODUCT((原材料明细表!$A$6:$A$1000&gt;=$G$4)*(原材料明细表!$A$6:$A$1000&lt;=$H$4)*(原材料明细表!$C$6:$C$1000=$A665)*(原材料明细表!$I$6:$I$1000)))</f>
        <v/>
      </c>
      <c r="H665" s="179" t="str">
        <f t="array" ref="H665">IF(A665="","",VLOOKUP(A665,基础资料!A:E,4,0))</f>
        <v/>
      </c>
      <c r="I665" s="186" t="str">
        <f t="array" ref="I665">IF(OR(A665="",G665=""),"",G665*H665)</f>
        <v/>
      </c>
      <c r="J665" s="181" t="str">
        <f t="array" ref="J665">IF(SUMPRODUCT((原材料明细表!$A$6:$A$1000&gt;=$G$4)*(原材料明细表!$A$6:$A$1000&lt;=$H$4)*(原材料明细表!$C$6:$C$1000=$A665)*(原材料明细表!$L$6:$L$1000))=0,"",SUMPRODUCT((原材料明细表!$A$6:$A$1000&gt;=$G$4)*(原材料明细表!$A$6:$A$1000&lt;=$H$4)*(原材料明细表!$C$6:$C$1000=$A665)*(原材料明细表!$L$6:$L$1000)))</f>
        <v/>
      </c>
      <c r="K665" s="178" t="str">
        <f t="array" ref="K665">IF(A665="","",VLOOKUP(A665,基础资料!A:E,4,0))</f>
        <v/>
      </c>
      <c r="L665" s="186" t="str">
        <f t="array" ref="L665">IF(OR(A665="",J665=""),"",J665*K665)</f>
        <v/>
      </c>
      <c r="M665" s="187" t="str">
        <f t="array" ref="M665">IF(AND(D665="",G665="",J665=""),"",IF(AND(D665="",G665=""),-J665,IF(AND(D665="",J665=""),-G665,IF(AND(G665="",J665=""),D665,IF(D665="",-G665-J665,IF(G665="",D665-J665,IF(J665="",D665-G665,D665-G665-J665)))))))</f>
        <v/>
      </c>
      <c r="N665" s="178" t="str">
        <f t="array" ref="N665">IF(A665="","",VLOOKUP(A665,基础资料!A:E,4,0))</f>
        <v/>
      </c>
      <c r="O665" s="186" t="str">
        <f t="array" ref="O665">IF(OR(A665="",M665=""),"",N665*M665)</f>
        <v/>
      </c>
    </row>
    <row r="666" spans="1:15">
      <c r="A666" s="182"/>
      <c r="B666" s="172"/>
      <c r="C666" s="172"/>
      <c r="D666" s="183" t="str">
        <f t="array" ref="D666">IF(SUMPRODUCT((原材料明细表!$A$6:$A$1000&gt;=$G$4)*(原材料明细表!$A$6:$A$1000&lt;=$H$4)*(原材料明细表!$C$6:$C$1000=$A666)*(原材料明细表!$F$6:$F$1000))=0,"",SUMPRODUCT((原材料明细表!$A$6:$A$1000&gt;=$G$4)*(原材料明细表!$A$6:$A$1000&lt;=$H$4)*(原材料明细表!$C$6:$C$1000=$A666)*(原材料明细表!$F$6:$F$1000)))</f>
        <v/>
      </c>
      <c r="E666" s="174" t="str">
        <f t="array" ref="E666">IF(A666="","",VLOOKUP(A666,基础资料!A:E,4,0))</f>
        <v/>
      </c>
      <c r="F666" s="175" t="str">
        <f t="array" ref="F666">IF(OR(A666="",D666=""),"",E666*D666)</f>
        <v/>
      </c>
      <c r="G666" s="176" t="str">
        <f t="array" ref="G666">IF(SUMPRODUCT((原材料明细表!$A$6:$A$1000&gt;=$G$4)*(原材料明细表!$A$6:$A$1000&lt;=$H$4)*(原材料明细表!$C$6:$C$1000=$A666)*(原材料明细表!$I$6:$I$1000))=0,"",SUMPRODUCT((原材料明细表!$A$6:$A$1000&gt;=$G$4)*(原材料明细表!$A$6:$A$1000&lt;=$H$4)*(原材料明细表!$C$6:$C$1000=$A666)*(原材料明细表!$I$6:$I$1000)))</f>
        <v/>
      </c>
      <c r="H666" s="174" t="str">
        <f t="array" ref="H666">IF(A666="","",VLOOKUP(A666,基础资料!A:E,4,0))</f>
        <v/>
      </c>
      <c r="I666" s="184" t="str">
        <f t="array" ref="I666">IF(OR(A666="",G666=""),"",G666*H666)</f>
        <v/>
      </c>
      <c r="J666" s="176" t="str">
        <f t="array" ref="J666">IF(SUMPRODUCT((原材料明细表!$A$6:$A$1000&gt;=$G$4)*(原材料明细表!$A$6:$A$1000&lt;=$H$4)*(原材料明细表!$C$6:$C$1000=$A666)*(原材料明细表!$L$6:$L$1000))=0,"",SUMPRODUCT((原材料明细表!$A$6:$A$1000&gt;=$G$4)*(原材料明细表!$A$6:$A$1000&lt;=$H$4)*(原材料明细表!$C$6:$C$1000=$A666)*(原材料明细表!$L$6:$L$1000)))</f>
        <v/>
      </c>
      <c r="K666" s="173" t="str">
        <f t="array" ref="K666">IF(A666="","",VLOOKUP(A666,基础资料!A:E,4,0))</f>
        <v/>
      </c>
      <c r="L666" s="184" t="str">
        <f t="array" ref="L666">IF(OR(A666="",J666=""),"",J666*K666)</f>
        <v/>
      </c>
      <c r="M666" s="185" t="str">
        <f t="array" ref="M666">IF(AND(D666="",G666="",J666=""),"",IF(AND(D666="",G666=""),-J666,IF(AND(D666="",J666=""),-G666,IF(AND(G666="",J666=""),D666,IF(D666="",-G666-J666,IF(G666="",D666-J666,IF(J666="",D666-G666,D666-G666-J666)))))))</f>
        <v/>
      </c>
      <c r="N666" s="173" t="str">
        <f t="array" ref="N666">IF(A666="","",VLOOKUP(A666,基础资料!A:E,4,0))</f>
        <v/>
      </c>
      <c r="O666" s="184" t="str">
        <f t="array" ref="O666">IF(OR(A666="",M666=""),"",N666*M666)</f>
        <v/>
      </c>
    </row>
    <row r="667" spans="1:15">
      <c r="A667" s="182"/>
      <c r="B667" s="172"/>
      <c r="C667" s="172"/>
      <c r="D667" s="183" t="str">
        <f t="array" ref="D667">IF(SUMPRODUCT((原材料明细表!$A$6:$A$1000&gt;=$G$4)*(原材料明细表!$A$6:$A$1000&lt;=$H$4)*(原材料明细表!$C$6:$C$1000=$A667)*(原材料明细表!$F$6:$F$1000))=0,"",SUMPRODUCT((原材料明细表!$A$6:$A$1000&gt;=$G$4)*(原材料明细表!$A$6:$A$1000&lt;=$H$4)*(原材料明细表!$C$6:$C$1000=$A667)*(原材料明细表!$F$6:$F$1000)))</f>
        <v/>
      </c>
      <c r="E667" s="179" t="str">
        <f t="array" ref="E667">IF(A667="","",VLOOKUP(A667,基础资料!A:E,4,0))</f>
        <v/>
      </c>
      <c r="F667" s="180" t="str">
        <f t="array" ref="F667">IF(OR(A667="",D667=""),"",E667*D667)</f>
        <v/>
      </c>
      <c r="G667" s="181" t="str">
        <f t="array" ref="G667">IF(SUMPRODUCT((原材料明细表!$A$6:$A$1000&gt;=$G$4)*(原材料明细表!$A$6:$A$1000&lt;=$H$4)*(原材料明细表!$C$6:$C$1000=$A667)*(原材料明细表!$I$6:$I$1000))=0,"",SUMPRODUCT((原材料明细表!$A$6:$A$1000&gt;=$G$4)*(原材料明细表!$A$6:$A$1000&lt;=$H$4)*(原材料明细表!$C$6:$C$1000=$A667)*(原材料明细表!$I$6:$I$1000)))</f>
        <v/>
      </c>
      <c r="H667" s="179" t="str">
        <f t="array" ref="H667">IF(A667="","",VLOOKUP(A667,基础资料!A:E,4,0))</f>
        <v/>
      </c>
      <c r="I667" s="186" t="str">
        <f t="array" ref="I667">IF(OR(A667="",G667=""),"",G667*H667)</f>
        <v/>
      </c>
      <c r="J667" s="181" t="str">
        <f t="array" ref="J667">IF(SUMPRODUCT((原材料明细表!$A$6:$A$1000&gt;=$G$4)*(原材料明细表!$A$6:$A$1000&lt;=$H$4)*(原材料明细表!$C$6:$C$1000=$A667)*(原材料明细表!$L$6:$L$1000))=0,"",SUMPRODUCT((原材料明细表!$A$6:$A$1000&gt;=$G$4)*(原材料明细表!$A$6:$A$1000&lt;=$H$4)*(原材料明细表!$C$6:$C$1000=$A667)*(原材料明细表!$L$6:$L$1000)))</f>
        <v/>
      </c>
      <c r="K667" s="178" t="str">
        <f t="array" ref="K667">IF(A667="","",VLOOKUP(A667,基础资料!A:E,4,0))</f>
        <v/>
      </c>
      <c r="L667" s="186" t="str">
        <f t="array" ref="L667">IF(OR(A667="",J667=""),"",J667*K667)</f>
        <v/>
      </c>
      <c r="M667" s="187" t="str">
        <f t="array" ref="M667">IF(AND(D667="",G667="",J667=""),"",IF(AND(D667="",G667=""),-J667,IF(AND(D667="",J667=""),-G667,IF(AND(G667="",J667=""),D667,IF(D667="",-G667-J667,IF(G667="",D667-J667,IF(J667="",D667-G667,D667-G667-J667)))))))</f>
        <v/>
      </c>
      <c r="N667" s="178" t="str">
        <f t="array" ref="N667">IF(A667="","",VLOOKUP(A667,基础资料!A:E,4,0))</f>
        <v/>
      </c>
      <c r="O667" s="186" t="str">
        <f t="array" ref="O667">IF(OR(A667="",M667=""),"",N667*M667)</f>
        <v/>
      </c>
    </row>
    <row r="668" spans="1:15">
      <c r="A668" s="182"/>
      <c r="B668" s="172"/>
      <c r="C668" s="172"/>
      <c r="D668" s="183" t="str">
        <f t="array" ref="D668">IF(SUMPRODUCT((原材料明细表!$A$6:$A$1000&gt;=$G$4)*(原材料明细表!$A$6:$A$1000&lt;=$H$4)*(原材料明细表!$C$6:$C$1000=$A668)*(原材料明细表!$F$6:$F$1000))=0,"",SUMPRODUCT((原材料明细表!$A$6:$A$1000&gt;=$G$4)*(原材料明细表!$A$6:$A$1000&lt;=$H$4)*(原材料明细表!$C$6:$C$1000=$A668)*(原材料明细表!$F$6:$F$1000)))</f>
        <v/>
      </c>
      <c r="E668" s="174" t="str">
        <f t="array" ref="E668">IF(A668="","",VLOOKUP(A668,基础资料!A:E,4,0))</f>
        <v/>
      </c>
      <c r="F668" s="175" t="str">
        <f t="array" ref="F668">IF(OR(A668="",D668=""),"",E668*D668)</f>
        <v/>
      </c>
      <c r="G668" s="176" t="str">
        <f t="array" ref="G668">IF(SUMPRODUCT((原材料明细表!$A$6:$A$1000&gt;=$G$4)*(原材料明细表!$A$6:$A$1000&lt;=$H$4)*(原材料明细表!$C$6:$C$1000=$A668)*(原材料明细表!$I$6:$I$1000))=0,"",SUMPRODUCT((原材料明细表!$A$6:$A$1000&gt;=$G$4)*(原材料明细表!$A$6:$A$1000&lt;=$H$4)*(原材料明细表!$C$6:$C$1000=$A668)*(原材料明细表!$I$6:$I$1000)))</f>
        <v/>
      </c>
      <c r="H668" s="174" t="str">
        <f t="array" ref="H668">IF(A668="","",VLOOKUP(A668,基础资料!A:E,4,0))</f>
        <v/>
      </c>
      <c r="I668" s="184" t="str">
        <f t="array" ref="I668">IF(OR(A668="",G668=""),"",G668*H668)</f>
        <v/>
      </c>
      <c r="J668" s="176" t="str">
        <f t="array" ref="J668">IF(SUMPRODUCT((原材料明细表!$A$6:$A$1000&gt;=$G$4)*(原材料明细表!$A$6:$A$1000&lt;=$H$4)*(原材料明细表!$C$6:$C$1000=$A668)*(原材料明细表!$L$6:$L$1000))=0,"",SUMPRODUCT((原材料明细表!$A$6:$A$1000&gt;=$G$4)*(原材料明细表!$A$6:$A$1000&lt;=$H$4)*(原材料明细表!$C$6:$C$1000=$A668)*(原材料明细表!$L$6:$L$1000)))</f>
        <v/>
      </c>
      <c r="K668" s="173" t="str">
        <f t="array" ref="K668">IF(A668="","",VLOOKUP(A668,基础资料!A:E,4,0))</f>
        <v/>
      </c>
      <c r="L668" s="184" t="str">
        <f t="array" ref="L668">IF(OR(A668="",J668=""),"",J668*K668)</f>
        <v/>
      </c>
      <c r="M668" s="185" t="str">
        <f t="array" ref="M668">IF(AND(D668="",G668="",J668=""),"",IF(AND(D668="",G668=""),-J668,IF(AND(D668="",J668=""),-G668,IF(AND(G668="",J668=""),D668,IF(D668="",-G668-J668,IF(G668="",D668-J668,IF(J668="",D668-G668,D668-G668-J668)))))))</f>
        <v/>
      </c>
      <c r="N668" s="173" t="str">
        <f t="array" ref="N668">IF(A668="","",VLOOKUP(A668,基础资料!A:E,4,0))</f>
        <v/>
      </c>
      <c r="O668" s="184" t="str">
        <f t="array" ref="O668">IF(OR(A668="",M668=""),"",N668*M668)</f>
        <v/>
      </c>
    </row>
    <row r="669" spans="1:15">
      <c r="A669" s="182"/>
      <c r="B669" s="172"/>
      <c r="C669" s="172"/>
      <c r="D669" s="183" t="str">
        <f t="array" ref="D669">IF(SUMPRODUCT((原材料明细表!$A$6:$A$1000&gt;=$G$4)*(原材料明细表!$A$6:$A$1000&lt;=$H$4)*(原材料明细表!$C$6:$C$1000=$A669)*(原材料明细表!$F$6:$F$1000))=0,"",SUMPRODUCT((原材料明细表!$A$6:$A$1000&gt;=$G$4)*(原材料明细表!$A$6:$A$1000&lt;=$H$4)*(原材料明细表!$C$6:$C$1000=$A669)*(原材料明细表!$F$6:$F$1000)))</f>
        <v/>
      </c>
      <c r="E669" s="179" t="str">
        <f t="array" ref="E669">IF(A669="","",VLOOKUP(A669,基础资料!A:E,4,0))</f>
        <v/>
      </c>
      <c r="F669" s="180" t="str">
        <f t="array" ref="F669">IF(OR(A669="",D669=""),"",E669*D669)</f>
        <v/>
      </c>
      <c r="G669" s="181" t="str">
        <f t="array" ref="G669">IF(SUMPRODUCT((原材料明细表!$A$6:$A$1000&gt;=$G$4)*(原材料明细表!$A$6:$A$1000&lt;=$H$4)*(原材料明细表!$C$6:$C$1000=$A669)*(原材料明细表!$I$6:$I$1000))=0,"",SUMPRODUCT((原材料明细表!$A$6:$A$1000&gt;=$G$4)*(原材料明细表!$A$6:$A$1000&lt;=$H$4)*(原材料明细表!$C$6:$C$1000=$A669)*(原材料明细表!$I$6:$I$1000)))</f>
        <v/>
      </c>
      <c r="H669" s="179" t="str">
        <f t="array" ref="H669">IF(A669="","",VLOOKUP(A669,基础资料!A:E,4,0))</f>
        <v/>
      </c>
      <c r="I669" s="186" t="str">
        <f t="array" ref="I669">IF(OR(A669="",G669=""),"",G669*H669)</f>
        <v/>
      </c>
      <c r="J669" s="181" t="str">
        <f t="array" ref="J669">IF(SUMPRODUCT((原材料明细表!$A$6:$A$1000&gt;=$G$4)*(原材料明细表!$A$6:$A$1000&lt;=$H$4)*(原材料明细表!$C$6:$C$1000=$A669)*(原材料明细表!$L$6:$L$1000))=0,"",SUMPRODUCT((原材料明细表!$A$6:$A$1000&gt;=$G$4)*(原材料明细表!$A$6:$A$1000&lt;=$H$4)*(原材料明细表!$C$6:$C$1000=$A669)*(原材料明细表!$L$6:$L$1000)))</f>
        <v/>
      </c>
      <c r="K669" s="178" t="str">
        <f t="array" ref="K669">IF(A669="","",VLOOKUP(A669,基础资料!A:E,4,0))</f>
        <v/>
      </c>
      <c r="L669" s="186" t="str">
        <f t="array" ref="L669">IF(OR(A669="",J669=""),"",J669*K669)</f>
        <v/>
      </c>
      <c r="M669" s="187" t="str">
        <f t="array" ref="M669">IF(AND(D669="",G669="",J669=""),"",IF(AND(D669="",G669=""),-J669,IF(AND(D669="",J669=""),-G669,IF(AND(G669="",J669=""),D669,IF(D669="",-G669-J669,IF(G669="",D669-J669,IF(J669="",D669-G669,D669-G669-J669)))))))</f>
        <v/>
      </c>
      <c r="N669" s="178" t="str">
        <f t="array" ref="N669">IF(A669="","",VLOOKUP(A669,基础资料!A:E,4,0))</f>
        <v/>
      </c>
      <c r="O669" s="186" t="str">
        <f t="array" ref="O669">IF(OR(A669="",M669=""),"",N669*M669)</f>
        <v/>
      </c>
    </row>
    <row r="670" spans="1:15">
      <c r="A670" s="182"/>
      <c r="B670" s="172"/>
      <c r="C670" s="172"/>
      <c r="D670" s="183" t="str">
        <f t="array" ref="D670">IF(SUMPRODUCT((原材料明细表!$A$6:$A$1000&gt;=$G$4)*(原材料明细表!$A$6:$A$1000&lt;=$H$4)*(原材料明细表!$C$6:$C$1000=$A670)*(原材料明细表!$F$6:$F$1000))=0,"",SUMPRODUCT((原材料明细表!$A$6:$A$1000&gt;=$G$4)*(原材料明细表!$A$6:$A$1000&lt;=$H$4)*(原材料明细表!$C$6:$C$1000=$A670)*(原材料明细表!$F$6:$F$1000)))</f>
        <v/>
      </c>
      <c r="E670" s="174" t="str">
        <f t="array" ref="E670">IF(A670="","",VLOOKUP(A670,基础资料!A:E,4,0))</f>
        <v/>
      </c>
      <c r="F670" s="175" t="str">
        <f t="array" ref="F670">IF(OR(A670="",D670=""),"",E670*D670)</f>
        <v/>
      </c>
      <c r="G670" s="176" t="str">
        <f t="array" ref="G670">IF(SUMPRODUCT((原材料明细表!$A$6:$A$1000&gt;=$G$4)*(原材料明细表!$A$6:$A$1000&lt;=$H$4)*(原材料明细表!$C$6:$C$1000=$A670)*(原材料明细表!$I$6:$I$1000))=0,"",SUMPRODUCT((原材料明细表!$A$6:$A$1000&gt;=$G$4)*(原材料明细表!$A$6:$A$1000&lt;=$H$4)*(原材料明细表!$C$6:$C$1000=$A670)*(原材料明细表!$I$6:$I$1000)))</f>
        <v/>
      </c>
      <c r="H670" s="174" t="str">
        <f t="array" ref="H670">IF(A670="","",VLOOKUP(A670,基础资料!A:E,4,0))</f>
        <v/>
      </c>
      <c r="I670" s="184" t="str">
        <f t="array" ref="I670">IF(OR(A670="",G670=""),"",G670*H670)</f>
        <v/>
      </c>
      <c r="J670" s="176" t="str">
        <f t="array" ref="J670">IF(SUMPRODUCT((原材料明细表!$A$6:$A$1000&gt;=$G$4)*(原材料明细表!$A$6:$A$1000&lt;=$H$4)*(原材料明细表!$C$6:$C$1000=$A670)*(原材料明细表!$L$6:$L$1000))=0,"",SUMPRODUCT((原材料明细表!$A$6:$A$1000&gt;=$G$4)*(原材料明细表!$A$6:$A$1000&lt;=$H$4)*(原材料明细表!$C$6:$C$1000=$A670)*(原材料明细表!$L$6:$L$1000)))</f>
        <v/>
      </c>
      <c r="K670" s="173" t="str">
        <f t="array" ref="K670">IF(A670="","",VLOOKUP(A670,基础资料!A:E,4,0))</f>
        <v/>
      </c>
      <c r="L670" s="184" t="str">
        <f t="array" ref="L670">IF(OR(A670="",J670=""),"",J670*K670)</f>
        <v/>
      </c>
      <c r="M670" s="185" t="str">
        <f t="array" ref="M670">IF(AND(D670="",G670="",J670=""),"",IF(AND(D670="",G670=""),-J670,IF(AND(D670="",J670=""),-G670,IF(AND(G670="",J670=""),D670,IF(D670="",-G670-J670,IF(G670="",D670-J670,IF(J670="",D670-G670,D670-G670-J670)))))))</f>
        <v/>
      </c>
      <c r="N670" s="173" t="str">
        <f t="array" ref="N670">IF(A670="","",VLOOKUP(A670,基础资料!A:E,4,0))</f>
        <v/>
      </c>
      <c r="O670" s="184" t="str">
        <f t="array" ref="O670">IF(OR(A670="",M670=""),"",N670*M670)</f>
        <v/>
      </c>
    </row>
    <row r="671" spans="1:15">
      <c r="A671" s="182"/>
      <c r="B671" s="172"/>
      <c r="C671" s="172"/>
      <c r="D671" s="183" t="str">
        <f t="array" ref="D671">IF(SUMPRODUCT((原材料明细表!$A$6:$A$1000&gt;=$G$4)*(原材料明细表!$A$6:$A$1000&lt;=$H$4)*(原材料明细表!$C$6:$C$1000=$A671)*(原材料明细表!$F$6:$F$1000))=0,"",SUMPRODUCT((原材料明细表!$A$6:$A$1000&gt;=$G$4)*(原材料明细表!$A$6:$A$1000&lt;=$H$4)*(原材料明细表!$C$6:$C$1000=$A671)*(原材料明细表!$F$6:$F$1000)))</f>
        <v/>
      </c>
      <c r="E671" s="179" t="str">
        <f t="array" ref="E671">IF(A671="","",VLOOKUP(A671,基础资料!A:E,4,0))</f>
        <v/>
      </c>
      <c r="F671" s="180" t="str">
        <f t="array" ref="F671">IF(OR(A671="",D671=""),"",E671*D671)</f>
        <v/>
      </c>
      <c r="G671" s="181" t="str">
        <f t="array" ref="G671">IF(SUMPRODUCT((原材料明细表!$A$6:$A$1000&gt;=$G$4)*(原材料明细表!$A$6:$A$1000&lt;=$H$4)*(原材料明细表!$C$6:$C$1000=$A671)*(原材料明细表!$I$6:$I$1000))=0,"",SUMPRODUCT((原材料明细表!$A$6:$A$1000&gt;=$G$4)*(原材料明细表!$A$6:$A$1000&lt;=$H$4)*(原材料明细表!$C$6:$C$1000=$A671)*(原材料明细表!$I$6:$I$1000)))</f>
        <v/>
      </c>
      <c r="H671" s="179" t="str">
        <f t="array" ref="H671">IF(A671="","",VLOOKUP(A671,基础资料!A:E,4,0))</f>
        <v/>
      </c>
      <c r="I671" s="186" t="str">
        <f t="array" ref="I671">IF(OR(A671="",G671=""),"",G671*H671)</f>
        <v/>
      </c>
      <c r="J671" s="181" t="str">
        <f t="array" ref="J671">IF(SUMPRODUCT((原材料明细表!$A$6:$A$1000&gt;=$G$4)*(原材料明细表!$A$6:$A$1000&lt;=$H$4)*(原材料明细表!$C$6:$C$1000=$A671)*(原材料明细表!$L$6:$L$1000))=0,"",SUMPRODUCT((原材料明细表!$A$6:$A$1000&gt;=$G$4)*(原材料明细表!$A$6:$A$1000&lt;=$H$4)*(原材料明细表!$C$6:$C$1000=$A671)*(原材料明细表!$L$6:$L$1000)))</f>
        <v/>
      </c>
      <c r="K671" s="178" t="str">
        <f t="array" ref="K671">IF(A671="","",VLOOKUP(A671,基础资料!A:E,4,0))</f>
        <v/>
      </c>
      <c r="L671" s="186" t="str">
        <f t="array" ref="L671">IF(OR(A671="",J671=""),"",J671*K671)</f>
        <v/>
      </c>
      <c r="M671" s="187" t="str">
        <f t="array" ref="M671">IF(AND(D671="",G671="",J671=""),"",IF(AND(D671="",G671=""),-J671,IF(AND(D671="",J671=""),-G671,IF(AND(G671="",J671=""),D671,IF(D671="",-G671-J671,IF(G671="",D671-J671,IF(J671="",D671-G671,D671-G671-J671)))))))</f>
        <v/>
      </c>
      <c r="N671" s="178" t="str">
        <f t="array" ref="N671">IF(A671="","",VLOOKUP(A671,基础资料!A:E,4,0))</f>
        <v/>
      </c>
      <c r="O671" s="186" t="str">
        <f t="array" ref="O671">IF(OR(A671="",M671=""),"",N671*M671)</f>
        <v/>
      </c>
    </row>
    <row r="672" spans="1:15">
      <c r="A672" s="182"/>
      <c r="B672" s="172"/>
      <c r="C672" s="172"/>
      <c r="D672" s="183" t="str">
        <f t="array" ref="D672">IF(SUMPRODUCT((原材料明细表!$A$6:$A$1000&gt;=$G$4)*(原材料明细表!$A$6:$A$1000&lt;=$H$4)*(原材料明细表!$C$6:$C$1000=$A672)*(原材料明细表!$F$6:$F$1000))=0,"",SUMPRODUCT((原材料明细表!$A$6:$A$1000&gt;=$G$4)*(原材料明细表!$A$6:$A$1000&lt;=$H$4)*(原材料明细表!$C$6:$C$1000=$A672)*(原材料明细表!$F$6:$F$1000)))</f>
        <v/>
      </c>
      <c r="E672" s="174" t="str">
        <f t="array" ref="E672">IF(A672="","",VLOOKUP(A672,基础资料!A:E,4,0))</f>
        <v/>
      </c>
      <c r="F672" s="175" t="str">
        <f t="array" ref="F672">IF(OR(A672="",D672=""),"",E672*D672)</f>
        <v/>
      </c>
      <c r="G672" s="176" t="str">
        <f t="array" ref="G672">IF(SUMPRODUCT((原材料明细表!$A$6:$A$1000&gt;=$G$4)*(原材料明细表!$A$6:$A$1000&lt;=$H$4)*(原材料明细表!$C$6:$C$1000=$A672)*(原材料明细表!$I$6:$I$1000))=0,"",SUMPRODUCT((原材料明细表!$A$6:$A$1000&gt;=$G$4)*(原材料明细表!$A$6:$A$1000&lt;=$H$4)*(原材料明细表!$C$6:$C$1000=$A672)*(原材料明细表!$I$6:$I$1000)))</f>
        <v/>
      </c>
      <c r="H672" s="174" t="str">
        <f t="array" ref="H672">IF(A672="","",VLOOKUP(A672,基础资料!A:E,4,0))</f>
        <v/>
      </c>
      <c r="I672" s="184" t="str">
        <f t="array" ref="I672">IF(OR(A672="",G672=""),"",G672*H672)</f>
        <v/>
      </c>
      <c r="J672" s="176" t="str">
        <f t="array" ref="J672">IF(SUMPRODUCT((原材料明细表!$A$6:$A$1000&gt;=$G$4)*(原材料明细表!$A$6:$A$1000&lt;=$H$4)*(原材料明细表!$C$6:$C$1000=$A672)*(原材料明细表!$L$6:$L$1000))=0,"",SUMPRODUCT((原材料明细表!$A$6:$A$1000&gt;=$G$4)*(原材料明细表!$A$6:$A$1000&lt;=$H$4)*(原材料明细表!$C$6:$C$1000=$A672)*(原材料明细表!$L$6:$L$1000)))</f>
        <v/>
      </c>
      <c r="K672" s="173" t="str">
        <f t="array" ref="K672">IF(A672="","",VLOOKUP(A672,基础资料!A:E,4,0))</f>
        <v/>
      </c>
      <c r="L672" s="184" t="str">
        <f t="array" ref="L672">IF(OR(A672="",J672=""),"",J672*K672)</f>
        <v/>
      </c>
      <c r="M672" s="185" t="str">
        <f t="array" ref="M672">IF(AND(D672="",G672="",J672=""),"",IF(AND(D672="",G672=""),-J672,IF(AND(D672="",J672=""),-G672,IF(AND(G672="",J672=""),D672,IF(D672="",-G672-J672,IF(G672="",D672-J672,IF(J672="",D672-G672,D672-G672-J672)))))))</f>
        <v/>
      </c>
      <c r="N672" s="173" t="str">
        <f t="array" ref="N672">IF(A672="","",VLOOKUP(A672,基础资料!A:E,4,0))</f>
        <v/>
      </c>
      <c r="O672" s="184" t="str">
        <f t="array" ref="O672">IF(OR(A672="",M672=""),"",N672*M672)</f>
        <v/>
      </c>
    </row>
    <row r="673" spans="1:15">
      <c r="A673" s="182"/>
      <c r="B673" s="172"/>
      <c r="C673" s="172"/>
      <c r="D673" s="183" t="str">
        <f t="array" ref="D673">IF(SUMPRODUCT((原材料明细表!$A$6:$A$1000&gt;=$G$4)*(原材料明细表!$A$6:$A$1000&lt;=$H$4)*(原材料明细表!$C$6:$C$1000=$A673)*(原材料明细表!$F$6:$F$1000))=0,"",SUMPRODUCT((原材料明细表!$A$6:$A$1000&gt;=$G$4)*(原材料明细表!$A$6:$A$1000&lt;=$H$4)*(原材料明细表!$C$6:$C$1000=$A673)*(原材料明细表!$F$6:$F$1000)))</f>
        <v/>
      </c>
      <c r="E673" s="179" t="str">
        <f t="array" ref="E673">IF(A673="","",VLOOKUP(A673,基础资料!A:E,4,0))</f>
        <v/>
      </c>
      <c r="F673" s="180" t="str">
        <f t="array" ref="F673">IF(OR(A673="",D673=""),"",E673*D673)</f>
        <v/>
      </c>
      <c r="G673" s="181" t="str">
        <f t="array" ref="G673">IF(SUMPRODUCT((原材料明细表!$A$6:$A$1000&gt;=$G$4)*(原材料明细表!$A$6:$A$1000&lt;=$H$4)*(原材料明细表!$C$6:$C$1000=$A673)*(原材料明细表!$I$6:$I$1000))=0,"",SUMPRODUCT((原材料明细表!$A$6:$A$1000&gt;=$G$4)*(原材料明细表!$A$6:$A$1000&lt;=$H$4)*(原材料明细表!$C$6:$C$1000=$A673)*(原材料明细表!$I$6:$I$1000)))</f>
        <v/>
      </c>
      <c r="H673" s="179" t="str">
        <f t="array" ref="H673">IF(A673="","",VLOOKUP(A673,基础资料!A:E,4,0))</f>
        <v/>
      </c>
      <c r="I673" s="186" t="str">
        <f t="array" ref="I673">IF(OR(A673="",G673=""),"",G673*H673)</f>
        <v/>
      </c>
      <c r="J673" s="181" t="str">
        <f t="array" ref="J673">IF(SUMPRODUCT((原材料明细表!$A$6:$A$1000&gt;=$G$4)*(原材料明细表!$A$6:$A$1000&lt;=$H$4)*(原材料明细表!$C$6:$C$1000=$A673)*(原材料明细表!$L$6:$L$1000))=0,"",SUMPRODUCT((原材料明细表!$A$6:$A$1000&gt;=$G$4)*(原材料明细表!$A$6:$A$1000&lt;=$H$4)*(原材料明细表!$C$6:$C$1000=$A673)*(原材料明细表!$L$6:$L$1000)))</f>
        <v/>
      </c>
      <c r="K673" s="178" t="str">
        <f t="array" ref="K673">IF(A673="","",VLOOKUP(A673,基础资料!A:E,4,0))</f>
        <v/>
      </c>
      <c r="L673" s="186" t="str">
        <f t="array" ref="L673">IF(OR(A673="",J673=""),"",J673*K673)</f>
        <v/>
      </c>
      <c r="M673" s="187" t="str">
        <f t="array" ref="M673">IF(AND(D673="",G673="",J673=""),"",IF(AND(D673="",G673=""),-J673,IF(AND(D673="",J673=""),-G673,IF(AND(G673="",J673=""),D673,IF(D673="",-G673-J673,IF(G673="",D673-J673,IF(J673="",D673-G673,D673-G673-J673)))))))</f>
        <v/>
      </c>
      <c r="N673" s="178" t="str">
        <f t="array" ref="N673">IF(A673="","",VLOOKUP(A673,基础资料!A:E,4,0))</f>
        <v/>
      </c>
      <c r="O673" s="186" t="str">
        <f t="array" ref="O673">IF(OR(A673="",M673=""),"",N673*M673)</f>
        <v/>
      </c>
    </row>
    <row r="674" spans="1:15">
      <c r="A674" s="182"/>
      <c r="B674" s="172"/>
      <c r="C674" s="172"/>
      <c r="D674" s="183" t="str">
        <f t="array" ref="D674">IF(SUMPRODUCT((原材料明细表!$A$6:$A$1000&gt;=$G$4)*(原材料明细表!$A$6:$A$1000&lt;=$H$4)*(原材料明细表!$C$6:$C$1000=$A674)*(原材料明细表!$F$6:$F$1000))=0,"",SUMPRODUCT((原材料明细表!$A$6:$A$1000&gt;=$G$4)*(原材料明细表!$A$6:$A$1000&lt;=$H$4)*(原材料明细表!$C$6:$C$1000=$A674)*(原材料明细表!$F$6:$F$1000)))</f>
        <v/>
      </c>
      <c r="E674" s="174" t="str">
        <f t="array" ref="E674">IF(A674="","",VLOOKUP(A674,基础资料!A:E,4,0))</f>
        <v/>
      </c>
      <c r="F674" s="175" t="str">
        <f t="array" ref="F674">IF(OR(A674="",D674=""),"",E674*D674)</f>
        <v/>
      </c>
      <c r="G674" s="176" t="str">
        <f t="array" ref="G674">IF(SUMPRODUCT((原材料明细表!$A$6:$A$1000&gt;=$G$4)*(原材料明细表!$A$6:$A$1000&lt;=$H$4)*(原材料明细表!$C$6:$C$1000=$A674)*(原材料明细表!$I$6:$I$1000))=0,"",SUMPRODUCT((原材料明细表!$A$6:$A$1000&gt;=$G$4)*(原材料明细表!$A$6:$A$1000&lt;=$H$4)*(原材料明细表!$C$6:$C$1000=$A674)*(原材料明细表!$I$6:$I$1000)))</f>
        <v/>
      </c>
      <c r="H674" s="174" t="str">
        <f t="array" ref="H674">IF(A674="","",VLOOKUP(A674,基础资料!A:E,4,0))</f>
        <v/>
      </c>
      <c r="I674" s="184" t="str">
        <f t="array" ref="I674">IF(OR(A674="",G674=""),"",G674*H674)</f>
        <v/>
      </c>
      <c r="J674" s="176" t="str">
        <f t="array" ref="J674">IF(SUMPRODUCT((原材料明细表!$A$6:$A$1000&gt;=$G$4)*(原材料明细表!$A$6:$A$1000&lt;=$H$4)*(原材料明细表!$C$6:$C$1000=$A674)*(原材料明细表!$L$6:$L$1000))=0,"",SUMPRODUCT((原材料明细表!$A$6:$A$1000&gt;=$G$4)*(原材料明细表!$A$6:$A$1000&lt;=$H$4)*(原材料明细表!$C$6:$C$1000=$A674)*(原材料明细表!$L$6:$L$1000)))</f>
        <v/>
      </c>
      <c r="K674" s="173" t="str">
        <f t="array" ref="K674">IF(A674="","",VLOOKUP(A674,基础资料!A:E,4,0))</f>
        <v/>
      </c>
      <c r="L674" s="184" t="str">
        <f t="array" ref="L674">IF(OR(A674="",J674=""),"",J674*K674)</f>
        <v/>
      </c>
      <c r="M674" s="185" t="str">
        <f t="array" ref="M674">IF(AND(D674="",G674="",J674=""),"",IF(AND(D674="",G674=""),-J674,IF(AND(D674="",J674=""),-G674,IF(AND(G674="",J674=""),D674,IF(D674="",-G674-J674,IF(G674="",D674-J674,IF(J674="",D674-G674,D674-G674-J674)))))))</f>
        <v/>
      </c>
      <c r="N674" s="173" t="str">
        <f t="array" ref="N674">IF(A674="","",VLOOKUP(A674,基础资料!A:E,4,0))</f>
        <v/>
      </c>
      <c r="O674" s="184" t="str">
        <f t="array" ref="O674">IF(OR(A674="",M674=""),"",N674*M674)</f>
        <v/>
      </c>
    </row>
    <row r="675" spans="1:15">
      <c r="A675" s="182"/>
      <c r="B675" s="172"/>
      <c r="C675" s="172"/>
      <c r="D675" s="183" t="str">
        <f t="array" ref="D675">IF(SUMPRODUCT((原材料明细表!$A$6:$A$1000&gt;=$G$4)*(原材料明细表!$A$6:$A$1000&lt;=$H$4)*(原材料明细表!$C$6:$C$1000=$A675)*(原材料明细表!$F$6:$F$1000))=0,"",SUMPRODUCT((原材料明细表!$A$6:$A$1000&gt;=$G$4)*(原材料明细表!$A$6:$A$1000&lt;=$H$4)*(原材料明细表!$C$6:$C$1000=$A675)*(原材料明细表!$F$6:$F$1000)))</f>
        <v/>
      </c>
      <c r="E675" s="179" t="str">
        <f t="array" ref="E675">IF(A675="","",VLOOKUP(A675,基础资料!A:E,4,0))</f>
        <v/>
      </c>
      <c r="F675" s="180" t="str">
        <f t="array" ref="F675">IF(OR(A675="",D675=""),"",E675*D675)</f>
        <v/>
      </c>
      <c r="G675" s="181" t="str">
        <f t="array" ref="G675">IF(SUMPRODUCT((原材料明细表!$A$6:$A$1000&gt;=$G$4)*(原材料明细表!$A$6:$A$1000&lt;=$H$4)*(原材料明细表!$C$6:$C$1000=$A675)*(原材料明细表!$I$6:$I$1000))=0,"",SUMPRODUCT((原材料明细表!$A$6:$A$1000&gt;=$G$4)*(原材料明细表!$A$6:$A$1000&lt;=$H$4)*(原材料明细表!$C$6:$C$1000=$A675)*(原材料明细表!$I$6:$I$1000)))</f>
        <v/>
      </c>
      <c r="H675" s="179" t="str">
        <f t="array" ref="H675">IF(A675="","",VLOOKUP(A675,基础资料!A:E,4,0))</f>
        <v/>
      </c>
      <c r="I675" s="186" t="str">
        <f t="array" ref="I675">IF(OR(A675="",G675=""),"",G675*H675)</f>
        <v/>
      </c>
      <c r="J675" s="181" t="str">
        <f t="array" ref="J675">IF(SUMPRODUCT((原材料明细表!$A$6:$A$1000&gt;=$G$4)*(原材料明细表!$A$6:$A$1000&lt;=$H$4)*(原材料明细表!$C$6:$C$1000=$A675)*(原材料明细表!$L$6:$L$1000))=0,"",SUMPRODUCT((原材料明细表!$A$6:$A$1000&gt;=$G$4)*(原材料明细表!$A$6:$A$1000&lt;=$H$4)*(原材料明细表!$C$6:$C$1000=$A675)*(原材料明细表!$L$6:$L$1000)))</f>
        <v/>
      </c>
      <c r="K675" s="178" t="str">
        <f t="array" ref="K675">IF(A675="","",VLOOKUP(A675,基础资料!A:E,4,0))</f>
        <v/>
      </c>
      <c r="L675" s="186" t="str">
        <f t="array" ref="L675">IF(OR(A675="",J675=""),"",J675*K675)</f>
        <v/>
      </c>
      <c r="M675" s="187" t="str">
        <f t="array" ref="M675">IF(AND(D675="",G675="",J675=""),"",IF(AND(D675="",G675=""),-J675,IF(AND(D675="",J675=""),-G675,IF(AND(G675="",J675=""),D675,IF(D675="",-G675-J675,IF(G675="",D675-J675,IF(J675="",D675-G675,D675-G675-J675)))))))</f>
        <v/>
      </c>
      <c r="N675" s="178" t="str">
        <f t="array" ref="N675">IF(A675="","",VLOOKUP(A675,基础资料!A:E,4,0))</f>
        <v/>
      </c>
      <c r="O675" s="186" t="str">
        <f t="array" ref="O675">IF(OR(A675="",M675=""),"",N675*M675)</f>
        <v/>
      </c>
    </row>
    <row r="676" spans="1:15">
      <c r="A676" s="182"/>
      <c r="B676" s="172"/>
      <c r="C676" s="172"/>
      <c r="D676" s="183" t="str">
        <f t="array" ref="D676">IF(SUMPRODUCT((原材料明细表!$A$6:$A$1000&gt;=$G$4)*(原材料明细表!$A$6:$A$1000&lt;=$H$4)*(原材料明细表!$C$6:$C$1000=$A676)*(原材料明细表!$F$6:$F$1000))=0,"",SUMPRODUCT((原材料明细表!$A$6:$A$1000&gt;=$G$4)*(原材料明细表!$A$6:$A$1000&lt;=$H$4)*(原材料明细表!$C$6:$C$1000=$A676)*(原材料明细表!$F$6:$F$1000)))</f>
        <v/>
      </c>
      <c r="E676" s="174" t="str">
        <f t="array" ref="E676">IF(A676="","",VLOOKUP(A676,基础资料!A:E,4,0))</f>
        <v/>
      </c>
      <c r="F676" s="175" t="str">
        <f t="array" ref="F676">IF(OR(A676="",D676=""),"",E676*D676)</f>
        <v/>
      </c>
      <c r="G676" s="176" t="str">
        <f t="array" ref="G676">IF(SUMPRODUCT((原材料明细表!$A$6:$A$1000&gt;=$G$4)*(原材料明细表!$A$6:$A$1000&lt;=$H$4)*(原材料明细表!$C$6:$C$1000=$A676)*(原材料明细表!$I$6:$I$1000))=0,"",SUMPRODUCT((原材料明细表!$A$6:$A$1000&gt;=$G$4)*(原材料明细表!$A$6:$A$1000&lt;=$H$4)*(原材料明细表!$C$6:$C$1000=$A676)*(原材料明细表!$I$6:$I$1000)))</f>
        <v/>
      </c>
      <c r="H676" s="174" t="str">
        <f t="array" ref="H676">IF(A676="","",VLOOKUP(A676,基础资料!A:E,4,0))</f>
        <v/>
      </c>
      <c r="I676" s="184" t="str">
        <f t="array" ref="I676">IF(OR(A676="",G676=""),"",G676*H676)</f>
        <v/>
      </c>
      <c r="J676" s="176" t="str">
        <f t="array" ref="J676">IF(SUMPRODUCT((原材料明细表!$A$6:$A$1000&gt;=$G$4)*(原材料明细表!$A$6:$A$1000&lt;=$H$4)*(原材料明细表!$C$6:$C$1000=$A676)*(原材料明细表!$L$6:$L$1000))=0,"",SUMPRODUCT((原材料明细表!$A$6:$A$1000&gt;=$G$4)*(原材料明细表!$A$6:$A$1000&lt;=$H$4)*(原材料明细表!$C$6:$C$1000=$A676)*(原材料明细表!$L$6:$L$1000)))</f>
        <v/>
      </c>
      <c r="K676" s="173" t="str">
        <f t="array" ref="K676">IF(A676="","",VLOOKUP(A676,基础资料!A:E,4,0))</f>
        <v/>
      </c>
      <c r="L676" s="184" t="str">
        <f t="array" ref="L676">IF(OR(A676="",J676=""),"",J676*K676)</f>
        <v/>
      </c>
      <c r="M676" s="185" t="str">
        <f t="array" ref="M676">IF(AND(D676="",G676="",J676=""),"",IF(AND(D676="",G676=""),-J676,IF(AND(D676="",J676=""),-G676,IF(AND(G676="",J676=""),D676,IF(D676="",-G676-J676,IF(G676="",D676-J676,IF(J676="",D676-G676,D676-G676-J676)))))))</f>
        <v/>
      </c>
      <c r="N676" s="173" t="str">
        <f t="array" ref="N676">IF(A676="","",VLOOKUP(A676,基础资料!A:E,4,0))</f>
        <v/>
      </c>
      <c r="O676" s="184" t="str">
        <f t="array" ref="O676">IF(OR(A676="",M676=""),"",N676*M676)</f>
        <v/>
      </c>
    </row>
    <row r="677" spans="1:15">
      <c r="A677" s="182"/>
      <c r="B677" s="172"/>
      <c r="C677" s="172"/>
      <c r="D677" s="183" t="str">
        <f t="array" ref="D677">IF(SUMPRODUCT((原材料明细表!$A$6:$A$1000&gt;=$G$4)*(原材料明细表!$A$6:$A$1000&lt;=$H$4)*(原材料明细表!$C$6:$C$1000=$A677)*(原材料明细表!$F$6:$F$1000))=0,"",SUMPRODUCT((原材料明细表!$A$6:$A$1000&gt;=$G$4)*(原材料明细表!$A$6:$A$1000&lt;=$H$4)*(原材料明细表!$C$6:$C$1000=$A677)*(原材料明细表!$F$6:$F$1000)))</f>
        <v/>
      </c>
      <c r="E677" s="179" t="str">
        <f t="array" ref="E677">IF(A677="","",VLOOKUP(A677,基础资料!A:E,4,0))</f>
        <v/>
      </c>
      <c r="F677" s="180" t="str">
        <f t="array" ref="F677">IF(OR(A677="",D677=""),"",E677*D677)</f>
        <v/>
      </c>
      <c r="G677" s="181" t="str">
        <f t="array" ref="G677">IF(SUMPRODUCT((原材料明细表!$A$6:$A$1000&gt;=$G$4)*(原材料明细表!$A$6:$A$1000&lt;=$H$4)*(原材料明细表!$C$6:$C$1000=$A677)*(原材料明细表!$I$6:$I$1000))=0,"",SUMPRODUCT((原材料明细表!$A$6:$A$1000&gt;=$G$4)*(原材料明细表!$A$6:$A$1000&lt;=$H$4)*(原材料明细表!$C$6:$C$1000=$A677)*(原材料明细表!$I$6:$I$1000)))</f>
        <v/>
      </c>
      <c r="H677" s="179" t="str">
        <f t="array" ref="H677">IF(A677="","",VLOOKUP(A677,基础资料!A:E,4,0))</f>
        <v/>
      </c>
      <c r="I677" s="186" t="str">
        <f t="array" ref="I677">IF(OR(A677="",G677=""),"",G677*H677)</f>
        <v/>
      </c>
      <c r="J677" s="181" t="str">
        <f t="array" ref="J677">IF(SUMPRODUCT((原材料明细表!$A$6:$A$1000&gt;=$G$4)*(原材料明细表!$A$6:$A$1000&lt;=$H$4)*(原材料明细表!$C$6:$C$1000=$A677)*(原材料明细表!$L$6:$L$1000))=0,"",SUMPRODUCT((原材料明细表!$A$6:$A$1000&gt;=$G$4)*(原材料明细表!$A$6:$A$1000&lt;=$H$4)*(原材料明细表!$C$6:$C$1000=$A677)*(原材料明细表!$L$6:$L$1000)))</f>
        <v/>
      </c>
      <c r="K677" s="178" t="str">
        <f t="array" ref="K677">IF(A677="","",VLOOKUP(A677,基础资料!A:E,4,0))</f>
        <v/>
      </c>
      <c r="L677" s="186" t="str">
        <f t="array" ref="L677">IF(OR(A677="",J677=""),"",J677*K677)</f>
        <v/>
      </c>
      <c r="M677" s="187" t="str">
        <f t="array" ref="M677">IF(AND(D677="",G677="",J677=""),"",IF(AND(D677="",G677=""),-J677,IF(AND(D677="",J677=""),-G677,IF(AND(G677="",J677=""),D677,IF(D677="",-G677-J677,IF(G677="",D677-J677,IF(J677="",D677-G677,D677-G677-J677)))))))</f>
        <v/>
      </c>
      <c r="N677" s="178" t="str">
        <f t="array" ref="N677">IF(A677="","",VLOOKUP(A677,基础资料!A:E,4,0))</f>
        <v/>
      </c>
      <c r="O677" s="186" t="str">
        <f t="array" ref="O677">IF(OR(A677="",M677=""),"",N677*M677)</f>
        <v/>
      </c>
    </row>
    <row r="678" spans="1:15">
      <c r="A678" s="182"/>
      <c r="B678" s="172"/>
      <c r="C678" s="172"/>
      <c r="D678" s="183" t="str">
        <f t="array" ref="D678">IF(SUMPRODUCT((原材料明细表!$A$6:$A$1000&gt;=$G$4)*(原材料明细表!$A$6:$A$1000&lt;=$H$4)*(原材料明细表!$C$6:$C$1000=$A678)*(原材料明细表!$F$6:$F$1000))=0,"",SUMPRODUCT((原材料明细表!$A$6:$A$1000&gt;=$G$4)*(原材料明细表!$A$6:$A$1000&lt;=$H$4)*(原材料明细表!$C$6:$C$1000=$A678)*(原材料明细表!$F$6:$F$1000)))</f>
        <v/>
      </c>
      <c r="E678" s="174" t="str">
        <f t="array" ref="E678">IF(A678="","",VLOOKUP(A678,基础资料!A:E,4,0))</f>
        <v/>
      </c>
      <c r="F678" s="175" t="str">
        <f t="array" ref="F678">IF(OR(A678="",D678=""),"",E678*D678)</f>
        <v/>
      </c>
      <c r="G678" s="176" t="str">
        <f t="array" ref="G678">IF(SUMPRODUCT((原材料明细表!$A$6:$A$1000&gt;=$G$4)*(原材料明细表!$A$6:$A$1000&lt;=$H$4)*(原材料明细表!$C$6:$C$1000=$A678)*(原材料明细表!$I$6:$I$1000))=0,"",SUMPRODUCT((原材料明细表!$A$6:$A$1000&gt;=$G$4)*(原材料明细表!$A$6:$A$1000&lt;=$H$4)*(原材料明细表!$C$6:$C$1000=$A678)*(原材料明细表!$I$6:$I$1000)))</f>
        <v/>
      </c>
      <c r="H678" s="174" t="str">
        <f t="array" ref="H678">IF(A678="","",VLOOKUP(A678,基础资料!A:E,4,0))</f>
        <v/>
      </c>
      <c r="I678" s="184" t="str">
        <f t="array" ref="I678">IF(OR(A678="",G678=""),"",G678*H678)</f>
        <v/>
      </c>
      <c r="J678" s="176" t="str">
        <f t="array" ref="J678">IF(SUMPRODUCT((原材料明细表!$A$6:$A$1000&gt;=$G$4)*(原材料明细表!$A$6:$A$1000&lt;=$H$4)*(原材料明细表!$C$6:$C$1000=$A678)*(原材料明细表!$L$6:$L$1000))=0,"",SUMPRODUCT((原材料明细表!$A$6:$A$1000&gt;=$G$4)*(原材料明细表!$A$6:$A$1000&lt;=$H$4)*(原材料明细表!$C$6:$C$1000=$A678)*(原材料明细表!$L$6:$L$1000)))</f>
        <v/>
      </c>
      <c r="K678" s="173" t="str">
        <f t="array" ref="K678">IF(A678="","",VLOOKUP(A678,基础资料!A:E,4,0))</f>
        <v/>
      </c>
      <c r="L678" s="184" t="str">
        <f t="array" ref="L678">IF(OR(A678="",J678=""),"",J678*K678)</f>
        <v/>
      </c>
      <c r="M678" s="185" t="str">
        <f t="array" ref="M678">IF(AND(D678="",G678="",J678=""),"",IF(AND(D678="",G678=""),-J678,IF(AND(D678="",J678=""),-G678,IF(AND(G678="",J678=""),D678,IF(D678="",-G678-J678,IF(G678="",D678-J678,IF(J678="",D678-G678,D678-G678-J678)))))))</f>
        <v/>
      </c>
      <c r="N678" s="173" t="str">
        <f t="array" ref="N678">IF(A678="","",VLOOKUP(A678,基础资料!A:E,4,0))</f>
        <v/>
      </c>
      <c r="O678" s="184" t="str">
        <f t="array" ref="O678">IF(OR(A678="",M678=""),"",N678*M678)</f>
        <v/>
      </c>
    </row>
    <row r="679" spans="1:15">
      <c r="A679" s="182"/>
      <c r="B679" s="172"/>
      <c r="C679" s="172"/>
      <c r="D679" s="183" t="str">
        <f t="array" ref="D679">IF(SUMPRODUCT((原材料明细表!$A$6:$A$1000&gt;=$G$4)*(原材料明细表!$A$6:$A$1000&lt;=$H$4)*(原材料明细表!$C$6:$C$1000=$A679)*(原材料明细表!$F$6:$F$1000))=0,"",SUMPRODUCT((原材料明细表!$A$6:$A$1000&gt;=$G$4)*(原材料明细表!$A$6:$A$1000&lt;=$H$4)*(原材料明细表!$C$6:$C$1000=$A679)*(原材料明细表!$F$6:$F$1000)))</f>
        <v/>
      </c>
      <c r="E679" s="179" t="str">
        <f t="array" ref="E679">IF(A679="","",VLOOKUP(A679,基础资料!A:E,4,0))</f>
        <v/>
      </c>
      <c r="F679" s="180" t="str">
        <f t="array" ref="F679">IF(OR(A679="",D679=""),"",E679*D679)</f>
        <v/>
      </c>
      <c r="G679" s="181" t="str">
        <f t="array" ref="G679">IF(SUMPRODUCT((原材料明细表!$A$6:$A$1000&gt;=$G$4)*(原材料明细表!$A$6:$A$1000&lt;=$H$4)*(原材料明细表!$C$6:$C$1000=$A679)*(原材料明细表!$I$6:$I$1000))=0,"",SUMPRODUCT((原材料明细表!$A$6:$A$1000&gt;=$G$4)*(原材料明细表!$A$6:$A$1000&lt;=$H$4)*(原材料明细表!$C$6:$C$1000=$A679)*(原材料明细表!$I$6:$I$1000)))</f>
        <v/>
      </c>
      <c r="H679" s="179" t="str">
        <f t="array" ref="H679">IF(A679="","",VLOOKUP(A679,基础资料!A:E,4,0))</f>
        <v/>
      </c>
      <c r="I679" s="186" t="str">
        <f t="array" ref="I679">IF(OR(A679="",G679=""),"",G679*H679)</f>
        <v/>
      </c>
      <c r="J679" s="181" t="str">
        <f t="array" ref="J679">IF(SUMPRODUCT((原材料明细表!$A$6:$A$1000&gt;=$G$4)*(原材料明细表!$A$6:$A$1000&lt;=$H$4)*(原材料明细表!$C$6:$C$1000=$A679)*(原材料明细表!$L$6:$L$1000))=0,"",SUMPRODUCT((原材料明细表!$A$6:$A$1000&gt;=$G$4)*(原材料明细表!$A$6:$A$1000&lt;=$H$4)*(原材料明细表!$C$6:$C$1000=$A679)*(原材料明细表!$L$6:$L$1000)))</f>
        <v/>
      </c>
      <c r="K679" s="178" t="str">
        <f t="array" ref="K679">IF(A679="","",VLOOKUP(A679,基础资料!A:E,4,0))</f>
        <v/>
      </c>
      <c r="L679" s="186" t="str">
        <f t="array" ref="L679">IF(OR(A679="",J679=""),"",J679*K679)</f>
        <v/>
      </c>
      <c r="M679" s="187" t="str">
        <f t="array" ref="M679">IF(AND(D679="",G679="",J679=""),"",IF(AND(D679="",G679=""),-J679,IF(AND(D679="",J679=""),-G679,IF(AND(G679="",J679=""),D679,IF(D679="",-G679-J679,IF(G679="",D679-J679,IF(J679="",D679-G679,D679-G679-J679)))))))</f>
        <v/>
      </c>
      <c r="N679" s="178" t="str">
        <f t="array" ref="N679">IF(A679="","",VLOOKUP(A679,基础资料!A:E,4,0))</f>
        <v/>
      </c>
      <c r="O679" s="186" t="str">
        <f t="array" ref="O679">IF(OR(A679="",M679=""),"",N679*M679)</f>
        <v/>
      </c>
    </row>
    <row r="680" spans="1:15">
      <c r="A680" s="182"/>
      <c r="B680" s="172"/>
      <c r="C680" s="172"/>
      <c r="D680" s="183" t="str">
        <f t="array" ref="D680">IF(SUMPRODUCT((原材料明细表!$A$6:$A$1000&gt;=$G$4)*(原材料明细表!$A$6:$A$1000&lt;=$H$4)*(原材料明细表!$C$6:$C$1000=$A680)*(原材料明细表!$F$6:$F$1000))=0,"",SUMPRODUCT((原材料明细表!$A$6:$A$1000&gt;=$G$4)*(原材料明细表!$A$6:$A$1000&lt;=$H$4)*(原材料明细表!$C$6:$C$1000=$A680)*(原材料明细表!$F$6:$F$1000)))</f>
        <v/>
      </c>
      <c r="E680" s="174" t="str">
        <f t="array" ref="E680">IF(A680="","",VLOOKUP(A680,基础资料!A:E,4,0))</f>
        <v/>
      </c>
      <c r="F680" s="175" t="str">
        <f t="array" ref="F680">IF(OR(A680="",D680=""),"",E680*D680)</f>
        <v/>
      </c>
      <c r="G680" s="176" t="str">
        <f t="array" ref="G680">IF(SUMPRODUCT((原材料明细表!$A$6:$A$1000&gt;=$G$4)*(原材料明细表!$A$6:$A$1000&lt;=$H$4)*(原材料明细表!$C$6:$C$1000=$A680)*(原材料明细表!$I$6:$I$1000))=0,"",SUMPRODUCT((原材料明细表!$A$6:$A$1000&gt;=$G$4)*(原材料明细表!$A$6:$A$1000&lt;=$H$4)*(原材料明细表!$C$6:$C$1000=$A680)*(原材料明细表!$I$6:$I$1000)))</f>
        <v/>
      </c>
      <c r="H680" s="174" t="str">
        <f t="array" ref="H680">IF(A680="","",VLOOKUP(A680,基础资料!A:E,4,0))</f>
        <v/>
      </c>
      <c r="I680" s="184" t="str">
        <f t="array" ref="I680">IF(OR(A680="",G680=""),"",G680*H680)</f>
        <v/>
      </c>
      <c r="J680" s="176" t="str">
        <f t="array" ref="J680">IF(SUMPRODUCT((原材料明细表!$A$6:$A$1000&gt;=$G$4)*(原材料明细表!$A$6:$A$1000&lt;=$H$4)*(原材料明细表!$C$6:$C$1000=$A680)*(原材料明细表!$L$6:$L$1000))=0,"",SUMPRODUCT((原材料明细表!$A$6:$A$1000&gt;=$G$4)*(原材料明细表!$A$6:$A$1000&lt;=$H$4)*(原材料明细表!$C$6:$C$1000=$A680)*(原材料明细表!$L$6:$L$1000)))</f>
        <v/>
      </c>
      <c r="K680" s="173" t="str">
        <f t="array" ref="K680">IF(A680="","",VLOOKUP(A680,基础资料!A:E,4,0))</f>
        <v/>
      </c>
      <c r="L680" s="184" t="str">
        <f t="array" ref="L680">IF(OR(A680="",J680=""),"",J680*K680)</f>
        <v/>
      </c>
      <c r="M680" s="185" t="str">
        <f t="array" ref="M680">IF(AND(D680="",G680="",J680=""),"",IF(AND(D680="",G680=""),-J680,IF(AND(D680="",J680=""),-G680,IF(AND(G680="",J680=""),D680,IF(D680="",-G680-J680,IF(G680="",D680-J680,IF(J680="",D680-G680,D680-G680-J680)))))))</f>
        <v/>
      </c>
      <c r="N680" s="173" t="str">
        <f t="array" ref="N680">IF(A680="","",VLOOKUP(A680,基础资料!A:E,4,0))</f>
        <v/>
      </c>
      <c r="O680" s="184" t="str">
        <f t="array" ref="O680">IF(OR(A680="",M680=""),"",N680*M680)</f>
        <v/>
      </c>
    </row>
    <row r="681" spans="1:15">
      <c r="A681" s="182"/>
      <c r="B681" s="172"/>
      <c r="C681" s="172"/>
      <c r="D681" s="183" t="str">
        <f t="array" ref="D681">IF(SUMPRODUCT((原材料明细表!$A$6:$A$1000&gt;=$G$4)*(原材料明细表!$A$6:$A$1000&lt;=$H$4)*(原材料明细表!$C$6:$C$1000=$A681)*(原材料明细表!$F$6:$F$1000))=0,"",SUMPRODUCT((原材料明细表!$A$6:$A$1000&gt;=$G$4)*(原材料明细表!$A$6:$A$1000&lt;=$H$4)*(原材料明细表!$C$6:$C$1000=$A681)*(原材料明细表!$F$6:$F$1000)))</f>
        <v/>
      </c>
      <c r="E681" s="179" t="str">
        <f t="array" ref="E681">IF(A681="","",VLOOKUP(A681,基础资料!A:E,4,0))</f>
        <v/>
      </c>
      <c r="F681" s="180" t="str">
        <f t="array" ref="F681">IF(OR(A681="",D681=""),"",E681*D681)</f>
        <v/>
      </c>
      <c r="G681" s="181" t="str">
        <f t="array" ref="G681">IF(SUMPRODUCT((原材料明细表!$A$6:$A$1000&gt;=$G$4)*(原材料明细表!$A$6:$A$1000&lt;=$H$4)*(原材料明细表!$C$6:$C$1000=$A681)*(原材料明细表!$I$6:$I$1000))=0,"",SUMPRODUCT((原材料明细表!$A$6:$A$1000&gt;=$G$4)*(原材料明细表!$A$6:$A$1000&lt;=$H$4)*(原材料明细表!$C$6:$C$1000=$A681)*(原材料明细表!$I$6:$I$1000)))</f>
        <v/>
      </c>
      <c r="H681" s="179" t="str">
        <f t="array" ref="H681">IF(A681="","",VLOOKUP(A681,基础资料!A:E,4,0))</f>
        <v/>
      </c>
      <c r="I681" s="186" t="str">
        <f t="array" ref="I681">IF(OR(A681="",G681=""),"",G681*H681)</f>
        <v/>
      </c>
      <c r="J681" s="181" t="str">
        <f t="array" ref="J681">IF(SUMPRODUCT((原材料明细表!$A$6:$A$1000&gt;=$G$4)*(原材料明细表!$A$6:$A$1000&lt;=$H$4)*(原材料明细表!$C$6:$C$1000=$A681)*(原材料明细表!$L$6:$L$1000))=0,"",SUMPRODUCT((原材料明细表!$A$6:$A$1000&gt;=$G$4)*(原材料明细表!$A$6:$A$1000&lt;=$H$4)*(原材料明细表!$C$6:$C$1000=$A681)*(原材料明细表!$L$6:$L$1000)))</f>
        <v/>
      </c>
      <c r="K681" s="178" t="str">
        <f t="array" ref="K681">IF(A681="","",VLOOKUP(A681,基础资料!A:E,4,0))</f>
        <v/>
      </c>
      <c r="L681" s="186" t="str">
        <f t="array" ref="L681">IF(OR(A681="",J681=""),"",J681*K681)</f>
        <v/>
      </c>
      <c r="M681" s="187" t="str">
        <f t="array" ref="M681">IF(AND(D681="",G681="",J681=""),"",IF(AND(D681="",G681=""),-J681,IF(AND(D681="",J681=""),-G681,IF(AND(G681="",J681=""),D681,IF(D681="",-G681-J681,IF(G681="",D681-J681,IF(J681="",D681-G681,D681-G681-J681)))))))</f>
        <v/>
      </c>
      <c r="N681" s="178" t="str">
        <f t="array" ref="N681">IF(A681="","",VLOOKUP(A681,基础资料!A:E,4,0))</f>
        <v/>
      </c>
      <c r="O681" s="186" t="str">
        <f t="array" ref="O681">IF(OR(A681="",M681=""),"",N681*M681)</f>
        <v/>
      </c>
    </row>
    <row r="682" spans="1:15">
      <c r="A682" s="182"/>
      <c r="B682" s="172"/>
      <c r="C682" s="172"/>
      <c r="D682" s="183" t="str">
        <f t="array" ref="D682">IF(SUMPRODUCT((原材料明细表!$A$6:$A$1000&gt;=$G$4)*(原材料明细表!$A$6:$A$1000&lt;=$H$4)*(原材料明细表!$C$6:$C$1000=$A682)*(原材料明细表!$F$6:$F$1000))=0,"",SUMPRODUCT((原材料明细表!$A$6:$A$1000&gt;=$G$4)*(原材料明细表!$A$6:$A$1000&lt;=$H$4)*(原材料明细表!$C$6:$C$1000=$A682)*(原材料明细表!$F$6:$F$1000)))</f>
        <v/>
      </c>
      <c r="E682" s="174" t="str">
        <f t="array" ref="E682">IF(A682="","",VLOOKUP(A682,基础资料!A:E,4,0))</f>
        <v/>
      </c>
      <c r="F682" s="175" t="str">
        <f t="array" ref="F682">IF(OR(A682="",D682=""),"",E682*D682)</f>
        <v/>
      </c>
      <c r="G682" s="176" t="str">
        <f t="array" ref="G682">IF(SUMPRODUCT((原材料明细表!$A$6:$A$1000&gt;=$G$4)*(原材料明细表!$A$6:$A$1000&lt;=$H$4)*(原材料明细表!$C$6:$C$1000=$A682)*(原材料明细表!$I$6:$I$1000))=0,"",SUMPRODUCT((原材料明细表!$A$6:$A$1000&gt;=$G$4)*(原材料明细表!$A$6:$A$1000&lt;=$H$4)*(原材料明细表!$C$6:$C$1000=$A682)*(原材料明细表!$I$6:$I$1000)))</f>
        <v/>
      </c>
      <c r="H682" s="174" t="str">
        <f t="array" ref="H682">IF(A682="","",VLOOKUP(A682,基础资料!A:E,4,0))</f>
        <v/>
      </c>
      <c r="I682" s="184" t="str">
        <f t="array" ref="I682">IF(OR(A682="",G682=""),"",G682*H682)</f>
        <v/>
      </c>
      <c r="J682" s="176" t="str">
        <f t="array" ref="J682">IF(SUMPRODUCT((原材料明细表!$A$6:$A$1000&gt;=$G$4)*(原材料明细表!$A$6:$A$1000&lt;=$H$4)*(原材料明细表!$C$6:$C$1000=$A682)*(原材料明细表!$L$6:$L$1000))=0,"",SUMPRODUCT((原材料明细表!$A$6:$A$1000&gt;=$G$4)*(原材料明细表!$A$6:$A$1000&lt;=$H$4)*(原材料明细表!$C$6:$C$1000=$A682)*(原材料明细表!$L$6:$L$1000)))</f>
        <v/>
      </c>
      <c r="K682" s="173" t="str">
        <f t="array" ref="K682">IF(A682="","",VLOOKUP(A682,基础资料!A:E,4,0))</f>
        <v/>
      </c>
      <c r="L682" s="184" t="str">
        <f t="array" ref="L682">IF(OR(A682="",J682=""),"",J682*K682)</f>
        <v/>
      </c>
      <c r="M682" s="185" t="str">
        <f t="array" ref="M682">IF(AND(D682="",G682="",J682=""),"",IF(AND(D682="",G682=""),-J682,IF(AND(D682="",J682=""),-G682,IF(AND(G682="",J682=""),D682,IF(D682="",-G682-J682,IF(G682="",D682-J682,IF(J682="",D682-G682,D682-G682-J682)))))))</f>
        <v/>
      </c>
      <c r="N682" s="173" t="str">
        <f t="array" ref="N682">IF(A682="","",VLOOKUP(A682,基础资料!A:E,4,0))</f>
        <v/>
      </c>
      <c r="O682" s="184" t="str">
        <f t="array" ref="O682">IF(OR(A682="",M682=""),"",N682*M682)</f>
        <v/>
      </c>
    </row>
    <row r="683" spans="1:15">
      <c r="A683" s="182"/>
      <c r="B683" s="172"/>
      <c r="C683" s="172"/>
      <c r="D683" s="183" t="str">
        <f t="array" ref="D683">IF(SUMPRODUCT((原材料明细表!$A$6:$A$1000&gt;=$G$4)*(原材料明细表!$A$6:$A$1000&lt;=$H$4)*(原材料明细表!$C$6:$C$1000=$A683)*(原材料明细表!$F$6:$F$1000))=0,"",SUMPRODUCT((原材料明细表!$A$6:$A$1000&gt;=$G$4)*(原材料明细表!$A$6:$A$1000&lt;=$H$4)*(原材料明细表!$C$6:$C$1000=$A683)*(原材料明细表!$F$6:$F$1000)))</f>
        <v/>
      </c>
      <c r="E683" s="179" t="str">
        <f t="array" ref="E683">IF(A683="","",VLOOKUP(A683,基础资料!A:E,4,0))</f>
        <v/>
      </c>
      <c r="F683" s="180" t="str">
        <f t="array" ref="F683">IF(OR(A683="",D683=""),"",E683*D683)</f>
        <v/>
      </c>
      <c r="G683" s="181" t="str">
        <f t="array" ref="G683">IF(SUMPRODUCT((原材料明细表!$A$6:$A$1000&gt;=$G$4)*(原材料明细表!$A$6:$A$1000&lt;=$H$4)*(原材料明细表!$C$6:$C$1000=$A683)*(原材料明细表!$I$6:$I$1000))=0,"",SUMPRODUCT((原材料明细表!$A$6:$A$1000&gt;=$G$4)*(原材料明细表!$A$6:$A$1000&lt;=$H$4)*(原材料明细表!$C$6:$C$1000=$A683)*(原材料明细表!$I$6:$I$1000)))</f>
        <v/>
      </c>
      <c r="H683" s="179" t="str">
        <f t="array" ref="H683">IF(A683="","",VLOOKUP(A683,基础资料!A:E,4,0))</f>
        <v/>
      </c>
      <c r="I683" s="186" t="str">
        <f t="array" ref="I683">IF(OR(A683="",G683=""),"",G683*H683)</f>
        <v/>
      </c>
      <c r="J683" s="181" t="str">
        <f t="array" ref="J683">IF(SUMPRODUCT((原材料明细表!$A$6:$A$1000&gt;=$G$4)*(原材料明细表!$A$6:$A$1000&lt;=$H$4)*(原材料明细表!$C$6:$C$1000=$A683)*(原材料明细表!$L$6:$L$1000))=0,"",SUMPRODUCT((原材料明细表!$A$6:$A$1000&gt;=$G$4)*(原材料明细表!$A$6:$A$1000&lt;=$H$4)*(原材料明细表!$C$6:$C$1000=$A683)*(原材料明细表!$L$6:$L$1000)))</f>
        <v/>
      </c>
      <c r="K683" s="178" t="str">
        <f t="array" ref="K683">IF(A683="","",VLOOKUP(A683,基础资料!A:E,4,0))</f>
        <v/>
      </c>
      <c r="L683" s="186" t="str">
        <f t="array" ref="L683">IF(OR(A683="",J683=""),"",J683*K683)</f>
        <v/>
      </c>
      <c r="M683" s="187" t="str">
        <f t="array" ref="M683">IF(AND(D683="",G683="",J683=""),"",IF(AND(D683="",G683=""),-J683,IF(AND(D683="",J683=""),-G683,IF(AND(G683="",J683=""),D683,IF(D683="",-G683-J683,IF(G683="",D683-J683,IF(J683="",D683-G683,D683-G683-J683)))))))</f>
        <v/>
      </c>
      <c r="N683" s="178" t="str">
        <f t="array" ref="N683">IF(A683="","",VLOOKUP(A683,基础资料!A:E,4,0))</f>
        <v/>
      </c>
      <c r="O683" s="186" t="str">
        <f t="array" ref="O683">IF(OR(A683="",M683=""),"",N683*M683)</f>
        <v/>
      </c>
    </row>
    <row r="684" spans="1:15">
      <c r="A684" s="182"/>
      <c r="B684" s="172"/>
      <c r="C684" s="172"/>
      <c r="D684" s="183" t="str">
        <f t="array" ref="D684">IF(SUMPRODUCT((原材料明细表!$A$6:$A$1000&gt;=$G$4)*(原材料明细表!$A$6:$A$1000&lt;=$H$4)*(原材料明细表!$C$6:$C$1000=$A684)*(原材料明细表!$F$6:$F$1000))=0,"",SUMPRODUCT((原材料明细表!$A$6:$A$1000&gt;=$G$4)*(原材料明细表!$A$6:$A$1000&lt;=$H$4)*(原材料明细表!$C$6:$C$1000=$A684)*(原材料明细表!$F$6:$F$1000)))</f>
        <v/>
      </c>
      <c r="E684" s="174" t="str">
        <f t="array" ref="E684">IF(A684="","",VLOOKUP(A684,基础资料!A:E,4,0))</f>
        <v/>
      </c>
      <c r="F684" s="175" t="str">
        <f t="array" ref="F684">IF(OR(A684="",D684=""),"",E684*D684)</f>
        <v/>
      </c>
      <c r="G684" s="176" t="str">
        <f t="array" ref="G684">IF(SUMPRODUCT((原材料明细表!$A$6:$A$1000&gt;=$G$4)*(原材料明细表!$A$6:$A$1000&lt;=$H$4)*(原材料明细表!$C$6:$C$1000=$A684)*(原材料明细表!$I$6:$I$1000))=0,"",SUMPRODUCT((原材料明细表!$A$6:$A$1000&gt;=$G$4)*(原材料明细表!$A$6:$A$1000&lt;=$H$4)*(原材料明细表!$C$6:$C$1000=$A684)*(原材料明细表!$I$6:$I$1000)))</f>
        <v/>
      </c>
      <c r="H684" s="174" t="str">
        <f t="array" ref="H684">IF(A684="","",VLOOKUP(A684,基础资料!A:E,4,0))</f>
        <v/>
      </c>
      <c r="I684" s="184" t="str">
        <f t="array" ref="I684">IF(OR(A684="",G684=""),"",G684*H684)</f>
        <v/>
      </c>
      <c r="J684" s="176" t="str">
        <f t="array" ref="J684">IF(SUMPRODUCT((原材料明细表!$A$6:$A$1000&gt;=$G$4)*(原材料明细表!$A$6:$A$1000&lt;=$H$4)*(原材料明细表!$C$6:$C$1000=$A684)*(原材料明细表!$L$6:$L$1000))=0,"",SUMPRODUCT((原材料明细表!$A$6:$A$1000&gt;=$G$4)*(原材料明细表!$A$6:$A$1000&lt;=$H$4)*(原材料明细表!$C$6:$C$1000=$A684)*(原材料明细表!$L$6:$L$1000)))</f>
        <v/>
      </c>
      <c r="K684" s="173" t="str">
        <f t="array" ref="K684">IF(A684="","",VLOOKUP(A684,基础资料!A:E,4,0))</f>
        <v/>
      </c>
      <c r="L684" s="184" t="str">
        <f t="array" ref="L684">IF(OR(A684="",J684=""),"",J684*K684)</f>
        <v/>
      </c>
      <c r="M684" s="185" t="str">
        <f t="array" ref="M684">IF(AND(D684="",G684="",J684=""),"",IF(AND(D684="",G684=""),-J684,IF(AND(D684="",J684=""),-G684,IF(AND(G684="",J684=""),D684,IF(D684="",-G684-J684,IF(G684="",D684-J684,IF(J684="",D684-G684,D684-G684-J684)))))))</f>
        <v/>
      </c>
      <c r="N684" s="173" t="str">
        <f t="array" ref="N684">IF(A684="","",VLOOKUP(A684,基础资料!A:E,4,0))</f>
        <v/>
      </c>
      <c r="O684" s="184" t="str">
        <f t="array" ref="O684">IF(OR(A684="",M684=""),"",N684*M684)</f>
        <v/>
      </c>
    </row>
    <row r="685" spans="1:15">
      <c r="A685" s="182"/>
      <c r="B685" s="172"/>
      <c r="C685" s="172"/>
      <c r="D685" s="183" t="str">
        <f t="array" ref="D685">IF(SUMPRODUCT((原材料明细表!$A$6:$A$1000&gt;=$G$4)*(原材料明细表!$A$6:$A$1000&lt;=$H$4)*(原材料明细表!$C$6:$C$1000=$A685)*(原材料明细表!$F$6:$F$1000))=0,"",SUMPRODUCT((原材料明细表!$A$6:$A$1000&gt;=$G$4)*(原材料明细表!$A$6:$A$1000&lt;=$H$4)*(原材料明细表!$C$6:$C$1000=$A685)*(原材料明细表!$F$6:$F$1000)))</f>
        <v/>
      </c>
      <c r="E685" s="179" t="str">
        <f t="array" ref="E685">IF(A685="","",VLOOKUP(A685,基础资料!A:E,4,0))</f>
        <v/>
      </c>
      <c r="F685" s="180" t="str">
        <f t="array" ref="F685">IF(OR(A685="",D685=""),"",E685*D685)</f>
        <v/>
      </c>
      <c r="G685" s="181" t="str">
        <f t="array" ref="G685">IF(SUMPRODUCT((原材料明细表!$A$6:$A$1000&gt;=$G$4)*(原材料明细表!$A$6:$A$1000&lt;=$H$4)*(原材料明细表!$C$6:$C$1000=$A685)*(原材料明细表!$I$6:$I$1000))=0,"",SUMPRODUCT((原材料明细表!$A$6:$A$1000&gt;=$G$4)*(原材料明细表!$A$6:$A$1000&lt;=$H$4)*(原材料明细表!$C$6:$C$1000=$A685)*(原材料明细表!$I$6:$I$1000)))</f>
        <v/>
      </c>
      <c r="H685" s="179" t="str">
        <f t="array" ref="H685">IF(A685="","",VLOOKUP(A685,基础资料!A:E,4,0))</f>
        <v/>
      </c>
      <c r="I685" s="186" t="str">
        <f t="array" ref="I685">IF(OR(A685="",G685=""),"",G685*H685)</f>
        <v/>
      </c>
      <c r="J685" s="181" t="str">
        <f t="array" ref="J685">IF(SUMPRODUCT((原材料明细表!$A$6:$A$1000&gt;=$G$4)*(原材料明细表!$A$6:$A$1000&lt;=$H$4)*(原材料明细表!$C$6:$C$1000=$A685)*(原材料明细表!$L$6:$L$1000))=0,"",SUMPRODUCT((原材料明细表!$A$6:$A$1000&gt;=$G$4)*(原材料明细表!$A$6:$A$1000&lt;=$H$4)*(原材料明细表!$C$6:$C$1000=$A685)*(原材料明细表!$L$6:$L$1000)))</f>
        <v/>
      </c>
      <c r="K685" s="178" t="str">
        <f t="array" ref="K685">IF(A685="","",VLOOKUP(A685,基础资料!A:E,4,0))</f>
        <v/>
      </c>
      <c r="L685" s="186" t="str">
        <f t="array" ref="L685">IF(OR(A685="",J685=""),"",J685*K685)</f>
        <v/>
      </c>
      <c r="M685" s="187" t="str">
        <f t="array" ref="M685">IF(AND(D685="",G685="",J685=""),"",IF(AND(D685="",G685=""),-J685,IF(AND(D685="",J685=""),-G685,IF(AND(G685="",J685=""),D685,IF(D685="",-G685-J685,IF(G685="",D685-J685,IF(J685="",D685-G685,D685-G685-J685)))))))</f>
        <v/>
      </c>
      <c r="N685" s="178" t="str">
        <f t="array" ref="N685">IF(A685="","",VLOOKUP(A685,基础资料!A:E,4,0))</f>
        <v/>
      </c>
      <c r="O685" s="186" t="str">
        <f t="array" ref="O685">IF(OR(A685="",M685=""),"",N685*M685)</f>
        <v/>
      </c>
    </row>
    <row r="686" spans="1:15">
      <c r="A686" s="182"/>
      <c r="B686" s="172"/>
      <c r="C686" s="172"/>
      <c r="D686" s="183" t="str">
        <f t="array" ref="D686">IF(SUMPRODUCT((原材料明细表!$A$6:$A$1000&gt;=$G$4)*(原材料明细表!$A$6:$A$1000&lt;=$H$4)*(原材料明细表!$C$6:$C$1000=$A686)*(原材料明细表!$F$6:$F$1000))=0,"",SUMPRODUCT((原材料明细表!$A$6:$A$1000&gt;=$G$4)*(原材料明细表!$A$6:$A$1000&lt;=$H$4)*(原材料明细表!$C$6:$C$1000=$A686)*(原材料明细表!$F$6:$F$1000)))</f>
        <v/>
      </c>
      <c r="E686" s="174" t="str">
        <f t="array" ref="E686">IF(A686="","",VLOOKUP(A686,基础资料!A:E,4,0))</f>
        <v/>
      </c>
      <c r="F686" s="175" t="str">
        <f t="array" ref="F686">IF(OR(A686="",D686=""),"",E686*D686)</f>
        <v/>
      </c>
      <c r="G686" s="176" t="str">
        <f t="array" ref="G686">IF(SUMPRODUCT((原材料明细表!$A$6:$A$1000&gt;=$G$4)*(原材料明细表!$A$6:$A$1000&lt;=$H$4)*(原材料明细表!$C$6:$C$1000=$A686)*(原材料明细表!$I$6:$I$1000))=0,"",SUMPRODUCT((原材料明细表!$A$6:$A$1000&gt;=$G$4)*(原材料明细表!$A$6:$A$1000&lt;=$H$4)*(原材料明细表!$C$6:$C$1000=$A686)*(原材料明细表!$I$6:$I$1000)))</f>
        <v/>
      </c>
      <c r="H686" s="174" t="str">
        <f t="array" ref="H686">IF(A686="","",VLOOKUP(A686,基础资料!A:E,4,0))</f>
        <v/>
      </c>
      <c r="I686" s="184" t="str">
        <f t="array" ref="I686">IF(OR(A686="",G686=""),"",G686*H686)</f>
        <v/>
      </c>
      <c r="J686" s="176" t="str">
        <f t="array" ref="J686">IF(SUMPRODUCT((原材料明细表!$A$6:$A$1000&gt;=$G$4)*(原材料明细表!$A$6:$A$1000&lt;=$H$4)*(原材料明细表!$C$6:$C$1000=$A686)*(原材料明细表!$L$6:$L$1000))=0,"",SUMPRODUCT((原材料明细表!$A$6:$A$1000&gt;=$G$4)*(原材料明细表!$A$6:$A$1000&lt;=$H$4)*(原材料明细表!$C$6:$C$1000=$A686)*(原材料明细表!$L$6:$L$1000)))</f>
        <v/>
      </c>
      <c r="K686" s="173" t="str">
        <f t="array" ref="K686">IF(A686="","",VLOOKUP(A686,基础资料!A:E,4,0))</f>
        <v/>
      </c>
      <c r="L686" s="184" t="str">
        <f t="array" ref="L686">IF(OR(A686="",J686=""),"",J686*K686)</f>
        <v/>
      </c>
      <c r="M686" s="185" t="str">
        <f t="array" ref="M686">IF(AND(D686="",G686="",J686=""),"",IF(AND(D686="",G686=""),-J686,IF(AND(D686="",J686=""),-G686,IF(AND(G686="",J686=""),D686,IF(D686="",-G686-J686,IF(G686="",D686-J686,IF(J686="",D686-G686,D686-G686-J686)))))))</f>
        <v/>
      </c>
      <c r="N686" s="173" t="str">
        <f t="array" ref="N686">IF(A686="","",VLOOKUP(A686,基础资料!A:E,4,0))</f>
        <v/>
      </c>
      <c r="O686" s="184" t="str">
        <f t="array" ref="O686">IF(OR(A686="",M686=""),"",N686*M686)</f>
        <v/>
      </c>
    </row>
    <row r="687" spans="1:15">
      <c r="A687" s="182"/>
      <c r="B687" s="172"/>
      <c r="C687" s="172"/>
      <c r="D687" s="183" t="str">
        <f t="array" ref="D687">IF(SUMPRODUCT((原材料明细表!$A$6:$A$1000&gt;=$G$4)*(原材料明细表!$A$6:$A$1000&lt;=$H$4)*(原材料明细表!$C$6:$C$1000=$A687)*(原材料明细表!$F$6:$F$1000))=0,"",SUMPRODUCT((原材料明细表!$A$6:$A$1000&gt;=$G$4)*(原材料明细表!$A$6:$A$1000&lt;=$H$4)*(原材料明细表!$C$6:$C$1000=$A687)*(原材料明细表!$F$6:$F$1000)))</f>
        <v/>
      </c>
      <c r="E687" s="179" t="str">
        <f t="array" ref="E687">IF(A687="","",VLOOKUP(A687,基础资料!A:E,4,0))</f>
        <v/>
      </c>
      <c r="F687" s="180" t="str">
        <f t="array" ref="F687">IF(OR(A687="",D687=""),"",E687*D687)</f>
        <v/>
      </c>
      <c r="G687" s="181" t="str">
        <f t="array" ref="G687">IF(SUMPRODUCT((原材料明细表!$A$6:$A$1000&gt;=$G$4)*(原材料明细表!$A$6:$A$1000&lt;=$H$4)*(原材料明细表!$C$6:$C$1000=$A687)*(原材料明细表!$I$6:$I$1000))=0,"",SUMPRODUCT((原材料明细表!$A$6:$A$1000&gt;=$G$4)*(原材料明细表!$A$6:$A$1000&lt;=$H$4)*(原材料明细表!$C$6:$C$1000=$A687)*(原材料明细表!$I$6:$I$1000)))</f>
        <v/>
      </c>
      <c r="H687" s="179" t="str">
        <f t="array" ref="H687">IF(A687="","",VLOOKUP(A687,基础资料!A:E,4,0))</f>
        <v/>
      </c>
      <c r="I687" s="186" t="str">
        <f t="array" ref="I687">IF(OR(A687="",G687=""),"",G687*H687)</f>
        <v/>
      </c>
      <c r="J687" s="181" t="str">
        <f t="array" ref="J687">IF(SUMPRODUCT((原材料明细表!$A$6:$A$1000&gt;=$G$4)*(原材料明细表!$A$6:$A$1000&lt;=$H$4)*(原材料明细表!$C$6:$C$1000=$A687)*(原材料明细表!$L$6:$L$1000))=0,"",SUMPRODUCT((原材料明细表!$A$6:$A$1000&gt;=$G$4)*(原材料明细表!$A$6:$A$1000&lt;=$H$4)*(原材料明细表!$C$6:$C$1000=$A687)*(原材料明细表!$L$6:$L$1000)))</f>
        <v/>
      </c>
      <c r="K687" s="178" t="str">
        <f t="array" ref="K687">IF(A687="","",VLOOKUP(A687,基础资料!A:E,4,0))</f>
        <v/>
      </c>
      <c r="L687" s="186" t="str">
        <f t="array" ref="L687">IF(OR(A687="",J687=""),"",J687*K687)</f>
        <v/>
      </c>
      <c r="M687" s="187" t="str">
        <f t="array" ref="M687">IF(AND(D687="",G687="",J687=""),"",IF(AND(D687="",G687=""),-J687,IF(AND(D687="",J687=""),-G687,IF(AND(G687="",J687=""),D687,IF(D687="",-G687-J687,IF(G687="",D687-J687,IF(J687="",D687-G687,D687-G687-J687)))))))</f>
        <v/>
      </c>
      <c r="N687" s="178" t="str">
        <f t="array" ref="N687">IF(A687="","",VLOOKUP(A687,基础资料!A:E,4,0))</f>
        <v/>
      </c>
      <c r="O687" s="186" t="str">
        <f t="array" ref="O687">IF(OR(A687="",M687=""),"",N687*M687)</f>
        <v/>
      </c>
    </row>
    <row r="688" spans="1:15">
      <c r="A688" s="182"/>
      <c r="B688" s="172"/>
      <c r="C688" s="172"/>
      <c r="D688" s="183" t="str">
        <f t="array" ref="D688">IF(SUMPRODUCT((原材料明细表!$A$6:$A$1000&gt;=$G$4)*(原材料明细表!$A$6:$A$1000&lt;=$H$4)*(原材料明细表!$C$6:$C$1000=$A688)*(原材料明细表!$F$6:$F$1000))=0,"",SUMPRODUCT((原材料明细表!$A$6:$A$1000&gt;=$G$4)*(原材料明细表!$A$6:$A$1000&lt;=$H$4)*(原材料明细表!$C$6:$C$1000=$A688)*(原材料明细表!$F$6:$F$1000)))</f>
        <v/>
      </c>
      <c r="E688" s="174" t="str">
        <f t="array" ref="E688">IF(A688="","",VLOOKUP(A688,基础资料!A:E,4,0))</f>
        <v/>
      </c>
      <c r="F688" s="175" t="str">
        <f t="array" ref="F688">IF(OR(A688="",D688=""),"",E688*D688)</f>
        <v/>
      </c>
      <c r="G688" s="176" t="str">
        <f t="array" ref="G688">IF(SUMPRODUCT((原材料明细表!$A$6:$A$1000&gt;=$G$4)*(原材料明细表!$A$6:$A$1000&lt;=$H$4)*(原材料明细表!$C$6:$C$1000=$A688)*(原材料明细表!$I$6:$I$1000))=0,"",SUMPRODUCT((原材料明细表!$A$6:$A$1000&gt;=$G$4)*(原材料明细表!$A$6:$A$1000&lt;=$H$4)*(原材料明细表!$C$6:$C$1000=$A688)*(原材料明细表!$I$6:$I$1000)))</f>
        <v/>
      </c>
      <c r="H688" s="174" t="str">
        <f t="array" ref="H688">IF(A688="","",VLOOKUP(A688,基础资料!A:E,4,0))</f>
        <v/>
      </c>
      <c r="I688" s="184" t="str">
        <f t="array" ref="I688">IF(OR(A688="",G688=""),"",G688*H688)</f>
        <v/>
      </c>
      <c r="J688" s="176" t="str">
        <f t="array" ref="J688">IF(SUMPRODUCT((原材料明细表!$A$6:$A$1000&gt;=$G$4)*(原材料明细表!$A$6:$A$1000&lt;=$H$4)*(原材料明细表!$C$6:$C$1000=$A688)*(原材料明细表!$L$6:$L$1000))=0,"",SUMPRODUCT((原材料明细表!$A$6:$A$1000&gt;=$G$4)*(原材料明细表!$A$6:$A$1000&lt;=$H$4)*(原材料明细表!$C$6:$C$1000=$A688)*(原材料明细表!$L$6:$L$1000)))</f>
        <v/>
      </c>
      <c r="K688" s="173" t="str">
        <f t="array" ref="K688">IF(A688="","",VLOOKUP(A688,基础资料!A:E,4,0))</f>
        <v/>
      </c>
      <c r="L688" s="184" t="str">
        <f t="array" ref="L688">IF(OR(A688="",J688=""),"",J688*K688)</f>
        <v/>
      </c>
      <c r="M688" s="185" t="str">
        <f t="array" ref="M688">IF(AND(D688="",G688="",J688=""),"",IF(AND(D688="",G688=""),-J688,IF(AND(D688="",J688=""),-G688,IF(AND(G688="",J688=""),D688,IF(D688="",-G688-J688,IF(G688="",D688-J688,IF(J688="",D688-G688,D688-G688-J688)))))))</f>
        <v/>
      </c>
      <c r="N688" s="173" t="str">
        <f t="array" ref="N688">IF(A688="","",VLOOKUP(A688,基础资料!A:E,4,0))</f>
        <v/>
      </c>
      <c r="O688" s="184" t="str">
        <f t="array" ref="O688">IF(OR(A688="",M688=""),"",N688*M688)</f>
        <v/>
      </c>
    </row>
    <row r="689" spans="1:15">
      <c r="A689" s="182"/>
      <c r="B689" s="172"/>
      <c r="C689" s="172"/>
      <c r="D689" s="183" t="str">
        <f t="array" ref="D689">IF(SUMPRODUCT((原材料明细表!$A$6:$A$1000&gt;=$G$4)*(原材料明细表!$A$6:$A$1000&lt;=$H$4)*(原材料明细表!$C$6:$C$1000=$A689)*(原材料明细表!$F$6:$F$1000))=0,"",SUMPRODUCT((原材料明细表!$A$6:$A$1000&gt;=$G$4)*(原材料明细表!$A$6:$A$1000&lt;=$H$4)*(原材料明细表!$C$6:$C$1000=$A689)*(原材料明细表!$F$6:$F$1000)))</f>
        <v/>
      </c>
      <c r="E689" s="179" t="str">
        <f t="array" ref="E689">IF(A689="","",VLOOKUP(A689,基础资料!A:E,4,0))</f>
        <v/>
      </c>
      <c r="F689" s="180" t="str">
        <f t="array" ref="F689">IF(OR(A689="",D689=""),"",E689*D689)</f>
        <v/>
      </c>
      <c r="G689" s="181" t="str">
        <f t="array" ref="G689">IF(SUMPRODUCT((原材料明细表!$A$6:$A$1000&gt;=$G$4)*(原材料明细表!$A$6:$A$1000&lt;=$H$4)*(原材料明细表!$C$6:$C$1000=$A689)*(原材料明细表!$I$6:$I$1000))=0,"",SUMPRODUCT((原材料明细表!$A$6:$A$1000&gt;=$G$4)*(原材料明细表!$A$6:$A$1000&lt;=$H$4)*(原材料明细表!$C$6:$C$1000=$A689)*(原材料明细表!$I$6:$I$1000)))</f>
        <v/>
      </c>
      <c r="H689" s="179" t="str">
        <f t="array" ref="H689">IF(A689="","",VLOOKUP(A689,基础资料!A:E,4,0))</f>
        <v/>
      </c>
      <c r="I689" s="186" t="str">
        <f t="array" ref="I689">IF(OR(A689="",G689=""),"",G689*H689)</f>
        <v/>
      </c>
      <c r="J689" s="181" t="str">
        <f t="array" ref="J689">IF(SUMPRODUCT((原材料明细表!$A$6:$A$1000&gt;=$G$4)*(原材料明细表!$A$6:$A$1000&lt;=$H$4)*(原材料明细表!$C$6:$C$1000=$A689)*(原材料明细表!$L$6:$L$1000))=0,"",SUMPRODUCT((原材料明细表!$A$6:$A$1000&gt;=$G$4)*(原材料明细表!$A$6:$A$1000&lt;=$H$4)*(原材料明细表!$C$6:$C$1000=$A689)*(原材料明细表!$L$6:$L$1000)))</f>
        <v/>
      </c>
      <c r="K689" s="178" t="str">
        <f t="array" ref="K689">IF(A689="","",VLOOKUP(A689,基础资料!A:E,4,0))</f>
        <v/>
      </c>
      <c r="L689" s="186" t="str">
        <f t="array" ref="L689">IF(OR(A689="",J689=""),"",J689*K689)</f>
        <v/>
      </c>
      <c r="M689" s="187" t="str">
        <f t="array" ref="M689">IF(AND(D689="",G689="",J689=""),"",IF(AND(D689="",G689=""),-J689,IF(AND(D689="",J689=""),-G689,IF(AND(G689="",J689=""),D689,IF(D689="",-G689-J689,IF(G689="",D689-J689,IF(J689="",D689-G689,D689-G689-J689)))))))</f>
        <v/>
      </c>
      <c r="N689" s="178" t="str">
        <f t="array" ref="N689">IF(A689="","",VLOOKUP(A689,基础资料!A:E,4,0))</f>
        <v/>
      </c>
      <c r="O689" s="186" t="str">
        <f t="array" ref="O689">IF(OR(A689="",M689=""),"",N689*M689)</f>
        <v/>
      </c>
    </row>
    <row r="690" spans="1:15">
      <c r="A690" s="182"/>
      <c r="B690" s="172"/>
      <c r="C690" s="172"/>
      <c r="D690" s="183" t="str">
        <f t="array" ref="D690">IF(SUMPRODUCT((原材料明细表!$A$6:$A$1000&gt;=$G$4)*(原材料明细表!$A$6:$A$1000&lt;=$H$4)*(原材料明细表!$C$6:$C$1000=$A690)*(原材料明细表!$F$6:$F$1000))=0,"",SUMPRODUCT((原材料明细表!$A$6:$A$1000&gt;=$G$4)*(原材料明细表!$A$6:$A$1000&lt;=$H$4)*(原材料明细表!$C$6:$C$1000=$A690)*(原材料明细表!$F$6:$F$1000)))</f>
        <v/>
      </c>
      <c r="E690" s="174" t="str">
        <f t="array" ref="E690">IF(A690="","",VLOOKUP(A690,基础资料!A:E,4,0))</f>
        <v/>
      </c>
      <c r="F690" s="175" t="str">
        <f t="array" ref="F690">IF(OR(A690="",D690=""),"",E690*D690)</f>
        <v/>
      </c>
      <c r="G690" s="176" t="str">
        <f t="array" ref="G690">IF(SUMPRODUCT((原材料明细表!$A$6:$A$1000&gt;=$G$4)*(原材料明细表!$A$6:$A$1000&lt;=$H$4)*(原材料明细表!$C$6:$C$1000=$A690)*(原材料明细表!$I$6:$I$1000))=0,"",SUMPRODUCT((原材料明细表!$A$6:$A$1000&gt;=$G$4)*(原材料明细表!$A$6:$A$1000&lt;=$H$4)*(原材料明细表!$C$6:$C$1000=$A690)*(原材料明细表!$I$6:$I$1000)))</f>
        <v/>
      </c>
      <c r="H690" s="174" t="str">
        <f t="array" ref="H690">IF(A690="","",VLOOKUP(A690,基础资料!A:E,4,0))</f>
        <v/>
      </c>
      <c r="I690" s="184" t="str">
        <f t="array" ref="I690">IF(OR(A690="",G690=""),"",G690*H690)</f>
        <v/>
      </c>
      <c r="J690" s="176" t="str">
        <f t="array" ref="J690">IF(SUMPRODUCT((原材料明细表!$A$6:$A$1000&gt;=$G$4)*(原材料明细表!$A$6:$A$1000&lt;=$H$4)*(原材料明细表!$C$6:$C$1000=$A690)*(原材料明细表!$L$6:$L$1000))=0,"",SUMPRODUCT((原材料明细表!$A$6:$A$1000&gt;=$G$4)*(原材料明细表!$A$6:$A$1000&lt;=$H$4)*(原材料明细表!$C$6:$C$1000=$A690)*(原材料明细表!$L$6:$L$1000)))</f>
        <v/>
      </c>
      <c r="K690" s="173" t="str">
        <f t="array" ref="K690">IF(A690="","",VLOOKUP(A690,基础资料!A:E,4,0))</f>
        <v/>
      </c>
      <c r="L690" s="184" t="str">
        <f t="array" ref="L690">IF(OR(A690="",J690=""),"",J690*K690)</f>
        <v/>
      </c>
      <c r="M690" s="185" t="str">
        <f t="array" ref="M690">IF(AND(D690="",G690="",J690=""),"",IF(AND(D690="",G690=""),-J690,IF(AND(D690="",J690=""),-G690,IF(AND(G690="",J690=""),D690,IF(D690="",-G690-J690,IF(G690="",D690-J690,IF(J690="",D690-G690,D690-G690-J690)))))))</f>
        <v/>
      </c>
      <c r="N690" s="173" t="str">
        <f t="array" ref="N690">IF(A690="","",VLOOKUP(A690,基础资料!A:E,4,0))</f>
        <v/>
      </c>
      <c r="O690" s="184" t="str">
        <f t="array" ref="O690">IF(OR(A690="",M690=""),"",N690*M690)</f>
        <v/>
      </c>
    </row>
    <row r="691" spans="1:15">
      <c r="A691" s="182"/>
      <c r="B691" s="172"/>
      <c r="C691" s="172"/>
      <c r="D691" s="183" t="str">
        <f t="array" ref="D691">IF(SUMPRODUCT((原材料明细表!$A$6:$A$1000&gt;=$G$4)*(原材料明细表!$A$6:$A$1000&lt;=$H$4)*(原材料明细表!$C$6:$C$1000=$A691)*(原材料明细表!$F$6:$F$1000))=0,"",SUMPRODUCT((原材料明细表!$A$6:$A$1000&gt;=$G$4)*(原材料明细表!$A$6:$A$1000&lt;=$H$4)*(原材料明细表!$C$6:$C$1000=$A691)*(原材料明细表!$F$6:$F$1000)))</f>
        <v/>
      </c>
      <c r="E691" s="179" t="str">
        <f t="array" ref="E691">IF(A691="","",VLOOKUP(A691,基础资料!A:E,4,0))</f>
        <v/>
      </c>
      <c r="F691" s="180" t="str">
        <f t="array" ref="F691">IF(OR(A691="",D691=""),"",E691*D691)</f>
        <v/>
      </c>
      <c r="G691" s="181" t="str">
        <f t="array" ref="G691">IF(SUMPRODUCT((原材料明细表!$A$6:$A$1000&gt;=$G$4)*(原材料明细表!$A$6:$A$1000&lt;=$H$4)*(原材料明细表!$C$6:$C$1000=$A691)*(原材料明细表!$I$6:$I$1000))=0,"",SUMPRODUCT((原材料明细表!$A$6:$A$1000&gt;=$G$4)*(原材料明细表!$A$6:$A$1000&lt;=$H$4)*(原材料明细表!$C$6:$C$1000=$A691)*(原材料明细表!$I$6:$I$1000)))</f>
        <v/>
      </c>
      <c r="H691" s="179" t="str">
        <f t="array" ref="H691">IF(A691="","",VLOOKUP(A691,基础资料!A:E,4,0))</f>
        <v/>
      </c>
      <c r="I691" s="186" t="str">
        <f t="array" ref="I691">IF(OR(A691="",G691=""),"",G691*H691)</f>
        <v/>
      </c>
      <c r="J691" s="181" t="str">
        <f t="array" ref="J691">IF(SUMPRODUCT((原材料明细表!$A$6:$A$1000&gt;=$G$4)*(原材料明细表!$A$6:$A$1000&lt;=$H$4)*(原材料明细表!$C$6:$C$1000=$A691)*(原材料明细表!$L$6:$L$1000))=0,"",SUMPRODUCT((原材料明细表!$A$6:$A$1000&gt;=$G$4)*(原材料明细表!$A$6:$A$1000&lt;=$H$4)*(原材料明细表!$C$6:$C$1000=$A691)*(原材料明细表!$L$6:$L$1000)))</f>
        <v/>
      </c>
      <c r="K691" s="178" t="str">
        <f t="array" ref="K691">IF(A691="","",VLOOKUP(A691,基础资料!A:E,4,0))</f>
        <v/>
      </c>
      <c r="L691" s="186" t="str">
        <f t="array" ref="L691">IF(OR(A691="",J691=""),"",J691*K691)</f>
        <v/>
      </c>
      <c r="M691" s="187" t="str">
        <f t="array" ref="M691">IF(AND(D691="",G691="",J691=""),"",IF(AND(D691="",G691=""),-J691,IF(AND(D691="",J691=""),-G691,IF(AND(G691="",J691=""),D691,IF(D691="",-G691-J691,IF(G691="",D691-J691,IF(J691="",D691-G691,D691-G691-J691)))))))</f>
        <v/>
      </c>
      <c r="N691" s="178" t="str">
        <f t="array" ref="N691">IF(A691="","",VLOOKUP(A691,基础资料!A:E,4,0))</f>
        <v/>
      </c>
      <c r="O691" s="186" t="str">
        <f t="array" ref="O691">IF(OR(A691="",M691=""),"",N691*M691)</f>
        <v/>
      </c>
    </row>
    <row r="692" spans="1:15">
      <c r="A692" s="182"/>
      <c r="B692" s="172"/>
      <c r="C692" s="172"/>
      <c r="D692" s="183" t="str">
        <f t="array" ref="D692">IF(SUMPRODUCT((原材料明细表!$A$6:$A$1000&gt;=$G$4)*(原材料明细表!$A$6:$A$1000&lt;=$H$4)*(原材料明细表!$C$6:$C$1000=$A692)*(原材料明细表!$F$6:$F$1000))=0,"",SUMPRODUCT((原材料明细表!$A$6:$A$1000&gt;=$G$4)*(原材料明细表!$A$6:$A$1000&lt;=$H$4)*(原材料明细表!$C$6:$C$1000=$A692)*(原材料明细表!$F$6:$F$1000)))</f>
        <v/>
      </c>
      <c r="E692" s="174" t="str">
        <f t="array" ref="E692">IF(A692="","",VLOOKUP(A692,基础资料!A:E,4,0))</f>
        <v/>
      </c>
      <c r="F692" s="175" t="str">
        <f t="array" ref="F692">IF(OR(A692="",D692=""),"",E692*D692)</f>
        <v/>
      </c>
      <c r="G692" s="176" t="str">
        <f t="array" ref="G692">IF(SUMPRODUCT((原材料明细表!$A$6:$A$1000&gt;=$G$4)*(原材料明细表!$A$6:$A$1000&lt;=$H$4)*(原材料明细表!$C$6:$C$1000=$A692)*(原材料明细表!$I$6:$I$1000))=0,"",SUMPRODUCT((原材料明细表!$A$6:$A$1000&gt;=$G$4)*(原材料明细表!$A$6:$A$1000&lt;=$H$4)*(原材料明细表!$C$6:$C$1000=$A692)*(原材料明细表!$I$6:$I$1000)))</f>
        <v/>
      </c>
      <c r="H692" s="174" t="str">
        <f t="array" ref="H692">IF(A692="","",VLOOKUP(A692,基础资料!A:E,4,0))</f>
        <v/>
      </c>
      <c r="I692" s="184" t="str">
        <f t="array" ref="I692">IF(OR(A692="",G692=""),"",G692*H692)</f>
        <v/>
      </c>
      <c r="J692" s="176" t="str">
        <f t="array" ref="J692">IF(SUMPRODUCT((原材料明细表!$A$6:$A$1000&gt;=$G$4)*(原材料明细表!$A$6:$A$1000&lt;=$H$4)*(原材料明细表!$C$6:$C$1000=$A692)*(原材料明细表!$L$6:$L$1000))=0,"",SUMPRODUCT((原材料明细表!$A$6:$A$1000&gt;=$G$4)*(原材料明细表!$A$6:$A$1000&lt;=$H$4)*(原材料明细表!$C$6:$C$1000=$A692)*(原材料明细表!$L$6:$L$1000)))</f>
        <v/>
      </c>
      <c r="K692" s="173" t="str">
        <f t="array" ref="K692">IF(A692="","",VLOOKUP(A692,基础资料!A:E,4,0))</f>
        <v/>
      </c>
      <c r="L692" s="184" t="str">
        <f t="array" ref="L692">IF(OR(A692="",J692=""),"",J692*K692)</f>
        <v/>
      </c>
      <c r="M692" s="185" t="str">
        <f t="array" ref="M692">IF(AND(D692="",G692="",J692=""),"",IF(AND(D692="",G692=""),-J692,IF(AND(D692="",J692=""),-G692,IF(AND(G692="",J692=""),D692,IF(D692="",-G692-J692,IF(G692="",D692-J692,IF(J692="",D692-G692,D692-G692-J692)))))))</f>
        <v/>
      </c>
      <c r="N692" s="173" t="str">
        <f t="array" ref="N692">IF(A692="","",VLOOKUP(A692,基础资料!A:E,4,0))</f>
        <v/>
      </c>
      <c r="O692" s="184" t="str">
        <f t="array" ref="O692">IF(OR(A692="",M692=""),"",N692*M692)</f>
        <v/>
      </c>
    </row>
    <row r="693" spans="1:15">
      <c r="A693" s="182"/>
      <c r="B693" s="172"/>
      <c r="C693" s="172"/>
      <c r="D693" s="183" t="str">
        <f t="array" ref="D693">IF(SUMPRODUCT((原材料明细表!$A$6:$A$1000&gt;=$G$4)*(原材料明细表!$A$6:$A$1000&lt;=$H$4)*(原材料明细表!$C$6:$C$1000=$A693)*(原材料明细表!$F$6:$F$1000))=0,"",SUMPRODUCT((原材料明细表!$A$6:$A$1000&gt;=$G$4)*(原材料明细表!$A$6:$A$1000&lt;=$H$4)*(原材料明细表!$C$6:$C$1000=$A693)*(原材料明细表!$F$6:$F$1000)))</f>
        <v/>
      </c>
      <c r="E693" s="179" t="str">
        <f t="array" ref="E693">IF(A693="","",VLOOKUP(A693,基础资料!A:E,4,0))</f>
        <v/>
      </c>
      <c r="F693" s="180" t="str">
        <f t="array" ref="F693">IF(OR(A693="",D693=""),"",E693*D693)</f>
        <v/>
      </c>
      <c r="G693" s="181" t="str">
        <f t="array" ref="G693">IF(SUMPRODUCT((原材料明细表!$A$6:$A$1000&gt;=$G$4)*(原材料明细表!$A$6:$A$1000&lt;=$H$4)*(原材料明细表!$C$6:$C$1000=$A693)*(原材料明细表!$I$6:$I$1000))=0,"",SUMPRODUCT((原材料明细表!$A$6:$A$1000&gt;=$G$4)*(原材料明细表!$A$6:$A$1000&lt;=$H$4)*(原材料明细表!$C$6:$C$1000=$A693)*(原材料明细表!$I$6:$I$1000)))</f>
        <v/>
      </c>
      <c r="H693" s="179" t="str">
        <f t="array" ref="H693">IF(A693="","",VLOOKUP(A693,基础资料!A:E,4,0))</f>
        <v/>
      </c>
      <c r="I693" s="186" t="str">
        <f t="array" ref="I693">IF(OR(A693="",G693=""),"",G693*H693)</f>
        <v/>
      </c>
      <c r="J693" s="181" t="str">
        <f t="array" ref="J693">IF(SUMPRODUCT((原材料明细表!$A$6:$A$1000&gt;=$G$4)*(原材料明细表!$A$6:$A$1000&lt;=$H$4)*(原材料明细表!$C$6:$C$1000=$A693)*(原材料明细表!$L$6:$L$1000))=0,"",SUMPRODUCT((原材料明细表!$A$6:$A$1000&gt;=$G$4)*(原材料明细表!$A$6:$A$1000&lt;=$H$4)*(原材料明细表!$C$6:$C$1000=$A693)*(原材料明细表!$L$6:$L$1000)))</f>
        <v/>
      </c>
      <c r="K693" s="178" t="str">
        <f t="array" ref="K693">IF(A693="","",VLOOKUP(A693,基础资料!A:E,4,0))</f>
        <v/>
      </c>
      <c r="L693" s="186" t="str">
        <f t="array" ref="L693">IF(OR(A693="",J693=""),"",J693*K693)</f>
        <v/>
      </c>
      <c r="M693" s="187" t="str">
        <f t="array" ref="M693">IF(AND(D693="",G693="",J693=""),"",IF(AND(D693="",G693=""),-J693,IF(AND(D693="",J693=""),-G693,IF(AND(G693="",J693=""),D693,IF(D693="",-G693-J693,IF(G693="",D693-J693,IF(J693="",D693-G693,D693-G693-J693)))))))</f>
        <v/>
      </c>
      <c r="N693" s="178" t="str">
        <f t="array" ref="N693">IF(A693="","",VLOOKUP(A693,基础资料!A:E,4,0))</f>
        <v/>
      </c>
      <c r="O693" s="186" t="str">
        <f t="array" ref="O693">IF(OR(A693="",M693=""),"",N693*M693)</f>
        <v/>
      </c>
    </row>
    <row r="694" spans="1:15">
      <c r="A694" s="182"/>
      <c r="B694" s="172"/>
      <c r="C694" s="172"/>
      <c r="D694" s="183" t="str">
        <f t="array" ref="D694">IF(SUMPRODUCT((原材料明细表!$A$6:$A$1000&gt;=$G$4)*(原材料明细表!$A$6:$A$1000&lt;=$H$4)*(原材料明细表!$C$6:$C$1000=$A694)*(原材料明细表!$F$6:$F$1000))=0,"",SUMPRODUCT((原材料明细表!$A$6:$A$1000&gt;=$G$4)*(原材料明细表!$A$6:$A$1000&lt;=$H$4)*(原材料明细表!$C$6:$C$1000=$A694)*(原材料明细表!$F$6:$F$1000)))</f>
        <v/>
      </c>
      <c r="E694" s="174" t="str">
        <f t="array" ref="E694">IF(A694="","",VLOOKUP(A694,基础资料!A:E,4,0))</f>
        <v/>
      </c>
      <c r="F694" s="175" t="str">
        <f t="array" ref="F694">IF(OR(A694="",D694=""),"",E694*D694)</f>
        <v/>
      </c>
      <c r="G694" s="176" t="str">
        <f t="array" ref="G694">IF(SUMPRODUCT((原材料明细表!$A$6:$A$1000&gt;=$G$4)*(原材料明细表!$A$6:$A$1000&lt;=$H$4)*(原材料明细表!$C$6:$C$1000=$A694)*(原材料明细表!$I$6:$I$1000))=0,"",SUMPRODUCT((原材料明细表!$A$6:$A$1000&gt;=$G$4)*(原材料明细表!$A$6:$A$1000&lt;=$H$4)*(原材料明细表!$C$6:$C$1000=$A694)*(原材料明细表!$I$6:$I$1000)))</f>
        <v/>
      </c>
      <c r="H694" s="174" t="str">
        <f t="array" ref="H694">IF(A694="","",VLOOKUP(A694,基础资料!A:E,4,0))</f>
        <v/>
      </c>
      <c r="I694" s="184" t="str">
        <f t="array" ref="I694">IF(OR(A694="",G694=""),"",G694*H694)</f>
        <v/>
      </c>
      <c r="J694" s="176" t="str">
        <f t="array" ref="J694">IF(SUMPRODUCT((原材料明细表!$A$6:$A$1000&gt;=$G$4)*(原材料明细表!$A$6:$A$1000&lt;=$H$4)*(原材料明细表!$C$6:$C$1000=$A694)*(原材料明细表!$L$6:$L$1000))=0,"",SUMPRODUCT((原材料明细表!$A$6:$A$1000&gt;=$G$4)*(原材料明细表!$A$6:$A$1000&lt;=$H$4)*(原材料明细表!$C$6:$C$1000=$A694)*(原材料明细表!$L$6:$L$1000)))</f>
        <v/>
      </c>
      <c r="K694" s="173" t="str">
        <f t="array" ref="K694">IF(A694="","",VLOOKUP(A694,基础资料!A:E,4,0))</f>
        <v/>
      </c>
      <c r="L694" s="184" t="str">
        <f t="array" ref="L694">IF(OR(A694="",J694=""),"",J694*K694)</f>
        <v/>
      </c>
      <c r="M694" s="185" t="str">
        <f t="array" ref="M694">IF(AND(D694="",G694="",J694=""),"",IF(AND(D694="",G694=""),-J694,IF(AND(D694="",J694=""),-G694,IF(AND(G694="",J694=""),D694,IF(D694="",-G694-J694,IF(G694="",D694-J694,IF(J694="",D694-G694,D694-G694-J694)))))))</f>
        <v/>
      </c>
      <c r="N694" s="173" t="str">
        <f t="array" ref="N694">IF(A694="","",VLOOKUP(A694,基础资料!A:E,4,0))</f>
        <v/>
      </c>
      <c r="O694" s="184" t="str">
        <f t="array" ref="O694">IF(OR(A694="",M694=""),"",N694*M694)</f>
        <v/>
      </c>
    </row>
    <row r="695" spans="1:15">
      <c r="A695" s="182"/>
      <c r="B695" s="172"/>
      <c r="C695" s="172"/>
      <c r="D695" s="183" t="str">
        <f t="array" ref="D695">IF(SUMPRODUCT((原材料明细表!$A$6:$A$1000&gt;=$G$4)*(原材料明细表!$A$6:$A$1000&lt;=$H$4)*(原材料明细表!$C$6:$C$1000=$A695)*(原材料明细表!$F$6:$F$1000))=0,"",SUMPRODUCT((原材料明细表!$A$6:$A$1000&gt;=$G$4)*(原材料明细表!$A$6:$A$1000&lt;=$H$4)*(原材料明细表!$C$6:$C$1000=$A695)*(原材料明细表!$F$6:$F$1000)))</f>
        <v/>
      </c>
      <c r="E695" s="179" t="str">
        <f t="array" ref="E695">IF(A695="","",VLOOKUP(A695,基础资料!A:E,4,0))</f>
        <v/>
      </c>
      <c r="F695" s="180" t="str">
        <f t="array" ref="F695">IF(OR(A695="",D695=""),"",E695*D695)</f>
        <v/>
      </c>
      <c r="G695" s="181" t="str">
        <f t="array" ref="G695">IF(SUMPRODUCT((原材料明细表!$A$6:$A$1000&gt;=$G$4)*(原材料明细表!$A$6:$A$1000&lt;=$H$4)*(原材料明细表!$C$6:$C$1000=$A695)*(原材料明细表!$I$6:$I$1000))=0,"",SUMPRODUCT((原材料明细表!$A$6:$A$1000&gt;=$G$4)*(原材料明细表!$A$6:$A$1000&lt;=$H$4)*(原材料明细表!$C$6:$C$1000=$A695)*(原材料明细表!$I$6:$I$1000)))</f>
        <v/>
      </c>
      <c r="H695" s="179" t="str">
        <f t="array" ref="H695">IF(A695="","",VLOOKUP(A695,基础资料!A:E,4,0))</f>
        <v/>
      </c>
      <c r="I695" s="186" t="str">
        <f t="array" ref="I695">IF(OR(A695="",G695=""),"",G695*H695)</f>
        <v/>
      </c>
      <c r="J695" s="181" t="str">
        <f t="array" ref="J695">IF(SUMPRODUCT((原材料明细表!$A$6:$A$1000&gt;=$G$4)*(原材料明细表!$A$6:$A$1000&lt;=$H$4)*(原材料明细表!$C$6:$C$1000=$A695)*(原材料明细表!$L$6:$L$1000))=0,"",SUMPRODUCT((原材料明细表!$A$6:$A$1000&gt;=$G$4)*(原材料明细表!$A$6:$A$1000&lt;=$H$4)*(原材料明细表!$C$6:$C$1000=$A695)*(原材料明细表!$L$6:$L$1000)))</f>
        <v/>
      </c>
      <c r="K695" s="178" t="str">
        <f t="array" ref="K695">IF(A695="","",VLOOKUP(A695,基础资料!A:E,4,0))</f>
        <v/>
      </c>
      <c r="L695" s="186" t="str">
        <f t="array" ref="L695">IF(OR(A695="",J695=""),"",J695*K695)</f>
        <v/>
      </c>
      <c r="M695" s="187" t="str">
        <f t="array" ref="M695">IF(AND(D695="",G695="",J695=""),"",IF(AND(D695="",G695=""),-J695,IF(AND(D695="",J695=""),-G695,IF(AND(G695="",J695=""),D695,IF(D695="",-G695-J695,IF(G695="",D695-J695,IF(J695="",D695-G695,D695-G695-J695)))))))</f>
        <v/>
      </c>
      <c r="N695" s="178" t="str">
        <f t="array" ref="N695">IF(A695="","",VLOOKUP(A695,基础资料!A:E,4,0))</f>
        <v/>
      </c>
      <c r="O695" s="186" t="str">
        <f t="array" ref="O695">IF(OR(A695="",M695=""),"",N695*M695)</f>
        <v/>
      </c>
    </row>
    <row r="696" spans="1:15">
      <c r="A696" s="182"/>
      <c r="B696" s="172"/>
      <c r="C696" s="172"/>
      <c r="D696" s="183" t="str">
        <f t="array" ref="D696">IF(SUMPRODUCT((原材料明细表!$A$6:$A$1000&gt;=$G$4)*(原材料明细表!$A$6:$A$1000&lt;=$H$4)*(原材料明细表!$C$6:$C$1000=$A696)*(原材料明细表!$F$6:$F$1000))=0,"",SUMPRODUCT((原材料明细表!$A$6:$A$1000&gt;=$G$4)*(原材料明细表!$A$6:$A$1000&lt;=$H$4)*(原材料明细表!$C$6:$C$1000=$A696)*(原材料明细表!$F$6:$F$1000)))</f>
        <v/>
      </c>
      <c r="E696" s="174" t="str">
        <f t="array" ref="E696">IF(A696="","",VLOOKUP(A696,基础资料!A:E,4,0))</f>
        <v/>
      </c>
      <c r="F696" s="175" t="str">
        <f t="array" ref="F696">IF(OR(A696="",D696=""),"",E696*D696)</f>
        <v/>
      </c>
      <c r="G696" s="176" t="str">
        <f t="array" ref="G696">IF(SUMPRODUCT((原材料明细表!$A$6:$A$1000&gt;=$G$4)*(原材料明细表!$A$6:$A$1000&lt;=$H$4)*(原材料明细表!$C$6:$C$1000=$A696)*(原材料明细表!$I$6:$I$1000))=0,"",SUMPRODUCT((原材料明细表!$A$6:$A$1000&gt;=$G$4)*(原材料明细表!$A$6:$A$1000&lt;=$H$4)*(原材料明细表!$C$6:$C$1000=$A696)*(原材料明细表!$I$6:$I$1000)))</f>
        <v/>
      </c>
      <c r="H696" s="174" t="str">
        <f t="array" ref="H696">IF(A696="","",VLOOKUP(A696,基础资料!A:E,4,0))</f>
        <v/>
      </c>
      <c r="I696" s="184" t="str">
        <f t="array" ref="I696">IF(OR(A696="",G696=""),"",G696*H696)</f>
        <v/>
      </c>
      <c r="J696" s="176" t="str">
        <f t="array" ref="J696">IF(SUMPRODUCT((原材料明细表!$A$6:$A$1000&gt;=$G$4)*(原材料明细表!$A$6:$A$1000&lt;=$H$4)*(原材料明细表!$C$6:$C$1000=$A696)*(原材料明细表!$L$6:$L$1000))=0,"",SUMPRODUCT((原材料明细表!$A$6:$A$1000&gt;=$G$4)*(原材料明细表!$A$6:$A$1000&lt;=$H$4)*(原材料明细表!$C$6:$C$1000=$A696)*(原材料明细表!$L$6:$L$1000)))</f>
        <v/>
      </c>
      <c r="K696" s="173" t="str">
        <f t="array" ref="K696">IF(A696="","",VLOOKUP(A696,基础资料!A:E,4,0))</f>
        <v/>
      </c>
      <c r="L696" s="184" t="str">
        <f t="array" ref="L696">IF(OR(A696="",J696=""),"",J696*K696)</f>
        <v/>
      </c>
      <c r="M696" s="185" t="str">
        <f t="array" ref="M696">IF(AND(D696="",G696="",J696=""),"",IF(AND(D696="",G696=""),-J696,IF(AND(D696="",J696=""),-G696,IF(AND(G696="",J696=""),D696,IF(D696="",-G696-J696,IF(G696="",D696-J696,IF(J696="",D696-G696,D696-G696-J696)))))))</f>
        <v/>
      </c>
      <c r="N696" s="173" t="str">
        <f t="array" ref="N696">IF(A696="","",VLOOKUP(A696,基础资料!A:E,4,0))</f>
        <v/>
      </c>
      <c r="O696" s="184" t="str">
        <f t="array" ref="O696">IF(OR(A696="",M696=""),"",N696*M696)</f>
        <v/>
      </c>
    </row>
    <row r="697" spans="1:15">
      <c r="A697" s="182"/>
      <c r="B697" s="172"/>
      <c r="C697" s="172"/>
      <c r="D697" s="183" t="str">
        <f t="array" ref="D697">IF(SUMPRODUCT((原材料明细表!$A$6:$A$1000&gt;=$G$4)*(原材料明细表!$A$6:$A$1000&lt;=$H$4)*(原材料明细表!$C$6:$C$1000=$A697)*(原材料明细表!$F$6:$F$1000))=0,"",SUMPRODUCT((原材料明细表!$A$6:$A$1000&gt;=$G$4)*(原材料明细表!$A$6:$A$1000&lt;=$H$4)*(原材料明细表!$C$6:$C$1000=$A697)*(原材料明细表!$F$6:$F$1000)))</f>
        <v/>
      </c>
      <c r="E697" s="179" t="str">
        <f t="array" ref="E697">IF(A697="","",VLOOKUP(A697,基础资料!A:E,4,0))</f>
        <v/>
      </c>
      <c r="F697" s="180" t="str">
        <f t="array" ref="F697">IF(OR(A697="",D697=""),"",E697*D697)</f>
        <v/>
      </c>
      <c r="G697" s="181" t="str">
        <f t="array" ref="G697">IF(SUMPRODUCT((原材料明细表!$A$6:$A$1000&gt;=$G$4)*(原材料明细表!$A$6:$A$1000&lt;=$H$4)*(原材料明细表!$C$6:$C$1000=$A697)*(原材料明细表!$I$6:$I$1000))=0,"",SUMPRODUCT((原材料明细表!$A$6:$A$1000&gt;=$G$4)*(原材料明细表!$A$6:$A$1000&lt;=$H$4)*(原材料明细表!$C$6:$C$1000=$A697)*(原材料明细表!$I$6:$I$1000)))</f>
        <v/>
      </c>
      <c r="H697" s="179" t="str">
        <f t="array" ref="H697">IF(A697="","",VLOOKUP(A697,基础资料!A:E,4,0))</f>
        <v/>
      </c>
      <c r="I697" s="186" t="str">
        <f t="array" ref="I697">IF(OR(A697="",G697=""),"",G697*H697)</f>
        <v/>
      </c>
      <c r="J697" s="181" t="str">
        <f t="array" ref="J697">IF(SUMPRODUCT((原材料明细表!$A$6:$A$1000&gt;=$G$4)*(原材料明细表!$A$6:$A$1000&lt;=$H$4)*(原材料明细表!$C$6:$C$1000=$A697)*(原材料明细表!$L$6:$L$1000))=0,"",SUMPRODUCT((原材料明细表!$A$6:$A$1000&gt;=$G$4)*(原材料明细表!$A$6:$A$1000&lt;=$H$4)*(原材料明细表!$C$6:$C$1000=$A697)*(原材料明细表!$L$6:$L$1000)))</f>
        <v/>
      </c>
      <c r="K697" s="178" t="str">
        <f t="array" ref="K697">IF(A697="","",VLOOKUP(A697,基础资料!A:E,4,0))</f>
        <v/>
      </c>
      <c r="L697" s="186" t="str">
        <f t="array" ref="L697">IF(OR(A697="",J697=""),"",J697*K697)</f>
        <v/>
      </c>
      <c r="M697" s="187" t="str">
        <f t="array" ref="M697">IF(AND(D697="",G697="",J697=""),"",IF(AND(D697="",G697=""),-J697,IF(AND(D697="",J697=""),-G697,IF(AND(G697="",J697=""),D697,IF(D697="",-G697-J697,IF(G697="",D697-J697,IF(J697="",D697-G697,D697-G697-J697)))))))</f>
        <v/>
      </c>
      <c r="N697" s="178" t="str">
        <f t="array" ref="N697">IF(A697="","",VLOOKUP(A697,基础资料!A:E,4,0))</f>
        <v/>
      </c>
      <c r="O697" s="186" t="str">
        <f t="array" ref="O697">IF(OR(A697="",M697=""),"",N697*M697)</f>
        <v/>
      </c>
    </row>
    <row r="698" spans="1:15">
      <c r="A698" s="182"/>
      <c r="B698" s="172"/>
      <c r="C698" s="172"/>
      <c r="D698" s="183" t="str">
        <f t="array" ref="D698">IF(SUMPRODUCT((原材料明细表!$A$6:$A$1000&gt;=$G$4)*(原材料明细表!$A$6:$A$1000&lt;=$H$4)*(原材料明细表!$C$6:$C$1000=$A698)*(原材料明细表!$F$6:$F$1000))=0,"",SUMPRODUCT((原材料明细表!$A$6:$A$1000&gt;=$G$4)*(原材料明细表!$A$6:$A$1000&lt;=$H$4)*(原材料明细表!$C$6:$C$1000=$A698)*(原材料明细表!$F$6:$F$1000)))</f>
        <v/>
      </c>
      <c r="E698" s="174" t="str">
        <f t="array" ref="E698">IF(A698="","",VLOOKUP(A698,基础资料!A:E,4,0))</f>
        <v/>
      </c>
      <c r="F698" s="175" t="str">
        <f t="array" ref="F698">IF(OR(A698="",D698=""),"",E698*D698)</f>
        <v/>
      </c>
      <c r="G698" s="176" t="str">
        <f t="array" ref="G698">IF(SUMPRODUCT((原材料明细表!$A$6:$A$1000&gt;=$G$4)*(原材料明细表!$A$6:$A$1000&lt;=$H$4)*(原材料明细表!$C$6:$C$1000=$A698)*(原材料明细表!$I$6:$I$1000))=0,"",SUMPRODUCT((原材料明细表!$A$6:$A$1000&gt;=$G$4)*(原材料明细表!$A$6:$A$1000&lt;=$H$4)*(原材料明细表!$C$6:$C$1000=$A698)*(原材料明细表!$I$6:$I$1000)))</f>
        <v/>
      </c>
      <c r="H698" s="174" t="str">
        <f t="array" ref="H698">IF(A698="","",VLOOKUP(A698,基础资料!A:E,4,0))</f>
        <v/>
      </c>
      <c r="I698" s="184" t="str">
        <f t="array" ref="I698">IF(OR(A698="",G698=""),"",G698*H698)</f>
        <v/>
      </c>
      <c r="J698" s="176" t="str">
        <f t="array" ref="J698">IF(SUMPRODUCT((原材料明细表!$A$6:$A$1000&gt;=$G$4)*(原材料明细表!$A$6:$A$1000&lt;=$H$4)*(原材料明细表!$C$6:$C$1000=$A698)*(原材料明细表!$L$6:$L$1000))=0,"",SUMPRODUCT((原材料明细表!$A$6:$A$1000&gt;=$G$4)*(原材料明细表!$A$6:$A$1000&lt;=$H$4)*(原材料明细表!$C$6:$C$1000=$A698)*(原材料明细表!$L$6:$L$1000)))</f>
        <v/>
      </c>
      <c r="K698" s="173" t="str">
        <f t="array" ref="K698">IF(A698="","",VLOOKUP(A698,基础资料!A:E,4,0))</f>
        <v/>
      </c>
      <c r="L698" s="184" t="str">
        <f t="array" ref="L698">IF(OR(A698="",J698=""),"",J698*K698)</f>
        <v/>
      </c>
      <c r="M698" s="185" t="str">
        <f t="array" ref="M698">IF(AND(D698="",G698="",J698=""),"",IF(AND(D698="",G698=""),-J698,IF(AND(D698="",J698=""),-G698,IF(AND(G698="",J698=""),D698,IF(D698="",-G698-J698,IF(G698="",D698-J698,IF(J698="",D698-G698,D698-G698-J698)))))))</f>
        <v/>
      </c>
      <c r="N698" s="173" t="str">
        <f t="array" ref="N698">IF(A698="","",VLOOKUP(A698,基础资料!A:E,4,0))</f>
        <v/>
      </c>
      <c r="O698" s="184" t="str">
        <f t="array" ref="O698">IF(OR(A698="",M698=""),"",N698*M698)</f>
        <v/>
      </c>
    </row>
    <row r="699" spans="1:15">
      <c r="A699" s="182"/>
      <c r="B699" s="172"/>
      <c r="C699" s="172"/>
      <c r="D699" s="183" t="str">
        <f t="array" ref="D699">IF(SUMPRODUCT((原材料明细表!$A$6:$A$1000&gt;=$G$4)*(原材料明细表!$A$6:$A$1000&lt;=$H$4)*(原材料明细表!$C$6:$C$1000=$A699)*(原材料明细表!$F$6:$F$1000))=0,"",SUMPRODUCT((原材料明细表!$A$6:$A$1000&gt;=$G$4)*(原材料明细表!$A$6:$A$1000&lt;=$H$4)*(原材料明细表!$C$6:$C$1000=$A699)*(原材料明细表!$F$6:$F$1000)))</f>
        <v/>
      </c>
      <c r="E699" s="179" t="str">
        <f t="array" ref="E699">IF(A699="","",VLOOKUP(A699,基础资料!A:E,4,0))</f>
        <v/>
      </c>
      <c r="F699" s="180" t="str">
        <f t="array" ref="F699">IF(OR(A699="",D699=""),"",E699*D699)</f>
        <v/>
      </c>
      <c r="G699" s="181" t="str">
        <f t="array" ref="G699">IF(SUMPRODUCT((原材料明细表!$A$6:$A$1000&gt;=$G$4)*(原材料明细表!$A$6:$A$1000&lt;=$H$4)*(原材料明细表!$C$6:$C$1000=$A699)*(原材料明细表!$I$6:$I$1000))=0,"",SUMPRODUCT((原材料明细表!$A$6:$A$1000&gt;=$G$4)*(原材料明细表!$A$6:$A$1000&lt;=$H$4)*(原材料明细表!$C$6:$C$1000=$A699)*(原材料明细表!$I$6:$I$1000)))</f>
        <v/>
      </c>
      <c r="H699" s="179" t="str">
        <f t="array" ref="H699">IF(A699="","",VLOOKUP(A699,基础资料!A:E,4,0))</f>
        <v/>
      </c>
      <c r="I699" s="186" t="str">
        <f t="array" ref="I699">IF(OR(A699="",G699=""),"",G699*H699)</f>
        <v/>
      </c>
      <c r="J699" s="181" t="str">
        <f t="array" ref="J699">IF(SUMPRODUCT((原材料明细表!$A$6:$A$1000&gt;=$G$4)*(原材料明细表!$A$6:$A$1000&lt;=$H$4)*(原材料明细表!$C$6:$C$1000=$A699)*(原材料明细表!$L$6:$L$1000))=0,"",SUMPRODUCT((原材料明细表!$A$6:$A$1000&gt;=$G$4)*(原材料明细表!$A$6:$A$1000&lt;=$H$4)*(原材料明细表!$C$6:$C$1000=$A699)*(原材料明细表!$L$6:$L$1000)))</f>
        <v/>
      </c>
      <c r="K699" s="178" t="str">
        <f t="array" ref="K699">IF(A699="","",VLOOKUP(A699,基础资料!A:E,4,0))</f>
        <v/>
      </c>
      <c r="L699" s="186" t="str">
        <f t="array" ref="L699">IF(OR(A699="",J699=""),"",J699*K699)</f>
        <v/>
      </c>
      <c r="M699" s="187" t="str">
        <f t="array" ref="M699">IF(AND(D699="",G699="",J699=""),"",IF(AND(D699="",G699=""),-J699,IF(AND(D699="",J699=""),-G699,IF(AND(G699="",J699=""),D699,IF(D699="",-G699-J699,IF(G699="",D699-J699,IF(J699="",D699-G699,D699-G699-J699)))))))</f>
        <v/>
      </c>
      <c r="N699" s="178" t="str">
        <f t="array" ref="N699">IF(A699="","",VLOOKUP(A699,基础资料!A:E,4,0))</f>
        <v/>
      </c>
      <c r="O699" s="186" t="str">
        <f t="array" ref="O699">IF(OR(A699="",M699=""),"",N699*M699)</f>
        <v/>
      </c>
    </row>
    <row r="700" spans="1:15">
      <c r="A700" s="182"/>
      <c r="B700" s="172"/>
      <c r="C700" s="172"/>
      <c r="D700" s="183" t="str">
        <f t="array" ref="D700">IF(SUMPRODUCT((原材料明细表!$A$6:$A$1000&gt;=$G$4)*(原材料明细表!$A$6:$A$1000&lt;=$H$4)*(原材料明细表!$C$6:$C$1000=$A700)*(原材料明细表!$F$6:$F$1000))=0,"",SUMPRODUCT((原材料明细表!$A$6:$A$1000&gt;=$G$4)*(原材料明细表!$A$6:$A$1000&lt;=$H$4)*(原材料明细表!$C$6:$C$1000=$A700)*(原材料明细表!$F$6:$F$1000)))</f>
        <v/>
      </c>
      <c r="E700" s="174" t="str">
        <f t="array" ref="E700">IF(A700="","",VLOOKUP(A700,基础资料!A:E,4,0))</f>
        <v/>
      </c>
      <c r="F700" s="175" t="str">
        <f t="array" ref="F700">IF(OR(A700="",D700=""),"",E700*D700)</f>
        <v/>
      </c>
      <c r="G700" s="176" t="str">
        <f t="array" ref="G700">IF(SUMPRODUCT((原材料明细表!$A$6:$A$1000&gt;=$G$4)*(原材料明细表!$A$6:$A$1000&lt;=$H$4)*(原材料明细表!$C$6:$C$1000=$A700)*(原材料明细表!$I$6:$I$1000))=0,"",SUMPRODUCT((原材料明细表!$A$6:$A$1000&gt;=$G$4)*(原材料明细表!$A$6:$A$1000&lt;=$H$4)*(原材料明细表!$C$6:$C$1000=$A700)*(原材料明细表!$I$6:$I$1000)))</f>
        <v/>
      </c>
      <c r="H700" s="174" t="str">
        <f t="array" ref="H700">IF(A700="","",VLOOKUP(A700,基础资料!A:E,4,0))</f>
        <v/>
      </c>
      <c r="I700" s="184" t="str">
        <f t="array" ref="I700">IF(OR(A700="",G700=""),"",G700*H700)</f>
        <v/>
      </c>
      <c r="J700" s="176" t="str">
        <f t="array" ref="J700">IF(SUMPRODUCT((原材料明细表!$A$6:$A$1000&gt;=$G$4)*(原材料明细表!$A$6:$A$1000&lt;=$H$4)*(原材料明细表!$C$6:$C$1000=$A700)*(原材料明细表!$L$6:$L$1000))=0,"",SUMPRODUCT((原材料明细表!$A$6:$A$1000&gt;=$G$4)*(原材料明细表!$A$6:$A$1000&lt;=$H$4)*(原材料明细表!$C$6:$C$1000=$A700)*(原材料明细表!$L$6:$L$1000)))</f>
        <v/>
      </c>
      <c r="K700" s="173" t="str">
        <f t="array" ref="K700">IF(A700="","",VLOOKUP(A700,基础资料!A:E,4,0))</f>
        <v/>
      </c>
      <c r="L700" s="184" t="str">
        <f t="array" ref="L700">IF(OR(A700="",J700=""),"",J700*K700)</f>
        <v/>
      </c>
      <c r="M700" s="185" t="str">
        <f t="array" ref="M700">IF(AND(D700="",G700="",J700=""),"",IF(AND(D700="",G700=""),-J700,IF(AND(D700="",J700=""),-G700,IF(AND(G700="",J700=""),D700,IF(D700="",-G700-J700,IF(G700="",D700-J700,IF(J700="",D700-G700,D700-G700-J700)))))))</f>
        <v/>
      </c>
      <c r="N700" s="173" t="str">
        <f t="array" ref="N700">IF(A700="","",VLOOKUP(A700,基础资料!A:E,4,0))</f>
        <v/>
      </c>
      <c r="O700" s="184" t="str">
        <f t="array" ref="O700">IF(OR(A700="",M700=""),"",N700*M700)</f>
        <v/>
      </c>
    </row>
    <row r="701" spans="1:15">
      <c r="A701" s="182"/>
      <c r="B701" s="172"/>
      <c r="C701" s="172"/>
      <c r="D701" s="183" t="str">
        <f t="array" ref="D701">IF(SUMPRODUCT((原材料明细表!$A$6:$A$1000&gt;=$G$4)*(原材料明细表!$A$6:$A$1000&lt;=$H$4)*(原材料明细表!$C$6:$C$1000=$A701)*(原材料明细表!$F$6:$F$1000))=0,"",SUMPRODUCT((原材料明细表!$A$6:$A$1000&gt;=$G$4)*(原材料明细表!$A$6:$A$1000&lt;=$H$4)*(原材料明细表!$C$6:$C$1000=$A701)*(原材料明细表!$F$6:$F$1000)))</f>
        <v/>
      </c>
      <c r="E701" s="179" t="str">
        <f t="array" ref="E701">IF(A701="","",VLOOKUP(A701,基础资料!A:E,4,0))</f>
        <v/>
      </c>
      <c r="F701" s="180" t="str">
        <f t="array" ref="F701">IF(OR(A701="",D701=""),"",E701*D701)</f>
        <v/>
      </c>
      <c r="G701" s="181" t="str">
        <f t="array" ref="G701">IF(SUMPRODUCT((原材料明细表!$A$6:$A$1000&gt;=$G$4)*(原材料明细表!$A$6:$A$1000&lt;=$H$4)*(原材料明细表!$C$6:$C$1000=$A701)*(原材料明细表!$I$6:$I$1000))=0,"",SUMPRODUCT((原材料明细表!$A$6:$A$1000&gt;=$G$4)*(原材料明细表!$A$6:$A$1000&lt;=$H$4)*(原材料明细表!$C$6:$C$1000=$A701)*(原材料明细表!$I$6:$I$1000)))</f>
        <v/>
      </c>
      <c r="H701" s="179" t="str">
        <f t="array" ref="H701">IF(A701="","",VLOOKUP(A701,基础资料!A:E,4,0))</f>
        <v/>
      </c>
      <c r="I701" s="186" t="str">
        <f t="array" ref="I701">IF(OR(A701="",G701=""),"",G701*H701)</f>
        <v/>
      </c>
      <c r="J701" s="181" t="str">
        <f t="array" ref="J701">IF(SUMPRODUCT((原材料明细表!$A$6:$A$1000&gt;=$G$4)*(原材料明细表!$A$6:$A$1000&lt;=$H$4)*(原材料明细表!$C$6:$C$1000=$A701)*(原材料明细表!$L$6:$L$1000))=0,"",SUMPRODUCT((原材料明细表!$A$6:$A$1000&gt;=$G$4)*(原材料明细表!$A$6:$A$1000&lt;=$H$4)*(原材料明细表!$C$6:$C$1000=$A701)*(原材料明细表!$L$6:$L$1000)))</f>
        <v/>
      </c>
      <c r="K701" s="178" t="str">
        <f t="array" ref="K701">IF(A701="","",VLOOKUP(A701,基础资料!A:E,4,0))</f>
        <v/>
      </c>
      <c r="L701" s="186" t="str">
        <f t="array" ref="L701">IF(OR(A701="",J701=""),"",J701*K701)</f>
        <v/>
      </c>
      <c r="M701" s="187" t="str">
        <f t="array" ref="M701">IF(AND(D701="",G701="",J701=""),"",IF(AND(D701="",G701=""),-J701,IF(AND(D701="",J701=""),-G701,IF(AND(G701="",J701=""),D701,IF(D701="",-G701-J701,IF(G701="",D701-J701,IF(J701="",D701-G701,D701-G701-J701)))))))</f>
        <v/>
      </c>
      <c r="N701" s="178" t="str">
        <f t="array" ref="N701">IF(A701="","",VLOOKUP(A701,基础资料!A:E,4,0))</f>
        <v/>
      </c>
      <c r="O701" s="186" t="str">
        <f t="array" ref="O701">IF(OR(A701="",M701=""),"",N701*M701)</f>
        <v/>
      </c>
    </row>
    <row r="702" spans="1:15">
      <c r="A702" s="182"/>
      <c r="B702" s="172"/>
      <c r="C702" s="172"/>
      <c r="D702" s="183" t="str">
        <f t="array" ref="D702">IF(SUMPRODUCT((原材料明细表!$A$6:$A$1000&gt;=$G$4)*(原材料明细表!$A$6:$A$1000&lt;=$H$4)*(原材料明细表!$C$6:$C$1000=$A702)*(原材料明细表!$F$6:$F$1000))=0,"",SUMPRODUCT((原材料明细表!$A$6:$A$1000&gt;=$G$4)*(原材料明细表!$A$6:$A$1000&lt;=$H$4)*(原材料明细表!$C$6:$C$1000=$A702)*(原材料明细表!$F$6:$F$1000)))</f>
        <v/>
      </c>
      <c r="E702" s="174" t="str">
        <f t="array" ref="E702">IF(A702="","",VLOOKUP(A702,基础资料!A:E,4,0))</f>
        <v/>
      </c>
      <c r="F702" s="175" t="str">
        <f t="array" ref="F702">IF(OR(A702="",D702=""),"",E702*D702)</f>
        <v/>
      </c>
      <c r="G702" s="176" t="str">
        <f t="array" ref="G702">IF(SUMPRODUCT((原材料明细表!$A$6:$A$1000&gt;=$G$4)*(原材料明细表!$A$6:$A$1000&lt;=$H$4)*(原材料明细表!$C$6:$C$1000=$A702)*(原材料明细表!$I$6:$I$1000))=0,"",SUMPRODUCT((原材料明细表!$A$6:$A$1000&gt;=$G$4)*(原材料明细表!$A$6:$A$1000&lt;=$H$4)*(原材料明细表!$C$6:$C$1000=$A702)*(原材料明细表!$I$6:$I$1000)))</f>
        <v/>
      </c>
      <c r="H702" s="174" t="str">
        <f t="array" ref="H702">IF(A702="","",VLOOKUP(A702,基础资料!A:E,4,0))</f>
        <v/>
      </c>
      <c r="I702" s="184" t="str">
        <f t="array" ref="I702">IF(OR(A702="",G702=""),"",G702*H702)</f>
        <v/>
      </c>
      <c r="J702" s="176" t="str">
        <f t="array" ref="J702">IF(SUMPRODUCT((原材料明细表!$A$6:$A$1000&gt;=$G$4)*(原材料明细表!$A$6:$A$1000&lt;=$H$4)*(原材料明细表!$C$6:$C$1000=$A702)*(原材料明细表!$L$6:$L$1000))=0,"",SUMPRODUCT((原材料明细表!$A$6:$A$1000&gt;=$G$4)*(原材料明细表!$A$6:$A$1000&lt;=$H$4)*(原材料明细表!$C$6:$C$1000=$A702)*(原材料明细表!$L$6:$L$1000)))</f>
        <v/>
      </c>
      <c r="K702" s="173" t="str">
        <f t="array" ref="K702">IF(A702="","",VLOOKUP(A702,基础资料!A:E,4,0))</f>
        <v/>
      </c>
      <c r="L702" s="184" t="str">
        <f t="array" ref="L702">IF(OR(A702="",J702=""),"",J702*K702)</f>
        <v/>
      </c>
      <c r="M702" s="185" t="str">
        <f t="array" ref="M702">IF(AND(D702="",G702="",J702=""),"",IF(AND(D702="",G702=""),-J702,IF(AND(D702="",J702=""),-G702,IF(AND(G702="",J702=""),D702,IF(D702="",-G702-J702,IF(G702="",D702-J702,IF(J702="",D702-G702,D702-G702-J702)))))))</f>
        <v/>
      </c>
      <c r="N702" s="173" t="str">
        <f t="array" ref="N702">IF(A702="","",VLOOKUP(A702,基础资料!A:E,4,0))</f>
        <v/>
      </c>
      <c r="O702" s="184" t="str">
        <f t="array" ref="O702">IF(OR(A702="",M702=""),"",N702*M702)</f>
        <v/>
      </c>
    </row>
    <row r="703" spans="1:15">
      <c r="A703" s="182"/>
      <c r="B703" s="172"/>
      <c r="C703" s="172"/>
      <c r="D703" s="183" t="str">
        <f t="array" ref="D703">IF(SUMPRODUCT((原材料明细表!$A$6:$A$1000&gt;=$G$4)*(原材料明细表!$A$6:$A$1000&lt;=$H$4)*(原材料明细表!$C$6:$C$1000=$A703)*(原材料明细表!$F$6:$F$1000))=0,"",SUMPRODUCT((原材料明细表!$A$6:$A$1000&gt;=$G$4)*(原材料明细表!$A$6:$A$1000&lt;=$H$4)*(原材料明细表!$C$6:$C$1000=$A703)*(原材料明细表!$F$6:$F$1000)))</f>
        <v/>
      </c>
      <c r="E703" s="179" t="str">
        <f t="array" ref="E703">IF(A703="","",VLOOKUP(A703,基础资料!A:E,4,0))</f>
        <v/>
      </c>
      <c r="F703" s="180" t="str">
        <f t="array" ref="F703">IF(OR(A703="",D703=""),"",E703*D703)</f>
        <v/>
      </c>
      <c r="G703" s="181" t="str">
        <f t="array" ref="G703">IF(SUMPRODUCT((原材料明细表!$A$6:$A$1000&gt;=$G$4)*(原材料明细表!$A$6:$A$1000&lt;=$H$4)*(原材料明细表!$C$6:$C$1000=$A703)*(原材料明细表!$I$6:$I$1000))=0,"",SUMPRODUCT((原材料明细表!$A$6:$A$1000&gt;=$G$4)*(原材料明细表!$A$6:$A$1000&lt;=$H$4)*(原材料明细表!$C$6:$C$1000=$A703)*(原材料明细表!$I$6:$I$1000)))</f>
        <v/>
      </c>
      <c r="H703" s="179" t="str">
        <f t="array" ref="H703">IF(A703="","",VLOOKUP(A703,基础资料!A:E,4,0))</f>
        <v/>
      </c>
      <c r="I703" s="186" t="str">
        <f t="array" ref="I703">IF(OR(A703="",G703=""),"",G703*H703)</f>
        <v/>
      </c>
      <c r="J703" s="181" t="str">
        <f t="array" ref="J703">IF(SUMPRODUCT((原材料明细表!$A$6:$A$1000&gt;=$G$4)*(原材料明细表!$A$6:$A$1000&lt;=$H$4)*(原材料明细表!$C$6:$C$1000=$A703)*(原材料明细表!$L$6:$L$1000))=0,"",SUMPRODUCT((原材料明细表!$A$6:$A$1000&gt;=$G$4)*(原材料明细表!$A$6:$A$1000&lt;=$H$4)*(原材料明细表!$C$6:$C$1000=$A703)*(原材料明细表!$L$6:$L$1000)))</f>
        <v/>
      </c>
      <c r="K703" s="178" t="str">
        <f t="array" ref="K703">IF(A703="","",VLOOKUP(A703,基础资料!A:E,4,0))</f>
        <v/>
      </c>
      <c r="L703" s="186" t="str">
        <f t="array" ref="L703">IF(OR(A703="",J703=""),"",J703*K703)</f>
        <v/>
      </c>
      <c r="M703" s="187" t="str">
        <f t="array" ref="M703">IF(AND(D703="",G703="",J703=""),"",IF(AND(D703="",G703=""),-J703,IF(AND(D703="",J703=""),-G703,IF(AND(G703="",J703=""),D703,IF(D703="",-G703-J703,IF(G703="",D703-J703,IF(J703="",D703-G703,D703-G703-J703)))))))</f>
        <v/>
      </c>
      <c r="N703" s="178" t="str">
        <f t="array" ref="N703">IF(A703="","",VLOOKUP(A703,基础资料!A:E,4,0))</f>
        <v/>
      </c>
      <c r="O703" s="186" t="str">
        <f t="array" ref="O703">IF(OR(A703="",M703=""),"",N703*M703)</f>
        <v/>
      </c>
    </row>
    <row r="704" spans="1:15">
      <c r="A704" s="182"/>
      <c r="B704" s="172"/>
      <c r="C704" s="172"/>
      <c r="D704" s="183" t="str">
        <f t="array" ref="D704">IF(SUMPRODUCT((原材料明细表!$A$6:$A$1000&gt;=$G$4)*(原材料明细表!$A$6:$A$1000&lt;=$H$4)*(原材料明细表!$C$6:$C$1000=$A704)*(原材料明细表!$F$6:$F$1000))=0,"",SUMPRODUCT((原材料明细表!$A$6:$A$1000&gt;=$G$4)*(原材料明细表!$A$6:$A$1000&lt;=$H$4)*(原材料明细表!$C$6:$C$1000=$A704)*(原材料明细表!$F$6:$F$1000)))</f>
        <v/>
      </c>
      <c r="E704" s="174" t="str">
        <f t="array" ref="E704">IF(A704="","",VLOOKUP(A704,基础资料!A:E,4,0))</f>
        <v/>
      </c>
      <c r="F704" s="175" t="str">
        <f t="array" ref="F704">IF(OR(A704="",D704=""),"",E704*D704)</f>
        <v/>
      </c>
      <c r="G704" s="176" t="str">
        <f t="array" ref="G704">IF(SUMPRODUCT((原材料明细表!$A$6:$A$1000&gt;=$G$4)*(原材料明细表!$A$6:$A$1000&lt;=$H$4)*(原材料明细表!$C$6:$C$1000=$A704)*(原材料明细表!$I$6:$I$1000))=0,"",SUMPRODUCT((原材料明细表!$A$6:$A$1000&gt;=$G$4)*(原材料明细表!$A$6:$A$1000&lt;=$H$4)*(原材料明细表!$C$6:$C$1000=$A704)*(原材料明细表!$I$6:$I$1000)))</f>
        <v/>
      </c>
      <c r="H704" s="174" t="str">
        <f t="array" ref="H704">IF(A704="","",VLOOKUP(A704,基础资料!A:E,4,0))</f>
        <v/>
      </c>
      <c r="I704" s="184" t="str">
        <f t="array" ref="I704">IF(OR(A704="",G704=""),"",G704*H704)</f>
        <v/>
      </c>
      <c r="J704" s="176" t="str">
        <f t="array" ref="J704">IF(SUMPRODUCT((原材料明细表!$A$6:$A$1000&gt;=$G$4)*(原材料明细表!$A$6:$A$1000&lt;=$H$4)*(原材料明细表!$C$6:$C$1000=$A704)*(原材料明细表!$L$6:$L$1000))=0,"",SUMPRODUCT((原材料明细表!$A$6:$A$1000&gt;=$G$4)*(原材料明细表!$A$6:$A$1000&lt;=$H$4)*(原材料明细表!$C$6:$C$1000=$A704)*(原材料明细表!$L$6:$L$1000)))</f>
        <v/>
      </c>
      <c r="K704" s="173" t="str">
        <f t="array" ref="K704">IF(A704="","",VLOOKUP(A704,基础资料!A:E,4,0))</f>
        <v/>
      </c>
      <c r="L704" s="184" t="str">
        <f t="array" ref="L704">IF(OR(A704="",J704=""),"",J704*K704)</f>
        <v/>
      </c>
      <c r="M704" s="185" t="str">
        <f t="array" ref="M704">IF(AND(D704="",G704="",J704=""),"",IF(AND(D704="",G704=""),-J704,IF(AND(D704="",J704=""),-G704,IF(AND(G704="",J704=""),D704,IF(D704="",-G704-J704,IF(G704="",D704-J704,IF(J704="",D704-G704,D704-G704-J704)))))))</f>
        <v/>
      </c>
      <c r="N704" s="173" t="str">
        <f t="array" ref="N704">IF(A704="","",VLOOKUP(A704,基础资料!A:E,4,0))</f>
        <v/>
      </c>
      <c r="O704" s="184" t="str">
        <f t="array" ref="O704">IF(OR(A704="",M704=""),"",N704*M704)</f>
        <v/>
      </c>
    </row>
    <row r="705" spans="1:15">
      <c r="A705" s="182"/>
      <c r="B705" s="172"/>
      <c r="C705" s="172"/>
      <c r="D705" s="183" t="str">
        <f t="array" ref="D705">IF(SUMPRODUCT((原材料明细表!$A$6:$A$1000&gt;=$G$4)*(原材料明细表!$A$6:$A$1000&lt;=$H$4)*(原材料明细表!$C$6:$C$1000=$A705)*(原材料明细表!$F$6:$F$1000))=0,"",SUMPRODUCT((原材料明细表!$A$6:$A$1000&gt;=$G$4)*(原材料明细表!$A$6:$A$1000&lt;=$H$4)*(原材料明细表!$C$6:$C$1000=$A705)*(原材料明细表!$F$6:$F$1000)))</f>
        <v/>
      </c>
      <c r="E705" s="179" t="str">
        <f t="array" ref="E705">IF(A705="","",VLOOKUP(A705,基础资料!A:E,4,0))</f>
        <v/>
      </c>
      <c r="F705" s="180" t="str">
        <f t="array" ref="F705">IF(OR(A705="",D705=""),"",E705*D705)</f>
        <v/>
      </c>
      <c r="G705" s="181" t="str">
        <f t="array" ref="G705">IF(SUMPRODUCT((原材料明细表!$A$6:$A$1000&gt;=$G$4)*(原材料明细表!$A$6:$A$1000&lt;=$H$4)*(原材料明细表!$C$6:$C$1000=$A705)*(原材料明细表!$I$6:$I$1000))=0,"",SUMPRODUCT((原材料明细表!$A$6:$A$1000&gt;=$G$4)*(原材料明细表!$A$6:$A$1000&lt;=$H$4)*(原材料明细表!$C$6:$C$1000=$A705)*(原材料明细表!$I$6:$I$1000)))</f>
        <v/>
      </c>
      <c r="H705" s="179" t="str">
        <f t="array" ref="H705">IF(A705="","",VLOOKUP(A705,基础资料!A:E,4,0))</f>
        <v/>
      </c>
      <c r="I705" s="186" t="str">
        <f t="array" ref="I705">IF(OR(A705="",G705=""),"",G705*H705)</f>
        <v/>
      </c>
      <c r="J705" s="181" t="str">
        <f t="array" ref="J705">IF(SUMPRODUCT((原材料明细表!$A$6:$A$1000&gt;=$G$4)*(原材料明细表!$A$6:$A$1000&lt;=$H$4)*(原材料明细表!$C$6:$C$1000=$A705)*(原材料明细表!$L$6:$L$1000))=0,"",SUMPRODUCT((原材料明细表!$A$6:$A$1000&gt;=$G$4)*(原材料明细表!$A$6:$A$1000&lt;=$H$4)*(原材料明细表!$C$6:$C$1000=$A705)*(原材料明细表!$L$6:$L$1000)))</f>
        <v/>
      </c>
      <c r="K705" s="178" t="str">
        <f t="array" ref="K705">IF(A705="","",VLOOKUP(A705,基础资料!A:E,4,0))</f>
        <v/>
      </c>
      <c r="L705" s="186" t="str">
        <f t="array" ref="L705">IF(OR(A705="",J705=""),"",J705*K705)</f>
        <v/>
      </c>
      <c r="M705" s="187" t="str">
        <f t="array" ref="M705">IF(AND(D705="",G705="",J705=""),"",IF(AND(D705="",G705=""),-J705,IF(AND(D705="",J705=""),-G705,IF(AND(G705="",J705=""),D705,IF(D705="",-G705-J705,IF(G705="",D705-J705,IF(J705="",D705-G705,D705-G705-J705)))))))</f>
        <v/>
      </c>
      <c r="N705" s="178" t="str">
        <f t="array" ref="N705">IF(A705="","",VLOOKUP(A705,基础资料!A:E,4,0))</f>
        <v/>
      </c>
      <c r="O705" s="186" t="str">
        <f t="array" ref="O705">IF(OR(A705="",M705=""),"",N705*M705)</f>
        <v/>
      </c>
    </row>
    <row r="706" spans="1:15">
      <c r="A706" s="182"/>
      <c r="B706" s="172"/>
      <c r="C706" s="172"/>
      <c r="D706" s="183" t="str">
        <f t="array" ref="D706">IF(SUMPRODUCT((原材料明细表!$A$6:$A$1000&gt;=$G$4)*(原材料明细表!$A$6:$A$1000&lt;=$H$4)*(原材料明细表!$C$6:$C$1000=$A706)*(原材料明细表!$F$6:$F$1000))=0,"",SUMPRODUCT((原材料明细表!$A$6:$A$1000&gt;=$G$4)*(原材料明细表!$A$6:$A$1000&lt;=$H$4)*(原材料明细表!$C$6:$C$1000=$A706)*(原材料明细表!$F$6:$F$1000)))</f>
        <v/>
      </c>
      <c r="E706" s="174" t="str">
        <f t="array" ref="E706">IF(A706="","",VLOOKUP(A706,基础资料!A:E,4,0))</f>
        <v/>
      </c>
      <c r="F706" s="175" t="str">
        <f t="array" ref="F706">IF(OR(A706="",D706=""),"",E706*D706)</f>
        <v/>
      </c>
      <c r="G706" s="176" t="str">
        <f t="array" ref="G706">IF(SUMPRODUCT((原材料明细表!$A$6:$A$1000&gt;=$G$4)*(原材料明细表!$A$6:$A$1000&lt;=$H$4)*(原材料明细表!$C$6:$C$1000=$A706)*(原材料明细表!$I$6:$I$1000))=0,"",SUMPRODUCT((原材料明细表!$A$6:$A$1000&gt;=$G$4)*(原材料明细表!$A$6:$A$1000&lt;=$H$4)*(原材料明细表!$C$6:$C$1000=$A706)*(原材料明细表!$I$6:$I$1000)))</f>
        <v/>
      </c>
      <c r="H706" s="174" t="str">
        <f t="array" ref="H706">IF(A706="","",VLOOKUP(A706,基础资料!A:E,4,0))</f>
        <v/>
      </c>
      <c r="I706" s="184" t="str">
        <f t="array" ref="I706">IF(OR(A706="",G706=""),"",G706*H706)</f>
        <v/>
      </c>
      <c r="J706" s="176" t="str">
        <f t="array" ref="J706">IF(SUMPRODUCT((原材料明细表!$A$6:$A$1000&gt;=$G$4)*(原材料明细表!$A$6:$A$1000&lt;=$H$4)*(原材料明细表!$C$6:$C$1000=$A706)*(原材料明细表!$L$6:$L$1000))=0,"",SUMPRODUCT((原材料明细表!$A$6:$A$1000&gt;=$G$4)*(原材料明细表!$A$6:$A$1000&lt;=$H$4)*(原材料明细表!$C$6:$C$1000=$A706)*(原材料明细表!$L$6:$L$1000)))</f>
        <v/>
      </c>
      <c r="K706" s="173" t="str">
        <f t="array" ref="K706">IF(A706="","",VLOOKUP(A706,基础资料!A:E,4,0))</f>
        <v/>
      </c>
      <c r="L706" s="184" t="str">
        <f t="array" ref="L706">IF(OR(A706="",J706=""),"",J706*K706)</f>
        <v/>
      </c>
      <c r="M706" s="185" t="str">
        <f t="array" ref="M706">IF(AND(D706="",G706="",J706=""),"",IF(AND(D706="",G706=""),-J706,IF(AND(D706="",J706=""),-G706,IF(AND(G706="",J706=""),D706,IF(D706="",-G706-J706,IF(G706="",D706-J706,IF(J706="",D706-G706,D706-G706-J706)))))))</f>
        <v/>
      </c>
      <c r="N706" s="173" t="str">
        <f t="array" ref="N706">IF(A706="","",VLOOKUP(A706,基础资料!A:E,4,0))</f>
        <v/>
      </c>
      <c r="O706" s="184" t="str">
        <f t="array" ref="O706">IF(OR(A706="",M706=""),"",N706*M706)</f>
        <v/>
      </c>
    </row>
    <row r="707" spans="1:15">
      <c r="A707" s="182"/>
      <c r="B707" s="172"/>
      <c r="C707" s="172"/>
      <c r="D707" s="183" t="str">
        <f t="array" ref="D707">IF(SUMPRODUCT((原材料明细表!$A$6:$A$1000&gt;=$G$4)*(原材料明细表!$A$6:$A$1000&lt;=$H$4)*(原材料明细表!$C$6:$C$1000=$A707)*(原材料明细表!$F$6:$F$1000))=0,"",SUMPRODUCT((原材料明细表!$A$6:$A$1000&gt;=$G$4)*(原材料明细表!$A$6:$A$1000&lt;=$H$4)*(原材料明细表!$C$6:$C$1000=$A707)*(原材料明细表!$F$6:$F$1000)))</f>
        <v/>
      </c>
      <c r="E707" s="179" t="str">
        <f t="array" ref="E707">IF(A707="","",VLOOKUP(A707,基础资料!A:E,4,0))</f>
        <v/>
      </c>
      <c r="F707" s="180" t="str">
        <f t="array" ref="F707">IF(OR(A707="",D707=""),"",E707*D707)</f>
        <v/>
      </c>
      <c r="G707" s="181" t="str">
        <f t="array" ref="G707">IF(SUMPRODUCT((原材料明细表!$A$6:$A$1000&gt;=$G$4)*(原材料明细表!$A$6:$A$1000&lt;=$H$4)*(原材料明细表!$C$6:$C$1000=$A707)*(原材料明细表!$I$6:$I$1000))=0,"",SUMPRODUCT((原材料明细表!$A$6:$A$1000&gt;=$G$4)*(原材料明细表!$A$6:$A$1000&lt;=$H$4)*(原材料明细表!$C$6:$C$1000=$A707)*(原材料明细表!$I$6:$I$1000)))</f>
        <v/>
      </c>
      <c r="H707" s="179" t="str">
        <f t="array" ref="H707">IF(A707="","",VLOOKUP(A707,基础资料!A:E,4,0))</f>
        <v/>
      </c>
      <c r="I707" s="186" t="str">
        <f t="array" ref="I707">IF(OR(A707="",G707=""),"",G707*H707)</f>
        <v/>
      </c>
      <c r="J707" s="181" t="str">
        <f t="array" ref="J707">IF(SUMPRODUCT((原材料明细表!$A$6:$A$1000&gt;=$G$4)*(原材料明细表!$A$6:$A$1000&lt;=$H$4)*(原材料明细表!$C$6:$C$1000=$A707)*(原材料明细表!$L$6:$L$1000))=0,"",SUMPRODUCT((原材料明细表!$A$6:$A$1000&gt;=$G$4)*(原材料明细表!$A$6:$A$1000&lt;=$H$4)*(原材料明细表!$C$6:$C$1000=$A707)*(原材料明细表!$L$6:$L$1000)))</f>
        <v/>
      </c>
      <c r="K707" s="178" t="str">
        <f t="array" ref="K707">IF(A707="","",VLOOKUP(A707,基础资料!A:E,4,0))</f>
        <v/>
      </c>
      <c r="L707" s="186" t="str">
        <f t="array" ref="L707">IF(OR(A707="",J707=""),"",J707*K707)</f>
        <v/>
      </c>
      <c r="M707" s="187" t="str">
        <f t="array" ref="M707">IF(AND(D707="",G707="",J707=""),"",IF(AND(D707="",G707=""),-J707,IF(AND(D707="",J707=""),-G707,IF(AND(G707="",J707=""),D707,IF(D707="",-G707-J707,IF(G707="",D707-J707,IF(J707="",D707-G707,D707-G707-J707)))))))</f>
        <v/>
      </c>
      <c r="N707" s="178" t="str">
        <f t="array" ref="N707">IF(A707="","",VLOOKUP(A707,基础资料!A:E,4,0))</f>
        <v/>
      </c>
      <c r="O707" s="186" t="str">
        <f t="array" ref="O707">IF(OR(A707="",M707=""),"",N707*M707)</f>
        <v/>
      </c>
    </row>
    <row r="708" spans="1:15">
      <c r="A708" s="182"/>
      <c r="B708" s="172"/>
      <c r="C708" s="172"/>
      <c r="D708" s="183" t="str">
        <f t="array" ref="D708">IF(SUMPRODUCT((原材料明细表!$A$6:$A$1000&gt;=$G$4)*(原材料明细表!$A$6:$A$1000&lt;=$H$4)*(原材料明细表!$C$6:$C$1000=$A708)*(原材料明细表!$F$6:$F$1000))=0,"",SUMPRODUCT((原材料明细表!$A$6:$A$1000&gt;=$G$4)*(原材料明细表!$A$6:$A$1000&lt;=$H$4)*(原材料明细表!$C$6:$C$1000=$A708)*(原材料明细表!$F$6:$F$1000)))</f>
        <v/>
      </c>
      <c r="E708" s="174" t="str">
        <f t="array" ref="E708">IF(A708="","",VLOOKUP(A708,基础资料!A:E,4,0))</f>
        <v/>
      </c>
      <c r="F708" s="175" t="str">
        <f t="array" ref="F708">IF(OR(A708="",D708=""),"",E708*D708)</f>
        <v/>
      </c>
      <c r="G708" s="176" t="str">
        <f t="array" ref="G708">IF(SUMPRODUCT((原材料明细表!$A$6:$A$1000&gt;=$G$4)*(原材料明细表!$A$6:$A$1000&lt;=$H$4)*(原材料明细表!$C$6:$C$1000=$A708)*(原材料明细表!$I$6:$I$1000))=0,"",SUMPRODUCT((原材料明细表!$A$6:$A$1000&gt;=$G$4)*(原材料明细表!$A$6:$A$1000&lt;=$H$4)*(原材料明细表!$C$6:$C$1000=$A708)*(原材料明细表!$I$6:$I$1000)))</f>
        <v/>
      </c>
      <c r="H708" s="174" t="str">
        <f t="array" ref="H708">IF(A708="","",VLOOKUP(A708,基础资料!A:E,4,0))</f>
        <v/>
      </c>
      <c r="I708" s="184" t="str">
        <f t="array" ref="I708">IF(OR(A708="",G708=""),"",G708*H708)</f>
        <v/>
      </c>
      <c r="J708" s="176" t="str">
        <f t="array" ref="J708">IF(SUMPRODUCT((原材料明细表!$A$6:$A$1000&gt;=$G$4)*(原材料明细表!$A$6:$A$1000&lt;=$H$4)*(原材料明细表!$C$6:$C$1000=$A708)*(原材料明细表!$L$6:$L$1000))=0,"",SUMPRODUCT((原材料明细表!$A$6:$A$1000&gt;=$G$4)*(原材料明细表!$A$6:$A$1000&lt;=$H$4)*(原材料明细表!$C$6:$C$1000=$A708)*(原材料明细表!$L$6:$L$1000)))</f>
        <v/>
      </c>
      <c r="K708" s="173" t="str">
        <f t="array" ref="K708">IF(A708="","",VLOOKUP(A708,基础资料!A:E,4,0))</f>
        <v/>
      </c>
      <c r="L708" s="184" t="str">
        <f t="array" ref="L708">IF(OR(A708="",J708=""),"",J708*K708)</f>
        <v/>
      </c>
      <c r="M708" s="185" t="str">
        <f t="array" ref="M708">IF(AND(D708="",G708="",J708=""),"",IF(AND(D708="",G708=""),-J708,IF(AND(D708="",J708=""),-G708,IF(AND(G708="",J708=""),D708,IF(D708="",-G708-J708,IF(G708="",D708-J708,IF(J708="",D708-G708,D708-G708-J708)))))))</f>
        <v/>
      </c>
      <c r="N708" s="173" t="str">
        <f t="array" ref="N708">IF(A708="","",VLOOKUP(A708,基础资料!A:E,4,0))</f>
        <v/>
      </c>
      <c r="O708" s="184" t="str">
        <f t="array" ref="O708">IF(OR(A708="",M708=""),"",N708*M708)</f>
        <v/>
      </c>
    </row>
    <row r="709" spans="1:15">
      <c r="A709" s="182"/>
      <c r="B709" s="172"/>
      <c r="C709" s="172"/>
      <c r="D709" s="183" t="str">
        <f t="array" ref="D709">IF(SUMPRODUCT((原材料明细表!$A$6:$A$1000&gt;=$G$4)*(原材料明细表!$A$6:$A$1000&lt;=$H$4)*(原材料明细表!$C$6:$C$1000=$A709)*(原材料明细表!$F$6:$F$1000))=0,"",SUMPRODUCT((原材料明细表!$A$6:$A$1000&gt;=$G$4)*(原材料明细表!$A$6:$A$1000&lt;=$H$4)*(原材料明细表!$C$6:$C$1000=$A709)*(原材料明细表!$F$6:$F$1000)))</f>
        <v/>
      </c>
      <c r="E709" s="179" t="str">
        <f t="array" ref="E709">IF(A709="","",VLOOKUP(A709,基础资料!A:E,4,0))</f>
        <v/>
      </c>
      <c r="F709" s="180" t="str">
        <f t="array" ref="F709">IF(OR(A709="",D709=""),"",E709*D709)</f>
        <v/>
      </c>
      <c r="G709" s="181" t="str">
        <f t="array" ref="G709">IF(SUMPRODUCT((原材料明细表!$A$6:$A$1000&gt;=$G$4)*(原材料明细表!$A$6:$A$1000&lt;=$H$4)*(原材料明细表!$C$6:$C$1000=$A709)*(原材料明细表!$I$6:$I$1000))=0,"",SUMPRODUCT((原材料明细表!$A$6:$A$1000&gt;=$G$4)*(原材料明细表!$A$6:$A$1000&lt;=$H$4)*(原材料明细表!$C$6:$C$1000=$A709)*(原材料明细表!$I$6:$I$1000)))</f>
        <v/>
      </c>
      <c r="H709" s="179" t="str">
        <f t="array" ref="H709">IF(A709="","",VLOOKUP(A709,基础资料!A:E,4,0))</f>
        <v/>
      </c>
      <c r="I709" s="186" t="str">
        <f t="array" ref="I709">IF(OR(A709="",G709=""),"",G709*H709)</f>
        <v/>
      </c>
      <c r="J709" s="181" t="str">
        <f t="array" ref="J709">IF(SUMPRODUCT((原材料明细表!$A$6:$A$1000&gt;=$G$4)*(原材料明细表!$A$6:$A$1000&lt;=$H$4)*(原材料明细表!$C$6:$C$1000=$A709)*(原材料明细表!$L$6:$L$1000))=0,"",SUMPRODUCT((原材料明细表!$A$6:$A$1000&gt;=$G$4)*(原材料明细表!$A$6:$A$1000&lt;=$H$4)*(原材料明细表!$C$6:$C$1000=$A709)*(原材料明细表!$L$6:$L$1000)))</f>
        <v/>
      </c>
      <c r="K709" s="178" t="str">
        <f t="array" ref="K709">IF(A709="","",VLOOKUP(A709,基础资料!A:E,4,0))</f>
        <v/>
      </c>
      <c r="L709" s="186" t="str">
        <f t="array" ref="L709">IF(OR(A709="",J709=""),"",J709*K709)</f>
        <v/>
      </c>
      <c r="M709" s="187" t="str">
        <f t="array" ref="M709">IF(AND(D709="",G709="",J709=""),"",IF(AND(D709="",G709=""),-J709,IF(AND(D709="",J709=""),-G709,IF(AND(G709="",J709=""),D709,IF(D709="",-G709-J709,IF(G709="",D709-J709,IF(J709="",D709-G709,D709-G709-J709)))))))</f>
        <v/>
      </c>
      <c r="N709" s="178" t="str">
        <f t="array" ref="N709">IF(A709="","",VLOOKUP(A709,基础资料!A:E,4,0))</f>
        <v/>
      </c>
      <c r="O709" s="186" t="str">
        <f t="array" ref="O709">IF(OR(A709="",M709=""),"",N709*M709)</f>
        <v/>
      </c>
    </row>
    <row r="710" spans="1:15">
      <c r="A710" s="182"/>
      <c r="B710" s="172"/>
      <c r="C710" s="172"/>
      <c r="D710" s="183" t="str">
        <f t="array" ref="D710">IF(SUMPRODUCT((原材料明细表!$A$6:$A$1000&gt;=$G$4)*(原材料明细表!$A$6:$A$1000&lt;=$H$4)*(原材料明细表!$C$6:$C$1000=$A710)*(原材料明细表!$F$6:$F$1000))=0,"",SUMPRODUCT((原材料明细表!$A$6:$A$1000&gt;=$G$4)*(原材料明细表!$A$6:$A$1000&lt;=$H$4)*(原材料明细表!$C$6:$C$1000=$A710)*(原材料明细表!$F$6:$F$1000)))</f>
        <v/>
      </c>
      <c r="E710" s="174" t="str">
        <f t="array" ref="E710">IF(A710="","",VLOOKUP(A710,基础资料!A:E,4,0))</f>
        <v/>
      </c>
      <c r="F710" s="175" t="str">
        <f t="array" ref="F710">IF(OR(A710="",D710=""),"",E710*D710)</f>
        <v/>
      </c>
      <c r="G710" s="176" t="str">
        <f t="array" ref="G710">IF(SUMPRODUCT((原材料明细表!$A$6:$A$1000&gt;=$G$4)*(原材料明细表!$A$6:$A$1000&lt;=$H$4)*(原材料明细表!$C$6:$C$1000=$A710)*(原材料明细表!$I$6:$I$1000))=0,"",SUMPRODUCT((原材料明细表!$A$6:$A$1000&gt;=$G$4)*(原材料明细表!$A$6:$A$1000&lt;=$H$4)*(原材料明细表!$C$6:$C$1000=$A710)*(原材料明细表!$I$6:$I$1000)))</f>
        <v/>
      </c>
      <c r="H710" s="174" t="str">
        <f t="array" ref="H710">IF(A710="","",VLOOKUP(A710,基础资料!A:E,4,0))</f>
        <v/>
      </c>
      <c r="I710" s="184" t="str">
        <f t="array" ref="I710">IF(OR(A710="",G710=""),"",G710*H710)</f>
        <v/>
      </c>
      <c r="J710" s="176" t="str">
        <f t="array" ref="J710">IF(SUMPRODUCT((原材料明细表!$A$6:$A$1000&gt;=$G$4)*(原材料明细表!$A$6:$A$1000&lt;=$H$4)*(原材料明细表!$C$6:$C$1000=$A710)*(原材料明细表!$L$6:$L$1000))=0,"",SUMPRODUCT((原材料明细表!$A$6:$A$1000&gt;=$G$4)*(原材料明细表!$A$6:$A$1000&lt;=$H$4)*(原材料明细表!$C$6:$C$1000=$A710)*(原材料明细表!$L$6:$L$1000)))</f>
        <v/>
      </c>
      <c r="K710" s="173" t="str">
        <f t="array" ref="K710">IF(A710="","",VLOOKUP(A710,基础资料!A:E,4,0))</f>
        <v/>
      </c>
      <c r="L710" s="184" t="str">
        <f t="array" ref="L710">IF(OR(A710="",J710=""),"",J710*K710)</f>
        <v/>
      </c>
      <c r="M710" s="185" t="str">
        <f t="array" ref="M710">IF(AND(D710="",G710="",J710=""),"",IF(AND(D710="",G710=""),-J710,IF(AND(D710="",J710=""),-G710,IF(AND(G710="",J710=""),D710,IF(D710="",-G710-J710,IF(G710="",D710-J710,IF(J710="",D710-G710,D710-G710-J710)))))))</f>
        <v/>
      </c>
      <c r="N710" s="173" t="str">
        <f t="array" ref="N710">IF(A710="","",VLOOKUP(A710,基础资料!A:E,4,0))</f>
        <v/>
      </c>
      <c r="O710" s="184" t="str">
        <f t="array" ref="O710">IF(OR(A710="",M710=""),"",N710*M710)</f>
        <v/>
      </c>
    </row>
    <row r="711" spans="1:15">
      <c r="A711" s="182"/>
      <c r="B711" s="172"/>
      <c r="C711" s="172"/>
      <c r="D711" s="183" t="str">
        <f t="array" ref="D711">IF(SUMPRODUCT((原材料明细表!$A$6:$A$1000&gt;=$G$4)*(原材料明细表!$A$6:$A$1000&lt;=$H$4)*(原材料明细表!$C$6:$C$1000=$A711)*(原材料明细表!$F$6:$F$1000))=0,"",SUMPRODUCT((原材料明细表!$A$6:$A$1000&gt;=$G$4)*(原材料明细表!$A$6:$A$1000&lt;=$H$4)*(原材料明细表!$C$6:$C$1000=$A711)*(原材料明细表!$F$6:$F$1000)))</f>
        <v/>
      </c>
      <c r="E711" s="179" t="str">
        <f t="array" ref="E711">IF(A711="","",VLOOKUP(A711,基础资料!A:E,4,0))</f>
        <v/>
      </c>
      <c r="F711" s="180" t="str">
        <f t="array" ref="F711">IF(OR(A711="",D711=""),"",E711*D711)</f>
        <v/>
      </c>
      <c r="G711" s="181" t="str">
        <f t="array" ref="G711">IF(SUMPRODUCT((原材料明细表!$A$6:$A$1000&gt;=$G$4)*(原材料明细表!$A$6:$A$1000&lt;=$H$4)*(原材料明细表!$C$6:$C$1000=$A711)*(原材料明细表!$I$6:$I$1000))=0,"",SUMPRODUCT((原材料明细表!$A$6:$A$1000&gt;=$G$4)*(原材料明细表!$A$6:$A$1000&lt;=$H$4)*(原材料明细表!$C$6:$C$1000=$A711)*(原材料明细表!$I$6:$I$1000)))</f>
        <v/>
      </c>
      <c r="H711" s="179" t="str">
        <f t="array" ref="H711">IF(A711="","",VLOOKUP(A711,基础资料!A:E,4,0))</f>
        <v/>
      </c>
      <c r="I711" s="186" t="str">
        <f t="array" ref="I711">IF(OR(A711="",G711=""),"",G711*H711)</f>
        <v/>
      </c>
      <c r="J711" s="181" t="str">
        <f t="array" ref="J711">IF(SUMPRODUCT((原材料明细表!$A$6:$A$1000&gt;=$G$4)*(原材料明细表!$A$6:$A$1000&lt;=$H$4)*(原材料明细表!$C$6:$C$1000=$A711)*(原材料明细表!$L$6:$L$1000))=0,"",SUMPRODUCT((原材料明细表!$A$6:$A$1000&gt;=$G$4)*(原材料明细表!$A$6:$A$1000&lt;=$H$4)*(原材料明细表!$C$6:$C$1000=$A711)*(原材料明细表!$L$6:$L$1000)))</f>
        <v/>
      </c>
      <c r="K711" s="178" t="str">
        <f t="array" ref="K711">IF(A711="","",VLOOKUP(A711,基础资料!A:E,4,0))</f>
        <v/>
      </c>
      <c r="L711" s="186" t="str">
        <f t="array" ref="L711">IF(OR(A711="",J711=""),"",J711*K711)</f>
        <v/>
      </c>
      <c r="M711" s="187" t="str">
        <f t="array" ref="M711">IF(AND(D711="",G711="",J711=""),"",IF(AND(D711="",G711=""),-J711,IF(AND(D711="",J711=""),-G711,IF(AND(G711="",J711=""),D711,IF(D711="",-G711-J711,IF(G711="",D711-J711,IF(J711="",D711-G711,D711-G711-J711)))))))</f>
        <v/>
      </c>
      <c r="N711" s="178" t="str">
        <f t="array" ref="N711">IF(A711="","",VLOOKUP(A711,基础资料!A:E,4,0))</f>
        <v/>
      </c>
      <c r="O711" s="186" t="str">
        <f t="array" ref="O711">IF(OR(A711="",M711=""),"",N711*M711)</f>
        <v/>
      </c>
    </row>
    <row r="712" spans="1:15">
      <c r="A712" s="182"/>
      <c r="B712" s="172"/>
      <c r="C712" s="172"/>
      <c r="D712" s="183" t="str">
        <f t="array" ref="D712">IF(SUMPRODUCT((原材料明细表!$A$6:$A$1000&gt;=$G$4)*(原材料明细表!$A$6:$A$1000&lt;=$H$4)*(原材料明细表!$C$6:$C$1000=$A712)*(原材料明细表!$F$6:$F$1000))=0,"",SUMPRODUCT((原材料明细表!$A$6:$A$1000&gt;=$G$4)*(原材料明细表!$A$6:$A$1000&lt;=$H$4)*(原材料明细表!$C$6:$C$1000=$A712)*(原材料明细表!$F$6:$F$1000)))</f>
        <v/>
      </c>
      <c r="E712" s="174" t="str">
        <f t="array" ref="E712">IF(A712="","",VLOOKUP(A712,基础资料!A:E,4,0))</f>
        <v/>
      </c>
      <c r="F712" s="175" t="str">
        <f t="array" ref="F712">IF(OR(A712="",D712=""),"",E712*D712)</f>
        <v/>
      </c>
      <c r="G712" s="176" t="str">
        <f t="array" ref="G712">IF(SUMPRODUCT((原材料明细表!$A$6:$A$1000&gt;=$G$4)*(原材料明细表!$A$6:$A$1000&lt;=$H$4)*(原材料明细表!$C$6:$C$1000=$A712)*(原材料明细表!$I$6:$I$1000))=0,"",SUMPRODUCT((原材料明细表!$A$6:$A$1000&gt;=$G$4)*(原材料明细表!$A$6:$A$1000&lt;=$H$4)*(原材料明细表!$C$6:$C$1000=$A712)*(原材料明细表!$I$6:$I$1000)))</f>
        <v/>
      </c>
      <c r="H712" s="174" t="str">
        <f t="array" ref="H712">IF(A712="","",VLOOKUP(A712,基础资料!A:E,4,0))</f>
        <v/>
      </c>
      <c r="I712" s="184" t="str">
        <f t="array" ref="I712">IF(OR(A712="",G712=""),"",G712*H712)</f>
        <v/>
      </c>
      <c r="J712" s="176" t="str">
        <f t="array" ref="J712">IF(SUMPRODUCT((原材料明细表!$A$6:$A$1000&gt;=$G$4)*(原材料明细表!$A$6:$A$1000&lt;=$H$4)*(原材料明细表!$C$6:$C$1000=$A712)*(原材料明细表!$L$6:$L$1000))=0,"",SUMPRODUCT((原材料明细表!$A$6:$A$1000&gt;=$G$4)*(原材料明细表!$A$6:$A$1000&lt;=$H$4)*(原材料明细表!$C$6:$C$1000=$A712)*(原材料明细表!$L$6:$L$1000)))</f>
        <v/>
      </c>
      <c r="K712" s="173" t="str">
        <f t="array" ref="K712">IF(A712="","",VLOOKUP(A712,基础资料!A:E,4,0))</f>
        <v/>
      </c>
      <c r="L712" s="184" t="str">
        <f t="array" ref="L712">IF(OR(A712="",J712=""),"",J712*K712)</f>
        <v/>
      </c>
      <c r="M712" s="185" t="str">
        <f t="array" ref="M712">IF(AND(D712="",G712="",J712=""),"",IF(AND(D712="",G712=""),-J712,IF(AND(D712="",J712=""),-G712,IF(AND(G712="",J712=""),D712,IF(D712="",-G712-J712,IF(G712="",D712-J712,IF(J712="",D712-G712,D712-G712-J712)))))))</f>
        <v/>
      </c>
      <c r="N712" s="173" t="str">
        <f t="array" ref="N712">IF(A712="","",VLOOKUP(A712,基础资料!A:E,4,0))</f>
        <v/>
      </c>
      <c r="O712" s="184" t="str">
        <f t="array" ref="O712">IF(OR(A712="",M712=""),"",N712*M712)</f>
        <v/>
      </c>
    </row>
    <row r="713" spans="1:15">
      <c r="A713" s="182"/>
      <c r="B713" s="172"/>
      <c r="C713" s="172"/>
      <c r="D713" s="183" t="str">
        <f t="array" ref="D713">IF(SUMPRODUCT((原材料明细表!$A$6:$A$1000&gt;=$G$4)*(原材料明细表!$A$6:$A$1000&lt;=$H$4)*(原材料明细表!$C$6:$C$1000=$A713)*(原材料明细表!$F$6:$F$1000))=0,"",SUMPRODUCT((原材料明细表!$A$6:$A$1000&gt;=$G$4)*(原材料明细表!$A$6:$A$1000&lt;=$H$4)*(原材料明细表!$C$6:$C$1000=$A713)*(原材料明细表!$F$6:$F$1000)))</f>
        <v/>
      </c>
      <c r="E713" s="179" t="str">
        <f t="array" ref="E713">IF(A713="","",VLOOKUP(A713,基础资料!A:E,4,0))</f>
        <v/>
      </c>
      <c r="F713" s="180" t="str">
        <f t="array" ref="F713">IF(OR(A713="",D713=""),"",E713*D713)</f>
        <v/>
      </c>
      <c r="G713" s="181" t="str">
        <f t="array" ref="G713">IF(SUMPRODUCT((原材料明细表!$A$6:$A$1000&gt;=$G$4)*(原材料明细表!$A$6:$A$1000&lt;=$H$4)*(原材料明细表!$C$6:$C$1000=$A713)*(原材料明细表!$I$6:$I$1000))=0,"",SUMPRODUCT((原材料明细表!$A$6:$A$1000&gt;=$G$4)*(原材料明细表!$A$6:$A$1000&lt;=$H$4)*(原材料明细表!$C$6:$C$1000=$A713)*(原材料明细表!$I$6:$I$1000)))</f>
        <v/>
      </c>
      <c r="H713" s="179" t="str">
        <f t="array" ref="H713">IF(A713="","",VLOOKUP(A713,基础资料!A:E,4,0))</f>
        <v/>
      </c>
      <c r="I713" s="186" t="str">
        <f t="array" ref="I713">IF(OR(A713="",G713=""),"",G713*H713)</f>
        <v/>
      </c>
      <c r="J713" s="181" t="str">
        <f t="array" ref="J713">IF(SUMPRODUCT((原材料明细表!$A$6:$A$1000&gt;=$G$4)*(原材料明细表!$A$6:$A$1000&lt;=$H$4)*(原材料明细表!$C$6:$C$1000=$A713)*(原材料明细表!$L$6:$L$1000))=0,"",SUMPRODUCT((原材料明细表!$A$6:$A$1000&gt;=$G$4)*(原材料明细表!$A$6:$A$1000&lt;=$H$4)*(原材料明细表!$C$6:$C$1000=$A713)*(原材料明细表!$L$6:$L$1000)))</f>
        <v/>
      </c>
      <c r="K713" s="178" t="str">
        <f t="array" ref="K713">IF(A713="","",VLOOKUP(A713,基础资料!A:E,4,0))</f>
        <v/>
      </c>
      <c r="L713" s="186" t="str">
        <f t="array" ref="L713">IF(OR(A713="",J713=""),"",J713*K713)</f>
        <v/>
      </c>
      <c r="M713" s="187" t="str">
        <f t="array" ref="M713">IF(AND(D713="",G713="",J713=""),"",IF(AND(D713="",G713=""),-J713,IF(AND(D713="",J713=""),-G713,IF(AND(G713="",J713=""),D713,IF(D713="",-G713-J713,IF(G713="",D713-J713,IF(J713="",D713-G713,D713-G713-J713)))))))</f>
        <v/>
      </c>
      <c r="N713" s="178" t="str">
        <f t="array" ref="N713">IF(A713="","",VLOOKUP(A713,基础资料!A:E,4,0))</f>
        <v/>
      </c>
      <c r="O713" s="186" t="str">
        <f t="array" ref="O713">IF(OR(A713="",M713=""),"",N713*M713)</f>
        <v/>
      </c>
    </row>
    <row r="714" spans="1:15">
      <c r="A714" s="182"/>
      <c r="B714" s="172"/>
      <c r="C714" s="172"/>
      <c r="D714" s="183" t="str">
        <f t="array" ref="D714">IF(SUMPRODUCT((原材料明细表!$A$6:$A$1000&gt;=$G$4)*(原材料明细表!$A$6:$A$1000&lt;=$H$4)*(原材料明细表!$C$6:$C$1000=$A714)*(原材料明细表!$F$6:$F$1000))=0,"",SUMPRODUCT((原材料明细表!$A$6:$A$1000&gt;=$G$4)*(原材料明细表!$A$6:$A$1000&lt;=$H$4)*(原材料明细表!$C$6:$C$1000=$A714)*(原材料明细表!$F$6:$F$1000)))</f>
        <v/>
      </c>
      <c r="E714" s="174" t="str">
        <f t="array" ref="E714">IF(A714="","",VLOOKUP(A714,基础资料!A:E,4,0))</f>
        <v/>
      </c>
      <c r="F714" s="175" t="str">
        <f t="array" ref="F714">IF(OR(A714="",D714=""),"",E714*D714)</f>
        <v/>
      </c>
      <c r="G714" s="176" t="str">
        <f t="array" ref="G714">IF(SUMPRODUCT((原材料明细表!$A$6:$A$1000&gt;=$G$4)*(原材料明细表!$A$6:$A$1000&lt;=$H$4)*(原材料明细表!$C$6:$C$1000=$A714)*(原材料明细表!$I$6:$I$1000))=0,"",SUMPRODUCT((原材料明细表!$A$6:$A$1000&gt;=$G$4)*(原材料明细表!$A$6:$A$1000&lt;=$H$4)*(原材料明细表!$C$6:$C$1000=$A714)*(原材料明细表!$I$6:$I$1000)))</f>
        <v/>
      </c>
      <c r="H714" s="174" t="str">
        <f t="array" ref="H714">IF(A714="","",VLOOKUP(A714,基础资料!A:E,4,0))</f>
        <v/>
      </c>
      <c r="I714" s="184" t="str">
        <f t="array" ref="I714">IF(OR(A714="",G714=""),"",G714*H714)</f>
        <v/>
      </c>
      <c r="J714" s="176" t="str">
        <f t="array" ref="J714">IF(SUMPRODUCT((原材料明细表!$A$6:$A$1000&gt;=$G$4)*(原材料明细表!$A$6:$A$1000&lt;=$H$4)*(原材料明细表!$C$6:$C$1000=$A714)*(原材料明细表!$L$6:$L$1000))=0,"",SUMPRODUCT((原材料明细表!$A$6:$A$1000&gt;=$G$4)*(原材料明细表!$A$6:$A$1000&lt;=$H$4)*(原材料明细表!$C$6:$C$1000=$A714)*(原材料明细表!$L$6:$L$1000)))</f>
        <v/>
      </c>
      <c r="K714" s="173" t="str">
        <f t="array" ref="K714">IF(A714="","",VLOOKUP(A714,基础资料!A:E,4,0))</f>
        <v/>
      </c>
      <c r="L714" s="184" t="str">
        <f t="array" ref="L714">IF(OR(A714="",J714=""),"",J714*K714)</f>
        <v/>
      </c>
      <c r="M714" s="185" t="str">
        <f t="array" ref="M714">IF(AND(D714="",G714="",J714=""),"",IF(AND(D714="",G714=""),-J714,IF(AND(D714="",J714=""),-G714,IF(AND(G714="",J714=""),D714,IF(D714="",-G714-J714,IF(G714="",D714-J714,IF(J714="",D714-G714,D714-G714-J714)))))))</f>
        <v/>
      </c>
      <c r="N714" s="173" t="str">
        <f t="array" ref="N714">IF(A714="","",VLOOKUP(A714,基础资料!A:E,4,0))</f>
        <v/>
      </c>
      <c r="O714" s="184" t="str">
        <f t="array" ref="O714">IF(OR(A714="",M714=""),"",N714*M714)</f>
        <v/>
      </c>
    </row>
    <row r="715" spans="1:15">
      <c r="A715" s="182"/>
      <c r="B715" s="172"/>
      <c r="C715" s="172"/>
      <c r="D715" s="183" t="str">
        <f t="array" ref="D715">IF(SUMPRODUCT((原材料明细表!$A$6:$A$1000&gt;=$G$4)*(原材料明细表!$A$6:$A$1000&lt;=$H$4)*(原材料明细表!$C$6:$C$1000=$A715)*(原材料明细表!$F$6:$F$1000))=0,"",SUMPRODUCT((原材料明细表!$A$6:$A$1000&gt;=$G$4)*(原材料明细表!$A$6:$A$1000&lt;=$H$4)*(原材料明细表!$C$6:$C$1000=$A715)*(原材料明细表!$F$6:$F$1000)))</f>
        <v/>
      </c>
      <c r="E715" s="179" t="str">
        <f t="array" ref="E715">IF(A715="","",VLOOKUP(A715,基础资料!A:E,4,0))</f>
        <v/>
      </c>
      <c r="F715" s="180" t="str">
        <f t="array" ref="F715">IF(OR(A715="",D715=""),"",E715*D715)</f>
        <v/>
      </c>
      <c r="G715" s="181" t="str">
        <f t="array" ref="G715">IF(SUMPRODUCT((原材料明细表!$A$6:$A$1000&gt;=$G$4)*(原材料明细表!$A$6:$A$1000&lt;=$H$4)*(原材料明细表!$C$6:$C$1000=$A715)*(原材料明细表!$I$6:$I$1000))=0,"",SUMPRODUCT((原材料明细表!$A$6:$A$1000&gt;=$G$4)*(原材料明细表!$A$6:$A$1000&lt;=$H$4)*(原材料明细表!$C$6:$C$1000=$A715)*(原材料明细表!$I$6:$I$1000)))</f>
        <v/>
      </c>
      <c r="H715" s="179" t="str">
        <f t="array" ref="H715">IF(A715="","",VLOOKUP(A715,基础资料!A:E,4,0))</f>
        <v/>
      </c>
      <c r="I715" s="186" t="str">
        <f t="array" ref="I715">IF(OR(A715="",G715=""),"",G715*H715)</f>
        <v/>
      </c>
      <c r="J715" s="181" t="str">
        <f t="array" ref="J715">IF(SUMPRODUCT((原材料明细表!$A$6:$A$1000&gt;=$G$4)*(原材料明细表!$A$6:$A$1000&lt;=$H$4)*(原材料明细表!$C$6:$C$1000=$A715)*(原材料明细表!$L$6:$L$1000))=0,"",SUMPRODUCT((原材料明细表!$A$6:$A$1000&gt;=$G$4)*(原材料明细表!$A$6:$A$1000&lt;=$H$4)*(原材料明细表!$C$6:$C$1000=$A715)*(原材料明细表!$L$6:$L$1000)))</f>
        <v/>
      </c>
      <c r="K715" s="178" t="str">
        <f t="array" ref="K715">IF(A715="","",VLOOKUP(A715,基础资料!A:E,4,0))</f>
        <v/>
      </c>
      <c r="L715" s="186" t="str">
        <f t="array" ref="L715">IF(OR(A715="",J715=""),"",J715*K715)</f>
        <v/>
      </c>
      <c r="M715" s="187" t="str">
        <f t="array" ref="M715">IF(AND(D715="",G715="",J715=""),"",IF(AND(D715="",G715=""),-J715,IF(AND(D715="",J715=""),-G715,IF(AND(G715="",J715=""),D715,IF(D715="",-G715-J715,IF(G715="",D715-J715,IF(J715="",D715-G715,D715-G715-J715)))))))</f>
        <v/>
      </c>
      <c r="N715" s="178" t="str">
        <f t="array" ref="N715">IF(A715="","",VLOOKUP(A715,基础资料!A:E,4,0))</f>
        <v/>
      </c>
      <c r="O715" s="186" t="str">
        <f t="array" ref="O715">IF(OR(A715="",M715=""),"",N715*M715)</f>
        <v/>
      </c>
    </row>
    <row r="716" spans="1:15">
      <c r="A716" s="182"/>
      <c r="B716" s="172"/>
      <c r="C716" s="172"/>
      <c r="D716" s="183" t="str">
        <f t="array" ref="D716">IF(SUMPRODUCT((原材料明细表!$A$6:$A$1000&gt;=$G$4)*(原材料明细表!$A$6:$A$1000&lt;=$H$4)*(原材料明细表!$C$6:$C$1000=$A716)*(原材料明细表!$F$6:$F$1000))=0,"",SUMPRODUCT((原材料明细表!$A$6:$A$1000&gt;=$G$4)*(原材料明细表!$A$6:$A$1000&lt;=$H$4)*(原材料明细表!$C$6:$C$1000=$A716)*(原材料明细表!$F$6:$F$1000)))</f>
        <v/>
      </c>
      <c r="E716" s="174" t="str">
        <f t="array" ref="E716">IF(A716="","",VLOOKUP(A716,基础资料!A:E,4,0))</f>
        <v/>
      </c>
      <c r="F716" s="175" t="str">
        <f t="array" ref="F716">IF(OR(A716="",D716=""),"",E716*D716)</f>
        <v/>
      </c>
      <c r="G716" s="176" t="str">
        <f t="array" ref="G716">IF(SUMPRODUCT((原材料明细表!$A$6:$A$1000&gt;=$G$4)*(原材料明细表!$A$6:$A$1000&lt;=$H$4)*(原材料明细表!$C$6:$C$1000=$A716)*(原材料明细表!$I$6:$I$1000))=0,"",SUMPRODUCT((原材料明细表!$A$6:$A$1000&gt;=$G$4)*(原材料明细表!$A$6:$A$1000&lt;=$H$4)*(原材料明细表!$C$6:$C$1000=$A716)*(原材料明细表!$I$6:$I$1000)))</f>
        <v/>
      </c>
      <c r="H716" s="174" t="str">
        <f t="array" ref="H716">IF(A716="","",VLOOKUP(A716,基础资料!A:E,4,0))</f>
        <v/>
      </c>
      <c r="I716" s="184" t="str">
        <f t="array" ref="I716">IF(OR(A716="",G716=""),"",G716*H716)</f>
        <v/>
      </c>
      <c r="J716" s="176" t="str">
        <f t="array" ref="J716">IF(SUMPRODUCT((原材料明细表!$A$6:$A$1000&gt;=$G$4)*(原材料明细表!$A$6:$A$1000&lt;=$H$4)*(原材料明细表!$C$6:$C$1000=$A716)*(原材料明细表!$L$6:$L$1000))=0,"",SUMPRODUCT((原材料明细表!$A$6:$A$1000&gt;=$G$4)*(原材料明细表!$A$6:$A$1000&lt;=$H$4)*(原材料明细表!$C$6:$C$1000=$A716)*(原材料明细表!$L$6:$L$1000)))</f>
        <v/>
      </c>
      <c r="K716" s="173" t="str">
        <f t="array" ref="K716">IF(A716="","",VLOOKUP(A716,基础资料!A:E,4,0))</f>
        <v/>
      </c>
      <c r="L716" s="184" t="str">
        <f t="array" ref="L716">IF(OR(A716="",J716=""),"",J716*K716)</f>
        <v/>
      </c>
      <c r="M716" s="185" t="str">
        <f t="array" ref="M716">IF(AND(D716="",G716="",J716=""),"",IF(AND(D716="",G716=""),-J716,IF(AND(D716="",J716=""),-G716,IF(AND(G716="",J716=""),D716,IF(D716="",-G716-J716,IF(G716="",D716-J716,IF(J716="",D716-G716,D716-G716-J716)))))))</f>
        <v/>
      </c>
      <c r="N716" s="173" t="str">
        <f t="array" ref="N716">IF(A716="","",VLOOKUP(A716,基础资料!A:E,4,0))</f>
        <v/>
      </c>
      <c r="O716" s="184" t="str">
        <f t="array" ref="O716">IF(OR(A716="",M716=""),"",N716*M716)</f>
        <v/>
      </c>
    </row>
    <row r="717" spans="1:15">
      <c r="A717" s="182"/>
      <c r="B717" s="172"/>
      <c r="C717" s="172"/>
      <c r="D717" s="183" t="str">
        <f t="array" ref="D717">IF(SUMPRODUCT((原材料明细表!$A$6:$A$1000&gt;=$G$4)*(原材料明细表!$A$6:$A$1000&lt;=$H$4)*(原材料明细表!$C$6:$C$1000=$A717)*(原材料明细表!$F$6:$F$1000))=0,"",SUMPRODUCT((原材料明细表!$A$6:$A$1000&gt;=$G$4)*(原材料明细表!$A$6:$A$1000&lt;=$H$4)*(原材料明细表!$C$6:$C$1000=$A717)*(原材料明细表!$F$6:$F$1000)))</f>
        <v/>
      </c>
      <c r="E717" s="179" t="str">
        <f t="array" ref="E717">IF(A717="","",VLOOKUP(A717,基础资料!A:E,4,0))</f>
        <v/>
      </c>
      <c r="F717" s="180" t="str">
        <f t="array" ref="F717">IF(OR(A717="",D717=""),"",E717*D717)</f>
        <v/>
      </c>
      <c r="G717" s="181" t="str">
        <f t="array" ref="G717">IF(SUMPRODUCT((原材料明细表!$A$6:$A$1000&gt;=$G$4)*(原材料明细表!$A$6:$A$1000&lt;=$H$4)*(原材料明细表!$C$6:$C$1000=$A717)*(原材料明细表!$I$6:$I$1000))=0,"",SUMPRODUCT((原材料明细表!$A$6:$A$1000&gt;=$G$4)*(原材料明细表!$A$6:$A$1000&lt;=$H$4)*(原材料明细表!$C$6:$C$1000=$A717)*(原材料明细表!$I$6:$I$1000)))</f>
        <v/>
      </c>
      <c r="H717" s="179" t="str">
        <f t="array" ref="H717">IF(A717="","",VLOOKUP(A717,基础资料!A:E,4,0))</f>
        <v/>
      </c>
      <c r="I717" s="186" t="str">
        <f t="array" ref="I717">IF(OR(A717="",G717=""),"",G717*H717)</f>
        <v/>
      </c>
      <c r="J717" s="181" t="str">
        <f t="array" ref="J717">IF(SUMPRODUCT((原材料明细表!$A$6:$A$1000&gt;=$G$4)*(原材料明细表!$A$6:$A$1000&lt;=$H$4)*(原材料明细表!$C$6:$C$1000=$A717)*(原材料明细表!$L$6:$L$1000))=0,"",SUMPRODUCT((原材料明细表!$A$6:$A$1000&gt;=$G$4)*(原材料明细表!$A$6:$A$1000&lt;=$H$4)*(原材料明细表!$C$6:$C$1000=$A717)*(原材料明细表!$L$6:$L$1000)))</f>
        <v/>
      </c>
      <c r="K717" s="178" t="str">
        <f t="array" ref="K717">IF(A717="","",VLOOKUP(A717,基础资料!A:E,4,0))</f>
        <v/>
      </c>
      <c r="L717" s="186" t="str">
        <f t="array" ref="L717">IF(OR(A717="",J717=""),"",J717*K717)</f>
        <v/>
      </c>
      <c r="M717" s="187" t="str">
        <f t="array" ref="M717">IF(AND(D717="",G717="",J717=""),"",IF(AND(D717="",G717=""),-J717,IF(AND(D717="",J717=""),-G717,IF(AND(G717="",J717=""),D717,IF(D717="",-G717-J717,IF(G717="",D717-J717,IF(J717="",D717-G717,D717-G717-J717)))))))</f>
        <v/>
      </c>
      <c r="N717" s="178" t="str">
        <f t="array" ref="N717">IF(A717="","",VLOOKUP(A717,基础资料!A:E,4,0))</f>
        <v/>
      </c>
      <c r="O717" s="186" t="str">
        <f t="array" ref="O717">IF(OR(A717="",M717=""),"",N717*M717)</f>
        <v/>
      </c>
    </row>
    <row r="718" spans="1:15">
      <c r="A718" s="182"/>
      <c r="B718" s="172"/>
      <c r="C718" s="172"/>
      <c r="D718" s="183" t="str">
        <f t="array" ref="D718">IF(SUMPRODUCT((原材料明细表!$A$6:$A$1000&gt;=$G$4)*(原材料明细表!$A$6:$A$1000&lt;=$H$4)*(原材料明细表!$C$6:$C$1000=$A718)*(原材料明细表!$F$6:$F$1000))=0,"",SUMPRODUCT((原材料明细表!$A$6:$A$1000&gt;=$G$4)*(原材料明细表!$A$6:$A$1000&lt;=$H$4)*(原材料明细表!$C$6:$C$1000=$A718)*(原材料明细表!$F$6:$F$1000)))</f>
        <v/>
      </c>
      <c r="E718" s="174" t="str">
        <f t="array" ref="E718">IF(A718="","",VLOOKUP(A718,基础资料!A:E,4,0))</f>
        <v/>
      </c>
      <c r="F718" s="175" t="str">
        <f t="array" ref="F718">IF(OR(A718="",D718=""),"",E718*D718)</f>
        <v/>
      </c>
      <c r="G718" s="176" t="str">
        <f t="array" ref="G718">IF(SUMPRODUCT((原材料明细表!$A$6:$A$1000&gt;=$G$4)*(原材料明细表!$A$6:$A$1000&lt;=$H$4)*(原材料明细表!$C$6:$C$1000=$A718)*(原材料明细表!$I$6:$I$1000))=0,"",SUMPRODUCT((原材料明细表!$A$6:$A$1000&gt;=$G$4)*(原材料明细表!$A$6:$A$1000&lt;=$H$4)*(原材料明细表!$C$6:$C$1000=$A718)*(原材料明细表!$I$6:$I$1000)))</f>
        <v/>
      </c>
      <c r="H718" s="174" t="str">
        <f t="array" ref="H718">IF(A718="","",VLOOKUP(A718,基础资料!A:E,4,0))</f>
        <v/>
      </c>
      <c r="I718" s="184" t="str">
        <f t="array" ref="I718">IF(OR(A718="",G718=""),"",G718*H718)</f>
        <v/>
      </c>
      <c r="J718" s="176" t="str">
        <f t="array" ref="J718">IF(SUMPRODUCT((原材料明细表!$A$6:$A$1000&gt;=$G$4)*(原材料明细表!$A$6:$A$1000&lt;=$H$4)*(原材料明细表!$C$6:$C$1000=$A718)*(原材料明细表!$L$6:$L$1000))=0,"",SUMPRODUCT((原材料明细表!$A$6:$A$1000&gt;=$G$4)*(原材料明细表!$A$6:$A$1000&lt;=$H$4)*(原材料明细表!$C$6:$C$1000=$A718)*(原材料明细表!$L$6:$L$1000)))</f>
        <v/>
      </c>
      <c r="K718" s="173" t="str">
        <f t="array" ref="K718">IF(A718="","",VLOOKUP(A718,基础资料!A:E,4,0))</f>
        <v/>
      </c>
      <c r="L718" s="184" t="str">
        <f t="array" ref="L718">IF(OR(A718="",J718=""),"",J718*K718)</f>
        <v/>
      </c>
      <c r="M718" s="185" t="str">
        <f t="array" ref="M718">IF(AND(D718="",G718="",J718=""),"",IF(AND(D718="",G718=""),-J718,IF(AND(D718="",J718=""),-G718,IF(AND(G718="",J718=""),D718,IF(D718="",-G718-J718,IF(G718="",D718-J718,IF(J718="",D718-G718,D718-G718-J718)))))))</f>
        <v/>
      </c>
      <c r="N718" s="173" t="str">
        <f t="array" ref="N718">IF(A718="","",VLOOKUP(A718,基础资料!A:E,4,0))</f>
        <v/>
      </c>
      <c r="O718" s="184" t="str">
        <f t="array" ref="O718">IF(OR(A718="",M718=""),"",N718*M718)</f>
        <v/>
      </c>
    </row>
    <row r="719" spans="1:15">
      <c r="A719" s="182"/>
      <c r="B719" s="172"/>
      <c r="C719" s="172"/>
      <c r="D719" s="183" t="str">
        <f t="array" ref="D719">IF(SUMPRODUCT((原材料明细表!$A$6:$A$1000&gt;=$G$4)*(原材料明细表!$A$6:$A$1000&lt;=$H$4)*(原材料明细表!$C$6:$C$1000=$A719)*(原材料明细表!$F$6:$F$1000))=0,"",SUMPRODUCT((原材料明细表!$A$6:$A$1000&gt;=$G$4)*(原材料明细表!$A$6:$A$1000&lt;=$H$4)*(原材料明细表!$C$6:$C$1000=$A719)*(原材料明细表!$F$6:$F$1000)))</f>
        <v/>
      </c>
      <c r="E719" s="179" t="str">
        <f t="array" ref="E719">IF(A719="","",VLOOKUP(A719,基础资料!A:E,4,0))</f>
        <v/>
      </c>
      <c r="F719" s="180" t="str">
        <f t="array" ref="F719">IF(OR(A719="",D719=""),"",E719*D719)</f>
        <v/>
      </c>
      <c r="G719" s="181" t="str">
        <f t="array" ref="G719">IF(SUMPRODUCT((原材料明细表!$A$6:$A$1000&gt;=$G$4)*(原材料明细表!$A$6:$A$1000&lt;=$H$4)*(原材料明细表!$C$6:$C$1000=$A719)*(原材料明细表!$I$6:$I$1000))=0,"",SUMPRODUCT((原材料明细表!$A$6:$A$1000&gt;=$G$4)*(原材料明细表!$A$6:$A$1000&lt;=$H$4)*(原材料明细表!$C$6:$C$1000=$A719)*(原材料明细表!$I$6:$I$1000)))</f>
        <v/>
      </c>
      <c r="H719" s="179" t="str">
        <f t="array" ref="H719">IF(A719="","",VLOOKUP(A719,基础资料!A:E,4,0))</f>
        <v/>
      </c>
      <c r="I719" s="186" t="str">
        <f t="array" ref="I719">IF(OR(A719="",G719=""),"",G719*H719)</f>
        <v/>
      </c>
      <c r="J719" s="181" t="str">
        <f t="array" ref="J719">IF(SUMPRODUCT((原材料明细表!$A$6:$A$1000&gt;=$G$4)*(原材料明细表!$A$6:$A$1000&lt;=$H$4)*(原材料明细表!$C$6:$C$1000=$A719)*(原材料明细表!$L$6:$L$1000))=0,"",SUMPRODUCT((原材料明细表!$A$6:$A$1000&gt;=$G$4)*(原材料明细表!$A$6:$A$1000&lt;=$H$4)*(原材料明细表!$C$6:$C$1000=$A719)*(原材料明细表!$L$6:$L$1000)))</f>
        <v/>
      </c>
      <c r="K719" s="178" t="str">
        <f t="array" ref="K719">IF(A719="","",VLOOKUP(A719,基础资料!A:E,4,0))</f>
        <v/>
      </c>
      <c r="L719" s="186" t="str">
        <f t="array" ref="L719">IF(OR(A719="",J719=""),"",J719*K719)</f>
        <v/>
      </c>
      <c r="M719" s="187" t="str">
        <f t="array" ref="M719">IF(AND(D719="",G719="",J719=""),"",IF(AND(D719="",G719=""),-J719,IF(AND(D719="",J719=""),-G719,IF(AND(G719="",J719=""),D719,IF(D719="",-G719-J719,IF(G719="",D719-J719,IF(J719="",D719-G719,D719-G719-J719)))))))</f>
        <v/>
      </c>
      <c r="N719" s="178" t="str">
        <f t="array" ref="N719">IF(A719="","",VLOOKUP(A719,基础资料!A:E,4,0))</f>
        <v/>
      </c>
      <c r="O719" s="186" t="str">
        <f t="array" ref="O719">IF(OR(A719="",M719=""),"",N719*M719)</f>
        <v/>
      </c>
    </row>
    <row r="720" spans="1:15">
      <c r="A720" s="182"/>
      <c r="B720" s="172"/>
      <c r="C720" s="172"/>
      <c r="D720" s="183" t="str">
        <f t="array" ref="D720">IF(SUMPRODUCT((原材料明细表!$A$6:$A$1000&gt;=$G$4)*(原材料明细表!$A$6:$A$1000&lt;=$H$4)*(原材料明细表!$C$6:$C$1000=$A720)*(原材料明细表!$F$6:$F$1000))=0,"",SUMPRODUCT((原材料明细表!$A$6:$A$1000&gt;=$G$4)*(原材料明细表!$A$6:$A$1000&lt;=$H$4)*(原材料明细表!$C$6:$C$1000=$A720)*(原材料明细表!$F$6:$F$1000)))</f>
        <v/>
      </c>
      <c r="E720" s="174" t="str">
        <f t="array" ref="E720">IF(A720="","",VLOOKUP(A720,基础资料!A:E,4,0))</f>
        <v/>
      </c>
      <c r="F720" s="175" t="str">
        <f t="array" ref="F720">IF(OR(A720="",D720=""),"",E720*D720)</f>
        <v/>
      </c>
      <c r="G720" s="176" t="str">
        <f t="array" ref="G720">IF(SUMPRODUCT((原材料明细表!$A$6:$A$1000&gt;=$G$4)*(原材料明细表!$A$6:$A$1000&lt;=$H$4)*(原材料明细表!$C$6:$C$1000=$A720)*(原材料明细表!$I$6:$I$1000))=0,"",SUMPRODUCT((原材料明细表!$A$6:$A$1000&gt;=$G$4)*(原材料明细表!$A$6:$A$1000&lt;=$H$4)*(原材料明细表!$C$6:$C$1000=$A720)*(原材料明细表!$I$6:$I$1000)))</f>
        <v/>
      </c>
      <c r="H720" s="174" t="str">
        <f t="array" ref="H720">IF(A720="","",VLOOKUP(A720,基础资料!A:E,4,0))</f>
        <v/>
      </c>
      <c r="I720" s="184" t="str">
        <f t="array" ref="I720">IF(OR(A720="",G720=""),"",G720*H720)</f>
        <v/>
      </c>
      <c r="J720" s="176" t="str">
        <f t="array" ref="J720">IF(SUMPRODUCT((原材料明细表!$A$6:$A$1000&gt;=$G$4)*(原材料明细表!$A$6:$A$1000&lt;=$H$4)*(原材料明细表!$C$6:$C$1000=$A720)*(原材料明细表!$L$6:$L$1000))=0,"",SUMPRODUCT((原材料明细表!$A$6:$A$1000&gt;=$G$4)*(原材料明细表!$A$6:$A$1000&lt;=$H$4)*(原材料明细表!$C$6:$C$1000=$A720)*(原材料明细表!$L$6:$L$1000)))</f>
        <v/>
      </c>
      <c r="K720" s="173" t="str">
        <f t="array" ref="K720">IF(A720="","",VLOOKUP(A720,基础资料!A:E,4,0))</f>
        <v/>
      </c>
      <c r="L720" s="184" t="str">
        <f t="array" ref="L720">IF(OR(A720="",J720=""),"",J720*K720)</f>
        <v/>
      </c>
      <c r="M720" s="185" t="str">
        <f t="array" ref="M720">IF(AND(D720="",G720="",J720=""),"",IF(AND(D720="",G720=""),-J720,IF(AND(D720="",J720=""),-G720,IF(AND(G720="",J720=""),D720,IF(D720="",-G720-J720,IF(G720="",D720-J720,IF(J720="",D720-G720,D720-G720-J720)))))))</f>
        <v/>
      </c>
      <c r="N720" s="173" t="str">
        <f t="array" ref="N720">IF(A720="","",VLOOKUP(A720,基础资料!A:E,4,0))</f>
        <v/>
      </c>
      <c r="O720" s="184" t="str">
        <f t="array" ref="O720">IF(OR(A720="",M720=""),"",N720*M720)</f>
        <v/>
      </c>
    </row>
    <row r="721" spans="1:15">
      <c r="A721" s="182"/>
      <c r="B721" s="172"/>
      <c r="C721" s="172"/>
      <c r="D721" s="183" t="str">
        <f t="array" ref="D721">IF(SUMPRODUCT((原材料明细表!$A$6:$A$1000&gt;=$G$4)*(原材料明细表!$A$6:$A$1000&lt;=$H$4)*(原材料明细表!$C$6:$C$1000=$A721)*(原材料明细表!$F$6:$F$1000))=0,"",SUMPRODUCT((原材料明细表!$A$6:$A$1000&gt;=$G$4)*(原材料明细表!$A$6:$A$1000&lt;=$H$4)*(原材料明细表!$C$6:$C$1000=$A721)*(原材料明细表!$F$6:$F$1000)))</f>
        <v/>
      </c>
      <c r="E721" s="179" t="str">
        <f t="array" ref="E721">IF(A721="","",VLOOKUP(A721,基础资料!A:E,4,0))</f>
        <v/>
      </c>
      <c r="F721" s="180" t="str">
        <f t="array" ref="F721">IF(OR(A721="",D721=""),"",E721*D721)</f>
        <v/>
      </c>
      <c r="G721" s="181" t="str">
        <f t="array" ref="G721">IF(SUMPRODUCT((原材料明细表!$A$6:$A$1000&gt;=$G$4)*(原材料明细表!$A$6:$A$1000&lt;=$H$4)*(原材料明细表!$C$6:$C$1000=$A721)*(原材料明细表!$I$6:$I$1000))=0,"",SUMPRODUCT((原材料明细表!$A$6:$A$1000&gt;=$G$4)*(原材料明细表!$A$6:$A$1000&lt;=$H$4)*(原材料明细表!$C$6:$C$1000=$A721)*(原材料明细表!$I$6:$I$1000)))</f>
        <v/>
      </c>
      <c r="H721" s="179" t="str">
        <f t="array" ref="H721">IF(A721="","",VLOOKUP(A721,基础资料!A:E,4,0))</f>
        <v/>
      </c>
      <c r="I721" s="186" t="str">
        <f t="array" ref="I721">IF(OR(A721="",G721=""),"",G721*H721)</f>
        <v/>
      </c>
      <c r="J721" s="181" t="str">
        <f t="array" ref="J721">IF(SUMPRODUCT((原材料明细表!$A$6:$A$1000&gt;=$G$4)*(原材料明细表!$A$6:$A$1000&lt;=$H$4)*(原材料明细表!$C$6:$C$1000=$A721)*(原材料明细表!$L$6:$L$1000))=0,"",SUMPRODUCT((原材料明细表!$A$6:$A$1000&gt;=$G$4)*(原材料明细表!$A$6:$A$1000&lt;=$H$4)*(原材料明细表!$C$6:$C$1000=$A721)*(原材料明细表!$L$6:$L$1000)))</f>
        <v/>
      </c>
      <c r="K721" s="178" t="str">
        <f t="array" ref="K721">IF(A721="","",VLOOKUP(A721,基础资料!A:E,4,0))</f>
        <v/>
      </c>
      <c r="L721" s="186" t="str">
        <f t="array" ref="L721">IF(OR(A721="",J721=""),"",J721*K721)</f>
        <v/>
      </c>
      <c r="M721" s="187" t="str">
        <f t="array" ref="M721">IF(AND(D721="",G721="",J721=""),"",IF(AND(D721="",G721=""),-J721,IF(AND(D721="",J721=""),-G721,IF(AND(G721="",J721=""),D721,IF(D721="",-G721-J721,IF(G721="",D721-J721,IF(J721="",D721-G721,D721-G721-J721)))))))</f>
        <v/>
      </c>
      <c r="N721" s="178" t="str">
        <f t="array" ref="N721">IF(A721="","",VLOOKUP(A721,基础资料!A:E,4,0))</f>
        <v/>
      </c>
      <c r="O721" s="186" t="str">
        <f t="array" ref="O721">IF(OR(A721="",M721=""),"",N721*M721)</f>
        <v/>
      </c>
    </row>
    <row r="722" spans="1:15">
      <c r="A722" s="182"/>
      <c r="B722" s="172"/>
      <c r="C722" s="172"/>
      <c r="D722" s="183" t="str">
        <f t="array" ref="D722">IF(SUMPRODUCT((原材料明细表!$A$6:$A$1000&gt;=$G$4)*(原材料明细表!$A$6:$A$1000&lt;=$H$4)*(原材料明细表!$C$6:$C$1000=$A722)*(原材料明细表!$F$6:$F$1000))=0,"",SUMPRODUCT((原材料明细表!$A$6:$A$1000&gt;=$G$4)*(原材料明细表!$A$6:$A$1000&lt;=$H$4)*(原材料明细表!$C$6:$C$1000=$A722)*(原材料明细表!$F$6:$F$1000)))</f>
        <v/>
      </c>
      <c r="E722" s="174" t="str">
        <f t="array" ref="E722">IF(A722="","",VLOOKUP(A722,基础资料!A:E,4,0))</f>
        <v/>
      </c>
      <c r="F722" s="175" t="str">
        <f t="array" ref="F722">IF(OR(A722="",D722=""),"",E722*D722)</f>
        <v/>
      </c>
      <c r="G722" s="176" t="str">
        <f t="array" ref="G722">IF(SUMPRODUCT((原材料明细表!$A$6:$A$1000&gt;=$G$4)*(原材料明细表!$A$6:$A$1000&lt;=$H$4)*(原材料明细表!$C$6:$C$1000=$A722)*(原材料明细表!$I$6:$I$1000))=0,"",SUMPRODUCT((原材料明细表!$A$6:$A$1000&gt;=$G$4)*(原材料明细表!$A$6:$A$1000&lt;=$H$4)*(原材料明细表!$C$6:$C$1000=$A722)*(原材料明细表!$I$6:$I$1000)))</f>
        <v/>
      </c>
      <c r="H722" s="174" t="str">
        <f t="array" ref="H722">IF(A722="","",VLOOKUP(A722,基础资料!A:E,4,0))</f>
        <v/>
      </c>
      <c r="I722" s="184" t="str">
        <f t="array" ref="I722">IF(OR(A722="",G722=""),"",G722*H722)</f>
        <v/>
      </c>
      <c r="J722" s="176" t="str">
        <f t="array" ref="J722">IF(SUMPRODUCT((原材料明细表!$A$6:$A$1000&gt;=$G$4)*(原材料明细表!$A$6:$A$1000&lt;=$H$4)*(原材料明细表!$C$6:$C$1000=$A722)*(原材料明细表!$L$6:$L$1000))=0,"",SUMPRODUCT((原材料明细表!$A$6:$A$1000&gt;=$G$4)*(原材料明细表!$A$6:$A$1000&lt;=$H$4)*(原材料明细表!$C$6:$C$1000=$A722)*(原材料明细表!$L$6:$L$1000)))</f>
        <v/>
      </c>
      <c r="K722" s="173" t="str">
        <f t="array" ref="K722">IF(A722="","",VLOOKUP(A722,基础资料!A:E,4,0))</f>
        <v/>
      </c>
      <c r="L722" s="184" t="str">
        <f t="array" ref="L722">IF(OR(A722="",J722=""),"",J722*K722)</f>
        <v/>
      </c>
      <c r="M722" s="185" t="str">
        <f t="array" ref="M722">IF(AND(D722="",G722="",J722=""),"",IF(AND(D722="",G722=""),-J722,IF(AND(D722="",J722=""),-G722,IF(AND(G722="",J722=""),D722,IF(D722="",-G722-J722,IF(G722="",D722-J722,IF(J722="",D722-G722,D722-G722-J722)))))))</f>
        <v/>
      </c>
      <c r="N722" s="173" t="str">
        <f t="array" ref="N722">IF(A722="","",VLOOKUP(A722,基础资料!A:E,4,0))</f>
        <v/>
      </c>
      <c r="O722" s="184" t="str">
        <f t="array" ref="O722">IF(OR(A722="",M722=""),"",N722*M722)</f>
        <v/>
      </c>
    </row>
    <row r="723" spans="1:15">
      <c r="A723" s="182"/>
      <c r="B723" s="172"/>
      <c r="C723" s="172"/>
      <c r="D723" s="183" t="str">
        <f t="array" ref="D723">IF(SUMPRODUCT((原材料明细表!$A$6:$A$1000&gt;=$G$4)*(原材料明细表!$A$6:$A$1000&lt;=$H$4)*(原材料明细表!$C$6:$C$1000=$A723)*(原材料明细表!$F$6:$F$1000))=0,"",SUMPRODUCT((原材料明细表!$A$6:$A$1000&gt;=$G$4)*(原材料明细表!$A$6:$A$1000&lt;=$H$4)*(原材料明细表!$C$6:$C$1000=$A723)*(原材料明细表!$F$6:$F$1000)))</f>
        <v/>
      </c>
      <c r="E723" s="179" t="str">
        <f t="array" ref="E723">IF(A723="","",VLOOKUP(A723,基础资料!A:E,4,0))</f>
        <v/>
      </c>
      <c r="F723" s="180" t="str">
        <f t="array" ref="F723">IF(OR(A723="",D723=""),"",E723*D723)</f>
        <v/>
      </c>
      <c r="G723" s="181" t="str">
        <f t="array" ref="G723">IF(SUMPRODUCT((原材料明细表!$A$6:$A$1000&gt;=$G$4)*(原材料明细表!$A$6:$A$1000&lt;=$H$4)*(原材料明细表!$C$6:$C$1000=$A723)*(原材料明细表!$I$6:$I$1000))=0,"",SUMPRODUCT((原材料明细表!$A$6:$A$1000&gt;=$G$4)*(原材料明细表!$A$6:$A$1000&lt;=$H$4)*(原材料明细表!$C$6:$C$1000=$A723)*(原材料明细表!$I$6:$I$1000)))</f>
        <v/>
      </c>
      <c r="H723" s="179" t="str">
        <f t="array" ref="H723">IF(A723="","",VLOOKUP(A723,基础资料!A:E,4,0))</f>
        <v/>
      </c>
      <c r="I723" s="186" t="str">
        <f t="array" ref="I723">IF(OR(A723="",G723=""),"",G723*H723)</f>
        <v/>
      </c>
      <c r="J723" s="181" t="str">
        <f t="array" ref="J723">IF(SUMPRODUCT((原材料明细表!$A$6:$A$1000&gt;=$G$4)*(原材料明细表!$A$6:$A$1000&lt;=$H$4)*(原材料明细表!$C$6:$C$1000=$A723)*(原材料明细表!$L$6:$L$1000))=0,"",SUMPRODUCT((原材料明细表!$A$6:$A$1000&gt;=$G$4)*(原材料明细表!$A$6:$A$1000&lt;=$H$4)*(原材料明细表!$C$6:$C$1000=$A723)*(原材料明细表!$L$6:$L$1000)))</f>
        <v/>
      </c>
      <c r="K723" s="178" t="str">
        <f t="array" ref="K723">IF(A723="","",VLOOKUP(A723,基础资料!A:E,4,0))</f>
        <v/>
      </c>
      <c r="L723" s="186" t="str">
        <f t="array" ref="L723">IF(OR(A723="",J723=""),"",J723*K723)</f>
        <v/>
      </c>
      <c r="M723" s="187" t="str">
        <f t="array" ref="M723">IF(AND(D723="",G723="",J723=""),"",IF(AND(D723="",G723=""),-J723,IF(AND(D723="",J723=""),-G723,IF(AND(G723="",J723=""),D723,IF(D723="",-G723-J723,IF(G723="",D723-J723,IF(J723="",D723-G723,D723-G723-J723)))))))</f>
        <v/>
      </c>
      <c r="N723" s="178" t="str">
        <f t="array" ref="N723">IF(A723="","",VLOOKUP(A723,基础资料!A:E,4,0))</f>
        <v/>
      </c>
      <c r="O723" s="186" t="str">
        <f t="array" ref="O723">IF(OR(A723="",M723=""),"",N723*M723)</f>
        <v/>
      </c>
    </row>
    <row r="724" spans="1:15">
      <c r="A724" s="182"/>
      <c r="B724" s="172"/>
      <c r="C724" s="172"/>
      <c r="D724" s="183" t="str">
        <f t="array" ref="D724">IF(SUMPRODUCT((原材料明细表!$A$6:$A$1000&gt;=$G$4)*(原材料明细表!$A$6:$A$1000&lt;=$H$4)*(原材料明细表!$C$6:$C$1000=$A724)*(原材料明细表!$F$6:$F$1000))=0,"",SUMPRODUCT((原材料明细表!$A$6:$A$1000&gt;=$G$4)*(原材料明细表!$A$6:$A$1000&lt;=$H$4)*(原材料明细表!$C$6:$C$1000=$A724)*(原材料明细表!$F$6:$F$1000)))</f>
        <v/>
      </c>
      <c r="E724" s="174" t="str">
        <f t="array" ref="E724">IF(A724="","",VLOOKUP(A724,基础资料!A:E,4,0))</f>
        <v/>
      </c>
      <c r="F724" s="175" t="str">
        <f t="array" ref="F724">IF(OR(A724="",D724=""),"",E724*D724)</f>
        <v/>
      </c>
      <c r="G724" s="176" t="str">
        <f t="array" ref="G724">IF(SUMPRODUCT((原材料明细表!$A$6:$A$1000&gt;=$G$4)*(原材料明细表!$A$6:$A$1000&lt;=$H$4)*(原材料明细表!$C$6:$C$1000=$A724)*(原材料明细表!$I$6:$I$1000))=0,"",SUMPRODUCT((原材料明细表!$A$6:$A$1000&gt;=$G$4)*(原材料明细表!$A$6:$A$1000&lt;=$H$4)*(原材料明细表!$C$6:$C$1000=$A724)*(原材料明细表!$I$6:$I$1000)))</f>
        <v/>
      </c>
      <c r="H724" s="174" t="str">
        <f t="array" ref="H724">IF(A724="","",VLOOKUP(A724,基础资料!A:E,4,0))</f>
        <v/>
      </c>
      <c r="I724" s="184" t="str">
        <f t="array" ref="I724">IF(OR(A724="",G724=""),"",G724*H724)</f>
        <v/>
      </c>
      <c r="J724" s="176" t="str">
        <f t="array" ref="J724">IF(SUMPRODUCT((原材料明细表!$A$6:$A$1000&gt;=$G$4)*(原材料明细表!$A$6:$A$1000&lt;=$H$4)*(原材料明细表!$C$6:$C$1000=$A724)*(原材料明细表!$L$6:$L$1000))=0,"",SUMPRODUCT((原材料明细表!$A$6:$A$1000&gt;=$G$4)*(原材料明细表!$A$6:$A$1000&lt;=$H$4)*(原材料明细表!$C$6:$C$1000=$A724)*(原材料明细表!$L$6:$L$1000)))</f>
        <v/>
      </c>
      <c r="K724" s="173" t="str">
        <f t="array" ref="K724">IF(A724="","",VLOOKUP(A724,基础资料!A:E,4,0))</f>
        <v/>
      </c>
      <c r="L724" s="184" t="str">
        <f t="array" ref="L724">IF(OR(A724="",J724=""),"",J724*K724)</f>
        <v/>
      </c>
      <c r="M724" s="185" t="str">
        <f t="array" ref="M724">IF(AND(D724="",G724="",J724=""),"",IF(AND(D724="",G724=""),-J724,IF(AND(D724="",J724=""),-G724,IF(AND(G724="",J724=""),D724,IF(D724="",-G724-J724,IF(G724="",D724-J724,IF(J724="",D724-G724,D724-G724-J724)))))))</f>
        <v/>
      </c>
      <c r="N724" s="173" t="str">
        <f t="array" ref="N724">IF(A724="","",VLOOKUP(A724,基础资料!A:E,4,0))</f>
        <v/>
      </c>
      <c r="O724" s="184" t="str">
        <f t="array" ref="O724">IF(OR(A724="",M724=""),"",N724*M724)</f>
        <v/>
      </c>
    </row>
    <row r="725" spans="1:15">
      <c r="A725" s="182"/>
      <c r="B725" s="172"/>
      <c r="C725" s="172"/>
      <c r="D725" s="183" t="str">
        <f t="array" ref="D725">IF(SUMPRODUCT((原材料明细表!$A$6:$A$1000&gt;=$G$4)*(原材料明细表!$A$6:$A$1000&lt;=$H$4)*(原材料明细表!$C$6:$C$1000=$A725)*(原材料明细表!$F$6:$F$1000))=0,"",SUMPRODUCT((原材料明细表!$A$6:$A$1000&gt;=$G$4)*(原材料明细表!$A$6:$A$1000&lt;=$H$4)*(原材料明细表!$C$6:$C$1000=$A725)*(原材料明细表!$F$6:$F$1000)))</f>
        <v/>
      </c>
      <c r="E725" s="179" t="str">
        <f t="array" ref="E725">IF(A725="","",VLOOKUP(A725,基础资料!A:E,4,0))</f>
        <v/>
      </c>
      <c r="F725" s="180" t="str">
        <f t="array" ref="F725">IF(OR(A725="",D725=""),"",E725*D725)</f>
        <v/>
      </c>
      <c r="G725" s="181" t="str">
        <f t="array" ref="G725">IF(SUMPRODUCT((原材料明细表!$A$6:$A$1000&gt;=$G$4)*(原材料明细表!$A$6:$A$1000&lt;=$H$4)*(原材料明细表!$C$6:$C$1000=$A725)*(原材料明细表!$I$6:$I$1000))=0,"",SUMPRODUCT((原材料明细表!$A$6:$A$1000&gt;=$G$4)*(原材料明细表!$A$6:$A$1000&lt;=$H$4)*(原材料明细表!$C$6:$C$1000=$A725)*(原材料明细表!$I$6:$I$1000)))</f>
        <v/>
      </c>
      <c r="H725" s="179" t="str">
        <f t="array" ref="H725">IF(A725="","",VLOOKUP(A725,基础资料!A:E,4,0))</f>
        <v/>
      </c>
      <c r="I725" s="186" t="str">
        <f t="array" ref="I725">IF(OR(A725="",G725=""),"",G725*H725)</f>
        <v/>
      </c>
      <c r="J725" s="181" t="str">
        <f t="array" ref="J725">IF(SUMPRODUCT((原材料明细表!$A$6:$A$1000&gt;=$G$4)*(原材料明细表!$A$6:$A$1000&lt;=$H$4)*(原材料明细表!$C$6:$C$1000=$A725)*(原材料明细表!$L$6:$L$1000))=0,"",SUMPRODUCT((原材料明细表!$A$6:$A$1000&gt;=$G$4)*(原材料明细表!$A$6:$A$1000&lt;=$H$4)*(原材料明细表!$C$6:$C$1000=$A725)*(原材料明细表!$L$6:$L$1000)))</f>
        <v/>
      </c>
      <c r="K725" s="178" t="str">
        <f t="array" ref="K725">IF(A725="","",VLOOKUP(A725,基础资料!A:E,4,0))</f>
        <v/>
      </c>
      <c r="L725" s="186" t="str">
        <f t="array" ref="L725">IF(OR(A725="",J725=""),"",J725*K725)</f>
        <v/>
      </c>
      <c r="M725" s="187" t="str">
        <f t="array" ref="M725">IF(AND(D725="",G725="",J725=""),"",IF(AND(D725="",G725=""),-J725,IF(AND(D725="",J725=""),-G725,IF(AND(G725="",J725=""),D725,IF(D725="",-G725-J725,IF(G725="",D725-J725,IF(J725="",D725-G725,D725-G725-J725)))))))</f>
        <v/>
      </c>
      <c r="N725" s="178" t="str">
        <f t="array" ref="N725">IF(A725="","",VLOOKUP(A725,基础资料!A:E,4,0))</f>
        <v/>
      </c>
      <c r="O725" s="186" t="str">
        <f t="array" ref="O725">IF(OR(A725="",M725=""),"",N725*M725)</f>
        <v/>
      </c>
    </row>
    <row r="726" spans="1:15">
      <c r="A726" s="182"/>
      <c r="B726" s="172"/>
      <c r="C726" s="172"/>
      <c r="D726" s="183" t="str">
        <f t="array" ref="D726">IF(SUMPRODUCT((原材料明细表!$A$6:$A$1000&gt;=$G$4)*(原材料明细表!$A$6:$A$1000&lt;=$H$4)*(原材料明细表!$C$6:$C$1000=$A726)*(原材料明细表!$F$6:$F$1000))=0,"",SUMPRODUCT((原材料明细表!$A$6:$A$1000&gt;=$G$4)*(原材料明细表!$A$6:$A$1000&lt;=$H$4)*(原材料明细表!$C$6:$C$1000=$A726)*(原材料明细表!$F$6:$F$1000)))</f>
        <v/>
      </c>
      <c r="E726" s="174" t="str">
        <f t="array" ref="E726">IF(A726="","",VLOOKUP(A726,基础资料!A:E,4,0))</f>
        <v/>
      </c>
      <c r="F726" s="175" t="str">
        <f t="array" ref="F726">IF(OR(A726="",D726=""),"",E726*D726)</f>
        <v/>
      </c>
      <c r="G726" s="176" t="str">
        <f t="array" ref="G726">IF(SUMPRODUCT((原材料明细表!$A$6:$A$1000&gt;=$G$4)*(原材料明细表!$A$6:$A$1000&lt;=$H$4)*(原材料明细表!$C$6:$C$1000=$A726)*(原材料明细表!$I$6:$I$1000))=0,"",SUMPRODUCT((原材料明细表!$A$6:$A$1000&gt;=$G$4)*(原材料明细表!$A$6:$A$1000&lt;=$H$4)*(原材料明细表!$C$6:$C$1000=$A726)*(原材料明细表!$I$6:$I$1000)))</f>
        <v/>
      </c>
      <c r="H726" s="174" t="str">
        <f t="array" ref="H726">IF(A726="","",VLOOKUP(A726,基础资料!A:E,4,0))</f>
        <v/>
      </c>
      <c r="I726" s="184" t="str">
        <f t="array" ref="I726">IF(OR(A726="",G726=""),"",G726*H726)</f>
        <v/>
      </c>
      <c r="J726" s="176" t="str">
        <f t="array" ref="J726">IF(SUMPRODUCT((原材料明细表!$A$6:$A$1000&gt;=$G$4)*(原材料明细表!$A$6:$A$1000&lt;=$H$4)*(原材料明细表!$C$6:$C$1000=$A726)*(原材料明细表!$L$6:$L$1000))=0,"",SUMPRODUCT((原材料明细表!$A$6:$A$1000&gt;=$G$4)*(原材料明细表!$A$6:$A$1000&lt;=$H$4)*(原材料明细表!$C$6:$C$1000=$A726)*(原材料明细表!$L$6:$L$1000)))</f>
        <v/>
      </c>
      <c r="K726" s="173" t="str">
        <f t="array" ref="K726">IF(A726="","",VLOOKUP(A726,基础资料!A:E,4,0))</f>
        <v/>
      </c>
      <c r="L726" s="184" t="str">
        <f t="array" ref="L726">IF(OR(A726="",J726=""),"",J726*K726)</f>
        <v/>
      </c>
      <c r="M726" s="185" t="str">
        <f t="array" ref="M726">IF(AND(D726="",G726="",J726=""),"",IF(AND(D726="",G726=""),-J726,IF(AND(D726="",J726=""),-G726,IF(AND(G726="",J726=""),D726,IF(D726="",-G726-J726,IF(G726="",D726-J726,IF(J726="",D726-G726,D726-G726-J726)))))))</f>
        <v/>
      </c>
      <c r="N726" s="173" t="str">
        <f t="array" ref="N726">IF(A726="","",VLOOKUP(A726,基础资料!A:E,4,0))</f>
        <v/>
      </c>
      <c r="O726" s="184" t="str">
        <f t="array" ref="O726">IF(OR(A726="",M726=""),"",N726*M726)</f>
        <v/>
      </c>
    </row>
    <row r="727" spans="1:15">
      <c r="A727" s="182"/>
      <c r="B727" s="172"/>
      <c r="C727" s="172"/>
      <c r="D727" s="183" t="str">
        <f t="array" ref="D727">IF(SUMPRODUCT((原材料明细表!$A$6:$A$1000&gt;=$G$4)*(原材料明细表!$A$6:$A$1000&lt;=$H$4)*(原材料明细表!$C$6:$C$1000=$A727)*(原材料明细表!$F$6:$F$1000))=0,"",SUMPRODUCT((原材料明细表!$A$6:$A$1000&gt;=$G$4)*(原材料明细表!$A$6:$A$1000&lt;=$H$4)*(原材料明细表!$C$6:$C$1000=$A727)*(原材料明细表!$F$6:$F$1000)))</f>
        <v/>
      </c>
      <c r="E727" s="179" t="str">
        <f t="array" ref="E727">IF(A727="","",VLOOKUP(A727,基础资料!A:E,4,0))</f>
        <v/>
      </c>
      <c r="F727" s="180" t="str">
        <f t="array" ref="F727">IF(OR(A727="",D727=""),"",E727*D727)</f>
        <v/>
      </c>
      <c r="G727" s="181" t="str">
        <f t="array" ref="G727">IF(SUMPRODUCT((原材料明细表!$A$6:$A$1000&gt;=$G$4)*(原材料明细表!$A$6:$A$1000&lt;=$H$4)*(原材料明细表!$C$6:$C$1000=$A727)*(原材料明细表!$I$6:$I$1000))=0,"",SUMPRODUCT((原材料明细表!$A$6:$A$1000&gt;=$G$4)*(原材料明细表!$A$6:$A$1000&lt;=$H$4)*(原材料明细表!$C$6:$C$1000=$A727)*(原材料明细表!$I$6:$I$1000)))</f>
        <v/>
      </c>
      <c r="H727" s="179" t="str">
        <f t="array" ref="H727">IF(A727="","",VLOOKUP(A727,基础资料!A:E,4,0))</f>
        <v/>
      </c>
      <c r="I727" s="186" t="str">
        <f t="array" ref="I727">IF(OR(A727="",G727=""),"",G727*H727)</f>
        <v/>
      </c>
      <c r="J727" s="181" t="str">
        <f t="array" ref="J727">IF(SUMPRODUCT((原材料明细表!$A$6:$A$1000&gt;=$G$4)*(原材料明细表!$A$6:$A$1000&lt;=$H$4)*(原材料明细表!$C$6:$C$1000=$A727)*(原材料明细表!$L$6:$L$1000))=0,"",SUMPRODUCT((原材料明细表!$A$6:$A$1000&gt;=$G$4)*(原材料明细表!$A$6:$A$1000&lt;=$H$4)*(原材料明细表!$C$6:$C$1000=$A727)*(原材料明细表!$L$6:$L$1000)))</f>
        <v/>
      </c>
      <c r="K727" s="178" t="str">
        <f t="array" ref="K727">IF(A727="","",VLOOKUP(A727,基础资料!A:E,4,0))</f>
        <v/>
      </c>
      <c r="L727" s="186" t="str">
        <f t="array" ref="L727">IF(OR(A727="",J727=""),"",J727*K727)</f>
        <v/>
      </c>
      <c r="M727" s="187" t="str">
        <f t="array" ref="M727">IF(AND(D727="",G727="",J727=""),"",IF(AND(D727="",G727=""),-J727,IF(AND(D727="",J727=""),-G727,IF(AND(G727="",J727=""),D727,IF(D727="",-G727-J727,IF(G727="",D727-J727,IF(J727="",D727-G727,D727-G727-J727)))))))</f>
        <v/>
      </c>
      <c r="N727" s="178" t="str">
        <f t="array" ref="N727">IF(A727="","",VLOOKUP(A727,基础资料!A:E,4,0))</f>
        <v/>
      </c>
      <c r="O727" s="186" t="str">
        <f t="array" ref="O727">IF(OR(A727="",M727=""),"",N727*M727)</f>
        <v/>
      </c>
    </row>
    <row r="728" spans="1:15">
      <c r="A728" s="182"/>
      <c r="B728" s="172"/>
      <c r="C728" s="172"/>
      <c r="D728" s="183" t="str">
        <f t="array" ref="D728">IF(SUMPRODUCT((原材料明细表!$A$6:$A$1000&gt;=$G$4)*(原材料明细表!$A$6:$A$1000&lt;=$H$4)*(原材料明细表!$C$6:$C$1000=$A728)*(原材料明细表!$F$6:$F$1000))=0,"",SUMPRODUCT((原材料明细表!$A$6:$A$1000&gt;=$G$4)*(原材料明细表!$A$6:$A$1000&lt;=$H$4)*(原材料明细表!$C$6:$C$1000=$A728)*(原材料明细表!$F$6:$F$1000)))</f>
        <v/>
      </c>
      <c r="E728" s="174" t="str">
        <f t="array" ref="E728">IF(A728="","",VLOOKUP(A728,基础资料!A:E,4,0))</f>
        <v/>
      </c>
      <c r="F728" s="175" t="str">
        <f t="array" ref="F728">IF(OR(A728="",D728=""),"",E728*D728)</f>
        <v/>
      </c>
      <c r="G728" s="176" t="str">
        <f t="array" ref="G728">IF(SUMPRODUCT((原材料明细表!$A$6:$A$1000&gt;=$G$4)*(原材料明细表!$A$6:$A$1000&lt;=$H$4)*(原材料明细表!$C$6:$C$1000=$A728)*(原材料明细表!$I$6:$I$1000))=0,"",SUMPRODUCT((原材料明细表!$A$6:$A$1000&gt;=$G$4)*(原材料明细表!$A$6:$A$1000&lt;=$H$4)*(原材料明细表!$C$6:$C$1000=$A728)*(原材料明细表!$I$6:$I$1000)))</f>
        <v/>
      </c>
      <c r="H728" s="174" t="str">
        <f t="array" ref="H728">IF(A728="","",VLOOKUP(A728,基础资料!A:E,4,0))</f>
        <v/>
      </c>
      <c r="I728" s="184" t="str">
        <f t="array" ref="I728">IF(OR(A728="",G728=""),"",G728*H728)</f>
        <v/>
      </c>
      <c r="J728" s="176" t="str">
        <f t="array" ref="J728">IF(SUMPRODUCT((原材料明细表!$A$6:$A$1000&gt;=$G$4)*(原材料明细表!$A$6:$A$1000&lt;=$H$4)*(原材料明细表!$C$6:$C$1000=$A728)*(原材料明细表!$L$6:$L$1000))=0,"",SUMPRODUCT((原材料明细表!$A$6:$A$1000&gt;=$G$4)*(原材料明细表!$A$6:$A$1000&lt;=$H$4)*(原材料明细表!$C$6:$C$1000=$A728)*(原材料明细表!$L$6:$L$1000)))</f>
        <v/>
      </c>
      <c r="K728" s="173" t="str">
        <f t="array" ref="K728">IF(A728="","",VLOOKUP(A728,基础资料!A:E,4,0))</f>
        <v/>
      </c>
      <c r="L728" s="184" t="str">
        <f t="array" ref="L728">IF(OR(A728="",J728=""),"",J728*K728)</f>
        <v/>
      </c>
      <c r="M728" s="185" t="str">
        <f t="array" ref="M728">IF(AND(D728="",G728="",J728=""),"",IF(AND(D728="",G728=""),-J728,IF(AND(D728="",J728=""),-G728,IF(AND(G728="",J728=""),D728,IF(D728="",-G728-J728,IF(G728="",D728-J728,IF(J728="",D728-G728,D728-G728-J728)))))))</f>
        <v/>
      </c>
      <c r="N728" s="173" t="str">
        <f t="array" ref="N728">IF(A728="","",VLOOKUP(A728,基础资料!A:E,4,0))</f>
        <v/>
      </c>
      <c r="O728" s="184" t="str">
        <f t="array" ref="O728">IF(OR(A728="",M728=""),"",N728*M728)</f>
        <v/>
      </c>
    </row>
    <row r="729" spans="1:15">
      <c r="A729" s="182"/>
      <c r="B729" s="172"/>
      <c r="C729" s="172"/>
      <c r="D729" s="183" t="str">
        <f t="array" ref="D729">IF(SUMPRODUCT((原材料明细表!$A$6:$A$1000&gt;=$G$4)*(原材料明细表!$A$6:$A$1000&lt;=$H$4)*(原材料明细表!$C$6:$C$1000=$A729)*(原材料明细表!$F$6:$F$1000))=0,"",SUMPRODUCT((原材料明细表!$A$6:$A$1000&gt;=$G$4)*(原材料明细表!$A$6:$A$1000&lt;=$H$4)*(原材料明细表!$C$6:$C$1000=$A729)*(原材料明细表!$F$6:$F$1000)))</f>
        <v/>
      </c>
      <c r="E729" s="179" t="str">
        <f t="array" ref="E729">IF(A729="","",VLOOKUP(A729,基础资料!A:E,4,0))</f>
        <v/>
      </c>
      <c r="F729" s="180" t="str">
        <f t="array" ref="F729">IF(OR(A729="",D729=""),"",E729*D729)</f>
        <v/>
      </c>
      <c r="G729" s="181" t="str">
        <f t="array" ref="G729">IF(SUMPRODUCT((原材料明细表!$A$6:$A$1000&gt;=$G$4)*(原材料明细表!$A$6:$A$1000&lt;=$H$4)*(原材料明细表!$C$6:$C$1000=$A729)*(原材料明细表!$I$6:$I$1000))=0,"",SUMPRODUCT((原材料明细表!$A$6:$A$1000&gt;=$G$4)*(原材料明细表!$A$6:$A$1000&lt;=$H$4)*(原材料明细表!$C$6:$C$1000=$A729)*(原材料明细表!$I$6:$I$1000)))</f>
        <v/>
      </c>
      <c r="H729" s="179" t="str">
        <f t="array" ref="H729">IF(A729="","",VLOOKUP(A729,基础资料!A:E,4,0))</f>
        <v/>
      </c>
      <c r="I729" s="186" t="str">
        <f t="array" ref="I729">IF(OR(A729="",G729=""),"",G729*H729)</f>
        <v/>
      </c>
      <c r="J729" s="181" t="str">
        <f t="array" ref="J729">IF(SUMPRODUCT((原材料明细表!$A$6:$A$1000&gt;=$G$4)*(原材料明细表!$A$6:$A$1000&lt;=$H$4)*(原材料明细表!$C$6:$C$1000=$A729)*(原材料明细表!$L$6:$L$1000))=0,"",SUMPRODUCT((原材料明细表!$A$6:$A$1000&gt;=$G$4)*(原材料明细表!$A$6:$A$1000&lt;=$H$4)*(原材料明细表!$C$6:$C$1000=$A729)*(原材料明细表!$L$6:$L$1000)))</f>
        <v/>
      </c>
      <c r="K729" s="178" t="str">
        <f t="array" ref="K729">IF(A729="","",VLOOKUP(A729,基础资料!A:E,4,0))</f>
        <v/>
      </c>
      <c r="L729" s="186" t="str">
        <f t="array" ref="L729">IF(OR(A729="",J729=""),"",J729*K729)</f>
        <v/>
      </c>
      <c r="M729" s="187" t="str">
        <f t="array" ref="M729">IF(AND(D729="",G729="",J729=""),"",IF(AND(D729="",G729=""),-J729,IF(AND(D729="",J729=""),-G729,IF(AND(G729="",J729=""),D729,IF(D729="",-G729-J729,IF(G729="",D729-J729,IF(J729="",D729-G729,D729-G729-J729)))))))</f>
        <v/>
      </c>
      <c r="N729" s="178" t="str">
        <f t="array" ref="N729">IF(A729="","",VLOOKUP(A729,基础资料!A:E,4,0))</f>
        <v/>
      </c>
      <c r="O729" s="186" t="str">
        <f t="array" ref="O729">IF(OR(A729="",M729=""),"",N729*M729)</f>
        <v/>
      </c>
    </row>
    <row r="730" spans="1:15">
      <c r="A730" s="182"/>
      <c r="B730" s="172"/>
      <c r="C730" s="172"/>
      <c r="D730" s="183" t="str">
        <f t="array" ref="D730">IF(SUMPRODUCT((原材料明细表!$A$6:$A$1000&gt;=$G$4)*(原材料明细表!$A$6:$A$1000&lt;=$H$4)*(原材料明细表!$C$6:$C$1000=$A730)*(原材料明细表!$F$6:$F$1000))=0,"",SUMPRODUCT((原材料明细表!$A$6:$A$1000&gt;=$G$4)*(原材料明细表!$A$6:$A$1000&lt;=$H$4)*(原材料明细表!$C$6:$C$1000=$A730)*(原材料明细表!$F$6:$F$1000)))</f>
        <v/>
      </c>
      <c r="E730" s="174" t="str">
        <f t="array" ref="E730">IF(A730="","",VLOOKUP(A730,基础资料!A:E,4,0))</f>
        <v/>
      </c>
      <c r="F730" s="175" t="str">
        <f t="array" ref="F730">IF(OR(A730="",D730=""),"",E730*D730)</f>
        <v/>
      </c>
      <c r="G730" s="176" t="str">
        <f t="array" ref="G730">IF(SUMPRODUCT((原材料明细表!$A$6:$A$1000&gt;=$G$4)*(原材料明细表!$A$6:$A$1000&lt;=$H$4)*(原材料明细表!$C$6:$C$1000=$A730)*(原材料明细表!$I$6:$I$1000))=0,"",SUMPRODUCT((原材料明细表!$A$6:$A$1000&gt;=$G$4)*(原材料明细表!$A$6:$A$1000&lt;=$H$4)*(原材料明细表!$C$6:$C$1000=$A730)*(原材料明细表!$I$6:$I$1000)))</f>
        <v/>
      </c>
      <c r="H730" s="174" t="str">
        <f t="array" ref="H730">IF(A730="","",VLOOKUP(A730,基础资料!A:E,4,0))</f>
        <v/>
      </c>
      <c r="I730" s="184" t="str">
        <f t="array" ref="I730">IF(OR(A730="",G730=""),"",G730*H730)</f>
        <v/>
      </c>
      <c r="J730" s="176" t="str">
        <f t="array" ref="J730">IF(SUMPRODUCT((原材料明细表!$A$6:$A$1000&gt;=$G$4)*(原材料明细表!$A$6:$A$1000&lt;=$H$4)*(原材料明细表!$C$6:$C$1000=$A730)*(原材料明细表!$L$6:$L$1000))=0,"",SUMPRODUCT((原材料明细表!$A$6:$A$1000&gt;=$G$4)*(原材料明细表!$A$6:$A$1000&lt;=$H$4)*(原材料明细表!$C$6:$C$1000=$A730)*(原材料明细表!$L$6:$L$1000)))</f>
        <v/>
      </c>
      <c r="K730" s="173" t="str">
        <f t="array" ref="K730">IF(A730="","",VLOOKUP(A730,基础资料!A:E,4,0))</f>
        <v/>
      </c>
      <c r="L730" s="184" t="str">
        <f t="array" ref="L730">IF(OR(A730="",J730=""),"",J730*K730)</f>
        <v/>
      </c>
      <c r="M730" s="185" t="str">
        <f t="array" ref="M730">IF(AND(D730="",G730="",J730=""),"",IF(AND(D730="",G730=""),-J730,IF(AND(D730="",J730=""),-G730,IF(AND(G730="",J730=""),D730,IF(D730="",-G730-J730,IF(G730="",D730-J730,IF(J730="",D730-G730,D730-G730-J730)))))))</f>
        <v/>
      </c>
      <c r="N730" s="173" t="str">
        <f t="array" ref="N730">IF(A730="","",VLOOKUP(A730,基础资料!A:E,4,0))</f>
        <v/>
      </c>
      <c r="O730" s="184" t="str">
        <f t="array" ref="O730">IF(OR(A730="",M730=""),"",N730*M730)</f>
        <v/>
      </c>
    </row>
    <row r="731" spans="1:15">
      <c r="A731" s="182"/>
      <c r="B731" s="172"/>
      <c r="C731" s="172"/>
      <c r="D731" s="183" t="str">
        <f t="array" ref="D731">IF(SUMPRODUCT((原材料明细表!$A$6:$A$1000&gt;=$G$4)*(原材料明细表!$A$6:$A$1000&lt;=$H$4)*(原材料明细表!$C$6:$C$1000=$A731)*(原材料明细表!$F$6:$F$1000))=0,"",SUMPRODUCT((原材料明细表!$A$6:$A$1000&gt;=$G$4)*(原材料明细表!$A$6:$A$1000&lt;=$H$4)*(原材料明细表!$C$6:$C$1000=$A731)*(原材料明细表!$F$6:$F$1000)))</f>
        <v/>
      </c>
      <c r="E731" s="179" t="str">
        <f t="array" ref="E731">IF(A731="","",VLOOKUP(A731,基础资料!A:E,4,0))</f>
        <v/>
      </c>
      <c r="F731" s="180" t="str">
        <f t="array" ref="F731">IF(OR(A731="",D731=""),"",E731*D731)</f>
        <v/>
      </c>
      <c r="G731" s="181" t="str">
        <f t="array" ref="G731">IF(SUMPRODUCT((原材料明细表!$A$6:$A$1000&gt;=$G$4)*(原材料明细表!$A$6:$A$1000&lt;=$H$4)*(原材料明细表!$C$6:$C$1000=$A731)*(原材料明细表!$I$6:$I$1000))=0,"",SUMPRODUCT((原材料明细表!$A$6:$A$1000&gt;=$G$4)*(原材料明细表!$A$6:$A$1000&lt;=$H$4)*(原材料明细表!$C$6:$C$1000=$A731)*(原材料明细表!$I$6:$I$1000)))</f>
        <v/>
      </c>
      <c r="H731" s="179" t="str">
        <f t="array" ref="H731">IF(A731="","",VLOOKUP(A731,基础资料!A:E,4,0))</f>
        <v/>
      </c>
      <c r="I731" s="186" t="str">
        <f t="array" ref="I731">IF(OR(A731="",G731=""),"",G731*H731)</f>
        <v/>
      </c>
      <c r="J731" s="181" t="str">
        <f t="array" ref="J731">IF(SUMPRODUCT((原材料明细表!$A$6:$A$1000&gt;=$G$4)*(原材料明细表!$A$6:$A$1000&lt;=$H$4)*(原材料明细表!$C$6:$C$1000=$A731)*(原材料明细表!$L$6:$L$1000))=0,"",SUMPRODUCT((原材料明细表!$A$6:$A$1000&gt;=$G$4)*(原材料明细表!$A$6:$A$1000&lt;=$H$4)*(原材料明细表!$C$6:$C$1000=$A731)*(原材料明细表!$L$6:$L$1000)))</f>
        <v/>
      </c>
      <c r="K731" s="178" t="str">
        <f t="array" ref="K731">IF(A731="","",VLOOKUP(A731,基础资料!A:E,4,0))</f>
        <v/>
      </c>
      <c r="L731" s="186" t="str">
        <f t="array" ref="L731">IF(OR(A731="",J731=""),"",J731*K731)</f>
        <v/>
      </c>
      <c r="M731" s="187" t="str">
        <f t="array" ref="M731">IF(AND(D731="",G731="",J731=""),"",IF(AND(D731="",G731=""),-J731,IF(AND(D731="",J731=""),-G731,IF(AND(G731="",J731=""),D731,IF(D731="",-G731-J731,IF(G731="",D731-J731,IF(J731="",D731-G731,D731-G731-J731)))))))</f>
        <v/>
      </c>
      <c r="N731" s="178" t="str">
        <f t="array" ref="N731">IF(A731="","",VLOOKUP(A731,基础资料!A:E,4,0))</f>
        <v/>
      </c>
      <c r="O731" s="186" t="str">
        <f t="array" ref="O731">IF(OR(A731="",M731=""),"",N731*M731)</f>
        <v/>
      </c>
    </row>
    <row r="732" spans="1:15">
      <c r="A732" s="182"/>
      <c r="B732" s="172"/>
      <c r="C732" s="172"/>
      <c r="D732" s="183" t="str">
        <f t="array" ref="D732">IF(SUMPRODUCT((原材料明细表!$A$6:$A$1000&gt;=$G$4)*(原材料明细表!$A$6:$A$1000&lt;=$H$4)*(原材料明细表!$C$6:$C$1000=$A732)*(原材料明细表!$F$6:$F$1000))=0,"",SUMPRODUCT((原材料明细表!$A$6:$A$1000&gt;=$G$4)*(原材料明细表!$A$6:$A$1000&lt;=$H$4)*(原材料明细表!$C$6:$C$1000=$A732)*(原材料明细表!$F$6:$F$1000)))</f>
        <v/>
      </c>
      <c r="E732" s="174" t="str">
        <f t="array" ref="E732">IF(A732="","",VLOOKUP(A732,基础资料!A:E,4,0))</f>
        <v/>
      </c>
      <c r="F732" s="175" t="str">
        <f t="array" ref="F732">IF(OR(A732="",D732=""),"",E732*D732)</f>
        <v/>
      </c>
      <c r="G732" s="176" t="str">
        <f t="array" ref="G732">IF(SUMPRODUCT((原材料明细表!$A$6:$A$1000&gt;=$G$4)*(原材料明细表!$A$6:$A$1000&lt;=$H$4)*(原材料明细表!$C$6:$C$1000=$A732)*(原材料明细表!$I$6:$I$1000))=0,"",SUMPRODUCT((原材料明细表!$A$6:$A$1000&gt;=$G$4)*(原材料明细表!$A$6:$A$1000&lt;=$H$4)*(原材料明细表!$C$6:$C$1000=$A732)*(原材料明细表!$I$6:$I$1000)))</f>
        <v/>
      </c>
      <c r="H732" s="174" t="str">
        <f t="array" ref="H732">IF(A732="","",VLOOKUP(A732,基础资料!A:E,4,0))</f>
        <v/>
      </c>
      <c r="I732" s="184" t="str">
        <f t="array" ref="I732">IF(OR(A732="",G732=""),"",G732*H732)</f>
        <v/>
      </c>
      <c r="J732" s="176" t="str">
        <f t="array" ref="J732">IF(SUMPRODUCT((原材料明细表!$A$6:$A$1000&gt;=$G$4)*(原材料明细表!$A$6:$A$1000&lt;=$H$4)*(原材料明细表!$C$6:$C$1000=$A732)*(原材料明细表!$L$6:$L$1000))=0,"",SUMPRODUCT((原材料明细表!$A$6:$A$1000&gt;=$G$4)*(原材料明细表!$A$6:$A$1000&lt;=$H$4)*(原材料明细表!$C$6:$C$1000=$A732)*(原材料明细表!$L$6:$L$1000)))</f>
        <v/>
      </c>
      <c r="K732" s="173" t="str">
        <f t="array" ref="K732">IF(A732="","",VLOOKUP(A732,基础资料!A:E,4,0))</f>
        <v/>
      </c>
      <c r="L732" s="184" t="str">
        <f t="array" ref="L732">IF(OR(A732="",J732=""),"",J732*K732)</f>
        <v/>
      </c>
      <c r="M732" s="185" t="str">
        <f t="array" ref="M732">IF(AND(D732="",G732="",J732=""),"",IF(AND(D732="",G732=""),-J732,IF(AND(D732="",J732=""),-G732,IF(AND(G732="",J732=""),D732,IF(D732="",-G732-J732,IF(G732="",D732-J732,IF(J732="",D732-G732,D732-G732-J732)))))))</f>
        <v/>
      </c>
      <c r="N732" s="173" t="str">
        <f t="array" ref="N732">IF(A732="","",VLOOKUP(A732,基础资料!A:E,4,0))</f>
        <v/>
      </c>
      <c r="O732" s="184" t="str">
        <f t="array" ref="O732">IF(OR(A732="",M732=""),"",N732*M732)</f>
        <v/>
      </c>
    </row>
    <row r="733" spans="1:15">
      <c r="A733" s="182"/>
      <c r="B733" s="172"/>
      <c r="C733" s="172"/>
      <c r="D733" s="183" t="str">
        <f t="array" ref="D733">IF(SUMPRODUCT((原材料明细表!$A$6:$A$1000&gt;=$G$4)*(原材料明细表!$A$6:$A$1000&lt;=$H$4)*(原材料明细表!$C$6:$C$1000=$A733)*(原材料明细表!$F$6:$F$1000))=0,"",SUMPRODUCT((原材料明细表!$A$6:$A$1000&gt;=$G$4)*(原材料明细表!$A$6:$A$1000&lt;=$H$4)*(原材料明细表!$C$6:$C$1000=$A733)*(原材料明细表!$F$6:$F$1000)))</f>
        <v/>
      </c>
      <c r="E733" s="179" t="str">
        <f t="array" ref="E733">IF(A733="","",VLOOKUP(A733,基础资料!A:E,4,0))</f>
        <v/>
      </c>
      <c r="F733" s="180" t="str">
        <f t="array" ref="F733">IF(OR(A733="",D733=""),"",E733*D733)</f>
        <v/>
      </c>
      <c r="G733" s="181" t="str">
        <f t="array" ref="G733">IF(SUMPRODUCT((原材料明细表!$A$6:$A$1000&gt;=$G$4)*(原材料明细表!$A$6:$A$1000&lt;=$H$4)*(原材料明细表!$C$6:$C$1000=$A733)*(原材料明细表!$I$6:$I$1000))=0,"",SUMPRODUCT((原材料明细表!$A$6:$A$1000&gt;=$G$4)*(原材料明细表!$A$6:$A$1000&lt;=$H$4)*(原材料明细表!$C$6:$C$1000=$A733)*(原材料明细表!$I$6:$I$1000)))</f>
        <v/>
      </c>
      <c r="H733" s="179" t="str">
        <f t="array" ref="H733">IF(A733="","",VLOOKUP(A733,基础资料!A:E,4,0))</f>
        <v/>
      </c>
      <c r="I733" s="186" t="str">
        <f t="array" ref="I733">IF(OR(A733="",G733=""),"",G733*H733)</f>
        <v/>
      </c>
      <c r="J733" s="181" t="str">
        <f t="array" ref="J733">IF(SUMPRODUCT((原材料明细表!$A$6:$A$1000&gt;=$G$4)*(原材料明细表!$A$6:$A$1000&lt;=$H$4)*(原材料明细表!$C$6:$C$1000=$A733)*(原材料明细表!$L$6:$L$1000))=0,"",SUMPRODUCT((原材料明细表!$A$6:$A$1000&gt;=$G$4)*(原材料明细表!$A$6:$A$1000&lt;=$H$4)*(原材料明细表!$C$6:$C$1000=$A733)*(原材料明细表!$L$6:$L$1000)))</f>
        <v/>
      </c>
      <c r="K733" s="178" t="str">
        <f t="array" ref="K733">IF(A733="","",VLOOKUP(A733,基础资料!A:E,4,0))</f>
        <v/>
      </c>
      <c r="L733" s="186" t="str">
        <f t="array" ref="L733">IF(OR(A733="",J733=""),"",J733*K733)</f>
        <v/>
      </c>
      <c r="M733" s="187" t="str">
        <f t="array" ref="M733">IF(AND(D733="",G733="",J733=""),"",IF(AND(D733="",G733=""),-J733,IF(AND(D733="",J733=""),-G733,IF(AND(G733="",J733=""),D733,IF(D733="",-G733-J733,IF(G733="",D733-J733,IF(J733="",D733-G733,D733-G733-J733)))))))</f>
        <v/>
      </c>
      <c r="N733" s="178" t="str">
        <f t="array" ref="N733">IF(A733="","",VLOOKUP(A733,基础资料!A:E,4,0))</f>
        <v/>
      </c>
      <c r="O733" s="186" t="str">
        <f t="array" ref="O733">IF(OR(A733="",M733=""),"",N733*M733)</f>
        <v/>
      </c>
    </row>
    <row r="734" spans="1:15">
      <c r="A734" s="182"/>
      <c r="B734" s="172"/>
      <c r="C734" s="172"/>
      <c r="D734" s="183" t="str">
        <f t="array" ref="D734">IF(SUMPRODUCT((原材料明细表!$A$6:$A$1000&gt;=$G$4)*(原材料明细表!$A$6:$A$1000&lt;=$H$4)*(原材料明细表!$C$6:$C$1000=$A734)*(原材料明细表!$F$6:$F$1000))=0,"",SUMPRODUCT((原材料明细表!$A$6:$A$1000&gt;=$G$4)*(原材料明细表!$A$6:$A$1000&lt;=$H$4)*(原材料明细表!$C$6:$C$1000=$A734)*(原材料明细表!$F$6:$F$1000)))</f>
        <v/>
      </c>
      <c r="E734" s="174" t="str">
        <f t="array" ref="E734">IF(A734="","",VLOOKUP(A734,基础资料!A:E,4,0))</f>
        <v/>
      </c>
      <c r="F734" s="175" t="str">
        <f t="array" ref="F734">IF(OR(A734="",D734=""),"",E734*D734)</f>
        <v/>
      </c>
      <c r="G734" s="176" t="str">
        <f t="array" ref="G734">IF(SUMPRODUCT((原材料明细表!$A$6:$A$1000&gt;=$G$4)*(原材料明细表!$A$6:$A$1000&lt;=$H$4)*(原材料明细表!$C$6:$C$1000=$A734)*(原材料明细表!$I$6:$I$1000))=0,"",SUMPRODUCT((原材料明细表!$A$6:$A$1000&gt;=$G$4)*(原材料明细表!$A$6:$A$1000&lt;=$H$4)*(原材料明细表!$C$6:$C$1000=$A734)*(原材料明细表!$I$6:$I$1000)))</f>
        <v/>
      </c>
      <c r="H734" s="174" t="str">
        <f t="array" ref="H734">IF(A734="","",VLOOKUP(A734,基础资料!A:E,4,0))</f>
        <v/>
      </c>
      <c r="I734" s="184" t="str">
        <f t="array" ref="I734">IF(OR(A734="",G734=""),"",G734*H734)</f>
        <v/>
      </c>
      <c r="J734" s="176" t="str">
        <f t="array" ref="J734">IF(SUMPRODUCT((原材料明细表!$A$6:$A$1000&gt;=$G$4)*(原材料明细表!$A$6:$A$1000&lt;=$H$4)*(原材料明细表!$C$6:$C$1000=$A734)*(原材料明细表!$L$6:$L$1000))=0,"",SUMPRODUCT((原材料明细表!$A$6:$A$1000&gt;=$G$4)*(原材料明细表!$A$6:$A$1000&lt;=$H$4)*(原材料明细表!$C$6:$C$1000=$A734)*(原材料明细表!$L$6:$L$1000)))</f>
        <v/>
      </c>
      <c r="K734" s="173" t="str">
        <f t="array" ref="K734">IF(A734="","",VLOOKUP(A734,基础资料!A:E,4,0))</f>
        <v/>
      </c>
      <c r="L734" s="184" t="str">
        <f t="array" ref="L734">IF(OR(A734="",J734=""),"",J734*K734)</f>
        <v/>
      </c>
      <c r="M734" s="185" t="str">
        <f t="array" ref="M734">IF(AND(D734="",G734="",J734=""),"",IF(AND(D734="",G734=""),-J734,IF(AND(D734="",J734=""),-G734,IF(AND(G734="",J734=""),D734,IF(D734="",-G734-J734,IF(G734="",D734-J734,IF(J734="",D734-G734,D734-G734-J734)))))))</f>
        <v/>
      </c>
      <c r="N734" s="173" t="str">
        <f t="array" ref="N734">IF(A734="","",VLOOKUP(A734,基础资料!A:E,4,0))</f>
        <v/>
      </c>
      <c r="O734" s="184" t="str">
        <f t="array" ref="O734">IF(OR(A734="",M734=""),"",N734*M734)</f>
        <v/>
      </c>
    </row>
    <row r="735" spans="1:15">
      <c r="A735" s="182"/>
      <c r="B735" s="172"/>
      <c r="C735" s="172"/>
      <c r="D735" s="183" t="str">
        <f t="array" ref="D735">IF(SUMPRODUCT((原材料明细表!$A$6:$A$1000&gt;=$G$4)*(原材料明细表!$A$6:$A$1000&lt;=$H$4)*(原材料明细表!$C$6:$C$1000=$A735)*(原材料明细表!$F$6:$F$1000))=0,"",SUMPRODUCT((原材料明细表!$A$6:$A$1000&gt;=$G$4)*(原材料明细表!$A$6:$A$1000&lt;=$H$4)*(原材料明细表!$C$6:$C$1000=$A735)*(原材料明细表!$F$6:$F$1000)))</f>
        <v/>
      </c>
      <c r="E735" s="179" t="str">
        <f t="array" ref="E735">IF(A735="","",VLOOKUP(A735,基础资料!A:E,4,0))</f>
        <v/>
      </c>
      <c r="F735" s="180" t="str">
        <f t="array" ref="F735">IF(OR(A735="",D735=""),"",E735*D735)</f>
        <v/>
      </c>
      <c r="G735" s="181" t="str">
        <f t="array" ref="G735">IF(SUMPRODUCT((原材料明细表!$A$6:$A$1000&gt;=$G$4)*(原材料明细表!$A$6:$A$1000&lt;=$H$4)*(原材料明细表!$C$6:$C$1000=$A735)*(原材料明细表!$I$6:$I$1000))=0,"",SUMPRODUCT((原材料明细表!$A$6:$A$1000&gt;=$G$4)*(原材料明细表!$A$6:$A$1000&lt;=$H$4)*(原材料明细表!$C$6:$C$1000=$A735)*(原材料明细表!$I$6:$I$1000)))</f>
        <v/>
      </c>
      <c r="H735" s="179" t="str">
        <f t="array" ref="H735">IF(A735="","",VLOOKUP(A735,基础资料!A:E,4,0))</f>
        <v/>
      </c>
      <c r="I735" s="186" t="str">
        <f t="array" ref="I735">IF(OR(A735="",G735=""),"",G735*H735)</f>
        <v/>
      </c>
      <c r="J735" s="181" t="str">
        <f t="array" ref="J735">IF(SUMPRODUCT((原材料明细表!$A$6:$A$1000&gt;=$G$4)*(原材料明细表!$A$6:$A$1000&lt;=$H$4)*(原材料明细表!$C$6:$C$1000=$A735)*(原材料明细表!$L$6:$L$1000))=0,"",SUMPRODUCT((原材料明细表!$A$6:$A$1000&gt;=$G$4)*(原材料明细表!$A$6:$A$1000&lt;=$H$4)*(原材料明细表!$C$6:$C$1000=$A735)*(原材料明细表!$L$6:$L$1000)))</f>
        <v/>
      </c>
      <c r="K735" s="178" t="str">
        <f t="array" ref="K735">IF(A735="","",VLOOKUP(A735,基础资料!A:E,4,0))</f>
        <v/>
      </c>
      <c r="L735" s="186" t="str">
        <f t="array" ref="L735">IF(OR(A735="",J735=""),"",J735*K735)</f>
        <v/>
      </c>
      <c r="M735" s="187" t="str">
        <f t="array" ref="M735">IF(AND(D735="",G735="",J735=""),"",IF(AND(D735="",G735=""),-J735,IF(AND(D735="",J735=""),-G735,IF(AND(G735="",J735=""),D735,IF(D735="",-G735-J735,IF(G735="",D735-J735,IF(J735="",D735-G735,D735-G735-J735)))))))</f>
        <v/>
      </c>
      <c r="N735" s="178" t="str">
        <f t="array" ref="N735">IF(A735="","",VLOOKUP(A735,基础资料!A:E,4,0))</f>
        <v/>
      </c>
      <c r="O735" s="186" t="str">
        <f t="array" ref="O735">IF(OR(A735="",M735=""),"",N735*M735)</f>
        <v/>
      </c>
    </row>
    <row r="736" spans="1:15">
      <c r="A736" s="182"/>
      <c r="B736" s="172"/>
      <c r="C736" s="172"/>
      <c r="D736" s="183" t="str">
        <f t="array" ref="D736">IF(SUMPRODUCT((原材料明细表!$A$6:$A$1000&gt;=$G$4)*(原材料明细表!$A$6:$A$1000&lt;=$H$4)*(原材料明细表!$C$6:$C$1000=$A736)*(原材料明细表!$F$6:$F$1000))=0,"",SUMPRODUCT((原材料明细表!$A$6:$A$1000&gt;=$G$4)*(原材料明细表!$A$6:$A$1000&lt;=$H$4)*(原材料明细表!$C$6:$C$1000=$A736)*(原材料明细表!$F$6:$F$1000)))</f>
        <v/>
      </c>
      <c r="E736" s="174" t="str">
        <f t="array" ref="E736">IF(A736="","",VLOOKUP(A736,基础资料!A:E,4,0))</f>
        <v/>
      </c>
      <c r="F736" s="175" t="str">
        <f t="array" ref="F736">IF(OR(A736="",D736=""),"",E736*D736)</f>
        <v/>
      </c>
      <c r="G736" s="176" t="str">
        <f t="array" ref="G736">IF(SUMPRODUCT((原材料明细表!$A$6:$A$1000&gt;=$G$4)*(原材料明细表!$A$6:$A$1000&lt;=$H$4)*(原材料明细表!$C$6:$C$1000=$A736)*(原材料明细表!$I$6:$I$1000))=0,"",SUMPRODUCT((原材料明细表!$A$6:$A$1000&gt;=$G$4)*(原材料明细表!$A$6:$A$1000&lt;=$H$4)*(原材料明细表!$C$6:$C$1000=$A736)*(原材料明细表!$I$6:$I$1000)))</f>
        <v/>
      </c>
      <c r="H736" s="174" t="str">
        <f t="array" ref="H736">IF(A736="","",VLOOKUP(A736,基础资料!A:E,4,0))</f>
        <v/>
      </c>
      <c r="I736" s="184" t="str">
        <f t="array" ref="I736">IF(OR(A736="",G736=""),"",G736*H736)</f>
        <v/>
      </c>
      <c r="J736" s="176" t="str">
        <f t="array" ref="J736">IF(SUMPRODUCT((原材料明细表!$A$6:$A$1000&gt;=$G$4)*(原材料明细表!$A$6:$A$1000&lt;=$H$4)*(原材料明细表!$C$6:$C$1000=$A736)*(原材料明细表!$L$6:$L$1000))=0,"",SUMPRODUCT((原材料明细表!$A$6:$A$1000&gt;=$G$4)*(原材料明细表!$A$6:$A$1000&lt;=$H$4)*(原材料明细表!$C$6:$C$1000=$A736)*(原材料明细表!$L$6:$L$1000)))</f>
        <v/>
      </c>
      <c r="K736" s="173" t="str">
        <f t="array" ref="K736">IF(A736="","",VLOOKUP(A736,基础资料!A:E,4,0))</f>
        <v/>
      </c>
      <c r="L736" s="184" t="str">
        <f t="array" ref="L736">IF(OR(A736="",J736=""),"",J736*K736)</f>
        <v/>
      </c>
      <c r="M736" s="185" t="str">
        <f t="array" ref="M736">IF(AND(D736="",G736="",J736=""),"",IF(AND(D736="",G736=""),-J736,IF(AND(D736="",J736=""),-G736,IF(AND(G736="",J736=""),D736,IF(D736="",-G736-J736,IF(G736="",D736-J736,IF(J736="",D736-G736,D736-G736-J736)))))))</f>
        <v/>
      </c>
      <c r="N736" s="173" t="str">
        <f t="array" ref="N736">IF(A736="","",VLOOKUP(A736,基础资料!A:E,4,0))</f>
        <v/>
      </c>
      <c r="O736" s="184" t="str">
        <f t="array" ref="O736">IF(OR(A736="",M736=""),"",N736*M736)</f>
        <v/>
      </c>
    </row>
    <row r="737" spans="1:15">
      <c r="A737" s="182"/>
      <c r="B737" s="172"/>
      <c r="C737" s="172"/>
      <c r="D737" s="183" t="str">
        <f t="array" ref="D737">IF(SUMPRODUCT((原材料明细表!$A$6:$A$1000&gt;=$G$4)*(原材料明细表!$A$6:$A$1000&lt;=$H$4)*(原材料明细表!$C$6:$C$1000=$A737)*(原材料明细表!$F$6:$F$1000))=0,"",SUMPRODUCT((原材料明细表!$A$6:$A$1000&gt;=$G$4)*(原材料明细表!$A$6:$A$1000&lt;=$H$4)*(原材料明细表!$C$6:$C$1000=$A737)*(原材料明细表!$F$6:$F$1000)))</f>
        <v/>
      </c>
      <c r="E737" s="179" t="str">
        <f t="array" ref="E737">IF(A737="","",VLOOKUP(A737,基础资料!A:E,4,0))</f>
        <v/>
      </c>
      <c r="F737" s="180" t="str">
        <f t="array" ref="F737">IF(OR(A737="",D737=""),"",E737*D737)</f>
        <v/>
      </c>
      <c r="G737" s="181" t="str">
        <f t="array" ref="G737">IF(SUMPRODUCT((原材料明细表!$A$6:$A$1000&gt;=$G$4)*(原材料明细表!$A$6:$A$1000&lt;=$H$4)*(原材料明细表!$C$6:$C$1000=$A737)*(原材料明细表!$I$6:$I$1000))=0,"",SUMPRODUCT((原材料明细表!$A$6:$A$1000&gt;=$G$4)*(原材料明细表!$A$6:$A$1000&lt;=$H$4)*(原材料明细表!$C$6:$C$1000=$A737)*(原材料明细表!$I$6:$I$1000)))</f>
        <v/>
      </c>
      <c r="H737" s="179" t="str">
        <f t="array" ref="H737">IF(A737="","",VLOOKUP(A737,基础资料!A:E,4,0))</f>
        <v/>
      </c>
      <c r="I737" s="186" t="str">
        <f t="array" ref="I737">IF(OR(A737="",G737=""),"",G737*H737)</f>
        <v/>
      </c>
      <c r="J737" s="181" t="str">
        <f t="array" ref="J737">IF(SUMPRODUCT((原材料明细表!$A$6:$A$1000&gt;=$G$4)*(原材料明细表!$A$6:$A$1000&lt;=$H$4)*(原材料明细表!$C$6:$C$1000=$A737)*(原材料明细表!$L$6:$L$1000))=0,"",SUMPRODUCT((原材料明细表!$A$6:$A$1000&gt;=$G$4)*(原材料明细表!$A$6:$A$1000&lt;=$H$4)*(原材料明细表!$C$6:$C$1000=$A737)*(原材料明细表!$L$6:$L$1000)))</f>
        <v/>
      </c>
      <c r="K737" s="178" t="str">
        <f t="array" ref="K737">IF(A737="","",VLOOKUP(A737,基础资料!A:E,4,0))</f>
        <v/>
      </c>
      <c r="L737" s="186" t="str">
        <f t="array" ref="L737">IF(OR(A737="",J737=""),"",J737*K737)</f>
        <v/>
      </c>
      <c r="M737" s="187" t="str">
        <f t="array" ref="M737">IF(AND(D737="",G737="",J737=""),"",IF(AND(D737="",G737=""),-J737,IF(AND(D737="",J737=""),-G737,IF(AND(G737="",J737=""),D737,IF(D737="",-G737-J737,IF(G737="",D737-J737,IF(J737="",D737-G737,D737-G737-J737)))))))</f>
        <v/>
      </c>
      <c r="N737" s="178" t="str">
        <f t="array" ref="N737">IF(A737="","",VLOOKUP(A737,基础资料!A:E,4,0))</f>
        <v/>
      </c>
      <c r="O737" s="186" t="str">
        <f t="array" ref="O737">IF(OR(A737="",M737=""),"",N737*M737)</f>
        <v/>
      </c>
    </row>
    <row r="738" spans="1:15">
      <c r="A738" s="182"/>
      <c r="B738" s="172"/>
      <c r="C738" s="172"/>
      <c r="D738" s="183" t="str">
        <f t="array" ref="D738">IF(SUMPRODUCT((原材料明细表!$A$6:$A$1000&gt;=$G$4)*(原材料明细表!$A$6:$A$1000&lt;=$H$4)*(原材料明细表!$C$6:$C$1000=$A738)*(原材料明细表!$F$6:$F$1000))=0,"",SUMPRODUCT((原材料明细表!$A$6:$A$1000&gt;=$G$4)*(原材料明细表!$A$6:$A$1000&lt;=$H$4)*(原材料明细表!$C$6:$C$1000=$A738)*(原材料明细表!$F$6:$F$1000)))</f>
        <v/>
      </c>
      <c r="E738" s="174" t="str">
        <f t="array" ref="E738">IF(A738="","",VLOOKUP(A738,基础资料!A:E,4,0))</f>
        <v/>
      </c>
      <c r="F738" s="175" t="str">
        <f t="array" ref="F738">IF(OR(A738="",D738=""),"",E738*D738)</f>
        <v/>
      </c>
      <c r="G738" s="176" t="str">
        <f t="array" ref="G738">IF(SUMPRODUCT((原材料明细表!$A$6:$A$1000&gt;=$G$4)*(原材料明细表!$A$6:$A$1000&lt;=$H$4)*(原材料明细表!$C$6:$C$1000=$A738)*(原材料明细表!$I$6:$I$1000))=0,"",SUMPRODUCT((原材料明细表!$A$6:$A$1000&gt;=$G$4)*(原材料明细表!$A$6:$A$1000&lt;=$H$4)*(原材料明细表!$C$6:$C$1000=$A738)*(原材料明细表!$I$6:$I$1000)))</f>
        <v/>
      </c>
      <c r="H738" s="174" t="str">
        <f t="array" ref="H738">IF(A738="","",VLOOKUP(A738,基础资料!A:E,4,0))</f>
        <v/>
      </c>
      <c r="I738" s="184" t="str">
        <f t="array" ref="I738">IF(OR(A738="",G738=""),"",G738*H738)</f>
        <v/>
      </c>
      <c r="J738" s="176" t="str">
        <f t="array" ref="J738">IF(SUMPRODUCT((原材料明细表!$A$6:$A$1000&gt;=$G$4)*(原材料明细表!$A$6:$A$1000&lt;=$H$4)*(原材料明细表!$C$6:$C$1000=$A738)*(原材料明细表!$L$6:$L$1000))=0,"",SUMPRODUCT((原材料明细表!$A$6:$A$1000&gt;=$G$4)*(原材料明细表!$A$6:$A$1000&lt;=$H$4)*(原材料明细表!$C$6:$C$1000=$A738)*(原材料明细表!$L$6:$L$1000)))</f>
        <v/>
      </c>
      <c r="K738" s="173" t="str">
        <f t="array" ref="K738">IF(A738="","",VLOOKUP(A738,基础资料!A:E,4,0))</f>
        <v/>
      </c>
      <c r="L738" s="184" t="str">
        <f t="array" ref="L738">IF(OR(A738="",J738=""),"",J738*K738)</f>
        <v/>
      </c>
      <c r="M738" s="185" t="str">
        <f t="array" ref="M738">IF(AND(D738="",G738="",J738=""),"",IF(AND(D738="",G738=""),-J738,IF(AND(D738="",J738=""),-G738,IF(AND(G738="",J738=""),D738,IF(D738="",-G738-J738,IF(G738="",D738-J738,IF(J738="",D738-G738,D738-G738-J738)))))))</f>
        <v/>
      </c>
      <c r="N738" s="173" t="str">
        <f t="array" ref="N738">IF(A738="","",VLOOKUP(A738,基础资料!A:E,4,0))</f>
        <v/>
      </c>
      <c r="O738" s="184" t="str">
        <f t="array" ref="O738">IF(OR(A738="",M738=""),"",N738*M738)</f>
        <v/>
      </c>
    </row>
    <row r="739" spans="1:15">
      <c r="A739" s="182"/>
      <c r="B739" s="172"/>
      <c r="C739" s="172"/>
      <c r="D739" s="183" t="str">
        <f t="array" ref="D739">IF(SUMPRODUCT((原材料明细表!$A$6:$A$1000&gt;=$G$4)*(原材料明细表!$A$6:$A$1000&lt;=$H$4)*(原材料明细表!$C$6:$C$1000=$A739)*(原材料明细表!$F$6:$F$1000))=0,"",SUMPRODUCT((原材料明细表!$A$6:$A$1000&gt;=$G$4)*(原材料明细表!$A$6:$A$1000&lt;=$H$4)*(原材料明细表!$C$6:$C$1000=$A739)*(原材料明细表!$F$6:$F$1000)))</f>
        <v/>
      </c>
      <c r="E739" s="179" t="str">
        <f t="array" ref="E739">IF(A739="","",VLOOKUP(A739,基础资料!A:E,4,0))</f>
        <v/>
      </c>
      <c r="F739" s="180" t="str">
        <f t="array" ref="F739">IF(OR(A739="",D739=""),"",E739*D739)</f>
        <v/>
      </c>
      <c r="G739" s="181" t="str">
        <f t="array" ref="G739">IF(SUMPRODUCT((原材料明细表!$A$6:$A$1000&gt;=$G$4)*(原材料明细表!$A$6:$A$1000&lt;=$H$4)*(原材料明细表!$C$6:$C$1000=$A739)*(原材料明细表!$I$6:$I$1000))=0,"",SUMPRODUCT((原材料明细表!$A$6:$A$1000&gt;=$G$4)*(原材料明细表!$A$6:$A$1000&lt;=$H$4)*(原材料明细表!$C$6:$C$1000=$A739)*(原材料明细表!$I$6:$I$1000)))</f>
        <v/>
      </c>
      <c r="H739" s="179" t="str">
        <f t="array" ref="H739">IF(A739="","",VLOOKUP(A739,基础资料!A:E,4,0))</f>
        <v/>
      </c>
      <c r="I739" s="186" t="str">
        <f t="array" ref="I739">IF(OR(A739="",G739=""),"",G739*H739)</f>
        <v/>
      </c>
      <c r="J739" s="181" t="str">
        <f t="array" ref="J739">IF(SUMPRODUCT((原材料明细表!$A$6:$A$1000&gt;=$G$4)*(原材料明细表!$A$6:$A$1000&lt;=$H$4)*(原材料明细表!$C$6:$C$1000=$A739)*(原材料明细表!$L$6:$L$1000))=0,"",SUMPRODUCT((原材料明细表!$A$6:$A$1000&gt;=$G$4)*(原材料明细表!$A$6:$A$1000&lt;=$H$4)*(原材料明细表!$C$6:$C$1000=$A739)*(原材料明细表!$L$6:$L$1000)))</f>
        <v/>
      </c>
      <c r="K739" s="178" t="str">
        <f t="array" ref="K739">IF(A739="","",VLOOKUP(A739,基础资料!A:E,4,0))</f>
        <v/>
      </c>
      <c r="L739" s="186" t="str">
        <f t="array" ref="L739">IF(OR(A739="",J739=""),"",J739*K739)</f>
        <v/>
      </c>
      <c r="M739" s="187" t="str">
        <f t="array" ref="M739">IF(AND(D739="",G739="",J739=""),"",IF(AND(D739="",G739=""),-J739,IF(AND(D739="",J739=""),-G739,IF(AND(G739="",J739=""),D739,IF(D739="",-G739-J739,IF(G739="",D739-J739,IF(J739="",D739-G739,D739-G739-J739)))))))</f>
        <v/>
      </c>
      <c r="N739" s="178" t="str">
        <f t="array" ref="N739">IF(A739="","",VLOOKUP(A739,基础资料!A:E,4,0))</f>
        <v/>
      </c>
      <c r="O739" s="186" t="str">
        <f t="array" ref="O739">IF(OR(A739="",M739=""),"",N739*M739)</f>
        <v/>
      </c>
    </row>
    <row r="740" spans="1:15">
      <c r="A740" s="182"/>
      <c r="B740" s="172"/>
      <c r="C740" s="172"/>
      <c r="D740" s="183" t="str">
        <f t="array" ref="D740">IF(SUMPRODUCT((原材料明细表!$A$6:$A$1000&gt;=$G$4)*(原材料明细表!$A$6:$A$1000&lt;=$H$4)*(原材料明细表!$C$6:$C$1000=$A740)*(原材料明细表!$F$6:$F$1000))=0,"",SUMPRODUCT((原材料明细表!$A$6:$A$1000&gt;=$G$4)*(原材料明细表!$A$6:$A$1000&lt;=$H$4)*(原材料明细表!$C$6:$C$1000=$A740)*(原材料明细表!$F$6:$F$1000)))</f>
        <v/>
      </c>
      <c r="E740" s="174" t="str">
        <f t="array" ref="E740">IF(A740="","",VLOOKUP(A740,基础资料!A:E,4,0))</f>
        <v/>
      </c>
      <c r="F740" s="175" t="str">
        <f t="array" ref="F740">IF(OR(A740="",D740=""),"",E740*D740)</f>
        <v/>
      </c>
      <c r="G740" s="176" t="str">
        <f t="array" ref="G740">IF(SUMPRODUCT((原材料明细表!$A$6:$A$1000&gt;=$G$4)*(原材料明细表!$A$6:$A$1000&lt;=$H$4)*(原材料明细表!$C$6:$C$1000=$A740)*(原材料明细表!$I$6:$I$1000))=0,"",SUMPRODUCT((原材料明细表!$A$6:$A$1000&gt;=$G$4)*(原材料明细表!$A$6:$A$1000&lt;=$H$4)*(原材料明细表!$C$6:$C$1000=$A740)*(原材料明细表!$I$6:$I$1000)))</f>
        <v/>
      </c>
      <c r="H740" s="174" t="str">
        <f t="array" ref="H740">IF(A740="","",VLOOKUP(A740,基础资料!A:E,4,0))</f>
        <v/>
      </c>
      <c r="I740" s="184" t="str">
        <f t="array" ref="I740">IF(OR(A740="",G740=""),"",G740*H740)</f>
        <v/>
      </c>
      <c r="J740" s="176" t="str">
        <f t="array" ref="J740">IF(SUMPRODUCT((原材料明细表!$A$6:$A$1000&gt;=$G$4)*(原材料明细表!$A$6:$A$1000&lt;=$H$4)*(原材料明细表!$C$6:$C$1000=$A740)*(原材料明细表!$L$6:$L$1000))=0,"",SUMPRODUCT((原材料明细表!$A$6:$A$1000&gt;=$G$4)*(原材料明细表!$A$6:$A$1000&lt;=$H$4)*(原材料明细表!$C$6:$C$1000=$A740)*(原材料明细表!$L$6:$L$1000)))</f>
        <v/>
      </c>
      <c r="K740" s="173" t="str">
        <f t="array" ref="K740">IF(A740="","",VLOOKUP(A740,基础资料!A:E,4,0))</f>
        <v/>
      </c>
      <c r="L740" s="184" t="str">
        <f t="array" ref="L740">IF(OR(A740="",J740=""),"",J740*K740)</f>
        <v/>
      </c>
      <c r="M740" s="185" t="str">
        <f t="array" ref="M740">IF(AND(D740="",G740="",J740=""),"",IF(AND(D740="",G740=""),-J740,IF(AND(D740="",J740=""),-G740,IF(AND(G740="",J740=""),D740,IF(D740="",-G740-J740,IF(G740="",D740-J740,IF(J740="",D740-G740,D740-G740-J740)))))))</f>
        <v/>
      </c>
      <c r="N740" s="173" t="str">
        <f t="array" ref="N740">IF(A740="","",VLOOKUP(A740,基础资料!A:E,4,0))</f>
        <v/>
      </c>
      <c r="O740" s="184" t="str">
        <f t="array" ref="O740">IF(OR(A740="",M740=""),"",N740*M740)</f>
        <v/>
      </c>
    </row>
    <row r="741" spans="1:15">
      <c r="A741" s="182"/>
      <c r="B741" s="172"/>
      <c r="C741" s="172"/>
      <c r="D741" s="183" t="str">
        <f t="array" ref="D741">IF(SUMPRODUCT((原材料明细表!$A$6:$A$1000&gt;=$G$4)*(原材料明细表!$A$6:$A$1000&lt;=$H$4)*(原材料明细表!$C$6:$C$1000=$A741)*(原材料明细表!$F$6:$F$1000))=0,"",SUMPRODUCT((原材料明细表!$A$6:$A$1000&gt;=$G$4)*(原材料明细表!$A$6:$A$1000&lt;=$H$4)*(原材料明细表!$C$6:$C$1000=$A741)*(原材料明细表!$F$6:$F$1000)))</f>
        <v/>
      </c>
      <c r="E741" s="179" t="str">
        <f t="array" ref="E741">IF(A741="","",VLOOKUP(A741,基础资料!A:E,4,0))</f>
        <v/>
      </c>
      <c r="F741" s="180" t="str">
        <f t="array" ref="F741">IF(OR(A741="",D741=""),"",E741*D741)</f>
        <v/>
      </c>
      <c r="G741" s="181" t="str">
        <f t="array" ref="G741">IF(SUMPRODUCT((原材料明细表!$A$6:$A$1000&gt;=$G$4)*(原材料明细表!$A$6:$A$1000&lt;=$H$4)*(原材料明细表!$C$6:$C$1000=$A741)*(原材料明细表!$I$6:$I$1000))=0,"",SUMPRODUCT((原材料明细表!$A$6:$A$1000&gt;=$G$4)*(原材料明细表!$A$6:$A$1000&lt;=$H$4)*(原材料明细表!$C$6:$C$1000=$A741)*(原材料明细表!$I$6:$I$1000)))</f>
        <v/>
      </c>
      <c r="H741" s="179" t="str">
        <f t="array" ref="H741">IF(A741="","",VLOOKUP(A741,基础资料!A:E,4,0))</f>
        <v/>
      </c>
      <c r="I741" s="186" t="str">
        <f t="array" ref="I741">IF(OR(A741="",G741=""),"",G741*H741)</f>
        <v/>
      </c>
      <c r="J741" s="181" t="str">
        <f t="array" ref="J741">IF(SUMPRODUCT((原材料明细表!$A$6:$A$1000&gt;=$G$4)*(原材料明细表!$A$6:$A$1000&lt;=$H$4)*(原材料明细表!$C$6:$C$1000=$A741)*(原材料明细表!$L$6:$L$1000))=0,"",SUMPRODUCT((原材料明细表!$A$6:$A$1000&gt;=$G$4)*(原材料明细表!$A$6:$A$1000&lt;=$H$4)*(原材料明细表!$C$6:$C$1000=$A741)*(原材料明细表!$L$6:$L$1000)))</f>
        <v/>
      </c>
      <c r="K741" s="178" t="str">
        <f t="array" ref="K741">IF(A741="","",VLOOKUP(A741,基础资料!A:E,4,0))</f>
        <v/>
      </c>
      <c r="L741" s="186" t="str">
        <f t="array" ref="L741">IF(OR(A741="",J741=""),"",J741*K741)</f>
        <v/>
      </c>
      <c r="M741" s="187" t="str">
        <f t="array" ref="M741">IF(AND(D741="",G741="",J741=""),"",IF(AND(D741="",G741=""),-J741,IF(AND(D741="",J741=""),-G741,IF(AND(G741="",J741=""),D741,IF(D741="",-G741-J741,IF(G741="",D741-J741,IF(J741="",D741-G741,D741-G741-J741)))))))</f>
        <v/>
      </c>
      <c r="N741" s="178" t="str">
        <f t="array" ref="N741">IF(A741="","",VLOOKUP(A741,基础资料!A:E,4,0))</f>
        <v/>
      </c>
      <c r="O741" s="186" t="str">
        <f t="array" ref="O741">IF(OR(A741="",M741=""),"",N741*M741)</f>
        <v/>
      </c>
    </row>
    <row r="742" spans="1:15">
      <c r="A742" s="182"/>
      <c r="B742" s="172"/>
      <c r="C742" s="172"/>
      <c r="D742" s="183" t="str">
        <f t="array" ref="D742">IF(SUMPRODUCT((原材料明细表!$A$6:$A$1000&gt;=$G$4)*(原材料明细表!$A$6:$A$1000&lt;=$H$4)*(原材料明细表!$C$6:$C$1000=$A742)*(原材料明细表!$F$6:$F$1000))=0,"",SUMPRODUCT((原材料明细表!$A$6:$A$1000&gt;=$G$4)*(原材料明细表!$A$6:$A$1000&lt;=$H$4)*(原材料明细表!$C$6:$C$1000=$A742)*(原材料明细表!$F$6:$F$1000)))</f>
        <v/>
      </c>
      <c r="E742" s="174" t="str">
        <f t="array" ref="E742">IF(A742="","",VLOOKUP(A742,基础资料!A:E,4,0))</f>
        <v/>
      </c>
      <c r="F742" s="175" t="str">
        <f t="array" ref="F742">IF(OR(A742="",D742=""),"",E742*D742)</f>
        <v/>
      </c>
      <c r="G742" s="176" t="str">
        <f t="array" ref="G742">IF(SUMPRODUCT((原材料明细表!$A$6:$A$1000&gt;=$G$4)*(原材料明细表!$A$6:$A$1000&lt;=$H$4)*(原材料明细表!$C$6:$C$1000=$A742)*(原材料明细表!$I$6:$I$1000))=0,"",SUMPRODUCT((原材料明细表!$A$6:$A$1000&gt;=$G$4)*(原材料明细表!$A$6:$A$1000&lt;=$H$4)*(原材料明细表!$C$6:$C$1000=$A742)*(原材料明细表!$I$6:$I$1000)))</f>
        <v/>
      </c>
      <c r="H742" s="174" t="str">
        <f t="array" ref="H742">IF(A742="","",VLOOKUP(A742,基础资料!A:E,4,0))</f>
        <v/>
      </c>
      <c r="I742" s="184" t="str">
        <f t="array" ref="I742">IF(OR(A742="",G742=""),"",G742*H742)</f>
        <v/>
      </c>
      <c r="J742" s="176" t="str">
        <f t="array" ref="J742">IF(SUMPRODUCT((原材料明细表!$A$6:$A$1000&gt;=$G$4)*(原材料明细表!$A$6:$A$1000&lt;=$H$4)*(原材料明细表!$C$6:$C$1000=$A742)*(原材料明细表!$L$6:$L$1000))=0,"",SUMPRODUCT((原材料明细表!$A$6:$A$1000&gt;=$G$4)*(原材料明细表!$A$6:$A$1000&lt;=$H$4)*(原材料明细表!$C$6:$C$1000=$A742)*(原材料明细表!$L$6:$L$1000)))</f>
        <v/>
      </c>
      <c r="K742" s="173" t="str">
        <f t="array" ref="K742">IF(A742="","",VLOOKUP(A742,基础资料!A:E,4,0))</f>
        <v/>
      </c>
      <c r="L742" s="184" t="str">
        <f t="array" ref="L742">IF(OR(A742="",J742=""),"",J742*K742)</f>
        <v/>
      </c>
      <c r="M742" s="185" t="str">
        <f t="array" ref="M742">IF(AND(D742="",G742="",J742=""),"",IF(AND(D742="",G742=""),-J742,IF(AND(D742="",J742=""),-G742,IF(AND(G742="",J742=""),D742,IF(D742="",-G742-J742,IF(G742="",D742-J742,IF(J742="",D742-G742,D742-G742-J742)))))))</f>
        <v/>
      </c>
      <c r="N742" s="173" t="str">
        <f t="array" ref="N742">IF(A742="","",VLOOKUP(A742,基础资料!A:E,4,0))</f>
        <v/>
      </c>
      <c r="O742" s="184" t="str">
        <f t="array" ref="O742">IF(OR(A742="",M742=""),"",N742*M742)</f>
        <v/>
      </c>
    </row>
    <row r="743" spans="1:15">
      <c r="A743" s="182"/>
      <c r="B743" s="172"/>
      <c r="C743" s="172"/>
      <c r="D743" s="183" t="str">
        <f t="array" ref="D743">IF(SUMPRODUCT((原材料明细表!$A$6:$A$1000&gt;=$G$4)*(原材料明细表!$A$6:$A$1000&lt;=$H$4)*(原材料明细表!$C$6:$C$1000=$A743)*(原材料明细表!$F$6:$F$1000))=0,"",SUMPRODUCT((原材料明细表!$A$6:$A$1000&gt;=$G$4)*(原材料明细表!$A$6:$A$1000&lt;=$H$4)*(原材料明细表!$C$6:$C$1000=$A743)*(原材料明细表!$F$6:$F$1000)))</f>
        <v/>
      </c>
      <c r="E743" s="179" t="str">
        <f t="array" ref="E743">IF(A743="","",VLOOKUP(A743,基础资料!A:E,4,0))</f>
        <v/>
      </c>
      <c r="F743" s="180" t="str">
        <f t="array" ref="F743">IF(OR(A743="",D743=""),"",E743*D743)</f>
        <v/>
      </c>
      <c r="G743" s="181" t="str">
        <f t="array" ref="G743">IF(SUMPRODUCT((原材料明细表!$A$6:$A$1000&gt;=$G$4)*(原材料明细表!$A$6:$A$1000&lt;=$H$4)*(原材料明细表!$C$6:$C$1000=$A743)*(原材料明细表!$I$6:$I$1000))=0,"",SUMPRODUCT((原材料明细表!$A$6:$A$1000&gt;=$G$4)*(原材料明细表!$A$6:$A$1000&lt;=$H$4)*(原材料明细表!$C$6:$C$1000=$A743)*(原材料明细表!$I$6:$I$1000)))</f>
        <v/>
      </c>
      <c r="H743" s="179" t="str">
        <f t="array" ref="H743">IF(A743="","",VLOOKUP(A743,基础资料!A:E,4,0))</f>
        <v/>
      </c>
      <c r="I743" s="186" t="str">
        <f t="array" ref="I743">IF(OR(A743="",G743=""),"",G743*H743)</f>
        <v/>
      </c>
      <c r="J743" s="181" t="str">
        <f t="array" ref="J743">IF(SUMPRODUCT((原材料明细表!$A$6:$A$1000&gt;=$G$4)*(原材料明细表!$A$6:$A$1000&lt;=$H$4)*(原材料明细表!$C$6:$C$1000=$A743)*(原材料明细表!$L$6:$L$1000))=0,"",SUMPRODUCT((原材料明细表!$A$6:$A$1000&gt;=$G$4)*(原材料明细表!$A$6:$A$1000&lt;=$H$4)*(原材料明细表!$C$6:$C$1000=$A743)*(原材料明细表!$L$6:$L$1000)))</f>
        <v/>
      </c>
      <c r="K743" s="178" t="str">
        <f t="array" ref="K743">IF(A743="","",VLOOKUP(A743,基础资料!A:E,4,0))</f>
        <v/>
      </c>
      <c r="L743" s="186" t="str">
        <f t="array" ref="L743">IF(OR(A743="",J743=""),"",J743*K743)</f>
        <v/>
      </c>
      <c r="M743" s="187" t="str">
        <f t="array" ref="M743">IF(AND(D743="",G743="",J743=""),"",IF(AND(D743="",G743=""),-J743,IF(AND(D743="",J743=""),-G743,IF(AND(G743="",J743=""),D743,IF(D743="",-G743-J743,IF(G743="",D743-J743,IF(J743="",D743-G743,D743-G743-J743)))))))</f>
        <v/>
      </c>
      <c r="N743" s="178" t="str">
        <f t="array" ref="N743">IF(A743="","",VLOOKUP(A743,基础资料!A:E,4,0))</f>
        <v/>
      </c>
      <c r="O743" s="186" t="str">
        <f t="array" ref="O743">IF(OR(A743="",M743=""),"",N743*M743)</f>
        <v/>
      </c>
    </row>
    <row r="744" spans="1:15">
      <c r="A744" s="182"/>
      <c r="B744" s="172"/>
      <c r="C744" s="172"/>
      <c r="D744" s="183" t="str">
        <f t="array" ref="D744">IF(SUMPRODUCT((原材料明细表!$A$6:$A$1000&gt;=$G$4)*(原材料明细表!$A$6:$A$1000&lt;=$H$4)*(原材料明细表!$C$6:$C$1000=$A744)*(原材料明细表!$F$6:$F$1000))=0,"",SUMPRODUCT((原材料明细表!$A$6:$A$1000&gt;=$G$4)*(原材料明细表!$A$6:$A$1000&lt;=$H$4)*(原材料明细表!$C$6:$C$1000=$A744)*(原材料明细表!$F$6:$F$1000)))</f>
        <v/>
      </c>
      <c r="E744" s="174" t="str">
        <f t="array" ref="E744">IF(A744="","",VLOOKUP(A744,基础资料!A:E,4,0))</f>
        <v/>
      </c>
      <c r="F744" s="175" t="str">
        <f t="array" ref="F744">IF(OR(A744="",D744=""),"",E744*D744)</f>
        <v/>
      </c>
      <c r="G744" s="176" t="str">
        <f t="array" ref="G744">IF(SUMPRODUCT((原材料明细表!$A$6:$A$1000&gt;=$G$4)*(原材料明细表!$A$6:$A$1000&lt;=$H$4)*(原材料明细表!$C$6:$C$1000=$A744)*(原材料明细表!$I$6:$I$1000))=0,"",SUMPRODUCT((原材料明细表!$A$6:$A$1000&gt;=$G$4)*(原材料明细表!$A$6:$A$1000&lt;=$H$4)*(原材料明细表!$C$6:$C$1000=$A744)*(原材料明细表!$I$6:$I$1000)))</f>
        <v/>
      </c>
      <c r="H744" s="174" t="str">
        <f t="array" ref="H744">IF(A744="","",VLOOKUP(A744,基础资料!A:E,4,0))</f>
        <v/>
      </c>
      <c r="I744" s="184" t="str">
        <f t="array" ref="I744">IF(OR(A744="",G744=""),"",G744*H744)</f>
        <v/>
      </c>
      <c r="J744" s="176" t="str">
        <f t="array" ref="J744">IF(SUMPRODUCT((原材料明细表!$A$6:$A$1000&gt;=$G$4)*(原材料明细表!$A$6:$A$1000&lt;=$H$4)*(原材料明细表!$C$6:$C$1000=$A744)*(原材料明细表!$L$6:$L$1000))=0,"",SUMPRODUCT((原材料明细表!$A$6:$A$1000&gt;=$G$4)*(原材料明细表!$A$6:$A$1000&lt;=$H$4)*(原材料明细表!$C$6:$C$1000=$A744)*(原材料明细表!$L$6:$L$1000)))</f>
        <v/>
      </c>
      <c r="K744" s="173" t="str">
        <f t="array" ref="K744">IF(A744="","",VLOOKUP(A744,基础资料!A:E,4,0))</f>
        <v/>
      </c>
      <c r="L744" s="184" t="str">
        <f t="array" ref="L744">IF(OR(A744="",J744=""),"",J744*K744)</f>
        <v/>
      </c>
      <c r="M744" s="185" t="str">
        <f t="array" ref="M744">IF(AND(D744="",G744="",J744=""),"",IF(AND(D744="",G744=""),-J744,IF(AND(D744="",J744=""),-G744,IF(AND(G744="",J744=""),D744,IF(D744="",-G744-J744,IF(G744="",D744-J744,IF(J744="",D744-G744,D744-G744-J744)))))))</f>
        <v/>
      </c>
      <c r="N744" s="173" t="str">
        <f t="array" ref="N744">IF(A744="","",VLOOKUP(A744,基础资料!A:E,4,0))</f>
        <v/>
      </c>
      <c r="O744" s="184" t="str">
        <f t="array" ref="O744">IF(OR(A744="",M744=""),"",N744*M744)</f>
        <v/>
      </c>
    </row>
    <row r="745" spans="1:15">
      <c r="A745" s="182"/>
      <c r="B745" s="172"/>
      <c r="C745" s="172"/>
      <c r="D745" s="183" t="str">
        <f t="array" ref="D745">IF(SUMPRODUCT((原材料明细表!$A$6:$A$1000&gt;=$G$4)*(原材料明细表!$A$6:$A$1000&lt;=$H$4)*(原材料明细表!$C$6:$C$1000=$A745)*(原材料明细表!$F$6:$F$1000))=0,"",SUMPRODUCT((原材料明细表!$A$6:$A$1000&gt;=$G$4)*(原材料明细表!$A$6:$A$1000&lt;=$H$4)*(原材料明细表!$C$6:$C$1000=$A745)*(原材料明细表!$F$6:$F$1000)))</f>
        <v/>
      </c>
      <c r="E745" s="179" t="str">
        <f t="array" ref="E745">IF(A745="","",VLOOKUP(A745,基础资料!A:E,4,0))</f>
        <v/>
      </c>
      <c r="F745" s="180" t="str">
        <f t="array" ref="F745">IF(OR(A745="",D745=""),"",E745*D745)</f>
        <v/>
      </c>
      <c r="G745" s="181" t="str">
        <f t="array" ref="G745">IF(SUMPRODUCT((原材料明细表!$A$6:$A$1000&gt;=$G$4)*(原材料明细表!$A$6:$A$1000&lt;=$H$4)*(原材料明细表!$C$6:$C$1000=$A745)*(原材料明细表!$I$6:$I$1000))=0,"",SUMPRODUCT((原材料明细表!$A$6:$A$1000&gt;=$G$4)*(原材料明细表!$A$6:$A$1000&lt;=$H$4)*(原材料明细表!$C$6:$C$1000=$A745)*(原材料明细表!$I$6:$I$1000)))</f>
        <v/>
      </c>
      <c r="H745" s="179" t="str">
        <f t="array" ref="H745">IF(A745="","",VLOOKUP(A745,基础资料!A:E,4,0))</f>
        <v/>
      </c>
      <c r="I745" s="186" t="str">
        <f t="array" ref="I745">IF(OR(A745="",G745=""),"",G745*H745)</f>
        <v/>
      </c>
      <c r="J745" s="181" t="str">
        <f t="array" ref="J745">IF(SUMPRODUCT((原材料明细表!$A$6:$A$1000&gt;=$G$4)*(原材料明细表!$A$6:$A$1000&lt;=$H$4)*(原材料明细表!$C$6:$C$1000=$A745)*(原材料明细表!$L$6:$L$1000))=0,"",SUMPRODUCT((原材料明细表!$A$6:$A$1000&gt;=$G$4)*(原材料明细表!$A$6:$A$1000&lt;=$H$4)*(原材料明细表!$C$6:$C$1000=$A745)*(原材料明细表!$L$6:$L$1000)))</f>
        <v/>
      </c>
      <c r="K745" s="178" t="str">
        <f t="array" ref="K745">IF(A745="","",VLOOKUP(A745,基础资料!A:E,4,0))</f>
        <v/>
      </c>
      <c r="L745" s="186" t="str">
        <f t="array" ref="L745">IF(OR(A745="",J745=""),"",J745*K745)</f>
        <v/>
      </c>
      <c r="M745" s="187" t="str">
        <f t="array" ref="M745">IF(AND(D745="",G745="",J745=""),"",IF(AND(D745="",G745=""),-J745,IF(AND(D745="",J745=""),-G745,IF(AND(G745="",J745=""),D745,IF(D745="",-G745-J745,IF(G745="",D745-J745,IF(J745="",D745-G745,D745-G745-J745)))))))</f>
        <v/>
      </c>
      <c r="N745" s="178" t="str">
        <f t="array" ref="N745">IF(A745="","",VLOOKUP(A745,基础资料!A:E,4,0))</f>
        <v/>
      </c>
      <c r="O745" s="186" t="str">
        <f t="array" ref="O745">IF(OR(A745="",M745=""),"",N745*M745)</f>
        <v/>
      </c>
    </row>
    <row r="746" spans="1:15">
      <c r="A746" s="182"/>
      <c r="B746" s="172"/>
      <c r="C746" s="172"/>
      <c r="D746" s="183" t="str">
        <f t="array" ref="D746">IF(SUMPRODUCT((原材料明细表!$A$6:$A$1000&gt;=$G$4)*(原材料明细表!$A$6:$A$1000&lt;=$H$4)*(原材料明细表!$C$6:$C$1000=$A746)*(原材料明细表!$F$6:$F$1000))=0,"",SUMPRODUCT((原材料明细表!$A$6:$A$1000&gt;=$G$4)*(原材料明细表!$A$6:$A$1000&lt;=$H$4)*(原材料明细表!$C$6:$C$1000=$A746)*(原材料明细表!$F$6:$F$1000)))</f>
        <v/>
      </c>
      <c r="E746" s="174" t="str">
        <f t="array" ref="E746">IF(A746="","",VLOOKUP(A746,基础资料!A:E,4,0))</f>
        <v/>
      </c>
      <c r="F746" s="175" t="str">
        <f t="array" ref="F746">IF(OR(A746="",D746=""),"",E746*D746)</f>
        <v/>
      </c>
      <c r="G746" s="176" t="str">
        <f t="array" ref="G746">IF(SUMPRODUCT((原材料明细表!$A$6:$A$1000&gt;=$G$4)*(原材料明细表!$A$6:$A$1000&lt;=$H$4)*(原材料明细表!$C$6:$C$1000=$A746)*(原材料明细表!$I$6:$I$1000))=0,"",SUMPRODUCT((原材料明细表!$A$6:$A$1000&gt;=$G$4)*(原材料明细表!$A$6:$A$1000&lt;=$H$4)*(原材料明细表!$C$6:$C$1000=$A746)*(原材料明细表!$I$6:$I$1000)))</f>
        <v/>
      </c>
      <c r="H746" s="174" t="str">
        <f t="array" ref="H746">IF(A746="","",VLOOKUP(A746,基础资料!A:E,4,0))</f>
        <v/>
      </c>
      <c r="I746" s="184" t="str">
        <f t="array" ref="I746">IF(OR(A746="",G746=""),"",G746*H746)</f>
        <v/>
      </c>
      <c r="J746" s="176" t="str">
        <f t="array" ref="J746">IF(SUMPRODUCT((原材料明细表!$A$6:$A$1000&gt;=$G$4)*(原材料明细表!$A$6:$A$1000&lt;=$H$4)*(原材料明细表!$C$6:$C$1000=$A746)*(原材料明细表!$L$6:$L$1000))=0,"",SUMPRODUCT((原材料明细表!$A$6:$A$1000&gt;=$G$4)*(原材料明细表!$A$6:$A$1000&lt;=$H$4)*(原材料明细表!$C$6:$C$1000=$A746)*(原材料明细表!$L$6:$L$1000)))</f>
        <v/>
      </c>
      <c r="K746" s="173" t="str">
        <f t="array" ref="K746">IF(A746="","",VLOOKUP(A746,基础资料!A:E,4,0))</f>
        <v/>
      </c>
      <c r="L746" s="184" t="str">
        <f t="array" ref="L746">IF(OR(A746="",J746=""),"",J746*K746)</f>
        <v/>
      </c>
      <c r="M746" s="185" t="str">
        <f t="array" ref="M746">IF(AND(D746="",G746="",J746=""),"",IF(AND(D746="",G746=""),-J746,IF(AND(D746="",J746=""),-G746,IF(AND(G746="",J746=""),D746,IF(D746="",-G746-J746,IF(G746="",D746-J746,IF(J746="",D746-G746,D746-G746-J746)))))))</f>
        <v/>
      </c>
      <c r="N746" s="173" t="str">
        <f t="array" ref="N746">IF(A746="","",VLOOKUP(A746,基础资料!A:E,4,0))</f>
        <v/>
      </c>
      <c r="O746" s="184" t="str">
        <f t="array" ref="O746">IF(OR(A746="",M746=""),"",N746*M746)</f>
        <v/>
      </c>
    </row>
    <row r="747" spans="1:15">
      <c r="A747" s="182"/>
      <c r="B747" s="172"/>
      <c r="C747" s="172"/>
      <c r="D747" s="183" t="str">
        <f t="array" ref="D747">IF(SUMPRODUCT((原材料明细表!$A$6:$A$1000&gt;=$G$4)*(原材料明细表!$A$6:$A$1000&lt;=$H$4)*(原材料明细表!$C$6:$C$1000=$A747)*(原材料明细表!$F$6:$F$1000))=0,"",SUMPRODUCT((原材料明细表!$A$6:$A$1000&gt;=$G$4)*(原材料明细表!$A$6:$A$1000&lt;=$H$4)*(原材料明细表!$C$6:$C$1000=$A747)*(原材料明细表!$F$6:$F$1000)))</f>
        <v/>
      </c>
      <c r="E747" s="179" t="str">
        <f t="array" ref="E747">IF(A747="","",VLOOKUP(A747,基础资料!A:E,4,0))</f>
        <v/>
      </c>
      <c r="F747" s="180" t="str">
        <f t="array" ref="F747">IF(OR(A747="",D747=""),"",E747*D747)</f>
        <v/>
      </c>
      <c r="G747" s="181" t="str">
        <f t="array" ref="G747">IF(SUMPRODUCT((原材料明细表!$A$6:$A$1000&gt;=$G$4)*(原材料明细表!$A$6:$A$1000&lt;=$H$4)*(原材料明细表!$C$6:$C$1000=$A747)*(原材料明细表!$I$6:$I$1000))=0,"",SUMPRODUCT((原材料明细表!$A$6:$A$1000&gt;=$G$4)*(原材料明细表!$A$6:$A$1000&lt;=$H$4)*(原材料明细表!$C$6:$C$1000=$A747)*(原材料明细表!$I$6:$I$1000)))</f>
        <v/>
      </c>
      <c r="H747" s="179" t="str">
        <f t="array" ref="H747">IF(A747="","",VLOOKUP(A747,基础资料!A:E,4,0))</f>
        <v/>
      </c>
      <c r="I747" s="186" t="str">
        <f t="array" ref="I747">IF(OR(A747="",G747=""),"",G747*H747)</f>
        <v/>
      </c>
      <c r="J747" s="181" t="str">
        <f t="array" ref="J747">IF(SUMPRODUCT((原材料明细表!$A$6:$A$1000&gt;=$G$4)*(原材料明细表!$A$6:$A$1000&lt;=$H$4)*(原材料明细表!$C$6:$C$1000=$A747)*(原材料明细表!$L$6:$L$1000))=0,"",SUMPRODUCT((原材料明细表!$A$6:$A$1000&gt;=$G$4)*(原材料明细表!$A$6:$A$1000&lt;=$H$4)*(原材料明细表!$C$6:$C$1000=$A747)*(原材料明细表!$L$6:$L$1000)))</f>
        <v/>
      </c>
      <c r="K747" s="178" t="str">
        <f t="array" ref="K747">IF(A747="","",VLOOKUP(A747,基础资料!A:E,4,0))</f>
        <v/>
      </c>
      <c r="L747" s="186" t="str">
        <f t="array" ref="L747">IF(OR(A747="",J747=""),"",J747*K747)</f>
        <v/>
      </c>
      <c r="M747" s="187" t="str">
        <f t="array" ref="M747">IF(AND(D747="",G747="",J747=""),"",IF(AND(D747="",G747=""),-J747,IF(AND(D747="",J747=""),-G747,IF(AND(G747="",J747=""),D747,IF(D747="",-G747-J747,IF(G747="",D747-J747,IF(J747="",D747-G747,D747-G747-J747)))))))</f>
        <v/>
      </c>
      <c r="N747" s="178" t="str">
        <f t="array" ref="N747">IF(A747="","",VLOOKUP(A747,基础资料!A:E,4,0))</f>
        <v/>
      </c>
      <c r="O747" s="186" t="str">
        <f t="array" ref="O747">IF(OR(A747="",M747=""),"",N747*M747)</f>
        <v/>
      </c>
    </row>
    <row r="748" spans="1:15">
      <c r="A748" s="182"/>
      <c r="B748" s="172"/>
      <c r="C748" s="172"/>
      <c r="D748" s="183" t="str">
        <f t="array" ref="D748">IF(SUMPRODUCT((原材料明细表!$A$6:$A$1000&gt;=$G$4)*(原材料明细表!$A$6:$A$1000&lt;=$H$4)*(原材料明细表!$C$6:$C$1000=$A748)*(原材料明细表!$F$6:$F$1000))=0,"",SUMPRODUCT((原材料明细表!$A$6:$A$1000&gt;=$G$4)*(原材料明细表!$A$6:$A$1000&lt;=$H$4)*(原材料明细表!$C$6:$C$1000=$A748)*(原材料明细表!$F$6:$F$1000)))</f>
        <v/>
      </c>
      <c r="E748" s="174" t="str">
        <f t="array" ref="E748">IF(A748="","",VLOOKUP(A748,基础资料!A:E,4,0))</f>
        <v/>
      </c>
      <c r="F748" s="175" t="str">
        <f t="array" ref="F748">IF(OR(A748="",D748=""),"",E748*D748)</f>
        <v/>
      </c>
      <c r="G748" s="176" t="str">
        <f t="array" ref="G748">IF(SUMPRODUCT((原材料明细表!$A$6:$A$1000&gt;=$G$4)*(原材料明细表!$A$6:$A$1000&lt;=$H$4)*(原材料明细表!$C$6:$C$1000=$A748)*(原材料明细表!$I$6:$I$1000))=0,"",SUMPRODUCT((原材料明细表!$A$6:$A$1000&gt;=$G$4)*(原材料明细表!$A$6:$A$1000&lt;=$H$4)*(原材料明细表!$C$6:$C$1000=$A748)*(原材料明细表!$I$6:$I$1000)))</f>
        <v/>
      </c>
      <c r="H748" s="174" t="str">
        <f t="array" ref="H748">IF(A748="","",VLOOKUP(A748,基础资料!A:E,4,0))</f>
        <v/>
      </c>
      <c r="I748" s="184" t="str">
        <f t="array" ref="I748">IF(OR(A748="",G748=""),"",G748*H748)</f>
        <v/>
      </c>
      <c r="J748" s="176" t="str">
        <f t="array" ref="J748">IF(SUMPRODUCT((原材料明细表!$A$6:$A$1000&gt;=$G$4)*(原材料明细表!$A$6:$A$1000&lt;=$H$4)*(原材料明细表!$C$6:$C$1000=$A748)*(原材料明细表!$L$6:$L$1000))=0,"",SUMPRODUCT((原材料明细表!$A$6:$A$1000&gt;=$G$4)*(原材料明细表!$A$6:$A$1000&lt;=$H$4)*(原材料明细表!$C$6:$C$1000=$A748)*(原材料明细表!$L$6:$L$1000)))</f>
        <v/>
      </c>
      <c r="K748" s="173" t="str">
        <f t="array" ref="K748">IF(A748="","",VLOOKUP(A748,基础资料!A:E,4,0))</f>
        <v/>
      </c>
      <c r="L748" s="184" t="str">
        <f t="array" ref="L748">IF(OR(A748="",J748=""),"",J748*K748)</f>
        <v/>
      </c>
      <c r="M748" s="185" t="str">
        <f t="array" ref="M748">IF(AND(D748="",G748="",J748=""),"",IF(AND(D748="",G748=""),-J748,IF(AND(D748="",J748=""),-G748,IF(AND(G748="",J748=""),D748,IF(D748="",-G748-J748,IF(G748="",D748-J748,IF(J748="",D748-G748,D748-G748-J748)))))))</f>
        <v/>
      </c>
      <c r="N748" s="173" t="str">
        <f t="array" ref="N748">IF(A748="","",VLOOKUP(A748,基础资料!A:E,4,0))</f>
        <v/>
      </c>
      <c r="O748" s="184" t="str">
        <f t="array" ref="O748">IF(OR(A748="",M748=""),"",N748*M748)</f>
        <v/>
      </c>
    </row>
    <row r="749" spans="1:15">
      <c r="A749" s="182"/>
      <c r="B749" s="172"/>
      <c r="C749" s="172"/>
      <c r="D749" s="183" t="str">
        <f t="array" ref="D749">IF(SUMPRODUCT((原材料明细表!$A$6:$A$1000&gt;=$G$4)*(原材料明细表!$A$6:$A$1000&lt;=$H$4)*(原材料明细表!$C$6:$C$1000=$A749)*(原材料明细表!$F$6:$F$1000))=0,"",SUMPRODUCT((原材料明细表!$A$6:$A$1000&gt;=$G$4)*(原材料明细表!$A$6:$A$1000&lt;=$H$4)*(原材料明细表!$C$6:$C$1000=$A749)*(原材料明细表!$F$6:$F$1000)))</f>
        <v/>
      </c>
      <c r="E749" s="179" t="str">
        <f t="array" ref="E749">IF(A749="","",VLOOKUP(A749,基础资料!A:E,4,0))</f>
        <v/>
      </c>
      <c r="F749" s="180" t="str">
        <f t="array" ref="F749">IF(OR(A749="",D749=""),"",E749*D749)</f>
        <v/>
      </c>
      <c r="G749" s="181" t="str">
        <f t="array" ref="G749">IF(SUMPRODUCT((原材料明细表!$A$6:$A$1000&gt;=$G$4)*(原材料明细表!$A$6:$A$1000&lt;=$H$4)*(原材料明细表!$C$6:$C$1000=$A749)*(原材料明细表!$I$6:$I$1000))=0,"",SUMPRODUCT((原材料明细表!$A$6:$A$1000&gt;=$G$4)*(原材料明细表!$A$6:$A$1000&lt;=$H$4)*(原材料明细表!$C$6:$C$1000=$A749)*(原材料明细表!$I$6:$I$1000)))</f>
        <v/>
      </c>
      <c r="H749" s="179" t="str">
        <f t="array" ref="H749">IF(A749="","",VLOOKUP(A749,基础资料!A:E,4,0))</f>
        <v/>
      </c>
      <c r="I749" s="186" t="str">
        <f t="array" ref="I749">IF(OR(A749="",G749=""),"",G749*H749)</f>
        <v/>
      </c>
      <c r="J749" s="181" t="str">
        <f t="array" ref="J749">IF(SUMPRODUCT((原材料明细表!$A$6:$A$1000&gt;=$G$4)*(原材料明细表!$A$6:$A$1000&lt;=$H$4)*(原材料明细表!$C$6:$C$1000=$A749)*(原材料明细表!$L$6:$L$1000))=0,"",SUMPRODUCT((原材料明细表!$A$6:$A$1000&gt;=$G$4)*(原材料明细表!$A$6:$A$1000&lt;=$H$4)*(原材料明细表!$C$6:$C$1000=$A749)*(原材料明细表!$L$6:$L$1000)))</f>
        <v/>
      </c>
      <c r="K749" s="178" t="str">
        <f t="array" ref="K749">IF(A749="","",VLOOKUP(A749,基础资料!A:E,4,0))</f>
        <v/>
      </c>
      <c r="L749" s="186" t="str">
        <f t="array" ref="L749">IF(OR(A749="",J749=""),"",J749*K749)</f>
        <v/>
      </c>
      <c r="M749" s="187" t="str">
        <f t="array" ref="M749">IF(AND(D749="",G749="",J749=""),"",IF(AND(D749="",G749=""),-J749,IF(AND(D749="",J749=""),-G749,IF(AND(G749="",J749=""),D749,IF(D749="",-G749-J749,IF(G749="",D749-J749,IF(J749="",D749-G749,D749-G749-J749)))))))</f>
        <v/>
      </c>
      <c r="N749" s="178" t="str">
        <f t="array" ref="N749">IF(A749="","",VLOOKUP(A749,基础资料!A:E,4,0))</f>
        <v/>
      </c>
      <c r="O749" s="186" t="str">
        <f t="array" ref="O749">IF(OR(A749="",M749=""),"",N749*M749)</f>
        <v/>
      </c>
    </row>
    <row r="750" spans="1:15">
      <c r="A750" s="182"/>
      <c r="B750" s="172"/>
      <c r="C750" s="172"/>
      <c r="D750" s="183" t="str">
        <f t="array" ref="D750">IF(SUMPRODUCT((原材料明细表!$A$6:$A$1000&gt;=$G$4)*(原材料明细表!$A$6:$A$1000&lt;=$H$4)*(原材料明细表!$C$6:$C$1000=$A750)*(原材料明细表!$F$6:$F$1000))=0,"",SUMPRODUCT((原材料明细表!$A$6:$A$1000&gt;=$G$4)*(原材料明细表!$A$6:$A$1000&lt;=$H$4)*(原材料明细表!$C$6:$C$1000=$A750)*(原材料明细表!$F$6:$F$1000)))</f>
        <v/>
      </c>
      <c r="E750" s="174" t="str">
        <f t="array" ref="E750">IF(A750="","",VLOOKUP(A750,基础资料!A:E,4,0))</f>
        <v/>
      </c>
      <c r="F750" s="175" t="str">
        <f t="array" ref="F750">IF(OR(A750="",D750=""),"",E750*D750)</f>
        <v/>
      </c>
      <c r="G750" s="176" t="str">
        <f t="array" ref="G750">IF(SUMPRODUCT((原材料明细表!$A$6:$A$1000&gt;=$G$4)*(原材料明细表!$A$6:$A$1000&lt;=$H$4)*(原材料明细表!$C$6:$C$1000=$A750)*(原材料明细表!$I$6:$I$1000))=0,"",SUMPRODUCT((原材料明细表!$A$6:$A$1000&gt;=$G$4)*(原材料明细表!$A$6:$A$1000&lt;=$H$4)*(原材料明细表!$C$6:$C$1000=$A750)*(原材料明细表!$I$6:$I$1000)))</f>
        <v/>
      </c>
      <c r="H750" s="174" t="str">
        <f t="array" ref="H750">IF(A750="","",VLOOKUP(A750,基础资料!A:E,4,0))</f>
        <v/>
      </c>
      <c r="I750" s="184" t="str">
        <f t="array" ref="I750">IF(OR(A750="",G750=""),"",G750*H750)</f>
        <v/>
      </c>
      <c r="J750" s="176" t="str">
        <f t="array" ref="J750">IF(SUMPRODUCT((原材料明细表!$A$6:$A$1000&gt;=$G$4)*(原材料明细表!$A$6:$A$1000&lt;=$H$4)*(原材料明细表!$C$6:$C$1000=$A750)*(原材料明细表!$L$6:$L$1000))=0,"",SUMPRODUCT((原材料明细表!$A$6:$A$1000&gt;=$G$4)*(原材料明细表!$A$6:$A$1000&lt;=$H$4)*(原材料明细表!$C$6:$C$1000=$A750)*(原材料明细表!$L$6:$L$1000)))</f>
        <v/>
      </c>
      <c r="K750" s="173" t="str">
        <f t="array" ref="K750">IF(A750="","",VLOOKUP(A750,基础资料!A:E,4,0))</f>
        <v/>
      </c>
      <c r="L750" s="184" t="str">
        <f t="array" ref="L750">IF(OR(A750="",J750=""),"",J750*K750)</f>
        <v/>
      </c>
      <c r="M750" s="185" t="str">
        <f t="array" ref="M750">IF(AND(D750="",G750="",J750=""),"",IF(AND(D750="",G750=""),-J750,IF(AND(D750="",J750=""),-G750,IF(AND(G750="",J750=""),D750,IF(D750="",-G750-J750,IF(G750="",D750-J750,IF(J750="",D750-G750,D750-G750-J750)))))))</f>
        <v/>
      </c>
      <c r="N750" s="173" t="str">
        <f t="array" ref="N750">IF(A750="","",VLOOKUP(A750,基础资料!A:E,4,0))</f>
        <v/>
      </c>
      <c r="O750" s="184" t="str">
        <f t="array" ref="O750">IF(OR(A750="",M750=""),"",N750*M750)</f>
        <v/>
      </c>
    </row>
    <row r="751" spans="1:15">
      <c r="A751" s="182"/>
      <c r="B751" s="172"/>
      <c r="C751" s="172"/>
      <c r="D751" s="183" t="str">
        <f t="array" ref="D751">IF(SUMPRODUCT((原材料明细表!$A$6:$A$1000&gt;=$G$4)*(原材料明细表!$A$6:$A$1000&lt;=$H$4)*(原材料明细表!$C$6:$C$1000=$A751)*(原材料明细表!$F$6:$F$1000))=0,"",SUMPRODUCT((原材料明细表!$A$6:$A$1000&gt;=$G$4)*(原材料明细表!$A$6:$A$1000&lt;=$H$4)*(原材料明细表!$C$6:$C$1000=$A751)*(原材料明细表!$F$6:$F$1000)))</f>
        <v/>
      </c>
      <c r="E751" s="179" t="str">
        <f t="array" ref="E751">IF(A751="","",VLOOKUP(A751,基础资料!A:E,4,0))</f>
        <v/>
      </c>
      <c r="F751" s="180" t="str">
        <f t="array" ref="F751">IF(OR(A751="",D751=""),"",E751*D751)</f>
        <v/>
      </c>
      <c r="G751" s="181" t="str">
        <f t="array" ref="G751">IF(SUMPRODUCT((原材料明细表!$A$6:$A$1000&gt;=$G$4)*(原材料明细表!$A$6:$A$1000&lt;=$H$4)*(原材料明细表!$C$6:$C$1000=$A751)*(原材料明细表!$I$6:$I$1000))=0,"",SUMPRODUCT((原材料明细表!$A$6:$A$1000&gt;=$G$4)*(原材料明细表!$A$6:$A$1000&lt;=$H$4)*(原材料明细表!$C$6:$C$1000=$A751)*(原材料明细表!$I$6:$I$1000)))</f>
        <v/>
      </c>
      <c r="H751" s="179" t="str">
        <f t="array" ref="H751">IF(A751="","",VLOOKUP(A751,基础资料!A:E,4,0))</f>
        <v/>
      </c>
      <c r="I751" s="186" t="str">
        <f t="array" ref="I751">IF(OR(A751="",G751=""),"",G751*H751)</f>
        <v/>
      </c>
      <c r="J751" s="181" t="str">
        <f t="array" ref="J751">IF(SUMPRODUCT((原材料明细表!$A$6:$A$1000&gt;=$G$4)*(原材料明细表!$A$6:$A$1000&lt;=$H$4)*(原材料明细表!$C$6:$C$1000=$A751)*(原材料明细表!$L$6:$L$1000))=0,"",SUMPRODUCT((原材料明细表!$A$6:$A$1000&gt;=$G$4)*(原材料明细表!$A$6:$A$1000&lt;=$H$4)*(原材料明细表!$C$6:$C$1000=$A751)*(原材料明细表!$L$6:$L$1000)))</f>
        <v/>
      </c>
      <c r="K751" s="178" t="str">
        <f t="array" ref="K751">IF(A751="","",VLOOKUP(A751,基础资料!A:E,4,0))</f>
        <v/>
      </c>
      <c r="L751" s="186" t="str">
        <f t="array" ref="L751">IF(OR(A751="",J751=""),"",J751*K751)</f>
        <v/>
      </c>
      <c r="M751" s="187" t="str">
        <f t="array" ref="M751">IF(AND(D751="",G751="",J751=""),"",IF(AND(D751="",G751=""),-J751,IF(AND(D751="",J751=""),-G751,IF(AND(G751="",J751=""),D751,IF(D751="",-G751-J751,IF(G751="",D751-J751,IF(J751="",D751-G751,D751-G751-J751)))))))</f>
        <v/>
      </c>
      <c r="N751" s="178" t="str">
        <f t="array" ref="N751">IF(A751="","",VLOOKUP(A751,基础资料!A:E,4,0))</f>
        <v/>
      </c>
      <c r="O751" s="186" t="str">
        <f t="array" ref="O751">IF(OR(A751="",M751=""),"",N751*M751)</f>
        <v/>
      </c>
    </row>
    <row r="752" spans="1:15">
      <c r="A752" s="182"/>
      <c r="B752" s="172"/>
      <c r="C752" s="172"/>
      <c r="D752" s="183" t="str">
        <f t="array" ref="D752">IF(SUMPRODUCT((原材料明细表!$A$6:$A$1000&gt;=$G$4)*(原材料明细表!$A$6:$A$1000&lt;=$H$4)*(原材料明细表!$C$6:$C$1000=$A752)*(原材料明细表!$F$6:$F$1000))=0,"",SUMPRODUCT((原材料明细表!$A$6:$A$1000&gt;=$G$4)*(原材料明细表!$A$6:$A$1000&lt;=$H$4)*(原材料明细表!$C$6:$C$1000=$A752)*(原材料明细表!$F$6:$F$1000)))</f>
        <v/>
      </c>
      <c r="E752" s="174" t="str">
        <f t="array" ref="E752">IF(A752="","",VLOOKUP(A752,基础资料!A:E,4,0))</f>
        <v/>
      </c>
      <c r="F752" s="175" t="str">
        <f t="array" ref="F752">IF(OR(A752="",D752=""),"",E752*D752)</f>
        <v/>
      </c>
      <c r="G752" s="176" t="str">
        <f t="array" ref="G752">IF(SUMPRODUCT((原材料明细表!$A$6:$A$1000&gt;=$G$4)*(原材料明细表!$A$6:$A$1000&lt;=$H$4)*(原材料明细表!$C$6:$C$1000=$A752)*(原材料明细表!$I$6:$I$1000))=0,"",SUMPRODUCT((原材料明细表!$A$6:$A$1000&gt;=$G$4)*(原材料明细表!$A$6:$A$1000&lt;=$H$4)*(原材料明细表!$C$6:$C$1000=$A752)*(原材料明细表!$I$6:$I$1000)))</f>
        <v/>
      </c>
      <c r="H752" s="174" t="str">
        <f t="array" ref="H752">IF(A752="","",VLOOKUP(A752,基础资料!A:E,4,0))</f>
        <v/>
      </c>
      <c r="I752" s="184" t="str">
        <f t="array" ref="I752">IF(OR(A752="",G752=""),"",G752*H752)</f>
        <v/>
      </c>
      <c r="J752" s="176" t="str">
        <f t="array" ref="J752">IF(SUMPRODUCT((原材料明细表!$A$6:$A$1000&gt;=$G$4)*(原材料明细表!$A$6:$A$1000&lt;=$H$4)*(原材料明细表!$C$6:$C$1000=$A752)*(原材料明细表!$L$6:$L$1000))=0,"",SUMPRODUCT((原材料明细表!$A$6:$A$1000&gt;=$G$4)*(原材料明细表!$A$6:$A$1000&lt;=$H$4)*(原材料明细表!$C$6:$C$1000=$A752)*(原材料明细表!$L$6:$L$1000)))</f>
        <v/>
      </c>
      <c r="K752" s="173" t="str">
        <f t="array" ref="K752">IF(A752="","",VLOOKUP(A752,基础资料!A:E,4,0))</f>
        <v/>
      </c>
      <c r="L752" s="184" t="str">
        <f t="array" ref="L752">IF(OR(A752="",J752=""),"",J752*K752)</f>
        <v/>
      </c>
      <c r="M752" s="185" t="str">
        <f t="array" ref="M752">IF(AND(D752="",G752="",J752=""),"",IF(AND(D752="",G752=""),-J752,IF(AND(D752="",J752=""),-G752,IF(AND(G752="",J752=""),D752,IF(D752="",-G752-J752,IF(G752="",D752-J752,IF(J752="",D752-G752,D752-G752-J752)))))))</f>
        <v/>
      </c>
      <c r="N752" s="173" t="str">
        <f t="array" ref="N752">IF(A752="","",VLOOKUP(A752,基础资料!A:E,4,0))</f>
        <v/>
      </c>
      <c r="O752" s="184" t="str">
        <f t="array" ref="O752">IF(OR(A752="",M752=""),"",N752*M752)</f>
        <v/>
      </c>
    </row>
    <row r="753" spans="1:15">
      <c r="A753" s="182"/>
      <c r="B753" s="172"/>
      <c r="C753" s="172"/>
      <c r="D753" s="183" t="str">
        <f t="array" ref="D753">IF(SUMPRODUCT((原材料明细表!$A$6:$A$1000&gt;=$G$4)*(原材料明细表!$A$6:$A$1000&lt;=$H$4)*(原材料明细表!$C$6:$C$1000=$A753)*(原材料明细表!$F$6:$F$1000))=0,"",SUMPRODUCT((原材料明细表!$A$6:$A$1000&gt;=$G$4)*(原材料明细表!$A$6:$A$1000&lt;=$H$4)*(原材料明细表!$C$6:$C$1000=$A753)*(原材料明细表!$F$6:$F$1000)))</f>
        <v/>
      </c>
      <c r="E753" s="179" t="str">
        <f t="array" ref="E753">IF(A753="","",VLOOKUP(A753,基础资料!A:E,4,0))</f>
        <v/>
      </c>
      <c r="F753" s="180" t="str">
        <f t="array" ref="F753">IF(OR(A753="",D753=""),"",E753*D753)</f>
        <v/>
      </c>
      <c r="G753" s="181" t="str">
        <f t="array" ref="G753">IF(SUMPRODUCT((原材料明细表!$A$6:$A$1000&gt;=$G$4)*(原材料明细表!$A$6:$A$1000&lt;=$H$4)*(原材料明细表!$C$6:$C$1000=$A753)*(原材料明细表!$I$6:$I$1000))=0,"",SUMPRODUCT((原材料明细表!$A$6:$A$1000&gt;=$G$4)*(原材料明细表!$A$6:$A$1000&lt;=$H$4)*(原材料明细表!$C$6:$C$1000=$A753)*(原材料明细表!$I$6:$I$1000)))</f>
        <v/>
      </c>
      <c r="H753" s="179" t="str">
        <f t="array" ref="H753">IF(A753="","",VLOOKUP(A753,基础资料!A:E,4,0))</f>
        <v/>
      </c>
      <c r="I753" s="186" t="str">
        <f t="array" ref="I753">IF(OR(A753="",G753=""),"",G753*H753)</f>
        <v/>
      </c>
      <c r="J753" s="181" t="str">
        <f t="array" ref="J753">IF(SUMPRODUCT((原材料明细表!$A$6:$A$1000&gt;=$G$4)*(原材料明细表!$A$6:$A$1000&lt;=$H$4)*(原材料明细表!$C$6:$C$1000=$A753)*(原材料明细表!$L$6:$L$1000))=0,"",SUMPRODUCT((原材料明细表!$A$6:$A$1000&gt;=$G$4)*(原材料明细表!$A$6:$A$1000&lt;=$H$4)*(原材料明细表!$C$6:$C$1000=$A753)*(原材料明细表!$L$6:$L$1000)))</f>
        <v/>
      </c>
      <c r="K753" s="178" t="str">
        <f t="array" ref="K753">IF(A753="","",VLOOKUP(A753,基础资料!A:E,4,0))</f>
        <v/>
      </c>
      <c r="L753" s="186" t="str">
        <f t="array" ref="L753">IF(OR(A753="",J753=""),"",J753*K753)</f>
        <v/>
      </c>
      <c r="M753" s="187" t="str">
        <f t="array" ref="M753">IF(AND(D753="",G753="",J753=""),"",IF(AND(D753="",G753=""),-J753,IF(AND(D753="",J753=""),-G753,IF(AND(G753="",J753=""),D753,IF(D753="",-G753-J753,IF(G753="",D753-J753,IF(J753="",D753-G753,D753-G753-J753)))))))</f>
        <v/>
      </c>
      <c r="N753" s="178" t="str">
        <f t="array" ref="N753">IF(A753="","",VLOOKUP(A753,基础资料!A:E,4,0))</f>
        <v/>
      </c>
      <c r="O753" s="186" t="str">
        <f t="array" ref="O753">IF(OR(A753="",M753=""),"",N753*M753)</f>
        <v/>
      </c>
    </row>
    <row r="754" spans="1:15">
      <c r="A754" s="182"/>
      <c r="B754" s="172"/>
      <c r="C754" s="172"/>
      <c r="D754" s="183" t="str">
        <f t="array" ref="D754">IF(SUMPRODUCT((原材料明细表!$A$6:$A$1000&gt;=$G$4)*(原材料明细表!$A$6:$A$1000&lt;=$H$4)*(原材料明细表!$C$6:$C$1000=$A754)*(原材料明细表!$F$6:$F$1000))=0,"",SUMPRODUCT((原材料明细表!$A$6:$A$1000&gt;=$G$4)*(原材料明细表!$A$6:$A$1000&lt;=$H$4)*(原材料明细表!$C$6:$C$1000=$A754)*(原材料明细表!$F$6:$F$1000)))</f>
        <v/>
      </c>
      <c r="E754" s="174" t="str">
        <f t="array" ref="E754">IF(A754="","",VLOOKUP(A754,基础资料!A:E,4,0))</f>
        <v/>
      </c>
      <c r="F754" s="175" t="str">
        <f t="array" ref="F754">IF(OR(A754="",D754=""),"",E754*D754)</f>
        <v/>
      </c>
      <c r="G754" s="176" t="str">
        <f t="array" ref="G754">IF(SUMPRODUCT((原材料明细表!$A$6:$A$1000&gt;=$G$4)*(原材料明细表!$A$6:$A$1000&lt;=$H$4)*(原材料明细表!$C$6:$C$1000=$A754)*(原材料明细表!$I$6:$I$1000))=0,"",SUMPRODUCT((原材料明细表!$A$6:$A$1000&gt;=$G$4)*(原材料明细表!$A$6:$A$1000&lt;=$H$4)*(原材料明细表!$C$6:$C$1000=$A754)*(原材料明细表!$I$6:$I$1000)))</f>
        <v/>
      </c>
      <c r="H754" s="174" t="str">
        <f t="array" ref="H754">IF(A754="","",VLOOKUP(A754,基础资料!A:E,4,0))</f>
        <v/>
      </c>
      <c r="I754" s="184" t="str">
        <f t="array" ref="I754">IF(OR(A754="",G754=""),"",G754*H754)</f>
        <v/>
      </c>
      <c r="J754" s="176" t="str">
        <f t="array" ref="J754">IF(SUMPRODUCT((原材料明细表!$A$6:$A$1000&gt;=$G$4)*(原材料明细表!$A$6:$A$1000&lt;=$H$4)*(原材料明细表!$C$6:$C$1000=$A754)*(原材料明细表!$L$6:$L$1000))=0,"",SUMPRODUCT((原材料明细表!$A$6:$A$1000&gt;=$G$4)*(原材料明细表!$A$6:$A$1000&lt;=$H$4)*(原材料明细表!$C$6:$C$1000=$A754)*(原材料明细表!$L$6:$L$1000)))</f>
        <v/>
      </c>
      <c r="K754" s="173" t="str">
        <f t="array" ref="K754">IF(A754="","",VLOOKUP(A754,基础资料!A:E,4,0))</f>
        <v/>
      </c>
      <c r="L754" s="184" t="str">
        <f t="array" ref="L754">IF(OR(A754="",J754=""),"",J754*K754)</f>
        <v/>
      </c>
      <c r="M754" s="185" t="str">
        <f t="array" ref="M754">IF(AND(D754="",G754="",J754=""),"",IF(AND(D754="",G754=""),-J754,IF(AND(D754="",J754=""),-G754,IF(AND(G754="",J754=""),D754,IF(D754="",-G754-J754,IF(G754="",D754-J754,IF(J754="",D754-G754,D754-G754-J754)))))))</f>
        <v/>
      </c>
      <c r="N754" s="173" t="str">
        <f t="array" ref="N754">IF(A754="","",VLOOKUP(A754,基础资料!A:E,4,0))</f>
        <v/>
      </c>
      <c r="O754" s="184" t="str">
        <f t="array" ref="O754">IF(OR(A754="",M754=""),"",N754*M754)</f>
        <v/>
      </c>
    </row>
    <row r="755" spans="1:15">
      <c r="A755" s="182"/>
      <c r="B755" s="172"/>
      <c r="C755" s="172"/>
      <c r="D755" s="183" t="str">
        <f t="array" ref="D755">IF(SUMPRODUCT((原材料明细表!$A$6:$A$1000&gt;=$G$4)*(原材料明细表!$A$6:$A$1000&lt;=$H$4)*(原材料明细表!$C$6:$C$1000=$A755)*(原材料明细表!$F$6:$F$1000))=0,"",SUMPRODUCT((原材料明细表!$A$6:$A$1000&gt;=$G$4)*(原材料明细表!$A$6:$A$1000&lt;=$H$4)*(原材料明细表!$C$6:$C$1000=$A755)*(原材料明细表!$F$6:$F$1000)))</f>
        <v/>
      </c>
      <c r="E755" s="179" t="str">
        <f t="array" ref="E755">IF(A755="","",VLOOKUP(A755,基础资料!A:E,4,0))</f>
        <v/>
      </c>
      <c r="F755" s="180" t="str">
        <f t="array" ref="F755">IF(OR(A755="",D755=""),"",E755*D755)</f>
        <v/>
      </c>
      <c r="G755" s="181" t="str">
        <f t="array" ref="G755">IF(SUMPRODUCT((原材料明细表!$A$6:$A$1000&gt;=$G$4)*(原材料明细表!$A$6:$A$1000&lt;=$H$4)*(原材料明细表!$C$6:$C$1000=$A755)*(原材料明细表!$I$6:$I$1000))=0,"",SUMPRODUCT((原材料明细表!$A$6:$A$1000&gt;=$G$4)*(原材料明细表!$A$6:$A$1000&lt;=$H$4)*(原材料明细表!$C$6:$C$1000=$A755)*(原材料明细表!$I$6:$I$1000)))</f>
        <v/>
      </c>
      <c r="H755" s="179" t="str">
        <f t="array" ref="H755">IF(A755="","",VLOOKUP(A755,基础资料!A:E,4,0))</f>
        <v/>
      </c>
      <c r="I755" s="186" t="str">
        <f t="array" ref="I755">IF(OR(A755="",G755=""),"",G755*H755)</f>
        <v/>
      </c>
      <c r="J755" s="181" t="str">
        <f t="array" ref="J755">IF(SUMPRODUCT((原材料明细表!$A$6:$A$1000&gt;=$G$4)*(原材料明细表!$A$6:$A$1000&lt;=$H$4)*(原材料明细表!$C$6:$C$1000=$A755)*(原材料明细表!$L$6:$L$1000))=0,"",SUMPRODUCT((原材料明细表!$A$6:$A$1000&gt;=$G$4)*(原材料明细表!$A$6:$A$1000&lt;=$H$4)*(原材料明细表!$C$6:$C$1000=$A755)*(原材料明细表!$L$6:$L$1000)))</f>
        <v/>
      </c>
      <c r="K755" s="178" t="str">
        <f t="array" ref="K755">IF(A755="","",VLOOKUP(A755,基础资料!A:E,4,0))</f>
        <v/>
      </c>
      <c r="L755" s="186" t="str">
        <f t="array" ref="L755">IF(OR(A755="",J755=""),"",J755*K755)</f>
        <v/>
      </c>
      <c r="M755" s="187" t="str">
        <f t="array" ref="M755">IF(AND(D755="",G755="",J755=""),"",IF(AND(D755="",G755=""),-J755,IF(AND(D755="",J755=""),-G755,IF(AND(G755="",J755=""),D755,IF(D755="",-G755-J755,IF(G755="",D755-J755,IF(J755="",D755-G755,D755-G755-J755)))))))</f>
        <v/>
      </c>
      <c r="N755" s="178" t="str">
        <f t="array" ref="N755">IF(A755="","",VLOOKUP(A755,基础资料!A:E,4,0))</f>
        <v/>
      </c>
      <c r="O755" s="186" t="str">
        <f t="array" ref="O755">IF(OR(A755="",M755=""),"",N755*M755)</f>
        <v/>
      </c>
    </row>
    <row r="756" spans="1:15">
      <c r="A756" s="182"/>
      <c r="B756" s="172"/>
      <c r="C756" s="172"/>
      <c r="D756" s="183" t="str">
        <f t="array" ref="D756">IF(SUMPRODUCT((原材料明细表!$A$6:$A$1000&gt;=$G$4)*(原材料明细表!$A$6:$A$1000&lt;=$H$4)*(原材料明细表!$C$6:$C$1000=$A756)*(原材料明细表!$F$6:$F$1000))=0,"",SUMPRODUCT((原材料明细表!$A$6:$A$1000&gt;=$G$4)*(原材料明细表!$A$6:$A$1000&lt;=$H$4)*(原材料明细表!$C$6:$C$1000=$A756)*(原材料明细表!$F$6:$F$1000)))</f>
        <v/>
      </c>
      <c r="E756" s="174" t="str">
        <f t="array" ref="E756">IF(A756="","",VLOOKUP(A756,基础资料!A:E,4,0))</f>
        <v/>
      </c>
      <c r="F756" s="175" t="str">
        <f t="array" ref="F756">IF(OR(A756="",D756=""),"",E756*D756)</f>
        <v/>
      </c>
      <c r="G756" s="176" t="str">
        <f t="array" ref="G756">IF(SUMPRODUCT((原材料明细表!$A$6:$A$1000&gt;=$G$4)*(原材料明细表!$A$6:$A$1000&lt;=$H$4)*(原材料明细表!$C$6:$C$1000=$A756)*(原材料明细表!$I$6:$I$1000))=0,"",SUMPRODUCT((原材料明细表!$A$6:$A$1000&gt;=$G$4)*(原材料明细表!$A$6:$A$1000&lt;=$H$4)*(原材料明细表!$C$6:$C$1000=$A756)*(原材料明细表!$I$6:$I$1000)))</f>
        <v/>
      </c>
      <c r="H756" s="174" t="str">
        <f t="array" ref="H756">IF(A756="","",VLOOKUP(A756,基础资料!A:E,4,0))</f>
        <v/>
      </c>
      <c r="I756" s="184" t="str">
        <f t="array" ref="I756">IF(OR(A756="",G756=""),"",G756*H756)</f>
        <v/>
      </c>
      <c r="J756" s="176" t="str">
        <f t="array" ref="J756">IF(SUMPRODUCT((原材料明细表!$A$6:$A$1000&gt;=$G$4)*(原材料明细表!$A$6:$A$1000&lt;=$H$4)*(原材料明细表!$C$6:$C$1000=$A756)*(原材料明细表!$L$6:$L$1000))=0,"",SUMPRODUCT((原材料明细表!$A$6:$A$1000&gt;=$G$4)*(原材料明细表!$A$6:$A$1000&lt;=$H$4)*(原材料明细表!$C$6:$C$1000=$A756)*(原材料明细表!$L$6:$L$1000)))</f>
        <v/>
      </c>
      <c r="K756" s="173" t="str">
        <f t="array" ref="K756">IF(A756="","",VLOOKUP(A756,基础资料!A:E,4,0))</f>
        <v/>
      </c>
      <c r="L756" s="184" t="str">
        <f t="array" ref="L756">IF(OR(A756="",J756=""),"",J756*K756)</f>
        <v/>
      </c>
      <c r="M756" s="185" t="str">
        <f t="array" ref="M756">IF(AND(D756="",G756="",J756=""),"",IF(AND(D756="",G756=""),-J756,IF(AND(D756="",J756=""),-G756,IF(AND(G756="",J756=""),D756,IF(D756="",-G756-J756,IF(G756="",D756-J756,IF(J756="",D756-G756,D756-G756-J756)))))))</f>
        <v/>
      </c>
      <c r="N756" s="173" t="str">
        <f t="array" ref="N756">IF(A756="","",VLOOKUP(A756,基础资料!A:E,4,0))</f>
        <v/>
      </c>
      <c r="O756" s="184" t="str">
        <f t="array" ref="O756">IF(OR(A756="",M756=""),"",N756*M756)</f>
        <v/>
      </c>
    </row>
    <row r="757" spans="1:15">
      <c r="A757" s="182"/>
      <c r="B757" s="172"/>
      <c r="C757" s="172"/>
      <c r="D757" s="183" t="str">
        <f t="array" ref="D757">IF(SUMPRODUCT((原材料明细表!$A$6:$A$1000&gt;=$G$4)*(原材料明细表!$A$6:$A$1000&lt;=$H$4)*(原材料明细表!$C$6:$C$1000=$A757)*(原材料明细表!$F$6:$F$1000))=0,"",SUMPRODUCT((原材料明细表!$A$6:$A$1000&gt;=$G$4)*(原材料明细表!$A$6:$A$1000&lt;=$H$4)*(原材料明细表!$C$6:$C$1000=$A757)*(原材料明细表!$F$6:$F$1000)))</f>
        <v/>
      </c>
      <c r="E757" s="179" t="str">
        <f t="array" ref="E757">IF(A757="","",VLOOKUP(A757,基础资料!A:E,4,0))</f>
        <v/>
      </c>
      <c r="F757" s="180" t="str">
        <f t="array" ref="F757">IF(OR(A757="",D757=""),"",E757*D757)</f>
        <v/>
      </c>
      <c r="G757" s="181" t="str">
        <f t="array" ref="G757">IF(SUMPRODUCT((原材料明细表!$A$6:$A$1000&gt;=$G$4)*(原材料明细表!$A$6:$A$1000&lt;=$H$4)*(原材料明细表!$C$6:$C$1000=$A757)*(原材料明细表!$I$6:$I$1000))=0,"",SUMPRODUCT((原材料明细表!$A$6:$A$1000&gt;=$G$4)*(原材料明细表!$A$6:$A$1000&lt;=$H$4)*(原材料明细表!$C$6:$C$1000=$A757)*(原材料明细表!$I$6:$I$1000)))</f>
        <v/>
      </c>
      <c r="H757" s="179" t="str">
        <f t="array" ref="H757">IF(A757="","",VLOOKUP(A757,基础资料!A:E,4,0))</f>
        <v/>
      </c>
      <c r="I757" s="186" t="str">
        <f t="array" ref="I757">IF(OR(A757="",G757=""),"",G757*H757)</f>
        <v/>
      </c>
      <c r="J757" s="181" t="str">
        <f t="array" ref="J757">IF(SUMPRODUCT((原材料明细表!$A$6:$A$1000&gt;=$G$4)*(原材料明细表!$A$6:$A$1000&lt;=$H$4)*(原材料明细表!$C$6:$C$1000=$A757)*(原材料明细表!$L$6:$L$1000))=0,"",SUMPRODUCT((原材料明细表!$A$6:$A$1000&gt;=$G$4)*(原材料明细表!$A$6:$A$1000&lt;=$H$4)*(原材料明细表!$C$6:$C$1000=$A757)*(原材料明细表!$L$6:$L$1000)))</f>
        <v/>
      </c>
      <c r="K757" s="178" t="str">
        <f t="array" ref="K757">IF(A757="","",VLOOKUP(A757,基础资料!A:E,4,0))</f>
        <v/>
      </c>
      <c r="L757" s="186" t="str">
        <f t="array" ref="L757">IF(OR(A757="",J757=""),"",J757*K757)</f>
        <v/>
      </c>
      <c r="M757" s="187" t="str">
        <f t="array" ref="M757">IF(AND(D757="",G757="",J757=""),"",IF(AND(D757="",G757=""),-J757,IF(AND(D757="",J757=""),-G757,IF(AND(G757="",J757=""),D757,IF(D757="",-G757-J757,IF(G757="",D757-J757,IF(J757="",D757-G757,D757-G757-J757)))))))</f>
        <v/>
      </c>
      <c r="N757" s="178" t="str">
        <f t="array" ref="N757">IF(A757="","",VLOOKUP(A757,基础资料!A:E,4,0))</f>
        <v/>
      </c>
      <c r="O757" s="186" t="str">
        <f t="array" ref="O757">IF(OR(A757="",M757=""),"",N757*M757)</f>
        <v/>
      </c>
    </row>
    <row r="758" spans="1:15">
      <c r="A758" s="182"/>
      <c r="B758" s="172"/>
      <c r="C758" s="172"/>
      <c r="D758" s="183" t="str">
        <f t="array" ref="D758">IF(SUMPRODUCT((原材料明细表!$A$6:$A$1000&gt;=$G$4)*(原材料明细表!$A$6:$A$1000&lt;=$H$4)*(原材料明细表!$C$6:$C$1000=$A758)*(原材料明细表!$F$6:$F$1000))=0,"",SUMPRODUCT((原材料明细表!$A$6:$A$1000&gt;=$G$4)*(原材料明细表!$A$6:$A$1000&lt;=$H$4)*(原材料明细表!$C$6:$C$1000=$A758)*(原材料明细表!$F$6:$F$1000)))</f>
        <v/>
      </c>
      <c r="E758" s="174" t="str">
        <f t="array" ref="E758">IF(A758="","",VLOOKUP(A758,基础资料!A:E,4,0))</f>
        <v/>
      </c>
      <c r="F758" s="175" t="str">
        <f t="array" ref="F758">IF(OR(A758="",D758=""),"",E758*D758)</f>
        <v/>
      </c>
      <c r="G758" s="176" t="str">
        <f t="array" ref="G758">IF(SUMPRODUCT((原材料明细表!$A$6:$A$1000&gt;=$G$4)*(原材料明细表!$A$6:$A$1000&lt;=$H$4)*(原材料明细表!$C$6:$C$1000=$A758)*(原材料明细表!$I$6:$I$1000))=0,"",SUMPRODUCT((原材料明细表!$A$6:$A$1000&gt;=$G$4)*(原材料明细表!$A$6:$A$1000&lt;=$H$4)*(原材料明细表!$C$6:$C$1000=$A758)*(原材料明细表!$I$6:$I$1000)))</f>
        <v/>
      </c>
      <c r="H758" s="174" t="str">
        <f t="array" ref="H758">IF(A758="","",VLOOKUP(A758,基础资料!A:E,4,0))</f>
        <v/>
      </c>
      <c r="I758" s="184" t="str">
        <f t="array" ref="I758">IF(OR(A758="",G758=""),"",G758*H758)</f>
        <v/>
      </c>
      <c r="J758" s="176" t="str">
        <f t="array" ref="J758">IF(SUMPRODUCT((原材料明细表!$A$6:$A$1000&gt;=$G$4)*(原材料明细表!$A$6:$A$1000&lt;=$H$4)*(原材料明细表!$C$6:$C$1000=$A758)*(原材料明细表!$L$6:$L$1000))=0,"",SUMPRODUCT((原材料明细表!$A$6:$A$1000&gt;=$G$4)*(原材料明细表!$A$6:$A$1000&lt;=$H$4)*(原材料明细表!$C$6:$C$1000=$A758)*(原材料明细表!$L$6:$L$1000)))</f>
        <v/>
      </c>
      <c r="K758" s="173" t="str">
        <f t="array" ref="K758">IF(A758="","",VLOOKUP(A758,基础资料!A:E,4,0))</f>
        <v/>
      </c>
      <c r="L758" s="184" t="str">
        <f t="array" ref="L758">IF(OR(A758="",J758=""),"",J758*K758)</f>
        <v/>
      </c>
      <c r="M758" s="185" t="str">
        <f t="array" ref="M758">IF(AND(D758="",G758="",J758=""),"",IF(AND(D758="",G758=""),-J758,IF(AND(D758="",J758=""),-G758,IF(AND(G758="",J758=""),D758,IF(D758="",-G758-J758,IF(G758="",D758-J758,IF(J758="",D758-G758,D758-G758-J758)))))))</f>
        <v/>
      </c>
      <c r="N758" s="173" t="str">
        <f t="array" ref="N758">IF(A758="","",VLOOKUP(A758,基础资料!A:E,4,0))</f>
        <v/>
      </c>
      <c r="O758" s="184" t="str">
        <f t="array" ref="O758">IF(OR(A758="",M758=""),"",N758*M758)</f>
        <v/>
      </c>
    </row>
    <row r="759" spans="1:15">
      <c r="A759" s="182"/>
      <c r="B759" s="172"/>
      <c r="C759" s="172"/>
      <c r="D759" s="183" t="str">
        <f t="array" ref="D759">IF(SUMPRODUCT((原材料明细表!$A$6:$A$1000&gt;=$G$4)*(原材料明细表!$A$6:$A$1000&lt;=$H$4)*(原材料明细表!$C$6:$C$1000=$A759)*(原材料明细表!$F$6:$F$1000))=0,"",SUMPRODUCT((原材料明细表!$A$6:$A$1000&gt;=$G$4)*(原材料明细表!$A$6:$A$1000&lt;=$H$4)*(原材料明细表!$C$6:$C$1000=$A759)*(原材料明细表!$F$6:$F$1000)))</f>
        <v/>
      </c>
      <c r="E759" s="179" t="str">
        <f t="array" ref="E759">IF(A759="","",VLOOKUP(A759,基础资料!A:E,4,0))</f>
        <v/>
      </c>
      <c r="F759" s="180" t="str">
        <f t="array" ref="F759">IF(OR(A759="",D759=""),"",E759*D759)</f>
        <v/>
      </c>
      <c r="G759" s="181" t="str">
        <f t="array" ref="G759">IF(SUMPRODUCT((原材料明细表!$A$6:$A$1000&gt;=$G$4)*(原材料明细表!$A$6:$A$1000&lt;=$H$4)*(原材料明细表!$C$6:$C$1000=$A759)*(原材料明细表!$I$6:$I$1000))=0,"",SUMPRODUCT((原材料明细表!$A$6:$A$1000&gt;=$G$4)*(原材料明细表!$A$6:$A$1000&lt;=$H$4)*(原材料明细表!$C$6:$C$1000=$A759)*(原材料明细表!$I$6:$I$1000)))</f>
        <v/>
      </c>
      <c r="H759" s="179" t="str">
        <f t="array" ref="H759">IF(A759="","",VLOOKUP(A759,基础资料!A:E,4,0))</f>
        <v/>
      </c>
      <c r="I759" s="186" t="str">
        <f t="array" ref="I759">IF(OR(A759="",G759=""),"",G759*H759)</f>
        <v/>
      </c>
      <c r="J759" s="181" t="str">
        <f t="array" ref="J759">IF(SUMPRODUCT((原材料明细表!$A$6:$A$1000&gt;=$G$4)*(原材料明细表!$A$6:$A$1000&lt;=$H$4)*(原材料明细表!$C$6:$C$1000=$A759)*(原材料明细表!$L$6:$L$1000))=0,"",SUMPRODUCT((原材料明细表!$A$6:$A$1000&gt;=$G$4)*(原材料明细表!$A$6:$A$1000&lt;=$H$4)*(原材料明细表!$C$6:$C$1000=$A759)*(原材料明细表!$L$6:$L$1000)))</f>
        <v/>
      </c>
      <c r="K759" s="178" t="str">
        <f t="array" ref="K759">IF(A759="","",VLOOKUP(A759,基础资料!A:E,4,0))</f>
        <v/>
      </c>
      <c r="L759" s="186" t="str">
        <f t="array" ref="L759">IF(OR(A759="",J759=""),"",J759*K759)</f>
        <v/>
      </c>
      <c r="M759" s="187" t="str">
        <f t="array" ref="M759">IF(AND(D759="",G759="",J759=""),"",IF(AND(D759="",G759=""),-J759,IF(AND(D759="",J759=""),-G759,IF(AND(G759="",J759=""),D759,IF(D759="",-G759-J759,IF(G759="",D759-J759,IF(J759="",D759-G759,D759-G759-J759)))))))</f>
        <v/>
      </c>
      <c r="N759" s="178" t="str">
        <f t="array" ref="N759">IF(A759="","",VLOOKUP(A759,基础资料!A:E,4,0))</f>
        <v/>
      </c>
      <c r="O759" s="186" t="str">
        <f t="array" ref="O759">IF(OR(A759="",M759=""),"",N759*M759)</f>
        <v/>
      </c>
    </row>
    <row r="760" spans="1:15">
      <c r="A760" s="182"/>
      <c r="B760" s="172"/>
      <c r="C760" s="172"/>
      <c r="D760" s="183" t="str">
        <f t="array" ref="D760">IF(SUMPRODUCT((原材料明细表!$A$6:$A$1000&gt;=$G$4)*(原材料明细表!$A$6:$A$1000&lt;=$H$4)*(原材料明细表!$C$6:$C$1000=$A760)*(原材料明细表!$F$6:$F$1000))=0,"",SUMPRODUCT((原材料明细表!$A$6:$A$1000&gt;=$G$4)*(原材料明细表!$A$6:$A$1000&lt;=$H$4)*(原材料明细表!$C$6:$C$1000=$A760)*(原材料明细表!$F$6:$F$1000)))</f>
        <v/>
      </c>
      <c r="E760" s="174" t="str">
        <f t="array" ref="E760">IF(A760="","",VLOOKUP(A760,基础资料!A:E,4,0))</f>
        <v/>
      </c>
      <c r="F760" s="175" t="str">
        <f t="array" ref="F760">IF(OR(A760="",D760=""),"",E760*D760)</f>
        <v/>
      </c>
      <c r="G760" s="176" t="str">
        <f t="array" ref="G760">IF(SUMPRODUCT((原材料明细表!$A$6:$A$1000&gt;=$G$4)*(原材料明细表!$A$6:$A$1000&lt;=$H$4)*(原材料明细表!$C$6:$C$1000=$A760)*(原材料明细表!$I$6:$I$1000))=0,"",SUMPRODUCT((原材料明细表!$A$6:$A$1000&gt;=$G$4)*(原材料明细表!$A$6:$A$1000&lt;=$H$4)*(原材料明细表!$C$6:$C$1000=$A760)*(原材料明细表!$I$6:$I$1000)))</f>
        <v/>
      </c>
      <c r="H760" s="174" t="str">
        <f t="array" ref="H760">IF(A760="","",VLOOKUP(A760,基础资料!A:E,4,0))</f>
        <v/>
      </c>
      <c r="I760" s="184" t="str">
        <f t="array" ref="I760">IF(OR(A760="",G760=""),"",G760*H760)</f>
        <v/>
      </c>
      <c r="J760" s="176" t="str">
        <f t="array" ref="J760">IF(SUMPRODUCT((原材料明细表!$A$6:$A$1000&gt;=$G$4)*(原材料明细表!$A$6:$A$1000&lt;=$H$4)*(原材料明细表!$C$6:$C$1000=$A760)*(原材料明细表!$L$6:$L$1000))=0,"",SUMPRODUCT((原材料明细表!$A$6:$A$1000&gt;=$G$4)*(原材料明细表!$A$6:$A$1000&lt;=$H$4)*(原材料明细表!$C$6:$C$1000=$A760)*(原材料明细表!$L$6:$L$1000)))</f>
        <v/>
      </c>
      <c r="K760" s="173" t="str">
        <f t="array" ref="K760">IF(A760="","",VLOOKUP(A760,基础资料!A:E,4,0))</f>
        <v/>
      </c>
      <c r="L760" s="184" t="str">
        <f t="array" ref="L760">IF(OR(A760="",J760=""),"",J760*K760)</f>
        <v/>
      </c>
      <c r="M760" s="185" t="str">
        <f t="array" ref="M760">IF(AND(D760="",G760="",J760=""),"",IF(AND(D760="",G760=""),-J760,IF(AND(D760="",J760=""),-G760,IF(AND(G760="",J760=""),D760,IF(D760="",-G760-J760,IF(G760="",D760-J760,IF(J760="",D760-G760,D760-G760-J760)))))))</f>
        <v/>
      </c>
      <c r="N760" s="173" t="str">
        <f t="array" ref="N760">IF(A760="","",VLOOKUP(A760,基础资料!A:E,4,0))</f>
        <v/>
      </c>
      <c r="O760" s="184" t="str">
        <f t="array" ref="O760">IF(OR(A760="",M760=""),"",N760*M760)</f>
        <v/>
      </c>
    </row>
    <row r="761" spans="1:15">
      <c r="A761" s="182"/>
      <c r="B761" s="172"/>
      <c r="C761" s="172"/>
      <c r="D761" s="183" t="str">
        <f t="array" ref="D761">IF(SUMPRODUCT((原材料明细表!$A$6:$A$1000&gt;=$G$4)*(原材料明细表!$A$6:$A$1000&lt;=$H$4)*(原材料明细表!$C$6:$C$1000=$A761)*(原材料明细表!$F$6:$F$1000))=0,"",SUMPRODUCT((原材料明细表!$A$6:$A$1000&gt;=$G$4)*(原材料明细表!$A$6:$A$1000&lt;=$H$4)*(原材料明细表!$C$6:$C$1000=$A761)*(原材料明细表!$F$6:$F$1000)))</f>
        <v/>
      </c>
      <c r="E761" s="179" t="str">
        <f t="array" ref="E761">IF(A761="","",VLOOKUP(A761,基础资料!A:E,4,0))</f>
        <v/>
      </c>
      <c r="F761" s="180" t="str">
        <f t="array" ref="F761">IF(OR(A761="",D761=""),"",E761*D761)</f>
        <v/>
      </c>
      <c r="G761" s="181" t="str">
        <f t="array" ref="G761">IF(SUMPRODUCT((原材料明细表!$A$6:$A$1000&gt;=$G$4)*(原材料明细表!$A$6:$A$1000&lt;=$H$4)*(原材料明细表!$C$6:$C$1000=$A761)*(原材料明细表!$I$6:$I$1000))=0,"",SUMPRODUCT((原材料明细表!$A$6:$A$1000&gt;=$G$4)*(原材料明细表!$A$6:$A$1000&lt;=$H$4)*(原材料明细表!$C$6:$C$1000=$A761)*(原材料明细表!$I$6:$I$1000)))</f>
        <v/>
      </c>
      <c r="H761" s="179" t="str">
        <f t="array" ref="H761">IF(A761="","",VLOOKUP(A761,基础资料!A:E,4,0))</f>
        <v/>
      </c>
      <c r="I761" s="186" t="str">
        <f t="array" ref="I761">IF(OR(A761="",G761=""),"",G761*H761)</f>
        <v/>
      </c>
      <c r="J761" s="181" t="str">
        <f t="array" ref="J761">IF(SUMPRODUCT((原材料明细表!$A$6:$A$1000&gt;=$G$4)*(原材料明细表!$A$6:$A$1000&lt;=$H$4)*(原材料明细表!$C$6:$C$1000=$A761)*(原材料明细表!$L$6:$L$1000))=0,"",SUMPRODUCT((原材料明细表!$A$6:$A$1000&gt;=$G$4)*(原材料明细表!$A$6:$A$1000&lt;=$H$4)*(原材料明细表!$C$6:$C$1000=$A761)*(原材料明细表!$L$6:$L$1000)))</f>
        <v/>
      </c>
      <c r="K761" s="178" t="str">
        <f t="array" ref="K761">IF(A761="","",VLOOKUP(A761,基础资料!A:E,4,0))</f>
        <v/>
      </c>
      <c r="L761" s="186" t="str">
        <f t="array" ref="L761">IF(OR(A761="",J761=""),"",J761*K761)</f>
        <v/>
      </c>
      <c r="M761" s="187" t="str">
        <f t="array" ref="M761">IF(AND(D761="",G761="",J761=""),"",IF(AND(D761="",G761=""),-J761,IF(AND(D761="",J761=""),-G761,IF(AND(G761="",J761=""),D761,IF(D761="",-G761-J761,IF(G761="",D761-J761,IF(J761="",D761-G761,D761-G761-J761)))))))</f>
        <v/>
      </c>
      <c r="N761" s="178" t="str">
        <f t="array" ref="N761">IF(A761="","",VLOOKUP(A761,基础资料!A:E,4,0))</f>
        <v/>
      </c>
      <c r="O761" s="186" t="str">
        <f t="array" ref="O761">IF(OR(A761="",M761=""),"",N761*M761)</f>
        <v/>
      </c>
    </row>
    <row r="762" spans="1:15">
      <c r="A762" s="182"/>
      <c r="B762" s="172"/>
      <c r="C762" s="172"/>
      <c r="D762" s="183" t="str">
        <f t="array" ref="D762">IF(SUMPRODUCT((原材料明细表!$A$6:$A$1000&gt;=$G$4)*(原材料明细表!$A$6:$A$1000&lt;=$H$4)*(原材料明细表!$C$6:$C$1000=$A762)*(原材料明细表!$F$6:$F$1000))=0,"",SUMPRODUCT((原材料明细表!$A$6:$A$1000&gt;=$G$4)*(原材料明细表!$A$6:$A$1000&lt;=$H$4)*(原材料明细表!$C$6:$C$1000=$A762)*(原材料明细表!$F$6:$F$1000)))</f>
        <v/>
      </c>
      <c r="E762" s="174" t="str">
        <f t="array" ref="E762">IF(A762="","",VLOOKUP(A762,基础资料!A:E,4,0))</f>
        <v/>
      </c>
      <c r="F762" s="175" t="str">
        <f t="array" ref="F762">IF(OR(A762="",D762=""),"",E762*D762)</f>
        <v/>
      </c>
      <c r="G762" s="176" t="str">
        <f t="array" ref="G762">IF(SUMPRODUCT((原材料明细表!$A$6:$A$1000&gt;=$G$4)*(原材料明细表!$A$6:$A$1000&lt;=$H$4)*(原材料明细表!$C$6:$C$1000=$A762)*(原材料明细表!$I$6:$I$1000))=0,"",SUMPRODUCT((原材料明细表!$A$6:$A$1000&gt;=$G$4)*(原材料明细表!$A$6:$A$1000&lt;=$H$4)*(原材料明细表!$C$6:$C$1000=$A762)*(原材料明细表!$I$6:$I$1000)))</f>
        <v/>
      </c>
      <c r="H762" s="174" t="str">
        <f t="array" ref="H762">IF(A762="","",VLOOKUP(A762,基础资料!A:E,4,0))</f>
        <v/>
      </c>
      <c r="I762" s="184" t="str">
        <f t="array" ref="I762">IF(OR(A762="",G762=""),"",G762*H762)</f>
        <v/>
      </c>
      <c r="J762" s="176" t="str">
        <f t="array" ref="J762">IF(SUMPRODUCT((原材料明细表!$A$6:$A$1000&gt;=$G$4)*(原材料明细表!$A$6:$A$1000&lt;=$H$4)*(原材料明细表!$C$6:$C$1000=$A762)*(原材料明细表!$L$6:$L$1000))=0,"",SUMPRODUCT((原材料明细表!$A$6:$A$1000&gt;=$G$4)*(原材料明细表!$A$6:$A$1000&lt;=$H$4)*(原材料明细表!$C$6:$C$1000=$A762)*(原材料明细表!$L$6:$L$1000)))</f>
        <v/>
      </c>
      <c r="K762" s="173" t="str">
        <f t="array" ref="K762">IF(A762="","",VLOOKUP(A762,基础资料!A:E,4,0))</f>
        <v/>
      </c>
      <c r="L762" s="184" t="str">
        <f t="array" ref="L762">IF(OR(A762="",J762=""),"",J762*K762)</f>
        <v/>
      </c>
      <c r="M762" s="185" t="str">
        <f t="array" ref="M762">IF(AND(D762="",G762="",J762=""),"",IF(AND(D762="",G762=""),-J762,IF(AND(D762="",J762=""),-G762,IF(AND(G762="",J762=""),D762,IF(D762="",-G762-J762,IF(G762="",D762-J762,IF(J762="",D762-G762,D762-G762-J762)))))))</f>
        <v/>
      </c>
      <c r="N762" s="173" t="str">
        <f t="array" ref="N762">IF(A762="","",VLOOKUP(A762,基础资料!A:E,4,0))</f>
        <v/>
      </c>
      <c r="O762" s="184" t="str">
        <f t="array" ref="O762">IF(OR(A762="",M762=""),"",N762*M762)</f>
        <v/>
      </c>
    </row>
    <row r="763" spans="1:15">
      <c r="A763" s="182"/>
      <c r="B763" s="172"/>
      <c r="C763" s="172"/>
      <c r="D763" s="183" t="str">
        <f t="array" ref="D763">IF(SUMPRODUCT((原材料明细表!$A$6:$A$1000&gt;=$G$4)*(原材料明细表!$A$6:$A$1000&lt;=$H$4)*(原材料明细表!$C$6:$C$1000=$A763)*(原材料明细表!$F$6:$F$1000))=0,"",SUMPRODUCT((原材料明细表!$A$6:$A$1000&gt;=$G$4)*(原材料明细表!$A$6:$A$1000&lt;=$H$4)*(原材料明细表!$C$6:$C$1000=$A763)*(原材料明细表!$F$6:$F$1000)))</f>
        <v/>
      </c>
      <c r="E763" s="179" t="str">
        <f t="array" ref="E763">IF(A763="","",VLOOKUP(A763,基础资料!A:E,4,0))</f>
        <v/>
      </c>
      <c r="F763" s="180" t="str">
        <f t="array" ref="F763">IF(OR(A763="",D763=""),"",E763*D763)</f>
        <v/>
      </c>
      <c r="G763" s="181" t="str">
        <f t="array" ref="G763">IF(SUMPRODUCT((原材料明细表!$A$6:$A$1000&gt;=$G$4)*(原材料明细表!$A$6:$A$1000&lt;=$H$4)*(原材料明细表!$C$6:$C$1000=$A763)*(原材料明细表!$I$6:$I$1000))=0,"",SUMPRODUCT((原材料明细表!$A$6:$A$1000&gt;=$G$4)*(原材料明细表!$A$6:$A$1000&lt;=$H$4)*(原材料明细表!$C$6:$C$1000=$A763)*(原材料明细表!$I$6:$I$1000)))</f>
        <v/>
      </c>
      <c r="H763" s="179" t="str">
        <f t="array" ref="H763">IF(A763="","",VLOOKUP(A763,基础资料!A:E,4,0))</f>
        <v/>
      </c>
      <c r="I763" s="186" t="str">
        <f t="array" ref="I763">IF(OR(A763="",G763=""),"",G763*H763)</f>
        <v/>
      </c>
      <c r="J763" s="181" t="str">
        <f t="array" ref="J763">IF(SUMPRODUCT((原材料明细表!$A$6:$A$1000&gt;=$G$4)*(原材料明细表!$A$6:$A$1000&lt;=$H$4)*(原材料明细表!$C$6:$C$1000=$A763)*(原材料明细表!$L$6:$L$1000))=0,"",SUMPRODUCT((原材料明细表!$A$6:$A$1000&gt;=$G$4)*(原材料明细表!$A$6:$A$1000&lt;=$H$4)*(原材料明细表!$C$6:$C$1000=$A763)*(原材料明细表!$L$6:$L$1000)))</f>
        <v/>
      </c>
      <c r="K763" s="178" t="str">
        <f t="array" ref="K763">IF(A763="","",VLOOKUP(A763,基础资料!A:E,4,0))</f>
        <v/>
      </c>
      <c r="L763" s="186" t="str">
        <f t="array" ref="L763">IF(OR(A763="",J763=""),"",J763*K763)</f>
        <v/>
      </c>
      <c r="M763" s="187" t="str">
        <f t="array" ref="M763">IF(AND(D763="",G763="",J763=""),"",IF(AND(D763="",G763=""),-J763,IF(AND(D763="",J763=""),-G763,IF(AND(G763="",J763=""),D763,IF(D763="",-G763-J763,IF(G763="",D763-J763,IF(J763="",D763-G763,D763-G763-J763)))))))</f>
        <v/>
      </c>
      <c r="N763" s="178" t="str">
        <f t="array" ref="N763">IF(A763="","",VLOOKUP(A763,基础资料!A:E,4,0))</f>
        <v/>
      </c>
      <c r="O763" s="186" t="str">
        <f t="array" ref="O763">IF(OR(A763="",M763=""),"",N763*M763)</f>
        <v/>
      </c>
    </row>
    <row r="764" spans="1:15">
      <c r="A764" s="182"/>
      <c r="B764" s="172"/>
      <c r="C764" s="172"/>
      <c r="D764" s="183" t="str">
        <f t="array" ref="D764">IF(SUMPRODUCT((原材料明细表!$A$6:$A$1000&gt;=$G$4)*(原材料明细表!$A$6:$A$1000&lt;=$H$4)*(原材料明细表!$C$6:$C$1000=$A764)*(原材料明细表!$F$6:$F$1000))=0,"",SUMPRODUCT((原材料明细表!$A$6:$A$1000&gt;=$G$4)*(原材料明细表!$A$6:$A$1000&lt;=$H$4)*(原材料明细表!$C$6:$C$1000=$A764)*(原材料明细表!$F$6:$F$1000)))</f>
        <v/>
      </c>
      <c r="E764" s="174" t="str">
        <f t="array" ref="E764">IF(A764="","",VLOOKUP(A764,基础资料!A:E,4,0))</f>
        <v/>
      </c>
      <c r="F764" s="175" t="str">
        <f t="array" ref="F764">IF(OR(A764="",D764=""),"",E764*D764)</f>
        <v/>
      </c>
      <c r="G764" s="176" t="str">
        <f t="array" ref="G764">IF(SUMPRODUCT((原材料明细表!$A$6:$A$1000&gt;=$G$4)*(原材料明细表!$A$6:$A$1000&lt;=$H$4)*(原材料明细表!$C$6:$C$1000=$A764)*(原材料明细表!$I$6:$I$1000))=0,"",SUMPRODUCT((原材料明细表!$A$6:$A$1000&gt;=$G$4)*(原材料明细表!$A$6:$A$1000&lt;=$H$4)*(原材料明细表!$C$6:$C$1000=$A764)*(原材料明细表!$I$6:$I$1000)))</f>
        <v/>
      </c>
      <c r="H764" s="174" t="str">
        <f t="array" ref="H764">IF(A764="","",VLOOKUP(A764,基础资料!A:E,4,0))</f>
        <v/>
      </c>
      <c r="I764" s="184" t="str">
        <f t="array" ref="I764">IF(OR(A764="",G764=""),"",G764*H764)</f>
        <v/>
      </c>
      <c r="J764" s="176" t="str">
        <f t="array" ref="J764">IF(SUMPRODUCT((原材料明细表!$A$6:$A$1000&gt;=$G$4)*(原材料明细表!$A$6:$A$1000&lt;=$H$4)*(原材料明细表!$C$6:$C$1000=$A764)*(原材料明细表!$L$6:$L$1000))=0,"",SUMPRODUCT((原材料明细表!$A$6:$A$1000&gt;=$G$4)*(原材料明细表!$A$6:$A$1000&lt;=$H$4)*(原材料明细表!$C$6:$C$1000=$A764)*(原材料明细表!$L$6:$L$1000)))</f>
        <v/>
      </c>
      <c r="K764" s="173" t="str">
        <f t="array" ref="K764">IF(A764="","",VLOOKUP(A764,基础资料!A:E,4,0))</f>
        <v/>
      </c>
      <c r="L764" s="184" t="str">
        <f t="array" ref="L764">IF(OR(A764="",J764=""),"",J764*K764)</f>
        <v/>
      </c>
      <c r="M764" s="185" t="str">
        <f t="array" ref="M764">IF(AND(D764="",G764="",J764=""),"",IF(AND(D764="",G764=""),-J764,IF(AND(D764="",J764=""),-G764,IF(AND(G764="",J764=""),D764,IF(D764="",-G764-J764,IF(G764="",D764-J764,IF(J764="",D764-G764,D764-G764-J764)))))))</f>
        <v/>
      </c>
      <c r="N764" s="173" t="str">
        <f t="array" ref="N764">IF(A764="","",VLOOKUP(A764,基础资料!A:E,4,0))</f>
        <v/>
      </c>
      <c r="O764" s="184" t="str">
        <f t="array" ref="O764">IF(OR(A764="",M764=""),"",N764*M764)</f>
        <v/>
      </c>
    </row>
    <row r="765" spans="1:15">
      <c r="A765" s="182"/>
      <c r="B765" s="172"/>
      <c r="C765" s="172"/>
      <c r="D765" s="183" t="str">
        <f t="array" ref="D765">IF(SUMPRODUCT((原材料明细表!$A$6:$A$1000&gt;=$G$4)*(原材料明细表!$A$6:$A$1000&lt;=$H$4)*(原材料明细表!$C$6:$C$1000=$A765)*(原材料明细表!$F$6:$F$1000))=0,"",SUMPRODUCT((原材料明细表!$A$6:$A$1000&gt;=$G$4)*(原材料明细表!$A$6:$A$1000&lt;=$H$4)*(原材料明细表!$C$6:$C$1000=$A765)*(原材料明细表!$F$6:$F$1000)))</f>
        <v/>
      </c>
      <c r="E765" s="179" t="str">
        <f t="array" ref="E765">IF(A765="","",VLOOKUP(A765,基础资料!A:E,4,0))</f>
        <v/>
      </c>
      <c r="F765" s="180" t="str">
        <f t="array" ref="F765">IF(OR(A765="",D765=""),"",E765*D765)</f>
        <v/>
      </c>
      <c r="G765" s="181" t="str">
        <f t="array" ref="G765">IF(SUMPRODUCT((原材料明细表!$A$6:$A$1000&gt;=$G$4)*(原材料明细表!$A$6:$A$1000&lt;=$H$4)*(原材料明细表!$C$6:$C$1000=$A765)*(原材料明细表!$I$6:$I$1000))=0,"",SUMPRODUCT((原材料明细表!$A$6:$A$1000&gt;=$G$4)*(原材料明细表!$A$6:$A$1000&lt;=$H$4)*(原材料明细表!$C$6:$C$1000=$A765)*(原材料明细表!$I$6:$I$1000)))</f>
        <v/>
      </c>
      <c r="H765" s="179" t="str">
        <f t="array" ref="H765">IF(A765="","",VLOOKUP(A765,基础资料!A:E,4,0))</f>
        <v/>
      </c>
      <c r="I765" s="186" t="str">
        <f t="array" ref="I765">IF(OR(A765="",G765=""),"",G765*H765)</f>
        <v/>
      </c>
      <c r="J765" s="181" t="str">
        <f t="array" ref="J765">IF(SUMPRODUCT((原材料明细表!$A$6:$A$1000&gt;=$G$4)*(原材料明细表!$A$6:$A$1000&lt;=$H$4)*(原材料明细表!$C$6:$C$1000=$A765)*(原材料明细表!$L$6:$L$1000))=0,"",SUMPRODUCT((原材料明细表!$A$6:$A$1000&gt;=$G$4)*(原材料明细表!$A$6:$A$1000&lt;=$H$4)*(原材料明细表!$C$6:$C$1000=$A765)*(原材料明细表!$L$6:$L$1000)))</f>
        <v/>
      </c>
      <c r="K765" s="178" t="str">
        <f t="array" ref="K765">IF(A765="","",VLOOKUP(A765,基础资料!A:E,4,0))</f>
        <v/>
      </c>
      <c r="L765" s="186" t="str">
        <f t="array" ref="L765">IF(OR(A765="",J765=""),"",J765*K765)</f>
        <v/>
      </c>
      <c r="M765" s="187" t="str">
        <f t="array" ref="M765">IF(AND(D765="",G765="",J765=""),"",IF(AND(D765="",G765=""),-J765,IF(AND(D765="",J765=""),-G765,IF(AND(G765="",J765=""),D765,IF(D765="",-G765-J765,IF(G765="",D765-J765,IF(J765="",D765-G765,D765-G765-J765)))))))</f>
        <v/>
      </c>
      <c r="N765" s="178" t="str">
        <f t="array" ref="N765">IF(A765="","",VLOOKUP(A765,基础资料!A:E,4,0))</f>
        <v/>
      </c>
      <c r="O765" s="186" t="str">
        <f t="array" ref="O765">IF(OR(A765="",M765=""),"",N765*M765)</f>
        <v/>
      </c>
    </row>
    <row r="766" spans="1:15">
      <c r="A766" s="182"/>
      <c r="B766" s="172"/>
      <c r="C766" s="172"/>
      <c r="D766" s="183" t="str">
        <f t="array" ref="D766">IF(SUMPRODUCT((原材料明细表!$A$6:$A$1000&gt;=$G$4)*(原材料明细表!$A$6:$A$1000&lt;=$H$4)*(原材料明细表!$C$6:$C$1000=$A766)*(原材料明细表!$F$6:$F$1000))=0,"",SUMPRODUCT((原材料明细表!$A$6:$A$1000&gt;=$G$4)*(原材料明细表!$A$6:$A$1000&lt;=$H$4)*(原材料明细表!$C$6:$C$1000=$A766)*(原材料明细表!$F$6:$F$1000)))</f>
        <v/>
      </c>
      <c r="E766" s="174" t="str">
        <f t="array" ref="E766">IF(A766="","",VLOOKUP(A766,基础资料!A:E,4,0))</f>
        <v/>
      </c>
      <c r="F766" s="175" t="str">
        <f t="array" ref="F766">IF(OR(A766="",D766=""),"",E766*D766)</f>
        <v/>
      </c>
      <c r="G766" s="176" t="str">
        <f t="array" ref="G766">IF(SUMPRODUCT((原材料明细表!$A$6:$A$1000&gt;=$G$4)*(原材料明细表!$A$6:$A$1000&lt;=$H$4)*(原材料明细表!$C$6:$C$1000=$A766)*(原材料明细表!$I$6:$I$1000))=0,"",SUMPRODUCT((原材料明细表!$A$6:$A$1000&gt;=$G$4)*(原材料明细表!$A$6:$A$1000&lt;=$H$4)*(原材料明细表!$C$6:$C$1000=$A766)*(原材料明细表!$I$6:$I$1000)))</f>
        <v/>
      </c>
      <c r="H766" s="174" t="str">
        <f t="array" ref="H766">IF(A766="","",VLOOKUP(A766,基础资料!A:E,4,0))</f>
        <v/>
      </c>
      <c r="I766" s="184" t="str">
        <f t="array" ref="I766">IF(OR(A766="",G766=""),"",G766*H766)</f>
        <v/>
      </c>
      <c r="J766" s="176" t="str">
        <f t="array" ref="J766">IF(SUMPRODUCT((原材料明细表!$A$6:$A$1000&gt;=$G$4)*(原材料明细表!$A$6:$A$1000&lt;=$H$4)*(原材料明细表!$C$6:$C$1000=$A766)*(原材料明细表!$L$6:$L$1000))=0,"",SUMPRODUCT((原材料明细表!$A$6:$A$1000&gt;=$G$4)*(原材料明细表!$A$6:$A$1000&lt;=$H$4)*(原材料明细表!$C$6:$C$1000=$A766)*(原材料明细表!$L$6:$L$1000)))</f>
        <v/>
      </c>
      <c r="K766" s="173" t="str">
        <f t="array" ref="K766">IF(A766="","",VLOOKUP(A766,基础资料!A:E,4,0))</f>
        <v/>
      </c>
      <c r="L766" s="184" t="str">
        <f t="array" ref="L766">IF(OR(A766="",J766=""),"",J766*K766)</f>
        <v/>
      </c>
      <c r="M766" s="185" t="str">
        <f t="array" ref="M766">IF(AND(D766="",G766="",J766=""),"",IF(AND(D766="",G766=""),-J766,IF(AND(D766="",J766=""),-G766,IF(AND(G766="",J766=""),D766,IF(D766="",-G766-J766,IF(G766="",D766-J766,IF(J766="",D766-G766,D766-G766-J766)))))))</f>
        <v/>
      </c>
      <c r="N766" s="173" t="str">
        <f t="array" ref="N766">IF(A766="","",VLOOKUP(A766,基础资料!A:E,4,0))</f>
        <v/>
      </c>
      <c r="O766" s="184" t="str">
        <f t="array" ref="O766">IF(OR(A766="",M766=""),"",N766*M766)</f>
        <v/>
      </c>
    </row>
    <row r="767" spans="1:15">
      <c r="A767" s="182"/>
      <c r="B767" s="172"/>
      <c r="C767" s="172"/>
      <c r="D767" s="183" t="str">
        <f t="array" ref="D767">IF(SUMPRODUCT((原材料明细表!$A$6:$A$1000&gt;=$G$4)*(原材料明细表!$A$6:$A$1000&lt;=$H$4)*(原材料明细表!$C$6:$C$1000=$A767)*(原材料明细表!$F$6:$F$1000))=0,"",SUMPRODUCT((原材料明细表!$A$6:$A$1000&gt;=$G$4)*(原材料明细表!$A$6:$A$1000&lt;=$H$4)*(原材料明细表!$C$6:$C$1000=$A767)*(原材料明细表!$F$6:$F$1000)))</f>
        <v/>
      </c>
      <c r="E767" s="179" t="str">
        <f t="array" ref="E767">IF(A767="","",VLOOKUP(A767,基础资料!A:E,4,0))</f>
        <v/>
      </c>
      <c r="F767" s="180" t="str">
        <f t="array" ref="F767">IF(OR(A767="",D767=""),"",E767*D767)</f>
        <v/>
      </c>
      <c r="G767" s="181" t="str">
        <f t="array" ref="G767">IF(SUMPRODUCT((原材料明细表!$A$6:$A$1000&gt;=$G$4)*(原材料明细表!$A$6:$A$1000&lt;=$H$4)*(原材料明细表!$C$6:$C$1000=$A767)*(原材料明细表!$I$6:$I$1000))=0,"",SUMPRODUCT((原材料明细表!$A$6:$A$1000&gt;=$G$4)*(原材料明细表!$A$6:$A$1000&lt;=$H$4)*(原材料明细表!$C$6:$C$1000=$A767)*(原材料明细表!$I$6:$I$1000)))</f>
        <v/>
      </c>
      <c r="H767" s="179" t="str">
        <f t="array" ref="H767">IF(A767="","",VLOOKUP(A767,基础资料!A:E,4,0))</f>
        <v/>
      </c>
      <c r="I767" s="186" t="str">
        <f t="array" ref="I767">IF(OR(A767="",G767=""),"",G767*H767)</f>
        <v/>
      </c>
      <c r="J767" s="181" t="str">
        <f t="array" ref="J767">IF(SUMPRODUCT((原材料明细表!$A$6:$A$1000&gt;=$G$4)*(原材料明细表!$A$6:$A$1000&lt;=$H$4)*(原材料明细表!$C$6:$C$1000=$A767)*(原材料明细表!$L$6:$L$1000))=0,"",SUMPRODUCT((原材料明细表!$A$6:$A$1000&gt;=$G$4)*(原材料明细表!$A$6:$A$1000&lt;=$H$4)*(原材料明细表!$C$6:$C$1000=$A767)*(原材料明细表!$L$6:$L$1000)))</f>
        <v/>
      </c>
      <c r="K767" s="178" t="str">
        <f t="array" ref="K767">IF(A767="","",VLOOKUP(A767,基础资料!A:E,4,0))</f>
        <v/>
      </c>
      <c r="L767" s="186" t="str">
        <f t="array" ref="L767">IF(OR(A767="",J767=""),"",J767*K767)</f>
        <v/>
      </c>
      <c r="M767" s="187" t="str">
        <f t="array" ref="M767">IF(AND(D767="",G767="",J767=""),"",IF(AND(D767="",G767=""),-J767,IF(AND(D767="",J767=""),-G767,IF(AND(G767="",J767=""),D767,IF(D767="",-G767-J767,IF(G767="",D767-J767,IF(J767="",D767-G767,D767-G767-J767)))))))</f>
        <v/>
      </c>
      <c r="N767" s="178" t="str">
        <f t="array" ref="N767">IF(A767="","",VLOOKUP(A767,基础资料!A:E,4,0))</f>
        <v/>
      </c>
      <c r="O767" s="186" t="str">
        <f t="array" ref="O767">IF(OR(A767="",M767=""),"",N767*M767)</f>
        <v/>
      </c>
    </row>
    <row r="768" spans="1:15">
      <c r="A768" s="182"/>
      <c r="B768" s="172"/>
      <c r="C768" s="172"/>
      <c r="D768" s="183" t="str">
        <f t="array" ref="D768">IF(SUMPRODUCT((原材料明细表!$A$6:$A$1000&gt;=$G$4)*(原材料明细表!$A$6:$A$1000&lt;=$H$4)*(原材料明细表!$C$6:$C$1000=$A768)*(原材料明细表!$F$6:$F$1000))=0,"",SUMPRODUCT((原材料明细表!$A$6:$A$1000&gt;=$G$4)*(原材料明细表!$A$6:$A$1000&lt;=$H$4)*(原材料明细表!$C$6:$C$1000=$A768)*(原材料明细表!$F$6:$F$1000)))</f>
        <v/>
      </c>
      <c r="E768" s="174" t="str">
        <f t="array" ref="E768">IF(A768="","",VLOOKUP(A768,基础资料!A:E,4,0))</f>
        <v/>
      </c>
      <c r="F768" s="175" t="str">
        <f t="array" ref="F768">IF(OR(A768="",D768=""),"",E768*D768)</f>
        <v/>
      </c>
      <c r="G768" s="176" t="str">
        <f t="array" ref="G768">IF(SUMPRODUCT((原材料明细表!$A$6:$A$1000&gt;=$G$4)*(原材料明细表!$A$6:$A$1000&lt;=$H$4)*(原材料明细表!$C$6:$C$1000=$A768)*(原材料明细表!$I$6:$I$1000))=0,"",SUMPRODUCT((原材料明细表!$A$6:$A$1000&gt;=$G$4)*(原材料明细表!$A$6:$A$1000&lt;=$H$4)*(原材料明细表!$C$6:$C$1000=$A768)*(原材料明细表!$I$6:$I$1000)))</f>
        <v/>
      </c>
      <c r="H768" s="174" t="str">
        <f t="array" ref="H768">IF(A768="","",VLOOKUP(A768,基础资料!A:E,4,0))</f>
        <v/>
      </c>
      <c r="I768" s="184" t="str">
        <f t="array" ref="I768">IF(OR(A768="",G768=""),"",G768*H768)</f>
        <v/>
      </c>
      <c r="J768" s="176" t="str">
        <f t="array" ref="J768">IF(SUMPRODUCT((原材料明细表!$A$6:$A$1000&gt;=$G$4)*(原材料明细表!$A$6:$A$1000&lt;=$H$4)*(原材料明细表!$C$6:$C$1000=$A768)*(原材料明细表!$L$6:$L$1000))=0,"",SUMPRODUCT((原材料明细表!$A$6:$A$1000&gt;=$G$4)*(原材料明细表!$A$6:$A$1000&lt;=$H$4)*(原材料明细表!$C$6:$C$1000=$A768)*(原材料明细表!$L$6:$L$1000)))</f>
        <v/>
      </c>
      <c r="K768" s="173" t="str">
        <f t="array" ref="K768">IF(A768="","",VLOOKUP(A768,基础资料!A:E,4,0))</f>
        <v/>
      </c>
      <c r="L768" s="184" t="str">
        <f t="array" ref="L768">IF(OR(A768="",J768=""),"",J768*K768)</f>
        <v/>
      </c>
      <c r="M768" s="185" t="str">
        <f t="array" ref="M768">IF(AND(D768="",G768="",J768=""),"",IF(AND(D768="",G768=""),-J768,IF(AND(D768="",J768=""),-G768,IF(AND(G768="",J768=""),D768,IF(D768="",-G768-J768,IF(G768="",D768-J768,IF(J768="",D768-G768,D768-G768-J768)))))))</f>
        <v/>
      </c>
      <c r="N768" s="173" t="str">
        <f t="array" ref="N768">IF(A768="","",VLOOKUP(A768,基础资料!A:E,4,0))</f>
        <v/>
      </c>
      <c r="O768" s="184" t="str">
        <f t="array" ref="O768">IF(OR(A768="",M768=""),"",N768*M768)</f>
        <v/>
      </c>
    </row>
    <row r="769" spans="1:15">
      <c r="A769" s="182"/>
      <c r="B769" s="172"/>
      <c r="C769" s="172"/>
      <c r="D769" s="183" t="str">
        <f t="array" ref="D769">IF(SUMPRODUCT((原材料明细表!$A$6:$A$1000&gt;=$G$4)*(原材料明细表!$A$6:$A$1000&lt;=$H$4)*(原材料明细表!$C$6:$C$1000=$A769)*(原材料明细表!$F$6:$F$1000))=0,"",SUMPRODUCT((原材料明细表!$A$6:$A$1000&gt;=$G$4)*(原材料明细表!$A$6:$A$1000&lt;=$H$4)*(原材料明细表!$C$6:$C$1000=$A769)*(原材料明细表!$F$6:$F$1000)))</f>
        <v/>
      </c>
      <c r="E769" s="179" t="str">
        <f t="array" ref="E769">IF(A769="","",VLOOKUP(A769,基础资料!A:E,4,0))</f>
        <v/>
      </c>
      <c r="F769" s="180" t="str">
        <f t="array" ref="F769">IF(OR(A769="",D769=""),"",E769*D769)</f>
        <v/>
      </c>
      <c r="G769" s="181" t="str">
        <f t="array" ref="G769">IF(SUMPRODUCT((原材料明细表!$A$6:$A$1000&gt;=$G$4)*(原材料明细表!$A$6:$A$1000&lt;=$H$4)*(原材料明细表!$C$6:$C$1000=$A769)*(原材料明细表!$I$6:$I$1000))=0,"",SUMPRODUCT((原材料明细表!$A$6:$A$1000&gt;=$G$4)*(原材料明细表!$A$6:$A$1000&lt;=$H$4)*(原材料明细表!$C$6:$C$1000=$A769)*(原材料明细表!$I$6:$I$1000)))</f>
        <v/>
      </c>
      <c r="H769" s="179" t="str">
        <f t="array" ref="H769">IF(A769="","",VLOOKUP(A769,基础资料!A:E,4,0))</f>
        <v/>
      </c>
      <c r="I769" s="186" t="str">
        <f t="array" ref="I769">IF(OR(A769="",G769=""),"",G769*H769)</f>
        <v/>
      </c>
      <c r="J769" s="181" t="str">
        <f t="array" ref="J769">IF(SUMPRODUCT((原材料明细表!$A$6:$A$1000&gt;=$G$4)*(原材料明细表!$A$6:$A$1000&lt;=$H$4)*(原材料明细表!$C$6:$C$1000=$A769)*(原材料明细表!$L$6:$L$1000))=0,"",SUMPRODUCT((原材料明细表!$A$6:$A$1000&gt;=$G$4)*(原材料明细表!$A$6:$A$1000&lt;=$H$4)*(原材料明细表!$C$6:$C$1000=$A769)*(原材料明细表!$L$6:$L$1000)))</f>
        <v/>
      </c>
      <c r="K769" s="178" t="str">
        <f t="array" ref="K769">IF(A769="","",VLOOKUP(A769,基础资料!A:E,4,0))</f>
        <v/>
      </c>
      <c r="L769" s="186" t="str">
        <f t="array" ref="L769">IF(OR(A769="",J769=""),"",J769*K769)</f>
        <v/>
      </c>
      <c r="M769" s="187" t="str">
        <f t="array" ref="M769">IF(AND(D769="",G769="",J769=""),"",IF(AND(D769="",G769=""),-J769,IF(AND(D769="",J769=""),-G769,IF(AND(G769="",J769=""),D769,IF(D769="",-G769-J769,IF(G769="",D769-J769,IF(J769="",D769-G769,D769-G769-J769)))))))</f>
        <v/>
      </c>
      <c r="N769" s="178" t="str">
        <f t="array" ref="N769">IF(A769="","",VLOOKUP(A769,基础资料!A:E,4,0))</f>
        <v/>
      </c>
      <c r="O769" s="186" t="str">
        <f t="array" ref="O769">IF(OR(A769="",M769=""),"",N769*M769)</f>
        <v/>
      </c>
    </row>
    <row r="770" spans="1:15">
      <c r="A770" s="182"/>
      <c r="B770" s="172"/>
      <c r="C770" s="172"/>
      <c r="D770" s="183" t="str">
        <f t="array" ref="D770">IF(SUMPRODUCT((原材料明细表!$A$6:$A$1000&gt;=$G$4)*(原材料明细表!$A$6:$A$1000&lt;=$H$4)*(原材料明细表!$C$6:$C$1000=$A770)*(原材料明细表!$F$6:$F$1000))=0,"",SUMPRODUCT((原材料明细表!$A$6:$A$1000&gt;=$G$4)*(原材料明细表!$A$6:$A$1000&lt;=$H$4)*(原材料明细表!$C$6:$C$1000=$A770)*(原材料明细表!$F$6:$F$1000)))</f>
        <v/>
      </c>
      <c r="E770" s="174" t="str">
        <f t="array" ref="E770">IF(A770="","",VLOOKUP(A770,基础资料!A:E,4,0))</f>
        <v/>
      </c>
      <c r="F770" s="175" t="str">
        <f t="array" ref="F770">IF(OR(A770="",D770=""),"",E770*D770)</f>
        <v/>
      </c>
      <c r="G770" s="176" t="str">
        <f t="array" ref="G770">IF(SUMPRODUCT((原材料明细表!$A$6:$A$1000&gt;=$G$4)*(原材料明细表!$A$6:$A$1000&lt;=$H$4)*(原材料明细表!$C$6:$C$1000=$A770)*(原材料明细表!$I$6:$I$1000))=0,"",SUMPRODUCT((原材料明细表!$A$6:$A$1000&gt;=$G$4)*(原材料明细表!$A$6:$A$1000&lt;=$H$4)*(原材料明细表!$C$6:$C$1000=$A770)*(原材料明细表!$I$6:$I$1000)))</f>
        <v/>
      </c>
      <c r="H770" s="174" t="str">
        <f t="array" ref="H770">IF(A770="","",VLOOKUP(A770,基础资料!A:E,4,0))</f>
        <v/>
      </c>
      <c r="I770" s="184" t="str">
        <f t="array" ref="I770">IF(OR(A770="",G770=""),"",G770*H770)</f>
        <v/>
      </c>
      <c r="J770" s="176" t="str">
        <f t="array" ref="J770">IF(SUMPRODUCT((原材料明细表!$A$6:$A$1000&gt;=$G$4)*(原材料明细表!$A$6:$A$1000&lt;=$H$4)*(原材料明细表!$C$6:$C$1000=$A770)*(原材料明细表!$L$6:$L$1000))=0,"",SUMPRODUCT((原材料明细表!$A$6:$A$1000&gt;=$G$4)*(原材料明细表!$A$6:$A$1000&lt;=$H$4)*(原材料明细表!$C$6:$C$1000=$A770)*(原材料明细表!$L$6:$L$1000)))</f>
        <v/>
      </c>
      <c r="K770" s="173" t="str">
        <f t="array" ref="K770">IF(A770="","",VLOOKUP(A770,基础资料!A:E,4,0))</f>
        <v/>
      </c>
      <c r="L770" s="184" t="str">
        <f t="array" ref="L770">IF(OR(A770="",J770=""),"",J770*K770)</f>
        <v/>
      </c>
      <c r="M770" s="185" t="str">
        <f t="array" ref="M770">IF(AND(D770="",G770="",J770=""),"",IF(AND(D770="",G770=""),-J770,IF(AND(D770="",J770=""),-G770,IF(AND(G770="",J770=""),D770,IF(D770="",-G770-J770,IF(G770="",D770-J770,IF(J770="",D770-G770,D770-G770-J770)))))))</f>
        <v/>
      </c>
      <c r="N770" s="173" t="str">
        <f t="array" ref="N770">IF(A770="","",VLOOKUP(A770,基础资料!A:E,4,0))</f>
        <v/>
      </c>
      <c r="O770" s="184" t="str">
        <f t="array" ref="O770">IF(OR(A770="",M770=""),"",N770*M770)</f>
        <v/>
      </c>
    </row>
    <row r="771" spans="1:15">
      <c r="A771" s="182"/>
      <c r="B771" s="172"/>
      <c r="C771" s="172"/>
      <c r="D771" s="183" t="str">
        <f t="array" ref="D771">IF(SUMPRODUCT((原材料明细表!$A$6:$A$1000&gt;=$G$4)*(原材料明细表!$A$6:$A$1000&lt;=$H$4)*(原材料明细表!$C$6:$C$1000=$A771)*(原材料明细表!$F$6:$F$1000))=0,"",SUMPRODUCT((原材料明细表!$A$6:$A$1000&gt;=$G$4)*(原材料明细表!$A$6:$A$1000&lt;=$H$4)*(原材料明细表!$C$6:$C$1000=$A771)*(原材料明细表!$F$6:$F$1000)))</f>
        <v/>
      </c>
      <c r="E771" s="179" t="str">
        <f t="array" ref="E771">IF(A771="","",VLOOKUP(A771,基础资料!A:E,4,0))</f>
        <v/>
      </c>
      <c r="F771" s="180" t="str">
        <f t="array" ref="F771">IF(OR(A771="",D771=""),"",E771*D771)</f>
        <v/>
      </c>
      <c r="G771" s="181" t="str">
        <f t="array" ref="G771">IF(SUMPRODUCT((原材料明细表!$A$6:$A$1000&gt;=$G$4)*(原材料明细表!$A$6:$A$1000&lt;=$H$4)*(原材料明细表!$C$6:$C$1000=$A771)*(原材料明细表!$I$6:$I$1000))=0,"",SUMPRODUCT((原材料明细表!$A$6:$A$1000&gt;=$G$4)*(原材料明细表!$A$6:$A$1000&lt;=$H$4)*(原材料明细表!$C$6:$C$1000=$A771)*(原材料明细表!$I$6:$I$1000)))</f>
        <v/>
      </c>
      <c r="H771" s="179" t="str">
        <f t="array" ref="H771">IF(A771="","",VLOOKUP(A771,基础资料!A:E,4,0))</f>
        <v/>
      </c>
      <c r="I771" s="186" t="str">
        <f t="array" ref="I771">IF(OR(A771="",G771=""),"",G771*H771)</f>
        <v/>
      </c>
      <c r="J771" s="181" t="str">
        <f t="array" ref="J771">IF(SUMPRODUCT((原材料明细表!$A$6:$A$1000&gt;=$G$4)*(原材料明细表!$A$6:$A$1000&lt;=$H$4)*(原材料明细表!$C$6:$C$1000=$A771)*(原材料明细表!$L$6:$L$1000))=0,"",SUMPRODUCT((原材料明细表!$A$6:$A$1000&gt;=$G$4)*(原材料明细表!$A$6:$A$1000&lt;=$H$4)*(原材料明细表!$C$6:$C$1000=$A771)*(原材料明细表!$L$6:$L$1000)))</f>
        <v/>
      </c>
      <c r="K771" s="178" t="str">
        <f t="array" ref="K771">IF(A771="","",VLOOKUP(A771,基础资料!A:E,4,0))</f>
        <v/>
      </c>
      <c r="L771" s="186" t="str">
        <f t="array" ref="L771">IF(OR(A771="",J771=""),"",J771*K771)</f>
        <v/>
      </c>
      <c r="M771" s="187" t="str">
        <f t="array" ref="M771">IF(AND(D771="",G771="",J771=""),"",IF(AND(D771="",G771=""),-J771,IF(AND(D771="",J771=""),-G771,IF(AND(G771="",J771=""),D771,IF(D771="",-G771-J771,IF(G771="",D771-J771,IF(J771="",D771-G771,D771-G771-J771)))))))</f>
        <v/>
      </c>
      <c r="N771" s="178" t="str">
        <f t="array" ref="N771">IF(A771="","",VLOOKUP(A771,基础资料!A:E,4,0))</f>
        <v/>
      </c>
      <c r="O771" s="186" t="str">
        <f t="array" ref="O771">IF(OR(A771="",M771=""),"",N771*M771)</f>
        <v/>
      </c>
    </row>
    <row r="772" spans="1:15">
      <c r="A772" s="182"/>
      <c r="B772" s="172"/>
      <c r="C772" s="172"/>
      <c r="D772" s="183" t="str">
        <f t="array" ref="D772">IF(SUMPRODUCT((原材料明细表!$A$6:$A$1000&gt;=$G$4)*(原材料明细表!$A$6:$A$1000&lt;=$H$4)*(原材料明细表!$C$6:$C$1000=$A772)*(原材料明细表!$F$6:$F$1000))=0,"",SUMPRODUCT((原材料明细表!$A$6:$A$1000&gt;=$G$4)*(原材料明细表!$A$6:$A$1000&lt;=$H$4)*(原材料明细表!$C$6:$C$1000=$A772)*(原材料明细表!$F$6:$F$1000)))</f>
        <v/>
      </c>
      <c r="E772" s="174" t="str">
        <f t="array" ref="E772">IF(A772="","",VLOOKUP(A772,基础资料!A:E,4,0))</f>
        <v/>
      </c>
      <c r="F772" s="175" t="str">
        <f t="array" ref="F772">IF(OR(A772="",D772=""),"",E772*D772)</f>
        <v/>
      </c>
      <c r="G772" s="176" t="str">
        <f t="array" ref="G772">IF(SUMPRODUCT((原材料明细表!$A$6:$A$1000&gt;=$G$4)*(原材料明细表!$A$6:$A$1000&lt;=$H$4)*(原材料明细表!$C$6:$C$1000=$A772)*(原材料明细表!$I$6:$I$1000))=0,"",SUMPRODUCT((原材料明细表!$A$6:$A$1000&gt;=$G$4)*(原材料明细表!$A$6:$A$1000&lt;=$H$4)*(原材料明细表!$C$6:$C$1000=$A772)*(原材料明细表!$I$6:$I$1000)))</f>
        <v/>
      </c>
      <c r="H772" s="174" t="str">
        <f t="array" ref="H772">IF(A772="","",VLOOKUP(A772,基础资料!A:E,4,0))</f>
        <v/>
      </c>
      <c r="I772" s="184" t="str">
        <f t="array" ref="I772">IF(OR(A772="",G772=""),"",G772*H772)</f>
        <v/>
      </c>
      <c r="J772" s="176" t="str">
        <f t="array" ref="J772">IF(SUMPRODUCT((原材料明细表!$A$6:$A$1000&gt;=$G$4)*(原材料明细表!$A$6:$A$1000&lt;=$H$4)*(原材料明细表!$C$6:$C$1000=$A772)*(原材料明细表!$L$6:$L$1000))=0,"",SUMPRODUCT((原材料明细表!$A$6:$A$1000&gt;=$G$4)*(原材料明细表!$A$6:$A$1000&lt;=$H$4)*(原材料明细表!$C$6:$C$1000=$A772)*(原材料明细表!$L$6:$L$1000)))</f>
        <v/>
      </c>
      <c r="K772" s="173" t="str">
        <f t="array" ref="K772">IF(A772="","",VLOOKUP(A772,基础资料!A:E,4,0))</f>
        <v/>
      </c>
      <c r="L772" s="184" t="str">
        <f t="array" ref="L772">IF(OR(A772="",J772=""),"",J772*K772)</f>
        <v/>
      </c>
      <c r="M772" s="185" t="str">
        <f t="array" ref="M772">IF(AND(D772="",G772="",J772=""),"",IF(AND(D772="",G772=""),-J772,IF(AND(D772="",J772=""),-G772,IF(AND(G772="",J772=""),D772,IF(D772="",-G772-J772,IF(G772="",D772-J772,IF(J772="",D772-G772,D772-G772-J772)))))))</f>
        <v/>
      </c>
      <c r="N772" s="173" t="str">
        <f t="array" ref="N772">IF(A772="","",VLOOKUP(A772,基础资料!A:E,4,0))</f>
        <v/>
      </c>
      <c r="O772" s="184" t="str">
        <f t="array" ref="O772">IF(OR(A772="",M772=""),"",N772*M772)</f>
        <v/>
      </c>
    </row>
    <row r="773" spans="1:15">
      <c r="A773" s="182"/>
      <c r="B773" s="172"/>
      <c r="C773" s="172"/>
      <c r="D773" s="183" t="str">
        <f t="array" ref="D773">IF(SUMPRODUCT((原材料明细表!$A$6:$A$1000&gt;=$G$4)*(原材料明细表!$A$6:$A$1000&lt;=$H$4)*(原材料明细表!$C$6:$C$1000=$A773)*(原材料明细表!$F$6:$F$1000))=0,"",SUMPRODUCT((原材料明细表!$A$6:$A$1000&gt;=$G$4)*(原材料明细表!$A$6:$A$1000&lt;=$H$4)*(原材料明细表!$C$6:$C$1000=$A773)*(原材料明细表!$F$6:$F$1000)))</f>
        <v/>
      </c>
      <c r="E773" s="179" t="str">
        <f t="array" ref="E773">IF(A773="","",VLOOKUP(A773,基础资料!A:E,4,0))</f>
        <v/>
      </c>
      <c r="F773" s="180" t="str">
        <f t="array" ref="F773">IF(OR(A773="",D773=""),"",E773*D773)</f>
        <v/>
      </c>
      <c r="G773" s="181" t="str">
        <f t="array" ref="G773">IF(SUMPRODUCT((原材料明细表!$A$6:$A$1000&gt;=$G$4)*(原材料明细表!$A$6:$A$1000&lt;=$H$4)*(原材料明细表!$C$6:$C$1000=$A773)*(原材料明细表!$I$6:$I$1000))=0,"",SUMPRODUCT((原材料明细表!$A$6:$A$1000&gt;=$G$4)*(原材料明细表!$A$6:$A$1000&lt;=$H$4)*(原材料明细表!$C$6:$C$1000=$A773)*(原材料明细表!$I$6:$I$1000)))</f>
        <v/>
      </c>
      <c r="H773" s="179" t="str">
        <f t="array" ref="H773">IF(A773="","",VLOOKUP(A773,基础资料!A:E,4,0))</f>
        <v/>
      </c>
      <c r="I773" s="186" t="str">
        <f t="array" ref="I773">IF(OR(A773="",G773=""),"",G773*H773)</f>
        <v/>
      </c>
      <c r="J773" s="181" t="str">
        <f t="array" ref="J773">IF(SUMPRODUCT((原材料明细表!$A$6:$A$1000&gt;=$G$4)*(原材料明细表!$A$6:$A$1000&lt;=$H$4)*(原材料明细表!$C$6:$C$1000=$A773)*(原材料明细表!$L$6:$L$1000))=0,"",SUMPRODUCT((原材料明细表!$A$6:$A$1000&gt;=$G$4)*(原材料明细表!$A$6:$A$1000&lt;=$H$4)*(原材料明细表!$C$6:$C$1000=$A773)*(原材料明细表!$L$6:$L$1000)))</f>
        <v/>
      </c>
      <c r="K773" s="178" t="str">
        <f t="array" ref="K773">IF(A773="","",VLOOKUP(A773,基础资料!A:E,4,0))</f>
        <v/>
      </c>
      <c r="L773" s="186" t="str">
        <f t="array" ref="L773">IF(OR(A773="",J773=""),"",J773*K773)</f>
        <v/>
      </c>
      <c r="M773" s="187" t="str">
        <f t="array" ref="M773">IF(AND(D773="",G773="",J773=""),"",IF(AND(D773="",G773=""),-J773,IF(AND(D773="",J773=""),-G773,IF(AND(G773="",J773=""),D773,IF(D773="",-G773-J773,IF(G773="",D773-J773,IF(J773="",D773-G773,D773-G773-J773)))))))</f>
        <v/>
      </c>
      <c r="N773" s="178" t="str">
        <f t="array" ref="N773">IF(A773="","",VLOOKUP(A773,基础资料!A:E,4,0))</f>
        <v/>
      </c>
      <c r="O773" s="186" t="str">
        <f t="array" ref="O773">IF(OR(A773="",M773=""),"",N773*M773)</f>
        <v/>
      </c>
    </row>
    <row r="774" spans="1:15">
      <c r="A774" s="182"/>
      <c r="B774" s="172"/>
      <c r="C774" s="172"/>
      <c r="D774" s="183" t="str">
        <f t="array" ref="D774">IF(SUMPRODUCT((原材料明细表!$A$6:$A$1000&gt;=$G$4)*(原材料明细表!$A$6:$A$1000&lt;=$H$4)*(原材料明细表!$C$6:$C$1000=$A774)*(原材料明细表!$F$6:$F$1000))=0,"",SUMPRODUCT((原材料明细表!$A$6:$A$1000&gt;=$G$4)*(原材料明细表!$A$6:$A$1000&lt;=$H$4)*(原材料明细表!$C$6:$C$1000=$A774)*(原材料明细表!$F$6:$F$1000)))</f>
        <v/>
      </c>
      <c r="E774" s="174" t="str">
        <f t="array" ref="E774">IF(A774="","",VLOOKUP(A774,基础资料!A:E,4,0))</f>
        <v/>
      </c>
      <c r="F774" s="175" t="str">
        <f t="array" ref="F774">IF(OR(A774="",D774=""),"",E774*D774)</f>
        <v/>
      </c>
      <c r="G774" s="176" t="str">
        <f t="array" ref="G774">IF(SUMPRODUCT((原材料明细表!$A$6:$A$1000&gt;=$G$4)*(原材料明细表!$A$6:$A$1000&lt;=$H$4)*(原材料明细表!$C$6:$C$1000=$A774)*(原材料明细表!$I$6:$I$1000))=0,"",SUMPRODUCT((原材料明细表!$A$6:$A$1000&gt;=$G$4)*(原材料明细表!$A$6:$A$1000&lt;=$H$4)*(原材料明细表!$C$6:$C$1000=$A774)*(原材料明细表!$I$6:$I$1000)))</f>
        <v/>
      </c>
      <c r="H774" s="174" t="str">
        <f t="array" ref="H774">IF(A774="","",VLOOKUP(A774,基础资料!A:E,4,0))</f>
        <v/>
      </c>
      <c r="I774" s="184" t="str">
        <f t="array" ref="I774">IF(OR(A774="",G774=""),"",G774*H774)</f>
        <v/>
      </c>
      <c r="J774" s="176" t="str">
        <f t="array" ref="J774">IF(SUMPRODUCT((原材料明细表!$A$6:$A$1000&gt;=$G$4)*(原材料明细表!$A$6:$A$1000&lt;=$H$4)*(原材料明细表!$C$6:$C$1000=$A774)*(原材料明细表!$L$6:$L$1000))=0,"",SUMPRODUCT((原材料明细表!$A$6:$A$1000&gt;=$G$4)*(原材料明细表!$A$6:$A$1000&lt;=$H$4)*(原材料明细表!$C$6:$C$1000=$A774)*(原材料明细表!$L$6:$L$1000)))</f>
        <v/>
      </c>
      <c r="K774" s="173" t="str">
        <f t="array" ref="K774">IF(A774="","",VLOOKUP(A774,基础资料!A:E,4,0))</f>
        <v/>
      </c>
      <c r="L774" s="184" t="str">
        <f t="array" ref="L774">IF(OR(A774="",J774=""),"",J774*K774)</f>
        <v/>
      </c>
      <c r="M774" s="185" t="str">
        <f t="array" ref="M774">IF(AND(D774="",G774="",J774=""),"",IF(AND(D774="",G774=""),-J774,IF(AND(D774="",J774=""),-G774,IF(AND(G774="",J774=""),D774,IF(D774="",-G774-J774,IF(G774="",D774-J774,IF(J774="",D774-G774,D774-G774-J774)))))))</f>
        <v/>
      </c>
      <c r="N774" s="173" t="str">
        <f t="array" ref="N774">IF(A774="","",VLOOKUP(A774,基础资料!A:E,4,0))</f>
        <v/>
      </c>
      <c r="O774" s="184" t="str">
        <f t="array" ref="O774">IF(OR(A774="",M774=""),"",N774*M774)</f>
        <v/>
      </c>
    </row>
    <row r="775" spans="1:15">
      <c r="A775" s="182"/>
      <c r="B775" s="172"/>
      <c r="C775" s="172"/>
      <c r="D775" s="183" t="str">
        <f t="array" ref="D775">IF(SUMPRODUCT((原材料明细表!$A$6:$A$1000&gt;=$G$4)*(原材料明细表!$A$6:$A$1000&lt;=$H$4)*(原材料明细表!$C$6:$C$1000=$A775)*(原材料明细表!$F$6:$F$1000))=0,"",SUMPRODUCT((原材料明细表!$A$6:$A$1000&gt;=$G$4)*(原材料明细表!$A$6:$A$1000&lt;=$H$4)*(原材料明细表!$C$6:$C$1000=$A775)*(原材料明细表!$F$6:$F$1000)))</f>
        <v/>
      </c>
      <c r="E775" s="179" t="str">
        <f t="array" ref="E775">IF(A775="","",VLOOKUP(A775,基础资料!A:E,4,0))</f>
        <v/>
      </c>
      <c r="F775" s="180" t="str">
        <f t="array" ref="F775">IF(OR(A775="",D775=""),"",E775*D775)</f>
        <v/>
      </c>
      <c r="G775" s="181" t="str">
        <f t="array" ref="G775">IF(SUMPRODUCT((原材料明细表!$A$6:$A$1000&gt;=$G$4)*(原材料明细表!$A$6:$A$1000&lt;=$H$4)*(原材料明细表!$C$6:$C$1000=$A775)*(原材料明细表!$I$6:$I$1000))=0,"",SUMPRODUCT((原材料明细表!$A$6:$A$1000&gt;=$G$4)*(原材料明细表!$A$6:$A$1000&lt;=$H$4)*(原材料明细表!$C$6:$C$1000=$A775)*(原材料明细表!$I$6:$I$1000)))</f>
        <v/>
      </c>
      <c r="H775" s="179" t="str">
        <f t="array" ref="H775">IF(A775="","",VLOOKUP(A775,基础资料!A:E,4,0))</f>
        <v/>
      </c>
      <c r="I775" s="186" t="str">
        <f t="array" ref="I775">IF(OR(A775="",G775=""),"",G775*H775)</f>
        <v/>
      </c>
      <c r="J775" s="181" t="str">
        <f t="array" ref="J775">IF(SUMPRODUCT((原材料明细表!$A$6:$A$1000&gt;=$G$4)*(原材料明细表!$A$6:$A$1000&lt;=$H$4)*(原材料明细表!$C$6:$C$1000=$A775)*(原材料明细表!$L$6:$L$1000))=0,"",SUMPRODUCT((原材料明细表!$A$6:$A$1000&gt;=$G$4)*(原材料明细表!$A$6:$A$1000&lt;=$H$4)*(原材料明细表!$C$6:$C$1000=$A775)*(原材料明细表!$L$6:$L$1000)))</f>
        <v/>
      </c>
      <c r="K775" s="178" t="str">
        <f t="array" ref="K775">IF(A775="","",VLOOKUP(A775,基础资料!A:E,4,0))</f>
        <v/>
      </c>
      <c r="L775" s="186" t="str">
        <f t="array" ref="L775">IF(OR(A775="",J775=""),"",J775*K775)</f>
        <v/>
      </c>
      <c r="M775" s="187" t="str">
        <f t="array" ref="M775">IF(AND(D775="",G775="",J775=""),"",IF(AND(D775="",G775=""),-J775,IF(AND(D775="",J775=""),-G775,IF(AND(G775="",J775=""),D775,IF(D775="",-G775-J775,IF(G775="",D775-J775,IF(J775="",D775-G775,D775-G775-J775)))))))</f>
        <v/>
      </c>
      <c r="N775" s="178" t="str">
        <f t="array" ref="N775">IF(A775="","",VLOOKUP(A775,基础资料!A:E,4,0))</f>
        <v/>
      </c>
      <c r="O775" s="186" t="str">
        <f t="array" ref="O775">IF(OR(A775="",M775=""),"",N775*M775)</f>
        <v/>
      </c>
    </row>
    <row r="776" spans="1:15">
      <c r="A776" s="182"/>
      <c r="B776" s="172"/>
      <c r="C776" s="172"/>
      <c r="D776" s="183" t="str">
        <f t="array" ref="D776">IF(SUMPRODUCT((原材料明细表!$A$6:$A$1000&gt;=$G$4)*(原材料明细表!$A$6:$A$1000&lt;=$H$4)*(原材料明细表!$C$6:$C$1000=$A776)*(原材料明细表!$F$6:$F$1000))=0,"",SUMPRODUCT((原材料明细表!$A$6:$A$1000&gt;=$G$4)*(原材料明细表!$A$6:$A$1000&lt;=$H$4)*(原材料明细表!$C$6:$C$1000=$A776)*(原材料明细表!$F$6:$F$1000)))</f>
        <v/>
      </c>
      <c r="E776" s="174" t="str">
        <f t="array" ref="E776">IF(A776="","",VLOOKUP(A776,基础资料!A:E,4,0))</f>
        <v/>
      </c>
      <c r="F776" s="175" t="str">
        <f t="array" ref="F776">IF(OR(A776="",D776=""),"",E776*D776)</f>
        <v/>
      </c>
      <c r="G776" s="176" t="str">
        <f t="array" ref="G776">IF(SUMPRODUCT((原材料明细表!$A$6:$A$1000&gt;=$G$4)*(原材料明细表!$A$6:$A$1000&lt;=$H$4)*(原材料明细表!$C$6:$C$1000=$A776)*(原材料明细表!$I$6:$I$1000))=0,"",SUMPRODUCT((原材料明细表!$A$6:$A$1000&gt;=$G$4)*(原材料明细表!$A$6:$A$1000&lt;=$H$4)*(原材料明细表!$C$6:$C$1000=$A776)*(原材料明细表!$I$6:$I$1000)))</f>
        <v/>
      </c>
      <c r="H776" s="174" t="str">
        <f t="array" ref="H776">IF(A776="","",VLOOKUP(A776,基础资料!A:E,4,0))</f>
        <v/>
      </c>
      <c r="I776" s="184" t="str">
        <f t="array" ref="I776">IF(OR(A776="",G776=""),"",G776*H776)</f>
        <v/>
      </c>
      <c r="J776" s="176" t="str">
        <f t="array" ref="J776">IF(SUMPRODUCT((原材料明细表!$A$6:$A$1000&gt;=$G$4)*(原材料明细表!$A$6:$A$1000&lt;=$H$4)*(原材料明细表!$C$6:$C$1000=$A776)*(原材料明细表!$L$6:$L$1000))=0,"",SUMPRODUCT((原材料明细表!$A$6:$A$1000&gt;=$G$4)*(原材料明细表!$A$6:$A$1000&lt;=$H$4)*(原材料明细表!$C$6:$C$1000=$A776)*(原材料明细表!$L$6:$L$1000)))</f>
        <v/>
      </c>
      <c r="K776" s="173" t="str">
        <f t="array" ref="K776">IF(A776="","",VLOOKUP(A776,基础资料!A:E,4,0))</f>
        <v/>
      </c>
      <c r="L776" s="184" t="str">
        <f t="array" ref="L776">IF(OR(A776="",J776=""),"",J776*K776)</f>
        <v/>
      </c>
      <c r="M776" s="185" t="str">
        <f t="array" ref="M776">IF(AND(D776="",G776="",J776=""),"",IF(AND(D776="",G776=""),-J776,IF(AND(D776="",J776=""),-G776,IF(AND(G776="",J776=""),D776,IF(D776="",-G776-J776,IF(G776="",D776-J776,IF(J776="",D776-G776,D776-G776-J776)))))))</f>
        <v/>
      </c>
      <c r="N776" s="173" t="str">
        <f t="array" ref="N776">IF(A776="","",VLOOKUP(A776,基础资料!A:E,4,0))</f>
        <v/>
      </c>
      <c r="O776" s="184" t="str">
        <f t="array" ref="O776">IF(OR(A776="",M776=""),"",N776*M776)</f>
        <v/>
      </c>
    </row>
    <row r="777" spans="1:15">
      <c r="A777" s="182"/>
      <c r="B777" s="172"/>
      <c r="C777" s="172"/>
      <c r="D777" s="183" t="str">
        <f t="array" ref="D777">IF(SUMPRODUCT((原材料明细表!$A$6:$A$1000&gt;=$G$4)*(原材料明细表!$A$6:$A$1000&lt;=$H$4)*(原材料明细表!$C$6:$C$1000=$A777)*(原材料明细表!$F$6:$F$1000))=0,"",SUMPRODUCT((原材料明细表!$A$6:$A$1000&gt;=$G$4)*(原材料明细表!$A$6:$A$1000&lt;=$H$4)*(原材料明细表!$C$6:$C$1000=$A777)*(原材料明细表!$F$6:$F$1000)))</f>
        <v/>
      </c>
      <c r="E777" s="179" t="str">
        <f t="array" ref="E777">IF(A777="","",VLOOKUP(A777,基础资料!A:E,4,0))</f>
        <v/>
      </c>
      <c r="F777" s="180" t="str">
        <f t="array" ref="F777">IF(OR(A777="",D777=""),"",E777*D777)</f>
        <v/>
      </c>
      <c r="G777" s="181" t="str">
        <f t="array" ref="G777">IF(SUMPRODUCT((原材料明细表!$A$6:$A$1000&gt;=$G$4)*(原材料明细表!$A$6:$A$1000&lt;=$H$4)*(原材料明细表!$C$6:$C$1000=$A777)*(原材料明细表!$I$6:$I$1000))=0,"",SUMPRODUCT((原材料明细表!$A$6:$A$1000&gt;=$G$4)*(原材料明细表!$A$6:$A$1000&lt;=$H$4)*(原材料明细表!$C$6:$C$1000=$A777)*(原材料明细表!$I$6:$I$1000)))</f>
        <v/>
      </c>
      <c r="H777" s="179" t="str">
        <f t="array" ref="H777">IF(A777="","",VLOOKUP(A777,基础资料!A:E,4,0))</f>
        <v/>
      </c>
      <c r="I777" s="186" t="str">
        <f t="array" ref="I777">IF(OR(A777="",G777=""),"",G777*H777)</f>
        <v/>
      </c>
      <c r="J777" s="181" t="str">
        <f t="array" ref="J777">IF(SUMPRODUCT((原材料明细表!$A$6:$A$1000&gt;=$G$4)*(原材料明细表!$A$6:$A$1000&lt;=$H$4)*(原材料明细表!$C$6:$C$1000=$A777)*(原材料明细表!$L$6:$L$1000))=0,"",SUMPRODUCT((原材料明细表!$A$6:$A$1000&gt;=$G$4)*(原材料明细表!$A$6:$A$1000&lt;=$H$4)*(原材料明细表!$C$6:$C$1000=$A777)*(原材料明细表!$L$6:$L$1000)))</f>
        <v/>
      </c>
      <c r="K777" s="178" t="str">
        <f t="array" ref="K777">IF(A777="","",VLOOKUP(A777,基础资料!A:E,4,0))</f>
        <v/>
      </c>
      <c r="L777" s="186" t="str">
        <f t="array" ref="L777">IF(OR(A777="",J777=""),"",J777*K777)</f>
        <v/>
      </c>
      <c r="M777" s="187" t="str">
        <f t="array" ref="M777">IF(AND(D777="",G777="",J777=""),"",IF(AND(D777="",G777=""),-J777,IF(AND(D777="",J777=""),-G777,IF(AND(G777="",J777=""),D777,IF(D777="",-G777-J777,IF(G777="",D777-J777,IF(J777="",D777-G777,D777-G777-J777)))))))</f>
        <v/>
      </c>
      <c r="N777" s="178" t="str">
        <f t="array" ref="N777">IF(A777="","",VLOOKUP(A777,基础资料!A:E,4,0))</f>
        <v/>
      </c>
      <c r="O777" s="186" t="str">
        <f t="array" ref="O777">IF(OR(A777="",M777=""),"",N777*M777)</f>
        <v/>
      </c>
    </row>
    <row r="778" spans="1:15">
      <c r="A778" s="182"/>
      <c r="B778" s="172"/>
      <c r="C778" s="172"/>
      <c r="D778" s="183" t="str">
        <f t="array" ref="D778">IF(SUMPRODUCT((原材料明细表!$A$6:$A$1000&gt;=$G$4)*(原材料明细表!$A$6:$A$1000&lt;=$H$4)*(原材料明细表!$C$6:$C$1000=$A778)*(原材料明细表!$F$6:$F$1000))=0,"",SUMPRODUCT((原材料明细表!$A$6:$A$1000&gt;=$G$4)*(原材料明细表!$A$6:$A$1000&lt;=$H$4)*(原材料明细表!$C$6:$C$1000=$A778)*(原材料明细表!$F$6:$F$1000)))</f>
        <v/>
      </c>
      <c r="E778" s="174" t="str">
        <f t="array" ref="E778">IF(A778="","",VLOOKUP(A778,基础资料!A:E,4,0))</f>
        <v/>
      </c>
      <c r="F778" s="175" t="str">
        <f t="array" ref="F778">IF(OR(A778="",D778=""),"",E778*D778)</f>
        <v/>
      </c>
      <c r="G778" s="176" t="str">
        <f t="array" ref="G778">IF(SUMPRODUCT((原材料明细表!$A$6:$A$1000&gt;=$G$4)*(原材料明细表!$A$6:$A$1000&lt;=$H$4)*(原材料明细表!$C$6:$C$1000=$A778)*(原材料明细表!$I$6:$I$1000))=0,"",SUMPRODUCT((原材料明细表!$A$6:$A$1000&gt;=$G$4)*(原材料明细表!$A$6:$A$1000&lt;=$H$4)*(原材料明细表!$C$6:$C$1000=$A778)*(原材料明细表!$I$6:$I$1000)))</f>
        <v/>
      </c>
      <c r="H778" s="174" t="str">
        <f t="array" ref="H778">IF(A778="","",VLOOKUP(A778,基础资料!A:E,4,0))</f>
        <v/>
      </c>
      <c r="I778" s="184" t="str">
        <f t="array" ref="I778">IF(OR(A778="",G778=""),"",G778*H778)</f>
        <v/>
      </c>
      <c r="J778" s="176" t="str">
        <f t="array" ref="J778">IF(SUMPRODUCT((原材料明细表!$A$6:$A$1000&gt;=$G$4)*(原材料明细表!$A$6:$A$1000&lt;=$H$4)*(原材料明细表!$C$6:$C$1000=$A778)*(原材料明细表!$L$6:$L$1000))=0,"",SUMPRODUCT((原材料明细表!$A$6:$A$1000&gt;=$G$4)*(原材料明细表!$A$6:$A$1000&lt;=$H$4)*(原材料明细表!$C$6:$C$1000=$A778)*(原材料明细表!$L$6:$L$1000)))</f>
        <v/>
      </c>
      <c r="K778" s="173" t="str">
        <f t="array" ref="K778">IF(A778="","",VLOOKUP(A778,基础资料!A:E,4,0))</f>
        <v/>
      </c>
      <c r="L778" s="184" t="str">
        <f t="array" ref="L778">IF(OR(A778="",J778=""),"",J778*K778)</f>
        <v/>
      </c>
      <c r="M778" s="185" t="str">
        <f t="array" ref="M778">IF(AND(D778="",G778="",J778=""),"",IF(AND(D778="",G778=""),-J778,IF(AND(D778="",J778=""),-G778,IF(AND(G778="",J778=""),D778,IF(D778="",-G778-J778,IF(G778="",D778-J778,IF(J778="",D778-G778,D778-G778-J778)))))))</f>
        <v/>
      </c>
      <c r="N778" s="173" t="str">
        <f t="array" ref="N778">IF(A778="","",VLOOKUP(A778,基础资料!A:E,4,0))</f>
        <v/>
      </c>
      <c r="O778" s="184" t="str">
        <f t="array" ref="O778">IF(OR(A778="",M778=""),"",N778*M778)</f>
        <v/>
      </c>
    </row>
    <row r="779" spans="1:15">
      <c r="A779" s="182"/>
      <c r="B779" s="172"/>
      <c r="C779" s="172"/>
      <c r="D779" s="183" t="str">
        <f t="array" ref="D779">IF(SUMPRODUCT((原材料明细表!$A$6:$A$1000&gt;=$G$4)*(原材料明细表!$A$6:$A$1000&lt;=$H$4)*(原材料明细表!$C$6:$C$1000=$A779)*(原材料明细表!$F$6:$F$1000))=0,"",SUMPRODUCT((原材料明细表!$A$6:$A$1000&gt;=$G$4)*(原材料明细表!$A$6:$A$1000&lt;=$H$4)*(原材料明细表!$C$6:$C$1000=$A779)*(原材料明细表!$F$6:$F$1000)))</f>
        <v/>
      </c>
      <c r="E779" s="179" t="str">
        <f t="array" ref="E779">IF(A779="","",VLOOKUP(A779,基础资料!A:E,4,0))</f>
        <v/>
      </c>
      <c r="F779" s="180" t="str">
        <f t="array" ref="F779">IF(OR(A779="",D779=""),"",E779*D779)</f>
        <v/>
      </c>
      <c r="G779" s="181" t="str">
        <f t="array" ref="G779">IF(SUMPRODUCT((原材料明细表!$A$6:$A$1000&gt;=$G$4)*(原材料明细表!$A$6:$A$1000&lt;=$H$4)*(原材料明细表!$C$6:$C$1000=$A779)*(原材料明细表!$I$6:$I$1000))=0,"",SUMPRODUCT((原材料明细表!$A$6:$A$1000&gt;=$G$4)*(原材料明细表!$A$6:$A$1000&lt;=$H$4)*(原材料明细表!$C$6:$C$1000=$A779)*(原材料明细表!$I$6:$I$1000)))</f>
        <v/>
      </c>
      <c r="H779" s="179" t="str">
        <f t="array" ref="H779">IF(A779="","",VLOOKUP(A779,基础资料!A:E,4,0))</f>
        <v/>
      </c>
      <c r="I779" s="186" t="str">
        <f t="array" ref="I779">IF(OR(A779="",G779=""),"",G779*H779)</f>
        <v/>
      </c>
      <c r="J779" s="181" t="str">
        <f t="array" ref="J779">IF(SUMPRODUCT((原材料明细表!$A$6:$A$1000&gt;=$G$4)*(原材料明细表!$A$6:$A$1000&lt;=$H$4)*(原材料明细表!$C$6:$C$1000=$A779)*(原材料明细表!$L$6:$L$1000))=0,"",SUMPRODUCT((原材料明细表!$A$6:$A$1000&gt;=$G$4)*(原材料明细表!$A$6:$A$1000&lt;=$H$4)*(原材料明细表!$C$6:$C$1000=$A779)*(原材料明细表!$L$6:$L$1000)))</f>
        <v/>
      </c>
      <c r="K779" s="178" t="str">
        <f t="array" ref="K779">IF(A779="","",VLOOKUP(A779,基础资料!A:E,4,0))</f>
        <v/>
      </c>
      <c r="L779" s="186" t="str">
        <f t="array" ref="L779">IF(OR(A779="",J779=""),"",J779*K779)</f>
        <v/>
      </c>
      <c r="M779" s="187" t="str">
        <f t="array" ref="M779">IF(AND(D779="",G779="",J779=""),"",IF(AND(D779="",G779=""),-J779,IF(AND(D779="",J779=""),-G779,IF(AND(G779="",J779=""),D779,IF(D779="",-G779-J779,IF(G779="",D779-J779,IF(J779="",D779-G779,D779-G779-J779)))))))</f>
        <v/>
      </c>
      <c r="N779" s="178" t="str">
        <f t="array" ref="N779">IF(A779="","",VLOOKUP(A779,基础资料!A:E,4,0))</f>
        <v/>
      </c>
      <c r="O779" s="186" t="str">
        <f t="array" ref="O779">IF(OR(A779="",M779=""),"",N779*M779)</f>
        <v/>
      </c>
    </row>
    <row r="780" spans="1:15">
      <c r="A780" s="182"/>
      <c r="B780" s="172"/>
      <c r="C780" s="172"/>
      <c r="D780" s="183" t="str">
        <f t="array" ref="D780">IF(SUMPRODUCT((原材料明细表!$A$6:$A$1000&gt;=$G$4)*(原材料明细表!$A$6:$A$1000&lt;=$H$4)*(原材料明细表!$C$6:$C$1000=$A780)*(原材料明细表!$F$6:$F$1000))=0,"",SUMPRODUCT((原材料明细表!$A$6:$A$1000&gt;=$G$4)*(原材料明细表!$A$6:$A$1000&lt;=$H$4)*(原材料明细表!$C$6:$C$1000=$A780)*(原材料明细表!$F$6:$F$1000)))</f>
        <v/>
      </c>
      <c r="E780" s="174" t="str">
        <f t="array" ref="E780">IF(A780="","",VLOOKUP(A780,基础资料!A:E,4,0))</f>
        <v/>
      </c>
      <c r="F780" s="175" t="str">
        <f t="array" ref="F780">IF(OR(A780="",D780=""),"",E780*D780)</f>
        <v/>
      </c>
      <c r="G780" s="176" t="str">
        <f t="array" ref="G780">IF(SUMPRODUCT((原材料明细表!$A$6:$A$1000&gt;=$G$4)*(原材料明细表!$A$6:$A$1000&lt;=$H$4)*(原材料明细表!$C$6:$C$1000=$A780)*(原材料明细表!$I$6:$I$1000))=0,"",SUMPRODUCT((原材料明细表!$A$6:$A$1000&gt;=$G$4)*(原材料明细表!$A$6:$A$1000&lt;=$H$4)*(原材料明细表!$C$6:$C$1000=$A780)*(原材料明细表!$I$6:$I$1000)))</f>
        <v/>
      </c>
      <c r="H780" s="174" t="str">
        <f t="array" ref="H780">IF(A780="","",VLOOKUP(A780,基础资料!A:E,4,0))</f>
        <v/>
      </c>
      <c r="I780" s="184" t="str">
        <f t="array" ref="I780">IF(OR(A780="",G780=""),"",G780*H780)</f>
        <v/>
      </c>
      <c r="J780" s="176" t="str">
        <f t="array" ref="J780">IF(SUMPRODUCT((原材料明细表!$A$6:$A$1000&gt;=$G$4)*(原材料明细表!$A$6:$A$1000&lt;=$H$4)*(原材料明细表!$C$6:$C$1000=$A780)*(原材料明细表!$L$6:$L$1000))=0,"",SUMPRODUCT((原材料明细表!$A$6:$A$1000&gt;=$G$4)*(原材料明细表!$A$6:$A$1000&lt;=$H$4)*(原材料明细表!$C$6:$C$1000=$A780)*(原材料明细表!$L$6:$L$1000)))</f>
        <v/>
      </c>
      <c r="K780" s="173" t="str">
        <f t="array" ref="K780">IF(A780="","",VLOOKUP(A780,基础资料!A:E,4,0))</f>
        <v/>
      </c>
      <c r="L780" s="184" t="str">
        <f t="array" ref="L780">IF(OR(A780="",J780=""),"",J780*K780)</f>
        <v/>
      </c>
      <c r="M780" s="185" t="str">
        <f t="array" ref="M780">IF(AND(D780="",G780="",J780=""),"",IF(AND(D780="",G780=""),-J780,IF(AND(D780="",J780=""),-G780,IF(AND(G780="",J780=""),D780,IF(D780="",-G780-J780,IF(G780="",D780-J780,IF(J780="",D780-G780,D780-G780-J780)))))))</f>
        <v/>
      </c>
      <c r="N780" s="173" t="str">
        <f t="array" ref="N780">IF(A780="","",VLOOKUP(A780,基础资料!A:E,4,0))</f>
        <v/>
      </c>
      <c r="O780" s="184" t="str">
        <f t="array" ref="O780">IF(OR(A780="",M780=""),"",N780*M780)</f>
        <v/>
      </c>
    </row>
    <row r="781" spans="1:15">
      <c r="A781" s="182"/>
      <c r="B781" s="172"/>
      <c r="C781" s="172"/>
      <c r="D781" s="183" t="str">
        <f t="array" ref="D781">IF(SUMPRODUCT((原材料明细表!$A$6:$A$1000&gt;=$G$4)*(原材料明细表!$A$6:$A$1000&lt;=$H$4)*(原材料明细表!$C$6:$C$1000=$A781)*(原材料明细表!$F$6:$F$1000))=0,"",SUMPRODUCT((原材料明细表!$A$6:$A$1000&gt;=$G$4)*(原材料明细表!$A$6:$A$1000&lt;=$H$4)*(原材料明细表!$C$6:$C$1000=$A781)*(原材料明细表!$F$6:$F$1000)))</f>
        <v/>
      </c>
      <c r="E781" s="179" t="str">
        <f t="array" ref="E781">IF(A781="","",VLOOKUP(A781,基础资料!A:E,4,0))</f>
        <v/>
      </c>
      <c r="F781" s="180" t="str">
        <f t="array" ref="F781">IF(OR(A781="",D781=""),"",E781*D781)</f>
        <v/>
      </c>
      <c r="G781" s="181" t="str">
        <f t="array" ref="G781">IF(SUMPRODUCT((原材料明细表!$A$6:$A$1000&gt;=$G$4)*(原材料明细表!$A$6:$A$1000&lt;=$H$4)*(原材料明细表!$C$6:$C$1000=$A781)*(原材料明细表!$I$6:$I$1000))=0,"",SUMPRODUCT((原材料明细表!$A$6:$A$1000&gt;=$G$4)*(原材料明细表!$A$6:$A$1000&lt;=$H$4)*(原材料明细表!$C$6:$C$1000=$A781)*(原材料明细表!$I$6:$I$1000)))</f>
        <v/>
      </c>
      <c r="H781" s="179" t="str">
        <f t="array" ref="H781">IF(A781="","",VLOOKUP(A781,基础资料!A:E,4,0))</f>
        <v/>
      </c>
      <c r="I781" s="186" t="str">
        <f t="array" ref="I781">IF(OR(A781="",G781=""),"",G781*H781)</f>
        <v/>
      </c>
      <c r="J781" s="181" t="str">
        <f t="array" ref="J781">IF(SUMPRODUCT((原材料明细表!$A$6:$A$1000&gt;=$G$4)*(原材料明细表!$A$6:$A$1000&lt;=$H$4)*(原材料明细表!$C$6:$C$1000=$A781)*(原材料明细表!$L$6:$L$1000))=0,"",SUMPRODUCT((原材料明细表!$A$6:$A$1000&gt;=$G$4)*(原材料明细表!$A$6:$A$1000&lt;=$H$4)*(原材料明细表!$C$6:$C$1000=$A781)*(原材料明细表!$L$6:$L$1000)))</f>
        <v/>
      </c>
      <c r="K781" s="178" t="str">
        <f t="array" ref="K781">IF(A781="","",VLOOKUP(A781,基础资料!A:E,4,0))</f>
        <v/>
      </c>
      <c r="L781" s="186" t="str">
        <f t="array" ref="L781">IF(OR(A781="",J781=""),"",J781*K781)</f>
        <v/>
      </c>
      <c r="M781" s="187" t="str">
        <f t="array" ref="M781">IF(AND(D781="",G781="",J781=""),"",IF(AND(D781="",G781=""),-J781,IF(AND(D781="",J781=""),-G781,IF(AND(G781="",J781=""),D781,IF(D781="",-G781-J781,IF(G781="",D781-J781,IF(J781="",D781-G781,D781-G781-J781)))))))</f>
        <v/>
      </c>
      <c r="N781" s="178" t="str">
        <f t="array" ref="N781">IF(A781="","",VLOOKUP(A781,基础资料!A:E,4,0))</f>
        <v/>
      </c>
      <c r="O781" s="186" t="str">
        <f t="array" ref="O781">IF(OR(A781="",M781=""),"",N781*M781)</f>
        <v/>
      </c>
    </row>
    <row r="782" spans="1:15">
      <c r="A782" s="182"/>
      <c r="B782" s="172"/>
      <c r="C782" s="172"/>
      <c r="D782" s="183" t="str">
        <f t="array" ref="D782">IF(SUMPRODUCT((原材料明细表!$A$6:$A$1000&gt;=$G$4)*(原材料明细表!$A$6:$A$1000&lt;=$H$4)*(原材料明细表!$C$6:$C$1000=$A782)*(原材料明细表!$F$6:$F$1000))=0,"",SUMPRODUCT((原材料明细表!$A$6:$A$1000&gt;=$G$4)*(原材料明细表!$A$6:$A$1000&lt;=$H$4)*(原材料明细表!$C$6:$C$1000=$A782)*(原材料明细表!$F$6:$F$1000)))</f>
        <v/>
      </c>
      <c r="E782" s="174" t="str">
        <f t="array" ref="E782">IF(A782="","",VLOOKUP(A782,基础资料!A:E,4,0))</f>
        <v/>
      </c>
      <c r="F782" s="175" t="str">
        <f t="array" ref="F782">IF(OR(A782="",D782=""),"",E782*D782)</f>
        <v/>
      </c>
      <c r="G782" s="176" t="str">
        <f t="array" ref="G782">IF(SUMPRODUCT((原材料明细表!$A$6:$A$1000&gt;=$G$4)*(原材料明细表!$A$6:$A$1000&lt;=$H$4)*(原材料明细表!$C$6:$C$1000=$A782)*(原材料明细表!$I$6:$I$1000))=0,"",SUMPRODUCT((原材料明细表!$A$6:$A$1000&gt;=$G$4)*(原材料明细表!$A$6:$A$1000&lt;=$H$4)*(原材料明细表!$C$6:$C$1000=$A782)*(原材料明细表!$I$6:$I$1000)))</f>
        <v/>
      </c>
      <c r="H782" s="174" t="str">
        <f t="array" ref="H782">IF(A782="","",VLOOKUP(A782,基础资料!A:E,4,0))</f>
        <v/>
      </c>
      <c r="I782" s="184" t="str">
        <f t="array" ref="I782">IF(OR(A782="",G782=""),"",G782*H782)</f>
        <v/>
      </c>
      <c r="J782" s="176" t="str">
        <f t="array" ref="J782">IF(SUMPRODUCT((原材料明细表!$A$6:$A$1000&gt;=$G$4)*(原材料明细表!$A$6:$A$1000&lt;=$H$4)*(原材料明细表!$C$6:$C$1000=$A782)*(原材料明细表!$L$6:$L$1000))=0,"",SUMPRODUCT((原材料明细表!$A$6:$A$1000&gt;=$G$4)*(原材料明细表!$A$6:$A$1000&lt;=$H$4)*(原材料明细表!$C$6:$C$1000=$A782)*(原材料明细表!$L$6:$L$1000)))</f>
        <v/>
      </c>
      <c r="K782" s="173" t="str">
        <f t="array" ref="K782">IF(A782="","",VLOOKUP(A782,基础资料!A:E,4,0))</f>
        <v/>
      </c>
      <c r="L782" s="184" t="str">
        <f t="array" ref="L782">IF(OR(A782="",J782=""),"",J782*K782)</f>
        <v/>
      </c>
      <c r="M782" s="185" t="str">
        <f t="array" ref="M782">IF(AND(D782="",G782="",J782=""),"",IF(AND(D782="",G782=""),-J782,IF(AND(D782="",J782=""),-G782,IF(AND(G782="",J782=""),D782,IF(D782="",-G782-J782,IF(G782="",D782-J782,IF(J782="",D782-G782,D782-G782-J782)))))))</f>
        <v/>
      </c>
      <c r="N782" s="173" t="str">
        <f t="array" ref="N782">IF(A782="","",VLOOKUP(A782,基础资料!A:E,4,0))</f>
        <v/>
      </c>
      <c r="O782" s="184" t="str">
        <f t="array" ref="O782">IF(OR(A782="",M782=""),"",N782*M782)</f>
        <v/>
      </c>
    </row>
    <row r="783" spans="1:15">
      <c r="A783" s="182"/>
      <c r="B783" s="172"/>
      <c r="C783" s="172"/>
      <c r="D783" s="183" t="str">
        <f t="array" ref="D783">IF(SUMPRODUCT((原材料明细表!$A$6:$A$1000&gt;=$G$4)*(原材料明细表!$A$6:$A$1000&lt;=$H$4)*(原材料明细表!$C$6:$C$1000=$A783)*(原材料明细表!$F$6:$F$1000))=0,"",SUMPRODUCT((原材料明细表!$A$6:$A$1000&gt;=$G$4)*(原材料明细表!$A$6:$A$1000&lt;=$H$4)*(原材料明细表!$C$6:$C$1000=$A783)*(原材料明细表!$F$6:$F$1000)))</f>
        <v/>
      </c>
      <c r="E783" s="179" t="str">
        <f t="array" ref="E783">IF(A783="","",VLOOKUP(A783,基础资料!A:E,4,0))</f>
        <v/>
      </c>
      <c r="F783" s="180" t="str">
        <f t="array" ref="F783">IF(OR(A783="",D783=""),"",E783*D783)</f>
        <v/>
      </c>
      <c r="G783" s="181" t="str">
        <f t="array" ref="G783">IF(SUMPRODUCT((原材料明细表!$A$6:$A$1000&gt;=$G$4)*(原材料明细表!$A$6:$A$1000&lt;=$H$4)*(原材料明细表!$C$6:$C$1000=$A783)*(原材料明细表!$I$6:$I$1000))=0,"",SUMPRODUCT((原材料明细表!$A$6:$A$1000&gt;=$G$4)*(原材料明细表!$A$6:$A$1000&lt;=$H$4)*(原材料明细表!$C$6:$C$1000=$A783)*(原材料明细表!$I$6:$I$1000)))</f>
        <v/>
      </c>
      <c r="H783" s="179" t="str">
        <f t="array" ref="H783">IF(A783="","",VLOOKUP(A783,基础资料!A:E,4,0))</f>
        <v/>
      </c>
      <c r="I783" s="186" t="str">
        <f t="array" ref="I783">IF(OR(A783="",G783=""),"",G783*H783)</f>
        <v/>
      </c>
      <c r="J783" s="181" t="str">
        <f t="array" ref="J783">IF(SUMPRODUCT((原材料明细表!$A$6:$A$1000&gt;=$G$4)*(原材料明细表!$A$6:$A$1000&lt;=$H$4)*(原材料明细表!$C$6:$C$1000=$A783)*(原材料明细表!$L$6:$L$1000))=0,"",SUMPRODUCT((原材料明细表!$A$6:$A$1000&gt;=$G$4)*(原材料明细表!$A$6:$A$1000&lt;=$H$4)*(原材料明细表!$C$6:$C$1000=$A783)*(原材料明细表!$L$6:$L$1000)))</f>
        <v/>
      </c>
      <c r="K783" s="178" t="str">
        <f t="array" ref="K783">IF(A783="","",VLOOKUP(A783,基础资料!A:E,4,0))</f>
        <v/>
      </c>
      <c r="L783" s="186" t="str">
        <f t="array" ref="L783">IF(OR(A783="",J783=""),"",J783*K783)</f>
        <v/>
      </c>
      <c r="M783" s="187" t="str">
        <f t="array" ref="M783">IF(AND(D783="",G783="",J783=""),"",IF(AND(D783="",G783=""),-J783,IF(AND(D783="",J783=""),-G783,IF(AND(G783="",J783=""),D783,IF(D783="",-G783-J783,IF(G783="",D783-J783,IF(J783="",D783-G783,D783-G783-J783)))))))</f>
        <v/>
      </c>
      <c r="N783" s="178" t="str">
        <f t="array" ref="N783">IF(A783="","",VLOOKUP(A783,基础资料!A:E,4,0))</f>
        <v/>
      </c>
      <c r="O783" s="186" t="str">
        <f t="array" ref="O783">IF(OR(A783="",M783=""),"",N783*M783)</f>
        <v/>
      </c>
    </row>
    <row r="784" spans="1:15">
      <c r="A784" s="182"/>
      <c r="B784" s="172"/>
      <c r="C784" s="172"/>
      <c r="D784" s="183" t="str">
        <f t="array" ref="D784">IF(SUMPRODUCT((原材料明细表!$A$6:$A$1000&gt;=$G$4)*(原材料明细表!$A$6:$A$1000&lt;=$H$4)*(原材料明细表!$C$6:$C$1000=$A784)*(原材料明细表!$F$6:$F$1000))=0,"",SUMPRODUCT((原材料明细表!$A$6:$A$1000&gt;=$G$4)*(原材料明细表!$A$6:$A$1000&lt;=$H$4)*(原材料明细表!$C$6:$C$1000=$A784)*(原材料明细表!$F$6:$F$1000)))</f>
        <v/>
      </c>
      <c r="E784" s="174" t="str">
        <f t="array" ref="E784">IF(A784="","",VLOOKUP(A784,基础资料!A:E,4,0))</f>
        <v/>
      </c>
      <c r="F784" s="175" t="str">
        <f t="array" ref="F784">IF(OR(A784="",D784=""),"",E784*D784)</f>
        <v/>
      </c>
      <c r="G784" s="176" t="str">
        <f t="array" ref="G784">IF(SUMPRODUCT((原材料明细表!$A$6:$A$1000&gt;=$G$4)*(原材料明细表!$A$6:$A$1000&lt;=$H$4)*(原材料明细表!$C$6:$C$1000=$A784)*(原材料明细表!$I$6:$I$1000))=0,"",SUMPRODUCT((原材料明细表!$A$6:$A$1000&gt;=$G$4)*(原材料明细表!$A$6:$A$1000&lt;=$H$4)*(原材料明细表!$C$6:$C$1000=$A784)*(原材料明细表!$I$6:$I$1000)))</f>
        <v/>
      </c>
      <c r="H784" s="174" t="str">
        <f t="array" ref="H784">IF(A784="","",VLOOKUP(A784,基础资料!A:E,4,0))</f>
        <v/>
      </c>
      <c r="I784" s="184" t="str">
        <f t="array" ref="I784">IF(OR(A784="",G784=""),"",G784*H784)</f>
        <v/>
      </c>
      <c r="J784" s="176" t="str">
        <f t="array" ref="J784">IF(SUMPRODUCT((原材料明细表!$A$6:$A$1000&gt;=$G$4)*(原材料明细表!$A$6:$A$1000&lt;=$H$4)*(原材料明细表!$C$6:$C$1000=$A784)*(原材料明细表!$L$6:$L$1000))=0,"",SUMPRODUCT((原材料明细表!$A$6:$A$1000&gt;=$G$4)*(原材料明细表!$A$6:$A$1000&lt;=$H$4)*(原材料明细表!$C$6:$C$1000=$A784)*(原材料明细表!$L$6:$L$1000)))</f>
        <v/>
      </c>
      <c r="K784" s="173" t="str">
        <f t="array" ref="K784">IF(A784="","",VLOOKUP(A784,基础资料!A:E,4,0))</f>
        <v/>
      </c>
      <c r="L784" s="184" t="str">
        <f t="array" ref="L784">IF(OR(A784="",J784=""),"",J784*K784)</f>
        <v/>
      </c>
      <c r="M784" s="185" t="str">
        <f t="array" ref="M784">IF(AND(D784="",G784="",J784=""),"",IF(AND(D784="",G784=""),-J784,IF(AND(D784="",J784=""),-G784,IF(AND(G784="",J784=""),D784,IF(D784="",-G784-J784,IF(G784="",D784-J784,IF(J784="",D784-G784,D784-G784-J784)))))))</f>
        <v/>
      </c>
      <c r="N784" s="173" t="str">
        <f t="array" ref="N784">IF(A784="","",VLOOKUP(A784,基础资料!A:E,4,0))</f>
        <v/>
      </c>
      <c r="O784" s="184" t="str">
        <f t="array" ref="O784">IF(OR(A784="",M784=""),"",N784*M784)</f>
        <v/>
      </c>
    </row>
    <row r="785" spans="1:15">
      <c r="A785" s="182"/>
      <c r="B785" s="172"/>
      <c r="C785" s="172"/>
      <c r="D785" s="183" t="str">
        <f t="array" ref="D785">IF(SUMPRODUCT((原材料明细表!$A$6:$A$1000&gt;=$G$4)*(原材料明细表!$A$6:$A$1000&lt;=$H$4)*(原材料明细表!$C$6:$C$1000=$A785)*(原材料明细表!$F$6:$F$1000))=0,"",SUMPRODUCT((原材料明细表!$A$6:$A$1000&gt;=$G$4)*(原材料明细表!$A$6:$A$1000&lt;=$H$4)*(原材料明细表!$C$6:$C$1000=$A785)*(原材料明细表!$F$6:$F$1000)))</f>
        <v/>
      </c>
      <c r="E785" s="179" t="str">
        <f t="array" ref="E785">IF(A785="","",VLOOKUP(A785,基础资料!A:E,4,0))</f>
        <v/>
      </c>
      <c r="F785" s="180" t="str">
        <f t="array" ref="F785">IF(OR(A785="",D785=""),"",E785*D785)</f>
        <v/>
      </c>
      <c r="G785" s="181" t="str">
        <f t="array" ref="G785">IF(SUMPRODUCT((原材料明细表!$A$6:$A$1000&gt;=$G$4)*(原材料明细表!$A$6:$A$1000&lt;=$H$4)*(原材料明细表!$C$6:$C$1000=$A785)*(原材料明细表!$I$6:$I$1000))=0,"",SUMPRODUCT((原材料明细表!$A$6:$A$1000&gt;=$G$4)*(原材料明细表!$A$6:$A$1000&lt;=$H$4)*(原材料明细表!$C$6:$C$1000=$A785)*(原材料明细表!$I$6:$I$1000)))</f>
        <v/>
      </c>
      <c r="H785" s="179" t="str">
        <f t="array" ref="H785">IF(A785="","",VLOOKUP(A785,基础资料!A:E,4,0))</f>
        <v/>
      </c>
      <c r="I785" s="186" t="str">
        <f t="array" ref="I785">IF(OR(A785="",G785=""),"",G785*H785)</f>
        <v/>
      </c>
      <c r="J785" s="181" t="str">
        <f t="array" ref="J785">IF(SUMPRODUCT((原材料明细表!$A$6:$A$1000&gt;=$G$4)*(原材料明细表!$A$6:$A$1000&lt;=$H$4)*(原材料明细表!$C$6:$C$1000=$A785)*(原材料明细表!$L$6:$L$1000))=0,"",SUMPRODUCT((原材料明细表!$A$6:$A$1000&gt;=$G$4)*(原材料明细表!$A$6:$A$1000&lt;=$H$4)*(原材料明细表!$C$6:$C$1000=$A785)*(原材料明细表!$L$6:$L$1000)))</f>
        <v/>
      </c>
      <c r="K785" s="178" t="str">
        <f t="array" ref="K785">IF(A785="","",VLOOKUP(A785,基础资料!A:E,4,0))</f>
        <v/>
      </c>
      <c r="L785" s="186" t="str">
        <f t="array" ref="L785">IF(OR(A785="",J785=""),"",J785*K785)</f>
        <v/>
      </c>
      <c r="M785" s="187" t="str">
        <f t="array" ref="M785">IF(AND(D785="",G785="",J785=""),"",IF(AND(D785="",G785=""),-J785,IF(AND(D785="",J785=""),-G785,IF(AND(G785="",J785=""),D785,IF(D785="",-G785-J785,IF(G785="",D785-J785,IF(J785="",D785-G785,D785-G785-J785)))))))</f>
        <v/>
      </c>
      <c r="N785" s="178" t="str">
        <f t="array" ref="N785">IF(A785="","",VLOOKUP(A785,基础资料!A:E,4,0))</f>
        <v/>
      </c>
      <c r="O785" s="186" t="str">
        <f t="array" ref="O785">IF(OR(A785="",M785=""),"",N785*M785)</f>
        <v/>
      </c>
    </row>
    <row r="786" spans="1:15">
      <c r="A786" s="182"/>
      <c r="B786" s="172"/>
      <c r="C786" s="172"/>
      <c r="D786" s="183" t="str">
        <f t="array" ref="D786">IF(SUMPRODUCT((原材料明细表!$A$6:$A$1000&gt;=$G$4)*(原材料明细表!$A$6:$A$1000&lt;=$H$4)*(原材料明细表!$C$6:$C$1000=$A786)*(原材料明细表!$F$6:$F$1000))=0,"",SUMPRODUCT((原材料明细表!$A$6:$A$1000&gt;=$G$4)*(原材料明细表!$A$6:$A$1000&lt;=$H$4)*(原材料明细表!$C$6:$C$1000=$A786)*(原材料明细表!$F$6:$F$1000)))</f>
        <v/>
      </c>
      <c r="E786" s="174" t="str">
        <f t="array" ref="E786">IF(A786="","",VLOOKUP(A786,基础资料!A:E,4,0))</f>
        <v/>
      </c>
      <c r="F786" s="175" t="str">
        <f t="array" ref="F786">IF(OR(A786="",D786=""),"",E786*D786)</f>
        <v/>
      </c>
      <c r="G786" s="176" t="str">
        <f t="array" ref="G786">IF(SUMPRODUCT((原材料明细表!$A$6:$A$1000&gt;=$G$4)*(原材料明细表!$A$6:$A$1000&lt;=$H$4)*(原材料明细表!$C$6:$C$1000=$A786)*(原材料明细表!$I$6:$I$1000))=0,"",SUMPRODUCT((原材料明细表!$A$6:$A$1000&gt;=$G$4)*(原材料明细表!$A$6:$A$1000&lt;=$H$4)*(原材料明细表!$C$6:$C$1000=$A786)*(原材料明细表!$I$6:$I$1000)))</f>
        <v/>
      </c>
      <c r="H786" s="174" t="str">
        <f t="array" ref="H786">IF(A786="","",VLOOKUP(A786,基础资料!A:E,4,0))</f>
        <v/>
      </c>
      <c r="I786" s="184" t="str">
        <f t="array" ref="I786">IF(OR(A786="",G786=""),"",G786*H786)</f>
        <v/>
      </c>
      <c r="J786" s="176" t="str">
        <f t="array" ref="J786">IF(SUMPRODUCT((原材料明细表!$A$6:$A$1000&gt;=$G$4)*(原材料明细表!$A$6:$A$1000&lt;=$H$4)*(原材料明细表!$C$6:$C$1000=$A786)*(原材料明细表!$L$6:$L$1000))=0,"",SUMPRODUCT((原材料明细表!$A$6:$A$1000&gt;=$G$4)*(原材料明细表!$A$6:$A$1000&lt;=$H$4)*(原材料明细表!$C$6:$C$1000=$A786)*(原材料明细表!$L$6:$L$1000)))</f>
        <v/>
      </c>
      <c r="K786" s="173" t="str">
        <f t="array" ref="K786">IF(A786="","",VLOOKUP(A786,基础资料!A:E,4,0))</f>
        <v/>
      </c>
      <c r="L786" s="184" t="str">
        <f t="array" ref="L786">IF(OR(A786="",J786=""),"",J786*K786)</f>
        <v/>
      </c>
      <c r="M786" s="185" t="str">
        <f t="array" ref="M786">IF(AND(D786="",G786="",J786=""),"",IF(AND(D786="",G786=""),-J786,IF(AND(D786="",J786=""),-G786,IF(AND(G786="",J786=""),D786,IF(D786="",-G786-J786,IF(G786="",D786-J786,IF(J786="",D786-G786,D786-G786-J786)))))))</f>
        <v/>
      </c>
      <c r="N786" s="173" t="str">
        <f t="array" ref="N786">IF(A786="","",VLOOKUP(A786,基础资料!A:E,4,0))</f>
        <v/>
      </c>
      <c r="O786" s="184" t="str">
        <f t="array" ref="O786">IF(OR(A786="",M786=""),"",N786*M786)</f>
        <v/>
      </c>
    </row>
    <row r="787" spans="1:15">
      <c r="A787" s="182"/>
      <c r="B787" s="172"/>
      <c r="C787" s="172"/>
      <c r="D787" s="183" t="str">
        <f t="array" ref="D787">IF(SUMPRODUCT((原材料明细表!$A$6:$A$1000&gt;=$G$4)*(原材料明细表!$A$6:$A$1000&lt;=$H$4)*(原材料明细表!$C$6:$C$1000=$A787)*(原材料明细表!$F$6:$F$1000))=0,"",SUMPRODUCT((原材料明细表!$A$6:$A$1000&gt;=$G$4)*(原材料明细表!$A$6:$A$1000&lt;=$H$4)*(原材料明细表!$C$6:$C$1000=$A787)*(原材料明细表!$F$6:$F$1000)))</f>
        <v/>
      </c>
      <c r="E787" s="179" t="str">
        <f t="array" ref="E787">IF(A787="","",VLOOKUP(A787,基础资料!A:E,4,0))</f>
        <v/>
      </c>
      <c r="F787" s="180" t="str">
        <f t="array" ref="F787">IF(OR(A787="",D787=""),"",E787*D787)</f>
        <v/>
      </c>
      <c r="G787" s="181" t="str">
        <f t="array" ref="G787">IF(SUMPRODUCT((原材料明细表!$A$6:$A$1000&gt;=$G$4)*(原材料明细表!$A$6:$A$1000&lt;=$H$4)*(原材料明细表!$C$6:$C$1000=$A787)*(原材料明细表!$I$6:$I$1000))=0,"",SUMPRODUCT((原材料明细表!$A$6:$A$1000&gt;=$G$4)*(原材料明细表!$A$6:$A$1000&lt;=$H$4)*(原材料明细表!$C$6:$C$1000=$A787)*(原材料明细表!$I$6:$I$1000)))</f>
        <v/>
      </c>
      <c r="H787" s="179" t="str">
        <f t="array" ref="H787">IF(A787="","",VLOOKUP(A787,基础资料!A:E,4,0))</f>
        <v/>
      </c>
      <c r="I787" s="186" t="str">
        <f t="array" ref="I787">IF(OR(A787="",G787=""),"",G787*H787)</f>
        <v/>
      </c>
      <c r="J787" s="181" t="str">
        <f t="array" ref="J787">IF(SUMPRODUCT((原材料明细表!$A$6:$A$1000&gt;=$G$4)*(原材料明细表!$A$6:$A$1000&lt;=$H$4)*(原材料明细表!$C$6:$C$1000=$A787)*(原材料明细表!$L$6:$L$1000))=0,"",SUMPRODUCT((原材料明细表!$A$6:$A$1000&gt;=$G$4)*(原材料明细表!$A$6:$A$1000&lt;=$H$4)*(原材料明细表!$C$6:$C$1000=$A787)*(原材料明细表!$L$6:$L$1000)))</f>
        <v/>
      </c>
      <c r="K787" s="178" t="str">
        <f t="array" ref="K787">IF(A787="","",VLOOKUP(A787,基础资料!A:E,4,0))</f>
        <v/>
      </c>
      <c r="L787" s="186" t="str">
        <f t="array" ref="L787">IF(OR(A787="",J787=""),"",J787*K787)</f>
        <v/>
      </c>
      <c r="M787" s="187" t="str">
        <f t="array" ref="M787">IF(AND(D787="",G787="",J787=""),"",IF(AND(D787="",G787=""),-J787,IF(AND(D787="",J787=""),-G787,IF(AND(G787="",J787=""),D787,IF(D787="",-G787-J787,IF(G787="",D787-J787,IF(J787="",D787-G787,D787-G787-J787)))))))</f>
        <v/>
      </c>
      <c r="N787" s="178" t="str">
        <f t="array" ref="N787">IF(A787="","",VLOOKUP(A787,基础资料!A:E,4,0))</f>
        <v/>
      </c>
      <c r="O787" s="186" t="str">
        <f t="array" ref="O787">IF(OR(A787="",M787=""),"",N787*M787)</f>
        <v/>
      </c>
    </row>
    <row r="788" spans="1:15">
      <c r="A788" s="182"/>
      <c r="B788" s="172"/>
      <c r="C788" s="172"/>
      <c r="D788" s="183" t="str">
        <f t="array" ref="D788">IF(SUMPRODUCT((原材料明细表!$A$6:$A$1000&gt;=$G$4)*(原材料明细表!$A$6:$A$1000&lt;=$H$4)*(原材料明细表!$C$6:$C$1000=$A788)*(原材料明细表!$F$6:$F$1000))=0,"",SUMPRODUCT((原材料明细表!$A$6:$A$1000&gt;=$G$4)*(原材料明细表!$A$6:$A$1000&lt;=$H$4)*(原材料明细表!$C$6:$C$1000=$A788)*(原材料明细表!$F$6:$F$1000)))</f>
        <v/>
      </c>
      <c r="E788" s="174" t="str">
        <f t="array" ref="E788">IF(A788="","",VLOOKUP(A788,基础资料!A:E,4,0))</f>
        <v/>
      </c>
      <c r="F788" s="175" t="str">
        <f t="array" ref="F788">IF(OR(A788="",D788=""),"",E788*D788)</f>
        <v/>
      </c>
      <c r="G788" s="176" t="str">
        <f t="array" ref="G788">IF(SUMPRODUCT((原材料明细表!$A$6:$A$1000&gt;=$G$4)*(原材料明细表!$A$6:$A$1000&lt;=$H$4)*(原材料明细表!$C$6:$C$1000=$A788)*(原材料明细表!$I$6:$I$1000))=0,"",SUMPRODUCT((原材料明细表!$A$6:$A$1000&gt;=$G$4)*(原材料明细表!$A$6:$A$1000&lt;=$H$4)*(原材料明细表!$C$6:$C$1000=$A788)*(原材料明细表!$I$6:$I$1000)))</f>
        <v/>
      </c>
      <c r="H788" s="174" t="str">
        <f t="array" ref="H788">IF(A788="","",VLOOKUP(A788,基础资料!A:E,4,0))</f>
        <v/>
      </c>
      <c r="I788" s="184" t="str">
        <f t="array" ref="I788">IF(OR(A788="",G788=""),"",G788*H788)</f>
        <v/>
      </c>
      <c r="J788" s="176" t="str">
        <f t="array" ref="J788">IF(SUMPRODUCT((原材料明细表!$A$6:$A$1000&gt;=$G$4)*(原材料明细表!$A$6:$A$1000&lt;=$H$4)*(原材料明细表!$C$6:$C$1000=$A788)*(原材料明细表!$L$6:$L$1000))=0,"",SUMPRODUCT((原材料明细表!$A$6:$A$1000&gt;=$G$4)*(原材料明细表!$A$6:$A$1000&lt;=$H$4)*(原材料明细表!$C$6:$C$1000=$A788)*(原材料明细表!$L$6:$L$1000)))</f>
        <v/>
      </c>
      <c r="K788" s="173" t="str">
        <f t="array" ref="K788">IF(A788="","",VLOOKUP(A788,基础资料!A:E,4,0))</f>
        <v/>
      </c>
      <c r="L788" s="184" t="str">
        <f t="array" ref="L788">IF(OR(A788="",J788=""),"",J788*K788)</f>
        <v/>
      </c>
      <c r="M788" s="185" t="str">
        <f t="array" ref="M788">IF(AND(D788="",G788="",J788=""),"",IF(AND(D788="",G788=""),-J788,IF(AND(D788="",J788=""),-G788,IF(AND(G788="",J788=""),D788,IF(D788="",-G788-J788,IF(G788="",D788-J788,IF(J788="",D788-G788,D788-G788-J788)))))))</f>
        <v/>
      </c>
      <c r="N788" s="173" t="str">
        <f t="array" ref="N788">IF(A788="","",VLOOKUP(A788,基础资料!A:E,4,0))</f>
        <v/>
      </c>
      <c r="O788" s="184" t="str">
        <f t="array" ref="O788">IF(OR(A788="",M788=""),"",N788*M788)</f>
        <v/>
      </c>
    </row>
    <row r="789" spans="1:15">
      <c r="A789" s="182"/>
      <c r="B789" s="172"/>
      <c r="C789" s="172"/>
      <c r="D789" s="183" t="str">
        <f t="array" ref="D789">IF(SUMPRODUCT((原材料明细表!$A$6:$A$1000&gt;=$G$4)*(原材料明细表!$A$6:$A$1000&lt;=$H$4)*(原材料明细表!$C$6:$C$1000=$A789)*(原材料明细表!$F$6:$F$1000))=0,"",SUMPRODUCT((原材料明细表!$A$6:$A$1000&gt;=$G$4)*(原材料明细表!$A$6:$A$1000&lt;=$H$4)*(原材料明细表!$C$6:$C$1000=$A789)*(原材料明细表!$F$6:$F$1000)))</f>
        <v/>
      </c>
      <c r="E789" s="179" t="str">
        <f t="array" ref="E789">IF(A789="","",VLOOKUP(A789,基础资料!A:E,4,0))</f>
        <v/>
      </c>
      <c r="F789" s="180" t="str">
        <f t="array" ref="F789">IF(OR(A789="",D789=""),"",E789*D789)</f>
        <v/>
      </c>
      <c r="G789" s="181" t="str">
        <f t="array" ref="G789">IF(SUMPRODUCT((原材料明细表!$A$6:$A$1000&gt;=$G$4)*(原材料明细表!$A$6:$A$1000&lt;=$H$4)*(原材料明细表!$C$6:$C$1000=$A789)*(原材料明细表!$I$6:$I$1000))=0,"",SUMPRODUCT((原材料明细表!$A$6:$A$1000&gt;=$G$4)*(原材料明细表!$A$6:$A$1000&lt;=$H$4)*(原材料明细表!$C$6:$C$1000=$A789)*(原材料明细表!$I$6:$I$1000)))</f>
        <v/>
      </c>
      <c r="H789" s="179" t="str">
        <f t="array" ref="H789">IF(A789="","",VLOOKUP(A789,基础资料!A:E,4,0))</f>
        <v/>
      </c>
      <c r="I789" s="186" t="str">
        <f t="array" ref="I789">IF(OR(A789="",G789=""),"",G789*H789)</f>
        <v/>
      </c>
      <c r="J789" s="181" t="str">
        <f t="array" ref="J789">IF(SUMPRODUCT((原材料明细表!$A$6:$A$1000&gt;=$G$4)*(原材料明细表!$A$6:$A$1000&lt;=$H$4)*(原材料明细表!$C$6:$C$1000=$A789)*(原材料明细表!$L$6:$L$1000))=0,"",SUMPRODUCT((原材料明细表!$A$6:$A$1000&gt;=$G$4)*(原材料明细表!$A$6:$A$1000&lt;=$H$4)*(原材料明细表!$C$6:$C$1000=$A789)*(原材料明细表!$L$6:$L$1000)))</f>
        <v/>
      </c>
      <c r="K789" s="178" t="str">
        <f t="array" ref="K789">IF(A789="","",VLOOKUP(A789,基础资料!A:E,4,0))</f>
        <v/>
      </c>
      <c r="L789" s="186" t="str">
        <f t="array" ref="L789">IF(OR(A789="",J789=""),"",J789*K789)</f>
        <v/>
      </c>
      <c r="M789" s="187" t="str">
        <f t="array" ref="M789">IF(AND(D789="",G789="",J789=""),"",IF(AND(D789="",G789=""),-J789,IF(AND(D789="",J789=""),-G789,IF(AND(G789="",J789=""),D789,IF(D789="",-G789-J789,IF(G789="",D789-J789,IF(J789="",D789-G789,D789-G789-J789)))))))</f>
        <v/>
      </c>
      <c r="N789" s="178" t="str">
        <f t="array" ref="N789">IF(A789="","",VLOOKUP(A789,基础资料!A:E,4,0))</f>
        <v/>
      </c>
      <c r="O789" s="186" t="str">
        <f t="array" ref="O789">IF(OR(A789="",M789=""),"",N789*M789)</f>
        <v/>
      </c>
    </row>
    <row r="790" spans="1:15">
      <c r="A790" s="182"/>
      <c r="B790" s="172"/>
      <c r="C790" s="172"/>
      <c r="D790" s="183" t="str">
        <f t="array" ref="D790">IF(SUMPRODUCT((原材料明细表!$A$6:$A$1000&gt;=$G$4)*(原材料明细表!$A$6:$A$1000&lt;=$H$4)*(原材料明细表!$C$6:$C$1000=$A790)*(原材料明细表!$F$6:$F$1000))=0,"",SUMPRODUCT((原材料明细表!$A$6:$A$1000&gt;=$G$4)*(原材料明细表!$A$6:$A$1000&lt;=$H$4)*(原材料明细表!$C$6:$C$1000=$A790)*(原材料明细表!$F$6:$F$1000)))</f>
        <v/>
      </c>
      <c r="E790" s="174" t="str">
        <f t="array" ref="E790">IF(A790="","",VLOOKUP(A790,基础资料!A:E,4,0))</f>
        <v/>
      </c>
      <c r="F790" s="175" t="str">
        <f t="array" ref="F790">IF(OR(A790="",D790=""),"",E790*D790)</f>
        <v/>
      </c>
      <c r="G790" s="176" t="str">
        <f t="array" ref="G790">IF(SUMPRODUCT((原材料明细表!$A$6:$A$1000&gt;=$G$4)*(原材料明细表!$A$6:$A$1000&lt;=$H$4)*(原材料明细表!$C$6:$C$1000=$A790)*(原材料明细表!$I$6:$I$1000))=0,"",SUMPRODUCT((原材料明细表!$A$6:$A$1000&gt;=$G$4)*(原材料明细表!$A$6:$A$1000&lt;=$H$4)*(原材料明细表!$C$6:$C$1000=$A790)*(原材料明细表!$I$6:$I$1000)))</f>
        <v/>
      </c>
      <c r="H790" s="174" t="str">
        <f t="array" ref="H790">IF(A790="","",VLOOKUP(A790,基础资料!A:E,4,0))</f>
        <v/>
      </c>
      <c r="I790" s="184" t="str">
        <f t="array" ref="I790">IF(OR(A790="",G790=""),"",G790*H790)</f>
        <v/>
      </c>
      <c r="J790" s="176" t="str">
        <f t="array" ref="J790">IF(SUMPRODUCT((原材料明细表!$A$6:$A$1000&gt;=$G$4)*(原材料明细表!$A$6:$A$1000&lt;=$H$4)*(原材料明细表!$C$6:$C$1000=$A790)*(原材料明细表!$L$6:$L$1000))=0,"",SUMPRODUCT((原材料明细表!$A$6:$A$1000&gt;=$G$4)*(原材料明细表!$A$6:$A$1000&lt;=$H$4)*(原材料明细表!$C$6:$C$1000=$A790)*(原材料明细表!$L$6:$L$1000)))</f>
        <v/>
      </c>
      <c r="K790" s="173" t="str">
        <f t="array" ref="K790">IF(A790="","",VLOOKUP(A790,基础资料!A:E,4,0))</f>
        <v/>
      </c>
      <c r="L790" s="184" t="str">
        <f t="array" ref="L790">IF(OR(A790="",J790=""),"",J790*K790)</f>
        <v/>
      </c>
      <c r="M790" s="185" t="str">
        <f t="array" ref="M790">IF(AND(D790="",G790="",J790=""),"",IF(AND(D790="",G790=""),-J790,IF(AND(D790="",J790=""),-G790,IF(AND(G790="",J790=""),D790,IF(D790="",-G790-J790,IF(G790="",D790-J790,IF(J790="",D790-G790,D790-G790-J790)))))))</f>
        <v/>
      </c>
      <c r="N790" s="173" t="str">
        <f t="array" ref="N790">IF(A790="","",VLOOKUP(A790,基础资料!A:E,4,0))</f>
        <v/>
      </c>
      <c r="O790" s="184" t="str">
        <f t="array" ref="O790">IF(OR(A790="",M790=""),"",N790*M790)</f>
        <v/>
      </c>
    </row>
    <row r="791" spans="1:15">
      <c r="A791" s="182"/>
      <c r="B791" s="172"/>
      <c r="C791" s="172"/>
      <c r="D791" s="183" t="str">
        <f t="array" ref="D791">IF(SUMPRODUCT((原材料明细表!$A$6:$A$1000&gt;=$G$4)*(原材料明细表!$A$6:$A$1000&lt;=$H$4)*(原材料明细表!$C$6:$C$1000=$A791)*(原材料明细表!$F$6:$F$1000))=0,"",SUMPRODUCT((原材料明细表!$A$6:$A$1000&gt;=$G$4)*(原材料明细表!$A$6:$A$1000&lt;=$H$4)*(原材料明细表!$C$6:$C$1000=$A791)*(原材料明细表!$F$6:$F$1000)))</f>
        <v/>
      </c>
      <c r="E791" s="179" t="str">
        <f t="array" ref="E791">IF(A791="","",VLOOKUP(A791,基础资料!A:E,4,0))</f>
        <v/>
      </c>
      <c r="F791" s="180" t="str">
        <f t="array" ref="F791">IF(OR(A791="",D791=""),"",E791*D791)</f>
        <v/>
      </c>
      <c r="G791" s="181" t="str">
        <f t="array" ref="G791">IF(SUMPRODUCT((原材料明细表!$A$6:$A$1000&gt;=$G$4)*(原材料明细表!$A$6:$A$1000&lt;=$H$4)*(原材料明细表!$C$6:$C$1000=$A791)*(原材料明细表!$I$6:$I$1000))=0,"",SUMPRODUCT((原材料明细表!$A$6:$A$1000&gt;=$G$4)*(原材料明细表!$A$6:$A$1000&lt;=$H$4)*(原材料明细表!$C$6:$C$1000=$A791)*(原材料明细表!$I$6:$I$1000)))</f>
        <v/>
      </c>
      <c r="H791" s="179" t="str">
        <f t="array" ref="H791">IF(A791="","",VLOOKUP(A791,基础资料!A:E,4,0))</f>
        <v/>
      </c>
      <c r="I791" s="186" t="str">
        <f t="array" ref="I791">IF(OR(A791="",G791=""),"",G791*H791)</f>
        <v/>
      </c>
      <c r="J791" s="181" t="str">
        <f t="array" ref="J791">IF(SUMPRODUCT((原材料明细表!$A$6:$A$1000&gt;=$G$4)*(原材料明细表!$A$6:$A$1000&lt;=$H$4)*(原材料明细表!$C$6:$C$1000=$A791)*(原材料明细表!$L$6:$L$1000))=0,"",SUMPRODUCT((原材料明细表!$A$6:$A$1000&gt;=$G$4)*(原材料明细表!$A$6:$A$1000&lt;=$H$4)*(原材料明细表!$C$6:$C$1000=$A791)*(原材料明细表!$L$6:$L$1000)))</f>
        <v/>
      </c>
      <c r="K791" s="178" t="str">
        <f t="array" ref="K791">IF(A791="","",VLOOKUP(A791,基础资料!A:E,4,0))</f>
        <v/>
      </c>
      <c r="L791" s="186" t="str">
        <f t="array" ref="L791">IF(OR(A791="",J791=""),"",J791*K791)</f>
        <v/>
      </c>
      <c r="M791" s="187" t="str">
        <f t="array" ref="M791">IF(AND(D791="",G791="",J791=""),"",IF(AND(D791="",G791=""),-J791,IF(AND(D791="",J791=""),-G791,IF(AND(G791="",J791=""),D791,IF(D791="",-G791-J791,IF(G791="",D791-J791,IF(J791="",D791-G791,D791-G791-J791)))))))</f>
        <v/>
      </c>
      <c r="N791" s="178" t="str">
        <f t="array" ref="N791">IF(A791="","",VLOOKUP(A791,基础资料!A:E,4,0))</f>
        <v/>
      </c>
      <c r="O791" s="186" t="str">
        <f t="array" ref="O791">IF(OR(A791="",M791=""),"",N791*M791)</f>
        <v/>
      </c>
    </row>
    <row r="792" spans="1:15">
      <c r="A792" s="182"/>
      <c r="B792" s="172"/>
      <c r="C792" s="172"/>
      <c r="D792" s="183" t="str">
        <f t="array" ref="D792">IF(SUMPRODUCT((原材料明细表!$A$6:$A$1000&gt;=$G$4)*(原材料明细表!$A$6:$A$1000&lt;=$H$4)*(原材料明细表!$C$6:$C$1000=$A792)*(原材料明细表!$F$6:$F$1000))=0,"",SUMPRODUCT((原材料明细表!$A$6:$A$1000&gt;=$G$4)*(原材料明细表!$A$6:$A$1000&lt;=$H$4)*(原材料明细表!$C$6:$C$1000=$A792)*(原材料明细表!$F$6:$F$1000)))</f>
        <v/>
      </c>
      <c r="E792" s="174" t="str">
        <f t="array" ref="E792">IF(A792="","",VLOOKUP(A792,基础资料!A:E,4,0))</f>
        <v/>
      </c>
      <c r="F792" s="175" t="str">
        <f t="array" ref="F792">IF(OR(A792="",D792=""),"",E792*D792)</f>
        <v/>
      </c>
      <c r="G792" s="176" t="str">
        <f t="array" ref="G792">IF(SUMPRODUCT((原材料明细表!$A$6:$A$1000&gt;=$G$4)*(原材料明细表!$A$6:$A$1000&lt;=$H$4)*(原材料明细表!$C$6:$C$1000=$A792)*(原材料明细表!$I$6:$I$1000))=0,"",SUMPRODUCT((原材料明细表!$A$6:$A$1000&gt;=$G$4)*(原材料明细表!$A$6:$A$1000&lt;=$H$4)*(原材料明细表!$C$6:$C$1000=$A792)*(原材料明细表!$I$6:$I$1000)))</f>
        <v/>
      </c>
      <c r="H792" s="174" t="str">
        <f t="array" ref="H792">IF(A792="","",VLOOKUP(A792,基础资料!A:E,4,0))</f>
        <v/>
      </c>
      <c r="I792" s="184" t="str">
        <f t="array" ref="I792">IF(OR(A792="",G792=""),"",G792*H792)</f>
        <v/>
      </c>
      <c r="J792" s="176" t="str">
        <f t="array" ref="J792">IF(SUMPRODUCT((原材料明细表!$A$6:$A$1000&gt;=$G$4)*(原材料明细表!$A$6:$A$1000&lt;=$H$4)*(原材料明细表!$C$6:$C$1000=$A792)*(原材料明细表!$L$6:$L$1000))=0,"",SUMPRODUCT((原材料明细表!$A$6:$A$1000&gt;=$G$4)*(原材料明细表!$A$6:$A$1000&lt;=$H$4)*(原材料明细表!$C$6:$C$1000=$A792)*(原材料明细表!$L$6:$L$1000)))</f>
        <v/>
      </c>
      <c r="K792" s="173" t="str">
        <f t="array" ref="K792">IF(A792="","",VLOOKUP(A792,基础资料!A:E,4,0))</f>
        <v/>
      </c>
      <c r="L792" s="184" t="str">
        <f t="array" ref="L792">IF(OR(A792="",J792=""),"",J792*K792)</f>
        <v/>
      </c>
      <c r="M792" s="185" t="str">
        <f t="array" ref="M792">IF(AND(D792="",G792="",J792=""),"",IF(AND(D792="",G792=""),-J792,IF(AND(D792="",J792=""),-G792,IF(AND(G792="",J792=""),D792,IF(D792="",-G792-J792,IF(G792="",D792-J792,IF(J792="",D792-G792,D792-G792-J792)))))))</f>
        <v/>
      </c>
      <c r="N792" s="173" t="str">
        <f t="array" ref="N792">IF(A792="","",VLOOKUP(A792,基础资料!A:E,4,0))</f>
        <v/>
      </c>
      <c r="O792" s="184" t="str">
        <f t="array" ref="O792">IF(OR(A792="",M792=""),"",N792*M792)</f>
        <v/>
      </c>
    </row>
    <row r="793" spans="1:15">
      <c r="A793" s="182"/>
      <c r="B793" s="172"/>
      <c r="C793" s="172"/>
      <c r="D793" s="183" t="str">
        <f t="array" ref="D793">IF(SUMPRODUCT((原材料明细表!$A$6:$A$1000&gt;=$G$4)*(原材料明细表!$A$6:$A$1000&lt;=$H$4)*(原材料明细表!$C$6:$C$1000=$A793)*(原材料明细表!$F$6:$F$1000))=0,"",SUMPRODUCT((原材料明细表!$A$6:$A$1000&gt;=$G$4)*(原材料明细表!$A$6:$A$1000&lt;=$H$4)*(原材料明细表!$C$6:$C$1000=$A793)*(原材料明细表!$F$6:$F$1000)))</f>
        <v/>
      </c>
      <c r="E793" s="179" t="str">
        <f t="array" ref="E793">IF(A793="","",VLOOKUP(A793,基础资料!A:E,4,0))</f>
        <v/>
      </c>
      <c r="F793" s="180" t="str">
        <f t="array" ref="F793">IF(OR(A793="",D793=""),"",E793*D793)</f>
        <v/>
      </c>
      <c r="G793" s="181" t="str">
        <f t="array" ref="G793">IF(SUMPRODUCT((原材料明细表!$A$6:$A$1000&gt;=$G$4)*(原材料明细表!$A$6:$A$1000&lt;=$H$4)*(原材料明细表!$C$6:$C$1000=$A793)*(原材料明细表!$I$6:$I$1000))=0,"",SUMPRODUCT((原材料明细表!$A$6:$A$1000&gt;=$G$4)*(原材料明细表!$A$6:$A$1000&lt;=$H$4)*(原材料明细表!$C$6:$C$1000=$A793)*(原材料明细表!$I$6:$I$1000)))</f>
        <v/>
      </c>
      <c r="H793" s="179" t="str">
        <f t="array" ref="H793">IF(A793="","",VLOOKUP(A793,基础资料!A:E,4,0))</f>
        <v/>
      </c>
      <c r="I793" s="186" t="str">
        <f t="array" ref="I793">IF(OR(A793="",G793=""),"",G793*H793)</f>
        <v/>
      </c>
      <c r="J793" s="181" t="str">
        <f t="array" ref="J793">IF(SUMPRODUCT((原材料明细表!$A$6:$A$1000&gt;=$G$4)*(原材料明细表!$A$6:$A$1000&lt;=$H$4)*(原材料明细表!$C$6:$C$1000=$A793)*(原材料明细表!$L$6:$L$1000))=0,"",SUMPRODUCT((原材料明细表!$A$6:$A$1000&gt;=$G$4)*(原材料明细表!$A$6:$A$1000&lt;=$H$4)*(原材料明细表!$C$6:$C$1000=$A793)*(原材料明细表!$L$6:$L$1000)))</f>
        <v/>
      </c>
      <c r="K793" s="178" t="str">
        <f t="array" ref="K793">IF(A793="","",VLOOKUP(A793,基础资料!A:E,4,0))</f>
        <v/>
      </c>
      <c r="L793" s="186" t="str">
        <f t="array" ref="L793">IF(OR(A793="",J793=""),"",J793*K793)</f>
        <v/>
      </c>
      <c r="M793" s="187" t="str">
        <f t="array" ref="M793">IF(AND(D793="",G793="",J793=""),"",IF(AND(D793="",G793=""),-J793,IF(AND(D793="",J793=""),-G793,IF(AND(G793="",J793=""),D793,IF(D793="",-G793-J793,IF(G793="",D793-J793,IF(J793="",D793-G793,D793-G793-J793)))))))</f>
        <v/>
      </c>
      <c r="N793" s="178" t="str">
        <f t="array" ref="N793">IF(A793="","",VLOOKUP(A793,基础资料!A:E,4,0))</f>
        <v/>
      </c>
      <c r="O793" s="186" t="str">
        <f t="array" ref="O793">IF(OR(A793="",M793=""),"",N793*M793)</f>
        <v/>
      </c>
    </row>
    <row r="794" spans="1:15">
      <c r="A794" s="182"/>
      <c r="B794" s="172"/>
      <c r="C794" s="172"/>
      <c r="D794" s="183" t="str">
        <f t="array" ref="D794">IF(SUMPRODUCT((原材料明细表!$A$6:$A$1000&gt;=$G$4)*(原材料明细表!$A$6:$A$1000&lt;=$H$4)*(原材料明细表!$C$6:$C$1000=$A794)*(原材料明细表!$F$6:$F$1000))=0,"",SUMPRODUCT((原材料明细表!$A$6:$A$1000&gt;=$G$4)*(原材料明细表!$A$6:$A$1000&lt;=$H$4)*(原材料明细表!$C$6:$C$1000=$A794)*(原材料明细表!$F$6:$F$1000)))</f>
        <v/>
      </c>
      <c r="E794" s="174" t="str">
        <f t="array" ref="E794">IF(A794="","",VLOOKUP(A794,基础资料!A:E,4,0))</f>
        <v/>
      </c>
      <c r="F794" s="175" t="str">
        <f t="array" ref="F794">IF(OR(A794="",D794=""),"",E794*D794)</f>
        <v/>
      </c>
      <c r="G794" s="176" t="str">
        <f t="array" ref="G794">IF(SUMPRODUCT((原材料明细表!$A$6:$A$1000&gt;=$G$4)*(原材料明细表!$A$6:$A$1000&lt;=$H$4)*(原材料明细表!$C$6:$C$1000=$A794)*(原材料明细表!$I$6:$I$1000))=0,"",SUMPRODUCT((原材料明细表!$A$6:$A$1000&gt;=$G$4)*(原材料明细表!$A$6:$A$1000&lt;=$H$4)*(原材料明细表!$C$6:$C$1000=$A794)*(原材料明细表!$I$6:$I$1000)))</f>
        <v/>
      </c>
      <c r="H794" s="174" t="str">
        <f t="array" ref="H794">IF(A794="","",VLOOKUP(A794,基础资料!A:E,4,0))</f>
        <v/>
      </c>
      <c r="I794" s="184" t="str">
        <f t="array" ref="I794">IF(OR(A794="",G794=""),"",G794*H794)</f>
        <v/>
      </c>
      <c r="J794" s="176" t="str">
        <f t="array" ref="J794">IF(SUMPRODUCT((原材料明细表!$A$6:$A$1000&gt;=$G$4)*(原材料明细表!$A$6:$A$1000&lt;=$H$4)*(原材料明细表!$C$6:$C$1000=$A794)*(原材料明细表!$L$6:$L$1000))=0,"",SUMPRODUCT((原材料明细表!$A$6:$A$1000&gt;=$G$4)*(原材料明细表!$A$6:$A$1000&lt;=$H$4)*(原材料明细表!$C$6:$C$1000=$A794)*(原材料明细表!$L$6:$L$1000)))</f>
        <v/>
      </c>
      <c r="K794" s="173" t="str">
        <f t="array" ref="K794">IF(A794="","",VLOOKUP(A794,基础资料!A:E,4,0))</f>
        <v/>
      </c>
      <c r="L794" s="184" t="str">
        <f t="array" ref="L794">IF(OR(A794="",J794=""),"",J794*K794)</f>
        <v/>
      </c>
      <c r="M794" s="185" t="str">
        <f t="array" ref="M794">IF(AND(D794="",G794="",J794=""),"",IF(AND(D794="",G794=""),-J794,IF(AND(D794="",J794=""),-G794,IF(AND(G794="",J794=""),D794,IF(D794="",-G794-J794,IF(G794="",D794-J794,IF(J794="",D794-G794,D794-G794-J794)))))))</f>
        <v/>
      </c>
      <c r="N794" s="173" t="str">
        <f t="array" ref="N794">IF(A794="","",VLOOKUP(A794,基础资料!A:E,4,0))</f>
        <v/>
      </c>
      <c r="O794" s="184" t="str">
        <f t="array" ref="O794">IF(OR(A794="",M794=""),"",N794*M794)</f>
        <v/>
      </c>
    </row>
    <row r="795" spans="1:15">
      <c r="A795" s="182"/>
      <c r="B795" s="172"/>
      <c r="C795" s="172"/>
      <c r="D795" s="183" t="str">
        <f t="array" ref="D795">IF(SUMPRODUCT((原材料明细表!$A$6:$A$1000&gt;=$G$4)*(原材料明细表!$A$6:$A$1000&lt;=$H$4)*(原材料明细表!$C$6:$C$1000=$A795)*(原材料明细表!$F$6:$F$1000))=0,"",SUMPRODUCT((原材料明细表!$A$6:$A$1000&gt;=$G$4)*(原材料明细表!$A$6:$A$1000&lt;=$H$4)*(原材料明细表!$C$6:$C$1000=$A795)*(原材料明细表!$F$6:$F$1000)))</f>
        <v/>
      </c>
      <c r="E795" s="179" t="str">
        <f t="array" ref="E795">IF(A795="","",VLOOKUP(A795,基础资料!A:E,4,0))</f>
        <v/>
      </c>
      <c r="F795" s="180" t="str">
        <f t="array" ref="F795">IF(OR(A795="",D795=""),"",E795*D795)</f>
        <v/>
      </c>
      <c r="G795" s="181" t="str">
        <f t="array" ref="G795">IF(SUMPRODUCT((原材料明细表!$A$6:$A$1000&gt;=$G$4)*(原材料明细表!$A$6:$A$1000&lt;=$H$4)*(原材料明细表!$C$6:$C$1000=$A795)*(原材料明细表!$I$6:$I$1000))=0,"",SUMPRODUCT((原材料明细表!$A$6:$A$1000&gt;=$G$4)*(原材料明细表!$A$6:$A$1000&lt;=$H$4)*(原材料明细表!$C$6:$C$1000=$A795)*(原材料明细表!$I$6:$I$1000)))</f>
        <v/>
      </c>
      <c r="H795" s="179" t="str">
        <f t="array" ref="H795">IF(A795="","",VLOOKUP(A795,基础资料!A:E,4,0))</f>
        <v/>
      </c>
      <c r="I795" s="186" t="str">
        <f t="array" ref="I795">IF(OR(A795="",G795=""),"",G795*H795)</f>
        <v/>
      </c>
      <c r="J795" s="181" t="str">
        <f t="array" ref="J795">IF(SUMPRODUCT((原材料明细表!$A$6:$A$1000&gt;=$G$4)*(原材料明细表!$A$6:$A$1000&lt;=$H$4)*(原材料明细表!$C$6:$C$1000=$A795)*(原材料明细表!$L$6:$L$1000))=0,"",SUMPRODUCT((原材料明细表!$A$6:$A$1000&gt;=$G$4)*(原材料明细表!$A$6:$A$1000&lt;=$H$4)*(原材料明细表!$C$6:$C$1000=$A795)*(原材料明细表!$L$6:$L$1000)))</f>
        <v/>
      </c>
      <c r="K795" s="178" t="str">
        <f t="array" ref="K795">IF(A795="","",VLOOKUP(A795,基础资料!A:E,4,0))</f>
        <v/>
      </c>
      <c r="L795" s="186" t="str">
        <f t="array" ref="L795">IF(OR(A795="",J795=""),"",J795*K795)</f>
        <v/>
      </c>
      <c r="M795" s="187" t="str">
        <f t="array" ref="M795">IF(AND(D795="",G795="",J795=""),"",IF(AND(D795="",G795=""),-J795,IF(AND(D795="",J795=""),-G795,IF(AND(G795="",J795=""),D795,IF(D795="",-G795-J795,IF(G795="",D795-J795,IF(J795="",D795-G795,D795-G795-J795)))))))</f>
        <v/>
      </c>
      <c r="N795" s="178" t="str">
        <f t="array" ref="N795">IF(A795="","",VLOOKUP(A795,基础资料!A:E,4,0))</f>
        <v/>
      </c>
      <c r="O795" s="186" t="str">
        <f t="array" ref="O795">IF(OR(A795="",M795=""),"",N795*M795)</f>
        <v/>
      </c>
    </row>
    <row r="796" spans="1:15">
      <c r="A796" s="182"/>
      <c r="B796" s="172"/>
      <c r="C796" s="172"/>
      <c r="D796" s="183" t="str">
        <f t="array" ref="D796">IF(SUMPRODUCT((原材料明细表!$A$6:$A$1000&gt;=$G$4)*(原材料明细表!$A$6:$A$1000&lt;=$H$4)*(原材料明细表!$C$6:$C$1000=$A796)*(原材料明细表!$F$6:$F$1000))=0,"",SUMPRODUCT((原材料明细表!$A$6:$A$1000&gt;=$G$4)*(原材料明细表!$A$6:$A$1000&lt;=$H$4)*(原材料明细表!$C$6:$C$1000=$A796)*(原材料明细表!$F$6:$F$1000)))</f>
        <v/>
      </c>
      <c r="E796" s="174" t="str">
        <f t="array" ref="E796">IF(A796="","",VLOOKUP(A796,基础资料!A:E,4,0))</f>
        <v/>
      </c>
      <c r="F796" s="175" t="str">
        <f t="array" ref="F796">IF(OR(A796="",D796=""),"",E796*D796)</f>
        <v/>
      </c>
      <c r="G796" s="176" t="str">
        <f t="array" ref="G796">IF(SUMPRODUCT((原材料明细表!$A$6:$A$1000&gt;=$G$4)*(原材料明细表!$A$6:$A$1000&lt;=$H$4)*(原材料明细表!$C$6:$C$1000=$A796)*(原材料明细表!$I$6:$I$1000))=0,"",SUMPRODUCT((原材料明细表!$A$6:$A$1000&gt;=$G$4)*(原材料明细表!$A$6:$A$1000&lt;=$H$4)*(原材料明细表!$C$6:$C$1000=$A796)*(原材料明细表!$I$6:$I$1000)))</f>
        <v/>
      </c>
      <c r="H796" s="174" t="str">
        <f t="array" ref="H796">IF(A796="","",VLOOKUP(A796,基础资料!A:E,4,0))</f>
        <v/>
      </c>
      <c r="I796" s="184" t="str">
        <f t="array" ref="I796">IF(OR(A796="",G796=""),"",G796*H796)</f>
        <v/>
      </c>
      <c r="J796" s="176" t="str">
        <f t="array" ref="J796">IF(SUMPRODUCT((原材料明细表!$A$6:$A$1000&gt;=$G$4)*(原材料明细表!$A$6:$A$1000&lt;=$H$4)*(原材料明细表!$C$6:$C$1000=$A796)*(原材料明细表!$L$6:$L$1000))=0,"",SUMPRODUCT((原材料明细表!$A$6:$A$1000&gt;=$G$4)*(原材料明细表!$A$6:$A$1000&lt;=$H$4)*(原材料明细表!$C$6:$C$1000=$A796)*(原材料明细表!$L$6:$L$1000)))</f>
        <v/>
      </c>
      <c r="K796" s="173" t="str">
        <f t="array" ref="K796">IF(A796="","",VLOOKUP(A796,基础资料!A:E,4,0))</f>
        <v/>
      </c>
      <c r="L796" s="184" t="str">
        <f t="array" ref="L796">IF(OR(A796="",J796=""),"",J796*K796)</f>
        <v/>
      </c>
      <c r="M796" s="185" t="str">
        <f t="array" ref="M796">IF(AND(D796="",G796="",J796=""),"",IF(AND(D796="",G796=""),-J796,IF(AND(D796="",J796=""),-G796,IF(AND(G796="",J796=""),D796,IF(D796="",-G796-J796,IF(G796="",D796-J796,IF(J796="",D796-G796,D796-G796-J796)))))))</f>
        <v/>
      </c>
      <c r="N796" s="173" t="str">
        <f t="array" ref="N796">IF(A796="","",VLOOKUP(A796,基础资料!A:E,4,0))</f>
        <v/>
      </c>
      <c r="O796" s="184" t="str">
        <f t="array" ref="O796">IF(OR(A796="",M796=""),"",N796*M796)</f>
        <v/>
      </c>
    </row>
    <row r="797" spans="1:15">
      <c r="A797" s="182"/>
      <c r="B797" s="172"/>
      <c r="C797" s="172"/>
      <c r="D797" s="183" t="str">
        <f t="array" ref="D797">IF(SUMPRODUCT((原材料明细表!$A$6:$A$1000&gt;=$G$4)*(原材料明细表!$A$6:$A$1000&lt;=$H$4)*(原材料明细表!$C$6:$C$1000=$A797)*(原材料明细表!$F$6:$F$1000))=0,"",SUMPRODUCT((原材料明细表!$A$6:$A$1000&gt;=$G$4)*(原材料明细表!$A$6:$A$1000&lt;=$H$4)*(原材料明细表!$C$6:$C$1000=$A797)*(原材料明细表!$F$6:$F$1000)))</f>
        <v/>
      </c>
      <c r="E797" s="179" t="str">
        <f t="array" ref="E797">IF(A797="","",VLOOKUP(A797,基础资料!A:E,4,0))</f>
        <v/>
      </c>
      <c r="F797" s="180" t="str">
        <f t="array" ref="F797">IF(OR(A797="",D797=""),"",E797*D797)</f>
        <v/>
      </c>
      <c r="G797" s="181" t="str">
        <f t="array" ref="G797">IF(SUMPRODUCT((原材料明细表!$A$6:$A$1000&gt;=$G$4)*(原材料明细表!$A$6:$A$1000&lt;=$H$4)*(原材料明细表!$C$6:$C$1000=$A797)*(原材料明细表!$I$6:$I$1000))=0,"",SUMPRODUCT((原材料明细表!$A$6:$A$1000&gt;=$G$4)*(原材料明细表!$A$6:$A$1000&lt;=$H$4)*(原材料明细表!$C$6:$C$1000=$A797)*(原材料明细表!$I$6:$I$1000)))</f>
        <v/>
      </c>
      <c r="H797" s="179" t="str">
        <f t="array" ref="H797">IF(A797="","",VLOOKUP(A797,基础资料!A:E,4,0))</f>
        <v/>
      </c>
      <c r="I797" s="186" t="str">
        <f t="array" ref="I797">IF(OR(A797="",G797=""),"",G797*H797)</f>
        <v/>
      </c>
      <c r="J797" s="181" t="str">
        <f t="array" ref="J797">IF(SUMPRODUCT((原材料明细表!$A$6:$A$1000&gt;=$G$4)*(原材料明细表!$A$6:$A$1000&lt;=$H$4)*(原材料明细表!$C$6:$C$1000=$A797)*(原材料明细表!$L$6:$L$1000))=0,"",SUMPRODUCT((原材料明细表!$A$6:$A$1000&gt;=$G$4)*(原材料明细表!$A$6:$A$1000&lt;=$H$4)*(原材料明细表!$C$6:$C$1000=$A797)*(原材料明细表!$L$6:$L$1000)))</f>
        <v/>
      </c>
      <c r="K797" s="178" t="str">
        <f t="array" ref="K797">IF(A797="","",VLOOKUP(A797,基础资料!A:E,4,0))</f>
        <v/>
      </c>
      <c r="L797" s="186" t="str">
        <f t="array" ref="L797">IF(OR(A797="",J797=""),"",J797*K797)</f>
        <v/>
      </c>
      <c r="M797" s="187" t="str">
        <f t="array" ref="M797">IF(AND(D797="",G797="",J797=""),"",IF(AND(D797="",G797=""),-J797,IF(AND(D797="",J797=""),-G797,IF(AND(G797="",J797=""),D797,IF(D797="",-G797-J797,IF(G797="",D797-J797,IF(J797="",D797-G797,D797-G797-J797)))))))</f>
        <v/>
      </c>
      <c r="N797" s="178" t="str">
        <f t="array" ref="N797">IF(A797="","",VLOOKUP(A797,基础资料!A:E,4,0))</f>
        <v/>
      </c>
      <c r="O797" s="186" t="str">
        <f t="array" ref="O797">IF(OR(A797="",M797=""),"",N797*M797)</f>
        <v/>
      </c>
    </row>
    <row r="798" spans="1:15">
      <c r="A798" s="182"/>
      <c r="B798" s="172"/>
      <c r="C798" s="172"/>
      <c r="D798" s="183" t="str">
        <f t="array" ref="D798">IF(SUMPRODUCT((原材料明细表!$A$6:$A$1000&gt;=$G$4)*(原材料明细表!$A$6:$A$1000&lt;=$H$4)*(原材料明细表!$C$6:$C$1000=$A798)*(原材料明细表!$F$6:$F$1000))=0,"",SUMPRODUCT((原材料明细表!$A$6:$A$1000&gt;=$G$4)*(原材料明细表!$A$6:$A$1000&lt;=$H$4)*(原材料明细表!$C$6:$C$1000=$A798)*(原材料明细表!$F$6:$F$1000)))</f>
        <v/>
      </c>
      <c r="E798" s="174" t="str">
        <f t="array" ref="E798">IF(A798="","",VLOOKUP(A798,基础资料!A:E,4,0))</f>
        <v/>
      </c>
      <c r="F798" s="175" t="str">
        <f t="array" ref="F798">IF(OR(A798="",D798=""),"",E798*D798)</f>
        <v/>
      </c>
      <c r="G798" s="176" t="str">
        <f t="array" ref="G798">IF(SUMPRODUCT((原材料明细表!$A$6:$A$1000&gt;=$G$4)*(原材料明细表!$A$6:$A$1000&lt;=$H$4)*(原材料明细表!$C$6:$C$1000=$A798)*(原材料明细表!$I$6:$I$1000))=0,"",SUMPRODUCT((原材料明细表!$A$6:$A$1000&gt;=$G$4)*(原材料明细表!$A$6:$A$1000&lt;=$H$4)*(原材料明细表!$C$6:$C$1000=$A798)*(原材料明细表!$I$6:$I$1000)))</f>
        <v/>
      </c>
      <c r="H798" s="174" t="str">
        <f t="array" ref="H798">IF(A798="","",VLOOKUP(A798,基础资料!A:E,4,0))</f>
        <v/>
      </c>
      <c r="I798" s="184" t="str">
        <f t="array" ref="I798">IF(OR(A798="",G798=""),"",G798*H798)</f>
        <v/>
      </c>
      <c r="J798" s="176" t="str">
        <f t="array" ref="J798">IF(SUMPRODUCT((原材料明细表!$A$6:$A$1000&gt;=$G$4)*(原材料明细表!$A$6:$A$1000&lt;=$H$4)*(原材料明细表!$C$6:$C$1000=$A798)*(原材料明细表!$L$6:$L$1000))=0,"",SUMPRODUCT((原材料明细表!$A$6:$A$1000&gt;=$G$4)*(原材料明细表!$A$6:$A$1000&lt;=$H$4)*(原材料明细表!$C$6:$C$1000=$A798)*(原材料明细表!$L$6:$L$1000)))</f>
        <v/>
      </c>
      <c r="K798" s="173" t="str">
        <f t="array" ref="K798">IF(A798="","",VLOOKUP(A798,基础资料!A:E,4,0))</f>
        <v/>
      </c>
      <c r="L798" s="184" t="str">
        <f t="array" ref="L798">IF(OR(A798="",J798=""),"",J798*K798)</f>
        <v/>
      </c>
      <c r="M798" s="185" t="str">
        <f t="array" ref="M798">IF(AND(D798="",G798="",J798=""),"",IF(AND(D798="",G798=""),-J798,IF(AND(D798="",J798=""),-G798,IF(AND(G798="",J798=""),D798,IF(D798="",-G798-J798,IF(G798="",D798-J798,IF(J798="",D798-G798,D798-G798-J798)))))))</f>
        <v/>
      </c>
      <c r="N798" s="173" t="str">
        <f t="array" ref="N798">IF(A798="","",VLOOKUP(A798,基础资料!A:E,4,0))</f>
        <v/>
      </c>
      <c r="O798" s="184" t="str">
        <f t="array" ref="O798">IF(OR(A798="",M798=""),"",N798*M798)</f>
        <v/>
      </c>
    </row>
    <row r="799" spans="1:15">
      <c r="A799" s="182"/>
      <c r="B799" s="172"/>
      <c r="C799" s="172"/>
      <c r="D799" s="183" t="str">
        <f t="array" ref="D799">IF(SUMPRODUCT((原材料明细表!$A$6:$A$1000&gt;=$G$4)*(原材料明细表!$A$6:$A$1000&lt;=$H$4)*(原材料明细表!$C$6:$C$1000=$A799)*(原材料明细表!$F$6:$F$1000))=0,"",SUMPRODUCT((原材料明细表!$A$6:$A$1000&gt;=$G$4)*(原材料明细表!$A$6:$A$1000&lt;=$H$4)*(原材料明细表!$C$6:$C$1000=$A799)*(原材料明细表!$F$6:$F$1000)))</f>
        <v/>
      </c>
      <c r="E799" s="179" t="str">
        <f t="array" ref="E799">IF(A799="","",VLOOKUP(A799,基础资料!A:E,4,0))</f>
        <v/>
      </c>
      <c r="F799" s="180" t="str">
        <f t="array" ref="F799">IF(OR(A799="",D799=""),"",E799*D799)</f>
        <v/>
      </c>
      <c r="G799" s="181" t="str">
        <f t="array" ref="G799">IF(SUMPRODUCT((原材料明细表!$A$6:$A$1000&gt;=$G$4)*(原材料明细表!$A$6:$A$1000&lt;=$H$4)*(原材料明细表!$C$6:$C$1000=$A799)*(原材料明细表!$I$6:$I$1000))=0,"",SUMPRODUCT((原材料明细表!$A$6:$A$1000&gt;=$G$4)*(原材料明细表!$A$6:$A$1000&lt;=$H$4)*(原材料明细表!$C$6:$C$1000=$A799)*(原材料明细表!$I$6:$I$1000)))</f>
        <v/>
      </c>
      <c r="H799" s="179" t="str">
        <f t="array" ref="H799">IF(A799="","",VLOOKUP(A799,基础资料!A:E,4,0))</f>
        <v/>
      </c>
      <c r="I799" s="186" t="str">
        <f t="array" ref="I799">IF(OR(A799="",G799=""),"",G799*H799)</f>
        <v/>
      </c>
      <c r="J799" s="181" t="str">
        <f t="array" ref="J799">IF(SUMPRODUCT((原材料明细表!$A$6:$A$1000&gt;=$G$4)*(原材料明细表!$A$6:$A$1000&lt;=$H$4)*(原材料明细表!$C$6:$C$1000=$A799)*(原材料明细表!$L$6:$L$1000))=0,"",SUMPRODUCT((原材料明细表!$A$6:$A$1000&gt;=$G$4)*(原材料明细表!$A$6:$A$1000&lt;=$H$4)*(原材料明细表!$C$6:$C$1000=$A799)*(原材料明细表!$L$6:$L$1000)))</f>
        <v/>
      </c>
      <c r="K799" s="178" t="str">
        <f t="array" ref="K799">IF(A799="","",VLOOKUP(A799,基础资料!A:E,4,0))</f>
        <v/>
      </c>
      <c r="L799" s="186" t="str">
        <f t="array" ref="L799">IF(OR(A799="",J799=""),"",J799*K799)</f>
        <v/>
      </c>
      <c r="M799" s="187" t="str">
        <f t="array" ref="M799">IF(AND(D799="",G799="",J799=""),"",IF(AND(D799="",G799=""),-J799,IF(AND(D799="",J799=""),-G799,IF(AND(G799="",J799=""),D799,IF(D799="",-G799-J799,IF(G799="",D799-J799,IF(J799="",D799-G799,D799-G799-J799)))))))</f>
        <v/>
      </c>
      <c r="N799" s="178" t="str">
        <f t="array" ref="N799">IF(A799="","",VLOOKUP(A799,基础资料!A:E,4,0))</f>
        <v/>
      </c>
      <c r="O799" s="186" t="str">
        <f t="array" ref="O799">IF(OR(A799="",M799=""),"",N799*M799)</f>
        <v/>
      </c>
    </row>
    <row r="800" spans="1:15">
      <c r="A800" s="182"/>
      <c r="B800" s="172"/>
      <c r="C800" s="172"/>
      <c r="D800" s="183" t="str">
        <f t="array" ref="D800">IF(SUMPRODUCT((原材料明细表!$A$6:$A$1000&gt;=$G$4)*(原材料明细表!$A$6:$A$1000&lt;=$H$4)*(原材料明细表!$C$6:$C$1000=$A800)*(原材料明细表!$F$6:$F$1000))=0,"",SUMPRODUCT((原材料明细表!$A$6:$A$1000&gt;=$G$4)*(原材料明细表!$A$6:$A$1000&lt;=$H$4)*(原材料明细表!$C$6:$C$1000=$A800)*(原材料明细表!$F$6:$F$1000)))</f>
        <v/>
      </c>
      <c r="E800" s="174" t="str">
        <f t="array" ref="E800">IF(A800="","",VLOOKUP(A800,基础资料!A:E,4,0))</f>
        <v/>
      </c>
      <c r="F800" s="175" t="str">
        <f t="array" ref="F800">IF(OR(A800="",D800=""),"",E800*D800)</f>
        <v/>
      </c>
      <c r="G800" s="176" t="str">
        <f t="array" ref="G800">IF(SUMPRODUCT((原材料明细表!$A$6:$A$1000&gt;=$G$4)*(原材料明细表!$A$6:$A$1000&lt;=$H$4)*(原材料明细表!$C$6:$C$1000=$A800)*(原材料明细表!$I$6:$I$1000))=0,"",SUMPRODUCT((原材料明细表!$A$6:$A$1000&gt;=$G$4)*(原材料明细表!$A$6:$A$1000&lt;=$H$4)*(原材料明细表!$C$6:$C$1000=$A800)*(原材料明细表!$I$6:$I$1000)))</f>
        <v/>
      </c>
      <c r="H800" s="174" t="str">
        <f t="array" ref="H800">IF(A800="","",VLOOKUP(A800,基础资料!A:E,4,0))</f>
        <v/>
      </c>
      <c r="I800" s="184" t="str">
        <f t="array" ref="I800">IF(OR(A800="",G800=""),"",G800*H800)</f>
        <v/>
      </c>
      <c r="J800" s="176" t="str">
        <f t="array" ref="J800">IF(SUMPRODUCT((原材料明细表!$A$6:$A$1000&gt;=$G$4)*(原材料明细表!$A$6:$A$1000&lt;=$H$4)*(原材料明细表!$C$6:$C$1000=$A800)*(原材料明细表!$L$6:$L$1000))=0,"",SUMPRODUCT((原材料明细表!$A$6:$A$1000&gt;=$G$4)*(原材料明细表!$A$6:$A$1000&lt;=$H$4)*(原材料明细表!$C$6:$C$1000=$A800)*(原材料明细表!$L$6:$L$1000)))</f>
        <v/>
      </c>
      <c r="K800" s="173" t="str">
        <f t="array" ref="K800">IF(A800="","",VLOOKUP(A800,基础资料!A:E,4,0))</f>
        <v/>
      </c>
      <c r="L800" s="184" t="str">
        <f t="array" ref="L800">IF(OR(A800="",J800=""),"",J800*K800)</f>
        <v/>
      </c>
      <c r="M800" s="185" t="str">
        <f t="array" ref="M800">IF(AND(D800="",G800="",J800=""),"",IF(AND(D800="",G800=""),-J800,IF(AND(D800="",J800=""),-G800,IF(AND(G800="",J800=""),D800,IF(D800="",-G800-J800,IF(G800="",D800-J800,IF(J800="",D800-G800,D800-G800-J800)))))))</f>
        <v/>
      </c>
      <c r="N800" s="173" t="str">
        <f t="array" ref="N800">IF(A800="","",VLOOKUP(A800,基础资料!A:E,4,0))</f>
        <v/>
      </c>
      <c r="O800" s="184" t="str">
        <f t="array" ref="O800">IF(OR(A800="",M800=""),"",N800*M800)</f>
        <v/>
      </c>
    </row>
    <row r="801" spans="1:15">
      <c r="A801" s="182"/>
      <c r="B801" s="172"/>
      <c r="C801" s="172"/>
      <c r="D801" s="183" t="str">
        <f t="array" ref="D801">IF(SUMPRODUCT((原材料明细表!$A$6:$A$1000&gt;=$G$4)*(原材料明细表!$A$6:$A$1000&lt;=$H$4)*(原材料明细表!$C$6:$C$1000=$A801)*(原材料明细表!$F$6:$F$1000))=0,"",SUMPRODUCT((原材料明细表!$A$6:$A$1000&gt;=$G$4)*(原材料明细表!$A$6:$A$1000&lt;=$H$4)*(原材料明细表!$C$6:$C$1000=$A801)*(原材料明细表!$F$6:$F$1000)))</f>
        <v/>
      </c>
      <c r="E801" s="179" t="str">
        <f t="array" ref="E801">IF(A801="","",VLOOKUP(A801,基础资料!A:E,4,0))</f>
        <v/>
      </c>
      <c r="F801" s="180" t="str">
        <f t="array" ref="F801">IF(OR(A801="",D801=""),"",E801*D801)</f>
        <v/>
      </c>
      <c r="G801" s="181" t="str">
        <f t="array" ref="G801">IF(SUMPRODUCT((原材料明细表!$A$6:$A$1000&gt;=$G$4)*(原材料明细表!$A$6:$A$1000&lt;=$H$4)*(原材料明细表!$C$6:$C$1000=$A801)*(原材料明细表!$I$6:$I$1000))=0,"",SUMPRODUCT((原材料明细表!$A$6:$A$1000&gt;=$G$4)*(原材料明细表!$A$6:$A$1000&lt;=$H$4)*(原材料明细表!$C$6:$C$1000=$A801)*(原材料明细表!$I$6:$I$1000)))</f>
        <v/>
      </c>
      <c r="H801" s="179" t="str">
        <f t="array" ref="H801">IF(A801="","",VLOOKUP(A801,基础资料!A:E,4,0))</f>
        <v/>
      </c>
      <c r="I801" s="186" t="str">
        <f t="array" ref="I801">IF(OR(A801="",G801=""),"",G801*H801)</f>
        <v/>
      </c>
      <c r="J801" s="181" t="str">
        <f t="array" ref="J801">IF(SUMPRODUCT((原材料明细表!$A$6:$A$1000&gt;=$G$4)*(原材料明细表!$A$6:$A$1000&lt;=$H$4)*(原材料明细表!$C$6:$C$1000=$A801)*(原材料明细表!$L$6:$L$1000))=0,"",SUMPRODUCT((原材料明细表!$A$6:$A$1000&gt;=$G$4)*(原材料明细表!$A$6:$A$1000&lt;=$H$4)*(原材料明细表!$C$6:$C$1000=$A801)*(原材料明细表!$L$6:$L$1000)))</f>
        <v/>
      </c>
      <c r="K801" s="178" t="str">
        <f t="array" ref="K801">IF(A801="","",VLOOKUP(A801,基础资料!A:E,4,0))</f>
        <v/>
      </c>
      <c r="L801" s="186" t="str">
        <f t="array" ref="L801">IF(OR(A801="",J801=""),"",J801*K801)</f>
        <v/>
      </c>
      <c r="M801" s="187" t="str">
        <f t="array" ref="M801">IF(AND(D801="",G801="",J801=""),"",IF(AND(D801="",G801=""),-J801,IF(AND(D801="",J801=""),-G801,IF(AND(G801="",J801=""),D801,IF(D801="",-G801-J801,IF(G801="",D801-J801,IF(J801="",D801-G801,D801-G801-J801)))))))</f>
        <v/>
      </c>
      <c r="N801" s="178" t="str">
        <f t="array" ref="N801">IF(A801="","",VLOOKUP(A801,基础资料!A:E,4,0))</f>
        <v/>
      </c>
      <c r="O801" s="186" t="str">
        <f t="array" ref="O801">IF(OR(A801="",M801=""),"",N801*M801)</f>
        <v/>
      </c>
    </row>
    <row r="802" spans="1:15">
      <c r="A802" s="182"/>
      <c r="B802" s="172"/>
      <c r="C802" s="172"/>
      <c r="D802" s="183" t="str">
        <f t="array" ref="D802">IF(SUMPRODUCT((原材料明细表!$A$6:$A$1000&gt;=$G$4)*(原材料明细表!$A$6:$A$1000&lt;=$H$4)*(原材料明细表!$C$6:$C$1000=$A802)*(原材料明细表!$F$6:$F$1000))=0,"",SUMPRODUCT((原材料明细表!$A$6:$A$1000&gt;=$G$4)*(原材料明细表!$A$6:$A$1000&lt;=$H$4)*(原材料明细表!$C$6:$C$1000=$A802)*(原材料明细表!$F$6:$F$1000)))</f>
        <v/>
      </c>
      <c r="E802" s="174" t="str">
        <f t="array" ref="E802">IF(A802="","",VLOOKUP(A802,基础资料!A:E,4,0))</f>
        <v/>
      </c>
      <c r="F802" s="175" t="str">
        <f t="array" ref="F802">IF(OR(A802="",D802=""),"",E802*D802)</f>
        <v/>
      </c>
      <c r="G802" s="176" t="str">
        <f t="array" ref="G802">IF(SUMPRODUCT((原材料明细表!$A$6:$A$1000&gt;=$G$4)*(原材料明细表!$A$6:$A$1000&lt;=$H$4)*(原材料明细表!$C$6:$C$1000=$A802)*(原材料明细表!$I$6:$I$1000))=0,"",SUMPRODUCT((原材料明细表!$A$6:$A$1000&gt;=$G$4)*(原材料明细表!$A$6:$A$1000&lt;=$H$4)*(原材料明细表!$C$6:$C$1000=$A802)*(原材料明细表!$I$6:$I$1000)))</f>
        <v/>
      </c>
      <c r="H802" s="174" t="str">
        <f t="array" ref="H802">IF(A802="","",VLOOKUP(A802,基础资料!A:E,4,0))</f>
        <v/>
      </c>
      <c r="I802" s="184" t="str">
        <f t="array" ref="I802">IF(OR(A802="",G802=""),"",G802*H802)</f>
        <v/>
      </c>
      <c r="J802" s="176" t="str">
        <f t="array" ref="J802">IF(SUMPRODUCT((原材料明细表!$A$6:$A$1000&gt;=$G$4)*(原材料明细表!$A$6:$A$1000&lt;=$H$4)*(原材料明细表!$C$6:$C$1000=$A802)*(原材料明细表!$L$6:$L$1000))=0,"",SUMPRODUCT((原材料明细表!$A$6:$A$1000&gt;=$G$4)*(原材料明细表!$A$6:$A$1000&lt;=$H$4)*(原材料明细表!$C$6:$C$1000=$A802)*(原材料明细表!$L$6:$L$1000)))</f>
        <v/>
      </c>
      <c r="K802" s="173" t="str">
        <f t="array" ref="K802">IF(A802="","",VLOOKUP(A802,基础资料!A:E,4,0))</f>
        <v/>
      </c>
      <c r="L802" s="184" t="str">
        <f t="array" ref="L802">IF(OR(A802="",J802=""),"",J802*K802)</f>
        <v/>
      </c>
      <c r="M802" s="185" t="str">
        <f t="array" ref="M802">IF(AND(D802="",G802="",J802=""),"",IF(AND(D802="",G802=""),-J802,IF(AND(D802="",J802=""),-G802,IF(AND(G802="",J802=""),D802,IF(D802="",-G802-J802,IF(G802="",D802-J802,IF(J802="",D802-G802,D802-G802-J802)))))))</f>
        <v/>
      </c>
      <c r="N802" s="173" t="str">
        <f t="array" ref="N802">IF(A802="","",VLOOKUP(A802,基础资料!A:E,4,0))</f>
        <v/>
      </c>
      <c r="O802" s="184" t="str">
        <f t="array" ref="O802">IF(OR(A802="",M802=""),"",N802*M802)</f>
        <v/>
      </c>
    </row>
    <row r="803" spans="1:15">
      <c r="A803" s="182"/>
      <c r="B803" s="172"/>
      <c r="C803" s="172"/>
      <c r="D803" s="183" t="str">
        <f t="array" ref="D803">IF(SUMPRODUCT((原材料明细表!$A$6:$A$1000&gt;=$G$4)*(原材料明细表!$A$6:$A$1000&lt;=$H$4)*(原材料明细表!$C$6:$C$1000=$A803)*(原材料明细表!$F$6:$F$1000))=0,"",SUMPRODUCT((原材料明细表!$A$6:$A$1000&gt;=$G$4)*(原材料明细表!$A$6:$A$1000&lt;=$H$4)*(原材料明细表!$C$6:$C$1000=$A803)*(原材料明细表!$F$6:$F$1000)))</f>
        <v/>
      </c>
      <c r="E803" s="179" t="str">
        <f t="array" ref="E803">IF(A803="","",VLOOKUP(A803,基础资料!A:E,4,0))</f>
        <v/>
      </c>
      <c r="F803" s="180" t="str">
        <f t="array" ref="F803">IF(OR(A803="",D803=""),"",E803*D803)</f>
        <v/>
      </c>
      <c r="G803" s="181" t="str">
        <f t="array" ref="G803">IF(SUMPRODUCT((原材料明细表!$A$6:$A$1000&gt;=$G$4)*(原材料明细表!$A$6:$A$1000&lt;=$H$4)*(原材料明细表!$C$6:$C$1000=$A803)*(原材料明细表!$I$6:$I$1000))=0,"",SUMPRODUCT((原材料明细表!$A$6:$A$1000&gt;=$G$4)*(原材料明细表!$A$6:$A$1000&lt;=$H$4)*(原材料明细表!$C$6:$C$1000=$A803)*(原材料明细表!$I$6:$I$1000)))</f>
        <v/>
      </c>
      <c r="H803" s="179" t="str">
        <f t="array" ref="H803">IF(A803="","",VLOOKUP(A803,基础资料!A:E,4,0))</f>
        <v/>
      </c>
      <c r="I803" s="186" t="str">
        <f t="array" ref="I803">IF(OR(A803="",G803=""),"",G803*H803)</f>
        <v/>
      </c>
      <c r="J803" s="181" t="str">
        <f t="array" ref="J803">IF(SUMPRODUCT((原材料明细表!$A$6:$A$1000&gt;=$G$4)*(原材料明细表!$A$6:$A$1000&lt;=$H$4)*(原材料明细表!$C$6:$C$1000=$A803)*(原材料明细表!$L$6:$L$1000))=0,"",SUMPRODUCT((原材料明细表!$A$6:$A$1000&gt;=$G$4)*(原材料明细表!$A$6:$A$1000&lt;=$H$4)*(原材料明细表!$C$6:$C$1000=$A803)*(原材料明细表!$L$6:$L$1000)))</f>
        <v/>
      </c>
      <c r="K803" s="178" t="str">
        <f t="array" ref="K803">IF(A803="","",VLOOKUP(A803,基础资料!A:E,4,0))</f>
        <v/>
      </c>
      <c r="L803" s="186" t="str">
        <f t="array" ref="L803">IF(OR(A803="",J803=""),"",J803*K803)</f>
        <v/>
      </c>
      <c r="M803" s="187" t="str">
        <f t="array" ref="M803">IF(AND(D803="",G803="",J803=""),"",IF(AND(D803="",G803=""),-J803,IF(AND(D803="",J803=""),-G803,IF(AND(G803="",J803=""),D803,IF(D803="",-G803-J803,IF(G803="",D803-J803,IF(J803="",D803-G803,D803-G803-J803)))))))</f>
        <v/>
      </c>
      <c r="N803" s="178" t="str">
        <f t="array" ref="N803">IF(A803="","",VLOOKUP(A803,基础资料!A:E,4,0))</f>
        <v/>
      </c>
      <c r="O803" s="186" t="str">
        <f t="array" ref="O803">IF(OR(A803="",M803=""),"",N803*M803)</f>
        <v/>
      </c>
    </row>
    <row r="804" spans="1:15">
      <c r="A804" s="182"/>
      <c r="B804" s="172"/>
      <c r="C804" s="172"/>
      <c r="D804" s="183" t="str">
        <f t="array" ref="D804">IF(SUMPRODUCT((原材料明细表!$A$6:$A$1000&gt;=$G$4)*(原材料明细表!$A$6:$A$1000&lt;=$H$4)*(原材料明细表!$C$6:$C$1000=$A804)*(原材料明细表!$F$6:$F$1000))=0,"",SUMPRODUCT((原材料明细表!$A$6:$A$1000&gt;=$G$4)*(原材料明细表!$A$6:$A$1000&lt;=$H$4)*(原材料明细表!$C$6:$C$1000=$A804)*(原材料明细表!$F$6:$F$1000)))</f>
        <v/>
      </c>
      <c r="E804" s="174" t="str">
        <f t="array" ref="E804">IF(A804="","",VLOOKUP(A804,基础资料!A:E,4,0))</f>
        <v/>
      </c>
      <c r="F804" s="175" t="str">
        <f t="array" ref="F804">IF(OR(A804="",D804=""),"",E804*D804)</f>
        <v/>
      </c>
      <c r="G804" s="176" t="str">
        <f t="array" ref="G804">IF(SUMPRODUCT((原材料明细表!$A$6:$A$1000&gt;=$G$4)*(原材料明细表!$A$6:$A$1000&lt;=$H$4)*(原材料明细表!$C$6:$C$1000=$A804)*(原材料明细表!$I$6:$I$1000))=0,"",SUMPRODUCT((原材料明细表!$A$6:$A$1000&gt;=$G$4)*(原材料明细表!$A$6:$A$1000&lt;=$H$4)*(原材料明细表!$C$6:$C$1000=$A804)*(原材料明细表!$I$6:$I$1000)))</f>
        <v/>
      </c>
      <c r="H804" s="174" t="str">
        <f t="array" ref="H804">IF(A804="","",VLOOKUP(A804,基础资料!A:E,4,0))</f>
        <v/>
      </c>
      <c r="I804" s="184" t="str">
        <f t="array" ref="I804">IF(OR(A804="",G804=""),"",G804*H804)</f>
        <v/>
      </c>
      <c r="J804" s="176" t="str">
        <f t="array" ref="J804">IF(SUMPRODUCT((原材料明细表!$A$6:$A$1000&gt;=$G$4)*(原材料明细表!$A$6:$A$1000&lt;=$H$4)*(原材料明细表!$C$6:$C$1000=$A804)*(原材料明细表!$L$6:$L$1000))=0,"",SUMPRODUCT((原材料明细表!$A$6:$A$1000&gt;=$G$4)*(原材料明细表!$A$6:$A$1000&lt;=$H$4)*(原材料明细表!$C$6:$C$1000=$A804)*(原材料明细表!$L$6:$L$1000)))</f>
        <v/>
      </c>
      <c r="K804" s="173" t="str">
        <f t="array" ref="K804">IF(A804="","",VLOOKUP(A804,基础资料!A:E,4,0))</f>
        <v/>
      </c>
      <c r="L804" s="184" t="str">
        <f t="array" ref="L804">IF(OR(A804="",J804=""),"",J804*K804)</f>
        <v/>
      </c>
      <c r="M804" s="185" t="str">
        <f t="array" ref="M804">IF(AND(D804="",G804="",J804=""),"",IF(AND(D804="",G804=""),-J804,IF(AND(D804="",J804=""),-G804,IF(AND(G804="",J804=""),D804,IF(D804="",-G804-J804,IF(G804="",D804-J804,IF(J804="",D804-G804,D804-G804-J804)))))))</f>
        <v/>
      </c>
      <c r="N804" s="173" t="str">
        <f t="array" ref="N804">IF(A804="","",VLOOKUP(A804,基础资料!A:E,4,0))</f>
        <v/>
      </c>
      <c r="O804" s="184" t="str">
        <f t="array" ref="O804">IF(OR(A804="",M804=""),"",N804*M804)</f>
        <v/>
      </c>
    </row>
    <row r="805" spans="1:15">
      <c r="A805" s="182"/>
      <c r="B805" s="172"/>
      <c r="C805" s="172"/>
      <c r="D805" s="183" t="str">
        <f t="array" ref="D805">IF(SUMPRODUCT((原材料明细表!$A$6:$A$1000&gt;=$G$4)*(原材料明细表!$A$6:$A$1000&lt;=$H$4)*(原材料明细表!$C$6:$C$1000=$A805)*(原材料明细表!$F$6:$F$1000))=0,"",SUMPRODUCT((原材料明细表!$A$6:$A$1000&gt;=$G$4)*(原材料明细表!$A$6:$A$1000&lt;=$H$4)*(原材料明细表!$C$6:$C$1000=$A805)*(原材料明细表!$F$6:$F$1000)))</f>
        <v/>
      </c>
      <c r="E805" s="179" t="str">
        <f t="array" ref="E805">IF(A805="","",VLOOKUP(A805,基础资料!A:E,4,0))</f>
        <v/>
      </c>
      <c r="F805" s="180" t="str">
        <f t="array" ref="F805">IF(OR(A805="",D805=""),"",E805*D805)</f>
        <v/>
      </c>
      <c r="G805" s="181" t="str">
        <f t="array" ref="G805">IF(SUMPRODUCT((原材料明细表!$A$6:$A$1000&gt;=$G$4)*(原材料明细表!$A$6:$A$1000&lt;=$H$4)*(原材料明细表!$C$6:$C$1000=$A805)*(原材料明细表!$I$6:$I$1000))=0,"",SUMPRODUCT((原材料明细表!$A$6:$A$1000&gt;=$G$4)*(原材料明细表!$A$6:$A$1000&lt;=$H$4)*(原材料明细表!$C$6:$C$1000=$A805)*(原材料明细表!$I$6:$I$1000)))</f>
        <v/>
      </c>
      <c r="H805" s="179" t="str">
        <f t="array" ref="H805">IF(A805="","",VLOOKUP(A805,基础资料!A:E,4,0))</f>
        <v/>
      </c>
      <c r="I805" s="186" t="str">
        <f t="array" ref="I805">IF(OR(A805="",G805=""),"",G805*H805)</f>
        <v/>
      </c>
      <c r="J805" s="181" t="str">
        <f t="array" ref="J805">IF(SUMPRODUCT((原材料明细表!$A$6:$A$1000&gt;=$G$4)*(原材料明细表!$A$6:$A$1000&lt;=$H$4)*(原材料明细表!$C$6:$C$1000=$A805)*(原材料明细表!$L$6:$L$1000))=0,"",SUMPRODUCT((原材料明细表!$A$6:$A$1000&gt;=$G$4)*(原材料明细表!$A$6:$A$1000&lt;=$H$4)*(原材料明细表!$C$6:$C$1000=$A805)*(原材料明细表!$L$6:$L$1000)))</f>
        <v/>
      </c>
      <c r="K805" s="178" t="str">
        <f t="array" ref="K805">IF(A805="","",VLOOKUP(A805,基础资料!A:E,4,0))</f>
        <v/>
      </c>
      <c r="L805" s="186" t="str">
        <f t="array" ref="L805">IF(OR(A805="",J805=""),"",J805*K805)</f>
        <v/>
      </c>
      <c r="M805" s="187" t="str">
        <f t="array" ref="M805">IF(AND(D805="",G805="",J805=""),"",IF(AND(D805="",G805=""),-J805,IF(AND(D805="",J805=""),-G805,IF(AND(G805="",J805=""),D805,IF(D805="",-G805-J805,IF(G805="",D805-J805,IF(J805="",D805-G805,D805-G805-J805)))))))</f>
        <v/>
      </c>
      <c r="N805" s="178" t="str">
        <f t="array" ref="N805">IF(A805="","",VLOOKUP(A805,基础资料!A:E,4,0))</f>
        <v/>
      </c>
      <c r="O805" s="186" t="str">
        <f t="array" ref="O805">IF(OR(A805="",M805=""),"",N805*M805)</f>
        <v/>
      </c>
    </row>
    <row r="806" spans="1:15">
      <c r="A806" s="182"/>
      <c r="B806" s="172"/>
      <c r="C806" s="172"/>
      <c r="D806" s="183" t="str">
        <f t="array" ref="D806">IF(SUMPRODUCT((原材料明细表!$A$6:$A$1000&gt;=$G$4)*(原材料明细表!$A$6:$A$1000&lt;=$H$4)*(原材料明细表!$C$6:$C$1000=$A806)*(原材料明细表!$F$6:$F$1000))=0,"",SUMPRODUCT((原材料明细表!$A$6:$A$1000&gt;=$G$4)*(原材料明细表!$A$6:$A$1000&lt;=$H$4)*(原材料明细表!$C$6:$C$1000=$A806)*(原材料明细表!$F$6:$F$1000)))</f>
        <v/>
      </c>
      <c r="E806" s="174" t="str">
        <f t="array" ref="E806">IF(A806="","",VLOOKUP(A806,基础资料!A:E,4,0))</f>
        <v/>
      </c>
      <c r="F806" s="175" t="str">
        <f t="array" ref="F806">IF(OR(A806="",D806=""),"",E806*D806)</f>
        <v/>
      </c>
      <c r="G806" s="176" t="str">
        <f t="array" ref="G806">IF(SUMPRODUCT((原材料明细表!$A$6:$A$1000&gt;=$G$4)*(原材料明细表!$A$6:$A$1000&lt;=$H$4)*(原材料明细表!$C$6:$C$1000=$A806)*(原材料明细表!$I$6:$I$1000))=0,"",SUMPRODUCT((原材料明细表!$A$6:$A$1000&gt;=$G$4)*(原材料明细表!$A$6:$A$1000&lt;=$H$4)*(原材料明细表!$C$6:$C$1000=$A806)*(原材料明细表!$I$6:$I$1000)))</f>
        <v/>
      </c>
      <c r="H806" s="174" t="str">
        <f t="array" ref="H806">IF(A806="","",VLOOKUP(A806,基础资料!A:E,4,0))</f>
        <v/>
      </c>
      <c r="I806" s="184" t="str">
        <f t="array" ref="I806">IF(OR(A806="",G806=""),"",G806*H806)</f>
        <v/>
      </c>
      <c r="J806" s="176" t="str">
        <f t="array" ref="J806">IF(SUMPRODUCT((原材料明细表!$A$6:$A$1000&gt;=$G$4)*(原材料明细表!$A$6:$A$1000&lt;=$H$4)*(原材料明细表!$C$6:$C$1000=$A806)*(原材料明细表!$L$6:$L$1000))=0,"",SUMPRODUCT((原材料明细表!$A$6:$A$1000&gt;=$G$4)*(原材料明细表!$A$6:$A$1000&lt;=$H$4)*(原材料明细表!$C$6:$C$1000=$A806)*(原材料明细表!$L$6:$L$1000)))</f>
        <v/>
      </c>
      <c r="K806" s="173" t="str">
        <f t="array" ref="K806">IF(A806="","",VLOOKUP(A806,基础资料!A:E,4,0))</f>
        <v/>
      </c>
      <c r="L806" s="184" t="str">
        <f t="array" ref="L806">IF(OR(A806="",J806=""),"",J806*K806)</f>
        <v/>
      </c>
      <c r="M806" s="185" t="str">
        <f t="array" ref="M806">IF(AND(D806="",G806="",J806=""),"",IF(AND(D806="",G806=""),-J806,IF(AND(D806="",J806=""),-G806,IF(AND(G806="",J806=""),D806,IF(D806="",-G806-J806,IF(G806="",D806-J806,IF(J806="",D806-G806,D806-G806-J806)))))))</f>
        <v/>
      </c>
      <c r="N806" s="173" t="str">
        <f t="array" ref="N806">IF(A806="","",VLOOKUP(A806,基础资料!A:E,4,0))</f>
        <v/>
      </c>
      <c r="O806" s="184" t="str">
        <f t="array" ref="O806">IF(OR(A806="",M806=""),"",N806*M806)</f>
        <v/>
      </c>
    </row>
    <row r="807" spans="1:15">
      <c r="A807" s="182"/>
      <c r="B807" s="172"/>
      <c r="C807" s="172"/>
      <c r="D807" s="183" t="str">
        <f t="array" ref="D807">IF(SUMPRODUCT((原材料明细表!$A$6:$A$1000&gt;=$G$4)*(原材料明细表!$A$6:$A$1000&lt;=$H$4)*(原材料明细表!$C$6:$C$1000=$A807)*(原材料明细表!$F$6:$F$1000))=0,"",SUMPRODUCT((原材料明细表!$A$6:$A$1000&gt;=$G$4)*(原材料明细表!$A$6:$A$1000&lt;=$H$4)*(原材料明细表!$C$6:$C$1000=$A807)*(原材料明细表!$F$6:$F$1000)))</f>
        <v/>
      </c>
      <c r="E807" s="179" t="str">
        <f t="array" ref="E807">IF(A807="","",VLOOKUP(A807,基础资料!A:E,4,0))</f>
        <v/>
      </c>
      <c r="F807" s="180" t="str">
        <f t="array" ref="F807">IF(OR(A807="",D807=""),"",E807*D807)</f>
        <v/>
      </c>
      <c r="G807" s="181" t="str">
        <f t="array" ref="G807">IF(SUMPRODUCT((原材料明细表!$A$6:$A$1000&gt;=$G$4)*(原材料明细表!$A$6:$A$1000&lt;=$H$4)*(原材料明细表!$C$6:$C$1000=$A807)*(原材料明细表!$I$6:$I$1000))=0,"",SUMPRODUCT((原材料明细表!$A$6:$A$1000&gt;=$G$4)*(原材料明细表!$A$6:$A$1000&lt;=$H$4)*(原材料明细表!$C$6:$C$1000=$A807)*(原材料明细表!$I$6:$I$1000)))</f>
        <v/>
      </c>
      <c r="H807" s="179" t="str">
        <f t="array" ref="H807">IF(A807="","",VLOOKUP(A807,基础资料!A:E,4,0))</f>
        <v/>
      </c>
      <c r="I807" s="186" t="str">
        <f t="array" ref="I807">IF(OR(A807="",G807=""),"",G807*H807)</f>
        <v/>
      </c>
      <c r="J807" s="181" t="str">
        <f t="array" ref="J807">IF(SUMPRODUCT((原材料明细表!$A$6:$A$1000&gt;=$G$4)*(原材料明细表!$A$6:$A$1000&lt;=$H$4)*(原材料明细表!$C$6:$C$1000=$A807)*(原材料明细表!$L$6:$L$1000))=0,"",SUMPRODUCT((原材料明细表!$A$6:$A$1000&gt;=$G$4)*(原材料明细表!$A$6:$A$1000&lt;=$H$4)*(原材料明细表!$C$6:$C$1000=$A807)*(原材料明细表!$L$6:$L$1000)))</f>
        <v/>
      </c>
      <c r="K807" s="178" t="str">
        <f t="array" ref="K807">IF(A807="","",VLOOKUP(A807,基础资料!A:E,4,0))</f>
        <v/>
      </c>
      <c r="L807" s="186" t="str">
        <f t="array" ref="L807">IF(OR(A807="",J807=""),"",J807*K807)</f>
        <v/>
      </c>
      <c r="M807" s="187" t="str">
        <f t="array" ref="M807">IF(AND(D807="",G807="",J807=""),"",IF(AND(D807="",G807=""),-J807,IF(AND(D807="",J807=""),-G807,IF(AND(G807="",J807=""),D807,IF(D807="",-G807-J807,IF(G807="",D807-J807,IF(J807="",D807-G807,D807-G807-J807)))))))</f>
        <v/>
      </c>
      <c r="N807" s="178" t="str">
        <f t="array" ref="N807">IF(A807="","",VLOOKUP(A807,基础资料!A:E,4,0))</f>
        <v/>
      </c>
      <c r="O807" s="186" t="str">
        <f t="array" ref="O807">IF(OR(A807="",M807=""),"",N807*M807)</f>
        <v/>
      </c>
    </row>
    <row r="808" spans="1:15">
      <c r="A808" s="182"/>
      <c r="B808" s="172"/>
      <c r="C808" s="172"/>
      <c r="D808" s="183" t="str">
        <f t="array" ref="D808">IF(SUMPRODUCT((原材料明细表!$A$6:$A$1000&gt;=$G$4)*(原材料明细表!$A$6:$A$1000&lt;=$H$4)*(原材料明细表!$C$6:$C$1000=$A808)*(原材料明细表!$F$6:$F$1000))=0,"",SUMPRODUCT((原材料明细表!$A$6:$A$1000&gt;=$G$4)*(原材料明细表!$A$6:$A$1000&lt;=$H$4)*(原材料明细表!$C$6:$C$1000=$A808)*(原材料明细表!$F$6:$F$1000)))</f>
        <v/>
      </c>
      <c r="E808" s="174" t="str">
        <f t="array" ref="E808">IF(A808="","",VLOOKUP(A808,基础资料!A:E,4,0))</f>
        <v/>
      </c>
      <c r="F808" s="175" t="str">
        <f t="array" ref="F808">IF(OR(A808="",D808=""),"",E808*D808)</f>
        <v/>
      </c>
      <c r="G808" s="176" t="str">
        <f t="array" ref="G808">IF(SUMPRODUCT((原材料明细表!$A$6:$A$1000&gt;=$G$4)*(原材料明细表!$A$6:$A$1000&lt;=$H$4)*(原材料明细表!$C$6:$C$1000=$A808)*(原材料明细表!$I$6:$I$1000))=0,"",SUMPRODUCT((原材料明细表!$A$6:$A$1000&gt;=$G$4)*(原材料明细表!$A$6:$A$1000&lt;=$H$4)*(原材料明细表!$C$6:$C$1000=$A808)*(原材料明细表!$I$6:$I$1000)))</f>
        <v/>
      </c>
      <c r="H808" s="174" t="str">
        <f t="array" ref="H808">IF(A808="","",VLOOKUP(A808,基础资料!A:E,4,0))</f>
        <v/>
      </c>
      <c r="I808" s="184" t="str">
        <f t="array" ref="I808">IF(OR(A808="",G808=""),"",G808*H808)</f>
        <v/>
      </c>
      <c r="J808" s="176" t="str">
        <f t="array" ref="J808">IF(SUMPRODUCT((原材料明细表!$A$6:$A$1000&gt;=$G$4)*(原材料明细表!$A$6:$A$1000&lt;=$H$4)*(原材料明细表!$C$6:$C$1000=$A808)*(原材料明细表!$L$6:$L$1000))=0,"",SUMPRODUCT((原材料明细表!$A$6:$A$1000&gt;=$G$4)*(原材料明细表!$A$6:$A$1000&lt;=$H$4)*(原材料明细表!$C$6:$C$1000=$A808)*(原材料明细表!$L$6:$L$1000)))</f>
        <v/>
      </c>
      <c r="K808" s="173" t="str">
        <f t="array" ref="K808">IF(A808="","",VLOOKUP(A808,基础资料!A:E,4,0))</f>
        <v/>
      </c>
      <c r="L808" s="184" t="str">
        <f t="array" ref="L808">IF(OR(A808="",J808=""),"",J808*K808)</f>
        <v/>
      </c>
      <c r="M808" s="185" t="str">
        <f t="array" ref="M808">IF(AND(D808="",G808="",J808=""),"",IF(AND(D808="",G808=""),-J808,IF(AND(D808="",J808=""),-G808,IF(AND(G808="",J808=""),D808,IF(D808="",-G808-J808,IF(G808="",D808-J808,IF(J808="",D808-G808,D808-G808-J808)))))))</f>
        <v/>
      </c>
      <c r="N808" s="173" t="str">
        <f t="array" ref="N808">IF(A808="","",VLOOKUP(A808,基础资料!A:E,4,0))</f>
        <v/>
      </c>
      <c r="O808" s="184" t="str">
        <f t="array" ref="O808">IF(OR(A808="",M808=""),"",N808*M808)</f>
        <v/>
      </c>
    </row>
    <row r="809" spans="1:15">
      <c r="A809" s="182"/>
      <c r="B809" s="172"/>
      <c r="C809" s="172"/>
      <c r="D809" s="183" t="str">
        <f t="array" ref="D809">IF(SUMPRODUCT((原材料明细表!$A$6:$A$1000&gt;=$G$4)*(原材料明细表!$A$6:$A$1000&lt;=$H$4)*(原材料明细表!$C$6:$C$1000=$A809)*(原材料明细表!$F$6:$F$1000))=0,"",SUMPRODUCT((原材料明细表!$A$6:$A$1000&gt;=$G$4)*(原材料明细表!$A$6:$A$1000&lt;=$H$4)*(原材料明细表!$C$6:$C$1000=$A809)*(原材料明细表!$F$6:$F$1000)))</f>
        <v/>
      </c>
      <c r="E809" s="179" t="str">
        <f t="array" ref="E809">IF(A809="","",VLOOKUP(A809,基础资料!A:E,4,0))</f>
        <v/>
      </c>
      <c r="F809" s="180" t="str">
        <f t="array" ref="F809">IF(OR(A809="",D809=""),"",E809*D809)</f>
        <v/>
      </c>
      <c r="G809" s="181" t="str">
        <f t="array" ref="G809">IF(SUMPRODUCT((原材料明细表!$A$6:$A$1000&gt;=$G$4)*(原材料明细表!$A$6:$A$1000&lt;=$H$4)*(原材料明细表!$C$6:$C$1000=$A809)*(原材料明细表!$I$6:$I$1000))=0,"",SUMPRODUCT((原材料明细表!$A$6:$A$1000&gt;=$G$4)*(原材料明细表!$A$6:$A$1000&lt;=$H$4)*(原材料明细表!$C$6:$C$1000=$A809)*(原材料明细表!$I$6:$I$1000)))</f>
        <v/>
      </c>
      <c r="H809" s="179" t="str">
        <f t="array" ref="H809">IF(A809="","",VLOOKUP(A809,基础资料!A:E,4,0))</f>
        <v/>
      </c>
      <c r="I809" s="186" t="str">
        <f t="array" ref="I809">IF(OR(A809="",G809=""),"",G809*H809)</f>
        <v/>
      </c>
      <c r="J809" s="181" t="str">
        <f t="array" ref="J809">IF(SUMPRODUCT((原材料明细表!$A$6:$A$1000&gt;=$G$4)*(原材料明细表!$A$6:$A$1000&lt;=$H$4)*(原材料明细表!$C$6:$C$1000=$A809)*(原材料明细表!$L$6:$L$1000))=0,"",SUMPRODUCT((原材料明细表!$A$6:$A$1000&gt;=$G$4)*(原材料明细表!$A$6:$A$1000&lt;=$H$4)*(原材料明细表!$C$6:$C$1000=$A809)*(原材料明细表!$L$6:$L$1000)))</f>
        <v/>
      </c>
      <c r="K809" s="178" t="str">
        <f t="array" ref="K809">IF(A809="","",VLOOKUP(A809,基础资料!A:E,4,0))</f>
        <v/>
      </c>
      <c r="L809" s="186" t="str">
        <f t="array" ref="L809">IF(OR(A809="",J809=""),"",J809*K809)</f>
        <v/>
      </c>
      <c r="M809" s="187" t="str">
        <f t="array" ref="M809">IF(AND(D809="",G809="",J809=""),"",IF(AND(D809="",G809=""),-J809,IF(AND(D809="",J809=""),-G809,IF(AND(G809="",J809=""),D809,IF(D809="",-G809-J809,IF(G809="",D809-J809,IF(J809="",D809-G809,D809-G809-J809)))))))</f>
        <v/>
      </c>
      <c r="N809" s="178" t="str">
        <f t="array" ref="N809">IF(A809="","",VLOOKUP(A809,基础资料!A:E,4,0))</f>
        <v/>
      </c>
      <c r="O809" s="186" t="str">
        <f t="array" ref="O809">IF(OR(A809="",M809=""),"",N809*M809)</f>
        <v/>
      </c>
    </row>
    <row r="810" spans="1:15">
      <c r="A810" s="182"/>
      <c r="B810" s="172"/>
      <c r="C810" s="172"/>
      <c r="D810" s="183" t="str">
        <f t="array" ref="D810">IF(SUMPRODUCT((原材料明细表!$A$6:$A$1000&gt;=$G$4)*(原材料明细表!$A$6:$A$1000&lt;=$H$4)*(原材料明细表!$C$6:$C$1000=$A810)*(原材料明细表!$F$6:$F$1000))=0,"",SUMPRODUCT((原材料明细表!$A$6:$A$1000&gt;=$G$4)*(原材料明细表!$A$6:$A$1000&lt;=$H$4)*(原材料明细表!$C$6:$C$1000=$A810)*(原材料明细表!$F$6:$F$1000)))</f>
        <v/>
      </c>
      <c r="E810" s="174" t="str">
        <f t="array" ref="E810">IF(A810="","",VLOOKUP(A810,基础资料!A:E,4,0))</f>
        <v/>
      </c>
      <c r="F810" s="175" t="str">
        <f t="array" ref="F810">IF(OR(A810="",D810=""),"",E810*D810)</f>
        <v/>
      </c>
      <c r="G810" s="176" t="str">
        <f t="array" ref="G810">IF(SUMPRODUCT((原材料明细表!$A$6:$A$1000&gt;=$G$4)*(原材料明细表!$A$6:$A$1000&lt;=$H$4)*(原材料明细表!$C$6:$C$1000=$A810)*(原材料明细表!$I$6:$I$1000))=0,"",SUMPRODUCT((原材料明细表!$A$6:$A$1000&gt;=$G$4)*(原材料明细表!$A$6:$A$1000&lt;=$H$4)*(原材料明细表!$C$6:$C$1000=$A810)*(原材料明细表!$I$6:$I$1000)))</f>
        <v/>
      </c>
      <c r="H810" s="174" t="str">
        <f t="array" ref="H810">IF(A810="","",VLOOKUP(A810,基础资料!A:E,4,0))</f>
        <v/>
      </c>
      <c r="I810" s="184" t="str">
        <f t="array" ref="I810">IF(OR(A810="",G810=""),"",G810*H810)</f>
        <v/>
      </c>
      <c r="J810" s="176" t="str">
        <f t="array" ref="J810">IF(SUMPRODUCT((原材料明细表!$A$6:$A$1000&gt;=$G$4)*(原材料明细表!$A$6:$A$1000&lt;=$H$4)*(原材料明细表!$C$6:$C$1000=$A810)*(原材料明细表!$L$6:$L$1000))=0,"",SUMPRODUCT((原材料明细表!$A$6:$A$1000&gt;=$G$4)*(原材料明细表!$A$6:$A$1000&lt;=$H$4)*(原材料明细表!$C$6:$C$1000=$A810)*(原材料明细表!$L$6:$L$1000)))</f>
        <v/>
      </c>
      <c r="K810" s="173" t="str">
        <f t="array" ref="K810">IF(A810="","",VLOOKUP(A810,基础资料!A:E,4,0))</f>
        <v/>
      </c>
      <c r="L810" s="184" t="str">
        <f t="array" ref="L810">IF(OR(A810="",J810=""),"",J810*K810)</f>
        <v/>
      </c>
      <c r="M810" s="185" t="str">
        <f t="array" ref="M810">IF(AND(D810="",G810="",J810=""),"",IF(AND(D810="",G810=""),-J810,IF(AND(D810="",J810=""),-G810,IF(AND(G810="",J810=""),D810,IF(D810="",-G810-J810,IF(G810="",D810-J810,IF(J810="",D810-G810,D810-G810-J810)))))))</f>
        <v/>
      </c>
      <c r="N810" s="173" t="str">
        <f t="array" ref="N810">IF(A810="","",VLOOKUP(A810,基础资料!A:E,4,0))</f>
        <v/>
      </c>
      <c r="O810" s="184" t="str">
        <f t="array" ref="O810">IF(OR(A810="",M810=""),"",N810*M810)</f>
        <v/>
      </c>
    </row>
    <row r="811" spans="1:15">
      <c r="A811" s="182"/>
      <c r="B811" s="172"/>
      <c r="C811" s="172"/>
      <c r="D811" s="183" t="str">
        <f t="array" ref="D811">IF(SUMPRODUCT((原材料明细表!$A$6:$A$1000&gt;=$G$4)*(原材料明细表!$A$6:$A$1000&lt;=$H$4)*(原材料明细表!$C$6:$C$1000=$A811)*(原材料明细表!$F$6:$F$1000))=0,"",SUMPRODUCT((原材料明细表!$A$6:$A$1000&gt;=$G$4)*(原材料明细表!$A$6:$A$1000&lt;=$H$4)*(原材料明细表!$C$6:$C$1000=$A811)*(原材料明细表!$F$6:$F$1000)))</f>
        <v/>
      </c>
      <c r="E811" s="179" t="str">
        <f t="array" ref="E811">IF(A811="","",VLOOKUP(A811,基础资料!A:E,4,0))</f>
        <v/>
      </c>
      <c r="F811" s="180" t="str">
        <f t="array" ref="F811">IF(OR(A811="",D811=""),"",E811*D811)</f>
        <v/>
      </c>
      <c r="G811" s="181" t="str">
        <f t="array" ref="G811">IF(SUMPRODUCT((原材料明细表!$A$6:$A$1000&gt;=$G$4)*(原材料明细表!$A$6:$A$1000&lt;=$H$4)*(原材料明细表!$C$6:$C$1000=$A811)*(原材料明细表!$I$6:$I$1000))=0,"",SUMPRODUCT((原材料明细表!$A$6:$A$1000&gt;=$G$4)*(原材料明细表!$A$6:$A$1000&lt;=$H$4)*(原材料明细表!$C$6:$C$1000=$A811)*(原材料明细表!$I$6:$I$1000)))</f>
        <v/>
      </c>
      <c r="H811" s="179" t="str">
        <f t="array" ref="H811">IF(A811="","",VLOOKUP(A811,基础资料!A:E,4,0))</f>
        <v/>
      </c>
      <c r="I811" s="186" t="str">
        <f t="array" ref="I811">IF(OR(A811="",G811=""),"",G811*H811)</f>
        <v/>
      </c>
      <c r="J811" s="181" t="str">
        <f t="array" ref="J811">IF(SUMPRODUCT((原材料明细表!$A$6:$A$1000&gt;=$G$4)*(原材料明细表!$A$6:$A$1000&lt;=$H$4)*(原材料明细表!$C$6:$C$1000=$A811)*(原材料明细表!$L$6:$L$1000))=0,"",SUMPRODUCT((原材料明细表!$A$6:$A$1000&gt;=$G$4)*(原材料明细表!$A$6:$A$1000&lt;=$H$4)*(原材料明细表!$C$6:$C$1000=$A811)*(原材料明细表!$L$6:$L$1000)))</f>
        <v/>
      </c>
      <c r="K811" s="178" t="str">
        <f t="array" ref="K811">IF(A811="","",VLOOKUP(A811,基础资料!A:E,4,0))</f>
        <v/>
      </c>
      <c r="L811" s="186" t="str">
        <f t="array" ref="L811">IF(OR(A811="",J811=""),"",J811*K811)</f>
        <v/>
      </c>
      <c r="M811" s="187" t="str">
        <f t="array" ref="M811">IF(AND(D811="",G811="",J811=""),"",IF(AND(D811="",G811=""),-J811,IF(AND(D811="",J811=""),-G811,IF(AND(G811="",J811=""),D811,IF(D811="",-G811-J811,IF(G811="",D811-J811,IF(J811="",D811-G811,D811-G811-J811)))))))</f>
        <v/>
      </c>
      <c r="N811" s="178" t="str">
        <f t="array" ref="N811">IF(A811="","",VLOOKUP(A811,基础资料!A:E,4,0))</f>
        <v/>
      </c>
      <c r="O811" s="186" t="str">
        <f t="array" ref="O811">IF(OR(A811="",M811=""),"",N811*M811)</f>
        <v/>
      </c>
    </row>
    <row r="812" spans="1:15">
      <c r="A812" s="182"/>
      <c r="B812" s="172"/>
      <c r="C812" s="172"/>
      <c r="D812" s="183" t="str">
        <f t="array" ref="D812">IF(SUMPRODUCT((原材料明细表!$A$6:$A$1000&gt;=$G$4)*(原材料明细表!$A$6:$A$1000&lt;=$H$4)*(原材料明细表!$C$6:$C$1000=$A812)*(原材料明细表!$F$6:$F$1000))=0,"",SUMPRODUCT((原材料明细表!$A$6:$A$1000&gt;=$G$4)*(原材料明细表!$A$6:$A$1000&lt;=$H$4)*(原材料明细表!$C$6:$C$1000=$A812)*(原材料明细表!$F$6:$F$1000)))</f>
        <v/>
      </c>
      <c r="E812" s="174" t="str">
        <f t="array" ref="E812">IF(A812="","",VLOOKUP(A812,基础资料!A:E,4,0))</f>
        <v/>
      </c>
      <c r="F812" s="175" t="str">
        <f t="array" ref="F812">IF(OR(A812="",D812=""),"",E812*D812)</f>
        <v/>
      </c>
      <c r="G812" s="176" t="str">
        <f t="array" ref="G812">IF(SUMPRODUCT((原材料明细表!$A$6:$A$1000&gt;=$G$4)*(原材料明细表!$A$6:$A$1000&lt;=$H$4)*(原材料明细表!$C$6:$C$1000=$A812)*(原材料明细表!$I$6:$I$1000))=0,"",SUMPRODUCT((原材料明细表!$A$6:$A$1000&gt;=$G$4)*(原材料明细表!$A$6:$A$1000&lt;=$H$4)*(原材料明细表!$C$6:$C$1000=$A812)*(原材料明细表!$I$6:$I$1000)))</f>
        <v/>
      </c>
      <c r="H812" s="174" t="str">
        <f t="array" ref="H812">IF(A812="","",VLOOKUP(A812,基础资料!A:E,4,0))</f>
        <v/>
      </c>
      <c r="I812" s="184" t="str">
        <f t="array" ref="I812">IF(OR(A812="",G812=""),"",G812*H812)</f>
        <v/>
      </c>
      <c r="J812" s="176" t="str">
        <f t="array" ref="J812">IF(SUMPRODUCT((原材料明细表!$A$6:$A$1000&gt;=$G$4)*(原材料明细表!$A$6:$A$1000&lt;=$H$4)*(原材料明细表!$C$6:$C$1000=$A812)*(原材料明细表!$L$6:$L$1000))=0,"",SUMPRODUCT((原材料明细表!$A$6:$A$1000&gt;=$G$4)*(原材料明细表!$A$6:$A$1000&lt;=$H$4)*(原材料明细表!$C$6:$C$1000=$A812)*(原材料明细表!$L$6:$L$1000)))</f>
        <v/>
      </c>
      <c r="K812" s="173" t="str">
        <f t="array" ref="K812">IF(A812="","",VLOOKUP(A812,基础资料!A:E,4,0))</f>
        <v/>
      </c>
      <c r="L812" s="184" t="str">
        <f t="array" ref="L812">IF(OR(A812="",J812=""),"",J812*K812)</f>
        <v/>
      </c>
      <c r="M812" s="185" t="str">
        <f t="array" ref="M812">IF(AND(D812="",G812="",J812=""),"",IF(AND(D812="",G812=""),-J812,IF(AND(D812="",J812=""),-G812,IF(AND(G812="",J812=""),D812,IF(D812="",-G812-J812,IF(G812="",D812-J812,IF(J812="",D812-G812,D812-G812-J812)))))))</f>
        <v/>
      </c>
      <c r="N812" s="173" t="str">
        <f t="array" ref="N812">IF(A812="","",VLOOKUP(A812,基础资料!A:E,4,0))</f>
        <v/>
      </c>
      <c r="O812" s="184" t="str">
        <f t="array" ref="O812">IF(OR(A812="",M812=""),"",N812*M812)</f>
        <v/>
      </c>
    </row>
    <row r="813" spans="1:15">
      <c r="A813" s="182"/>
      <c r="B813" s="172"/>
      <c r="C813" s="172"/>
      <c r="D813" s="183" t="str">
        <f t="array" ref="D813">IF(SUMPRODUCT((原材料明细表!$A$6:$A$1000&gt;=$G$4)*(原材料明细表!$A$6:$A$1000&lt;=$H$4)*(原材料明细表!$C$6:$C$1000=$A813)*(原材料明细表!$F$6:$F$1000))=0,"",SUMPRODUCT((原材料明细表!$A$6:$A$1000&gt;=$G$4)*(原材料明细表!$A$6:$A$1000&lt;=$H$4)*(原材料明细表!$C$6:$C$1000=$A813)*(原材料明细表!$F$6:$F$1000)))</f>
        <v/>
      </c>
      <c r="E813" s="179" t="str">
        <f t="array" ref="E813">IF(A813="","",VLOOKUP(A813,基础资料!A:E,4,0))</f>
        <v/>
      </c>
      <c r="F813" s="180" t="str">
        <f t="array" ref="F813">IF(OR(A813="",D813=""),"",E813*D813)</f>
        <v/>
      </c>
      <c r="G813" s="181" t="str">
        <f t="array" ref="G813">IF(SUMPRODUCT((原材料明细表!$A$6:$A$1000&gt;=$G$4)*(原材料明细表!$A$6:$A$1000&lt;=$H$4)*(原材料明细表!$C$6:$C$1000=$A813)*(原材料明细表!$I$6:$I$1000))=0,"",SUMPRODUCT((原材料明细表!$A$6:$A$1000&gt;=$G$4)*(原材料明细表!$A$6:$A$1000&lt;=$H$4)*(原材料明细表!$C$6:$C$1000=$A813)*(原材料明细表!$I$6:$I$1000)))</f>
        <v/>
      </c>
      <c r="H813" s="179" t="str">
        <f t="array" ref="H813">IF(A813="","",VLOOKUP(A813,基础资料!A:E,4,0))</f>
        <v/>
      </c>
      <c r="I813" s="186" t="str">
        <f t="array" ref="I813">IF(OR(A813="",G813=""),"",G813*H813)</f>
        <v/>
      </c>
      <c r="J813" s="181" t="str">
        <f t="array" ref="J813">IF(SUMPRODUCT((原材料明细表!$A$6:$A$1000&gt;=$G$4)*(原材料明细表!$A$6:$A$1000&lt;=$H$4)*(原材料明细表!$C$6:$C$1000=$A813)*(原材料明细表!$L$6:$L$1000))=0,"",SUMPRODUCT((原材料明细表!$A$6:$A$1000&gt;=$G$4)*(原材料明细表!$A$6:$A$1000&lt;=$H$4)*(原材料明细表!$C$6:$C$1000=$A813)*(原材料明细表!$L$6:$L$1000)))</f>
        <v/>
      </c>
      <c r="K813" s="178" t="str">
        <f t="array" ref="K813">IF(A813="","",VLOOKUP(A813,基础资料!A:E,4,0))</f>
        <v/>
      </c>
      <c r="L813" s="186" t="str">
        <f t="array" ref="L813">IF(OR(A813="",J813=""),"",J813*K813)</f>
        <v/>
      </c>
      <c r="M813" s="187" t="str">
        <f t="array" ref="M813">IF(AND(D813="",G813="",J813=""),"",IF(AND(D813="",G813=""),-J813,IF(AND(D813="",J813=""),-G813,IF(AND(G813="",J813=""),D813,IF(D813="",-G813-J813,IF(G813="",D813-J813,IF(J813="",D813-G813,D813-G813-J813)))))))</f>
        <v/>
      </c>
      <c r="N813" s="178" t="str">
        <f t="array" ref="N813">IF(A813="","",VLOOKUP(A813,基础资料!A:E,4,0))</f>
        <v/>
      </c>
      <c r="O813" s="186" t="str">
        <f t="array" ref="O813">IF(OR(A813="",M813=""),"",N813*M813)</f>
        <v/>
      </c>
    </row>
    <row r="814" spans="1:15">
      <c r="A814" s="182"/>
      <c r="B814" s="172"/>
      <c r="C814" s="172"/>
      <c r="D814" s="183" t="str">
        <f t="array" ref="D814">IF(SUMPRODUCT((原材料明细表!$A$6:$A$1000&gt;=$G$4)*(原材料明细表!$A$6:$A$1000&lt;=$H$4)*(原材料明细表!$C$6:$C$1000=$A814)*(原材料明细表!$F$6:$F$1000))=0,"",SUMPRODUCT((原材料明细表!$A$6:$A$1000&gt;=$G$4)*(原材料明细表!$A$6:$A$1000&lt;=$H$4)*(原材料明细表!$C$6:$C$1000=$A814)*(原材料明细表!$F$6:$F$1000)))</f>
        <v/>
      </c>
      <c r="E814" s="174" t="str">
        <f t="array" ref="E814">IF(A814="","",VLOOKUP(A814,基础资料!A:E,4,0))</f>
        <v/>
      </c>
      <c r="F814" s="175" t="str">
        <f t="array" ref="F814">IF(OR(A814="",D814=""),"",E814*D814)</f>
        <v/>
      </c>
      <c r="G814" s="176" t="str">
        <f t="array" ref="G814">IF(SUMPRODUCT((原材料明细表!$A$6:$A$1000&gt;=$G$4)*(原材料明细表!$A$6:$A$1000&lt;=$H$4)*(原材料明细表!$C$6:$C$1000=$A814)*(原材料明细表!$I$6:$I$1000))=0,"",SUMPRODUCT((原材料明细表!$A$6:$A$1000&gt;=$G$4)*(原材料明细表!$A$6:$A$1000&lt;=$H$4)*(原材料明细表!$C$6:$C$1000=$A814)*(原材料明细表!$I$6:$I$1000)))</f>
        <v/>
      </c>
      <c r="H814" s="174" t="str">
        <f t="array" ref="H814">IF(A814="","",VLOOKUP(A814,基础资料!A:E,4,0))</f>
        <v/>
      </c>
      <c r="I814" s="184" t="str">
        <f t="array" ref="I814">IF(OR(A814="",G814=""),"",G814*H814)</f>
        <v/>
      </c>
      <c r="J814" s="176" t="str">
        <f t="array" ref="J814">IF(SUMPRODUCT((原材料明细表!$A$6:$A$1000&gt;=$G$4)*(原材料明细表!$A$6:$A$1000&lt;=$H$4)*(原材料明细表!$C$6:$C$1000=$A814)*(原材料明细表!$L$6:$L$1000))=0,"",SUMPRODUCT((原材料明细表!$A$6:$A$1000&gt;=$G$4)*(原材料明细表!$A$6:$A$1000&lt;=$H$4)*(原材料明细表!$C$6:$C$1000=$A814)*(原材料明细表!$L$6:$L$1000)))</f>
        <v/>
      </c>
      <c r="K814" s="173" t="str">
        <f t="array" ref="K814">IF(A814="","",VLOOKUP(A814,基础资料!A:E,4,0))</f>
        <v/>
      </c>
      <c r="L814" s="184" t="str">
        <f t="array" ref="L814">IF(OR(A814="",J814=""),"",J814*K814)</f>
        <v/>
      </c>
      <c r="M814" s="185" t="str">
        <f t="array" ref="M814">IF(AND(D814="",G814="",J814=""),"",IF(AND(D814="",G814=""),-J814,IF(AND(D814="",J814=""),-G814,IF(AND(G814="",J814=""),D814,IF(D814="",-G814-J814,IF(G814="",D814-J814,IF(J814="",D814-G814,D814-G814-J814)))))))</f>
        <v/>
      </c>
      <c r="N814" s="173" t="str">
        <f t="array" ref="N814">IF(A814="","",VLOOKUP(A814,基础资料!A:E,4,0))</f>
        <v/>
      </c>
      <c r="O814" s="184" t="str">
        <f t="array" ref="O814">IF(OR(A814="",M814=""),"",N814*M814)</f>
        <v/>
      </c>
    </row>
    <row r="815" spans="1:15">
      <c r="A815" s="182"/>
      <c r="B815" s="172"/>
      <c r="C815" s="172"/>
      <c r="D815" s="183" t="str">
        <f t="array" ref="D815">IF(SUMPRODUCT((原材料明细表!$A$6:$A$1000&gt;=$G$4)*(原材料明细表!$A$6:$A$1000&lt;=$H$4)*(原材料明细表!$C$6:$C$1000=$A815)*(原材料明细表!$F$6:$F$1000))=0,"",SUMPRODUCT((原材料明细表!$A$6:$A$1000&gt;=$G$4)*(原材料明细表!$A$6:$A$1000&lt;=$H$4)*(原材料明细表!$C$6:$C$1000=$A815)*(原材料明细表!$F$6:$F$1000)))</f>
        <v/>
      </c>
      <c r="E815" s="179" t="str">
        <f t="array" ref="E815">IF(A815="","",VLOOKUP(A815,基础资料!A:E,4,0))</f>
        <v/>
      </c>
      <c r="F815" s="180" t="str">
        <f t="array" ref="F815">IF(OR(A815="",D815=""),"",E815*D815)</f>
        <v/>
      </c>
      <c r="G815" s="181" t="str">
        <f t="array" ref="G815">IF(SUMPRODUCT((原材料明细表!$A$6:$A$1000&gt;=$G$4)*(原材料明细表!$A$6:$A$1000&lt;=$H$4)*(原材料明细表!$C$6:$C$1000=$A815)*(原材料明细表!$I$6:$I$1000))=0,"",SUMPRODUCT((原材料明细表!$A$6:$A$1000&gt;=$G$4)*(原材料明细表!$A$6:$A$1000&lt;=$H$4)*(原材料明细表!$C$6:$C$1000=$A815)*(原材料明细表!$I$6:$I$1000)))</f>
        <v/>
      </c>
      <c r="H815" s="179" t="str">
        <f t="array" ref="H815">IF(A815="","",VLOOKUP(A815,基础资料!A:E,4,0))</f>
        <v/>
      </c>
      <c r="I815" s="186" t="str">
        <f t="array" ref="I815">IF(OR(A815="",G815=""),"",G815*H815)</f>
        <v/>
      </c>
      <c r="J815" s="181" t="str">
        <f t="array" ref="J815">IF(SUMPRODUCT((原材料明细表!$A$6:$A$1000&gt;=$G$4)*(原材料明细表!$A$6:$A$1000&lt;=$H$4)*(原材料明细表!$C$6:$C$1000=$A815)*(原材料明细表!$L$6:$L$1000))=0,"",SUMPRODUCT((原材料明细表!$A$6:$A$1000&gt;=$G$4)*(原材料明细表!$A$6:$A$1000&lt;=$H$4)*(原材料明细表!$C$6:$C$1000=$A815)*(原材料明细表!$L$6:$L$1000)))</f>
        <v/>
      </c>
      <c r="K815" s="178" t="str">
        <f t="array" ref="K815">IF(A815="","",VLOOKUP(A815,基础资料!A:E,4,0))</f>
        <v/>
      </c>
      <c r="L815" s="186" t="str">
        <f t="array" ref="L815">IF(OR(A815="",J815=""),"",J815*K815)</f>
        <v/>
      </c>
      <c r="M815" s="187" t="str">
        <f t="array" ref="M815">IF(AND(D815="",G815="",J815=""),"",IF(AND(D815="",G815=""),-J815,IF(AND(D815="",J815=""),-G815,IF(AND(G815="",J815=""),D815,IF(D815="",-G815-J815,IF(G815="",D815-J815,IF(J815="",D815-G815,D815-G815-J815)))))))</f>
        <v/>
      </c>
      <c r="N815" s="178" t="str">
        <f t="array" ref="N815">IF(A815="","",VLOOKUP(A815,基础资料!A:E,4,0))</f>
        <v/>
      </c>
      <c r="O815" s="186" t="str">
        <f t="array" ref="O815">IF(OR(A815="",M815=""),"",N815*M815)</f>
        <v/>
      </c>
    </row>
    <row r="816" spans="1:15">
      <c r="A816" s="182"/>
      <c r="B816" s="172"/>
      <c r="C816" s="172"/>
      <c r="D816" s="183" t="str">
        <f t="array" ref="D816">IF(SUMPRODUCT((原材料明细表!$A$6:$A$1000&gt;=$G$4)*(原材料明细表!$A$6:$A$1000&lt;=$H$4)*(原材料明细表!$C$6:$C$1000=$A816)*(原材料明细表!$F$6:$F$1000))=0,"",SUMPRODUCT((原材料明细表!$A$6:$A$1000&gt;=$G$4)*(原材料明细表!$A$6:$A$1000&lt;=$H$4)*(原材料明细表!$C$6:$C$1000=$A816)*(原材料明细表!$F$6:$F$1000)))</f>
        <v/>
      </c>
      <c r="E816" s="174" t="str">
        <f t="array" ref="E816">IF(A816="","",VLOOKUP(A816,基础资料!A:E,4,0))</f>
        <v/>
      </c>
      <c r="F816" s="175" t="str">
        <f t="array" ref="F816">IF(OR(A816="",D816=""),"",E816*D816)</f>
        <v/>
      </c>
      <c r="G816" s="176" t="str">
        <f t="array" ref="G816">IF(SUMPRODUCT((原材料明细表!$A$6:$A$1000&gt;=$G$4)*(原材料明细表!$A$6:$A$1000&lt;=$H$4)*(原材料明细表!$C$6:$C$1000=$A816)*(原材料明细表!$I$6:$I$1000))=0,"",SUMPRODUCT((原材料明细表!$A$6:$A$1000&gt;=$G$4)*(原材料明细表!$A$6:$A$1000&lt;=$H$4)*(原材料明细表!$C$6:$C$1000=$A816)*(原材料明细表!$I$6:$I$1000)))</f>
        <v/>
      </c>
      <c r="H816" s="174" t="str">
        <f t="array" ref="H816">IF(A816="","",VLOOKUP(A816,基础资料!A:E,4,0))</f>
        <v/>
      </c>
      <c r="I816" s="184" t="str">
        <f t="array" ref="I816">IF(OR(A816="",G816=""),"",G816*H816)</f>
        <v/>
      </c>
      <c r="J816" s="176" t="str">
        <f t="array" ref="J816">IF(SUMPRODUCT((原材料明细表!$A$6:$A$1000&gt;=$G$4)*(原材料明细表!$A$6:$A$1000&lt;=$H$4)*(原材料明细表!$C$6:$C$1000=$A816)*(原材料明细表!$L$6:$L$1000))=0,"",SUMPRODUCT((原材料明细表!$A$6:$A$1000&gt;=$G$4)*(原材料明细表!$A$6:$A$1000&lt;=$H$4)*(原材料明细表!$C$6:$C$1000=$A816)*(原材料明细表!$L$6:$L$1000)))</f>
        <v/>
      </c>
      <c r="K816" s="173" t="str">
        <f t="array" ref="K816">IF(A816="","",VLOOKUP(A816,基础资料!A:E,4,0))</f>
        <v/>
      </c>
      <c r="L816" s="184" t="str">
        <f t="array" ref="L816">IF(OR(A816="",J816=""),"",J816*K816)</f>
        <v/>
      </c>
      <c r="M816" s="185" t="str">
        <f t="array" ref="M816">IF(AND(D816="",G816="",J816=""),"",IF(AND(D816="",G816=""),-J816,IF(AND(D816="",J816=""),-G816,IF(AND(G816="",J816=""),D816,IF(D816="",-G816-J816,IF(G816="",D816-J816,IF(J816="",D816-G816,D816-G816-J816)))))))</f>
        <v/>
      </c>
      <c r="N816" s="173" t="str">
        <f t="array" ref="N816">IF(A816="","",VLOOKUP(A816,基础资料!A:E,4,0))</f>
        <v/>
      </c>
      <c r="O816" s="184" t="str">
        <f t="array" ref="O816">IF(OR(A816="",M816=""),"",N816*M816)</f>
        <v/>
      </c>
    </row>
    <row r="817" spans="1:15">
      <c r="A817" s="182"/>
      <c r="B817" s="172"/>
      <c r="C817" s="172"/>
      <c r="D817" s="183" t="str">
        <f t="array" ref="D817">IF(SUMPRODUCT((原材料明细表!$A$6:$A$1000&gt;=$G$4)*(原材料明细表!$A$6:$A$1000&lt;=$H$4)*(原材料明细表!$C$6:$C$1000=$A817)*(原材料明细表!$F$6:$F$1000))=0,"",SUMPRODUCT((原材料明细表!$A$6:$A$1000&gt;=$G$4)*(原材料明细表!$A$6:$A$1000&lt;=$H$4)*(原材料明细表!$C$6:$C$1000=$A817)*(原材料明细表!$F$6:$F$1000)))</f>
        <v/>
      </c>
      <c r="E817" s="179" t="str">
        <f t="array" ref="E817">IF(A817="","",VLOOKUP(A817,基础资料!A:E,4,0))</f>
        <v/>
      </c>
      <c r="F817" s="180" t="str">
        <f t="array" ref="F817">IF(OR(A817="",D817=""),"",E817*D817)</f>
        <v/>
      </c>
      <c r="G817" s="181" t="str">
        <f t="array" ref="G817">IF(SUMPRODUCT((原材料明细表!$A$6:$A$1000&gt;=$G$4)*(原材料明细表!$A$6:$A$1000&lt;=$H$4)*(原材料明细表!$C$6:$C$1000=$A817)*(原材料明细表!$I$6:$I$1000))=0,"",SUMPRODUCT((原材料明细表!$A$6:$A$1000&gt;=$G$4)*(原材料明细表!$A$6:$A$1000&lt;=$H$4)*(原材料明细表!$C$6:$C$1000=$A817)*(原材料明细表!$I$6:$I$1000)))</f>
        <v/>
      </c>
      <c r="H817" s="179" t="str">
        <f t="array" ref="H817">IF(A817="","",VLOOKUP(A817,基础资料!A:E,4,0))</f>
        <v/>
      </c>
      <c r="I817" s="186" t="str">
        <f t="array" ref="I817">IF(OR(A817="",G817=""),"",G817*H817)</f>
        <v/>
      </c>
      <c r="J817" s="181" t="str">
        <f t="array" ref="J817">IF(SUMPRODUCT((原材料明细表!$A$6:$A$1000&gt;=$G$4)*(原材料明细表!$A$6:$A$1000&lt;=$H$4)*(原材料明细表!$C$6:$C$1000=$A817)*(原材料明细表!$L$6:$L$1000))=0,"",SUMPRODUCT((原材料明细表!$A$6:$A$1000&gt;=$G$4)*(原材料明细表!$A$6:$A$1000&lt;=$H$4)*(原材料明细表!$C$6:$C$1000=$A817)*(原材料明细表!$L$6:$L$1000)))</f>
        <v/>
      </c>
      <c r="K817" s="178" t="str">
        <f t="array" ref="K817">IF(A817="","",VLOOKUP(A817,基础资料!A:E,4,0))</f>
        <v/>
      </c>
      <c r="L817" s="186" t="str">
        <f t="array" ref="L817">IF(OR(A817="",J817=""),"",J817*K817)</f>
        <v/>
      </c>
      <c r="M817" s="187" t="str">
        <f t="array" ref="M817">IF(AND(D817="",G817="",J817=""),"",IF(AND(D817="",G817=""),-J817,IF(AND(D817="",J817=""),-G817,IF(AND(G817="",J817=""),D817,IF(D817="",-G817-J817,IF(G817="",D817-J817,IF(J817="",D817-G817,D817-G817-J817)))))))</f>
        <v/>
      </c>
      <c r="N817" s="178" t="str">
        <f t="array" ref="N817">IF(A817="","",VLOOKUP(A817,基础资料!A:E,4,0))</f>
        <v/>
      </c>
      <c r="O817" s="186" t="str">
        <f t="array" ref="O817">IF(OR(A817="",M817=""),"",N817*M817)</f>
        <v/>
      </c>
    </row>
    <row r="818" spans="1:15">
      <c r="A818" s="182"/>
      <c r="B818" s="172"/>
      <c r="C818" s="172"/>
      <c r="D818" s="183" t="str">
        <f t="array" ref="D818">IF(SUMPRODUCT((原材料明细表!$A$6:$A$1000&gt;=$G$4)*(原材料明细表!$A$6:$A$1000&lt;=$H$4)*(原材料明细表!$C$6:$C$1000=$A818)*(原材料明细表!$F$6:$F$1000))=0,"",SUMPRODUCT((原材料明细表!$A$6:$A$1000&gt;=$G$4)*(原材料明细表!$A$6:$A$1000&lt;=$H$4)*(原材料明细表!$C$6:$C$1000=$A818)*(原材料明细表!$F$6:$F$1000)))</f>
        <v/>
      </c>
      <c r="E818" s="174" t="str">
        <f t="array" ref="E818">IF(A818="","",VLOOKUP(A818,基础资料!A:E,4,0))</f>
        <v/>
      </c>
      <c r="F818" s="175" t="str">
        <f t="array" ref="F818">IF(OR(A818="",D818=""),"",E818*D818)</f>
        <v/>
      </c>
      <c r="G818" s="176" t="str">
        <f t="array" ref="G818">IF(SUMPRODUCT((原材料明细表!$A$6:$A$1000&gt;=$G$4)*(原材料明细表!$A$6:$A$1000&lt;=$H$4)*(原材料明细表!$C$6:$C$1000=$A818)*(原材料明细表!$I$6:$I$1000))=0,"",SUMPRODUCT((原材料明细表!$A$6:$A$1000&gt;=$G$4)*(原材料明细表!$A$6:$A$1000&lt;=$H$4)*(原材料明细表!$C$6:$C$1000=$A818)*(原材料明细表!$I$6:$I$1000)))</f>
        <v/>
      </c>
      <c r="H818" s="174" t="str">
        <f t="array" ref="H818">IF(A818="","",VLOOKUP(A818,基础资料!A:E,4,0))</f>
        <v/>
      </c>
      <c r="I818" s="184" t="str">
        <f t="array" ref="I818">IF(OR(A818="",G818=""),"",G818*H818)</f>
        <v/>
      </c>
      <c r="J818" s="176" t="str">
        <f t="array" ref="J818">IF(SUMPRODUCT((原材料明细表!$A$6:$A$1000&gt;=$G$4)*(原材料明细表!$A$6:$A$1000&lt;=$H$4)*(原材料明细表!$C$6:$C$1000=$A818)*(原材料明细表!$L$6:$L$1000))=0,"",SUMPRODUCT((原材料明细表!$A$6:$A$1000&gt;=$G$4)*(原材料明细表!$A$6:$A$1000&lt;=$H$4)*(原材料明细表!$C$6:$C$1000=$A818)*(原材料明细表!$L$6:$L$1000)))</f>
        <v/>
      </c>
      <c r="K818" s="173" t="str">
        <f t="array" ref="K818">IF(A818="","",VLOOKUP(A818,基础资料!A:E,4,0))</f>
        <v/>
      </c>
      <c r="L818" s="184" t="str">
        <f t="array" ref="L818">IF(OR(A818="",J818=""),"",J818*K818)</f>
        <v/>
      </c>
      <c r="M818" s="185" t="str">
        <f t="array" ref="M818">IF(AND(D818="",G818="",J818=""),"",IF(AND(D818="",G818=""),-J818,IF(AND(D818="",J818=""),-G818,IF(AND(G818="",J818=""),D818,IF(D818="",-G818-J818,IF(G818="",D818-J818,IF(J818="",D818-G818,D818-G818-J818)))))))</f>
        <v/>
      </c>
      <c r="N818" s="173" t="str">
        <f t="array" ref="N818">IF(A818="","",VLOOKUP(A818,基础资料!A:E,4,0))</f>
        <v/>
      </c>
      <c r="O818" s="184" t="str">
        <f t="array" ref="O818">IF(OR(A818="",M818=""),"",N818*M818)</f>
        <v/>
      </c>
    </row>
    <row r="819" spans="1:15">
      <c r="A819" s="182"/>
      <c r="B819" s="172"/>
      <c r="C819" s="172"/>
      <c r="D819" s="183" t="str">
        <f t="array" ref="D819">IF(SUMPRODUCT((原材料明细表!$A$6:$A$1000&gt;=$G$4)*(原材料明细表!$A$6:$A$1000&lt;=$H$4)*(原材料明细表!$C$6:$C$1000=$A819)*(原材料明细表!$F$6:$F$1000))=0,"",SUMPRODUCT((原材料明细表!$A$6:$A$1000&gt;=$G$4)*(原材料明细表!$A$6:$A$1000&lt;=$H$4)*(原材料明细表!$C$6:$C$1000=$A819)*(原材料明细表!$F$6:$F$1000)))</f>
        <v/>
      </c>
      <c r="E819" s="179" t="str">
        <f t="array" ref="E819">IF(A819="","",VLOOKUP(A819,基础资料!A:E,4,0))</f>
        <v/>
      </c>
      <c r="F819" s="180" t="str">
        <f t="array" ref="F819">IF(OR(A819="",D819=""),"",E819*D819)</f>
        <v/>
      </c>
      <c r="G819" s="181" t="str">
        <f t="array" ref="G819">IF(SUMPRODUCT((原材料明细表!$A$6:$A$1000&gt;=$G$4)*(原材料明细表!$A$6:$A$1000&lt;=$H$4)*(原材料明细表!$C$6:$C$1000=$A819)*(原材料明细表!$I$6:$I$1000))=0,"",SUMPRODUCT((原材料明细表!$A$6:$A$1000&gt;=$G$4)*(原材料明细表!$A$6:$A$1000&lt;=$H$4)*(原材料明细表!$C$6:$C$1000=$A819)*(原材料明细表!$I$6:$I$1000)))</f>
        <v/>
      </c>
      <c r="H819" s="179" t="str">
        <f t="array" ref="H819">IF(A819="","",VLOOKUP(A819,基础资料!A:E,4,0))</f>
        <v/>
      </c>
      <c r="I819" s="186" t="str">
        <f t="array" ref="I819">IF(OR(A819="",G819=""),"",G819*H819)</f>
        <v/>
      </c>
      <c r="J819" s="181" t="str">
        <f t="array" ref="J819">IF(SUMPRODUCT((原材料明细表!$A$6:$A$1000&gt;=$G$4)*(原材料明细表!$A$6:$A$1000&lt;=$H$4)*(原材料明细表!$C$6:$C$1000=$A819)*(原材料明细表!$L$6:$L$1000))=0,"",SUMPRODUCT((原材料明细表!$A$6:$A$1000&gt;=$G$4)*(原材料明细表!$A$6:$A$1000&lt;=$H$4)*(原材料明细表!$C$6:$C$1000=$A819)*(原材料明细表!$L$6:$L$1000)))</f>
        <v/>
      </c>
      <c r="K819" s="178" t="str">
        <f t="array" ref="K819">IF(A819="","",VLOOKUP(A819,基础资料!A:E,4,0))</f>
        <v/>
      </c>
      <c r="L819" s="186" t="str">
        <f t="array" ref="L819">IF(OR(A819="",J819=""),"",J819*K819)</f>
        <v/>
      </c>
      <c r="M819" s="187" t="str">
        <f t="array" ref="M819">IF(AND(D819="",G819="",J819=""),"",IF(AND(D819="",G819=""),-J819,IF(AND(D819="",J819=""),-G819,IF(AND(G819="",J819=""),D819,IF(D819="",-G819-J819,IF(G819="",D819-J819,IF(J819="",D819-G819,D819-G819-J819)))))))</f>
        <v/>
      </c>
      <c r="N819" s="178" t="str">
        <f t="array" ref="N819">IF(A819="","",VLOOKUP(A819,基础资料!A:E,4,0))</f>
        <v/>
      </c>
      <c r="O819" s="186" t="str">
        <f t="array" ref="O819">IF(OR(A819="",M819=""),"",N819*M819)</f>
        <v/>
      </c>
    </row>
    <row r="820" spans="1:15">
      <c r="A820" s="182"/>
      <c r="B820" s="172"/>
      <c r="C820" s="172"/>
      <c r="D820" s="183" t="str">
        <f t="array" ref="D820">IF(SUMPRODUCT((原材料明细表!$A$6:$A$1000&gt;=$G$4)*(原材料明细表!$A$6:$A$1000&lt;=$H$4)*(原材料明细表!$C$6:$C$1000=$A820)*(原材料明细表!$F$6:$F$1000))=0,"",SUMPRODUCT((原材料明细表!$A$6:$A$1000&gt;=$G$4)*(原材料明细表!$A$6:$A$1000&lt;=$H$4)*(原材料明细表!$C$6:$C$1000=$A820)*(原材料明细表!$F$6:$F$1000)))</f>
        <v/>
      </c>
      <c r="E820" s="174" t="str">
        <f t="array" ref="E820">IF(A820="","",VLOOKUP(A820,基础资料!A:E,4,0))</f>
        <v/>
      </c>
      <c r="F820" s="175" t="str">
        <f t="array" ref="F820">IF(OR(A820="",D820=""),"",E820*D820)</f>
        <v/>
      </c>
      <c r="G820" s="176" t="str">
        <f t="array" ref="G820">IF(SUMPRODUCT((原材料明细表!$A$6:$A$1000&gt;=$G$4)*(原材料明细表!$A$6:$A$1000&lt;=$H$4)*(原材料明细表!$C$6:$C$1000=$A820)*(原材料明细表!$I$6:$I$1000))=0,"",SUMPRODUCT((原材料明细表!$A$6:$A$1000&gt;=$G$4)*(原材料明细表!$A$6:$A$1000&lt;=$H$4)*(原材料明细表!$C$6:$C$1000=$A820)*(原材料明细表!$I$6:$I$1000)))</f>
        <v/>
      </c>
      <c r="H820" s="174" t="str">
        <f t="array" ref="H820">IF(A820="","",VLOOKUP(A820,基础资料!A:E,4,0))</f>
        <v/>
      </c>
      <c r="I820" s="184" t="str">
        <f t="array" ref="I820">IF(OR(A820="",G820=""),"",G820*H820)</f>
        <v/>
      </c>
      <c r="J820" s="176" t="str">
        <f t="array" ref="J820">IF(SUMPRODUCT((原材料明细表!$A$6:$A$1000&gt;=$G$4)*(原材料明细表!$A$6:$A$1000&lt;=$H$4)*(原材料明细表!$C$6:$C$1000=$A820)*(原材料明细表!$L$6:$L$1000))=0,"",SUMPRODUCT((原材料明细表!$A$6:$A$1000&gt;=$G$4)*(原材料明细表!$A$6:$A$1000&lt;=$H$4)*(原材料明细表!$C$6:$C$1000=$A820)*(原材料明细表!$L$6:$L$1000)))</f>
        <v/>
      </c>
      <c r="K820" s="173" t="str">
        <f t="array" ref="K820">IF(A820="","",VLOOKUP(A820,基础资料!A:E,4,0))</f>
        <v/>
      </c>
      <c r="L820" s="184" t="str">
        <f t="array" ref="L820">IF(OR(A820="",J820=""),"",J820*K820)</f>
        <v/>
      </c>
      <c r="M820" s="185" t="str">
        <f t="array" ref="M820">IF(AND(D820="",G820="",J820=""),"",IF(AND(D820="",G820=""),-J820,IF(AND(D820="",J820=""),-G820,IF(AND(G820="",J820=""),D820,IF(D820="",-G820-J820,IF(G820="",D820-J820,IF(J820="",D820-G820,D820-G820-J820)))))))</f>
        <v/>
      </c>
      <c r="N820" s="173" t="str">
        <f t="array" ref="N820">IF(A820="","",VLOOKUP(A820,基础资料!A:E,4,0))</f>
        <v/>
      </c>
      <c r="O820" s="184" t="str">
        <f t="array" ref="O820">IF(OR(A820="",M820=""),"",N820*M820)</f>
        <v/>
      </c>
    </row>
    <row r="821" spans="1:15">
      <c r="A821" s="182"/>
      <c r="B821" s="172"/>
      <c r="C821" s="172"/>
      <c r="D821" s="183" t="str">
        <f t="array" ref="D821">IF(SUMPRODUCT((原材料明细表!$A$6:$A$1000&gt;=$G$4)*(原材料明细表!$A$6:$A$1000&lt;=$H$4)*(原材料明细表!$C$6:$C$1000=$A821)*(原材料明细表!$F$6:$F$1000))=0,"",SUMPRODUCT((原材料明细表!$A$6:$A$1000&gt;=$G$4)*(原材料明细表!$A$6:$A$1000&lt;=$H$4)*(原材料明细表!$C$6:$C$1000=$A821)*(原材料明细表!$F$6:$F$1000)))</f>
        <v/>
      </c>
      <c r="E821" s="179" t="str">
        <f t="array" ref="E821">IF(A821="","",VLOOKUP(A821,基础资料!A:E,4,0))</f>
        <v/>
      </c>
      <c r="F821" s="180" t="str">
        <f t="array" ref="F821">IF(OR(A821="",D821=""),"",E821*D821)</f>
        <v/>
      </c>
      <c r="G821" s="181" t="str">
        <f t="array" ref="G821">IF(SUMPRODUCT((原材料明细表!$A$6:$A$1000&gt;=$G$4)*(原材料明细表!$A$6:$A$1000&lt;=$H$4)*(原材料明细表!$C$6:$C$1000=$A821)*(原材料明细表!$I$6:$I$1000))=0,"",SUMPRODUCT((原材料明细表!$A$6:$A$1000&gt;=$G$4)*(原材料明细表!$A$6:$A$1000&lt;=$H$4)*(原材料明细表!$C$6:$C$1000=$A821)*(原材料明细表!$I$6:$I$1000)))</f>
        <v/>
      </c>
      <c r="H821" s="179" t="str">
        <f t="array" ref="H821">IF(A821="","",VLOOKUP(A821,基础资料!A:E,4,0))</f>
        <v/>
      </c>
      <c r="I821" s="186" t="str">
        <f t="array" ref="I821">IF(OR(A821="",G821=""),"",G821*H821)</f>
        <v/>
      </c>
      <c r="J821" s="181" t="str">
        <f t="array" ref="J821">IF(SUMPRODUCT((原材料明细表!$A$6:$A$1000&gt;=$G$4)*(原材料明细表!$A$6:$A$1000&lt;=$H$4)*(原材料明细表!$C$6:$C$1000=$A821)*(原材料明细表!$L$6:$L$1000))=0,"",SUMPRODUCT((原材料明细表!$A$6:$A$1000&gt;=$G$4)*(原材料明细表!$A$6:$A$1000&lt;=$H$4)*(原材料明细表!$C$6:$C$1000=$A821)*(原材料明细表!$L$6:$L$1000)))</f>
        <v/>
      </c>
      <c r="K821" s="178" t="str">
        <f t="array" ref="K821">IF(A821="","",VLOOKUP(A821,基础资料!A:E,4,0))</f>
        <v/>
      </c>
      <c r="L821" s="186" t="str">
        <f t="array" ref="L821">IF(OR(A821="",J821=""),"",J821*K821)</f>
        <v/>
      </c>
      <c r="M821" s="187" t="str">
        <f t="array" ref="M821">IF(AND(D821="",G821="",J821=""),"",IF(AND(D821="",G821=""),-J821,IF(AND(D821="",J821=""),-G821,IF(AND(G821="",J821=""),D821,IF(D821="",-G821-J821,IF(G821="",D821-J821,IF(J821="",D821-G821,D821-G821-J821)))))))</f>
        <v/>
      </c>
      <c r="N821" s="178" t="str">
        <f t="array" ref="N821">IF(A821="","",VLOOKUP(A821,基础资料!A:E,4,0))</f>
        <v/>
      </c>
      <c r="O821" s="186" t="str">
        <f t="array" ref="O821">IF(OR(A821="",M821=""),"",N821*M821)</f>
        <v/>
      </c>
    </row>
    <row r="822" spans="1:15">
      <c r="A822" s="182"/>
      <c r="B822" s="172"/>
      <c r="C822" s="172"/>
      <c r="D822" s="183" t="str">
        <f t="array" ref="D822">IF(SUMPRODUCT((原材料明细表!$A$6:$A$1000&gt;=$G$4)*(原材料明细表!$A$6:$A$1000&lt;=$H$4)*(原材料明细表!$C$6:$C$1000=$A822)*(原材料明细表!$F$6:$F$1000))=0,"",SUMPRODUCT((原材料明细表!$A$6:$A$1000&gt;=$G$4)*(原材料明细表!$A$6:$A$1000&lt;=$H$4)*(原材料明细表!$C$6:$C$1000=$A822)*(原材料明细表!$F$6:$F$1000)))</f>
        <v/>
      </c>
      <c r="E822" s="174" t="str">
        <f t="array" ref="E822">IF(A822="","",VLOOKUP(A822,基础资料!A:E,4,0))</f>
        <v/>
      </c>
      <c r="F822" s="175" t="str">
        <f t="array" ref="F822">IF(OR(A822="",D822=""),"",E822*D822)</f>
        <v/>
      </c>
      <c r="G822" s="176" t="str">
        <f t="array" ref="G822">IF(SUMPRODUCT((原材料明细表!$A$6:$A$1000&gt;=$G$4)*(原材料明细表!$A$6:$A$1000&lt;=$H$4)*(原材料明细表!$C$6:$C$1000=$A822)*(原材料明细表!$I$6:$I$1000))=0,"",SUMPRODUCT((原材料明细表!$A$6:$A$1000&gt;=$G$4)*(原材料明细表!$A$6:$A$1000&lt;=$H$4)*(原材料明细表!$C$6:$C$1000=$A822)*(原材料明细表!$I$6:$I$1000)))</f>
        <v/>
      </c>
      <c r="H822" s="174" t="str">
        <f t="array" ref="H822">IF(A822="","",VLOOKUP(A822,基础资料!A:E,4,0))</f>
        <v/>
      </c>
      <c r="I822" s="184" t="str">
        <f t="array" ref="I822">IF(OR(A822="",G822=""),"",G822*H822)</f>
        <v/>
      </c>
      <c r="J822" s="176" t="str">
        <f t="array" ref="J822">IF(SUMPRODUCT((原材料明细表!$A$6:$A$1000&gt;=$G$4)*(原材料明细表!$A$6:$A$1000&lt;=$H$4)*(原材料明细表!$C$6:$C$1000=$A822)*(原材料明细表!$L$6:$L$1000))=0,"",SUMPRODUCT((原材料明细表!$A$6:$A$1000&gt;=$G$4)*(原材料明细表!$A$6:$A$1000&lt;=$H$4)*(原材料明细表!$C$6:$C$1000=$A822)*(原材料明细表!$L$6:$L$1000)))</f>
        <v/>
      </c>
      <c r="K822" s="173" t="str">
        <f t="array" ref="K822">IF(A822="","",VLOOKUP(A822,基础资料!A:E,4,0))</f>
        <v/>
      </c>
      <c r="L822" s="184" t="str">
        <f t="array" ref="L822">IF(OR(A822="",J822=""),"",J822*K822)</f>
        <v/>
      </c>
      <c r="M822" s="185" t="str">
        <f t="array" ref="M822">IF(AND(D822="",G822="",J822=""),"",IF(AND(D822="",G822=""),-J822,IF(AND(D822="",J822=""),-G822,IF(AND(G822="",J822=""),D822,IF(D822="",-G822-J822,IF(G822="",D822-J822,IF(J822="",D822-G822,D822-G822-J822)))))))</f>
        <v/>
      </c>
      <c r="N822" s="173" t="str">
        <f t="array" ref="N822">IF(A822="","",VLOOKUP(A822,基础资料!A:E,4,0))</f>
        <v/>
      </c>
      <c r="O822" s="184" t="str">
        <f t="array" ref="O822">IF(OR(A822="",M822=""),"",N822*M822)</f>
        <v/>
      </c>
    </row>
    <row r="823" spans="1:15">
      <c r="A823" s="182"/>
      <c r="B823" s="172"/>
      <c r="C823" s="172"/>
      <c r="D823" s="183" t="str">
        <f t="array" ref="D823">IF(SUMPRODUCT((原材料明细表!$A$6:$A$1000&gt;=$G$4)*(原材料明细表!$A$6:$A$1000&lt;=$H$4)*(原材料明细表!$C$6:$C$1000=$A823)*(原材料明细表!$F$6:$F$1000))=0,"",SUMPRODUCT((原材料明细表!$A$6:$A$1000&gt;=$G$4)*(原材料明细表!$A$6:$A$1000&lt;=$H$4)*(原材料明细表!$C$6:$C$1000=$A823)*(原材料明细表!$F$6:$F$1000)))</f>
        <v/>
      </c>
      <c r="E823" s="179" t="str">
        <f t="array" ref="E823">IF(A823="","",VLOOKUP(A823,基础资料!A:E,4,0))</f>
        <v/>
      </c>
      <c r="F823" s="180" t="str">
        <f t="array" ref="F823">IF(OR(A823="",D823=""),"",E823*D823)</f>
        <v/>
      </c>
      <c r="G823" s="181" t="str">
        <f t="array" ref="G823">IF(SUMPRODUCT((原材料明细表!$A$6:$A$1000&gt;=$G$4)*(原材料明细表!$A$6:$A$1000&lt;=$H$4)*(原材料明细表!$C$6:$C$1000=$A823)*(原材料明细表!$I$6:$I$1000))=0,"",SUMPRODUCT((原材料明细表!$A$6:$A$1000&gt;=$G$4)*(原材料明细表!$A$6:$A$1000&lt;=$H$4)*(原材料明细表!$C$6:$C$1000=$A823)*(原材料明细表!$I$6:$I$1000)))</f>
        <v/>
      </c>
      <c r="H823" s="179" t="str">
        <f t="array" ref="H823">IF(A823="","",VLOOKUP(A823,基础资料!A:E,4,0))</f>
        <v/>
      </c>
      <c r="I823" s="186" t="str">
        <f t="array" ref="I823">IF(OR(A823="",G823=""),"",G823*H823)</f>
        <v/>
      </c>
      <c r="J823" s="181" t="str">
        <f t="array" ref="J823">IF(SUMPRODUCT((原材料明细表!$A$6:$A$1000&gt;=$G$4)*(原材料明细表!$A$6:$A$1000&lt;=$H$4)*(原材料明细表!$C$6:$C$1000=$A823)*(原材料明细表!$L$6:$L$1000))=0,"",SUMPRODUCT((原材料明细表!$A$6:$A$1000&gt;=$G$4)*(原材料明细表!$A$6:$A$1000&lt;=$H$4)*(原材料明细表!$C$6:$C$1000=$A823)*(原材料明细表!$L$6:$L$1000)))</f>
        <v/>
      </c>
      <c r="K823" s="178" t="str">
        <f t="array" ref="K823">IF(A823="","",VLOOKUP(A823,基础资料!A:E,4,0))</f>
        <v/>
      </c>
      <c r="L823" s="186" t="str">
        <f t="array" ref="L823">IF(OR(A823="",J823=""),"",J823*K823)</f>
        <v/>
      </c>
      <c r="M823" s="187" t="str">
        <f t="array" ref="M823">IF(AND(D823="",G823="",J823=""),"",IF(AND(D823="",G823=""),-J823,IF(AND(D823="",J823=""),-G823,IF(AND(G823="",J823=""),D823,IF(D823="",-G823-J823,IF(G823="",D823-J823,IF(J823="",D823-G823,D823-G823-J823)))))))</f>
        <v/>
      </c>
      <c r="N823" s="178" t="str">
        <f t="array" ref="N823">IF(A823="","",VLOOKUP(A823,基础资料!A:E,4,0))</f>
        <v/>
      </c>
      <c r="O823" s="186" t="str">
        <f t="array" ref="O823">IF(OR(A823="",M823=""),"",N823*M823)</f>
        <v/>
      </c>
    </row>
    <row r="824" spans="1:15">
      <c r="A824" s="182"/>
      <c r="B824" s="172"/>
      <c r="C824" s="172"/>
      <c r="D824" s="183" t="str">
        <f t="array" ref="D824">IF(SUMPRODUCT((原材料明细表!$A$6:$A$1000&gt;=$G$4)*(原材料明细表!$A$6:$A$1000&lt;=$H$4)*(原材料明细表!$C$6:$C$1000=$A824)*(原材料明细表!$F$6:$F$1000))=0,"",SUMPRODUCT((原材料明细表!$A$6:$A$1000&gt;=$G$4)*(原材料明细表!$A$6:$A$1000&lt;=$H$4)*(原材料明细表!$C$6:$C$1000=$A824)*(原材料明细表!$F$6:$F$1000)))</f>
        <v/>
      </c>
      <c r="E824" s="174" t="str">
        <f t="array" ref="E824">IF(A824="","",VLOOKUP(A824,基础资料!A:E,4,0))</f>
        <v/>
      </c>
      <c r="F824" s="175" t="str">
        <f t="array" ref="F824">IF(OR(A824="",D824=""),"",E824*D824)</f>
        <v/>
      </c>
      <c r="G824" s="176" t="str">
        <f t="array" ref="G824">IF(SUMPRODUCT((原材料明细表!$A$6:$A$1000&gt;=$G$4)*(原材料明细表!$A$6:$A$1000&lt;=$H$4)*(原材料明细表!$C$6:$C$1000=$A824)*(原材料明细表!$I$6:$I$1000))=0,"",SUMPRODUCT((原材料明细表!$A$6:$A$1000&gt;=$G$4)*(原材料明细表!$A$6:$A$1000&lt;=$H$4)*(原材料明细表!$C$6:$C$1000=$A824)*(原材料明细表!$I$6:$I$1000)))</f>
        <v/>
      </c>
      <c r="H824" s="174" t="str">
        <f t="array" ref="H824">IF(A824="","",VLOOKUP(A824,基础资料!A:E,4,0))</f>
        <v/>
      </c>
      <c r="I824" s="184" t="str">
        <f t="array" ref="I824">IF(OR(A824="",G824=""),"",G824*H824)</f>
        <v/>
      </c>
      <c r="J824" s="176" t="str">
        <f t="array" ref="J824">IF(SUMPRODUCT((原材料明细表!$A$6:$A$1000&gt;=$G$4)*(原材料明细表!$A$6:$A$1000&lt;=$H$4)*(原材料明细表!$C$6:$C$1000=$A824)*(原材料明细表!$L$6:$L$1000))=0,"",SUMPRODUCT((原材料明细表!$A$6:$A$1000&gt;=$G$4)*(原材料明细表!$A$6:$A$1000&lt;=$H$4)*(原材料明细表!$C$6:$C$1000=$A824)*(原材料明细表!$L$6:$L$1000)))</f>
        <v/>
      </c>
      <c r="K824" s="173" t="str">
        <f t="array" ref="K824">IF(A824="","",VLOOKUP(A824,基础资料!A:E,4,0))</f>
        <v/>
      </c>
      <c r="L824" s="184" t="str">
        <f t="array" ref="L824">IF(OR(A824="",J824=""),"",J824*K824)</f>
        <v/>
      </c>
      <c r="M824" s="185" t="str">
        <f t="array" ref="M824">IF(AND(D824="",G824="",J824=""),"",IF(AND(D824="",G824=""),-J824,IF(AND(D824="",J824=""),-G824,IF(AND(G824="",J824=""),D824,IF(D824="",-G824-J824,IF(G824="",D824-J824,IF(J824="",D824-G824,D824-G824-J824)))))))</f>
        <v/>
      </c>
      <c r="N824" s="173" t="str">
        <f t="array" ref="N824">IF(A824="","",VLOOKUP(A824,基础资料!A:E,4,0))</f>
        <v/>
      </c>
      <c r="O824" s="184" t="str">
        <f t="array" ref="O824">IF(OR(A824="",M824=""),"",N824*M824)</f>
        <v/>
      </c>
    </row>
    <row r="825" spans="1:15">
      <c r="A825" s="182"/>
      <c r="B825" s="172"/>
      <c r="C825" s="172"/>
      <c r="D825" s="183" t="str">
        <f t="array" ref="D825">IF(SUMPRODUCT((原材料明细表!$A$6:$A$1000&gt;=$G$4)*(原材料明细表!$A$6:$A$1000&lt;=$H$4)*(原材料明细表!$C$6:$C$1000=$A825)*(原材料明细表!$F$6:$F$1000))=0,"",SUMPRODUCT((原材料明细表!$A$6:$A$1000&gt;=$G$4)*(原材料明细表!$A$6:$A$1000&lt;=$H$4)*(原材料明细表!$C$6:$C$1000=$A825)*(原材料明细表!$F$6:$F$1000)))</f>
        <v/>
      </c>
      <c r="E825" s="179" t="str">
        <f t="array" ref="E825">IF(A825="","",VLOOKUP(A825,基础资料!A:E,4,0))</f>
        <v/>
      </c>
      <c r="F825" s="180" t="str">
        <f t="array" ref="F825">IF(OR(A825="",D825=""),"",E825*D825)</f>
        <v/>
      </c>
      <c r="G825" s="181" t="str">
        <f t="array" ref="G825">IF(SUMPRODUCT((原材料明细表!$A$6:$A$1000&gt;=$G$4)*(原材料明细表!$A$6:$A$1000&lt;=$H$4)*(原材料明细表!$C$6:$C$1000=$A825)*(原材料明细表!$I$6:$I$1000))=0,"",SUMPRODUCT((原材料明细表!$A$6:$A$1000&gt;=$G$4)*(原材料明细表!$A$6:$A$1000&lt;=$H$4)*(原材料明细表!$C$6:$C$1000=$A825)*(原材料明细表!$I$6:$I$1000)))</f>
        <v/>
      </c>
      <c r="H825" s="179" t="str">
        <f t="array" ref="H825">IF(A825="","",VLOOKUP(A825,基础资料!A:E,4,0))</f>
        <v/>
      </c>
      <c r="I825" s="186" t="str">
        <f t="array" ref="I825">IF(OR(A825="",G825=""),"",G825*H825)</f>
        <v/>
      </c>
      <c r="J825" s="181" t="str">
        <f t="array" ref="J825">IF(SUMPRODUCT((原材料明细表!$A$6:$A$1000&gt;=$G$4)*(原材料明细表!$A$6:$A$1000&lt;=$H$4)*(原材料明细表!$C$6:$C$1000=$A825)*(原材料明细表!$L$6:$L$1000))=0,"",SUMPRODUCT((原材料明细表!$A$6:$A$1000&gt;=$G$4)*(原材料明细表!$A$6:$A$1000&lt;=$H$4)*(原材料明细表!$C$6:$C$1000=$A825)*(原材料明细表!$L$6:$L$1000)))</f>
        <v/>
      </c>
      <c r="K825" s="178" t="str">
        <f t="array" ref="K825">IF(A825="","",VLOOKUP(A825,基础资料!A:E,4,0))</f>
        <v/>
      </c>
      <c r="L825" s="186" t="str">
        <f t="array" ref="L825">IF(OR(A825="",J825=""),"",J825*K825)</f>
        <v/>
      </c>
      <c r="M825" s="187" t="str">
        <f t="array" ref="M825">IF(AND(D825="",G825="",J825=""),"",IF(AND(D825="",G825=""),-J825,IF(AND(D825="",J825=""),-G825,IF(AND(G825="",J825=""),D825,IF(D825="",-G825-J825,IF(G825="",D825-J825,IF(J825="",D825-G825,D825-G825-J825)))))))</f>
        <v/>
      </c>
      <c r="N825" s="178" t="str">
        <f t="array" ref="N825">IF(A825="","",VLOOKUP(A825,基础资料!A:E,4,0))</f>
        <v/>
      </c>
      <c r="O825" s="186" t="str">
        <f t="array" ref="O825">IF(OR(A825="",M825=""),"",N825*M825)</f>
        <v/>
      </c>
    </row>
    <row r="826" spans="1:15">
      <c r="A826" s="182"/>
      <c r="B826" s="172"/>
      <c r="C826" s="172"/>
      <c r="D826" s="183" t="str">
        <f t="array" ref="D826">IF(SUMPRODUCT((原材料明细表!$A$6:$A$1000&gt;=$G$4)*(原材料明细表!$A$6:$A$1000&lt;=$H$4)*(原材料明细表!$C$6:$C$1000=$A826)*(原材料明细表!$F$6:$F$1000))=0,"",SUMPRODUCT((原材料明细表!$A$6:$A$1000&gt;=$G$4)*(原材料明细表!$A$6:$A$1000&lt;=$H$4)*(原材料明细表!$C$6:$C$1000=$A826)*(原材料明细表!$F$6:$F$1000)))</f>
        <v/>
      </c>
      <c r="E826" s="174" t="str">
        <f t="array" ref="E826">IF(A826="","",VLOOKUP(A826,基础资料!A:E,4,0))</f>
        <v/>
      </c>
      <c r="F826" s="175" t="str">
        <f t="array" ref="F826">IF(OR(A826="",D826=""),"",E826*D826)</f>
        <v/>
      </c>
      <c r="G826" s="176" t="str">
        <f t="array" ref="G826">IF(SUMPRODUCT((原材料明细表!$A$6:$A$1000&gt;=$G$4)*(原材料明细表!$A$6:$A$1000&lt;=$H$4)*(原材料明细表!$C$6:$C$1000=$A826)*(原材料明细表!$I$6:$I$1000))=0,"",SUMPRODUCT((原材料明细表!$A$6:$A$1000&gt;=$G$4)*(原材料明细表!$A$6:$A$1000&lt;=$H$4)*(原材料明细表!$C$6:$C$1000=$A826)*(原材料明细表!$I$6:$I$1000)))</f>
        <v/>
      </c>
      <c r="H826" s="174" t="str">
        <f t="array" ref="H826">IF(A826="","",VLOOKUP(A826,基础资料!A:E,4,0))</f>
        <v/>
      </c>
      <c r="I826" s="184" t="str">
        <f t="array" ref="I826">IF(OR(A826="",G826=""),"",G826*H826)</f>
        <v/>
      </c>
      <c r="J826" s="176" t="str">
        <f t="array" ref="J826">IF(SUMPRODUCT((原材料明细表!$A$6:$A$1000&gt;=$G$4)*(原材料明细表!$A$6:$A$1000&lt;=$H$4)*(原材料明细表!$C$6:$C$1000=$A826)*(原材料明细表!$L$6:$L$1000))=0,"",SUMPRODUCT((原材料明细表!$A$6:$A$1000&gt;=$G$4)*(原材料明细表!$A$6:$A$1000&lt;=$H$4)*(原材料明细表!$C$6:$C$1000=$A826)*(原材料明细表!$L$6:$L$1000)))</f>
        <v/>
      </c>
      <c r="K826" s="173" t="str">
        <f t="array" ref="K826">IF(A826="","",VLOOKUP(A826,基础资料!A:E,4,0))</f>
        <v/>
      </c>
      <c r="L826" s="184" t="str">
        <f t="array" ref="L826">IF(OR(A826="",J826=""),"",J826*K826)</f>
        <v/>
      </c>
      <c r="M826" s="185" t="str">
        <f t="array" ref="M826">IF(AND(D826="",G826="",J826=""),"",IF(AND(D826="",G826=""),-J826,IF(AND(D826="",J826=""),-G826,IF(AND(G826="",J826=""),D826,IF(D826="",-G826-J826,IF(G826="",D826-J826,IF(J826="",D826-G826,D826-G826-J826)))))))</f>
        <v/>
      </c>
      <c r="N826" s="173" t="str">
        <f t="array" ref="N826">IF(A826="","",VLOOKUP(A826,基础资料!A:E,4,0))</f>
        <v/>
      </c>
      <c r="O826" s="184" t="str">
        <f t="array" ref="O826">IF(OR(A826="",M826=""),"",N826*M826)</f>
        <v/>
      </c>
    </row>
    <row r="827" spans="1:15">
      <c r="A827" s="182"/>
      <c r="B827" s="172"/>
      <c r="C827" s="172"/>
      <c r="D827" s="183" t="str">
        <f t="array" ref="D827">IF(SUMPRODUCT((原材料明细表!$A$6:$A$1000&gt;=$G$4)*(原材料明细表!$A$6:$A$1000&lt;=$H$4)*(原材料明细表!$C$6:$C$1000=$A827)*(原材料明细表!$F$6:$F$1000))=0,"",SUMPRODUCT((原材料明细表!$A$6:$A$1000&gt;=$G$4)*(原材料明细表!$A$6:$A$1000&lt;=$H$4)*(原材料明细表!$C$6:$C$1000=$A827)*(原材料明细表!$F$6:$F$1000)))</f>
        <v/>
      </c>
      <c r="E827" s="179" t="str">
        <f t="array" ref="E827">IF(A827="","",VLOOKUP(A827,基础资料!A:E,4,0))</f>
        <v/>
      </c>
      <c r="F827" s="180" t="str">
        <f t="array" ref="F827">IF(OR(A827="",D827=""),"",E827*D827)</f>
        <v/>
      </c>
      <c r="G827" s="181" t="str">
        <f t="array" ref="G827">IF(SUMPRODUCT((原材料明细表!$A$6:$A$1000&gt;=$G$4)*(原材料明细表!$A$6:$A$1000&lt;=$H$4)*(原材料明细表!$C$6:$C$1000=$A827)*(原材料明细表!$I$6:$I$1000))=0,"",SUMPRODUCT((原材料明细表!$A$6:$A$1000&gt;=$G$4)*(原材料明细表!$A$6:$A$1000&lt;=$H$4)*(原材料明细表!$C$6:$C$1000=$A827)*(原材料明细表!$I$6:$I$1000)))</f>
        <v/>
      </c>
      <c r="H827" s="179" t="str">
        <f t="array" ref="H827">IF(A827="","",VLOOKUP(A827,基础资料!A:E,4,0))</f>
        <v/>
      </c>
      <c r="I827" s="186" t="str">
        <f t="array" ref="I827">IF(OR(A827="",G827=""),"",G827*H827)</f>
        <v/>
      </c>
      <c r="J827" s="181" t="str">
        <f t="array" ref="J827">IF(SUMPRODUCT((原材料明细表!$A$6:$A$1000&gt;=$G$4)*(原材料明细表!$A$6:$A$1000&lt;=$H$4)*(原材料明细表!$C$6:$C$1000=$A827)*(原材料明细表!$L$6:$L$1000))=0,"",SUMPRODUCT((原材料明细表!$A$6:$A$1000&gt;=$G$4)*(原材料明细表!$A$6:$A$1000&lt;=$H$4)*(原材料明细表!$C$6:$C$1000=$A827)*(原材料明细表!$L$6:$L$1000)))</f>
        <v/>
      </c>
      <c r="K827" s="178" t="str">
        <f t="array" ref="K827">IF(A827="","",VLOOKUP(A827,基础资料!A:E,4,0))</f>
        <v/>
      </c>
      <c r="L827" s="186" t="str">
        <f t="array" ref="L827">IF(OR(A827="",J827=""),"",J827*K827)</f>
        <v/>
      </c>
      <c r="M827" s="187" t="str">
        <f t="array" ref="M827">IF(AND(D827="",G827="",J827=""),"",IF(AND(D827="",G827=""),-J827,IF(AND(D827="",J827=""),-G827,IF(AND(G827="",J827=""),D827,IF(D827="",-G827-J827,IF(G827="",D827-J827,IF(J827="",D827-G827,D827-G827-J827)))))))</f>
        <v/>
      </c>
      <c r="N827" s="178" t="str">
        <f t="array" ref="N827">IF(A827="","",VLOOKUP(A827,基础资料!A:E,4,0))</f>
        <v/>
      </c>
      <c r="O827" s="186" t="str">
        <f t="array" ref="O827">IF(OR(A827="",M827=""),"",N827*M827)</f>
        <v/>
      </c>
    </row>
    <row r="828" spans="1:15">
      <c r="A828" s="182"/>
      <c r="B828" s="172"/>
      <c r="C828" s="172"/>
      <c r="D828" s="183" t="str">
        <f t="array" ref="D828">IF(SUMPRODUCT((原材料明细表!$A$6:$A$1000&gt;=$G$4)*(原材料明细表!$A$6:$A$1000&lt;=$H$4)*(原材料明细表!$C$6:$C$1000=$A828)*(原材料明细表!$F$6:$F$1000))=0,"",SUMPRODUCT((原材料明细表!$A$6:$A$1000&gt;=$G$4)*(原材料明细表!$A$6:$A$1000&lt;=$H$4)*(原材料明细表!$C$6:$C$1000=$A828)*(原材料明细表!$F$6:$F$1000)))</f>
        <v/>
      </c>
      <c r="E828" s="174" t="str">
        <f t="array" ref="E828">IF(A828="","",VLOOKUP(A828,基础资料!A:E,4,0))</f>
        <v/>
      </c>
      <c r="F828" s="175" t="str">
        <f t="array" ref="F828">IF(OR(A828="",D828=""),"",E828*D828)</f>
        <v/>
      </c>
      <c r="G828" s="176" t="str">
        <f t="array" ref="G828">IF(SUMPRODUCT((原材料明细表!$A$6:$A$1000&gt;=$G$4)*(原材料明细表!$A$6:$A$1000&lt;=$H$4)*(原材料明细表!$C$6:$C$1000=$A828)*(原材料明细表!$I$6:$I$1000))=0,"",SUMPRODUCT((原材料明细表!$A$6:$A$1000&gt;=$G$4)*(原材料明细表!$A$6:$A$1000&lt;=$H$4)*(原材料明细表!$C$6:$C$1000=$A828)*(原材料明细表!$I$6:$I$1000)))</f>
        <v/>
      </c>
      <c r="H828" s="174" t="str">
        <f t="array" ref="H828">IF(A828="","",VLOOKUP(A828,基础资料!A:E,4,0))</f>
        <v/>
      </c>
      <c r="I828" s="184" t="str">
        <f t="array" ref="I828">IF(OR(A828="",G828=""),"",G828*H828)</f>
        <v/>
      </c>
      <c r="J828" s="176" t="str">
        <f t="array" ref="J828">IF(SUMPRODUCT((原材料明细表!$A$6:$A$1000&gt;=$G$4)*(原材料明细表!$A$6:$A$1000&lt;=$H$4)*(原材料明细表!$C$6:$C$1000=$A828)*(原材料明细表!$L$6:$L$1000))=0,"",SUMPRODUCT((原材料明细表!$A$6:$A$1000&gt;=$G$4)*(原材料明细表!$A$6:$A$1000&lt;=$H$4)*(原材料明细表!$C$6:$C$1000=$A828)*(原材料明细表!$L$6:$L$1000)))</f>
        <v/>
      </c>
      <c r="K828" s="173" t="str">
        <f t="array" ref="K828">IF(A828="","",VLOOKUP(A828,基础资料!A:E,4,0))</f>
        <v/>
      </c>
      <c r="L828" s="184" t="str">
        <f t="array" ref="L828">IF(OR(A828="",J828=""),"",J828*K828)</f>
        <v/>
      </c>
      <c r="M828" s="185" t="str">
        <f t="array" ref="M828">IF(AND(D828="",G828="",J828=""),"",IF(AND(D828="",G828=""),-J828,IF(AND(D828="",J828=""),-G828,IF(AND(G828="",J828=""),D828,IF(D828="",-G828-J828,IF(G828="",D828-J828,IF(J828="",D828-G828,D828-G828-J828)))))))</f>
        <v/>
      </c>
      <c r="N828" s="173" t="str">
        <f t="array" ref="N828">IF(A828="","",VLOOKUP(A828,基础资料!A:E,4,0))</f>
        <v/>
      </c>
      <c r="O828" s="184" t="str">
        <f t="array" ref="O828">IF(OR(A828="",M828=""),"",N828*M828)</f>
        <v/>
      </c>
    </row>
    <row r="829" spans="1:15">
      <c r="A829" s="182"/>
      <c r="B829" s="172"/>
      <c r="C829" s="172"/>
      <c r="D829" s="183" t="str">
        <f t="array" ref="D829">IF(SUMPRODUCT((原材料明细表!$A$6:$A$1000&gt;=$G$4)*(原材料明细表!$A$6:$A$1000&lt;=$H$4)*(原材料明细表!$C$6:$C$1000=$A829)*(原材料明细表!$F$6:$F$1000))=0,"",SUMPRODUCT((原材料明细表!$A$6:$A$1000&gt;=$G$4)*(原材料明细表!$A$6:$A$1000&lt;=$H$4)*(原材料明细表!$C$6:$C$1000=$A829)*(原材料明细表!$F$6:$F$1000)))</f>
        <v/>
      </c>
      <c r="E829" s="179" t="str">
        <f t="array" ref="E829">IF(A829="","",VLOOKUP(A829,基础资料!A:E,4,0))</f>
        <v/>
      </c>
      <c r="F829" s="180" t="str">
        <f t="array" ref="F829">IF(OR(A829="",D829=""),"",E829*D829)</f>
        <v/>
      </c>
      <c r="G829" s="181" t="str">
        <f t="array" ref="G829">IF(SUMPRODUCT((原材料明细表!$A$6:$A$1000&gt;=$G$4)*(原材料明细表!$A$6:$A$1000&lt;=$H$4)*(原材料明细表!$C$6:$C$1000=$A829)*(原材料明细表!$I$6:$I$1000))=0,"",SUMPRODUCT((原材料明细表!$A$6:$A$1000&gt;=$G$4)*(原材料明细表!$A$6:$A$1000&lt;=$H$4)*(原材料明细表!$C$6:$C$1000=$A829)*(原材料明细表!$I$6:$I$1000)))</f>
        <v/>
      </c>
      <c r="H829" s="179" t="str">
        <f t="array" ref="H829">IF(A829="","",VLOOKUP(A829,基础资料!A:E,4,0))</f>
        <v/>
      </c>
      <c r="I829" s="186" t="str">
        <f t="array" ref="I829">IF(OR(A829="",G829=""),"",G829*H829)</f>
        <v/>
      </c>
      <c r="J829" s="181" t="str">
        <f t="array" ref="J829">IF(SUMPRODUCT((原材料明细表!$A$6:$A$1000&gt;=$G$4)*(原材料明细表!$A$6:$A$1000&lt;=$H$4)*(原材料明细表!$C$6:$C$1000=$A829)*(原材料明细表!$L$6:$L$1000))=0,"",SUMPRODUCT((原材料明细表!$A$6:$A$1000&gt;=$G$4)*(原材料明细表!$A$6:$A$1000&lt;=$H$4)*(原材料明细表!$C$6:$C$1000=$A829)*(原材料明细表!$L$6:$L$1000)))</f>
        <v/>
      </c>
      <c r="K829" s="178" t="str">
        <f t="array" ref="K829">IF(A829="","",VLOOKUP(A829,基础资料!A:E,4,0))</f>
        <v/>
      </c>
      <c r="L829" s="186" t="str">
        <f t="array" ref="L829">IF(OR(A829="",J829=""),"",J829*K829)</f>
        <v/>
      </c>
      <c r="M829" s="187" t="str">
        <f t="array" ref="M829">IF(AND(D829="",G829="",J829=""),"",IF(AND(D829="",G829=""),-J829,IF(AND(D829="",J829=""),-G829,IF(AND(G829="",J829=""),D829,IF(D829="",-G829-J829,IF(G829="",D829-J829,IF(J829="",D829-G829,D829-G829-J829)))))))</f>
        <v/>
      </c>
      <c r="N829" s="178" t="str">
        <f t="array" ref="N829">IF(A829="","",VLOOKUP(A829,基础资料!A:E,4,0))</f>
        <v/>
      </c>
      <c r="O829" s="186" t="str">
        <f t="array" ref="O829">IF(OR(A829="",M829=""),"",N829*M829)</f>
        <v/>
      </c>
    </row>
    <row r="830" spans="1:15">
      <c r="A830" s="182"/>
      <c r="B830" s="172"/>
      <c r="C830" s="172"/>
      <c r="D830" s="183" t="str">
        <f t="array" ref="D830">IF(SUMPRODUCT((原材料明细表!$A$6:$A$1000&gt;=$G$4)*(原材料明细表!$A$6:$A$1000&lt;=$H$4)*(原材料明细表!$C$6:$C$1000=$A830)*(原材料明细表!$F$6:$F$1000))=0,"",SUMPRODUCT((原材料明细表!$A$6:$A$1000&gt;=$G$4)*(原材料明细表!$A$6:$A$1000&lt;=$H$4)*(原材料明细表!$C$6:$C$1000=$A830)*(原材料明细表!$F$6:$F$1000)))</f>
        <v/>
      </c>
      <c r="E830" s="174" t="str">
        <f t="array" ref="E830">IF(A830="","",VLOOKUP(A830,基础资料!A:E,4,0))</f>
        <v/>
      </c>
      <c r="F830" s="175" t="str">
        <f t="array" ref="F830">IF(OR(A830="",D830=""),"",E830*D830)</f>
        <v/>
      </c>
      <c r="G830" s="176" t="str">
        <f t="array" ref="G830">IF(SUMPRODUCT((原材料明细表!$A$6:$A$1000&gt;=$G$4)*(原材料明细表!$A$6:$A$1000&lt;=$H$4)*(原材料明细表!$C$6:$C$1000=$A830)*(原材料明细表!$I$6:$I$1000))=0,"",SUMPRODUCT((原材料明细表!$A$6:$A$1000&gt;=$G$4)*(原材料明细表!$A$6:$A$1000&lt;=$H$4)*(原材料明细表!$C$6:$C$1000=$A830)*(原材料明细表!$I$6:$I$1000)))</f>
        <v/>
      </c>
      <c r="H830" s="174" t="str">
        <f t="array" ref="H830">IF(A830="","",VLOOKUP(A830,基础资料!A:E,4,0))</f>
        <v/>
      </c>
      <c r="I830" s="184" t="str">
        <f t="array" ref="I830">IF(OR(A830="",G830=""),"",G830*H830)</f>
        <v/>
      </c>
      <c r="J830" s="176" t="str">
        <f t="array" ref="J830">IF(SUMPRODUCT((原材料明细表!$A$6:$A$1000&gt;=$G$4)*(原材料明细表!$A$6:$A$1000&lt;=$H$4)*(原材料明细表!$C$6:$C$1000=$A830)*(原材料明细表!$L$6:$L$1000))=0,"",SUMPRODUCT((原材料明细表!$A$6:$A$1000&gt;=$G$4)*(原材料明细表!$A$6:$A$1000&lt;=$H$4)*(原材料明细表!$C$6:$C$1000=$A830)*(原材料明细表!$L$6:$L$1000)))</f>
        <v/>
      </c>
      <c r="K830" s="173" t="str">
        <f t="array" ref="K830">IF(A830="","",VLOOKUP(A830,基础资料!A:E,4,0))</f>
        <v/>
      </c>
      <c r="L830" s="184" t="str">
        <f t="array" ref="L830">IF(OR(A830="",J830=""),"",J830*K830)</f>
        <v/>
      </c>
      <c r="M830" s="185" t="str">
        <f t="array" ref="M830">IF(AND(D830="",G830="",J830=""),"",IF(AND(D830="",G830=""),-J830,IF(AND(D830="",J830=""),-G830,IF(AND(G830="",J830=""),D830,IF(D830="",-G830-J830,IF(G830="",D830-J830,IF(J830="",D830-G830,D830-G830-J830)))))))</f>
        <v/>
      </c>
      <c r="N830" s="173" t="str">
        <f t="array" ref="N830">IF(A830="","",VLOOKUP(A830,基础资料!A:E,4,0))</f>
        <v/>
      </c>
      <c r="O830" s="184" t="str">
        <f t="array" ref="O830">IF(OR(A830="",M830=""),"",N830*M830)</f>
        <v/>
      </c>
    </row>
    <row r="831" spans="1:15">
      <c r="A831" s="182"/>
      <c r="B831" s="172"/>
      <c r="C831" s="172"/>
      <c r="D831" s="183" t="str">
        <f t="array" ref="D831">IF(SUMPRODUCT((原材料明细表!$A$6:$A$1000&gt;=$G$4)*(原材料明细表!$A$6:$A$1000&lt;=$H$4)*(原材料明细表!$C$6:$C$1000=$A831)*(原材料明细表!$F$6:$F$1000))=0,"",SUMPRODUCT((原材料明细表!$A$6:$A$1000&gt;=$G$4)*(原材料明细表!$A$6:$A$1000&lt;=$H$4)*(原材料明细表!$C$6:$C$1000=$A831)*(原材料明细表!$F$6:$F$1000)))</f>
        <v/>
      </c>
      <c r="E831" s="179" t="str">
        <f t="array" ref="E831">IF(A831="","",VLOOKUP(A831,基础资料!A:E,4,0))</f>
        <v/>
      </c>
      <c r="F831" s="180" t="str">
        <f t="array" ref="F831">IF(OR(A831="",D831=""),"",E831*D831)</f>
        <v/>
      </c>
      <c r="G831" s="181" t="str">
        <f t="array" ref="G831">IF(SUMPRODUCT((原材料明细表!$A$6:$A$1000&gt;=$G$4)*(原材料明细表!$A$6:$A$1000&lt;=$H$4)*(原材料明细表!$C$6:$C$1000=$A831)*(原材料明细表!$I$6:$I$1000))=0,"",SUMPRODUCT((原材料明细表!$A$6:$A$1000&gt;=$G$4)*(原材料明细表!$A$6:$A$1000&lt;=$H$4)*(原材料明细表!$C$6:$C$1000=$A831)*(原材料明细表!$I$6:$I$1000)))</f>
        <v/>
      </c>
      <c r="H831" s="179" t="str">
        <f t="array" ref="H831">IF(A831="","",VLOOKUP(A831,基础资料!A:E,4,0))</f>
        <v/>
      </c>
      <c r="I831" s="186" t="str">
        <f t="array" ref="I831">IF(OR(A831="",G831=""),"",G831*H831)</f>
        <v/>
      </c>
      <c r="J831" s="181" t="str">
        <f t="array" ref="J831">IF(SUMPRODUCT((原材料明细表!$A$6:$A$1000&gt;=$G$4)*(原材料明细表!$A$6:$A$1000&lt;=$H$4)*(原材料明细表!$C$6:$C$1000=$A831)*(原材料明细表!$L$6:$L$1000))=0,"",SUMPRODUCT((原材料明细表!$A$6:$A$1000&gt;=$G$4)*(原材料明细表!$A$6:$A$1000&lt;=$H$4)*(原材料明细表!$C$6:$C$1000=$A831)*(原材料明细表!$L$6:$L$1000)))</f>
        <v/>
      </c>
      <c r="K831" s="178" t="str">
        <f t="array" ref="K831">IF(A831="","",VLOOKUP(A831,基础资料!A:E,4,0))</f>
        <v/>
      </c>
      <c r="L831" s="186" t="str">
        <f t="array" ref="L831">IF(OR(A831="",J831=""),"",J831*K831)</f>
        <v/>
      </c>
      <c r="M831" s="187" t="str">
        <f t="array" ref="M831">IF(AND(D831="",G831="",J831=""),"",IF(AND(D831="",G831=""),-J831,IF(AND(D831="",J831=""),-G831,IF(AND(G831="",J831=""),D831,IF(D831="",-G831-J831,IF(G831="",D831-J831,IF(J831="",D831-G831,D831-G831-J831)))))))</f>
        <v/>
      </c>
      <c r="N831" s="178" t="str">
        <f t="array" ref="N831">IF(A831="","",VLOOKUP(A831,基础资料!A:E,4,0))</f>
        <v/>
      </c>
      <c r="O831" s="186" t="str">
        <f t="array" ref="O831">IF(OR(A831="",M831=""),"",N831*M831)</f>
        <v/>
      </c>
    </row>
    <row r="832" spans="1:15">
      <c r="A832" s="182"/>
      <c r="B832" s="172"/>
      <c r="C832" s="172"/>
      <c r="D832" s="183" t="str">
        <f t="array" ref="D832">IF(SUMPRODUCT((原材料明细表!$A$6:$A$1000&gt;=$G$4)*(原材料明细表!$A$6:$A$1000&lt;=$H$4)*(原材料明细表!$C$6:$C$1000=$A832)*(原材料明细表!$F$6:$F$1000))=0,"",SUMPRODUCT((原材料明细表!$A$6:$A$1000&gt;=$G$4)*(原材料明细表!$A$6:$A$1000&lt;=$H$4)*(原材料明细表!$C$6:$C$1000=$A832)*(原材料明细表!$F$6:$F$1000)))</f>
        <v/>
      </c>
      <c r="E832" s="174" t="str">
        <f t="array" ref="E832">IF(A832="","",VLOOKUP(A832,基础资料!A:E,4,0))</f>
        <v/>
      </c>
      <c r="F832" s="175" t="str">
        <f t="array" ref="F832">IF(OR(A832="",D832=""),"",E832*D832)</f>
        <v/>
      </c>
      <c r="G832" s="176" t="str">
        <f t="array" ref="G832">IF(SUMPRODUCT((原材料明细表!$A$6:$A$1000&gt;=$G$4)*(原材料明细表!$A$6:$A$1000&lt;=$H$4)*(原材料明细表!$C$6:$C$1000=$A832)*(原材料明细表!$I$6:$I$1000))=0,"",SUMPRODUCT((原材料明细表!$A$6:$A$1000&gt;=$G$4)*(原材料明细表!$A$6:$A$1000&lt;=$H$4)*(原材料明细表!$C$6:$C$1000=$A832)*(原材料明细表!$I$6:$I$1000)))</f>
        <v/>
      </c>
      <c r="H832" s="174" t="str">
        <f t="array" ref="H832">IF(A832="","",VLOOKUP(A832,基础资料!A:E,4,0))</f>
        <v/>
      </c>
      <c r="I832" s="184" t="str">
        <f t="array" ref="I832">IF(OR(A832="",G832=""),"",G832*H832)</f>
        <v/>
      </c>
      <c r="J832" s="176" t="str">
        <f t="array" ref="J832">IF(SUMPRODUCT((原材料明细表!$A$6:$A$1000&gt;=$G$4)*(原材料明细表!$A$6:$A$1000&lt;=$H$4)*(原材料明细表!$C$6:$C$1000=$A832)*(原材料明细表!$L$6:$L$1000))=0,"",SUMPRODUCT((原材料明细表!$A$6:$A$1000&gt;=$G$4)*(原材料明细表!$A$6:$A$1000&lt;=$H$4)*(原材料明细表!$C$6:$C$1000=$A832)*(原材料明细表!$L$6:$L$1000)))</f>
        <v/>
      </c>
      <c r="K832" s="173" t="str">
        <f t="array" ref="K832">IF(A832="","",VLOOKUP(A832,基础资料!A:E,4,0))</f>
        <v/>
      </c>
      <c r="L832" s="184" t="str">
        <f t="array" ref="L832">IF(OR(A832="",J832=""),"",J832*K832)</f>
        <v/>
      </c>
      <c r="M832" s="185" t="str">
        <f t="array" ref="M832">IF(AND(D832="",G832="",J832=""),"",IF(AND(D832="",G832=""),-J832,IF(AND(D832="",J832=""),-G832,IF(AND(G832="",J832=""),D832,IF(D832="",-G832-J832,IF(G832="",D832-J832,IF(J832="",D832-G832,D832-G832-J832)))))))</f>
        <v/>
      </c>
      <c r="N832" s="173" t="str">
        <f t="array" ref="N832">IF(A832="","",VLOOKUP(A832,基础资料!A:E,4,0))</f>
        <v/>
      </c>
      <c r="O832" s="184" t="str">
        <f t="array" ref="O832">IF(OR(A832="",M832=""),"",N832*M832)</f>
        <v/>
      </c>
    </row>
    <row r="833" spans="1:15">
      <c r="A833" s="182"/>
      <c r="B833" s="172"/>
      <c r="C833" s="172"/>
      <c r="D833" s="183" t="str">
        <f t="array" ref="D833">IF(SUMPRODUCT((原材料明细表!$A$6:$A$1000&gt;=$G$4)*(原材料明细表!$A$6:$A$1000&lt;=$H$4)*(原材料明细表!$C$6:$C$1000=$A833)*(原材料明细表!$F$6:$F$1000))=0,"",SUMPRODUCT((原材料明细表!$A$6:$A$1000&gt;=$G$4)*(原材料明细表!$A$6:$A$1000&lt;=$H$4)*(原材料明细表!$C$6:$C$1000=$A833)*(原材料明细表!$F$6:$F$1000)))</f>
        <v/>
      </c>
      <c r="E833" s="179" t="str">
        <f t="array" ref="E833">IF(A833="","",VLOOKUP(A833,基础资料!A:E,4,0))</f>
        <v/>
      </c>
      <c r="F833" s="180" t="str">
        <f t="array" ref="F833">IF(OR(A833="",D833=""),"",E833*D833)</f>
        <v/>
      </c>
      <c r="G833" s="181" t="str">
        <f t="array" ref="G833">IF(SUMPRODUCT((原材料明细表!$A$6:$A$1000&gt;=$G$4)*(原材料明细表!$A$6:$A$1000&lt;=$H$4)*(原材料明细表!$C$6:$C$1000=$A833)*(原材料明细表!$I$6:$I$1000))=0,"",SUMPRODUCT((原材料明细表!$A$6:$A$1000&gt;=$G$4)*(原材料明细表!$A$6:$A$1000&lt;=$H$4)*(原材料明细表!$C$6:$C$1000=$A833)*(原材料明细表!$I$6:$I$1000)))</f>
        <v/>
      </c>
      <c r="H833" s="179" t="str">
        <f t="array" ref="H833">IF(A833="","",VLOOKUP(A833,基础资料!A:E,4,0))</f>
        <v/>
      </c>
      <c r="I833" s="186" t="str">
        <f t="array" ref="I833">IF(OR(A833="",G833=""),"",G833*H833)</f>
        <v/>
      </c>
      <c r="J833" s="181" t="str">
        <f t="array" ref="J833">IF(SUMPRODUCT((原材料明细表!$A$6:$A$1000&gt;=$G$4)*(原材料明细表!$A$6:$A$1000&lt;=$H$4)*(原材料明细表!$C$6:$C$1000=$A833)*(原材料明细表!$L$6:$L$1000))=0,"",SUMPRODUCT((原材料明细表!$A$6:$A$1000&gt;=$G$4)*(原材料明细表!$A$6:$A$1000&lt;=$H$4)*(原材料明细表!$C$6:$C$1000=$A833)*(原材料明细表!$L$6:$L$1000)))</f>
        <v/>
      </c>
      <c r="K833" s="178" t="str">
        <f t="array" ref="K833">IF(A833="","",VLOOKUP(A833,基础资料!A:E,4,0))</f>
        <v/>
      </c>
      <c r="L833" s="186" t="str">
        <f t="array" ref="L833">IF(OR(A833="",J833=""),"",J833*K833)</f>
        <v/>
      </c>
      <c r="M833" s="187" t="str">
        <f t="array" ref="M833">IF(AND(D833="",G833="",J833=""),"",IF(AND(D833="",G833=""),-J833,IF(AND(D833="",J833=""),-G833,IF(AND(G833="",J833=""),D833,IF(D833="",-G833-J833,IF(G833="",D833-J833,IF(J833="",D833-G833,D833-G833-J833)))))))</f>
        <v/>
      </c>
      <c r="N833" s="178" t="str">
        <f t="array" ref="N833">IF(A833="","",VLOOKUP(A833,基础资料!A:E,4,0))</f>
        <v/>
      </c>
      <c r="O833" s="186" t="str">
        <f t="array" ref="O833">IF(OR(A833="",M833=""),"",N833*M833)</f>
        <v/>
      </c>
    </row>
    <row r="834" spans="1:15">
      <c r="A834" s="182"/>
      <c r="B834" s="172"/>
      <c r="C834" s="172"/>
      <c r="D834" s="183" t="str">
        <f t="array" ref="D834">IF(SUMPRODUCT((原材料明细表!$A$6:$A$1000&gt;=$G$4)*(原材料明细表!$A$6:$A$1000&lt;=$H$4)*(原材料明细表!$C$6:$C$1000=$A834)*(原材料明细表!$F$6:$F$1000))=0,"",SUMPRODUCT((原材料明细表!$A$6:$A$1000&gt;=$G$4)*(原材料明细表!$A$6:$A$1000&lt;=$H$4)*(原材料明细表!$C$6:$C$1000=$A834)*(原材料明细表!$F$6:$F$1000)))</f>
        <v/>
      </c>
      <c r="E834" s="174" t="str">
        <f t="array" ref="E834">IF(A834="","",VLOOKUP(A834,基础资料!A:E,4,0))</f>
        <v/>
      </c>
      <c r="F834" s="175" t="str">
        <f t="array" ref="F834">IF(OR(A834="",D834=""),"",E834*D834)</f>
        <v/>
      </c>
      <c r="G834" s="176" t="str">
        <f t="array" ref="G834">IF(SUMPRODUCT((原材料明细表!$A$6:$A$1000&gt;=$G$4)*(原材料明细表!$A$6:$A$1000&lt;=$H$4)*(原材料明细表!$C$6:$C$1000=$A834)*(原材料明细表!$I$6:$I$1000))=0,"",SUMPRODUCT((原材料明细表!$A$6:$A$1000&gt;=$G$4)*(原材料明细表!$A$6:$A$1000&lt;=$H$4)*(原材料明细表!$C$6:$C$1000=$A834)*(原材料明细表!$I$6:$I$1000)))</f>
        <v/>
      </c>
      <c r="H834" s="174" t="str">
        <f t="array" ref="H834">IF(A834="","",VLOOKUP(A834,基础资料!A:E,4,0))</f>
        <v/>
      </c>
      <c r="I834" s="184" t="str">
        <f t="array" ref="I834">IF(OR(A834="",G834=""),"",G834*H834)</f>
        <v/>
      </c>
      <c r="J834" s="176" t="str">
        <f t="array" ref="J834">IF(SUMPRODUCT((原材料明细表!$A$6:$A$1000&gt;=$G$4)*(原材料明细表!$A$6:$A$1000&lt;=$H$4)*(原材料明细表!$C$6:$C$1000=$A834)*(原材料明细表!$L$6:$L$1000))=0,"",SUMPRODUCT((原材料明细表!$A$6:$A$1000&gt;=$G$4)*(原材料明细表!$A$6:$A$1000&lt;=$H$4)*(原材料明细表!$C$6:$C$1000=$A834)*(原材料明细表!$L$6:$L$1000)))</f>
        <v/>
      </c>
      <c r="K834" s="173" t="str">
        <f t="array" ref="K834">IF(A834="","",VLOOKUP(A834,基础资料!A:E,4,0))</f>
        <v/>
      </c>
      <c r="L834" s="184" t="str">
        <f t="array" ref="L834">IF(OR(A834="",J834=""),"",J834*K834)</f>
        <v/>
      </c>
      <c r="M834" s="185" t="str">
        <f t="array" ref="M834">IF(AND(D834="",G834="",J834=""),"",IF(AND(D834="",G834=""),-J834,IF(AND(D834="",J834=""),-G834,IF(AND(G834="",J834=""),D834,IF(D834="",-G834-J834,IF(G834="",D834-J834,IF(J834="",D834-G834,D834-G834-J834)))))))</f>
        <v/>
      </c>
      <c r="N834" s="173" t="str">
        <f t="array" ref="N834">IF(A834="","",VLOOKUP(A834,基础资料!A:E,4,0))</f>
        <v/>
      </c>
      <c r="O834" s="184" t="str">
        <f t="array" ref="O834">IF(OR(A834="",M834=""),"",N834*M834)</f>
        <v/>
      </c>
    </row>
    <row r="835" spans="1:15">
      <c r="A835" s="182"/>
      <c r="B835" s="172"/>
      <c r="C835" s="172"/>
      <c r="D835" s="183" t="str">
        <f t="array" ref="D835">IF(SUMPRODUCT((原材料明细表!$A$6:$A$1000&gt;=$G$4)*(原材料明细表!$A$6:$A$1000&lt;=$H$4)*(原材料明细表!$C$6:$C$1000=$A835)*(原材料明细表!$F$6:$F$1000))=0,"",SUMPRODUCT((原材料明细表!$A$6:$A$1000&gt;=$G$4)*(原材料明细表!$A$6:$A$1000&lt;=$H$4)*(原材料明细表!$C$6:$C$1000=$A835)*(原材料明细表!$F$6:$F$1000)))</f>
        <v/>
      </c>
      <c r="E835" s="179" t="str">
        <f t="array" ref="E835">IF(A835="","",VLOOKUP(A835,基础资料!A:E,4,0))</f>
        <v/>
      </c>
      <c r="F835" s="180" t="str">
        <f t="array" ref="F835">IF(OR(A835="",D835=""),"",E835*D835)</f>
        <v/>
      </c>
      <c r="G835" s="181" t="str">
        <f t="array" ref="G835">IF(SUMPRODUCT((原材料明细表!$A$6:$A$1000&gt;=$G$4)*(原材料明细表!$A$6:$A$1000&lt;=$H$4)*(原材料明细表!$C$6:$C$1000=$A835)*(原材料明细表!$I$6:$I$1000))=0,"",SUMPRODUCT((原材料明细表!$A$6:$A$1000&gt;=$G$4)*(原材料明细表!$A$6:$A$1000&lt;=$H$4)*(原材料明细表!$C$6:$C$1000=$A835)*(原材料明细表!$I$6:$I$1000)))</f>
        <v/>
      </c>
      <c r="H835" s="179" t="str">
        <f t="array" ref="H835">IF(A835="","",VLOOKUP(A835,基础资料!A:E,4,0))</f>
        <v/>
      </c>
      <c r="I835" s="186" t="str">
        <f t="array" ref="I835">IF(OR(A835="",G835=""),"",G835*H835)</f>
        <v/>
      </c>
      <c r="J835" s="181" t="str">
        <f t="array" ref="J835">IF(SUMPRODUCT((原材料明细表!$A$6:$A$1000&gt;=$G$4)*(原材料明细表!$A$6:$A$1000&lt;=$H$4)*(原材料明细表!$C$6:$C$1000=$A835)*(原材料明细表!$L$6:$L$1000))=0,"",SUMPRODUCT((原材料明细表!$A$6:$A$1000&gt;=$G$4)*(原材料明细表!$A$6:$A$1000&lt;=$H$4)*(原材料明细表!$C$6:$C$1000=$A835)*(原材料明细表!$L$6:$L$1000)))</f>
        <v/>
      </c>
      <c r="K835" s="178" t="str">
        <f t="array" ref="K835">IF(A835="","",VLOOKUP(A835,基础资料!A:E,4,0))</f>
        <v/>
      </c>
      <c r="L835" s="186" t="str">
        <f t="array" ref="L835">IF(OR(A835="",J835=""),"",J835*K835)</f>
        <v/>
      </c>
      <c r="M835" s="187" t="str">
        <f t="array" ref="M835">IF(AND(D835="",G835="",J835=""),"",IF(AND(D835="",G835=""),-J835,IF(AND(D835="",J835=""),-G835,IF(AND(G835="",J835=""),D835,IF(D835="",-G835-J835,IF(G835="",D835-J835,IF(J835="",D835-G835,D835-G835-J835)))))))</f>
        <v/>
      </c>
      <c r="N835" s="178" t="str">
        <f t="array" ref="N835">IF(A835="","",VLOOKUP(A835,基础资料!A:E,4,0))</f>
        <v/>
      </c>
      <c r="O835" s="186" t="str">
        <f t="array" ref="O835">IF(OR(A835="",M835=""),"",N835*M835)</f>
        <v/>
      </c>
    </row>
    <row r="836" spans="1:15">
      <c r="A836" s="182"/>
      <c r="B836" s="172"/>
      <c r="C836" s="172"/>
      <c r="D836" s="183" t="str">
        <f t="array" ref="D836">IF(SUMPRODUCT((原材料明细表!$A$6:$A$1000&gt;=$G$4)*(原材料明细表!$A$6:$A$1000&lt;=$H$4)*(原材料明细表!$C$6:$C$1000=$A836)*(原材料明细表!$F$6:$F$1000))=0,"",SUMPRODUCT((原材料明细表!$A$6:$A$1000&gt;=$G$4)*(原材料明细表!$A$6:$A$1000&lt;=$H$4)*(原材料明细表!$C$6:$C$1000=$A836)*(原材料明细表!$F$6:$F$1000)))</f>
        <v/>
      </c>
      <c r="E836" s="174" t="str">
        <f t="array" ref="E836">IF(A836="","",VLOOKUP(A836,基础资料!A:E,4,0))</f>
        <v/>
      </c>
      <c r="F836" s="175" t="str">
        <f t="array" ref="F836">IF(OR(A836="",D836=""),"",E836*D836)</f>
        <v/>
      </c>
      <c r="G836" s="176" t="str">
        <f t="array" ref="G836">IF(SUMPRODUCT((原材料明细表!$A$6:$A$1000&gt;=$G$4)*(原材料明细表!$A$6:$A$1000&lt;=$H$4)*(原材料明细表!$C$6:$C$1000=$A836)*(原材料明细表!$I$6:$I$1000))=0,"",SUMPRODUCT((原材料明细表!$A$6:$A$1000&gt;=$G$4)*(原材料明细表!$A$6:$A$1000&lt;=$H$4)*(原材料明细表!$C$6:$C$1000=$A836)*(原材料明细表!$I$6:$I$1000)))</f>
        <v/>
      </c>
      <c r="H836" s="174" t="str">
        <f t="array" ref="H836">IF(A836="","",VLOOKUP(A836,基础资料!A:E,4,0))</f>
        <v/>
      </c>
      <c r="I836" s="184" t="str">
        <f t="array" ref="I836">IF(OR(A836="",G836=""),"",G836*H836)</f>
        <v/>
      </c>
      <c r="J836" s="176" t="str">
        <f t="array" ref="J836">IF(SUMPRODUCT((原材料明细表!$A$6:$A$1000&gt;=$G$4)*(原材料明细表!$A$6:$A$1000&lt;=$H$4)*(原材料明细表!$C$6:$C$1000=$A836)*(原材料明细表!$L$6:$L$1000))=0,"",SUMPRODUCT((原材料明细表!$A$6:$A$1000&gt;=$G$4)*(原材料明细表!$A$6:$A$1000&lt;=$H$4)*(原材料明细表!$C$6:$C$1000=$A836)*(原材料明细表!$L$6:$L$1000)))</f>
        <v/>
      </c>
      <c r="K836" s="173" t="str">
        <f t="array" ref="K836">IF(A836="","",VLOOKUP(A836,基础资料!A:E,4,0))</f>
        <v/>
      </c>
      <c r="L836" s="184" t="str">
        <f t="array" ref="L836">IF(OR(A836="",J836=""),"",J836*K836)</f>
        <v/>
      </c>
      <c r="M836" s="185" t="str">
        <f t="array" ref="M836">IF(AND(D836="",G836="",J836=""),"",IF(AND(D836="",G836=""),-J836,IF(AND(D836="",J836=""),-G836,IF(AND(G836="",J836=""),D836,IF(D836="",-G836-J836,IF(G836="",D836-J836,IF(J836="",D836-G836,D836-G836-J836)))))))</f>
        <v/>
      </c>
      <c r="N836" s="173" t="str">
        <f t="array" ref="N836">IF(A836="","",VLOOKUP(A836,基础资料!A:E,4,0))</f>
        <v/>
      </c>
      <c r="O836" s="184" t="str">
        <f t="array" ref="O836">IF(OR(A836="",M836=""),"",N836*M836)</f>
        <v/>
      </c>
    </row>
    <row r="837" spans="1:15">
      <c r="A837" s="182"/>
      <c r="B837" s="172"/>
      <c r="C837" s="172"/>
      <c r="D837" s="183" t="str">
        <f t="array" ref="D837">IF(SUMPRODUCT((原材料明细表!$A$6:$A$1000&gt;=$G$4)*(原材料明细表!$A$6:$A$1000&lt;=$H$4)*(原材料明细表!$C$6:$C$1000=$A837)*(原材料明细表!$F$6:$F$1000))=0,"",SUMPRODUCT((原材料明细表!$A$6:$A$1000&gt;=$G$4)*(原材料明细表!$A$6:$A$1000&lt;=$H$4)*(原材料明细表!$C$6:$C$1000=$A837)*(原材料明细表!$F$6:$F$1000)))</f>
        <v/>
      </c>
      <c r="E837" s="179" t="str">
        <f t="array" ref="E837">IF(A837="","",VLOOKUP(A837,基础资料!A:E,4,0))</f>
        <v/>
      </c>
      <c r="F837" s="180" t="str">
        <f t="array" ref="F837">IF(OR(A837="",D837=""),"",E837*D837)</f>
        <v/>
      </c>
      <c r="G837" s="181" t="str">
        <f t="array" ref="G837">IF(SUMPRODUCT((原材料明细表!$A$6:$A$1000&gt;=$G$4)*(原材料明细表!$A$6:$A$1000&lt;=$H$4)*(原材料明细表!$C$6:$C$1000=$A837)*(原材料明细表!$I$6:$I$1000))=0,"",SUMPRODUCT((原材料明细表!$A$6:$A$1000&gt;=$G$4)*(原材料明细表!$A$6:$A$1000&lt;=$H$4)*(原材料明细表!$C$6:$C$1000=$A837)*(原材料明细表!$I$6:$I$1000)))</f>
        <v/>
      </c>
      <c r="H837" s="179" t="str">
        <f t="array" ref="H837">IF(A837="","",VLOOKUP(A837,基础资料!A:E,4,0))</f>
        <v/>
      </c>
      <c r="I837" s="186" t="str">
        <f t="array" ref="I837">IF(OR(A837="",G837=""),"",G837*H837)</f>
        <v/>
      </c>
      <c r="J837" s="181" t="str">
        <f t="array" ref="J837">IF(SUMPRODUCT((原材料明细表!$A$6:$A$1000&gt;=$G$4)*(原材料明细表!$A$6:$A$1000&lt;=$H$4)*(原材料明细表!$C$6:$C$1000=$A837)*(原材料明细表!$L$6:$L$1000))=0,"",SUMPRODUCT((原材料明细表!$A$6:$A$1000&gt;=$G$4)*(原材料明细表!$A$6:$A$1000&lt;=$H$4)*(原材料明细表!$C$6:$C$1000=$A837)*(原材料明细表!$L$6:$L$1000)))</f>
        <v/>
      </c>
      <c r="K837" s="178" t="str">
        <f t="array" ref="K837">IF(A837="","",VLOOKUP(A837,基础资料!A:E,4,0))</f>
        <v/>
      </c>
      <c r="L837" s="186" t="str">
        <f t="array" ref="L837">IF(OR(A837="",J837=""),"",J837*K837)</f>
        <v/>
      </c>
      <c r="M837" s="187" t="str">
        <f t="array" ref="M837">IF(AND(D837="",G837="",J837=""),"",IF(AND(D837="",G837=""),-J837,IF(AND(D837="",J837=""),-G837,IF(AND(G837="",J837=""),D837,IF(D837="",-G837-J837,IF(G837="",D837-J837,IF(J837="",D837-G837,D837-G837-J837)))))))</f>
        <v/>
      </c>
      <c r="N837" s="178" t="str">
        <f t="array" ref="N837">IF(A837="","",VLOOKUP(A837,基础资料!A:E,4,0))</f>
        <v/>
      </c>
      <c r="O837" s="186" t="str">
        <f t="array" ref="O837">IF(OR(A837="",M837=""),"",N837*M837)</f>
        <v/>
      </c>
    </row>
    <row r="838" spans="1:15">
      <c r="A838" s="182"/>
      <c r="B838" s="172"/>
      <c r="C838" s="172"/>
      <c r="D838" s="183" t="str">
        <f t="array" ref="D838">IF(SUMPRODUCT((原材料明细表!$A$6:$A$1000&gt;=$G$4)*(原材料明细表!$A$6:$A$1000&lt;=$H$4)*(原材料明细表!$C$6:$C$1000=$A838)*(原材料明细表!$F$6:$F$1000))=0,"",SUMPRODUCT((原材料明细表!$A$6:$A$1000&gt;=$G$4)*(原材料明细表!$A$6:$A$1000&lt;=$H$4)*(原材料明细表!$C$6:$C$1000=$A838)*(原材料明细表!$F$6:$F$1000)))</f>
        <v/>
      </c>
      <c r="E838" s="174" t="str">
        <f t="array" ref="E838">IF(A838="","",VLOOKUP(A838,基础资料!A:E,4,0))</f>
        <v/>
      </c>
      <c r="F838" s="175" t="str">
        <f t="array" ref="F838">IF(OR(A838="",D838=""),"",E838*D838)</f>
        <v/>
      </c>
      <c r="G838" s="176" t="str">
        <f t="array" ref="G838">IF(SUMPRODUCT((原材料明细表!$A$6:$A$1000&gt;=$G$4)*(原材料明细表!$A$6:$A$1000&lt;=$H$4)*(原材料明细表!$C$6:$C$1000=$A838)*(原材料明细表!$I$6:$I$1000))=0,"",SUMPRODUCT((原材料明细表!$A$6:$A$1000&gt;=$G$4)*(原材料明细表!$A$6:$A$1000&lt;=$H$4)*(原材料明细表!$C$6:$C$1000=$A838)*(原材料明细表!$I$6:$I$1000)))</f>
        <v/>
      </c>
      <c r="H838" s="174" t="str">
        <f t="array" ref="H838">IF(A838="","",VLOOKUP(A838,基础资料!A:E,4,0))</f>
        <v/>
      </c>
      <c r="I838" s="184" t="str">
        <f t="array" ref="I838">IF(OR(A838="",G838=""),"",G838*H838)</f>
        <v/>
      </c>
      <c r="J838" s="176" t="str">
        <f t="array" ref="J838">IF(SUMPRODUCT((原材料明细表!$A$6:$A$1000&gt;=$G$4)*(原材料明细表!$A$6:$A$1000&lt;=$H$4)*(原材料明细表!$C$6:$C$1000=$A838)*(原材料明细表!$L$6:$L$1000))=0,"",SUMPRODUCT((原材料明细表!$A$6:$A$1000&gt;=$G$4)*(原材料明细表!$A$6:$A$1000&lt;=$H$4)*(原材料明细表!$C$6:$C$1000=$A838)*(原材料明细表!$L$6:$L$1000)))</f>
        <v/>
      </c>
      <c r="K838" s="173" t="str">
        <f t="array" ref="K838">IF(A838="","",VLOOKUP(A838,基础资料!A:E,4,0))</f>
        <v/>
      </c>
      <c r="L838" s="184" t="str">
        <f t="array" ref="L838">IF(OR(A838="",J838=""),"",J838*K838)</f>
        <v/>
      </c>
      <c r="M838" s="185" t="str">
        <f t="array" ref="M838">IF(AND(D838="",G838="",J838=""),"",IF(AND(D838="",G838=""),-J838,IF(AND(D838="",J838=""),-G838,IF(AND(G838="",J838=""),D838,IF(D838="",-G838-J838,IF(G838="",D838-J838,IF(J838="",D838-G838,D838-G838-J838)))))))</f>
        <v/>
      </c>
      <c r="N838" s="173" t="str">
        <f t="array" ref="N838">IF(A838="","",VLOOKUP(A838,基础资料!A:E,4,0))</f>
        <v/>
      </c>
      <c r="O838" s="184" t="str">
        <f t="array" ref="O838">IF(OR(A838="",M838=""),"",N838*M838)</f>
        <v/>
      </c>
    </row>
    <row r="839" spans="1:15">
      <c r="A839" s="182"/>
      <c r="B839" s="172"/>
      <c r="C839" s="172"/>
      <c r="D839" s="183" t="str">
        <f t="array" ref="D839">IF(SUMPRODUCT((原材料明细表!$A$6:$A$1000&gt;=$G$4)*(原材料明细表!$A$6:$A$1000&lt;=$H$4)*(原材料明细表!$C$6:$C$1000=$A839)*(原材料明细表!$F$6:$F$1000))=0,"",SUMPRODUCT((原材料明细表!$A$6:$A$1000&gt;=$G$4)*(原材料明细表!$A$6:$A$1000&lt;=$H$4)*(原材料明细表!$C$6:$C$1000=$A839)*(原材料明细表!$F$6:$F$1000)))</f>
        <v/>
      </c>
      <c r="E839" s="179" t="str">
        <f t="array" ref="E839">IF(A839="","",VLOOKUP(A839,基础资料!A:E,4,0))</f>
        <v/>
      </c>
      <c r="F839" s="180" t="str">
        <f t="array" ref="F839">IF(OR(A839="",D839=""),"",E839*D839)</f>
        <v/>
      </c>
      <c r="G839" s="181" t="str">
        <f t="array" ref="G839">IF(SUMPRODUCT((原材料明细表!$A$6:$A$1000&gt;=$G$4)*(原材料明细表!$A$6:$A$1000&lt;=$H$4)*(原材料明细表!$C$6:$C$1000=$A839)*(原材料明细表!$I$6:$I$1000))=0,"",SUMPRODUCT((原材料明细表!$A$6:$A$1000&gt;=$G$4)*(原材料明细表!$A$6:$A$1000&lt;=$H$4)*(原材料明细表!$C$6:$C$1000=$A839)*(原材料明细表!$I$6:$I$1000)))</f>
        <v/>
      </c>
      <c r="H839" s="179" t="str">
        <f t="array" ref="H839">IF(A839="","",VLOOKUP(A839,基础资料!A:E,4,0))</f>
        <v/>
      </c>
      <c r="I839" s="186" t="str">
        <f t="array" ref="I839">IF(OR(A839="",G839=""),"",G839*H839)</f>
        <v/>
      </c>
      <c r="J839" s="181" t="str">
        <f t="array" ref="J839">IF(SUMPRODUCT((原材料明细表!$A$6:$A$1000&gt;=$G$4)*(原材料明细表!$A$6:$A$1000&lt;=$H$4)*(原材料明细表!$C$6:$C$1000=$A839)*(原材料明细表!$L$6:$L$1000))=0,"",SUMPRODUCT((原材料明细表!$A$6:$A$1000&gt;=$G$4)*(原材料明细表!$A$6:$A$1000&lt;=$H$4)*(原材料明细表!$C$6:$C$1000=$A839)*(原材料明细表!$L$6:$L$1000)))</f>
        <v/>
      </c>
      <c r="K839" s="178" t="str">
        <f t="array" ref="K839">IF(A839="","",VLOOKUP(A839,基础资料!A:E,4,0))</f>
        <v/>
      </c>
      <c r="L839" s="186" t="str">
        <f t="array" ref="L839">IF(OR(A839="",J839=""),"",J839*K839)</f>
        <v/>
      </c>
      <c r="M839" s="187" t="str">
        <f t="array" ref="M839">IF(AND(D839="",G839="",J839=""),"",IF(AND(D839="",G839=""),-J839,IF(AND(D839="",J839=""),-G839,IF(AND(G839="",J839=""),D839,IF(D839="",-G839-J839,IF(G839="",D839-J839,IF(J839="",D839-G839,D839-G839-J839)))))))</f>
        <v/>
      </c>
      <c r="N839" s="178" t="str">
        <f t="array" ref="N839">IF(A839="","",VLOOKUP(A839,基础资料!A:E,4,0))</f>
        <v/>
      </c>
      <c r="O839" s="186" t="str">
        <f t="array" ref="O839">IF(OR(A839="",M839=""),"",N839*M839)</f>
        <v/>
      </c>
    </row>
    <row r="840" spans="1:15">
      <c r="A840" s="182"/>
      <c r="B840" s="172"/>
      <c r="C840" s="172"/>
      <c r="D840" s="183" t="str">
        <f t="array" ref="D840">IF(SUMPRODUCT((原材料明细表!$A$6:$A$1000&gt;=$G$4)*(原材料明细表!$A$6:$A$1000&lt;=$H$4)*(原材料明细表!$C$6:$C$1000=$A840)*(原材料明细表!$F$6:$F$1000))=0,"",SUMPRODUCT((原材料明细表!$A$6:$A$1000&gt;=$G$4)*(原材料明细表!$A$6:$A$1000&lt;=$H$4)*(原材料明细表!$C$6:$C$1000=$A840)*(原材料明细表!$F$6:$F$1000)))</f>
        <v/>
      </c>
      <c r="E840" s="174" t="str">
        <f t="array" ref="E840">IF(A840="","",VLOOKUP(A840,基础资料!A:E,4,0))</f>
        <v/>
      </c>
      <c r="F840" s="175" t="str">
        <f t="array" ref="F840">IF(OR(A840="",D840=""),"",E840*D840)</f>
        <v/>
      </c>
      <c r="G840" s="176" t="str">
        <f t="array" ref="G840">IF(SUMPRODUCT((原材料明细表!$A$6:$A$1000&gt;=$G$4)*(原材料明细表!$A$6:$A$1000&lt;=$H$4)*(原材料明细表!$C$6:$C$1000=$A840)*(原材料明细表!$I$6:$I$1000))=0,"",SUMPRODUCT((原材料明细表!$A$6:$A$1000&gt;=$G$4)*(原材料明细表!$A$6:$A$1000&lt;=$H$4)*(原材料明细表!$C$6:$C$1000=$A840)*(原材料明细表!$I$6:$I$1000)))</f>
        <v/>
      </c>
      <c r="H840" s="174" t="str">
        <f t="array" ref="H840">IF(A840="","",VLOOKUP(A840,基础资料!A:E,4,0))</f>
        <v/>
      </c>
      <c r="I840" s="184" t="str">
        <f t="array" ref="I840">IF(OR(A840="",G840=""),"",G840*H840)</f>
        <v/>
      </c>
      <c r="J840" s="176" t="str">
        <f t="array" ref="J840">IF(SUMPRODUCT((原材料明细表!$A$6:$A$1000&gt;=$G$4)*(原材料明细表!$A$6:$A$1000&lt;=$H$4)*(原材料明细表!$C$6:$C$1000=$A840)*(原材料明细表!$L$6:$L$1000))=0,"",SUMPRODUCT((原材料明细表!$A$6:$A$1000&gt;=$G$4)*(原材料明细表!$A$6:$A$1000&lt;=$H$4)*(原材料明细表!$C$6:$C$1000=$A840)*(原材料明细表!$L$6:$L$1000)))</f>
        <v/>
      </c>
      <c r="K840" s="173" t="str">
        <f t="array" ref="K840">IF(A840="","",VLOOKUP(A840,基础资料!A:E,4,0))</f>
        <v/>
      </c>
      <c r="L840" s="184" t="str">
        <f t="array" ref="L840">IF(OR(A840="",J840=""),"",J840*K840)</f>
        <v/>
      </c>
      <c r="M840" s="185" t="str">
        <f t="array" ref="M840">IF(AND(D840="",G840="",J840=""),"",IF(AND(D840="",G840=""),-J840,IF(AND(D840="",J840=""),-G840,IF(AND(G840="",J840=""),D840,IF(D840="",-G840-J840,IF(G840="",D840-J840,IF(J840="",D840-G840,D840-G840-J840)))))))</f>
        <v/>
      </c>
      <c r="N840" s="173" t="str">
        <f t="array" ref="N840">IF(A840="","",VLOOKUP(A840,基础资料!A:E,4,0))</f>
        <v/>
      </c>
      <c r="O840" s="184" t="str">
        <f t="array" ref="O840">IF(OR(A840="",M840=""),"",N840*M840)</f>
        <v/>
      </c>
    </row>
    <row r="841" spans="1:15">
      <c r="A841" s="182"/>
      <c r="B841" s="172"/>
      <c r="C841" s="172"/>
      <c r="D841" s="183" t="str">
        <f t="array" ref="D841">IF(SUMPRODUCT((原材料明细表!$A$6:$A$1000&gt;=$G$4)*(原材料明细表!$A$6:$A$1000&lt;=$H$4)*(原材料明细表!$C$6:$C$1000=$A841)*(原材料明细表!$F$6:$F$1000))=0,"",SUMPRODUCT((原材料明细表!$A$6:$A$1000&gt;=$G$4)*(原材料明细表!$A$6:$A$1000&lt;=$H$4)*(原材料明细表!$C$6:$C$1000=$A841)*(原材料明细表!$F$6:$F$1000)))</f>
        <v/>
      </c>
      <c r="E841" s="179" t="str">
        <f t="array" ref="E841">IF(A841="","",VLOOKUP(A841,基础资料!A:E,4,0))</f>
        <v/>
      </c>
      <c r="F841" s="180" t="str">
        <f t="array" ref="F841">IF(OR(A841="",D841=""),"",E841*D841)</f>
        <v/>
      </c>
      <c r="G841" s="181" t="str">
        <f t="array" ref="G841">IF(SUMPRODUCT((原材料明细表!$A$6:$A$1000&gt;=$G$4)*(原材料明细表!$A$6:$A$1000&lt;=$H$4)*(原材料明细表!$C$6:$C$1000=$A841)*(原材料明细表!$I$6:$I$1000))=0,"",SUMPRODUCT((原材料明细表!$A$6:$A$1000&gt;=$G$4)*(原材料明细表!$A$6:$A$1000&lt;=$H$4)*(原材料明细表!$C$6:$C$1000=$A841)*(原材料明细表!$I$6:$I$1000)))</f>
        <v/>
      </c>
      <c r="H841" s="179" t="str">
        <f t="array" ref="H841">IF(A841="","",VLOOKUP(A841,基础资料!A:E,4,0))</f>
        <v/>
      </c>
      <c r="I841" s="186" t="str">
        <f t="array" ref="I841">IF(OR(A841="",G841=""),"",G841*H841)</f>
        <v/>
      </c>
      <c r="J841" s="181" t="str">
        <f t="array" ref="J841">IF(SUMPRODUCT((原材料明细表!$A$6:$A$1000&gt;=$G$4)*(原材料明细表!$A$6:$A$1000&lt;=$H$4)*(原材料明细表!$C$6:$C$1000=$A841)*(原材料明细表!$L$6:$L$1000))=0,"",SUMPRODUCT((原材料明细表!$A$6:$A$1000&gt;=$G$4)*(原材料明细表!$A$6:$A$1000&lt;=$H$4)*(原材料明细表!$C$6:$C$1000=$A841)*(原材料明细表!$L$6:$L$1000)))</f>
        <v/>
      </c>
      <c r="K841" s="178" t="str">
        <f t="array" ref="K841">IF(A841="","",VLOOKUP(A841,基础资料!A:E,4,0))</f>
        <v/>
      </c>
      <c r="L841" s="186" t="str">
        <f t="array" ref="L841">IF(OR(A841="",J841=""),"",J841*K841)</f>
        <v/>
      </c>
      <c r="M841" s="187" t="str">
        <f t="array" ref="M841">IF(AND(D841="",G841="",J841=""),"",IF(AND(D841="",G841=""),-J841,IF(AND(D841="",J841=""),-G841,IF(AND(G841="",J841=""),D841,IF(D841="",-G841-J841,IF(G841="",D841-J841,IF(J841="",D841-G841,D841-G841-J841)))))))</f>
        <v/>
      </c>
      <c r="N841" s="178" t="str">
        <f t="array" ref="N841">IF(A841="","",VLOOKUP(A841,基础资料!A:E,4,0))</f>
        <v/>
      </c>
      <c r="O841" s="186" t="str">
        <f t="array" ref="O841">IF(OR(A841="",M841=""),"",N841*M841)</f>
        <v/>
      </c>
    </row>
    <row r="842" spans="1:15">
      <c r="A842" s="182"/>
      <c r="B842" s="172"/>
      <c r="C842" s="172"/>
      <c r="D842" s="183" t="str">
        <f t="array" ref="D842">IF(SUMPRODUCT((原材料明细表!$A$6:$A$1000&gt;=$G$4)*(原材料明细表!$A$6:$A$1000&lt;=$H$4)*(原材料明细表!$C$6:$C$1000=$A842)*(原材料明细表!$F$6:$F$1000))=0,"",SUMPRODUCT((原材料明细表!$A$6:$A$1000&gt;=$G$4)*(原材料明细表!$A$6:$A$1000&lt;=$H$4)*(原材料明细表!$C$6:$C$1000=$A842)*(原材料明细表!$F$6:$F$1000)))</f>
        <v/>
      </c>
      <c r="E842" s="174" t="str">
        <f t="array" ref="E842">IF(A842="","",VLOOKUP(A842,基础资料!A:E,4,0))</f>
        <v/>
      </c>
      <c r="F842" s="175" t="str">
        <f t="array" ref="F842">IF(OR(A842="",D842=""),"",E842*D842)</f>
        <v/>
      </c>
      <c r="G842" s="176" t="str">
        <f t="array" ref="G842">IF(SUMPRODUCT((原材料明细表!$A$6:$A$1000&gt;=$G$4)*(原材料明细表!$A$6:$A$1000&lt;=$H$4)*(原材料明细表!$C$6:$C$1000=$A842)*(原材料明细表!$I$6:$I$1000))=0,"",SUMPRODUCT((原材料明细表!$A$6:$A$1000&gt;=$G$4)*(原材料明细表!$A$6:$A$1000&lt;=$H$4)*(原材料明细表!$C$6:$C$1000=$A842)*(原材料明细表!$I$6:$I$1000)))</f>
        <v/>
      </c>
      <c r="H842" s="174" t="str">
        <f t="array" ref="H842">IF(A842="","",VLOOKUP(A842,基础资料!A:E,4,0))</f>
        <v/>
      </c>
      <c r="I842" s="184" t="str">
        <f t="array" ref="I842">IF(OR(A842="",G842=""),"",G842*H842)</f>
        <v/>
      </c>
      <c r="J842" s="176" t="str">
        <f t="array" ref="J842">IF(SUMPRODUCT((原材料明细表!$A$6:$A$1000&gt;=$G$4)*(原材料明细表!$A$6:$A$1000&lt;=$H$4)*(原材料明细表!$C$6:$C$1000=$A842)*(原材料明细表!$L$6:$L$1000))=0,"",SUMPRODUCT((原材料明细表!$A$6:$A$1000&gt;=$G$4)*(原材料明细表!$A$6:$A$1000&lt;=$H$4)*(原材料明细表!$C$6:$C$1000=$A842)*(原材料明细表!$L$6:$L$1000)))</f>
        <v/>
      </c>
      <c r="K842" s="173" t="str">
        <f t="array" ref="K842">IF(A842="","",VLOOKUP(A842,基础资料!A:E,4,0))</f>
        <v/>
      </c>
      <c r="L842" s="184" t="str">
        <f t="array" ref="L842">IF(OR(A842="",J842=""),"",J842*K842)</f>
        <v/>
      </c>
      <c r="M842" s="185" t="str">
        <f t="array" ref="M842">IF(AND(D842="",G842="",J842=""),"",IF(AND(D842="",G842=""),-J842,IF(AND(D842="",J842=""),-G842,IF(AND(G842="",J842=""),D842,IF(D842="",-G842-J842,IF(G842="",D842-J842,IF(J842="",D842-G842,D842-G842-J842)))))))</f>
        <v/>
      </c>
      <c r="N842" s="173" t="str">
        <f t="array" ref="N842">IF(A842="","",VLOOKUP(A842,基础资料!A:E,4,0))</f>
        <v/>
      </c>
      <c r="O842" s="184" t="str">
        <f t="array" ref="O842">IF(OR(A842="",M842=""),"",N842*M842)</f>
        <v/>
      </c>
    </row>
    <row r="843" spans="1:15">
      <c r="A843" s="182"/>
      <c r="B843" s="172"/>
      <c r="C843" s="172"/>
      <c r="D843" s="183" t="str">
        <f t="array" ref="D843">IF(SUMPRODUCT((原材料明细表!$A$6:$A$1000&gt;=$G$4)*(原材料明细表!$A$6:$A$1000&lt;=$H$4)*(原材料明细表!$C$6:$C$1000=$A843)*(原材料明细表!$F$6:$F$1000))=0,"",SUMPRODUCT((原材料明细表!$A$6:$A$1000&gt;=$G$4)*(原材料明细表!$A$6:$A$1000&lt;=$H$4)*(原材料明细表!$C$6:$C$1000=$A843)*(原材料明细表!$F$6:$F$1000)))</f>
        <v/>
      </c>
      <c r="E843" s="179" t="str">
        <f t="array" ref="E843">IF(A843="","",VLOOKUP(A843,基础资料!A:E,4,0))</f>
        <v/>
      </c>
      <c r="F843" s="180" t="str">
        <f t="array" ref="F843">IF(OR(A843="",D843=""),"",E843*D843)</f>
        <v/>
      </c>
      <c r="G843" s="181" t="str">
        <f t="array" ref="G843">IF(SUMPRODUCT((原材料明细表!$A$6:$A$1000&gt;=$G$4)*(原材料明细表!$A$6:$A$1000&lt;=$H$4)*(原材料明细表!$C$6:$C$1000=$A843)*(原材料明细表!$I$6:$I$1000))=0,"",SUMPRODUCT((原材料明细表!$A$6:$A$1000&gt;=$G$4)*(原材料明细表!$A$6:$A$1000&lt;=$H$4)*(原材料明细表!$C$6:$C$1000=$A843)*(原材料明细表!$I$6:$I$1000)))</f>
        <v/>
      </c>
      <c r="H843" s="179" t="str">
        <f t="array" ref="H843">IF(A843="","",VLOOKUP(A843,基础资料!A:E,4,0))</f>
        <v/>
      </c>
      <c r="I843" s="186" t="str">
        <f t="array" ref="I843">IF(OR(A843="",G843=""),"",G843*H843)</f>
        <v/>
      </c>
      <c r="J843" s="181" t="str">
        <f t="array" ref="J843">IF(SUMPRODUCT((原材料明细表!$A$6:$A$1000&gt;=$G$4)*(原材料明细表!$A$6:$A$1000&lt;=$H$4)*(原材料明细表!$C$6:$C$1000=$A843)*(原材料明细表!$L$6:$L$1000))=0,"",SUMPRODUCT((原材料明细表!$A$6:$A$1000&gt;=$G$4)*(原材料明细表!$A$6:$A$1000&lt;=$H$4)*(原材料明细表!$C$6:$C$1000=$A843)*(原材料明细表!$L$6:$L$1000)))</f>
        <v/>
      </c>
      <c r="K843" s="178" t="str">
        <f t="array" ref="K843">IF(A843="","",VLOOKUP(A843,基础资料!A:E,4,0))</f>
        <v/>
      </c>
      <c r="L843" s="186" t="str">
        <f t="array" ref="L843">IF(OR(A843="",J843=""),"",J843*K843)</f>
        <v/>
      </c>
      <c r="M843" s="187" t="str">
        <f t="array" ref="M843">IF(AND(D843="",G843="",J843=""),"",IF(AND(D843="",G843=""),-J843,IF(AND(D843="",J843=""),-G843,IF(AND(G843="",J843=""),D843,IF(D843="",-G843-J843,IF(G843="",D843-J843,IF(J843="",D843-G843,D843-G843-J843)))))))</f>
        <v/>
      </c>
      <c r="N843" s="178" t="str">
        <f t="array" ref="N843">IF(A843="","",VLOOKUP(A843,基础资料!A:E,4,0))</f>
        <v/>
      </c>
      <c r="O843" s="186" t="str">
        <f t="array" ref="O843">IF(OR(A843="",M843=""),"",N843*M843)</f>
        <v/>
      </c>
    </row>
    <row r="844" spans="1:15">
      <c r="A844" s="182"/>
      <c r="B844" s="172"/>
      <c r="C844" s="172"/>
      <c r="D844" s="183" t="str">
        <f t="array" ref="D844">IF(SUMPRODUCT((原材料明细表!$A$6:$A$1000&gt;=$G$4)*(原材料明细表!$A$6:$A$1000&lt;=$H$4)*(原材料明细表!$C$6:$C$1000=$A844)*(原材料明细表!$F$6:$F$1000))=0,"",SUMPRODUCT((原材料明细表!$A$6:$A$1000&gt;=$G$4)*(原材料明细表!$A$6:$A$1000&lt;=$H$4)*(原材料明细表!$C$6:$C$1000=$A844)*(原材料明细表!$F$6:$F$1000)))</f>
        <v/>
      </c>
      <c r="E844" s="174" t="str">
        <f t="array" ref="E844">IF(A844="","",VLOOKUP(A844,基础资料!A:E,4,0))</f>
        <v/>
      </c>
      <c r="F844" s="175" t="str">
        <f t="array" ref="F844">IF(OR(A844="",D844=""),"",E844*D844)</f>
        <v/>
      </c>
      <c r="G844" s="176" t="str">
        <f t="array" ref="G844">IF(SUMPRODUCT((原材料明细表!$A$6:$A$1000&gt;=$G$4)*(原材料明细表!$A$6:$A$1000&lt;=$H$4)*(原材料明细表!$C$6:$C$1000=$A844)*(原材料明细表!$I$6:$I$1000))=0,"",SUMPRODUCT((原材料明细表!$A$6:$A$1000&gt;=$G$4)*(原材料明细表!$A$6:$A$1000&lt;=$H$4)*(原材料明细表!$C$6:$C$1000=$A844)*(原材料明细表!$I$6:$I$1000)))</f>
        <v/>
      </c>
      <c r="H844" s="174" t="str">
        <f t="array" ref="H844">IF(A844="","",VLOOKUP(A844,基础资料!A:E,4,0))</f>
        <v/>
      </c>
      <c r="I844" s="184" t="str">
        <f t="array" ref="I844">IF(OR(A844="",G844=""),"",G844*H844)</f>
        <v/>
      </c>
      <c r="J844" s="176" t="str">
        <f t="array" ref="J844">IF(SUMPRODUCT((原材料明细表!$A$6:$A$1000&gt;=$G$4)*(原材料明细表!$A$6:$A$1000&lt;=$H$4)*(原材料明细表!$C$6:$C$1000=$A844)*(原材料明细表!$L$6:$L$1000))=0,"",SUMPRODUCT((原材料明细表!$A$6:$A$1000&gt;=$G$4)*(原材料明细表!$A$6:$A$1000&lt;=$H$4)*(原材料明细表!$C$6:$C$1000=$A844)*(原材料明细表!$L$6:$L$1000)))</f>
        <v/>
      </c>
      <c r="K844" s="173" t="str">
        <f t="array" ref="K844">IF(A844="","",VLOOKUP(A844,基础资料!A:E,4,0))</f>
        <v/>
      </c>
      <c r="L844" s="184" t="str">
        <f t="array" ref="L844">IF(OR(A844="",J844=""),"",J844*K844)</f>
        <v/>
      </c>
      <c r="M844" s="185" t="str">
        <f t="array" ref="M844">IF(AND(D844="",G844="",J844=""),"",IF(AND(D844="",G844=""),-J844,IF(AND(D844="",J844=""),-G844,IF(AND(G844="",J844=""),D844,IF(D844="",-G844-J844,IF(G844="",D844-J844,IF(J844="",D844-G844,D844-G844-J844)))))))</f>
        <v/>
      </c>
      <c r="N844" s="173" t="str">
        <f t="array" ref="N844">IF(A844="","",VLOOKUP(A844,基础资料!A:E,4,0))</f>
        <v/>
      </c>
      <c r="O844" s="184" t="str">
        <f t="array" ref="O844">IF(OR(A844="",M844=""),"",N844*M844)</f>
        <v/>
      </c>
    </row>
    <row r="845" spans="1:15">
      <c r="A845" s="182"/>
      <c r="B845" s="172"/>
      <c r="C845" s="172"/>
      <c r="D845" s="183" t="str">
        <f t="array" ref="D845">IF(SUMPRODUCT((原材料明细表!$A$6:$A$1000&gt;=$G$4)*(原材料明细表!$A$6:$A$1000&lt;=$H$4)*(原材料明细表!$C$6:$C$1000=$A845)*(原材料明细表!$F$6:$F$1000))=0,"",SUMPRODUCT((原材料明细表!$A$6:$A$1000&gt;=$G$4)*(原材料明细表!$A$6:$A$1000&lt;=$H$4)*(原材料明细表!$C$6:$C$1000=$A845)*(原材料明细表!$F$6:$F$1000)))</f>
        <v/>
      </c>
      <c r="E845" s="179" t="str">
        <f t="array" ref="E845">IF(A845="","",VLOOKUP(A845,基础资料!A:E,4,0))</f>
        <v/>
      </c>
      <c r="F845" s="180" t="str">
        <f t="array" ref="F845">IF(OR(A845="",D845=""),"",E845*D845)</f>
        <v/>
      </c>
      <c r="G845" s="181" t="str">
        <f t="array" ref="G845">IF(SUMPRODUCT((原材料明细表!$A$6:$A$1000&gt;=$G$4)*(原材料明细表!$A$6:$A$1000&lt;=$H$4)*(原材料明细表!$C$6:$C$1000=$A845)*(原材料明细表!$I$6:$I$1000))=0,"",SUMPRODUCT((原材料明细表!$A$6:$A$1000&gt;=$G$4)*(原材料明细表!$A$6:$A$1000&lt;=$H$4)*(原材料明细表!$C$6:$C$1000=$A845)*(原材料明细表!$I$6:$I$1000)))</f>
        <v/>
      </c>
      <c r="H845" s="179" t="str">
        <f t="array" ref="H845">IF(A845="","",VLOOKUP(A845,基础资料!A:E,4,0))</f>
        <v/>
      </c>
      <c r="I845" s="186" t="str">
        <f t="array" ref="I845">IF(OR(A845="",G845=""),"",G845*H845)</f>
        <v/>
      </c>
      <c r="J845" s="181" t="str">
        <f t="array" ref="J845">IF(SUMPRODUCT((原材料明细表!$A$6:$A$1000&gt;=$G$4)*(原材料明细表!$A$6:$A$1000&lt;=$H$4)*(原材料明细表!$C$6:$C$1000=$A845)*(原材料明细表!$L$6:$L$1000))=0,"",SUMPRODUCT((原材料明细表!$A$6:$A$1000&gt;=$G$4)*(原材料明细表!$A$6:$A$1000&lt;=$H$4)*(原材料明细表!$C$6:$C$1000=$A845)*(原材料明细表!$L$6:$L$1000)))</f>
        <v/>
      </c>
      <c r="K845" s="178" t="str">
        <f t="array" ref="K845">IF(A845="","",VLOOKUP(A845,基础资料!A:E,4,0))</f>
        <v/>
      </c>
      <c r="L845" s="186" t="str">
        <f t="array" ref="L845">IF(OR(A845="",J845=""),"",J845*K845)</f>
        <v/>
      </c>
      <c r="M845" s="187" t="str">
        <f t="array" ref="M845">IF(AND(D845="",G845="",J845=""),"",IF(AND(D845="",G845=""),-J845,IF(AND(D845="",J845=""),-G845,IF(AND(G845="",J845=""),D845,IF(D845="",-G845-J845,IF(G845="",D845-J845,IF(J845="",D845-G845,D845-G845-J845)))))))</f>
        <v/>
      </c>
      <c r="N845" s="178" t="str">
        <f t="array" ref="N845">IF(A845="","",VLOOKUP(A845,基础资料!A:E,4,0))</f>
        <v/>
      </c>
      <c r="O845" s="186" t="str">
        <f t="array" ref="O845">IF(OR(A845="",M845=""),"",N845*M845)</f>
        <v/>
      </c>
    </row>
    <row r="846" spans="1:15">
      <c r="A846" s="182"/>
      <c r="B846" s="172"/>
      <c r="C846" s="172"/>
      <c r="D846" s="183" t="str">
        <f t="array" ref="D846">IF(SUMPRODUCT((原材料明细表!$A$6:$A$1000&gt;=$G$4)*(原材料明细表!$A$6:$A$1000&lt;=$H$4)*(原材料明细表!$C$6:$C$1000=$A846)*(原材料明细表!$F$6:$F$1000))=0,"",SUMPRODUCT((原材料明细表!$A$6:$A$1000&gt;=$G$4)*(原材料明细表!$A$6:$A$1000&lt;=$H$4)*(原材料明细表!$C$6:$C$1000=$A846)*(原材料明细表!$F$6:$F$1000)))</f>
        <v/>
      </c>
      <c r="E846" s="174" t="str">
        <f t="array" ref="E846">IF(A846="","",VLOOKUP(A846,基础资料!A:E,4,0))</f>
        <v/>
      </c>
      <c r="F846" s="175" t="str">
        <f t="array" ref="F846">IF(OR(A846="",D846=""),"",E846*D846)</f>
        <v/>
      </c>
      <c r="G846" s="176" t="str">
        <f t="array" ref="G846">IF(SUMPRODUCT((原材料明细表!$A$6:$A$1000&gt;=$G$4)*(原材料明细表!$A$6:$A$1000&lt;=$H$4)*(原材料明细表!$C$6:$C$1000=$A846)*(原材料明细表!$I$6:$I$1000))=0,"",SUMPRODUCT((原材料明细表!$A$6:$A$1000&gt;=$G$4)*(原材料明细表!$A$6:$A$1000&lt;=$H$4)*(原材料明细表!$C$6:$C$1000=$A846)*(原材料明细表!$I$6:$I$1000)))</f>
        <v/>
      </c>
      <c r="H846" s="174" t="str">
        <f t="array" ref="H846">IF(A846="","",VLOOKUP(A846,基础资料!A:E,4,0))</f>
        <v/>
      </c>
      <c r="I846" s="184" t="str">
        <f t="array" ref="I846">IF(OR(A846="",G846=""),"",G846*H846)</f>
        <v/>
      </c>
      <c r="J846" s="176" t="str">
        <f t="array" ref="J846">IF(SUMPRODUCT((原材料明细表!$A$6:$A$1000&gt;=$G$4)*(原材料明细表!$A$6:$A$1000&lt;=$H$4)*(原材料明细表!$C$6:$C$1000=$A846)*(原材料明细表!$L$6:$L$1000))=0,"",SUMPRODUCT((原材料明细表!$A$6:$A$1000&gt;=$G$4)*(原材料明细表!$A$6:$A$1000&lt;=$H$4)*(原材料明细表!$C$6:$C$1000=$A846)*(原材料明细表!$L$6:$L$1000)))</f>
        <v/>
      </c>
      <c r="K846" s="173" t="str">
        <f t="array" ref="K846">IF(A846="","",VLOOKUP(A846,基础资料!A:E,4,0))</f>
        <v/>
      </c>
      <c r="L846" s="184" t="str">
        <f t="array" ref="L846">IF(OR(A846="",J846=""),"",J846*K846)</f>
        <v/>
      </c>
      <c r="M846" s="185" t="str">
        <f t="array" ref="M846">IF(AND(D846="",G846="",J846=""),"",IF(AND(D846="",G846=""),-J846,IF(AND(D846="",J846=""),-G846,IF(AND(G846="",J846=""),D846,IF(D846="",-G846-J846,IF(G846="",D846-J846,IF(J846="",D846-G846,D846-G846-J846)))))))</f>
        <v/>
      </c>
      <c r="N846" s="173" t="str">
        <f t="array" ref="N846">IF(A846="","",VLOOKUP(A846,基础资料!A:E,4,0))</f>
        <v/>
      </c>
      <c r="O846" s="184" t="str">
        <f t="array" ref="O846">IF(OR(A846="",M846=""),"",N846*M846)</f>
        <v/>
      </c>
    </row>
    <row r="847" spans="1:15">
      <c r="A847" s="182"/>
      <c r="B847" s="172"/>
      <c r="C847" s="172"/>
      <c r="D847" s="183" t="str">
        <f t="array" ref="D847">IF(SUMPRODUCT((原材料明细表!$A$6:$A$1000&gt;=$G$4)*(原材料明细表!$A$6:$A$1000&lt;=$H$4)*(原材料明细表!$C$6:$C$1000=$A847)*(原材料明细表!$F$6:$F$1000))=0,"",SUMPRODUCT((原材料明细表!$A$6:$A$1000&gt;=$G$4)*(原材料明细表!$A$6:$A$1000&lt;=$H$4)*(原材料明细表!$C$6:$C$1000=$A847)*(原材料明细表!$F$6:$F$1000)))</f>
        <v/>
      </c>
      <c r="E847" s="179" t="str">
        <f t="array" ref="E847">IF(A847="","",VLOOKUP(A847,基础资料!A:E,4,0))</f>
        <v/>
      </c>
      <c r="F847" s="180" t="str">
        <f t="array" ref="F847">IF(OR(A847="",D847=""),"",E847*D847)</f>
        <v/>
      </c>
      <c r="G847" s="181" t="str">
        <f t="array" ref="G847">IF(SUMPRODUCT((原材料明细表!$A$6:$A$1000&gt;=$G$4)*(原材料明细表!$A$6:$A$1000&lt;=$H$4)*(原材料明细表!$C$6:$C$1000=$A847)*(原材料明细表!$I$6:$I$1000))=0,"",SUMPRODUCT((原材料明细表!$A$6:$A$1000&gt;=$G$4)*(原材料明细表!$A$6:$A$1000&lt;=$H$4)*(原材料明细表!$C$6:$C$1000=$A847)*(原材料明细表!$I$6:$I$1000)))</f>
        <v/>
      </c>
      <c r="H847" s="179" t="str">
        <f t="array" ref="H847">IF(A847="","",VLOOKUP(A847,基础资料!A:E,4,0))</f>
        <v/>
      </c>
      <c r="I847" s="186" t="str">
        <f t="array" ref="I847">IF(OR(A847="",G847=""),"",G847*H847)</f>
        <v/>
      </c>
      <c r="J847" s="181" t="str">
        <f t="array" ref="J847">IF(SUMPRODUCT((原材料明细表!$A$6:$A$1000&gt;=$G$4)*(原材料明细表!$A$6:$A$1000&lt;=$H$4)*(原材料明细表!$C$6:$C$1000=$A847)*(原材料明细表!$L$6:$L$1000))=0,"",SUMPRODUCT((原材料明细表!$A$6:$A$1000&gt;=$G$4)*(原材料明细表!$A$6:$A$1000&lt;=$H$4)*(原材料明细表!$C$6:$C$1000=$A847)*(原材料明细表!$L$6:$L$1000)))</f>
        <v/>
      </c>
      <c r="K847" s="178" t="str">
        <f t="array" ref="K847">IF(A847="","",VLOOKUP(A847,基础资料!A:E,4,0))</f>
        <v/>
      </c>
      <c r="L847" s="186" t="str">
        <f t="array" ref="L847">IF(OR(A847="",J847=""),"",J847*K847)</f>
        <v/>
      </c>
      <c r="M847" s="187" t="str">
        <f t="array" ref="M847">IF(AND(D847="",G847="",J847=""),"",IF(AND(D847="",G847=""),-J847,IF(AND(D847="",J847=""),-G847,IF(AND(G847="",J847=""),D847,IF(D847="",-G847-J847,IF(G847="",D847-J847,IF(J847="",D847-G847,D847-G847-J847)))))))</f>
        <v/>
      </c>
      <c r="N847" s="178" t="str">
        <f t="array" ref="N847">IF(A847="","",VLOOKUP(A847,基础资料!A:E,4,0))</f>
        <v/>
      </c>
      <c r="O847" s="186" t="str">
        <f t="array" ref="O847">IF(OR(A847="",M847=""),"",N847*M847)</f>
        <v/>
      </c>
    </row>
    <row r="848" spans="1:15">
      <c r="A848" s="182"/>
      <c r="B848" s="172"/>
      <c r="C848" s="172"/>
      <c r="D848" s="183" t="str">
        <f t="array" ref="D848">IF(SUMPRODUCT((原材料明细表!$A$6:$A$1000&gt;=$G$4)*(原材料明细表!$A$6:$A$1000&lt;=$H$4)*(原材料明细表!$C$6:$C$1000=$A848)*(原材料明细表!$F$6:$F$1000))=0,"",SUMPRODUCT((原材料明细表!$A$6:$A$1000&gt;=$G$4)*(原材料明细表!$A$6:$A$1000&lt;=$H$4)*(原材料明细表!$C$6:$C$1000=$A848)*(原材料明细表!$F$6:$F$1000)))</f>
        <v/>
      </c>
      <c r="E848" s="174" t="str">
        <f t="array" ref="E848">IF(A848="","",VLOOKUP(A848,基础资料!A:E,4,0))</f>
        <v/>
      </c>
      <c r="F848" s="175" t="str">
        <f t="array" ref="F848">IF(OR(A848="",D848=""),"",E848*D848)</f>
        <v/>
      </c>
      <c r="G848" s="176" t="str">
        <f t="array" ref="G848">IF(SUMPRODUCT((原材料明细表!$A$6:$A$1000&gt;=$G$4)*(原材料明细表!$A$6:$A$1000&lt;=$H$4)*(原材料明细表!$C$6:$C$1000=$A848)*(原材料明细表!$I$6:$I$1000))=0,"",SUMPRODUCT((原材料明细表!$A$6:$A$1000&gt;=$G$4)*(原材料明细表!$A$6:$A$1000&lt;=$H$4)*(原材料明细表!$C$6:$C$1000=$A848)*(原材料明细表!$I$6:$I$1000)))</f>
        <v/>
      </c>
      <c r="H848" s="174" t="str">
        <f t="array" ref="H848">IF(A848="","",VLOOKUP(A848,基础资料!A:E,4,0))</f>
        <v/>
      </c>
      <c r="I848" s="184" t="str">
        <f t="array" ref="I848">IF(OR(A848="",G848=""),"",G848*H848)</f>
        <v/>
      </c>
      <c r="J848" s="176" t="str">
        <f t="array" ref="J848">IF(SUMPRODUCT((原材料明细表!$A$6:$A$1000&gt;=$G$4)*(原材料明细表!$A$6:$A$1000&lt;=$H$4)*(原材料明细表!$C$6:$C$1000=$A848)*(原材料明细表!$L$6:$L$1000))=0,"",SUMPRODUCT((原材料明细表!$A$6:$A$1000&gt;=$G$4)*(原材料明细表!$A$6:$A$1000&lt;=$H$4)*(原材料明细表!$C$6:$C$1000=$A848)*(原材料明细表!$L$6:$L$1000)))</f>
        <v/>
      </c>
      <c r="K848" s="173" t="str">
        <f t="array" ref="K848">IF(A848="","",VLOOKUP(A848,基础资料!A:E,4,0))</f>
        <v/>
      </c>
      <c r="L848" s="184" t="str">
        <f t="array" ref="L848">IF(OR(A848="",J848=""),"",J848*K848)</f>
        <v/>
      </c>
      <c r="M848" s="185" t="str">
        <f t="array" ref="M848">IF(AND(D848="",G848="",J848=""),"",IF(AND(D848="",G848=""),-J848,IF(AND(D848="",J848=""),-G848,IF(AND(G848="",J848=""),D848,IF(D848="",-G848-J848,IF(G848="",D848-J848,IF(J848="",D848-G848,D848-G848-J848)))))))</f>
        <v/>
      </c>
      <c r="N848" s="173" t="str">
        <f t="array" ref="N848">IF(A848="","",VLOOKUP(A848,基础资料!A:E,4,0))</f>
        <v/>
      </c>
      <c r="O848" s="184" t="str">
        <f t="array" ref="O848">IF(OR(A848="",M848=""),"",N848*M848)</f>
        <v/>
      </c>
    </row>
    <row r="849" spans="1:15">
      <c r="A849" s="182"/>
      <c r="B849" s="172"/>
      <c r="C849" s="172"/>
      <c r="D849" s="183" t="str">
        <f t="array" ref="D849">IF(SUMPRODUCT((原材料明细表!$A$6:$A$1000&gt;=$G$4)*(原材料明细表!$A$6:$A$1000&lt;=$H$4)*(原材料明细表!$C$6:$C$1000=$A849)*(原材料明细表!$F$6:$F$1000))=0,"",SUMPRODUCT((原材料明细表!$A$6:$A$1000&gt;=$G$4)*(原材料明细表!$A$6:$A$1000&lt;=$H$4)*(原材料明细表!$C$6:$C$1000=$A849)*(原材料明细表!$F$6:$F$1000)))</f>
        <v/>
      </c>
      <c r="E849" s="179" t="str">
        <f t="array" ref="E849">IF(A849="","",VLOOKUP(A849,基础资料!A:E,4,0))</f>
        <v/>
      </c>
      <c r="F849" s="180" t="str">
        <f t="array" ref="F849">IF(OR(A849="",D849=""),"",E849*D849)</f>
        <v/>
      </c>
      <c r="G849" s="181" t="str">
        <f t="array" ref="G849">IF(SUMPRODUCT((原材料明细表!$A$6:$A$1000&gt;=$G$4)*(原材料明细表!$A$6:$A$1000&lt;=$H$4)*(原材料明细表!$C$6:$C$1000=$A849)*(原材料明细表!$I$6:$I$1000))=0,"",SUMPRODUCT((原材料明细表!$A$6:$A$1000&gt;=$G$4)*(原材料明细表!$A$6:$A$1000&lt;=$H$4)*(原材料明细表!$C$6:$C$1000=$A849)*(原材料明细表!$I$6:$I$1000)))</f>
        <v/>
      </c>
      <c r="H849" s="179" t="str">
        <f t="array" ref="H849">IF(A849="","",VLOOKUP(A849,基础资料!A:E,4,0))</f>
        <v/>
      </c>
      <c r="I849" s="186" t="str">
        <f t="array" ref="I849">IF(OR(A849="",G849=""),"",G849*H849)</f>
        <v/>
      </c>
      <c r="J849" s="181" t="str">
        <f t="array" ref="J849">IF(SUMPRODUCT((原材料明细表!$A$6:$A$1000&gt;=$G$4)*(原材料明细表!$A$6:$A$1000&lt;=$H$4)*(原材料明细表!$C$6:$C$1000=$A849)*(原材料明细表!$L$6:$L$1000))=0,"",SUMPRODUCT((原材料明细表!$A$6:$A$1000&gt;=$G$4)*(原材料明细表!$A$6:$A$1000&lt;=$H$4)*(原材料明细表!$C$6:$C$1000=$A849)*(原材料明细表!$L$6:$L$1000)))</f>
        <v/>
      </c>
      <c r="K849" s="178" t="str">
        <f t="array" ref="K849">IF(A849="","",VLOOKUP(A849,基础资料!A:E,4,0))</f>
        <v/>
      </c>
      <c r="L849" s="186" t="str">
        <f t="array" ref="L849">IF(OR(A849="",J849=""),"",J849*K849)</f>
        <v/>
      </c>
      <c r="M849" s="187" t="str">
        <f t="array" ref="M849">IF(AND(D849="",G849="",J849=""),"",IF(AND(D849="",G849=""),-J849,IF(AND(D849="",J849=""),-G849,IF(AND(G849="",J849=""),D849,IF(D849="",-G849-J849,IF(G849="",D849-J849,IF(J849="",D849-G849,D849-G849-J849)))))))</f>
        <v/>
      </c>
      <c r="N849" s="178" t="str">
        <f t="array" ref="N849">IF(A849="","",VLOOKUP(A849,基础资料!A:E,4,0))</f>
        <v/>
      </c>
      <c r="O849" s="186" t="str">
        <f t="array" ref="O849">IF(OR(A849="",M849=""),"",N849*M849)</f>
        <v/>
      </c>
    </row>
    <row r="850" spans="1:15">
      <c r="A850" s="182"/>
      <c r="B850" s="172"/>
      <c r="C850" s="172"/>
      <c r="D850" s="183" t="str">
        <f t="array" ref="D850">IF(SUMPRODUCT((原材料明细表!$A$6:$A$1000&gt;=$G$4)*(原材料明细表!$A$6:$A$1000&lt;=$H$4)*(原材料明细表!$C$6:$C$1000=$A850)*(原材料明细表!$F$6:$F$1000))=0,"",SUMPRODUCT((原材料明细表!$A$6:$A$1000&gt;=$G$4)*(原材料明细表!$A$6:$A$1000&lt;=$H$4)*(原材料明细表!$C$6:$C$1000=$A850)*(原材料明细表!$F$6:$F$1000)))</f>
        <v/>
      </c>
      <c r="E850" s="174" t="str">
        <f t="array" ref="E850">IF(A850="","",VLOOKUP(A850,基础资料!A:E,4,0))</f>
        <v/>
      </c>
      <c r="F850" s="175" t="str">
        <f t="array" ref="F850">IF(OR(A850="",D850=""),"",E850*D850)</f>
        <v/>
      </c>
      <c r="G850" s="176" t="str">
        <f t="array" ref="G850">IF(SUMPRODUCT((原材料明细表!$A$6:$A$1000&gt;=$G$4)*(原材料明细表!$A$6:$A$1000&lt;=$H$4)*(原材料明细表!$C$6:$C$1000=$A850)*(原材料明细表!$I$6:$I$1000))=0,"",SUMPRODUCT((原材料明细表!$A$6:$A$1000&gt;=$G$4)*(原材料明细表!$A$6:$A$1000&lt;=$H$4)*(原材料明细表!$C$6:$C$1000=$A850)*(原材料明细表!$I$6:$I$1000)))</f>
        <v/>
      </c>
      <c r="H850" s="174" t="str">
        <f t="array" ref="H850">IF(A850="","",VLOOKUP(A850,基础资料!A:E,4,0))</f>
        <v/>
      </c>
      <c r="I850" s="184" t="str">
        <f t="array" ref="I850">IF(OR(A850="",G850=""),"",G850*H850)</f>
        <v/>
      </c>
      <c r="J850" s="176" t="str">
        <f t="array" ref="J850">IF(SUMPRODUCT((原材料明细表!$A$6:$A$1000&gt;=$G$4)*(原材料明细表!$A$6:$A$1000&lt;=$H$4)*(原材料明细表!$C$6:$C$1000=$A850)*(原材料明细表!$L$6:$L$1000))=0,"",SUMPRODUCT((原材料明细表!$A$6:$A$1000&gt;=$G$4)*(原材料明细表!$A$6:$A$1000&lt;=$H$4)*(原材料明细表!$C$6:$C$1000=$A850)*(原材料明细表!$L$6:$L$1000)))</f>
        <v/>
      </c>
      <c r="K850" s="173" t="str">
        <f t="array" ref="K850">IF(A850="","",VLOOKUP(A850,基础资料!A:E,4,0))</f>
        <v/>
      </c>
      <c r="L850" s="184" t="str">
        <f t="array" ref="L850">IF(OR(A850="",J850=""),"",J850*K850)</f>
        <v/>
      </c>
      <c r="M850" s="185" t="str">
        <f t="array" ref="M850">IF(AND(D850="",G850="",J850=""),"",IF(AND(D850="",G850=""),-J850,IF(AND(D850="",J850=""),-G850,IF(AND(G850="",J850=""),D850,IF(D850="",-G850-J850,IF(G850="",D850-J850,IF(J850="",D850-G850,D850-G850-J850)))))))</f>
        <v/>
      </c>
      <c r="N850" s="173" t="str">
        <f t="array" ref="N850">IF(A850="","",VLOOKUP(A850,基础资料!A:E,4,0))</f>
        <v/>
      </c>
      <c r="O850" s="184" t="str">
        <f t="array" ref="O850">IF(OR(A850="",M850=""),"",N850*M850)</f>
        <v/>
      </c>
    </row>
    <row r="851" spans="1:15">
      <c r="A851" s="182"/>
      <c r="B851" s="172"/>
      <c r="C851" s="172"/>
      <c r="D851" s="183" t="str">
        <f t="array" ref="D851">IF(SUMPRODUCT((原材料明细表!$A$6:$A$1000&gt;=$G$4)*(原材料明细表!$A$6:$A$1000&lt;=$H$4)*(原材料明细表!$C$6:$C$1000=$A851)*(原材料明细表!$F$6:$F$1000))=0,"",SUMPRODUCT((原材料明细表!$A$6:$A$1000&gt;=$G$4)*(原材料明细表!$A$6:$A$1000&lt;=$H$4)*(原材料明细表!$C$6:$C$1000=$A851)*(原材料明细表!$F$6:$F$1000)))</f>
        <v/>
      </c>
      <c r="E851" s="179" t="str">
        <f t="array" ref="E851">IF(A851="","",VLOOKUP(A851,基础资料!A:E,4,0))</f>
        <v/>
      </c>
      <c r="F851" s="180" t="str">
        <f t="array" ref="F851">IF(OR(A851="",D851=""),"",E851*D851)</f>
        <v/>
      </c>
      <c r="G851" s="181" t="str">
        <f t="array" ref="G851">IF(SUMPRODUCT((原材料明细表!$A$6:$A$1000&gt;=$G$4)*(原材料明细表!$A$6:$A$1000&lt;=$H$4)*(原材料明细表!$C$6:$C$1000=$A851)*(原材料明细表!$I$6:$I$1000))=0,"",SUMPRODUCT((原材料明细表!$A$6:$A$1000&gt;=$G$4)*(原材料明细表!$A$6:$A$1000&lt;=$H$4)*(原材料明细表!$C$6:$C$1000=$A851)*(原材料明细表!$I$6:$I$1000)))</f>
        <v/>
      </c>
      <c r="H851" s="179" t="str">
        <f t="array" ref="H851">IF(A851="","",VLOOKUP(A851,基础资料!A:E,4,0))</f>
        <v/>
      </c>
      <c r="I851" s="186" t="str">
        <f t="array" ref="I851">IF(OR(A851="",G851=""),"",G851*H851)</f>
        <v/>
      </c>
      <c r="J851" s="181" t="str">
        <f t="array" ref="J851">IF(SUMPRODUCT((原材料明细表!$A$6:$A$1000&gt;=$G$4)*(原材料明细表!$A$6:$A$1000&lt;=$H$4)*(原材料明细表!$C$6:$C$1000=$A851)*(原材料明细表!$L$6:$L$1000))=0,"",SUMPRODUCT((原材料明细表!$A$6:$A$1000&gt;=$G$4)*(原材料明细表!$A$6:$A$1000&lt;=$H$4)*(原材料明细表!$C$6:$C$1000=$A851)*(原材料明细表!$L$6:$L$1000)))</f>
        <v/>
      </c>
      <c r="K851" s="178" t="str">
        <f t="array" ref="K851">IF(A851="","",VLOOKUP(A851,基础资料!A:E,4,0))</f>
        <v/>
      </c>
      <c r="L851" s="186" t="str">
        <f t="array" ref="L851">IF(OR(A851="",J851=""),"",J851*K851)</f>
        <v/>
      </c>
      <c r="M851" s="187" t="str">
        <f t="array" ref="M851">IF(AND(D851="",G851="",J851=""),"",IF(AND(D851="",G851=""),-J851,IF(AND(D851="",J851=""),-G851,IF(AND(G851="",J851=""),D851,IF(D851="",-G851-J851,IF(G851="",D851-J851,IF(J851="",D851-G851,D851-G851-J851)))))))</f>
        <v/>
      </c>
      <c r="N851" s="178" t="str">
        <f t="array" ref="N851">IF(A851="","",VLOOKUP(A851,基础资料!A:E,4,0))</f>
        <v/>
      </c>
      <c r="O851" s="186" t="str">
        <f t="array" ref="O851">IF(OR(A851="",M851=""),"",N851*M851)</f>
        <v/>
      </c>
    </row>
    <row r="852" spans="1:15">
      <c r="A852" s="182"/>
      <c r="B852" s="172"/>
      <c r="C852" s="172"/>
      <c r="D852" s="183" t="str">
        <f t="array" ref="D852">IF(SUMPRODUCT((原材料明细表!$A$6:$A$1000&gt;=$G$4)*(原材料明细表!$A$6:$A$1000&lt;=$H$4)*(原材料明细表!$C$6:$C$1000=$A852)*(原材料明细表!$F$6:$F$1000))=0,"",SUMPRODUCT((原材料明细表!$A$6:$A$1000&gt;=$G$4)*(原材料明细表!$A$6:$A$1000&lt;=$H$4)*(原材料明细表!$C$6:$C$1000=$A852)*(原材料明细表!$F$6:$F$1000)))</f>
        <v/>
      </c>
      <c r="E852" s="174" t="str">
        <f t="array" ref="E852">IF(A852="","",VLOOKUP(A852,基础资料!A:E,4,0))</f>
        <v/>
      </c>
      <c r="F852" s="175" t="str">
        <f t="array" ref="F852">IF(OR(A852="",D852=""),"",E852*D852)</f>
        <v/>
      </c>
      <c r="G852" s="176" t="str">
        <f t="array" ref="G852">IF(SUMPRODUCT((原材料明细表!$A$6:$A$1000&gt;=$G$4)*(原材料明细表!$A$6:$A$1000&lt;=$H$4)*(原材料明细表!$C$6:$C$1000=$A852)*(原材料明细表!$I$6:$I$1000))=0,"",SUMPRODUCT((原材料明细表!$A$6:$A$1000&gt;=$G$4)*(原材料明细表!$A$6:$A$1000&lt;=$H$4)*(原材料明细表!$C$6:$C$1000=$A852)*(原材料明细表!$I$6:$I$1000)))</f>
        <v/>
      </c>
      <c r="H852" s="174" t="str">
        <f t="array" ref="H852">IF(A852="","",VLOOKUP(A852,基础资料!A:E,4,0))</f>
        <v/>
      </c>
      <c r="I852" s="184" t="str">
        <f t="array" ref="I852">IF(OR(A852="",G852=""),"",G852*H852)</f>
        <v/>
      </c>
      <c r="J852" s="176" t="str">
        <f t="array" ref="J852">IF(SUMPRODUCT((原材料明细表!$A$6:$A$1000&gt;=$G$4)*(原材料明细表!$A$6:$A$1000&lt;=$H$4)*(原材料明细表!$C$6:$C$1000=$A852)*(原材料明细表!$L$6:$L$1000))=0,"",SUMPRODUCT((原材料明细表!$A$6:$A$1000&gt;=$G$4)*(原材料明细表!$A$6:$A$1000&lt;=$H$4)*(原材料明细表!$C$6:$C$1000=$A852)*(原材料明细表!$L$6:$L$1000)))</f>
        <v/>
      </c>
      <c r="K852" s="173" t="str">
        <f t="array" ref="K852">IF(A852="","",VLOOKUP(A852,基础资料!A:E,4,0))</f>
        <v/>
      </c>
      <c r="L852" s="184" t="str">
        <f t="array" ref="L852">IF(OR(A852="",J852=""),"",J852*K852)</f>
        <v/>
      </c>
      <c r="M852" s="185" t="str">
        <f t="array" ref="M852">IF(AND(D852="",G852="",J852=""),"",IF(AND(D852="",G852=""),-J852,IF(AND(D852="",J852=""),-G852,IF(AND(G852="",J852=""),D852,IF(D852="",-G852-J852,IF(G852="",D852-J852,IF(J852="",D852-G852,D852-G852-J852)))))))</f>
        <v/>
      </c>
      <c r="N852" s="173" t="str">
        <f t="array" ref="N852">IF(A852="","",VLOOKUP(A852,基础资料!A:E,4,0))</f>
        <v/>
      </c>
      <c r="O852" s="184" t="str">
        <f t="array" ref="O852">IF(OR(A852="",M852=""),"",N852*M852)</f>
        <v/>
      </c>
    </row>
    <row r="853" spans="1:15">
      <c r="A853" s="182"/>
      <c r="B853" s="172"/>
      <c r="C853" s="172"/>
      <c r="D853" s="183" t="str">
        <f t="array" ref="D853">IF(SUMPRODUCT((原材料明细表!$A$6:$A$1000&gt;=$G$4)*(原材料明细表!$A$6:$A$1000&lt;=$H$4)*(原材料明细表!$C$6:$C$1000=$A853)*(原材料明细表!$F$6:$F$1000))=0,"",SUMPRODUCT((原材料明细表!$A$6:$A$1000&gt;=$G$4)*(原材料明细表!$A$6:$A$1000&lt;=$H$4)*(原材料明细表!$C$6:$C$1000=$A853)*(原材料明细表!$F$6:$F$1000)))</f>
        <v/>
      </c>
      <c r="E853" s="179" t="str">
        <f t="array" ref="E853">IF(A853="","",VLOOKUP(A853,基础资料!A:E,4,0))</f>
        <v/>
      </c>
      <c r="F853" s="180" t="str">
        <f t="array" ref="F853">IF(OR(A853="",D853=""),"",E853*D853)</f>
        <v/>
      </c>
      <c r="G853" s="181" t="str">
        <f t="array" ref="G853">IF(SUMPRODUCT((原材料明细表!$A$6:$A$1000&gt;=$G$4)*(原材料明细表!$A$6:$A$1000&lt;=$H$4)*(原材料明细表!$C$6:$C$1000=$A853)*(原材料明细表!$I$6:$I$1000))=0,"",SUMPRODUCT((原材料明细表!$A$6:$A$1000&gt;=$G$4)*(原材料明细表!$A$6:$A$1000&lt;=$H$4)*(原材料明细表!$C$6:$C$1000=$A853)*(原材料明细表!$I$6:$I$1000)))</f>
        <v/>
      </c>
      <c r="H853" s="179" t="str">
        <f t="array" ref="H853">IF(A853="","",VLOOKUP(A853,基础资料!A:E,4,0))</f>
        <v/>
      </c>
      <c r="I853" s="186" t="str">
        <f t="array" ref="I853">IF(OR(A853="",G853=""),"",G853*H853)</f>
        <v/>
      </c>
      <c r="J853" s="181" t="str">
        <f t="array" ref="J853">IF(SUMPRODUCT((原材料明细表!$A$6:$A$1000&gt;=$G$4)*(原材料明细表!$A$6:$A$1000&lt;=$H$4)*(原材料明细表!$C$6:$C$1000=$A853)*(原材料明细表!$L$6:$L$1000))=0,"",SUMPRODUCT((原材料明细表!$A$6:$A$1000&gt;=$G$4)*(原材料明细表!$A$6:$A$1000&lt;=$H$4)*(原材料明细表!$C$6:$C$1000=$A853)*(原材料明细表!$L$6:$L$1000)))</f>
        <v/>
      </c>
      <c r="K853" s="178" t="str">
        <f t="array" ref="K853">IF(A853="","",VLOOKUP(A853,基础资料!A:E,4,0))</f>
        <v/>
      </c>
      <c r="L853" s="186" t="str">
        <f t="array" ref="L853">IF(OR(A853="",J853=""),"",J853*K853)</f>
        <v/>
      </c>
      <c r="M853" s="187" t="str">
        <f t="array" ref="M853">IF(AND(D853="",G853="",J853=""),"",IF(AND(D853="",G853=""),-J853,IF(AND(D853="",J853=""),-G853,IF(AND(G853="",J853=""),D853,IF(D853="",-G853-J853,IF(G853="",D853-J853,IF(J853="",D853-G853,D853-G853-J853)))))))</f>
        <v/>
      </c>
      <c r="N853" s="178" t="str">
        <f t="array" ref="N853">IF(A853="","",VLOOKUP(A853,基础资料!A:E,4,0))</f>
        <v/>
      </c>
      <c r="O853" s="186" t="str">
        <f t="array" ref="O853">IF(OR(A853="",M853=""),"",N853*M853)</f>
        <v/>
      </c>
    </row>
    <row r="854" spans="1:15">
      <c r="A854" s="182"/>
      <c r="B854" s="172"/>
      <c r="C854" s="172"/>
      <c r="D854" s="183" t="str">
        <f t="array" ref="D854">IF(SUMPRODUCT((原材料明细表!$A$6:$A$1000&gt;=$G$4)*(原材料明细表!$A$6:$A$1000&lt;=$H$4)*(原材料明细表!$C$6:$C$1000=$A854)*(原材料明细表!$F$6:$F$1000))=0,"",SUMPRODUCT((原材料明细表!$A$6:$A$1000&gt;=$G$4)*(原材料明细表!$A$6:$A$1000&lt;=$H$4)*(原材料明细表!$C$6:$C$1000=$A854)*(原材料明细表!$F$6:$F$1000)))</f>
        <v/>
      </c>
      <c r="E854" s="174" t="str">
        <f t="array" ref="E854">IF(A854="","",VLOOKUP(A854,基础资料!A:E,4,0))</f>
        <v/>
      </c>
      <c r="F854" s="175" t="str">
        <f t="array" ref="F854">IF(OR(A854="",D854=""),"",E854*D854)</f>
        <v/>
      </c>
      <c r="G854" s="176" t="str">
        <f t="array" ref="G854">IF(SUMPRODUCT((原材料明细表!$A$6:$A$1000&gt;=$G$4)*(原材料明细表!$A$6:$A$1000&lt;=$H$4)*(原材料明细表!$C$6:$C$1000=$A854)*(原材料明细表!$I$6:$I$1000))=0,"",SUMPRODUCT((原材料明细表!$A$6:$A$1000&gt;=$G$4)*(原材料明细表!$A$6:$A$1000&lt;=$H$4)*(原材料明细表!$C$6:$C$1000=$A854)*(原材料明细表!$I$6:$I$1000)))</f>
        <v/>
      </c>
      <c r="H854" s="174" t="str">
        <f t="array" ref="H854">IF(A854="","",VLOOKUP(A854,基础资料!A:E,4,0))</f>
        <v/>
      </c>
      <c r="I854" s="184" t="str">
        <f t="array" ref="I854">IF(OR(A854="",G854=""),"",G854*H854)</f>
        <v/>
      </c>
      <c r="J854" s="176" t="str">
        <f t="array" ref="J854">IF(SUMPRODUCT((原材料明细表!$A$6:$A$1000&gt;=$G$4)*(原材料明细表!$A$6:$A$1000&lt;=$H$4)*(原材料明细表!$C$6:$C$1000=$A854)*(原材料明细表!$L$6:$L$1000))=0,"",SUMPRODUCT((原材料明细表!$A$6:$A$1000&gt;=$G$4)*(原材料明细表!$A$6:$A$1000&lt;=$H$4)*(原材料明细表!$C$6:$C$1000=$A854)*(原材料明细表!$L$6:$L$1000)))</f>
        <v/>
      </c>
      <c r="K854" s="173" t="str">
        <f t="array" ref="K854">IF(A854="","",VLOOKUP(A854,基础资料!A:E,4,0))</f>
        <v/>
      </c>
      <c r="L854" s="184" t="str">
        <f t="array" ref="L854">IF(OR(A854="",J854=""),"",J854*K854)</f>
        <v/>
      </c>
      <c r="M854" s="185" t="str">
        <f t="array" ref="M854">IF(AND(D854="",G854="",J854=""),"",IF(AND(D854="",G854=""),-J854,IF(AND(D854="",J854=""),-G854,IF(AND(G854="",J854=""),D854,IF(D854="",-G854-J854,IF(G854="",D854-J854,IF(J854="",D854-G854,D854-G854-J854)))))))</f>
        <v/>
      </c>
      <c r="N854" s="173" t="str">
        <f t="array" ref="N854">IF(A854="","",VLOOKUP(A854,基础资料!A:E,4,0))</f>
        <v/>
      </c>
      <c r="O854" s="184" t="str">
        <f t="array" ref="O854">IF(OR(A854="",M854=""),"",N854*M854)</f>
        <v/>
      </c>
    </row>
    <row r="855" spans="1:15">
      <c r="A855" s="182"/>
      <c r="B855" s="172"/>
      <c r="C855" s="172"/>
      <c r="D855" s="183" t="str">
        <f t="array" ref="D855">IF(SUMPRODUCT((原材料明细表!$A$6:$A$1000&gt;=$G$4)*(原材料明细表!$A$6:$A$1000&lt;=$H$4)*(原材料明细表!$C$6:$C$1000=$A855)*(原材料明细表!$F$6:$F$1000))=0,"",SUMPRODUCT((原材料明细表!$A$6:$A$1000&gt;=$G$4)*(原材料明细表!$A$6:$A$1000&lt;=$H$4)*(原材料明细表!$C$6:$C$1000=$A855)*(原材料明细表!$F$6:$F$1000)))</f>
        <v/>
      </c>
      <c r="E855" s="179" t="str">
        <f t="array" ref="E855">IF(A855="","",VLOOKUP(A855,基础资料!A:E,4,0))</f>
        <v/>
      </c>
      <c r="F855" s="180" t="str">
        <f t="array" ref="F855">IF(OR(A855="",D855=""),"",E855*D855)</f>
        <v/>
      </c>
      <c r="G855" s="181" t="str">
        <f t="array" ref="G855">IF(SUMPRODUCT((原材料明细表!$A$6:$A$1000&gt;=$G$4)*(原材料明细表!$A$6:$A$1000&lt;=$H$4)*(原材料明细表!$C$6:$C$1000=$A855)*(原材料明细表!$I$6:$I$1000))=0,"",SUMPRODUCT((原材料明细表!$A$6:$A$1000&gt;=$G$4)*(原材料明细表!$A$6:$A$1000&lt;=$H$4)*(原材料明细表!$C$6:$C$1000=$A855)*(原材料明细表!$I$6:$I$1000)))</f>
        <v/>
      </c>
      <c r="H855" s="179" t="str">
        <f t="array" ref="H855">IF(A855="","",VLOOKUP(A855,基础资料!A:E,4,0))</f>
        <v/>
      </c>
      <c r="I855" s="186" t="str">
        <f t="array" ref="I855">IF(OR(A855="",G855=""),"",G855*H855)</f>
        <v/>
      </c>
      <c r="J855" s="181" t="str">
        <f t="array" ref="J855">IF(SUMPRODUCT((原材料明细表!$A$6:$A$1000&gt;=$G$4)*(原材料明细表!$A$6:$A$1000&lt;=$H$4)*(原材料明细表!$C$6:$C$1000=$A855)*(原材料明细表!$L$6:$L$1000))=0,"",SUMPRODUCT((原材料明细表!$A$6:$A$1000&gt;=$G$4)*(原材料明细表!$A$6:$A$1000&lt;=$H$4)*(原材料明细表!$C$6:$C$1000=$A855)*(原材料明细表!$L$6:$L$1000)))</f>
        <v/>
      </c>
      <c r="K855" s="178" t="str">
        <f t="array" ref="K855">IF(A855="","",VLOOKUP(A855,基础资料!A:E,4,0))</f>
        <v/>
      </c>
      <c r="L855" s="186" t="str">
        <f t="array" ref="L855">IF(OR(A855="",J855=""),"",J855*K855)</f>
        <v/>
      </c>
      <c r="M855" s="187" t="str">
        <f t="array" ref="M855">IF(AND(D855="",G855="",J855=""),"",IF(AND(D855="",G855=""),-J855,IF(AND(D855="",J855=""),-G855,IF(AND(G855="",J855=""),D855,IF(D855="",-G855-J855,IF(G855="",D855-J855,IF(J855="",D855-G855,D855-G855-J855)))))))</f>
        <v/>
      </c>
      <c r="N855" s="178" t="str">
        <f t="array" ref="N855">IF(A855="","",VLOOKUP(A855,基础资料!A:E,4,0))</f>
        <v/>
      </c>
      <c r="O855" s="186" t="str">
        <f t="array" ref="O855">IF(OR(A855="",M855=""),"",N855*M855)</f>
        <v/>
      </c>
    </row>
    <row r="856" spans="1:15">
      <c r="A856" s="182"/>
      <c r="B856" s="172"/>
      <c r="C856" s="172"/>
      <c r="D856" s="183" t="str">
        <f t="array" ref="D856">IF(SUMPRODUCT((原材料明细表!$A$6:$A$1000&gt;=$G$4)*(原材料明细表!$A$6:$A$1000&lt;=$H$4)*(原材料明细表!$C$6:$C$1000=$A856)*(原材料明细表!$F$6:$F$1000))=0,"",SUMPRODUCT((原材料明细表!$A$6:$A$1000&gt;=$G$4)*(原材料明细表!$A$6:$A$1000&lt;=$H$4)*(原材料明细表!$C$6:$C$1000=$A856)*(原材料明细表!$F$6:$F$1000)))</f>
        <v/>
      </c>
      <c r="E856" s="174" t="str">
        <f t="array" ref="E856">IF(A856="","",VLOOKUP(A856,基础资料!A:E,4,0))</f>
        <v/>
      </c>
      <c r="F856" s="175" t="str">
        <f t="array" ref="F856">IF(OR(A856="",D856=""),"",E856*D856)</f>
        <v/>
      </c>
      <c r="G856" s="176" t="str">
        <f t="array" ref="G856">IF(SUMPRODUCT((原材料明细表!$A$6:$A$1000&gt;=$G$4)*(原材料明细表!$A$6:$A$1000&lt;=$H$4)*(原材料明细表!$C$6:$C$1000=$A856)*(原材料明细表!$I$6:$I$1000))=0,"",SUMPRODUCT((原材料明细表!$A$6:$A$1000&gt;=$G$4)*(原材料明细表!$A$6:$A$1000&lt;=$H$4)*(原材料明细表!$C$6:$C$1000=$A856)*(原材料明细表!$I$6:$I$1000)))</f>
        <v/>
      </c>
      <c r="H856" s="174" t="str">
        <f t="array" ref="H856">IF(A856="","",VLOOKUP(A856,基础资料!A:E,4,0))</f>
        <v/>
      </c>
      <c r="I856" s="184" t="str">
        <f t="array" ref="I856">IF(OR(A856="",G856=""),"",G856*H856)</f>
        <v/>
      </c>
      <c r="J856" s="176" t="str">
        <f t="array" ref="J856">IF(SUMPRODUCT((原材料明细表!$A$6:$A$1000&gt;=$G$4)*(原材料明细表!$A$6:$A$1000&lt;=$H$4)*(原材料明细表!$C$6:$C$1000=$A856)*(原材料明细表!$L$6:$L$1000))=0,"",SUMPRODUCT((原材料明细表!$A$6:$A$1000&gt;=$G$4)*(原材料明细表!$A$6:$A$1000&lt;=$H$4)*(原材料明细表!$C$6:$C$1000=$A856)*(原材料明细表!$L$6:$L$1000)))</f>
        <v/>
      </c>
      <c r="K856" s="173" t="str">
        <f t="array" ref="K856">IF(A856="","",VLOOKUP(A856,基础资料!A:E,4,0))</f>
        <v/>
      </c>
      <c r="L856" s="184" t="str">
        <f t="array" ref="L856">IF(OR(A856="",J856=""),"",J856*K856)</f>
        <v/>
      </c>
      <c r="M856" s="185" t="str">
        <f t="array" ref="M856">IF(AND(D856="",G856="",J856=""),"",IF(AND(D856="",G856=""),-J856,IF(AND(D856="",J856=""),-G856,IF(AND(G856="",J856=""),D856,IF(D856="",-G856-J856,IF(G856="",D856-J856,IF(J856="",D856-G856,D856-G856-J856)))))))</f>
        <v/>
      </c>
      <c r="N856" s="173" t="str">
        <f t="array" ref="N856">IF(A856="","",VLOOKUP(A856,基础资料!A:E,4,0))</f>
        <v/>
      </c>
      <c r="O856" s="184" t="str">
        <f t="array" ref="O856">IF(OR(A856="",M856=""),"",N856*M856)</f>
        <v/>
      </c>
    </row>
    <row r="857" spans="1:15">
      <c r="A857" s="182"/>
      <c r="B857" s="172"/>
      <c r="C857" s="172"/>
      <c r="D857" s="183" t="str">
        <f t="array" ref="D857">IF(SUMPRODUCT((原材料明细表!$A$6:$A$1000&gt;=$G$4)*(原材料明细表!$A$6:$A$1000&lt;=$H$4)*(原材料明细表!$C$6:$C$1000=$A857)*(原材料明细表!$F$6:$F$1000))=0,"",SUMPRODUCT((原材料明细表!$A$6:$A$1000&gt;=$G$4)*(原材料明细表!$A$6:$A$1000&lt;=$H$4)*(原材料明细表!$C$6:$C$1000=$A857)*(原材料明细表!$F$6:$F$1000)))</f>
        <v/>
      </c>
      <c r="E857" s="179" t="str">
        <f t="array" ref="E857">IF(A857="","",VLOOKUP(A857,基础资料!A:E,4,0))</f>
        <v/>
      </c>
      <c r="F857" s="180" t="str">
        <f t="array" ref="F857">IF(OR(A857="",D857=""),"",E857*D857)</f>
        <v/>
      </c>
      <c r="G857" s="181" t="str">
        <f t="array" ref="G857">IF(SUMPRODUCT((原材料明细表!$A$6:$A$1000&gt;=$G$4)*(原材料明细表!$A$6:$A$1000&lt;=$H$4)*(原材料明细表!$C$6:$C$1000=$A857)*(原材料明细表!$I$6:$I$1000))=0,"",SUMPRODUCT((原材料明细表!$A$6:$A$1000&gt;=$G$4)*(原材料明细表!$A$6:$A$1000&lt;=$H$4)*(原材料明细表!$C$6:$C$1000=$A857)*(原材料明细表!$I$6:$I$1000)))</f>
        <v/>
      </c>
      <c r="H857" s="179" t="str">
        <f t="array" ref="H857">IF(A857="","",VLOOKUP(A857,基础资料!A:E,4,0))</f>
        <v/>
      </c>
      <c r="I857" s="186" t="str">
        <f t="array" ref="I857">IF(OR(A857="",G857=""),"",G857*H857)</f>
        <v/>
      </c>
      <c r="J857" s="181" t="str">
        <f t="array" ref="J857">IF(SUMPRODUCT((原材料明细表!$A$6:$A$1000&gt;=$G$4)*(原材料明细表!$A$6:$A$1000&lt;=$H$4)*(原材料明细表!$C$6:$C$1000=$A857)*(原材料明细表!$L$6:$L$1000))=0,"",SUMPRODUCT((原材料明细表!$A$6:$A$1000&gt;=$G$4)*(原材料明细表!$A$6:$A$1000&lt;=$H$4)*(原材料明细表!$C$6:$C$1000=$A857)*(原材料明细表!$L$6:$L$1000)))</f>
        <v/>
      </c>
      <c r="K857" s="178" t="str">
        <f t="array" ref="K857">IF(A857="","",VLOOKUP(A857,基础资料!A:E,4,0))</f>
        <v/>
      </c>
      <c r="L857" s="186" t="str">
        <f t="array" ref="L857">IF(OR(A857="",J857=""),"",J857*K857)</f>
        <v/>
      </c>
      <c r="M857" s="187" t="str">
        <f t="array" ref="M857">IF(AND(D857="",G857="",J857=""),"",IF(AND(D857="",G857=""),-J857,IF(AND(D857="",J857=""),-G857,IF(AND(G857="",J857=""),D857,IF(D857="",-G857-J857,IF(G857="",D857-J857,IF(J857="",D857-G857,D857-G857-J857)))))))</f>
        <v/>
      </c>
      <c r="N857" s="178" t="str">
        <f t="array" ref="N857">IF(A857="","",VLOOKUP(A857,基础资料!A:E,4,0))</f>
        <v/>
      </c>
      <c r="O857" s="186" t="str">
        <f t="array" ref="O857">IF(OR(A857="",M857=""),"",N857*M857)</f>
        <v/>
      </c>
    </row>
    <row r="858" spans="1:15">
      <c r="A858" s="182"/>
      <c r="B858" s="172"/>
      <c r="C858" s="172"/>
      <c r="D858" s="183" t="str">
        <f t="array" ref="D858">IF(SUMPRODUCT((原材料明细表!$A$6:$A$1000&gt;=$G$4)*(原材料明细表!$A$6:$A$1000&lt;=$H$4)*(原材料明细表!$C$6:$C$1000=$A858)*(原材料明细表!$F$6:$F$1000))=0,"",SUMPRODUCT((原材料明细表!$A$6:$A$1000&gt;=$G$4)*(原材料明细表!$A$6:$A$1000&lt;=$H$4)*(原材料明细表!$C$6:$C$1000=$A858)*(原材料明细表!$F$6:$F$1000)))</f>
        <v/>
      </c>
      <c r="E858" s="174" t="str">
        <f t="array" ref="E858">IF(A858="","",VLOOKUP(A858,基础资料!A:E,4,0))</f>
        <v/>
      </c>
      <c r="F858" s="175" t="str">
        <f t="array" ref="F858">IF(OR(A858="",D858=""),"",E858*D858)</f>
        <v/>
      </c>
      <c r="G858" s="176" t="str">
        <f t="array" ref="G858">IF(SUMPRODUCT((原材料明细表!$A$6:$A$1000&gt;=$G$4)*(原材料明细表!$A$6:$A$1000&lt;=$H$4)*(原材料明细表!$C$6:$C$1000=$A858)*(原材料明细表!$I$6:$I$1000))=0,"",SUMPRODUCT((原材料明细表!$A$6:$A$1000&gt;=$G$4)*(原材料明细表!$A$6:$A$1000&lt;=$H$4)*(原材料明细表!$C$6:$C$1000=$A858)*(原材料明细表!$I$6:$I$1000)))</f>
        <v/>
      </c>
      <c r="H858" s="174" t="str">
        <f t="array" ref="H858">IF(A858="","",VLOOKUP(A858,基础资料!A:E,4,0))</f>
        <v/>
      </c>
      <c r="I858" s="184" t="str">
        <f t="array" ref="I858">IF(OR(A858="",G858=""),"",G858*H858)</f>
        <v/>
      </c>
      <c r="J858" s="176" t="str">
        <f t="array" ref="J858">IF(SUMPRODUCT((原材料明细表!$A$6:$A$1000&gt;=$G$4)*(原材料明细表!$A$6:$A$1000&lt;=$H$4)*(原材料明细表!$C$6:$C$1000=$A858)*(原材料明细表!$L$6:$L$1000))=0,"",SUMPRODUCT((原材料明细表!$A$6:$A$1000&gt;=$G$4)*(原材料明细表!$A$6:$A$1000&lt;=$H$4)*(原材料明细表!$C$6:$C$1000=$A858)*(原材料明细表!$L$6:$L$1000)))</f>
        <v/>
      </c>
      <c r="K858" s="173" t="str">
        <f t="array" ref="K858">IF(A858="","",VLOOKUP(A858,基础资料!A:E,4,0))</f>
        <v/>
      </c>
      <c r="L858" s="184" t="str">
        <f t="array" ref="L858">IF(OR(A858="",J858=""),"",J858*K858)</f>
        <v/>
      </c>
      <c r="M858" s="185" t="str">
        <f t="array" ref="M858">IF(AND(D858="",G858="",J858=""),"",IF(AND(D858="",G858=""),-J858,IF(AND(D858="",J858=""),-G858,IF(AND(G858="",J858=""),D858,IF(D858="",-G858-J858,IF(G858="",D858-J858,IF(J858="",D858-G858,D858-G858-J858)))))))</f>
        <v/>
      </c>
      <c r="N858" s="173" t="str">
        <f t="array" ref="N858">IF(A858="","",VLOOKUP(A858,基础资料!A:E,4,0))</f>
        <v/>
      </c>
      <c r="O858" s="184" t="str">
        <f t="array" ref="O858">IF(OR(A858="",M858=""),"",N858*M858)</f>
        <v/>
      </c>
    </row>
    <row r="859" spans="1:15">
      <c r="A859" s="182"/>
      <c r="B859" s="172"/>
      <c r="C859" s="172"/>
      <c r="D859" s="183" t="str">
        <f t="array" ref="D859">IF(SUMPRODUCT((原材料明细表!$A$6:$A$1000&gt;=$G$4)*(原材料明细表!$A$6:$A$1000&lt;=$H$4)*(原材料明细表!$C$6:$C$1000=$A859)*(原材料明细表!$F$6:$F$1000))=0,"",SUMPRODUCT((原材料明细表!$A$6:$A$1000&gt;=$G$4)*(原材料明细表!$A$6:$A$1000&lt;=$H$4)*(原材料明细表!$C$6:$C$1000=$A859)*(原材料明细表!$F$6:$F$1000)))</f>
        <v/>
      </c>
      <c r="E859" s="179" t="str">
        <f t="array" ref="E859">IF(A859="","",VLOOKUP(A859,基础资料!A:E,4,0))</f>
        <v/>
      </c>
      <c r="F859" s="180" t="str">
        <f t="array" ref="F859">IF(OR(A859="",D859=""),"",E859*D859)</f>
        <v/>
      </c>
      <c r="G859" s="181" t="str">
        <f t="array" ref="G859">IF(SUMPRODUCT((原材料明细表!$A$6:$A$1000&gt;=$G$4)*(原材料明细表!$A$6:$A$1000&lt;=$H$4)*(原材料明细表!$C$6:$C$1000=$A859)*(原材料明细表!$I$6:$I$1000))=0,"",SUMPRODUCT((原材料明细表!$A$6:$A$1000&gt;=$G$4)*(原材料明细表!$A$6:$A$1000&lt;=$H$4)*(原材料明细表!$C$6:$C$1000=$A859)*(原材料明细表!$I$6:$I$1000)))</f>
        <v/>
      </c>
      <c r="H859" s="179" t="str">
        <f t="array" ref="H859">IF(A859="","",VLOOKUP(A859,基础资料!A:E,4,0))</f>
        <v/>
      </c>
      <c r="I859" s="186" t="str">
        <f t="array" ref="I859">IF(OR(A859="",G859=""),"",G859*H859)</f>
        <v/>
      </c>
      <c r="J859" s="181" t="str">
        <f t="array" ref="J859">IF(SUMPRODUCT((原材料明细表!$A$6:$A$1000&gt;=$G$4)*(原材料明细表!$A$6:$A$1000&lt;=$H$4)*(原材料明细表!$C$6:$C$1000=$A859)*(原材料明细表!$L$6:$L$1000))=0,"",SUMPRODUCT((原材料明细表!$A$6:$A$1000&gt;=$G$4)*(原材料明细表!$A$6:$A$1000&lt;=$H$4)*(原材料明细表!$C$6:$C$1000=$A859)*(原材料明细表!$L$6:$L$1000)))</f>
        <v/>
      </c>
      <c r="K859" s="178" t="str">
        <f t="array" ref="K859">IF(A859="","",VLOOKUP(A859,基础资料!A:E,4,0))</f>
        <v/>
      </c>
      <c r="L859" s="186" t="str">
        <f t="array" ref="L859">IF(OR(A859="",J859=""),"",J859*K859)</f>
        <v/>
      </c>
      <c r="M859" s="187" t="str">
        <f t="array" ref="M859">IF(AND(D859="",G859="",J859=""),"",IF(AND(D859="",G859=""),-J859,IF(AND(D859="",J859=""),-G859,IF(AND(G859="",J859=""),D859,IF(D859="",-G859-J859,IF(G859="",D859-J859,IF(J859="",D859-G859,D859-G859-J859)))))))</f>
        <v/>
      </c>
      <c r="N859" s="178" t="str">
        <f t="array" ref="N859">IF(A859="","",VLOOKUP(A859,基础资料!A:E,4,0))</f>
        <v/>
      </c>
      <c r="O859" s="186" t="str">
        <f t="array" ref="O859">IF(OR(A859="",M859=""),"",N859*M859)</f>
        <v/>
      </c>
    </row>
    <row r="860" spans="1:15">
      <c r="A860" s="182"/>
      <c r="B860" s="172"/>
      <c r="C860" s="172"/>
      <c r="D860" s="183" t="str">
        <f t="array" ref="D860">IF(SUMPRODUCT((原材料明细表!$A$6:$A$1000&gt;=$G$4)*(原材料明细表!$A$6:$A$1000&lt;=$H$4)*(原材料明细表!$C$6:$C$1000=$A860)*(原材料明细表!$F$6:$F$1000))=0,"",SUMPRODUCT((原材料明细表!$A$6:$A$1000&gt;=$G$4)*(原材料明细表!$A$6:$A$1000&lt;=$H$4)*(原材料明细表!$C$6:$C$1000=$A860)*(原材料明细表!$F$6:$F$1000)))</f>
        <v/>
      </c>
      <c r="E860" s="174" t="str">
        <f t="array" ref="E860">IF(A860="","",VLOOKUP(A860,基础资料!A:E,4,0))</f>
        <v/>
      </c>
      <c r="F860" s="175" t="str">
        <f t="array" ref="F860">IF(OR(A860="",D860=""),"",E860*D860)</f>
        <v/>
      </c>
      <c r="G860" s="176" t="str">
        <f t="array" ref="G860">IF(SUMPRODUCT((原材料明细表!$A$6:$A$1000&gt;=$G$4)*(原材料明细表!$A$6:$A$1000&lt;=$H$4)*(原材料明细表!$C$6:$C$1000=$A860)*(原材料明细表!$I$6:$I$1000))=0,"",SUMPRODUCT((原材料明细表!$A$6:$A$1000&gt;=$G$4)*(原材料明细表!$A$6:$A$1000&lt;=$H$4)*(原材料明细表!$C$6:$C$1000=$A860)*(原材料明细表!$I$6:$I$1000)))</f>
        <v/>
      </c>
      <c r="H860" s="174" t="str">
        <f t="array" ref="H860">IF(A860="","",VLOOKUP(A860,基础资料!A:E,4,0))</f>
        <v/>
      </c>
      <c r="I860" s="184" t="str">
        <f t="array" ref="I860">IF(OR(A860="",G860=""),"",G860*H860)</f>
        <v/>
      </c>
      <c r="J860" s="176" t="str">
        <f t="array" ref="J860">IF(SUMPRODUCT((原材料明细表!$A$6:$A$1000&gt;=$G$4)*(原材料明细表!$A$6:$A$1000&lt;=$H$4)*(原材料明细表!$C$6:$C$1000=$A860)*(原材料明细表!$L$6:$L$1000))=0,"",SUMPRODUCT((原材料明细表!$A$6:$A$1000&gt;=$G$4)*(原材料明细表!$A$6:$A$1000&lt;=$H$4)*(原材料明细表!$C$6:$C$1000=$A860)*(原材料明细表!$L$6:$L$1000)))</f>
        <v/>
      </c>
      <c r="K860" s="173" t="str">
        <f t="array" ref="K860">IF(A860="","",VLOOKUP(A860,基础资料!A:E,4,0))</f>
        <v/>
      </c>
      <c r="L860" s="184" t="str">
        <f t="array" ref="L860">IF(OR(A860="",J860=""),"",J860*K860)</f>
        <v/>
      </c>
      <c r="M860" s="185" t="str">
        <f t="array" ref="M860">IF(AND(D860="",G860="",J860=""),"",IF(AND(D860="",G860=""),-J860,IF(AND(D860="",J860=""),-G860,IF(AND(G860="",J860=""),D860,IF(D860="",-G860-J860,IF(G860="",D860-J860,IF(J860="",D860-G860,D860-G860-J860)))))))</f>
        <v/>
      </c>
      <c r="N860" s="173" t="str">
        <f t="array" ref="N860">IF(A860="","",VLOOKUP(A860,基础资料!A:E,4,0))</f>
        <v/>
      </c>
      <c r="O860" s="184" t="str">
        <f t="array" ref="O860">IF(OR(A860="",M860=""),"",N860*M860)</f>
        <v/>
      </c>
    </row>
    <row r="861" spans="1:15">
      <c r="A861" s="182"/>
      <c r="B861" s="172"/>
      <c r="C861" s="172"/>
      <c r="D861" s="183" t="str">
        <f t="array" ref="D861">IF(SUMPRODUCT((原材料明细表!$A$6:$A$1000&gt;=$G$4)*(原材料明细表!$A$6:$A$1000&lt;=$H$4)*(原材料明细表!$C$6:$C$1000=$A861)*(原材料明细表!$F$6:$F$1000))=0,"",SUMPRODUCT((原材料明细表!$A$6:$A$1000&gt;=$G$4)*(原材料明细表!$A$6:$A$1000&lt;=$H$4)*(原材料明细表!$C$6:$C$1000=$A861)*(原材料明细表!$F$6:$F$1000)))</f>
        <v/>
      </c>
      <c r="E861" s="179" t="str">
        <f t="array" ref="E861">IF(A861="","",VLOOKUP(A861,基础资料!A:E,4,0))</f>
        <v/>
      </c>
      <c r="F861" s="180" t="str">
        <f t="array" ref="F861">IF(OR(A861="",D861=""),"",E861*D861)</f>
        <v/>
      </c>
      <c r="G861" s="181" t="str">
        <f t="array" ref="G861">IF(SUMPRODUCT((原材料明细表!$A$6:$A$1000&gt;=$G$4)*(原材料明细表!$A$6:$A$1000&lt;=$H$4)*(原材料明细表!$C$6:$C$1000=$A861)*(原材料明细表!$I$6:$I$1000))=0,"",SUMPRODUCT((原材料明细表!$A$6:$A$1000&gt;=$G$4)*(原材料明细表!$A$6:$A$1000&lt;=$H$4)*(原材料明细表!$C$6:$C$1000=$A861)*(原材料明细表!$I$6:$I$1000)))</f>
        <v/>
      </c>
      <c r="H861" s="179" t="str">
        <f t="array" ref="H861">IF(A861="","",VLOOKUP(A861,基础资料!A:E,4,0))</f>
        <v/>
      </c>
      <c r="I861" s="186" t="str">
        <f t="array" ref="I861">IF(OR(A861="",G861=""),"",G861*H861)</f>
        <v/>
      </c>
      <c r="J861" s="181" t="str">
        <f t="array" ref="J861">IF(SUMPRODUCT((原材料明细表!$A$6:$A$1000&gt;=$G$4)*(原材料明细表!$A$6:$A$1000&lt;=$H$4)*(原材料明细表!$C$6:$C$1000=$A861)*(原材料明细表!$L$6:$L$1000))=0,"",SUMPRODUCT((原材料明细表!$A$6:$A$1000&gt;=$G$4)*(原材料明细表!$A$6:$A$1000&lt;=$H$4)*(原材料明细表!$C$6:$C$1000=$A861)*(原材料明细表!$L$6:$L$1000)))</f>
        <v/>
      </c>
      <c r="K861" s="178" t="str">
        <f t="array" ref="K861">IF(A861="","",VLOOKUP(A861,基础资料!A:E,4,0))</f>
        <v/>
      </c>
      <c r="L861" s="186" t="str">
        <f t="array" ref="L861">IF(OR(A861="",J861=""),"",J861*K861)</f>
        <v/>
      </c>
      <c r="M861" s="187" t="str">
        <f t="array" ref="M861">IF(AND(D861="",G861="",J861=""),"",IF(AND(D861="",G861=""),-J861,IF(AND(D861="",J861=""),-G861,IF(AND(G861="",J861=""),D861,IF(D861="",-G861-J861,IF(G861="",D861-J861,IF(J861="",D861-G861,D861-G861-J861)))))))</f>
        <v/>
      </c>
      <c r="N861" s="178" t="str">
        <f t="array" ref="N861">IF(A861="","",VLOOKUP(A861,基础资料!A:E,4,0))</f>
        <v/>
      </c>
      <c r="O861" s="186" t="str">
        <f t="array" ref="O861">IF(OR(A861="",M861=""),"",N861*M861)</f>
        <v/>
      </c>
    </row>
    <row r="862" spans="1:15">
      <c r="A862" s="182"/>
      <c r="B862" s="172"/>
      <c r="C862" s="172"/>
      <c r="D862" s="183" t="str">
        <f t="array" ref="D862">IF(SUMPRODUCT((原材料明细表!$A$6:$A$1000&gt;=$G$4)*(原材料明细表!$A$6:$A$1000&lt;=$H$4)*(原材料明细表!$C$6:$C$1000=$A862)*(原材料明细表!$F$6:$F$1000))=0,"",SUMPRODUCT((原材料明细表!$A$6:$A$1000&gt;=$G$4)*(原材料明细表!$A$6:$A$1000&lt;=$H$4)*(原材料明细表!$C$6:$C$1000=$A862)*(原材料明细表!$F$6:$F$1000)))</f>
        <v/>
      </c>
      <c r="E862" s="174" t="str">
        <f t="array" ref="E862">IF(A862="","",VLOOKUP(A862,基础资料!A:E,4,0))</f>
        <v/>
      </c>
      <c r="F862" s="175" t="str">
        <f t="array" ref="F862">IF(OR(A862="",D862=""),"",E862*D862)</f>
        <v/>
      </c>
      <c r="G862" s="176" t="str">
        <f t="array" ref="G862">IF(SUMPRODUCT((原材料明细表!$A$6:$A$1000&gt;=$G$4)*(原材料明细表!$A$6:$A$1000&lt;=$H$4)*(原材料明细表!$C$6:$C$1000=$A862)*(原材料明细表!$I$6:$I$1000))=0,"",SUMPRODUCT((原材料明细表!$A$6:$A$1000&gt;=$G$4)*(原材料明细表!$A$6:$A$1000&lt;=$H$4)*(原材料明细表!$C$6:$C$1000=$A862)*(原材料明细表!$I$6:$I$1000)))</f>
        <v/>
      </c>
      <c r="H862" s="174" t="str">
        <f t="array" ref="H862">IF(A862="","",VLOOKUP(A862,基础资料!A:E,4,0))</f>
        <v/>
      </c>
      <c r="I862" s="184" t="str">
        <f t="array" ref="I862">IF(OR(A862="",G862=""),"",G862*H862)</f>
        <v/>
      </c>
      <c r="J862" s="176" t="str">
        <f t="array" ref="J862">IF(SUMPRODUCT((原材料明细表!$A$6:$A$1000&gt;=$G$4)*(原材料明细表!$A$6:$A$1000&lt;=$H$4)*(原材料明细表!$C$6:$C$1000=$A862)*(原材料明细表!$L$6:$L$1000))=0,"",SUMPRODUCT((原材料明细表!$A$6:$A$1000&gt;=$G$4)*(原材料明细表!$A$6:$A$1000&lt;=$H$4)*(原材料明细表!$C$6:$C$1000=$A862)*(原材料明细表!$L$6:$L$1000)))</f>
        <v/>
      </c>
      <c r="K862" s="173" t="str">
        <f t="array" ref="K862">IF(A862="","",VLOOKUP(A862,基础资料!A:E,4,0))</f>
        <v/>
      </c>
      <c r="L862" s="184" t="str">
        <f t="array" ref="L862">IF(OR(A862="",J862=""),"",J862*K862)</f>
        <v/>
      </c>
      <c r="M862" s="185" t="str">
        <f t="array" ref="M862">IF(AND(D862="",G862="",J862=""),"",IF(AND(D862="",G862=""),-J862,IF(AND(D862="",J862=""),-G862,IF(AND(G862="",J862=""),D862,IF(D862="",-G862-J862,IF(G862="",D862-J862,IF(J862="",D862-G862,D862-G862-J862)))))))</f>
        <v/>
      </c>
      <c r="N862" s="173" t="str">
        <f t="array" ref="N862">IF(A862="","",VLOOKUP(A862,基础资料!A:E,4,0))</f>
        <v/>
      </c>
      <c r="O862" s="184" t="str">
        <f t="array" ref="O862">IF(OR(A862="",M862=""),"",N862*M862)</f>
        <v/>
      </c>
    </row>
    <row r="863" spans="1:15">
      <c r="A863" s="182"/>
      <c r="B863" s="172"/>
      <c r="C863" s="172"/>
      <c r="D863" s="183" t="str">
        <f t="array" ref="D863">IF(SUMPRODUCT((原材料明细表!$A$6:$A$1000&gt;=$G$4)*(原材料明细表!$A$6:$A$1000&lt;=$H$4)*(原材料明细表!$C$6:$C$1000=$A863)*(原材料明细表!$F$6:$F$1000))=0,"",SUMPRODUCT((原材料明细表!$A$6:$A$1000&gt;=$G$4)*(原材料明细表!$A$6:$A$1000&lt;=$H$4)*(原材料明细表!$C$6:$C$1000=$A863)*(原材料明细表!$F$6:$F$1000)))</f>
        <v/>
      </c>
      <c r="E863" s="179" t="str">
        <f t="array" ref="E863">IF(A863="","",VLOOKUP(A863,基础资料!A:E,4,0))</f>
        <v/>
      </c>
      <c r="F863" s="180" t="str">
        <f t="array" ref="F863">IF(OR(A863="",D863=""),"",E863*D863)</f>
        <v/>
      </c>
      <c r="G863" s="181" t="str">
        <f t="array" ref="G863">IF(SUMPRODUCT((原材料明细表!$A$6:$A$1000&gt;=$G$4)*(原材料明细表!$A$6:$A$1000&lt;=$H$4)*(原材料明细表!$C$6:$C$1000=$A863)*(原材料明细表!$I$6:$I$1000))=0,"",SUMPRODUCT((原材料明细表!$A$6:$A$1000&gt;=$G$4)*(原材料明细表!$A$6:$A$1000&lt;=$H$4)*(原材料明细表!$C$6:$C$1000=$A863)*(原材料明细表!$I$6:$I$1000)))</f>
        <v/>
      </c>
      <c r="H863" s="179" t="str">
        <f t="array" ref="H863">IF(A863="","",VLOOKUP(A863,基础资料!A:E,4,0))</f>
        <v/>
      </c>
      <c r="I863" s="186" t="str">
        <f t="array" ref="I863">IF(OR(A863="",G863=""),"",G863*H863)</f>
        <v/>
      </c>
      <c r="J863" s="181" t="str">
        <f t="array" ref="J863">IF(SUMPRODUCT((原材料明细表!$A$6:$A$1000&gt;=$G$4)*(原材料明细表!$A$6:$A$1000&lt;=$H$4)*(原材料明细表!$C$6:$C$1000=$A863)*(原材料明细表!$L$6:$L$1000))=0,"",SUMPRODUCT((原材料明细表!$A$6:$A$1000&gt;=$G$4)*(原材料明细表!$A$6:$A$1000&lt;=$H$4)*(原材料明细表!$C$6:$C$1000=$A863)*(原材料明细表!$L$6:$L$1000)))</f>
        <v/>
      </c>
      <c r="K863" s="178" t="str">
        <f t="array" ref="K863">IF(A863="","",VLOOKUP(A863,基础资料!A:E,4,0))</f>
        <v/>
      </c>
      <c r="L863" s="186" t="str">
        <f t="array" ref="L863">IF(OR(A863="",J863=""),"",J863*K863)</f>
        <v/>
      </c>
      <c r="M863" s="187" t="str">
        <f t="array" ref="M863">IF(AND(D863="",G863="",J863=""),"",IF(AND(D863="",G863=""),-J863,IF(AND(D863="",J863=""),-G863,IF(AND(G863="",J863=""),D863,IF(D863="",-G863-J863,IF(G863="",D863-J863,IF(J863="",D863-G863,D863-G863-J863)))))))</f>
        <v/>
      </c>
      <c r="N863" s="178" t="str">
        <f t="array" ref="N863">IF(A863="","",VLOOKUP(A863,基础资料!A:E,4,0))</f>
        <v/>
      </c>
      <c r="O863" s="186" t="str">
        <f t="array" ref="O863">IF(OR(A863="",M863=""),"",N863*M863)</f>
        <v/>
      </c>
    </row>
    <row r="864" spans="1:15">
      <c r="A864" s="182"/>
      <c r="B864" s="172"/>
      <c r="C864" s="172"/>
      <c r="D864" s="183" t="str">
        <f t="array" ref="D864">IF(SUMPRODUCT((原材料明细表!$A$6:$A$1000&gt;=$G$4)*(原材料明细表!$A$6:$A$1000&lt;=$H$4)*(原材料明细表!$C$6:$C$1000=$A864)*(原材料明细表!$F$6:$F$1000))=0,"",SUMPRODUCT((原材料明细表!$A$6:$A$1000&gt;=$G$4)*(原材料明细表!$A$6:$A$1000&lt;=$H$4)*(原材料明细表!$C$6:$C$1000=$A864)*(原材料明细表!$F$6:$F$1000)))</f>
        <v/>
      </c>
      <c r="E864" s="174" t="str">
        <f t="array" ref="E864">IF(A864="","",VLOOKUP(A864,基础资料!A:E,4,0))</f>
        <v/>
      </c>
      <c r="F864" s="175" t="str">
        <f t="array" ref="F864">IF(OR(A864="",D864=""),"",E864*D864)</f>
        <v/>
      </c>
      <c r="G864" s="176" t="str">
        <f t="array" ref="G864">IF(SUMPRODUCT((原材料明细表!$A$6:$A$1000&gt;=$G$4)*(原材料明细表!$A$6:$A$1000&lt;=$H$4)*(原材料明细表!$C$6:$C$1000=$A864)*(原材料明细表!$I$6:$I$1000))=0,"",SUMPRODUCT((原材料明细表!$A$6:$A$1000&gt;=$G$4)*(原材料明细表!$A$6:$A$1000&lt;=$H$4)*(原材料明细表!$C$6:$C$1000=$A864)*(原材料明细表!$I$6:$I$1000)))</f>
        <v/>
      </c>
      <c r="H864" s="174" t="str">
        <f t="array" ref="H864">IF(A864="","",VLOOKUP(A864,基础资料!A:E,4,0))</f>
        <v/>
      </c>
      <c r="I864" s="184" t="str">
        <f t="array" ref="I864">IF(OR(A864="",G864=""),"",G864*H864)</f>
        <v/>
      </c>
      <c r="J864" s="176" t="str">
        <f t="array" ref="J864">IF(SUMPRODUCT((原材料明细表!$A$6:$A$1000&gt;=$G$4)*(原材料明细表!$A$6:$A$1000&lt;=$H$4)*(原材料明细表!$C$6:$C$1000=$A864)*(原材料明细表!$L$6:$L$1000))=0,"",SUMPRODUCT((原材料明细表!$A$6:$A$1000&gt;=$G$4)*(原材料明细表!$A$6:$A$1000&lt;=$H$4)*(原材料明细表!$C$6:$C$1000=$A864)*(原材料明细表!$L$6:$L$1000)))</f>
        <v/>
      </c>
      <c r="K864" s="173" t="str">
        <f t="array" ref="K864">IF(A864="","",VLOOKUP(A864,基础资料!A:E,4,0))</f>
        <v/>
      </c>
      <c r="L864" s="184" t="str">
        <f t="array" ref="L864">IF(OR(A864="",J864=""),"",J864*K864)</f>
        <v/>
      </c>
      <c r="M864" s="185" t="str">
        <f t="array" ref="M864">IF(AND(D864="",G864="",J864=""),"",IF(AND(D864="",G864=""),-J864,IF(AND(D864="",J864=""),-G864,IF(AND(G864="",J864=""),D864,IF(D864="",-G864-J864,IF(G864="",D864-J864,IF(J864="",D864-G864,D864-G864-J864)))))))</f>
        <v/>
      </c>
      <c r="N864" s="173" t="str">
        <f t="array" ref="N864">IF(A864="","",VLOOKUP(A864,基础资料!A:E,4,0))</f>
        <v/>
      </c>
      <c r="O864" s="184" t="str">
        <f t="array" ref="O864">IF(OR(A864="",M864=""),"",N864*M864)</f>
        <v/>
      </c>
    </row>
    <row r="865" spans="1:15">
      <c r="A865" s="182"/>
      <c r="B865" s="172"/>
      <c r="C865" s="172"/>
      <c r="D865" s="183" t="str">
        <f t="array" ref="D865">IF(SUMPRODUCT((原材料明细表!$A$6:$A$1000&gt;=$G$4)*(原材料明细表!$A$6:$A$1000&lt;=$H$4)*(原材料明细表!$C$6:$C$1000=$A865)*(原材料明细表!$F$6:$F$1000))=0,"",SUMPRODUCT((原材料明细表!$A$6:$A$1000&gt;=$G$4)*(原材料明细表!$A$6:$A$1000&lt;=$H$4)*(原材料明细表!$C$6:$C$1000=$A865)*(原材料明细表!$F$6:$F$1000)))</f>
        <v/>
      </c>
      <c r="E865" s="179" t="str">
        <f t="array" ref="E865">IF(A865="","",VLOOKUP(A865,基础资料!A:E,4,0))</f>
        <v/>
      </c>
      <c r="F865" s="180" t="str">
        <f t="array" ref="F865">IF(OR(A865="",D865=""),"",E865*D865)</f>
        <v/>
      </c>
      <c r="G865" s="181" t="str">
        <f t="array" ref="G865">IF(SUMPRODUCT((原材料明细表!$A$6:$A$1000&gt;=$G$4)*(原材料明细表!$A$6:$A$1000&lt;=$H$4)*(原材料明细表!$C$6:$C$1000=$A865)*(原材料明细表!$I$6:$I$1000))=0,"",SUMPRODUCT((原材料明细表!$A$6:$A$1000&gt;=$G$4)*(原材料明细表!$A$6:$A$1000&lt;=$H$4)*(原材料明细表!$C$6:$C$1000=$A865)*(原材料明细表!$I$6:$I$1000)))</f>
        <v/>
      </c>
      <c r="H865" s="179" t="str">
        <f t="array" ref="H865">IF(A865="","",VLOOKUP(A865,基础资料!A:E,4,0))</f>
        <v/>
      </c>
      <c r="I865" s="186" t="str">
        <f t="array" ref="I865">IF(OR(A865="",G865=""),"",G865*H865)</f>
        <v/>
      </c>
      <c r="J865" s="181" t="str">
        <f t="array" ref="J865">IF(SUMPRODUCT((原材料明细表!$A$6:$A$1000&gt;=$G$4)*(原材料明细表!$A$6:$A$1000&lt;=$H$4)*(原材料明细表!$C$6:$C$1000=$A865)*(原材料明细表!$L$6:$L$1000))=0,"",SUMPRODUCT((原材料明细表!$A$6:$A$1000&gt;=$G$4)*(原材料明细表!$A$6:$A$1000&lt;=$H$4)*(原材料明细表!$C$6:$C$1000=$A865)*(原材料明细表!$L$6:$L$1000)))</f>
        <v/>
      </c>
      <c r="K865" s="178" t="str">
        <f t="array" ref="K865">IF(A865="","",VLOOKUP(A865,基础资料!A:E,4,0))</f>
        <v/>
      </c>
      <c r="L865" s="186" t="str">
        <f t="array" ref="L865">IF(OR(A865="",J865=""),"",J865*K865)</f>
        <v/>
      </c>
      <c r="M865" s="187" t="str">
        <f t="array" ref="M865">IF(AND(D865="",G865="",J865=""),"",IF(AND(D865="",G865=""),-J865,IF(AND(D865="",J865=""),-G865,IF(AND(G865="",J865=""),D865,IF(D865="",-G865-J865,IF(G865="",D865-J865,IF(J865="",D865-G865,D865-G865-J865)))))))</f>
        <v/>
      </c>
      <c r="N865" s="178" t="str">
        <f t="array" ref="N865">IF(A865="","",VLOOKUP(A865,基础资料!A:E,4,0))</f>
        <v/>
      </c>
      <c r="O865" s="186" t="str">
        <f t="array" ref="O865">IF(OR(A865="",M865=""),"",N865*M865)</f>
        <v/>
      </c>
    </row>
    <row r="866" spans="1:15">
      <c r="A866" s="182"/>
      <c r="B866" s="172"/>
      <c r="C866" s="172"/>
      <c r="D866" s="183" t="str">
        <f t="array" ref="D866">IF(SUMPRODUCT((原材料明细表!$A$6:$A$1000&gt;=$G$4)*(原材料明细表!$A$6:$A$1000&lt;=$H$4)*(原材料明细表!$C$6:$C$1000=$A866)*(原材料明细表!$F$6:$F$1000))=0,"",SUMPRODUCT((原材料明细表!$A$6:$A$1000&gt;=$G$4)*(原材料明细表!$A$6:$A$1000&lt;=$H$4)*(原材料明细表!$C$6:$C$1000=$A866)*(原材料明细表!$F$6:$F$1000)))</f>
        <v/>
      </c>
      <c r="E866" s="174" t="str">
        <f t="array" ref="E866">IF(A866="","",VLOOKUP(A866,基础资料!A:E,4,0))</f>
        <v/>
      </c>
      <c r="F866" s="175" t="str">
        <f t="array" ref="F866">IF(OR(A866="",D866=""),"",E866*D866)</f>
        <v/>
      </c>
      <c r="G866" s="176" t="str">
        <f t="array" ref="G866">IF(SUMPRODUCT((原材料明细表!$A$6:$A$1000&gt;=$G$4)*(原材料明细表!$A$6:$A$1000&lt;=$H$4)*(原材料明细表!$C$6:$C$1000=$A866)*(原材料明细表!$I$6:$I$1000))=0,"",SUMPRODUCT((原材料明细表!$A$6:$A$1000&gt;=$G$4)*(原材料明细表!$A$6:$A$1000&lt;=$H$4)*(原材料明细表!$C$6:$C$1000=$A866)*(原材料明细表!$I$6:$I$1000)))</f>
        <v/>
      </c>
      <c r="H866" s="174" t="str">
        <f t="array" ref="H866">IF(A866="","",VLOOKUP(A866,基础资料!A:E,4,0))</f>
        <v/>
      </c>
      <c r="I866" s="184" t="str">
        <f t="array" ref="I866">IF(OR(A866="",G866=""),"",G866*H866)</f>
        <v/>
      </c>
      <c r="J866" s="176" t="str">
        <f t="array" ref="J866">IF(SUMPRODUCT((原材料明细表!$A$6:$A$1000&gt;=$G$4)*(原材料明细表!$A$6:$A$1000&lt;=$H$4)*(原材料明细表!$C$6:$C$1000=$A866)*(原材料明细表!$L$6:$L$1000))=0,"",SUMPRODUCT((原材料明细表!$A$6:$A$1000&gt;=$G$4)*(原材料明细表!$A$6:$A$1000&lt;=$H$4)*(原材料明细表!$C$6:$C$1000=$A866)*(原材料明细表!$L$6:$L$1000)))</f>
        <v/>
      </c>
      <c r="K866" s="173" t="str">
        <f t="array" ref="K866">IF(A866="","",VLOOKUP(A866,基础资料!A:E,4,0))</f>
        <v/>
      </c>
      <c r="L866" s="184" t="str">
        <f t="array" ref="L866">IF(OR(A866="",J866=""),"",J866*K866)</f>
        <v/>
      </c>
      <c r="M866" s="185" t="str">
        <f t="array" ref="M866">IF(AND(D866="",G866="",J866=""),"",IF(AND(D866="",G866=""),-J866,IF(AND(D866="",J866=""),-G866,IF(AND(G866="",J866=""),D866,IF(D866="",-G866-J866,IF(G866="",D866-J866,IF(J866="",D866-G866,D866-G866-J866)))))))</f>
        <v/>
      </c>
      <c r="N866" s="173" t="str">
        <f t="array" ref="N866">IF(A866="","",VLOOKUP(A866,基础资料!A:E,4,0))</f>
        <v/>
      </c>
      <c r="O866" s="184" t="str">
        <f t="array" ref="O866">IF(OR(A866="",M866=""),"",N866*M866)</f>
        <v/>
      </c>
    </row>
    <row r="867" spans="1:15">
      <c r="A867" s="182"/>
      <c r="B867" s="172"/>
      <c r="C867" s="172"/>
      <c r="D867" s="183" t="str">
        <f t="array" ref="D867">IF(SUMPRODUCT((原材料明细表!$A$6:$A$1000&gt;=$G$4)*(原材料明细表!$A$6:$A$1000&lt;=$H$4)*(原材料明细表!$C$6:$C$1000=$A867)*(原材料明细表!$F$6:$F$1000))=0,"",SUMPRODUCT((原材料明细表!$A$6:$A$1000&gt;=$G$4)*(原材料明细表!$A$6:$A$1000&lt;=$H$4)*(原材料明细表!$C$6:$C$1000=$A867)*(原材料明细表!$F$6:$F$1000)))</f>
        <v/>
      </c>
      <c r="E867" s="179" t="str">
        <f t="array" ref="E867">IF(A867="","",VLOOKUP(A867,基础资料!A:E,4,0))</f>
        <v/>
      </c>
      <c r="F867" s="180" t="str">
        <f t="array" ref="F867">IF(OR(A867="",D867=""),"",E867*D867)</f>
        <v/>
      </c>
      <c r="G867" s="181" t="str">
        <f t="array" ref="G867">IF(SUMPRODUCT((原材料明细表!$A$6:$A$1000&gt;=$G$4)*(原材料明细表!$A$6:$A$1000&lt;=$H$4)*(原材料明细表!$C$6:$C$1000=$A867)*(原材料明细表!$I$6:$I$1000))=0,"",SUMPRODUCT((原材料明细表!$A$6:$A$1000&gt;=$G$4)*(原材料明细表!$A$6:$A$1000&lt;=$H$4)*(原材料明细表!$C$6:$C$1000=$A867)*(原材料明细表!$I$6:$I$1000)))</f>
        <v/>
      </c>
      <c r="H867" s="179" t="str">
        <f t="array" ref="H867">IF(A867="","",VLOOKUP(A867,基础资料!A:E,4,0))</f>
        <v/>
      </c>
      <c r="I867" s="186" t="str">
        <f t="array" ref="I867">IF(OR(A867="",G867=""),"",G867*H867)</f>
        <v/>
      </c>
      <c r="J867" s="181" t="str">
        <f t="array" ref="J867">IF(SUMPRODUCT((原材料明细表!$A$6:$A$1000&gt;=$G$4)*(原材料明细表!$A$6:$A$1000&lt;=$H$4)*(原材料明细表!$C$6:$C$1000=$A867)*(原材料明细表!$L$6:$L$1000))=0,"",SUMPRODUCT((原材料明细表!$A$6:$A$1000&gt;=$G$4)*(原材料明细表!$A$6:$A$1000&lt;=$H$4)*(原材料明细表!$C$6:$C$1000=$A867)*(原材料明细表!$L$6:$L$1000)))</f>
        <v/>
      </c>
      <c r="K867" s="178" t="str">
        <f t="array" ref="K867">IF(A867="","",VLOOKUP(A867,基础资料!A:E,4,0))</f>
        <v/>
      </c>
      <c r="L867" s="186" t="str">
        <f t="array" ref="L867">IF(OR(A867="",J867=""),"",J867*K867)</f>
        <v/>
      </c>
      <c r="M867" s="187" t="str">
        <f t="array" ref="M867">IF(AND(D867="",G867="",J867=""),"",IF(AND(D867="",G867=""),-J867,IF(AND(D867="",J867=""),-G867,IF(AND(G867="",J867=""),D867,IF(D867="",-G867-J867,IF(G867="",D867-J867,IF(J867="",D867-G867,D867-G867-J867)))))))</f>
        <v/>
      </c>
      <c r="N867" s="178" t="str">
        <f t="array" ref="N867">IF(A867="","",VLOOKUP(A867,基础资料!A:E,4,0))</f>
        <v/>
      </c>
      <c r="O867" s="186" t="str">
        <f t="array" ref="O867">IF(OR(A867="",M867=""),"",N867*M867)</f>
        <v/>
      </c>
    </row>
    <row r="868" spans="1:15">
      <c r="A868" s="182"/>
      <c r="B868" s="172"/>
      <c r="C868" s="172"/>
      <c r="D868" s="183" t="str">
        <f t="array" ref="D868">IF(SUMPRODUCT((原材料明细表!$A$6:$A$1000&gt;=$G$4)*(原材料明细表!$A$6:$A$1000&lt;=$H$4)*(原材料明细表!$C$6:$C$1000=$A868)*(原材料明细表!$F$6:$F$1000))=0,"",SUMPRODUCT((原材料明细表!$A$6:$A$1000&gt;=$G$4)*(原材料明细表!$A$6:$A$1000&lt;=$H$4)*(原材料明细表!$C$6:$C$1000=$A868)*(原材料明细表!$F$6:$F$1000)))</f>
        <v/>
      </c>
      <c r="E868" s="174" t="str">
        <f t="array" ref="E868">IF(A868="","",VLOOKUP(A868,基础资料!A:E,4,0))</f>
        <v/>
      </c>
      <c r="F868" s="175" t="str">
        <f t="array" ref="F868">IF(OR(A868="",D868=""),"",E868*D868)</f>
        <v/>
      </c>
      <c r="G868" s="176" t="str">
        <f t="array" ref="G868">IF(SUMPRODUCT((原材料明细表!$A$6:$A$1000&gt;=$G$4)*(原材料明细表!$A$6:$A$1000&lt;=$H$4)*(原材料明细表!$C$6:$C$1000=$A868)*(原材料明细表!$I$6:$I$1000))=0,"",SUMPRODUCT((原材料明细表!$A$6:$A$1000&gt;=$G$4)*(原材料明细表!$A$6:$A$1000&lt;=$H$4)*(原材料明细表!$C$6:$C$1000=$A868)*(原材料明细表!$I$6:$I$1000)))</f>
        <v/>
      </c>
      <c r="H868" s="174" t="str">
        <f t="array" ref="H868">IF(A868="","",VLOOKUP(A868,基础资料!A:E,4,0))</f>
        <v/>
      </c>
      <c r="I868" s="184" t="str">
        <f t="array" ref="I868">IF(OR(A868="",G868=""),"",G868*H868)</f>
        <v/>
      </c>
      <c r="J868" s="176" t="str">
        <f t="array" ref="J868">IF(SUMPRODUCT((原材料明细表!$A$6:$A$1000&gt;=$G$4)*(原材料明细表!$A$6:$A$1000&lt;=$H$4)*(原材料明细表!$C$6:$C$1000=$A868)*(原材料明细表!$L$6:$L$1000))=0,"",SUMPRODUCT((原材料明细表!$A$6:$A$1000&gt;=$G$4)*(原材料明细表!$A$6:$A$1000&lt;=$H$4)*(原材料明细表!$C$6:$C$1000=$A868)*(原材料明细表!$L$6:$L$1000)))</f>
        <v/>
      </c>
      <c r="K868" s="173" t="str">
        <f t="array" ref="K868">IF(A868="","",VLOOKUP(A868,基础资料!A:E,4,0))</f>
        <v/>
      </c>
      <c r="L868" s="184" t="str">
        <f t="array" ref="L868">IF(OR(A868="",J868=""),"",J868*K868)</f>
        <v/>
      </c>
      <c r="M868" s="185" t="str">
        <f t="array" ref="M868">IF(AND(D868="",G868="",J868=""),"",IF(AND(D868="",G868=""),-J868,IF(AND(D868="",J868=""),-G868,IF(AND(G868="",J868=""),D868,IF(D868="",-G868-J868,IF(G868="",D868-J868,IF(J868="",D868-G868,D868-G868-J868)))))))</f>
        <v/>
      </c>
      <c r="N868" s="173" t="str">
        <f t="array" ref="N868">IF(A868="","",VLOOKUP(A868,基础资料!A:E,4,0))</f>
        <v/>
      </c>
      <c r="O868" s="184" t="str">
        <f t="array" ref="O868">IF(OR(A868="",M868=""),"",N868*M868)</f>
        <v/>
      </c>
    </row>
    <row r="869" spans="1:15">
      <c r="A869" s="182"/>
      <c r="B869" s="172"/>
      <c r="C869" s="172"/>
      <c r="D869" s="183" t="str">
        <f t="array" ref="D869">IF(SUMPRODUCT((原材料明细表!$A$6:$A$1000&gt;=$G$4)*(原材料明细表!$A$6:$A$1000&lt;=$H$4)*(原材料明细表!$C$6:$C$1000=$A869)*(原材料明细表!$F$6:$F$1000))=0,"",SUMPRODUCT((原材料明细表!$A$6:$A$1000&gt;=$G$4)*(原材料明细表!$A$6:$A$1000&lt;=$H$4)*(原材料明细表!$C$6:$C$1000=$A869)*(原材料明细表!$F$6:$F$1000)))</f>
        <v/>
      </c>
      <c r="E869" s="179" t="str">
        <f t="array" ref="E869">IF(A869="","",VLOOKUP(A869,基础资料!A:E,4,0))</f>
        <v/>
      </c>
      <c r="F869" s="180" t="str">
        <f t="array" ref="F869">IF(OR(A869="",D869=""),"",E869*D869)</f>
        <v/>
      </c>
      <c r="G869" s="181" t="str">
        <f t="array" ref="G869">IF(SUMPRODUCT((原材料明细表!$A$6:$A$1000&gt;=$G$4)*(原材料明细表!$A$6:$A$1000&lt;=$H$4)*(原材料明细表!$C$6:$C$1000=$A869)*(原材料明细表!$I$6:$I$1000))=0,"",SUMPRODUCT((原材料明细表!$A$6:$A$1000&gt;=$G$4)*(原材料明细表!$A$6:$A$1000&lt;=$H$4)*(原材料明细表!$C$6:$C$1000=$A869)*(原材料明细表!$I$6:$I$1000)))</f>
        <v/>
      </c>
      <c r="H869" s="179" t="str">
        <f t="array" ref="H869">IF(A869="","",VLOOKUP(A869,基础资料!A:E,4,0))</f>
        <v/>
      </c>
      <c r="I869" s="186" t="str">
        <f t="array" ref="I869">IF(OR(A869="",G869=""),"",G869*H869)</f>
        <v/>
      </c>
      <c r="J869" s="181" t="str">
        <f t="array" ref="J869">IF(SUMPRODUCT((原材料明细表!$A$6:$A$1000&gt;=$G$4)*(原材料明细表!$A$6:$A$1000&lt;=$H$4)*(原材料明细表!$C$6:$C$1000=$A869)*(原材料明细表!$L$6:$L$1000))=0,"",SUMPRODUCT((原材料明细表!$A$6:$A$1000&gt;=$G$4)*(原材料明细表!$A$6:$A$1000&lt;=$H$4)*(原材料明细表!$C$6:$C$1000=$A869)*(原材料明细表!$L$6:$L$1000)))</f>
        <v/>
      </c>
      <c r="K869" s="178" t="str">
        <f t="array" ref="K869">IF(A869="","",VLOOKUP(A869,基础资料!A:E,4,0))</f>
        <v/>
      </c>
      <c r="L869" s="186" t="str">
        <f t="array" ref="L869">IF(OR(A869="",J869=""),"",J869*K869)</f>
        <v/>
      </c>
      <c r="M869" s="187" t="str">
        <f t="array" ref="M869">IF(AND(D869="",G869="",J869=""),"",IF(AND(D869="",G869=""),-J869,IF(AND(D869="",J869=""),-G869,IF(AND(G869="",J869=""),D869,IF(D869="",-G869-J869,IF(G869="",D869-J869,IF(J869="",D869-G869,D869-G869-J869)))))))</f>
        <v/>
      </c>
      <c r="N869" s="178" t="str">
        <f t="array" ref="N869">IF(A869="","",VLOOKUP(A869,基础资料!A:E,4,0))</f>
        <v/>
      </c>
      <c r="O869" s="186" t="str">
        <f t="array" ref="O869">IF(OR(A869="",M869=""),"",N869*M869)</f>
        <v/>
      </c>
    </row>
    <row r="870" spans="1:15">
      <c r="A870" s="182"/>
      <c r="B870" s="172"/>
      <c r="C870" s="172"/>
      <c r="D870" s="183" t="str">
        <f t="array" ref="D870">IF(SUMPRODUCT((原材料明细表!$A$6:$A$1000&gt;=$G$4)*(原材料明细表!$A$6:$A$1000&lt;=$H$4)*(原材料明细表!$C$6:$C$1000=$A870)*(原材料明细表!$F$6:$F$1000))=0,"",SUMPRODUCT((原材料明细表!$A$6:$A$1000&gt;=$G$4)*(原材料明细表!$A$6:$A$1000&lt;=$H$4)*(原材料明细表!$C$6:$C$1000=$A870)*(原材料明细表!$F$6:$F$1000)))</f>
        <v/>
      </c>
      <c r="E870" s="174" t="str">
        <f t="array" ref="E870">IF(A870="","",VLOOKUP(A870,基础资料!A:E,4,0))</f>
        <v/>
      </c>
      <c r="F870" s="175" t="str">
        <f t="array" ref="F870">IF(OR(A870="",D870=""),"",E870*D870)</f>
        <v/>
      </c>
      <c r="G870" s="176" t="str">
        <f t="array" ref="G870">IF(SUMPRODUCT((原材料明细表!$A$6:$A$1000&gt;=$G$4)*(原材料明细表!$A$6:$A$1000&lt;=$H$4)*(原材料明细表!$C$6:$C$1000=$A870)*(原材料明细表!$I$6:$I$1000))=0,"",SUMPRODUCT((原材料明细表!$A$6:$A$1000&gt;=$G$4)*(原材料明细表!$A$6:$A$1000&lt;=$H$4)*(原材料明细表!$C$6:$C$1000=$A870)*(原材料明细表!$I$6:$I$1000)))</f>
        <v/>
      </c>
      <c r="H870" s="174" t="str">
        <f t="array" ref="H870">IF(A870="","",VLOOKUP(A870,基础资料!A:E,4,0))</f>
        <v/>
      </c>
      <c r="I870" s="184" t="str">
        <f t="array" ref="I870">IF(OR(A870="",G870=""),"",G870*H870)</f>
        <v/>
      </c>
      <c r="J870" s="176" t="str">
        <f t="array" ref="J870">IF(SUMPRODUCT((原材料明细表!$A$6:$A$1000&gt;=$G$4)*(原材料明细表!$A$6:$A$1000&lt;=$H$4)*(原材料明细表!$C$6:$C$1000=$A870)*(原材料明细表!$L$6:$L$1000))=0,"",SUMPRODUCT((原材料明细表!$A$6:$A$1000&gt;=$G$4)*(原材料明细表!$A$6:$A$1000&lt;=$H$4)*(原材料明细表!$C$6:$C$1000=$A870)*(原材料明细表!$L$6:$L$1000)))</f>
        <v/>
      </c>
      <c r="K870" s="173" t="str">
        <f t="array" ref="K870">IF(A870="","",VLOOKUP(A870,基础资料!A:E,4,0))</f>
        <v/>
      </c>
      <c r="L870" s="184" t="str">
        <f t="array" ref="L870">IF(OR(A870="",J870=""),"",J870*K870)</f>
        <v/>
      </c>
      <c r="M870" s="185" t="str">
        <f t="array" ref="M870">IF(AND(D870="",G870="",J870=""),"",IF(AND(D870="",G870=""),-J870,IF(AND(D870="",J870=""),-G870,IF(AND(G870="",J870=""),D870,IF(D870="",-G870-J870,IF(G870="",D870-J870,IF(J870="",D870-G870,D870-G870-J870)))))))</f>
        <v/>
      </c>
      <c r="N870" s="173" t="str">
        <f t="array" ref="N870">IF(A870="","",VLOOKUP(A870,基础资料!A:E,4,0))</f>
        <v/>
      </c>
      <c r="O870" s="184" t="str">
        <f t="array" ref="O870">IF(OR(A870="",M870=""),"",N870*M870)</f>
        <v/>
      </c>
    </row>
    <row r="871" spans="1:15">
      <c r="A871" s="182"/>
      <c r="B871" s="172"/>
      <c r="C871" s="172"/>
      <c r="D871" s="183" t="str">
        <f t="array" ref="D871">IF(SUMPRODUCT((原材料明细表!$A$6:$A$1000&gt;=$G$4)*(原材料明细表!$A$6:$A$1000&lt;=$H$4)*(原材料明细表!$C$6:$C$1000=$A871)*(原材料明细表!$F$6:$F$1000))=0,"",SUMPRODUCT((原材料明细表!$A$6:$A$1000&gt;=$G$4)*(原材料明细表!$A$6:$A$1000&lt;=$H$4)*(原材料明细表!$C$6:$C$1000=$A871)*(原材料明细表!$F$6:$F$1000)))</f>
        <v/>
      </c>
      <c r="E871" s="179" t="str">
        <f t="array" ref="E871">IF(A871="","",VLOOKUP(A871,基础资料!A:E,4,0))</f>
        <v/>
      </c>
      <c r="F871" s="180" t="str">
        <f t="array" ref="F871">IF(OR(A871="",D871=""),"",E871*D871)</f>
        <v/>
      </c>
      <c r="G871" s="181" t="str">
        <f t="array" ref="G871">IF(SUMPRODUCT((原材料明细表!$A$6:$A$1000&gt;=$G$4)*(原材料明细表!$A$6:$A$1000&lt;=$H$4)*(原材料明细表!$C$6:$C$1000=$A871)*(原材料明细表!$I$6:$I$1000))=0,"",SUMPRODUCT((原材料明细表!$A$6:$A$1000&gt;=$G$4)*(原材料明细表!$A$6:$A$1000&lt;=$H$4)*(原材料明细表!$C$6:$C$1000=$A871)*(原材料明细表!$I$6:$I$1000)))</f>
        <v/>
      </c>
      <c r="H871" s="179" t="str">
        <f t="array" ref="H871">IF(A871="","",VLOOKUP(A871,基础资料!A:E,4,0))</f>
        <v/>
      </c>
      <c r="I871" s="186" t="str">
        <f t="array" ref="I871">IF(OR(A871="",G871=""),"",G871*H871)</f>
        <v/>
      </c>
      <c r="J871" s="181" t="str">
        <f t="array" ref="J871">IF(SUMPRODUCT((原材料明细表!$A$6:$A$1000&gt;=$G$4)*(原材料明细表!$A$6:$A$1000&lt;=$H$4)*(原材料明细表!$C$6:$C$1000=$A871)*(原材料明细表!$L$6:$L$1000))=0,"",SUMPRODUCT((原材料明细表!$A$6:$A$1000&gt;=$G$4)*(原材料明细表!$A$6:$A$1000&lt;=$H$4)*(原材料明细表!$C$6:$C$1000=$A871)*(原材料明细表!$L$6:$L$1000)))</f>
        <v/>
      </c>
      <c r="K871" s="178" t="str">
        <f t="array" ref="K871">IF(A871="","",VLOOKUP(A871,基础资料!A:E,4,0))</f>
        <v/>
      </c>
      <c r="L871" s="186" t="str">
        <f t="array" ref="L871">IF(OR(A871="",J871=""),"",J871*K871)</f>
        <v/>
      </c>
      <c r="M871" s="187" t="str">
        <f t="array" ref="M871">IF(AND(D871="",G871="",J871=""),"",IF(AND(D871="",G871=""),-J871,IF(AND(D871="",J871=""),-G871,IF(AND(G871="",J871=""),D871,IF(D871="",-G871-J871,IF(G871="",D871-J871,IF(J871="",D871-G871,D871-G871-J871)))))))</f>
        <v/>
      </c>
      <c r="N871" s="178" t="str">
        <f t="array" ref="N871">IF(A871="","",VLOOKUP(A871,基础资料!A:E,4,0))</f>
        <v/>
      </c>
      <c r="O871" s="186" t="str">
        <f t="array" ref="O871">IF(OR(A871="",M871=""),"",N871*M871)</f>
        <v/>
      </c>
    </row>
    <row r="872" spans="1:15">
      <c r="A872" s="182"/>
      <c r="B872" s="172"/>
      <c r="C872" s="172"/>
      <c r="D872" s="183" t="str">
        <f t="array" ref="D872">IF(SUMPRODUCT((原材料明细表!$A$6:$A$1000&gt;=$G$4)*(原材料明细表!$A$6:$A$1000&lt;=$H$4)*(原材料明细表!$C$6:$C$1000=$A872)*(原材料明细表!$F$6:$F$1000))=0,"",SUMPRODUCT((原材料明细表!$A$6:$A$1000&gt;=$G$4)*(原材料明细表!$A$6:$A$1000&lt;=$H$4)*(原材料明细表!$C$6:$C$1000=$A872)*(原材料明细表!$F$6:$F$1000)))</f>
        <v/>
      </c>
      <c r="E872" s="174" t="str">
        <f t="array" ref="E872">IF(A872="","",VLOOKUP(A872,基础资料!A:E,4,0))</f>
        <v/>
      </c>
      <c r="F872" s="175" t="str">
        <f t="array" ref="F872">IF(OR(A872="",D872=""),"",E872*D872)</f>
        <v/>
      </c>
      <c r="G872" s="176" t="str">
        <f t="array" ref="G872">IF(SUMPRODUCT((原材料明细表!$A$6:$A$1000&gt;=$G$4)*(原材料明细表!$A$6:$A$1000&lt;=$H$4)*(原材料明细表!$C$6:$C$1000=$A872)*(原材料明细表!$I$6:$I$1000))=0,"",SUMPRODUCT((原材料明细表!$A$6:$A$1000&gt;=$G$4)*(原材料明细表!$A$6:$A$1000&lt;=$H$4)*(原材料明细表!$C$6:$C$1000=$A872)*(原材料明细表!$I$6:$I$1000)))</f>
        <v/>
      </c>
      <c r="H872" s="174" t="str">
        <f t="array" ref="H872">IF(A872="","",VLOOKUP(A872,基础资料!A:E,4,0))</f>
        <v/>
      </c>
      <c r="I872" s="184" t="str">
        <f t="array" ref="I872">IF(OR(A872="",G872=""),"",G872*H872)</f>
        <v/>
      </c>
      <c r="J872" s="176" t="str">
        <f t="array" ref="J872">IF(SUMPRODUCT((原材料明细表!$A$6:$A$1000&gt;=$G$4)*(原材料明细表!$A$6:$A$1000&lt;=$H$4)*(原材料明细表!$C$6:$C$1000=$A872)*(原材料明细表!$L$6:$L$1000))=0,"",SUMPRODUCT((原材料明细表!$A$6:$A$1000&gt;=$G$4)*(原材料明细表!$A$6:$A$1000&lt;=$H$4)*(原材料明细表!$C$6:$C$1000=$A872)*(原材料明细表!$L$6:$L$1000)))</f>
        <v/>
      </c>
      <c r="K872" s="173" t="str">
        <f t="array" ref="K872">IF(A872="","",VLOOKUP(A872,基础资料!A:E,4,0))</f>
        <v/>
      </c>
      <c r="L872" s="184" t="str">
        <f t="array" ref="L872">IF(OR(A872="",J872=""),"",J872*K872)</f>
        <v/>
      </c>
      <c r="M872" s="185" t="str">
        <f t="array" ref="M872">IF(AND(D872="",G872="",J872=""),"",IF(AND(D872="",G872=""),-J872,IF(AND(D872="",J872=""),-G872,IF(AND(G872="",J872=""),D872,IF(D872="",-G872-J872,IF(G872="",D872-J872,IF(J872="",D872-G872,D872-G872-J872)))))))</f>
        <v/>
      </c>
      <c r="N872" s="173" t="str">
        <f t="array" ref="N872">IF(A872="","",VLOOKUP(A872,基础资料!A:E,4,0))</f>
        <v/>
      </c>
      <c r="O872" s="184" t="str">
        <f t="array" ref="O872">IF(OR(A872="",M872=""),"",N872*M872)</f>
        <v/>
      </c>
    </row>
    <row r="873" spans="1:15">
      <c r="A873" s="182"/>
      <c r="B873" s="172"/>
      <c r="C873" s="172"/>
      <c r="D873" s="183" t="str">
        <f t="array" ref="D873">IF(SUMPRODUCT((原材料明细表!$A$6:$A$1000&gt;=$G$4)*(原材料明细表!$A$6:$A$1000&lt;=$H$4)*(原材料明细表!$C$6:$C$1000=$A873)*(原材料明细表!$F$6:$F$1000))=0,"",SUMPRODUCT((原材料明细表!$A$6:$A$1000&gt;=$G$4)*(原材料明细表!$A$6:$A$1000&lt;=$H$4)*(原材料明细表!$C$6:$C$1000=$A873)*(原材料明细表!$F$6:$F$1000)))</f>
        <v/>
      </c>
      <c r="E873" s="179" t="str">
        <f t="array" ref="E873">IF(A873="","",VLOOKUP(A873,基础资料!A:E,4,0))</f>
        <v/>
      </c>
      <c r="F873" s="180" t="str">
        <f t="array" ref="F873">IF(OR(A873="",D873=""),"",E873*D873)</f>
        <v/>
      </c>
      <c r="G873" s="181" t="str">
        <f t="array" ref="G873">IF(SUMPRODUCT((原材料明细表!$A$6:$A$1000&gt;=$G$4)*(原材料明细表!$A$6:$A$1000&lt;=$H$4)*(原材料明细表!$C$6:$C$1000=$A873)*(原材料明细表!$I$6:$I$1000))=0,"",SUMPRODUCT((原材料明细表!$A$6:$A$1000&gt;=$G$4)*(原材料明细表!$A$6:$A$1000&lt;=$H$4)*(原材料明细表!$C$6:$C$1000=$A873)*(原材料明细表!$I$6:$I$1000)))</f>
        <v/>
      </c>
      <c r="H873" s="179" t="str">
        <f t="array" ref="H873">IF(A873="","",VLOOKUP(A873,基础资料!A:E,4,0))</f>
        <v/>
      </c>
      <c r="I873" s="186" t="str">
        <f t="array" ref="I873">IF(OR(A873="",G873=""),"",G873*H873)</f>
        <v/>
      </c>
      <c r="J873" s="181" t="str">
        <f t="array" ref="J873">IF(SUMPRODUCT((原材料明细表!$A$6:$A$1000&gt;=$G$4)*(原材料明细表!$A$6:$A$1000&lt;=$H$4)*(原材料明细表!$C$6:$C$1000=$A873)*(原材料明细表!$L$6:$L$1000))=0,"",SUMPRODUCT((原材料明细表!$A$6:$A$1000&gt;=$G$4)*(原材料明细表!$A$6:$A$1000&lt;=$H$4)*(原材料明细表!$C$6:$C$1000=$A873)*(原材料明细表!$L$6:$L$1000)))</f>
        <v/>
      </c>
      <c r="K873" s="178" t="str">
        <f t="array" ref="K873">IF(A873="","",VLOOKUP(A873,基础资料!A:E,4,0))</f>
        <v/>
      </c>
      <c r="L873" s="186" t="str">
        <f t="array" ref="L873">IF(OR(A873="",J873=""),"",J873*K873)</f>
        <v/>
      </c>
      <c r="M873" s="187" t="str">
        <f t="array" ref="M873">IF(AND(D873="",G873="",J873=""),"",IF(AND(D873="",G873=""),-J873,IF(AND(D873="",J873=""),-G873,IF(AND(G873="",J873=""),D873,IF(D873="",-G873-J873,IF(G873="",D873-J873,IF(J873="",D873-G873,D873-G873-J873)))))))</f>
        <v/>
      </c>
      <c r="N873" s="178" t="str">
        <f t="array" ref="N873">IF(A873="","",VLOOKUP(A873,基础资料!A:E,4,0))</f>
        <v/>
      </c>
      <c r="O873" s="186" t="str">
        <f t="array" ref="O873">IF(OR(A873="",M873=""),"",N873*M873)</f>
        <v/>
      </c>
    </row>
    <row r="874" spans="1:15">
      <c r="A874" s="182"/>
      <c r="B874" s="172"/>
      <c r="C874" s="172"/>
      <c r="D874" s="183" t="str">
        <f t="array" ref="D874">IF(SUMPRODUCT((原材料明细表!$A$6:$A$1000&gt;=$G$4)*(原材料明细表!$A$6:$A$1000&lt;=$H$4)*(原材料明细表!$C$6:$C$1000=$A874)*(原材料明细表!$F$6:$F$1000))=0,"",SUMPRODUCT((原材料明细表!$A$6:$A$1000&gt;=$G$4)*(原材料明细表!$A$6:$A$1000&lt;=$H$4)*(原材料明细表!$C$6:$C$1000=$A874)*(原材料明细表!$F$6:$F$1000)))</f>
        <v/>
      </c>
      <c r="E874" s="174" t="str">
        <f t="array" ref="E874">IF(A874="","",VLOOKUP(A874,基础资料!A:E,4,0))</f>
        <v/>
      </c>
      <c r="F874" s="175" t="str">
        <f t="array" ref="F874">IF(OR(A874="",D874=""),"",E874*D874)</f>
        <v/>
      </c>
      <c r="G874" s="176" t="str">
        <f t="array" ref="G874">IF(SUMPRODUCT((原材料明细表!$A$6:$A$1000&gt;=$G$4)*(原材料明细表!$A$6:$A$1000&lt;=$H$4)*(原材料明细表!$C$6:$C$1000=$A874)*(原材料明细表!$I$6:$I$1000))=0,"",SUMPRODUCT((原材料明细表!$A$6:$A$1000&gt;=$G$4)*(原材料明细表!$A$6:$A$1000&lt;=$H$4)*(原材料明细表!$C$6:$C$1000=$A874)*(原材料明细表!$I$6:$I$1000)))</f>
        <v/>
      </c>
      <c r="H874" s="174" t="str">
        <f t="array" ref="H874">IF(A874="","",VLOOKUP(A874,基础资料!A:E,4,0))</f>
        <v/>
      </c>
      <c r="I874" s="184" t="str">
        <f t="array" ref="I874">IF(OR(A874="",G874=""),"",G874*H874)</f>
        <v/>
      </c>
      <c r="J874" s="176" t="str">
        <f t="array" ref="J874">IF(SUMPRODUCT((原材料明细表!$A$6:$A$1000&gt;=$G$4)*(原材料明细表!$A$6:$A$1000&lt;=$H$4)*(原材料明细表!$C$6:$C$1000=$A874)*(原材料明细表!$L$6:$L$1000))=0,"",SUMPRODUCT((原材料明细表!$A$6:$A$1000&gt;=$G$4)*(原材料明细表!$A$6:$A$1000&lt;=$H$4)*(原材料明细表!$C$6:$C$1000=$A874)*(原材料明细表!$L$6:$L$1000)))</f>
        <v/>
      </c>
      <c r="K874" s="173" t="str">
        <f t="array" ref="K874">IF(A874="","",VLOOKUP(A874,基础资料!A:E,4,0))</f>
        <v/>
      </c>
      <c r="L874" s="184" t="str">
        <f t="array" ref="L874">IF(OR(A874="",J874=""),"",J874*K874)</f>
        <v/>
      </c>
      <c r="M874" s="185" t="str">
        <f t="array" ref="M874">IF(AND(D874="",G874="",J874=""),"",IF(AND(D874="",G874=""),-J874,IF(AND(D874="",J874=""),-G874,IF(AND(G874="",J874=""),D874,IF(D874="",-G874-J874,IF(G874="",D874-J874,IF(J874="",D874-G874,D874-G874-J874)))))))</f>
        <v/>
      </c>
      <c r="N874" s="173" t="str">
        <f t="array" ref="N874">IF(A874="","",VLOOKUP(A874,基础资料!A:E,4,0))</f>
        <v/>
      </c>
      <c r="O874" s="184" t="str">
        <f t="array" ref="O874">IF(OR(A874="",M874=""),"",N874*M874)</f>
        <v/>
      </c>
    </row>
    <row r="875" spans="1:15">
      <c r="A875" s="182"/>
      <c r="B875" s="172"/>
      <c r="C875" s="172"/>
      <c r="D875" s="183" t="str">
        <f t="array" ref="D875">IF(SUMPRODUCT((原材料明细表!$A$6:$A$1000&gt;=$G$4)*(原材料明细表!$A$6:$A$1000&lt;=$H$4)*(原材料明细表!$C$6:$C$1000=$A875)*(原材料明细表!$F$6:$F$1000))=0,"",SUMPRODUCT((原材料明细表!$A$6:$A$1000&gt;=$G$4)*(原材料明细表!$A$6:$A$1000&lt;=$H$4)*(原材料明细表!$C$6:$C$1000=$A875)*(原材料明细表!$F$6:$F$1000)))</f>
        <v/>
      </c>
      <c r="E875" s="179" t="str">
        <f t="array" ref="E875">IF(A875="","",VLOOKUP(A875,基础资料!A:E,4,0))</f>
        <v/>
      </c>
      <c r="F875" s="180" t="str">
        <f t="array" ref="F875">IF(OR(A875="",D875=""),"",E875*D875)</f>
        <v/>
      </c>
      <c r="G875" s="181" t="str">
        <f t="array" ref="G875">IF(SUMPRODUCT((原材料明细表!$A$6:$A$1000&gt;=$G$4)*(原材料明细表!$A$6:$A$1000&lt;=$H$4)*(原材料明细表!$C$6:$C$1000=$A875)*(原材料明细表!$I$6:$I$1000))=0,"",SUMPRODUCT((原材料明细表!$A$6:$A$1000&gt;=$G$4)*(原材料明细表!$A$6:$A$1000&lt;=$H$4)*(原材料明细表!$C$6:$C$1000=$A875)*(原材料明细表!$I$6:$I$1000)))</f>
        <v/>
      </c>
      <c r="H875" s="179" t="str">
        <f t="array" ref="H875">IF(A875="","",VLOOKUP(A875,基础资料!A:E,4,0))</f>
        <v/>
      </c>
      <c r="I875" s="186" t="str">
        <f t="array" ref="I875">IF(OR(A875="",G875=""),"",G875*H875)</f>
        <v/>
      </c>
      <c r="J875" s="181" t="str">
        <f t="array" ref="J875">IF(SUMPRODUCT((原材料明细表!$A$6:$A$1000&gt;=$G$4)*(原材料明细表!$A$6:$A$1000&lt;=$H$4)*(原材料明细表!$C$6:$C$1000=$A875)*(原材料明细表!$L$6:$L$1000))=0,"",SUMPRODUCT((原材料明细表!$A$6:$A$1000&gt;=$G$4)*(原材料明细表!$A$6:$A$1000&lt;=$H$4)*(原材料明细表!$C$6:$C$1000=$A875)*(原材料明细表!$L$6:$L$1000)))</f>
        <v/>
      </c>
      <c r="K875" s="178" t="str">
        <f t="array" ref="K875">IF(A875="","",VLOOKUP(A875,基础资料!A:E,4,0))</f>
        <v/>
      </c>
      <c r="L875" s="186" t="str">
        <f t="array" ref="L875">IF(OR(A875="",J875=""),"",J875*K875)</f>
        <v/>
      </c>
      <c r="M875" s="187" t="str">
        <f t="array" ref="M875">IF(AND(D875="",G875="",J875=""),"",IF(AND(D875="",G875=""),-J875,IF(AND(D875="",J875=""),-G875,IF(AND(G875="",J875=""),D875,IF(D875="",-G875-J875,IF(G875="",D875-J875,IF(J875="",D875-G875,D875-G875-J875)))))))</f>
        <v/>
      </c>
      <c r="N875" s="178" t="str">
        <f t="array" ref="N875">IF(A875="","",VLOOKUP(A875,基础资料!A:E,4,0))</f>
        <v/>
      </c>
      <c r="O875" s="186" t="str">
        <f t="array" ref="O875">IF(OR(A875="",M875=""),"",N875*M875)</f>
        <v/>
      </c>
    </row>
    <row r="876" spans="1:15">
      <c r="A876" s="182"/>
      <c r="B876" s="172"/>
      <c r="C876" s="172"/>
      <c r="D876" s="183" t="str">
        <f t="array" ref="D876">IF(SUMPRODUCT((原材料明细表!$A$6:$A$1000&gt;=$G$4)*(原材料明细表!$A$6:$A$1000&lt;=$H$4)*(原材料明细表!$C$6:$C$1000=$A876)*(原材料明细表!$F$6:$F$1000))=0,"",SUMPRODUCT((原材料明细表!$A$6:$A$1000&gt;=$G$4)*(原材料明细表!$A$6:$A$1000&lt;=$H$4)*(原材料明细表!$C$6:$C$1000=$A876)*(原材料明细表!$F$6:$F$1000)))</f>
        <v/>
      </c>
      <c r="E876" s="174" t="str">
        <f t="array" ref="E876">IF(A876="","",VLOOKUP(A876,基础资料!A:E,4,0))</f>
        <v/>
      </c>
      <c r="F876" s="175" t="str">
        <f t="array" ref="F876">IF(OR(A876="",D876=""),"",E876*D876)</f>
        <v/>
      </c>
      <c r="G876" s="176" t="str">
        <f t="array" ref="G876">IF(SUMPRODUCT((原材料明细表!$A$6:$A$1000&gt;=$G$4)*(原材料明细表!$A$6:$A$1000&lt;=$H$4)*(原材料明细表!$C$6:$C$1000=$A876)*(原材料明细表!$I$6:$I$1000))=0,"",SUMPRODUCT((原材料明细表!$A$6:$A$1000&gt;=$G$4)*(原材料明细表!$A$6:$A$1000&lt;=$H$4)*(原材料明细表!$C$6:$C$1000=$A876)*(原材料明细表!$I$6:$I$1000)))</f>
        <v/>
      </c>
      <c r="H876" s="174" t="str">
        <f t="array" ref="H876">IF(A876="","",VLOOKUP(A876,基础资料!A:E,4,0))</f>
        <v/>
      </c>
      <c r="I876" s="184" t="str">
        <f t="array" ref="I876">IF(OR(A876="",G876=""),"",G876*H876)</f>
        <v/>
      </c>
      <c r="J876" s="176" t="str">
        <f t="array" ref="J876">IF(SUMPRODUCT((原材料明细表!$A$6:$A$1000&gt;=$G$4)*(原材料明细表!$A$6:$A$1000&lt;=$H$4)*(原材料明细表!$C$6:$C$1000=$A876)*(原材料明细表!$L$6:$L$1000))=0,"",SUMPRODUCT((原材料明细表!$A$6:$A$1000&gt;=$G$4)*(原材料明细表!$A$6:$A$1000&lt;=$H$4)*(原材料明细表!$C$6:$C$1000=$A876)*(原材料明细表!$L$6:$L$1000)))</f>
        <v/>
      </c>
      <c r="K876" s="173" t="str">
        <f t="array" ref="K876">IF(A876="","",VLOOKUP(A876,基础资料!A:E,4,0))</f>
        <v/>
      </c>
      <c r="L876" s="184" t="str">
        <f t="array" ref="L876">IF(OR(A876="",J876=""),"",J876*K876)</f>
        <v/>
      </c>
      <c r="M876" s="185" t="str">
        <f t="array" ref="M876">IF(AND(D876="",G876="",J876=""),"",IF(AND(D876="",G876=""),-J876,IF(AND(D876="",J876=""),-G876,IF(AND(G876="",J876=""),D876,IF(D876="",-G876-J876,IF(G876="",D876-J876,IF(J876="",D876-G876,D876-G876-J876)))))))</f>
        <v/>
      </c>
      <c r="N876" s="173" t="str">
        <f t="array" ref="N876">IF(A876="","",VLOOKUP(A876,基础资料!A:E,4,0))</f>
        <v/>
      </c>
      <c r="O876" s="184" t="str">
        <f t="array" ref="O876">IF(OR(A876="",M876=""),"",N876*M876)</f>
        <v/>
      </c>
    </row>
    <row r="877" spans="1:15">
      <c r="A877" s="182"/>
      <c r="B877" s="172"/>
      <c r="C877" s="172"/>
      <c r="D877" s="183" t="str">
        <f t="array" ref="D877">IF(SUMPRODUCT((原材料明细表!$A$6:$A$1000&gt;=$G$4)*(原材料明细表!$A$6:$A$1000&lt;=$H$4)*(原材料明细表!$C$6:$C$1000=$A877)*(原材料明细表!$F$6:$F$1000))=0,"",SUMPRODUCT((原材料明细表!$A$6:$A$1000&gt;=$G$4)*(原材料明细表!$A$6:$A$1000&lt;=$H$4)*(原材料明细表!$C$6:$C$1000=$A877)*(原材料明细表!$F$6:$F$1000)))</f>
        <v/>
      </c>
      <c r="E877" s="179" t="str">
        <f t="array" ref="E877">IF(A877="","",VLOOKUP(A877,基础资料!A:E,4,0))</f>
        <v/>
      </c>
      <c r="F877" s="180" t="str">
        <f t="array" ref="F877">IF(OR(A877="",D877=""),"",E877*D877)</f>
        <v/>
      </c>
      <c r="G877" s="181" t="str">
        <f t="array" ref="G877">IF(SUMPRODUCT((原材料明细表!$A$6:$A$1000&gt;=$G$4)*(原材料明细表!$A$6:$A$1000&lt;=$H$4)*(原材料明细表!$C$6:$C$1000=$A877)*(原材料明细表!$I$6:$I$1000))=0,"",SUMPRODUCT((原材料明细表!$A$6:$A$1000&gt;=$G$4)*(原材料明细表!$A$6:$A$1000&lt;=$H$4)*(原材料明细表!$C$6:$C$1000=$A877)*(原材料明细表!$I$6:$I$1000)))</f>
        <v/>
      </c>
      <c r="H877" s="179" t="str">
        <f t="array" ref="H877">IF(A877="","",VLOOKUP(A877,基础资料!A:E,4,0))</f>
        <v/>
      </c>
      <c r="I877" s="186" t="str">
        <f t="array" ref="I877">IF(OR(A877="",G877=""),"",G877*H877)</f>
        <v/>
      </c>
      <c r="J877" s="181" t="str">
        <f t="array" ref="J877">IF(SUMPRODUCT((原材料明细表!$A$6:$A$1000&gt;=$G$4)*(原材料明细表!$A$6:$A$1000&lt;=$H$4)*(原材料明细表!$C$6:$C$1000=$A877)*(原材料明细表!$L$6:$L$1000))=0,"",SUMPRODUCT((原材料明细表!$A$6:$A$1000&gt;=$G$4)*(原材料明细表!$A$6:$A$1000&lt;=$H$4)*(原材料明细表!$C$6:$C$1000=$A877)*(原材料明细表!$L$6:$L$1000)))</f>
        <v/>
      </c>
      <c r="K877" s="178" t="str">
        <f t="array" ref="K877">IF(A877="","",VLOOKUP(A877,基础资料!A:E,4,0))</f>
        <v/>
      </c>
      <c r="L877" s="186" t="str">
        <f t="array" ref="L877">IF(OR(A877="",J877=""),"",J877*K877)</f>
        <v/>
      </c>
      <c r="M877" s="187" t="str">
        <f t="array" ref="M877">IF(AND(D877="",G877="",J877=""),"",IF(AND(D877="",G877=""),-J877,IF(AND(D877="",J877=""),-G877,IF(AND(G877="",J877=""),D877,IF(D877="",-G877-J877,IF(G877="",D877-J877,IF(J877="",D877-G877,D877-G877-J877)))))))</f>
        <v/>
      </c>
      <c r="N877" s="178" t="str">
        <f t="array" ref="N877">IF(A877="","",VLOOKUP(A877,基础资料!A:E,4,0))</f>
        <v/>
      </c>
      <c r="O877" s="186" t="str">
        <f t="array" ref="O877">IF(OR(A877="",M877=""),"",N877*M877)</f>
        <v/>
      </c>
    </row>
    <row r="878" spans="1:15">
      <c r="A878" s="182"/>
      <c r="B878" s="172"/>
      <c r="C878" s="172"/>
      <c r="D878" s="183" t="str">
        <f t="array" ref="D878">IF(SUMPRODUCT((原材料明细表!$A$6:$A$1000&gt;=$G$4)*(原材料明细表!$A$6:$A$1000&lt;=$H$4)*(原材料明细表!$C$6:$C$1000=$A878)*(原材料明细表!$F$6:$F$1000))=0,"",SUMPRODUCT((原材料明细表!$A$6:$A$1000&gt;=$G$4)*(原材料明细表!$A$6:$A$1000&lt;=$H$4)*(原材料明细表!$C$6:$C$1000=$A878)*(原材料明细表!$F$6:$F$1000)))</f>
        <v/>
      </c>
      <c r="E878" s="174" t="str">
        <f t="array" ref="E878">IF(A878="","",VLOOKUP(A878,基础资料!A:E,4,0))</f>
        <v/>
      </c>
      <c r="F878" s="175" t="str">
        <f t="array" ref="F878">IF(OR(A878="",D878=""),"",E878*D878)</f>
        <v/>
      </c>
      <c r="G878" s="176" t="str">
        <f t="array" ref="G878">IF(SUMPRODUCT((原材料明细表!$A$6:$A$1000&gt;=$G$4)*(原材料明细表!$A$6:$A$1000&lt;=$H$4)*(原材料明细表!$C$6:$C$1000=$A878)*(原材料明细表!$I$6:$I$1000))=0,"",SUMPRODUCT((原材料明细表!$A$6:$A$1000&gt;=$G$4)*(原材料明细表!$A$6:$A$1000&lt;=$H$4)*(原材料明细表!$C$6:$C$1000=$A878)*(原材料明细表!$I$6:$I$1000)))</f>
        <v/>
      </c>
      <c r="H878" s="174" t="str">
        <f t="array" ref="H878">IF(A878="","",VLOOKUP(A878,基础资料!A:E,4,0))</f>
        <v/>
      </c>
      <c r="I878" s="184" t="str">
        <f t="array" ref="I878">IF(OR(A878="",G878=""),"",G878*H878)</f>
        <v/>
      </c>
      <c r="J878" s="176" t="str">
        <f t="array" ref="J878">IF(SUMPRODUCT((原材料明细表!$A$6:$A$1000&gt;=$G$4)*(原材料明细表!$A$6:$A$1000&lt;=$H$4)*(原材料明细表!$C$6:$C$1000=$A878)*(原材料明细表!$L$6:$L$1000))=0,"",SUMPRODUCT((原材料明细表!$A$6:$A$1000&gt;=$G$4)*(原材料明细表!$A$6:$A$1000&lt;=$H$4)*(原材料明细表!$C$6:$C$1000=$A878)*(原材料明细表!$L$6:$L$1000)))</f>
        <v/>
      </c>
      <c r="K878" s="173" t="str">
        <f t="array" ref="K878">IF(A878="","",VLOOKUP(A878,基础资料!A:E,4,0))</f>
        <v/>
      </c>
      <c r="L878" s="184" t="str">
        <f t="array" ref="L878">IF(OR(A878="",J878=""),"",J878*K878)</f>
        <v/>
      </c>
      <c r="M878" s="185" t="str">
        <f t="array" ref="M878">IF(AND(D878="",G878="",J878=""),"",IF(AND(D878="",G878=""),-J878,IF(AND(D878="",J878=""),-G878,IF(AND(G878="",J878=""),D878,IF(D878="",-G878-J878,IF(G878="",D878-J878,IF(J878="",D878-G878,D878-G878-J878)))))))</f>
        <v/>
      </c>
      <c r="N878" s="173" t="str">
        <f t="array" ref="N878">IF(A878="","",VLOOKUP(A878,基础资料!A:E,4,0))</f>
        <v/>
      </c>
      <c r="O878" s="184" t="str">
        <f t="array" ref="O878">IF(OR(A878="",M878=""),"",N878*M878)</f>
        <v/>
      </c>
    </row>
    <row r="879" spans="1:15">
      <c r="A879" s="182"/>
      <c r="B879" s="172"/>
      <c r="C879" s="172"/>
      <c r="D879" s="183" t="str">
        <f t="array" ref="D879">IF(SUMPRODUCT((原材料明细表!$A$6:$A$1000&gt;=$G$4)*(原材料明细表!$A$6:$A$1000&lt;=$H$4)*(原材料明细表!$C$6:$C$1000=$A879)*(原材料明细表!$F$6:$F$1000))=0,"",SUMPRODUCT((原材料明细表!$A$6:$A$1000&gt;=$G$4)*(原材料明细表!$A$6:$A$1000&lt;=$H$4)*(原材料明细表!$C$6:$C$1000=$A879)*(原材料明细表!$F$6:$F$1000)))</f>
        <v/>
      </c>
      <c r="E879" s="179" t="str">
        <f t="array" ref="E879">IF(A879="","",VLOOKUP(A879,基础资料!A:E,4,0))</f>
        <v/>
      </c>
      <c r="F879" s="180" t="str">
        <f t="array" ref="F879">IF(OR(A879="",D879=""),"",E879*D879)</f>
        <v/>
      </c>
      <c r="G879" s="181" t="str">
        <f t="array" ref="G879">IF(SUMPRODUCT((原材料明细表!$A$6:$A$1000&gt;=$G$4)*(原材料明细表!$A$6:$A$1000&lt;=$H$4)*(原材料明细表!$C$6:$C$1000=$A879)*(原材料明细表!$I$6:$I$1000))=0,"",SUMPRODUCT((原材料明细表!$A$6:$A$1000&gt;=$G$4)*(原材料明细表!$A$6:$A$1000&lt;=$H$4)*(原材料明细表!$C$6:$C$1000=$A879)*(原材料明细表!$I$6:$I$1000)))</f>
        <v/>
      </c>
      <c r="H879" s="179" t="str">
        <f t="array" ref="H879">IF(A879="","",VLOOKUP(A879,基础资料!A:E,4,0))</f>
        <v/>
      </c>
      <c r="I879" s="186" t="str">
        <f t="array" ref="I879">IF(OR(A879="",G879=""),"",G879*H879)</f>
        <v/>
      </c>
      <c r="J879" s="181" t="str">
        <f t="array" ref="J879">IF(SUMPRODUCT((原材料明细表!$A$6:$A$1000&gt;=$G$4)*(原材料明细表!$A$6:$A$1000&lt;=$H$4)*(原材料明细表!$C$6:$C$1000=$A879)*(原材料明细表!$L$6:$L$1000))=0,"",SUMPRODUCT((原材料明细表!$A$6:$A$1000&gt;=$G$4)*(原材料明细表!$A$6:$A$1000&lt;=$H$4)*(原材料明细表!$C$6:$C$1000=$A879)*(原材料明细表!$L$6:$L$1000)))</f>
        <v/>
      </c>
      <c r="K879" s="178" t="str">
        <f t="array" ref="K879">IF(A879="","",VLOOKUP(A879,基础资料!A:E,4,0))</f>
        <v/>
      </c>
      <c r="L879" s="186" t="str">
        <f t="array" ref="L879">IF(OR(A879="",J879=""),"",J879*K879)</f>
        <v/>
      </c>
      <c r="M879" s="187" t="str">
        <f t="array" ref="M879">IF(AND(D879="",G879="",J879=""),"",IF(AND(D879="",G879=""),-J879,IF(AND(D879="",J879=""),-G879,IF(AND(G879="",J879=""),D879,IF(D879="",-G879-J879,IF(G879="",D879-J879,IF(J879="",D879-G879,D879-G879-J879)))))))</f>
        <v/>
      </c>
      <c r="N879" s="178" t="str">
        <f t="array" ref="N879">IF(A879="","",VLOOKUP(A879,基础资料!A:E,4,0))</f>
        <v/>
      </c>
      <c r="O879" s="186" t="str">
        <f t="array" ref="O879">IF(OR(A879="",M879=""),"",N879*M879)</f>
        <v/>
      </c>
    </row>
    <row r="880" spans="1:15">
      <c r="A880" s="182"/>
      <c r="B880" s="172"/>
      <c r="C880" s="172"/>
      <c r="D880" s="183" t="str">
        <f t="array" ref="D880">IF(SUMPRODUCT((原材料明细表!$A$6:$A$1000&gt;=$G$4)*(原材料明细表!$A$6:$A$1000&lt;=$H$4)*(原材料明细表!$C$6:$C$1000=$A880)*(原材料明细表!$F$6:$F$1000))=0,"",SUMPRODUCT((原材料明细表!$A$6:$A$1000&gt;=$G$4)*(原材料明细表!$A$6:$A$1000&lt;=$H$4)*(原材料明细表!$C$6:$C$1000=$A880)*(原材料明细表!$F$6:$F$1000)))</f>
        <v/>
      </c>
      <c r="E880" s="174" t="str">
        <f t="array" ref="E880">IF(A880="","",VLOOKUP(A880,基础资料!A:E,4,0))</f>
        <v/>
      </c>
      <c r="F880" s="175" t="str">
        <f t="array" ref="F880">IF(OR(A880="",D880=""),"",E880*D880)</f>
        <v/>
      </c>
      <c r="G880" s="176" t="str">
        <f t="array" ref="G880">IF(SUMPRODUCT((原材料明细表!$A$6:$A$1000&gt;=$G$4)*(原材料明细表!$A$6:$A$1000&lt;=$H$4)*(原材料明细表!$C$6:$C$1000=$A880)*(原材料明细表!$I$6:$I$1000))=0,"",SUMPRODUCT((原材料明细表!$A$6:$A$1000&gt;=$G$4)*(原材料明细表!$A$6:$A$1000&lt;=$H$4)*(原材料明细表!$C$6:$C$1000=$A880)*(原材料明细表!$I$6:$I$1000)))</f>
        <v/>
      </c>
      <c r="H880" s="174" t="str">
        <f t="array" ref="H880">IF(A880="","",VLOOKUP(A880,基础资料!A:E,4,0))</f>
        <v/>
      </c>
      <c r="I880" s="184" t="str">
        <f t="array" ref="I880">IF(OR(A880="",G880=""),"",G880*H880)</f>
        <v/>
      </c>
      <c r="J880" s="176" t="str">
        <f t="array" ref="J880">IF(SUMPRODUCT((原材料明细表!$A$6:$A$1000&gt;=$G$4)*(原材料明细表!$A$6:$A$1000&lt;=$H$4)*(原材料明细表!$C$6:$C$1000=$A880)*(原材料明细表!$L$6:$L$1000))=0,"",SUMPRODUCT((原材料明细表!$A$6:$A$1000&gt;=$G$4)*(原材料明细表!$A$6:$A$1000&lt;=$H$4)*(原材料明细表!$C$6:$C$1000=$A880)*(原材料明细表!$L$6:$L$1000)))</f>
        <v/>
      </c>
      <c r="K880" s="173" t="str">
        <f t="array" ref="K880">IF(A880="","",VLOOKUP(A880,基础资料!A:E,4,0))</f>
        <v/>
      </c>
      <c r="L880" s="184" t="str">
        <f t="array" ref="L880">IF(OR(A880="",J880=""),"",J880*K880)</f>
        <v/>
      </c>
      <c r="M880" s="185" t="str">
        <f t="array" ref="M880">IF(AND(D880="",G880="",J880=""),"",IF(AND(D880="",G880=""),-J880,IF(AND(D880="",J880=""),-G880,IF(AND(G880="",J880=""),D880,IF(D880="",-G880-J880,IF(G880="",D880-J880,IF(J880="",D880-G880,D880-G880-J880)))))))</f>
        <v/>
      </c>
      <c r="N880" s="173" t="str">
        <f t="array" ref="N880">IF(A880="","",VLOOKUP(A880,基础资料!A:E,4,0))</f>
        <v/>
      </c>
      <c r="O880" s="184" t="str">
        <f t="array" ref="O880">IF(OR(A880="",M880=""),"",N880*M880)</f>
        <v/>
      </c>
    </row>
    <row r="881" spans="1:15">
      <c r="A881" s="182"/>
      <c r="B881" s="172"/>
      <c r="C881" s="172"/>
      <c r="D881" s="183" t="str">
        <f t="array" ref="D881">IF(SUMPRODUCT((原材料明细表!$A$6:$A$1000&gt;=$G$4)*(原材料明细表!$A$6:$A$1000&lt;=$H$4)*(原材料明细表!$C$6:$C$1000=$A881)*(原材料明细表!$F$6:$F$1000))=0,"",SUMPRODUCT((原材料明细表!$A$6:$A$1000&gt;=$G$4)*(原材料明细表!$A$6:$A$1000&lt;=$H$4)*(原材料明细表!$C$6:$C$1000=$A881)*(原材料明细表!$F$6:$F$1000)))</f>
        <v/>
      </c>
      <c r="E881" s="179" t="str">
        <f t="array" ref="E881">IF(A881="","",VLOOKUP(A881,基础资料!A:E,4,0))</f>
        <v/>
      </c>
      <c r="F881" s="180" t="str">
        <f t="array" ref="F881">IF(OR(A881="",D881=""),"",E881*D881)</f>
        <v/>
      </c>
      <c r="G881" s="181" t="str">
        <f t="array" ref="G881">IF(SUMPRODUCT((原材料明细表!$A$6:$A$1000&gt;=$G$4)*(原材料明细表!$A$6:$A$1000&lt;=$H$4)*(原材料明细表!$C$6:$C$1000=$A881)*(原材料明细表!$I$6:$I$1000))=0,"",SUMPRODUCT((原材料明细表!$A$6:$A$1000&gt;=$G$4)*(原材料明细表!$A$6:$A$1000&lt;=$H$4)*(原材料明细表!$C$6:$C$1000=$A881)*(原材料明细表!$I$6:$I$1000)))</f>
        <v/>
      </c>
      <c r="H881" s="179" t="str">
        <f t="array" ref="H881">IF(A881="","",VLOOKUP(A881,基础资料!A:E,4,0))</f>
        <v/>
      </c>
      <c r="I881" s="186" t="str">
        <f t="array" ref="I881">IF(OR(A881="",G881=""),"",G881*H881)</f>
        <v/>
      </c>
      <c r="J881" s="181" t="str">
        <f t="array" ref="J881">IF(SUMPRODUCT((原材料明细表!$A$6:$A$1000&gt;=$G$4)*(原材料明细表!$A$6:$A$1000&lt;=$H$4)*(原材料明细表!$C$6:$C$1000=$A881)*(原材料明细表!$L$6:$L$1000))=0,"",SUMPRODUCT((原材料明细表!$A$6:$A$1000&gt;=$G$4)*(原材料明细表!$A$6:$A$1000&lt;=$H$4)*(原材料明细表!$C$6:$C$1000=$A881)*(原材料明细表!$L$6:$L$1000)))</f>
        <v/>
      </c>
      <c r="K881" s="178" t="str">
        <f t="array" ref="K881">IF(A881="","",VLOOKUP(A881,基础资料!A:E,4,0))</f>
        <v/>
      </c>
      <c r="L881" s="186" t="str">
        <f t="array" ref="L881">IF(OR(A881="",J881=""),"",J881*K881)</f>
        <v/>
      </c>
      <c r="M881" s="187" t="str">
        <f t="array" ref="M881">IF(AND(D881="",G881="",J881=""),"",IF(AND(D881="",G881=""),-J881,IF(AND(D881="",J881=""),-G881,IF(AND(G881="",J881=""),D881,IF(D881="",-G881-J881,IF(G881="",D881-J881,IF(J881="",D881-G881,D881-G881-J881)))))))</f>
        <v/>
      </c>
      <c r="N881" s="178" t="str">
        <f t="array" ref="N881">IF(A881="","",VLOOKUP(A881,基础资料!A:E,4,0))</f>
        <v/>
      </c>
      <c r="O881" s="186" t="str">
        <f t="array" ref="O881">IF(OR(A881="",M881=""),"",N881*M881)</f>
        <v/>
      </c>
    </row>
    <row r="882" spans="1:15">
      <c r="A882" s="182"/>
      <c r="B882" s="172"/>
      <c r="C882" s="172"/>
      <c r="D882" s="183" t="str">
        <f t="array" ref="D882">IF(SUMPRODUCT((原材料明细表!$A$6:$A$1000&gt;=$G$4)*(原材料明细表!$A$6:$A$1000&lt;=$H$4)*(原材料明细表!$C$6:$C$1000=$A882)*(原材料明细表!$F$6:$F$1000))=0,"",SUMPRODUCT((原材料明细表!$A$6:$A$1000&gt;=$G$4)*(原材料明细表!$A$6:$A$1000&lt;=$H$4)*(原材料明细表!$C$6:$C$1000=$A882)*(原材料明细表!$F$6:$F$1000)))</f>
        <v/>
      </c>
      <c r="E882" s="174" t="str">
        <f t="array" ref="E882">IF(A882="","",VLOOKUP(A882,基础资料!A:E,4,0))</f>
        <v/>
      </c>
      <c r="F882" s="175" t="str">
        <f t="array" ref="F882">IF(OR(A882="",D882=""),"",E882*D882)</f>
        <v/>
      </c>
      <c r="G882" s="176" t="str">
        <f t="array" ref="G882">IF(SUMPRODUCT((原材料明细表!$A$6:$A$1000&gt;=$G$4)*(原材料明细表!$A$6:$A$1000&lt;=$H$4)*(原材料明细表!$C$6:$C$1000=$A882)*(原材料明细表!$I$6:$I$1000))=0,"",SUMPRODUCT((原材料明细表!$A$6:$A$1000&gt;=$G$4)*(原材料明细表!$A$6:$A$1000&lt;=$H$4)*(原材料明细表!$C$6:$C$1000=$A882)*(原材料明细表!$I$6:$I$1000)))</f>
        <v/>
      </c>
      <c r="H882" s="174" t="str">
        <f t="array" ref="H882">IF(A882="","",VLOOKUP(A882,基础资料!A:E,4,0))</f>
        <v/>
      </c>
      <c r="I882" s="184" t="str">
        <f t="array" ref="I882">IF(OR(A882="",G882=""),"",G882*H882)</f>
        <v/>
      </c>
      <c r="J882" s="176" t="str">
        <f t="array" ref="J882">IF(SUMPRODUCT((原材料明细表!$A$6:$A$1000&gt;=$G$4)*(原材料明细表!$A$6:$A$1000&lt;=$H$4)*(原材料明细表!$C$6:$C$1000=$A882)*(原材料明细表!$L$6:$L$1000))=0,"",SUMPRODUCT((原材料明细表!$A$6:$A$1000&gt;=$G$4)*(原材料明细表!$A$6:$A$1000&lt;=$H$4)*(原材料明细表!$C$6:$C$1000=$A882)*(原材料明细表!$L$6:$L$1000)))</f>
        <v/>
      </c>
      <c r="K882" s="173" t="str">
        <f t="array" ref="K882">IF(A882="","",VLOOKUP(A882,基础资料!A:E,4,0))</f>
        <v/>
      </c>
      <c r="L882" s="184" t="str">
        <f t="array" ref="L882">IF(OR(A882="",J882=""),"",J882*K882)</f>
        <v/>
      </c>
      <c r="M882" s="185" t="str">
        <f t="array" ref="M882">IF(AND(D882="",G882="",J882=""),"",IF(AND(D882="",G882=""),-J882,IF(AND(D882="",J882=""),-G882,IF(AND(G882="",J882=""),D882,IF(D882="",-G882-J882,IF(G882="",D882-J882,IF(J882="",D882-G882,D882-G882-J882)))))))</f>
        <v/>
      </c>
      <c r="N882" s="173" t="str">
        <f t="array" ref="N882">IF(A882="","",VLOOKUP(A882,基础资料!A:E,4,0))</f>
        <v/>
      </c>
      <c r="O882" s="184" t="str">
        <f t="array" ref="O882">IF(OR(A882="",M882=""),"",N882*M882)</f>
        <v/>
      </c>
    </row>
    <row r="883" spans="1:15">
      <c r="A883" s="182"/>
      <c r="B883" s="172"/>
      <c r="C883" s="172"/>
      <c r="D883" s="183" t="str">
        <f t="array" ref="D883">IF(SUMPRODUCT((原材料明细表!$A$6:$A$1000&gt;=$G$4)*(原材料明细表!$A$6:$A$1000&lt;=$H$4)*(原材料明细表!$C$6:$C$1000=$A883)*(原材料明细表!$F$6:$F$1000))=0,"",SUMPRODUCT((原材料明细表!$A$6:$A$1000&gt;=$G$4)*(原材料明细表!$A$6:$A$1000&lt;=$H$4)*(原材料明细表!$C$6:$C$1000=$A883)*(原材料明细表!$F$6:$F$1000)))</f>
        <v/>
      </c>
      <c r="E883" s="179" t="str">
        <f t="array" ref="E883">IF(A883="","",VLOOKUP(A883,基础资料!A:E,4,0))</f>
        <v/>
      </c>
      <c r="F883" s="180" t="str">
        <f t="array" ref="F883">IF(OR(A883="",D883=""),"",E883*D883)</f>
        <v/>
      </c>
      <c r="G883" s="181" t="str">
        <f t="array" ref="G883">IF(SUMPRODUCT((原材料明细表!$A$6:$A$1000&gt;=$G$4)*(原材料明细表!$A$6:$A$1000&lt;=$H$4)*(原材料明细表!$C$6:$C$1000=$A883)*(原材料明细表!$I$6:$I$1000))=0,"",SUMPRODUCT((原材料明细表!$A$6:$A$1000&gt;=$G$4)*(原材料明细表!$A$6:$A$1000&lt;=$H$4)*(原材料明细表!$C$6:$C$1000=$A883)*(原材料明细表!$I$6:$I$1000)))</f>
        <v/>
      </c>
      <c r="H883" s="179" t="str">
        <f t="array" ref="H883">IF(A883="","",VLOOKUP(A883,基础资料!A:E,4,0))</f>
        <v/>
      </c>
      <c r="I883" s="186" t="str">
        <f t="array" ref="I883">IF(OR(A883="",G883=""),"",G883*H883)</f>
        <v/>
      </c>
      <c r="J883" s="181" t="str">
        <f t="array" ref="J883">IF(SUMPRODUCT((原材料明细表!$A$6:$A$1000&gt;=$G$4)*(原材料明细表!$A$6:$A$1000&lt;=$H$4)*(原材料明细表!$C$6:$C$1000=$A883)*(原材料明细表!$L$6:$L$1000))=0,"",SUMPRODUCT((原材料明细表!$A$6:$A$1000&gt;=$G$4)*(原材料明细表!$A$6:$A$1000&lt;=$H$4)*(原材料明细表!$C$6:$C$1000=$A883)*(原材料明细表!$L$6:$L$1000)))</f>
        <v/>
      </c>
      <c r="K883" s="178" t="str">
        <f t="array" ref="K883">IF(A883="","",VLOOKUP(A883,基础资料!A:E,4,0))</f>
        <v/>
      </c>
      <c r="L883" s="186" t="str">
        <f t="array" ref="L883">IF(OR(A883="",J883=""),"",J883*K883)</f>
        <v/>
      </c>
      <c r="M883" s="187" t="str">
        <f t="array" ref="M883">IF(AND(D883="",G883="",J883=""),"",IF(AND(D883="",G883=""),-J883,IF(AND(D883="",J883=""),-G883,IF(AND(G883="",J883=""),D883,IF(D883="",-G883-J883,IF(G883="",D883-J883,IF(J883="",D883-G883,D883-G883-J883)))))))</f>
        <v/>
      </c>
      <c r="N883" s="178" t="str">
        <f t="array" ref="N883">IF(A883="","",VLOOKUP(A883,基础资料!A:E,4,0))</f>
        <v/>
      </c>
      <c r="O883" s="186" t="str">
        <f t="array" ref="O883">IF(OR(A883="",M883=""),"",N883*M883)</f>
        <v/>
      </c>
    </row>
    <row r="884" spans="1:15">
      <c r="A884" s="182"/>
      <c r="B884" s="172"/>
      <c r="C884" s="172"/>
      <c r="D884" s="183" t="str">
        <f t="array" ref="D884">IF(SUMPRODUCT((原材料明细表!$A$6:$A$1000&gt;=$G$4)*(原材料明细表!$A$6:$A$1000&lt;=$H$4)*(原材料明细表!$C$6:$C$1000=$A884)*(原材料明细表!$F$6:$F$1000))=0,"",SUMPRODUCT((原材料明细表!$A$6:$A$1000&gt;=$G$4)*(原材料明细表!$A$6:$A$1000&lt;=$H$4)*(原材料明细表!$C$6:$C$1000=$A884)*(原材料明细表!$F$6:$F$1000)))</f>
        <v/>
      </c>
      <c r="E884" s="174" t="str">
        <f t="array" ref="E884">IF(A884="","",VLOOKUP(A884,基础资料!A:E,4,0))</f>
        <v/>
      </c>
      <c r="F884" s="175" t="str">
        <f t="array" ref="F884">IF(OR(A884="",D884=""),"",E884*D884)</f>
        <v/>
      </c>
      <c r="G884" s="176" t="str">
        <f t="array" ref="G884">IF(SUMPRODUCT((原材料明细表!$A$6:$A$1000&gt;=$G$4)*(原材料明细表!$A$6:$A$1000&lt;=$H$4)*(原材料明细表!$C$6:$C$1000=$A884)*(原材料明细表!$I$6:$I$1000))=0,"",SUMPRODUCT((原材料明细表!$A$6:$A$1000&gt;=$G$4)*(原材料明细表!$A$6:$A$1000&lt;=$H$4)*(原材料明细表!$C$6:$C$1000=$A884)*(原材料明细表!$I$6:$I$1000)))</f>
        <v/>
      </c>
      <c r="H884" s="174" t="str">
        <f t="array" ref="H884">IF(A884="","",VLOOKUP(A884,基础资料!A:E,4,0))</f>
        <v/>
      </c>
      <c r="I884" s="184" t="str">
        <f t="array" ref="I884">IF(OR(A884="",G884=""),"",G884*H884)</f>
        <v/>
      </c>
      <c r="J884" s="176" t="str">
        <f t="array" ref="J884">IF(SUMPRODUCT((原材料明细表!$A$6:$A$1000&gt;=$G$4)*(原材料明细表!$A$6:$A$1000&lt;=$H$4)*(原材料明细表!$C$6:$C$1000=$A884)*(原材料明细表!$L$6:$L$1000))=0,"",SUMPRODUCT((原材料明细表!$A$6:$A$1000&gt;=$G$4)*(原材料明细表!$A$6:$A$1000&lt;=$H$4)*(原材料明细表!$C$6:$C$1000=$A884)*(原材料明细表!$L$6:$L$1000)))</f>
        <v/>
      </c>
      <c r="K884" s="173" t="str">
        <f t="array" ref="K884">IF(A884="","",VLOOKUP(A884,基础资料!A:E,4,0))</f>
        <v/>
      </c>
      <c r="L884" s="184" t="str">
        <f t="array" ref="L884">IF(OR(A884="",J884=""),"",J884*K884)</f>
        <v/>
      </c>
      <c r="M884" s="185" t="str">
        <f t="array" ref="M884">IF(AND(D884="",G884="",J884=""),"",IF(AND(D884="",G884=""),-J884,IF(AND(D884="",J884=""),-G884,IF(AND(G884="",J884=""),D884,IF(D884="",-G884-J884,IF(G884="",D884-J884,IF(J884="",D884-G884,D884-G884-J884)))))))</f>
        <v/>
      </c>
      <c r="N884" s="173" t="str">
        <f t="array" ref="N884">IF(A884="","",VLOOKUP(A884,基础资料!A:E,4,0))</f>
        <v/>
      </c>
      <c r="O884" s="184" t="str">
        <f t="array" ref="O884">IF(OR(A884="",M884=""),"",N884*M884)</f>
        <v/>
      </c>
    </row>
    <row r="885" spans="1:15">
      <c r="A885" s="182"/>
      <c r="B885" s="172"/>
      <c r="C885" s="172"/>
      <c r="D885" s="183" t="str">
        <f t="array" ref="D885">IF(SUMPRODUCT((原材料明细表!$A$6:$A$1000&gt;=$G$4)*(原材料明细表!$A$6:$A$1000&lt;=$H$4)*(原材料明细表!$C$6:$C$1000=$A885)*(原材料明细表!$F$6:$F$1000))=0,"",SUMPRODUCT((原材料明细表!$A$6:$A$1000&gt;=$G$4)*(原材料明细表!$A$6:$A$1000&lt;=$H$4)*(原材料明细表!$C$6:$C$1000=$A885)*(原材料明细表!$F$6:$F$1000)))</f>
        <v/>
      </c>
      <c r="E885" s="179" t="str">
        <f t="array" ref="E885">IF(A885="","",VLOOKUP(A885,基础资料!A:E,4,0))</f>
        <v/>
      </c>
      <c r="F885" s="180" t="str">
        <f t="array" ref="F885">IF(OR(A885="",D885=""),"",E885*D885)</f>
        <v/>
      </c>
      <c r="G885" s="181" t="str">
        <f t="array" ref="G885">IF(SUMPRODUCT((原材料明细表!$A$6:$A$1000&gt;=$G$4)*(原材料明细表!$A$6:$A$1000&lt;=$H$4)*(原材料明细表!$C$6:$C$1000=$A885)*(原材料明细表!$I$6:$I$1000))=0,"",SUMPRODUCT((原材料明细表!$A$6:$A$1000&gt;=$G$4)*(原材料明细表!$A$6:$A$1000&lt;=$H$4)*(原材料明细表!$C$6:$C$1000=$A885)*(原材料明细表!$I$6:$I$1000)))</f>
        <v/>
      </c>
      <c r="H885" s="179" t="str">
        <f t="array" ref="H885">IF(A885="","",VLOOKUP(A885,基础资料!A:E,4,0))</f>
        <v/>
      </c>
      <c r="I885" s="186" t="str">
        <f t="array" ref="I885">IF(OR(A885="",G885=""),"",G885*H885)</f>
        <v/>
      </c>
      <c r="J885" s="181" t="str">
        <f t="array" ref="J885">IF(SUMPRODUCT((原材料明细表!$A$6:$A$1000&gt;=$G$4)*(原材料明细表!$A$6:$A$1000&lt;=$H$4)*(原材料明细表!$C$6:$C$1000=$A885)*(原材料明细表!$L$6:$L$1000))=0,"",SUMPRODUCT((原材料明细表!$A$6:$A$1000&gt;=$G$4)*(原材料明细表!$A$6:$A$1000&lt;=$H$4)*(原材料明细表!$C$6:$C$1000=$A885)*(原材料明细表!$L$6:$L$1000)))</f>
        <v/>
      </c>
      <c r="K885" s="178" t="str">
        <f t="array" ref="K885">IF(A885="","",VLOOKUP(A885,基础资料!A:E,4,0))</f>
        <v/>
      </c>
      <c r="L885" s="186" t="str">
        <f t="array" ref="L885">IF(OR(A885="",J885=""),"",J885*K885)</f>
        <v/>
      </c>
      <c r="M885" s="187" t="str">
        <f t="array" ref="M885">IF(AND(D885="",G885="",J885=""),"",IF(AND(D885="",G885=""),-J885,IF(AND(D885="",J885=""),-G885,IF(AND(G885="",J885=""),D885,IF(D885="",-G885-J885,IF(G885="",D885-J885,IF(J885="",D885-G885,D885-G885-J885)))))))</f>
        <v/>
      </c>
      <c r="N885" s="178" t="str">
        <f t="array" ref="N885">IF(A885="","",VLOOKUP(A885,基础资料!A:E,4,0))</f>
        <v/>
      </c>
      <c r="O885" s="186" t="str">
        <f t="array" ref="O885">IF(OR(A885="",M885=""),"",N885*M885)</f>
        <v/>
      </c>
    </row>
    <row r="886" spans="1:15">
      <c r="A886" s="182"/>
      <c r="B886" s="172"/>
      <c r="C886" s="172"/>
      <c r="D886" s="183" t="str">
        <f t="array" ref="D886">IF(SUMPRODUCT((原材料明细表!$A$6:$A$1000&gt;=$G$4)*(原材料明细表!$A$6:$A$1000&lt;=$H$4)*(原材料明细表!$C$6:$C$1000=$A886)*(原材料明细表!$F$6:$F$1000))=0,"",SUMPRODUCT((原材料明细表!$A$6:$A$1000&gt;=$G$4)*(原材料明细表!$A$6:$A$1000&lt;=$H$4)*(原材料明细表!$C$6:$C$1000=$A886)*(原材料明细表!$F$6:$F$1000)))</f>
        <v/>
      </c>
      <c r="E886" s="174" t="str">
        <f t="array" ref="E886">IF(A886="","",VLOOKUP(A886,基础资料!A:E,4,0))</f>
        <v/>
      </c>
      <c r="F886" s="175" t="str">
        <f t="array" ref="F886">IF(OR(A886="",D886=""),"",E886*D886)</f>
        <v/>
      </c>
      <c r="G886" s="176" t="str">
        <f t="array" ref="G886">IF(SUMPRODUCT((原材料明细表!$A$6:$A$1000&gt;=$G$4)*(原材料明细表!$A$6:$A$1000&lt;=$H$4)*(原材料明细表!$C$6:$C$1000=$A886)*(原材料明细表!$I$6:$I$1000))=0,"",SUMPRODUCT((原材料明细表!$A$6:$A$1000&gt;=$G$4)*(原材料明细表!$A$6:$A$1000&lt;=$H$4)*(原材料明细表!$C$6:$C$1000=$A886)*(原材料明细表!$I$6:$I$1000)))</f>
        <v/>
      </c>
      <c r="H886" s="174" t="str">
        <f t="array" ref="H886">IF(A886="","",VLOOKUP(A886,基础资料!A:E,4,0))</f>
        <v/>
      </c>
      <c r="I886" s="184" t="str">
        <f t="array" ref="I886">IF(OR(A886="",G886=""),"",G886*H886)</f>
        <v/>
      </c>
      <c r="J886" s="176" t="str">
        <f t="array" ref="J886">IF(SUMPRODUCT((原材料明细表!$A$6:$A$1000&gt;=$G$4)*(原材料明细表!$A$6:$A$1000&lt;=$H$4)*(原材料明细表!$C$6:$C$1000=$A886)*(原材料明细表!$L$6:$L$1000))=0,"",SUMPRODUCT((原材料明细表!$A$6:$A$1000&gt;=$G$4)*(原材料明细表!$A$6:$A$1000&lt;=$H$4)*(原材料明细表!$C$6:$C$1000=$A886)*(原材料明细表!$L$6:$L$1000)))</f>
        <v/>
      </c>
      <c r="K886" s="173" t="str">
        <f t="array" ref="K886">IF(A886="","",VLOOKUP(A886,基础资料!A:E,4,0))</f>
        <v/>
      </c>
      <c r="L886" s="184" t="str">
        <f t="array" ref="L886">IF(OR(A886="",J886=""),"",J886*K886)</f>
        <v/>
      </c>
      <c r="M886" s="185" t="str">
        <f t="array" ref="M886">IF(AND(D886="",G886="",J886=""),"",IF(AND(D886="",G886=""),-J886,IF(AND(D886="",J886=""),-G886,IF(AND(G886="",J886=""),D886,IF(D886="",-G886-J886,IF(G886="",D886-J886,IF(J886="",D886-G886,D886-G886-J886)))))))</f>
        <v/>
      </c>
      <c r="N886" s="173" t="str">
        <f t="array" ref="N886">IF(A886="","",VLOOKUP(A886,基础资料!A:E,4,0))</f>
        <v/>
      </c>
      <c r="O886" s="184" t="str">
        <f t="array" ref="O886">IF(OR(A886="",M886=""),"",N886*M886)</f>
        <v/>
      </c>
    </row>
    <row r="887" spans="1:15">
      <c r="A887" s="182"/>
      <c r="B887" s="172"/>
      <c r="C887" s="172"/>
      <c r="D887" s="183" t="str">
        <f t="array" ref="D887">IF(SUMPRODUCT((原材料明细表!$A$6:$A$1000&gt;=$G$4)*(原材料明细表!$A$6:$A$1000&lt;=$H$4)*(原材料明细表!$C$6:$C$1000=$A887)*(原材料明细表!$F$6:$F$1000))=0,"",SUMPRODUCT((原材料明细表!$A$6:$A$1000&gt;=$G$4)*(原材料明细表!$A$6:$A$1000&lt;=$H$4)*(原材料明细表!$C$6:$C$1000=$A887)*(原材料明细表!$F$6:$F$1000)))</f>
        <v/>
      </c>
      <c r="E887" s="179" t="str">
        <f t="array" ref="E887">IF(A887="","",VLOOKUP(A887,基础资料!A:E,4,0))</f>
        <v/>
      </c>
      <c r="F887" s="180" t="str">
        <f t="array" ref="F887">IF(OR(A887="",D887=""),"",E887*D887)</f>
        <v/>
      </c>
      <c r="G887" s="181" t="str">
        <f t="array" ref="G887">IF(SUMPRODUCT((原材料明细表!$A$6:$A$1000&gt;=$G$4)*(原材料明细表!$A$6:$A$1000&lt;=$H$4)*(原材料明细表!$C$6:$C$1000=$A887)*(原材料明细表!$I$6:$I$1000))=0,"",SUMPRODUCT((原材料明细表!$A$6:$A$1000&gt;=$G$4)*(原材料明细表!$A$6:$A$1000&lt;=$H$4)*(原材料明细表!$C$6:$C$1000=$A887)*(原材料明细表!$I$6:$I$1000)))</f>
        <v/>
      </c>
      <c r="H887" s="179" t="str">
        <f t="array" ref="H887">IF(A887="","",VLOOKUP(A887,基础资料!A:E,4,0))</f>
        <v/>
      </c>
      <c r="I887" s="186" t="str">
        <f t="array" ref="I887">IF(OR(A887="",G887=""),"",G887*H887)</f>
        <v/>
      </c>
      <c r="J887" s="181" t="str">
        <f t="array" ref="J887">IF(SUMPRODUCT((原材料明细表!$A$6:$A$1000&gt;=$G$4)*(原材料明细表!$A$6:$A$1000&lt;=$H$4)*(原材料明细表!$C$6:$C$1000=$A887)*(原材料明细表!$L$6:$L$1000))=0,"",SUMPRODUCT((原材料明细表!$A$6:$A$1000&gt;=$G$4)*(原材料明细表!$A$6:$A$1000&lt;=$H$4)*(原材料明细表!$C$6:$C$1000=$A887)*(原材料明细表!$L$6:$L$1000)))</f>
        <v/>
      </c>
      <c r="K887" s="178" t="str">
        <f t="array" ref="K887">IF(A887="","",VLOOKUP(A887,基础资料!A:E,4,0))</f>
        <v/>
      </c>
      <c r="L887" s="186" t="str">
        <f t="array" ref="L887">IF(OR(A887="",J887=""),"",J887*K887)</f>
        <v/>
      </c>
      <c r="M887" s="187" t="str">
        <f t="array" ref="M887">IF(AND(D887="",G887="",J887=""),"",IF(AND(D887="",G887=""),-J887,IF(AND(D887="",J887=""),-G887,IF(AND(G887="",J887=""),D887,IF(D887="",-G887-J887,IF(G887="",D887-J887,IF(J887="",D887-G887,D887-G887-J887)))))))</f>
        <v/>
      </c>
      <c r="N887" s="178" t="str">
        <f t="array" ref="N887">IF(A887="","",VLOOKUP(A887,基础资料!A:E,4,0))</f>
        <v/>
      </c>
      <c r="O887" s="186" t="str">
        <f t="array" ref="O887">IF(OR(A887="",M887=""),"",N887*M887)</f>
        <v/>
      </c>
    </row>
    <row r="888" spans="1:15">
      <c r="A888" s="182"/>
      <c r="B888" s="172"/>
      <c r="C888" s="172"/>
      <c r="D888" s="183" t="str">
        <f t="array" ref="D888">IF(SUMPRODUCT((原材料明细表!$A$6:$A$1000&gt;=$G$4)*(原材料明细表!$A$6:$A$1000&lt;=$H$4)*(原材料明细表!$C$6:$C$1000=$A888)*(原材料明细表!$F$6:$F$1000))=0,"",SUMPRODUCT((原材料明细表!$A$6:$A$1000&gt;=$G$4)*(原材料明细表!$A$6:$A$1000&lt;=$H$4)*(原材料明细表!$C$6:$C$1000=$A888)*(原材料明细表!$F$6:$F$1000)))</f>
        <v/>
      </c>
      <c r="E888" s="174" t="str">
        <f t="array" ref="E888">IF(A888="","",VLOOKUP(A888,基础资料!A:E,4,0))</f>
        <v/>
      </c>
      <c r="F888" s="175" t="str">
        <f t="array" ref="F888">IF(OR(A888="",D888=""),"",E888*D888)</f>
        <v/>
      </c>
      <c r="G888" s="176" t="str">
        <f t="array" ref="G888">IF(SUMPRODUCT((原材料明细表!$A$6:$A$1000&gt;=$G$4)*(原材料明细表!$A$6:$A$1000&lt;=$H$4)*(原材料明细表!$C$6:$C$1000=$A888)*(原材料明细表!$I$6:$I$1000))=0,"",SUMPRODUCT((原材料明细表!$A$6:$A$1000&gt;=$G$4)*(原材料明细表!$A$6:$A$1000&lt;=$H$4)*(原材料明细表!$C$6:$C$1000=$A888)*(原材料明细表!$I$6:$I$1000)))</f>
        <v/>
      </c>
      <c r="H888" s="174" t="str">
        <f t="array" ref="H888">IF(A888="","",VLOOKUP(A888,基础资料!A:E,4,0))</f>
        <v/>
      </c>
      <c r="I888" s="184" t="str">
        <f t="array" ref="I888">IF(OR(A888="",G888=""),"",G888*H888)</f>
        <v/>
      </c>
      <c r="J888" s="176" t="str">
        <f t="array" ref="J888">IF(SUMPRODUCT((原材料明细表!$A$6:$A$1000&gt;=$G$4)*(原材料明细表!$A$6:$A$1000&lt;=$H$4)*(原材料明细表!$C$6:$C$1000=$A888)*(原材料明细表!$L$6:$L$1000))=0,"",SUMPRODUCT((原材料明细表!$A$6:$A$1000&gt;=$G$4)*(原材料明细表!$A$6:$A$1000&lt;=$H$4)*(原材料明细表!$C$6:$C$1000=$A888)*(原材料明细表!$L$6:$L$1000)))</f>
        <v/>
      </c>
      <c r="K888" s="173" t="str">
        <f t="array" ref="K888">IF(A888="","",VLOOKUP(A888,基础资料!A:E,4,0))</f>
        <v/>
      </c>
      <c r="L888" s="184" t="str">
        <f t="array" ref="L888">IF(OR(A888="",J888=""),"",J888*K888)</f>
        <v/>
      </c>
      <c r="M888" s="185" t="str">
        <f t="array" ref="M888">IF(AND(D888="",G888="",J888=""),"",IF(AND(D888="",G888=""),-J888,IF(AND(D888="",J888=""),-G888,IF(AND(G888="",J888=""),D888,IF(D888="",-G888-J888,IF(G888="",D888-J888,IF(J888="",D888-G888,D888-G888-J888)))))))</f>
        <v/>
      </c>
      <c r="N888" s="173" t="str">
        <f t="array" ref="N888">IF(A888="","",VLOOKUP(A888,基础资料!A:E,4,0))</f>
        <v/>
      </c>
      <c r="O888" s="184" t="str">
        <f t="array" ref="O888">IF(OR(A888="",M888=""),"",N888*M888)</f>
        <v/>
      </c>
    </row>
    <row r="889" spans="1:15">
      <c r="A889" s="182"/>
      <c r="B889" s="172"/>
      <c r="C889" s="172"/>
      <c r="D889" s="183" t="str">
        <f t="array" ref="D889">IF(SUMPRODUCT((原材料明细表!$A$6:$A$1000&gt;=$G$4)*(原材料明细表!$A$6:$A$1000&lt;=$H$4)*(原材料明细表!$C$6:$C$1000=$A889)*(原材料明细表!$F$6:$F$1000))=0,"",SUMPRODUCT((原材料明细表!$A$6:$A$1000&gt;=$G$4)*(原材料明细表!$A$6:$A$1000&lt;=$H$4)*(原材料明细表!$C$6:$C$1000=$A889)*(原材料明细表!$F$6:$F$1000)))</f>
        <v/>
      </c>
      <c r="E889" s="179" t="str">
        <f t="array" ref="E889">IF(A889="","",VLOOKUP(A889,基础资料!A:E,4,0))</f>
        <v/>
      </c>
      <c r="F889" s="180" t="str">
        <f t="array" ref="F889">IF(OR(A889="",D889=""),"",E889*D889)</f>
        <v/>
      </c>
      <c r="G889" s="181" t="str">
        <f t="array" ref="G889">IF(SUMPRODUCT((原材料明细表!$A$6:$A$1000&gt;=$G$4)*(原材料明细表!$A$6:$A$1000&lt;=$H$4)*(原材料明细表!$C$6:$C$1000=$A889)*(原材料明细表!$I$6:$I$1000))=0,"",SUMPRODUCT((原材料明细表!$A$6:$A$1000&gt;=$G$4)*(原材料明细表!$A$6:$A$1000&lt;=$H$4)*(原材料明细表!$C$6:$C$1000=$A889)*(原材料明细表!$I$6:$I$1000)))</f>
        <v/>
      </c>
      <c r="H889" s="179" t="str">
        <f t="array" ref="H889">IF(A889="","",VLOOKUP(A889,基础资料!A:E,4,0))</f>
        <v/>
      </c>
      <c r="I889" s="186" t="str">
        <f t="array" ref="I889">IF(OR(A889="",G889=""),"",G889*H889)</f>
        <v/>
      </c>
      <c r="J889" s="181" t="str">
        <f t="array" ref="J889">IF(SUMPRODUCT((原材料明细表!$A$6:$A$1000&gt;=$G$4)*(原材料明细表!$A$6:$A$1000&lt;=$H$4)*(原材料明细表!$C$6:$C$1000=$A889)*(原材料明细表!$L$6:$L$1000))=0,"",SUMPRODUCT((原材料明细表!$A$6:$A$1000&gt;=$G$4)*(原材料明细表!$A$6:$A$1000&lt;=$H$4)*(原材料明细表!$C$6:$C$1000=$A889)*(原材料明细表!$L$6:$L$1000)))</f>
        <v/>
      </c>
      <c r="K889" s="178" t="str">
        <f t="array" ref="K889">IF(A889="","",VLOOKUP(A889,基础资料!A:E,4,0))</f>
        <v/>
      </c>
      <c r="L889" s="186" t="str">
        <f t="array" ref="L889">IF(OR(A889="",J889=""),"",J889*K889)</f>
        <v/>
      </c>
      <c r="M889" s="187" t="str">
        <f t="array" ref="M889">IF(AND(D889="",G889="",J889=""),"",IF(AND(D889="",G889=""),-J889,IF(AND(D889="",J889=""),-G889,IF(AND(G889="",J889=""),D889,IF(D889="",-G889-J889,IF(G889="",D889-J889,IF(J889="",D889-G889,D889-G889-J889)))))))</f>
        <v/>
      </c>
      <c r="N889" s="178" t="str">
        <f t="array" ref="N889">IF(A889="","",VLOOKUP(A889,基础资料!A:E,4,0))</f>
        <v/>
      </c>
      <c r="O889" s="186" t="str">
        <f t="array" ref="O889">IF(OR(A889="",M889=""),"",N889*M889)</f>
        <v/>
      </c>
    </row>
    <row r="890" spans="1:15">
      <c r="A890" s="182"/>
      <c r="B890" s="172"/>
      <c r="C890" s="172"/>
      <c r="D890" s="183" t="str">
        <f t="array" ref="D890">IF(SUMPRODUCT((原材料明细表!$A$6:$A$1000&gt;=$G$4)*(原材料明细表!$A$6:$A$1000&lt;=$H$4)*(原材料明细表!$C$6:$C$1000=$A890)*(原材料明细表!$F$6:$F$1000))=0,"",SUMPRODUCT((原材料明细表!$A$6:$A$1000&gt;=$G$4)*(原材料明细表!$A$6:$A$1000&lt;=$H$4)*(原材料明细表!$C$6:$C$1000=$A890)*(原材料明细表!$F$6:$F$1000)))</f>
        <v/>
      </c>
      <c r="E890" s="174" t="str">
        <f t="array" ref="E890">IF(A890="","",VLOOKUP(A890,基础资料!A:E,4,0))</f>
        <v/>
      </c>
      <c r="F890" s="175" t="str">
        <f t="array" ref="F890">IF(OR(A890="",D890=""),"",E890*D890)</f>
        <v/>
      </c>
      <c r="G890" s="176" t="str">
        <f t="array" ref="G890">IF(SUMPRODUCT((原材料明细表!$A$6:$A$1000&gt;=$G$4)*(原材料明细表!$A$6:$A$1000&lt;=$H$4)*(原材料明细表!$C$6:$C$1000=$A890)*(原材料明细表!$I$6:$I$1000))=0,"",SUMPRODUCT((原材料明细表!$A$6:$A$1000&gt;=$G$4)*(原材料明细表!$A$6:$A$1000&lt;=$H$4)*(原材料明细表!$C$6:$C$1000=$A890)*(原材料明细表!$I$6:$I$1000)))</f>
        <v/>
      </c>
      <c r="H890" s="174" t="str">
        <f t="array" ref="H890">IF(A890="","",VLOOKUP(A890,基础资料!A:E,4,0))</f>
        <v/>
      </c>
      <c r="I890" s="184" t="str">
        <f t="array" ref="I890">IF(OR(A890="",G890=""),"",G890*H890)</f>
        <v/>
      </c>
      <c r="J890" s="176" t="str">
        <f t="array" ref="J890">IF(SUMPRODUCT((原材料明细表!$A$6:$A$1000&gt;=$G$4)*(原材料明细表!$A$6:$A$1000&lt;=$H$4)*(原材料明细表!$C$6:$C$1000=$A890)*(原材料明细表!$L$6:$L$1000))=0,"",SUMPRODUCT((原材料明细表!$A$6:$A$1000&gt;=$G$4)*(原材料明细表!$A$6:$A$1000&lt;=$H$4)*(原材料明细表!$C$6:$C$1000=$A890)*(原材料明细表!$L$6:$L$1000)))</f>
        <v/>
      </c>
      <c r="K890" s="173" t="str">
        <f t="array" ref="K890">IF(A890="","",VLOOKUP(A890,基础资料!A:E,4,0))</f>
        <v/>
      </c>
      <c r="L890" s="184" t="str">
        <f t="array" ref="L890">IF(OR(A890="",J890=""),"",J890*K890)</f>
        <v/>
      </c>
      <c r="M890" s="185" t="str">
        <f t="array" ref="M890">IF(AND(D890="",G890="",J890=""),"",IF(AND(D890="",G890=""),-J890,IF(AND(D890="",J890=""),-G890,IF(AND(G890="",J890=""),D890,IF(D890="",-G890-J890,IF(G890="",D890-J890,IF(J890="",D890-G890,D890-G890-J890)))))))</f>
        <v/>
      </c>
      <c r="N890" s="173" t="str">
        <f t="array" ref="N890">IF(A890="","",VLOOKUP(A890,基础资料!A:E,4,0))</f>
        <v/>
      </c>
      <c r="O890" s="184" t="str">
        <f t="array" ref="O890">IF(OR(A890="",M890=""),"",N890*M890)</f>
        <v/>
      </c>
    </row>
    <row r="891" spans="1:15">
      <c r="A891" s="182"/>
      <c r="B891" s="172"/>
      <c r="C891" s="172"/>
      <c r="D891" s="183" t="str">
        <f t="array" ref="D891">IF(SUMPRODUCT((原材料明细表!$A$6:$A$1000&gt;=$G$4)*(原材料明细表!$A$6:$A$1000&lt;=$H$4)*(原材料明细表!$C$6:$C$1000=$A891)*(原材料明细表!$F$6:$F$1000))=0,"",SUMPRODUCT((原材料明细表!$A$6:$A$1000&gt;=$G$4)*(原材料明细表!$A$6:$A$1000&lt;=$H$4)*(原材料明细表!$C$6:$C$1000=$A891)*(原材料明细表!$F$6:$F$1000)))</f>
        <v/>
      </c>
      <c r="E891" s="179" t="str">
        <f t="array" ref="E891">IF(A891="","",VLOOKUP(A891,基础资料!A:E,4,0))</f>
        <v/>
      </c>
      <c r="F891" s="180" t="str">
        <f t="array" ref="F891">IF(OR(A891="",D891=""),"",E891*D891)</f>
        <v/>
      </c>
      <c r="G891" s="181" t="str">
        <f t="array" ref="G891">IF(SUMPRODUCT((原材料明细表!$A$6:$A$1000&gt;=$G$4)*(原材料明细表!$A$6:$A$1000&lt;=$H$4)*(原材料明细表!$C$6:$C$1000=$A891)*(原材料明细表!$I$6:$I$1000))=0,"",SUMPRODUCT((原材料明细表!$A$6:$A$1000&gt;=$G$4)*(原材料明细表!$A$6:$A$1000&lt;=$H$4)*(原材料明细表!$C$6:$C$1000=$A891)*(原材料明细表!$I$6:$I$1000)))</f>
        <v/>
      </c>
      <c r="H891" s="179" t="str">
        <f t="array" ref="H891">IF(A891="","",VLOOKUP(A891,基础资料!A:E,4,0))</f>
        <v/>
      </c>
      <c r="I891" s="186" t="str">
        <f t="array" ref="I891">IF(OR(A891="",G891=""),"",G891*H891)</f>
        <v/>
      </c>
      <c r="J891" s="181" t="str">
        <f t="array" ref="J891">IF(SUMPRODUCT((原材料明细表!$A$6:$A$1000&gt;=$G$4)*(原材料明细表!$A$6:$A$1000&lt;=$H$4)*(原材料明细表!$C$6:$C$1000=$A891)*(原材料明细表!$L$6:$L$1000))=0,"",SUMPRODUCT((原材料明细表!$A$6:$A$1000&gt;=$G$4)*(原材料明细表!$A$6:$A$1000&lt;=$H$4)*(原材料明细表!$C$6:$C$1000=$A891)*(原材料明细表!$L$6:$L$1000)))</f>
        <v/>
      </c>
      <c r="K891" s="178" t="str">
        <f t="array" ref="K891">IF(A891="","",VLOOKUP(A891,基础资料!A:E,4,0))</f>
        <v/>
      </c>
      <c r="L891" s="186" t="str">
        <f t="array" ref="L891">IF(OR(A891="",J891=""),"",J891*K891)</f>
        <v/>
      </c>
      <c r="M891" s="187" t="str">
        <f t="array" ref="M891">IF(AND(D891="",G891="",J891=""),"",IF(AND(D891="",G891=""),-J891,IF(AND(D891="",J891=""),-G891,IF(AND(G891="",J891=""),D891,IF(D891="",-G891-J891,IF(G891="",D891-J891,IF(J891="",D891-G891,D891-G891-J891)))))))</f>
        <v/>
      </c>
      <c r="N891" s="178" t="str">
        <f t="array" ref="N891">IF(A891="","",VLOOKUP(A891,基础资料!A:E,4,0))</f>
        <v/>
      </c>
      <c r="O891" s="186" t="str">
        <f t="array" ref="O891">IF(OR(A891="",M891=""),"",N891*M891)</f>
        <v/>
      </c>
    </row>
  </sheetData>
  <sheetProtection formatCells="0" formatColumns="0" formatRows="0" insertColumns="0" insertRows="0" insertHyperlinks="0" deleteColumns="0" deleteRows="0" sort="0" autoFilter="0" pivotTables="0"/>
  <protectedRanges>
    <protectedRange sqref="A8:A43" name="区域1_2_1"/>
  </protectedRanges>
  <autoFilter ref="A7:P891"/>
  <customSheetViews>
    <customSheetView guid="{A37D8FF2-64FE-4D03-A072-5C55028CA0E5}" showAutoFilter="1">
      <pane ySplit="7" topLeftCell="A8" activePane="bottomLeft" state="frozen"/>
      <selection pane="bottomLeft" activeCell="D12" sqref="D12"/>
      <pageMargins left="0.75" right="0.75" top="1" bottom="1" header="0.5" footer="0.5"/>
      <pageSetup paperSize="9" orientation="portrait" horizontalDpi="180" verticalDpi="180"/>
      <headerFooter alignWithMargins="0"/>
      <autoFilter ref="A7:P891"/>
    </customSheetView>
    <customSheetView guid="{49F94A0E-0D24-42DC-9B9A-8AB8B2DEA003}" showAutoFilter="1">
      <pane ySplit="7" topLeftCell="A8" activePane="bottomRight" state="frozen"/>
      <selection pane="bottomRight" activeCell="E881" sqref="E881"/>
      <pageMargins left="0.75" right="0.75" top="1" bottom="1" header="0.5" footer="0.5"/>
      <pageSetup paperSize="9" orientation="portrait" horizontalDpi="180" verticalDpi="180"/>
      <headerFooter alignWithMargins="0"/>
      <autoFilter ref="B1:Q1"/>
    </customSheetView>
  </customSheetViews>
  <mergeCells count="6">
    <mergeCell ref="A1:O1"/>
    <mergeCell ref="E4:F4"/>
    <mergeCell ref="D5:F5"/>
    <mergeCell ref="G5:I5"/>
    <mergeCell ref="J5:L5"/>
    <mergeCell ref="M5:O5"/>
  </mergeCells>
  <phoneticPr fontId="25" type="noConversion"/>
  <pageMargins left="0.75" right="0.75" top="1" bottom="1" header="0.5" footer="0.5"/>
  <pageSetup paperSize="9" orientation="portrait" horizontalDpi="180" verticalDpi="18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:N1000"/>
  <sheetViews>
    <sheetView tabSelected="1" workbookViewId="0">
      <pane ySplit="5" topLeftCell="A6" activePane="bottomLeft" state="frozen"/>
      <selection pane="bottomLeft" activeCell="E13" sqref="E13"/>
    </sheetView>
  </sheetViews>
  <sheetFormatPr defaultRowHeight="14.25"/>
  <cols>
    <col min="1" max="1" width="12.125" style="107" customWidth="1"/>
    <col min="2" max="2" width="10.375" style="108" customWidth="1"/>
    <col min="3" max="3" width="9" style="108"/>
    <col min="4" max="4" width="25" style="108" customWidth="1"/>
    <col min="5" max="5" width="9" style="108"/>
    <col min="6" max="8" width="9" style="109"/>
    <col min="9" max="9" width="9" style="110"/>
    <col min="10" max="11" width="9" style="108"/>
    <col min="12" max="12" width="9" style="111"/>
    <col min="13" max="13" width="9" style="110"/>
    <col min="14" max="14" width="12.75" style="110" customWidth="1"/>
    <col min="15" max="16384" width="9" style="112"/>
  </cols>
  <sheetData>
    <row r="1" spans="1:14" customFormat="1" ht="27">
      <c r="A1" s="262" t="s">
        <v>116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</row>
    <row r="2" spans="1:14" customFormat="1" ht="20.25">
      <c r="A2" s="113"/>
      <c r="B2" s="114"/>
      <c r="C2" s="115"/>
      <c r="D2" s="116"/>
      <c r="E2" s="117"/>
      <c r="F2" s="118"/>
      <c r="G2" s="118"/>
      <c r="H2" s="119"/>
      <c r="I2" s="141"/>
      <c r="J2" s="117"/>
      <c r="K2" s="117"/>
      <c r="L2" s="142"/>
      <c r="M2" s="143"/>
      <c r="N2" s="143"/>
    </row>
    <row r="3" spans="1:14" customFormat="1" ht="14.25" customHeight="1">
      <c r="A3" s="120"/>
      <c r="B3" s="121"/>
      <c r="C3" s="122"/>
      <c r="D3" s="123"/>
      <c r="E3" s="263"/>
      <c r="F3" s="265" t="s">
        <v>73</v>
      </c>
      <c r="G3" s="266"/>
      <c r="H3" s="267"/>
      <c r="I3" s="265" t="s">
        <v>74</v>
      </c>
      <c r="J3" s="266"/>
      <c r="K3" s="267"/>
      <c r="L3" s="271" t="s">
        <v>75</v>
      </c>
      <c r="M3" s="272"/>
      <c r="N3" s="273"/>
    </row>
    <row r="4" spans="1:14" customFormat="1" ht="12" customHeight="1">
      <c r="A4" s="124"/>
      <c r="B4" s="125"/>
      <c r="C4" s="126"/>
      <c r="D4" s="127"/>
      <c r="E4" s="264"/>
      <c r="F4" s="268"/>
      <c r="G4" s="269"/>
      <c r="H4" s="270"/>
      <c r="I4" s="268"/>
      <c r="J4" s="269"/>
      <c r="K4" s="270"/>
      <c r="L4" s="274"/>
      <c r="M4" s="275"/>
      <c r="N4" s="276"/>
    </row>
    <row r="5" spans="1:14" customFormat="1" ht="15">
      <c r="A5" s="128" t="s">
        <v>76</v>
      </c>
      <c r="B5" s="129" t="s">
        <v>77</v>
      </c>
      <c r="C5" s="129" t="s">
        <v>4</v>
      </c>
      <c r="D5" s="130" t="s">
        <v>5</v>
      </c>
      <c r="E5" s="129" t="s">
        <v>6</v>
      </c>
      <c r="F5" s="131" t="s">
        <v>8</v>
      </c>
      <c r="G5" s="131" t="s">
        <v>7</v>
      </c>
      <c r="H5" s="132" t="s">
        <v>16</v>
      </c>
      <c r="I5" s="144" t="s">
        <v>8</v>
      </c>
      <c r="J5" s="145" t="s">
        <v>7</v>
      </c>
      <c r="K5" s="146" t="s">
        <v>70</v>
      </c>
      <c r="L5" s="147" t="s">
        <v>8</v>
      </c>
      <c r="M5" s="148" t="s">
        <v>7</v>
      </c>
      <c r="N5" s="149" t="s">
        <v>16</v>
      </c>
    </row>
    <row r="6" spans="1:14" customFormat="1">
      <c r="A6" s="133">
        <v>43583</v>
      </c>
      <c r="B6" s="134" t="s">
        <v>19</v>
      </c>
      <c r="C6" s="134">
        <v>18</v>
      </c>
      <c r="D6" s="135" t="s">
        <v>35</v>
      </c>
      <c r="E6" s="135" t="s">
        <v>79</v>
      </c>
      <c r="F6" s="136">
        <v>10</v>
      </c>
      <c r="G6" s="136">
        <v>18</v>
      </c>
      <c r="H6" s="136">
        <v>180</v>
      </c>
      <c r="I6" s="150"/>
      <c r="J6" s="151"/>
      <c r="K6" s="151"/>
      <c r="L6" s="152"/>
      <c r="M6" s="151"/>
      <c r="N6" s="151"/>
    </row>
    <row r="7" spans="1:14" customFormat="1">
      <c r="A7" s="137">
        <v>43583</v>
      </c>
      <c r="B7" s="138" t="s">
        <v>38</v>
      </c>
      <c r="C7" s="138">
        <v>18</v>
      </c>
      <c r="D7" s="139" t="s">
        <v>35</v>
      </c>
      <c r="E7" s="139" t="s">
        <v>79</v>
      </c>
      <c r="F7" s="140"/>
      <c r="G7" s="140"/>
      <c r="H7" s="140"/>
      <c r="I7" s="153">
        <v>5</v>
      </c>
      <c r="J7" s="154">
        <v>18</v>
      </c>
      <c r="K7" s="154">
        <v>90</v>
      </c>
      <c r="L7" s="155"/>
      <c r="M7" s="154"/>
      <c r="N7" s="154"/>
    </row>
    <row r="8" spans="1:14" customFormat="1">
      <c r="A8" s="133">
        <v>43583</v>
      </c>
      <c r="B8" s="134" t="s">
        <v>38</v>
      </c>
      <c r="C8" s="134">
        <v>18</v>
      </c>
      <c r="D8" s="135" t="s">
        <v>35</v>
      </c>
      <c r="E8" s="135" t="s">
        <v>79</v>
      </c>
      <c r="F8" s="136"/>
      <c r="G8" s="136"/>
      <c r="H8" s="136"/>
      <c r="I8" s="150"/>
      <c r="J8" s="151"/>
      <c r="K8" s="151"/>
      <c r="L8" s="152">
        <v>1</v>
      </c>
      <c r="M8" s="151">
        <v>18</v>
      </c>
      <c r="N8" s="151">
        <v>18</v>
      </c>
    </row>
    <row r="9" spans="1:14" customFormat="1">
      <c r="A9" s="137">
        <v>43583</v>
      </c>
      <c r="B9" s="138" t="s">
        <v>38</v>
      </c>
      <c r="C9" s="138">
        <v>2</v>
      </c>
      <c r="D9" s="139" t="s">
        <v>20</v>
      </c>
      <c r="E9" s="139" t="s">
        <v>79</v>
      </c>
      <c r="F9" s="140"/>
      <c r="G9" s="140"/>
      <c r="H9" s="140"/>
      <c r="I9" s="153">
        <v>4</v>
      </c>
      <c r="J9" s="154">
        <v>2</v>
      </c>
      <c r="K9" s="154">
        <v>8</v>
      </c>
      <c r="L9" s="155"/>
      <c r="M9" s="154"/>
      <c r="N9" s="154"/>
    </row>
    <row r="10" spans="1:14" customFormat="1">
      <c r="A10" s="133">
        <v>43583</v>
      </c>
      <c r="B10" s="134" t="s">
        <v>19</v>
      </c>
      <c r="C10" s="134">
        <v>18</v>
      </c>
      <c r="D10" s="135" t="s">
        <v>35</v>
      </c>
      <c r="E10" s="135" t="s">
        <v>79</v>
      </c>
      <c r="F10" s="136">
        <v>11</v>
      </c>
      <c r="G10" s="136">
        <v>18</v>
      </c>
      <c r="H10" s="136">
        <v>198</v>
      </c>
      <c r="I10" s="150"/>
      <c r="J10" s="151"/>
      <c r="K10" s="151"/>
      <c r="L10" s="152"/>
      <c r="M10" s="151"/>
      <c r="N10" s="151"/>
    </row>
    <row r="11" spans="1:14" customFormat="1">
      <c r="A11" s="137"/>
      <c r="B11" s="138"/>
      <c r="C11" s="138"/>
      <c r="D11" s="139"/>
      <c r="E11" s="139"/>
      <c r="F11" s="140"/>
      <c r="G11" s="140"/>
      <c r="H11" s="140"/>
      <c r="I11" s="153"/>
      <c r="J11" s="154"/>
      <c r="K11" s="154"/>
      <c r="L11" s="155"/>
      <c r="M11" s="154"/>
      <c r="N11" s="154"/>
    </row>
    <row r="12" spans="1:14" customFormat="1">
      <c r="A12" s="133"/>
      <c r="B12" s="134"/>
      <c r="C12" s="134"/>
      <c r="D12" s="135"/>
      <c r="E12" s="135"/>
      <c r="F12" s="136"/>
      <c r="G12" s="136"/>
      <c r="H12" s="136"/>
      <c r="I12" s="150"/>
      <c r="J12" s="151"/>
      <c r="K12" s="151"/>
      <c r="L12" s="152"/>
      <c r="M12" s="151"/>
      <c r="N12" s="151"/>
    </row>
    <row r="13" spans="1:14" customFormat="1">
      <c r="A13" s="137"/>
      <c r="B13" s="138"/>
      <c r="C13" s="138"/>
      <c r="D13" s="139"/>
      <c r="E13" s="139"/>
      <c r="F13" s="140"/>
      <c r="G13" s="140"/>
      <c r="H13" s="140"/>
      <c r="I13" s="153"/>
      <c r="J13" s="154"/>
      <c r="K13" s="154"/>
      <c r="L13" s="155"/>
      <c r="M13" s="154"/>
      <c r="N13" s="154"/>
    </row>
    <row r="14" spans="1:14" customFormat="1">
      <c r="A14" s="133"/>
      <c r="B14" s="134"/>
      <c r="C14" s="134"/>
      <c r="D14" s="135"/>
      <c r="E14" s="135"/>
      <c r="F14" s="136"/>
      <c r="G14" s="136"/>
      <c r="H14" s="136"/>
      <c r="I14" s="150"/>
      <c r="J14" s="151"/>
      <c r="K14" s="151"/>
      <c r="L14" s="152"/>
      <c r="M14" s="151"/>
      <c r="N14" s="151"/>
    </row>
    <row r="15" spans="1:14" customFormat="1">
      <c r="A15" s="137"/>
      <c r="B15" s="138"/>
      <c r="C15" s="138"/>
      <c r="D15" s="139"/>
      <c r="E15" s="139"/>
      <c r="F15" s="140"/>
      <c r="G15" s="140"/>
      <c r="H15" s="140"/>
      <c r="I15" s="153"/>
      <c r="J15" s="154"/>
      <c r="K15" s="154"/>
      <c r="L15" s="155"/>
      <c r="M15" s="154"/>
      <c r="N15" s="154"/>
    </row>
    <row r="16" spans="1:14" customFormat="1">
      <c r="A16" s="133"/>
      <c r="B16" s="134"/>
      <c r="C16" s="134"/>
      <c r="D16" s="135"/>
      <c r="E16" s="135"/>
      <c r="F16" s="136"/>
      <c r="G16" s="136"/>
      <c r="H16" s="136"/>
      <c r="I16" s="150"/>
      <c r="J16" s="151"/>
      <c r="K16" s="151"/>
      <c r="L16" s="152"/>
      <c r="M16" s="151"/>
      <c r="N16" s="151"/>
    </row>
    <row r="17" spans="1:14" customFormat="1">
      <c r="A17" s="137"/>
      <c r="B17" s="138"/>
      <c r="C17" s="138"/>
      <c r="D17" s="139"/>
      <c r="E17" s="139"/>
      <c r="F17" s="140"/>
      <c r="G17" s="140"/>
      <c r="H17" s="140"/>
      <c r="I17" s="153"/>
      <c r="J17" s="154"/>
      <c r="K17" s="154"/>
      <c r="L17" s="155"/>
      <c r="M17" s="154"/>
      <c r="N17" s="154"/>
    </row>
    <row r="18" spans="1:14" customFormat="1">
      <c r="A18" s="133"/>
      <c r="B18" s="134"/>
      <c r="C18" s="134"/>
      <c r="D18" s="135"/>
      <c r="E18" s="135"/>
      <c r="F18" s="136"/>
      <c r="G18" s="136"/>
      <c r="H18" s="136"/>
      <c r="I18" s="150"/>
      <c r="J18" s="151"/>
      <c r="K18" s="151"/>
      <c r="L18" s="152"/>
      <c r="M18" s="151"/>
      <c r="N18" s="151"/>
    </row>
    <row r="19" spans="1:14" customFormat="1">
      <c r="A19" s="137"/>
      <c r="B19" s="138"/>
      <c r="C19" s="138"/>
      <c r="D19" s="139"/>
      <c r="E19" s="139"/>
      <c r="F19" s="140"/>
      <c r="G19" s="140"/>
      <c r="H19" s="140"/>
      <c r="I19" s="153"/>
      <c r="J19" s="154"/>
      <c r="K19" s="154"/>
      <c r="L19" s="155"/>
      <c r="M19" s="154"/>
      <c r="N19" s="154"/>
    </row>
    <row r="20" spans="1:14" customFormat="1">
      <c r="A20" s="133"/>
      <c r="B20" s="134"/>
      <c r="C20" s="134"/>
      <c r="D20" s="135"/>
      <c r="E20" s="135"/>
      <c r="F20" s="136"/>
      <c r="G20" s="136"/>
      <c r="H20" s="136"/>
      <c r="I20" s="150"/>
      <c r="J20" s="151"/>
      <c r="K20" s="151"/>
      <c r="L20" s="152"/>
      <c r="M20" s="151"/>
      <c r="N20" s="151"/>
    </row>
    <row r="21" spans="1:14" customFormat="1">
      <c r="A21" s="137"/>
      <c r="B21" s="138"/>
      <c r="C21" s="138"/>
      <c r="D21" s="139"/>
      <c r="E21" s="139"/>
      <c r="F21" s="140"/>
      <c r="G21" s="140"/>
      <c r="H21" s="140"/>
      <c r="I21" s="153"/>
      <c r="J21" s="154"/>
      <c r="K21" s="154"/>
      <c r="L21" s="155"/>
      <c r="M21" s="154"/>
      <c r="N21" s="154"/>
    </row>
    <row r="22" spans="1:14" customFormat="1">
      <c r="A22" s="133"/>
      <c r="B22" s="134"/>
      <c r="C22" s="134"/>
      <c r="D22" s="135"/>
      <c r="E22" s="135"/>
      <c r="F22" s="136"/>
      <c r="G22" s="136"/>
      <c r="H22" s="136"/>
      <c r="I22" s="150"/>
      <c r="J22" s="151"/>
      <c r="K22" s="151"/>
      <c r="L22" s="152"/>
      <c r="M22" s="151"/>
      <c r="N22" s="151"/>
    </row>
    <row r="23" spans="1:14" customFormat="1">
      <c r="A23" s="137"/>
      <c r="B23" s="138"/>
      <c r="C23" s="138"/>
      <c r="D23" s="139"/>
      <c r="E23" s="139"/>
      <c r="F23" s="140"/>
      <c r="G23" s="140"/>
      <c r="H23" s="140"/>
      <c r="I23" s="153"/>
      <c r="J23" s="154"/>
      <c r="K23" s="154"/>
      <c r="L23" s="155"/>
      <c r="M23" s="154"/>
      <c r="N23" s="154"/>
    </row>
    <row r="24" spans="1:14" customFormat="1">
      <c r="A24" s="133"/>
      <c r="B24" s="134"/>
      <c r="C24" s="134"/>
      <c r="D24" s="135"/>
      <c r="E24" s="135"/>
      <c r="F24" s="136"/>
      <c r="G24" s="136"/>
      <c r="H24" s="136"/>
      <c r="I24" s="150"/>
      <c r="J24" s="151"/>
      <c r="K24" s="151"/>
      <c r="L24" s="152"/>
      <c r="M24" s="151"/>
      <c r="N24" s="151"/>
    </row>
    <row r="25" spans="1:14" customFormat="1">
      <c r="A25" s="137"/>
      <c r="B25" s="138"/>
      <c r="C25" s="138"/>
      <c r="D25" s="139"/>
      <c r="E25" s="139"/>
      <c r="F25" s="140"/>
      <c r="G25" s="140"/>
      <c r="H25" s="140"/>
      <c r="I25" s="153"/>
      <c r="J25" s="154"/>
      <c r="K25" s="154"/>
      <c r="L25" s="155"/>
      <c r="M25" s="154"/>
      <c r="N25" s="154"/>
    </row>
    <row r="26" spans="1:14" customFormat="1">
      <c r="A26" s="133"/>
      <c r="B26" s="134"/>
      <c r="C26" s="134"/>
      <c r="D26" s="135"/>
      <c r="E26" s="135"/>
      <c r="F26" s="136"/>
      <c r="G26" s="136"/>
      <c r="H26" s="136"/>
      <c r="I26" s="150"/>
      <c r="J26" s="151"/>
      <c r="K26" s="151"/>
      <c r="L26" s="152"/>
      <c r="M26" s="151"/>
      <c r="N26" s="151"/>
    </row>
    <row r="27" spans="1:14" customFormat="1">
      <c r="A27" s="137"/>
      <c r="B27" s="138"/>
      <c r="C27" s="138"/>
      <c r="D27" s="139"/>
      <c r="E27" s="139"/>
      <c r="F27" s="140"/>
      <c r="G27" s="140"/>
      <c r="H27" s="140"/>
      <c r="I27" s="153"/>
      <c r="J27" s="154"/>
      <c r="K27" s="154"/>
      <c r="L27" s="155"/>
      <c r="M27" s="154"/>
      <c r="N27" s="154"/>
    </row>
    <row r="28" spans="1:14" customFormat="1">
      <c r="A28" s="133"/>
      <c r="B28" s="134"/>
      <c r="C28" s="134"/>
      <c r="D28" s="135"/>
      <c r="E28" s="135"/>
      <c r="F28" s="136"/>
      <c r="G28" s="136"/>
      <c r="H28" s="136"/>
      <c r="I28" s="150"/>
      <c r="J28" s="151"/>
      <c r="K28" s="151"/>
      <c r="L28" s="152"/>
      <c r="M28" s="151"/>
      <c r="N28" s="151"/>
    </row>
    <row r="29" spans="1:14" customFormat="1">
      <c r="A29" s="137"/>
      <c r="B29" s="138"/>
      <c r="C29" s="138"/>
      <c r="D29" s="139"/>
      <c r="E29" s="139"/>
      <c r="F29" s="140"/>
      <c r="G29" s="140"/>
      <c r="H29" s="140"/>
      <c r="I29" s="153"/>
      <c r="J29" s="154"/>
      <c r="K29" s="154"/>
      <c r="L29" s="155"/>
      <c r="M29" s="154"/>
      <c r="N29" s="154"/>
    </row>
    <row r="30" spans="1:14" customFormat="1">
      <c r="A30" s="133"/>
      <c r="B30" s="134"/>
      <c r="C30" s="134"/>
      <c r="D30" s="135"/>
      <c r="E30" s="135"/>
      <c r="F30" s="136"/>
      <c r="G30" s="136"/>
      <c r="H30" s="136"/>
      <c r="I30" s="150"/>
      <c r="J30" s="151"/>
      <c r="K30" s="151"/>
      <c r="L30" s="152"/>
      <c r="M30" s="151"/>
      <c r="N30" s="151"/>
    </row>
    <row r="31" spans="1:14" customFormat="1">
      <c r="A31" s="137"/>
      <c r="B31" s="138"/>
      <c r="C31" s="138"/>
      <c r="D31" s="139"/>
      <c r="E31" s="139"/>
      <c r="F31" s="140"/>
      <c r="G31" s="140"/>
      <c r="H31" s="140"/>
      <c r="I31" s="153"/>
      <c r="J31" s="154"/>
      <c r="K31" s="154"/>
      <c r="L31" s="155"/>
      <c r="M31" s="154"/>
      <c r="N31" s="154"/>
    </row>
    <row r="32" spans="1:14" customFormat="1">
      <c r="A32" s="133"/>
      <c r="B32" s="134"/>
      <c r="C32" s="134"/>
      <c r="D32" s="135"/>
      <c r="E32" s="135"/>
      <c r="F32" s="136"/>
      <c r="G32" s="136"/>
      <c r="H32" s="136"/>
      <c r="I32" s="150"/>
      <c r="J32" s="151"/>
      <c r="K32" s="151"/>
      <c r="L32" s="152"/>
      <c r="M32" s="151"/>
      <c r="N32" s="151"/>
    </row>
    <row r="33" spans="1:14" customFormat="1">
      <c r="A33" s="137"/>
      <c r="B33" s="138"/>
      <c r="C33" s="138"/>
      <c r="D33" s="139"/>
      <c r="E33" s="139"/>
      <c r="F33" s="140"/>
      <c r="G33" s="140"/>
      <c r="H33" s="140"/>
      <c r="I33" s="153"/>
      <c r="J33" s="154"/>
      <c r="K33" s="154"/>
      <c r="L33" s="155"/>
      <c r="M33" s="154"/>
      <c r="N33" s="154"/>
    </row>
    <row r="34" spans="1:14" customFormat="1">
      <c r="A34" s="133"/>
      <c r="B34" s="134"/>
      <c r="C34" s="134"/>
      <c r="D34" s="135"/>
      <c r="E34" s="135"/>
      <c r="F34" s="136"/>
      <c r="G34" s="136"/>
      <c r="H34" s="136"/>
      <c r="I34" s="150"/>
      <c r="J34" s="151"/>
      <c r="K34" s="151"/>
      <c r="L34" s="152"/>
      <c r="M34" s="151"/>
      <c r="N34" s="151"/>
    </row>
    <row r="35" spans="1:14" customFormat="1">
      <c r="A35" s="137"/>
      <c r="B35" s="138"/>
      <c r="C35" s="138"/>
      <c r="D35" s="139"/>
      <c r="E35" s="139"/>
      <c r="F35" s="140"/>
      <c r="G35" s="140"/>
      <c r="H35" s="140"/>
      <c r="I35" s="153"/>
      <c r="J35" s="154"/>
      <c r="K35" s="154"/>
      <c r="L35" s="155"/>
      <c r="M35" s="154"/>
      <c r="N35" s="154"/>
    </row>
    <row r="36" spans="1:14" customFormat="1">
      <c r="A36" s="133"/>
      <c r="B36" s="134"/>
      <c r="C36" s="134"/>
      <c r="D36" s="135"/>
      <c r="E36" s="135"/>
      <c r="F36" s="136"/>
      <c r="G36" s="136"/>
      <c r="H36" s="136"/>
      <c r="I36" s="150"/>
      <c r="J36" s="151"/>
      <c r="K36" s="151"/>
      <c r="L36" s="152"/>
      <c r="M36" s="151"/>
      <c r="N36" s="151"/>
    </row>
    <row r="37" spans="1:14" customFormat="1">
      <c r="A37" s="137"/>
      <c r="B37" s="138"/>
      <c r="C37" s="138"/>
      <c r="D37" s="139"/>
      <c r="E37" s="139"/>
      <c r="F37" s="140"/>
      <c r="G37" s="140"/>
      <c r="H37" s="140"/>
      <c r="I37" s="153"/>
      <c r="J37" s="154"/>
      <c r="K37" s="154"/>
      <c r="L37" s="155"/>
      <c r="M37" s="154"/>
      <c r="N37" s="154"/>
    </row>
    <row r="38" spans="1:14" customFormat="1">
      <c r="A38" s="133"/>
      <c r="B38" s="134"/>
      <c r="C38" s="134"/>
      <c r="D38" s="135"/>
      <c r="E38" s="135"/>
      <c r="F38" s="136"/>
      <c r="G38" s="136"/>
      <c r="H38" s="136"/>
      <c r="I38" s="150"/>
      <c r="J38" s="151"/>
      <c r="K38" s="151"/>
      <c r="L38" s="152"/>
      <c r="M38" s="151"/>
      <c r="N38" s="151"/>
    </row>
    <row r="39" spans="1:14" customFormat="1">
      <c r="A39" s="137"/>
      <c r="B39" s="138"/>
      <c r="C39" s="138"/>
      <c r="D39" s="139"/>
      <c r="E39" s="139"/>
      <c r="F39" s="140"/>
      <c r="G39" s="140"/>
      <c r="H39" s="140"/>
      <c r="I39" s="153"/>
      <c r="J39" s="154"/>
      <c r="K39" s="154"/>
      <c r="L39" s="155"/>
      <c r="M39" s="154"/>
      <c r="N39" s="154"/>
    </row>
    <row r="40" spans="1:14" customFormat="1">
      <c r="A40" s="133"/>
      <c r="B40" s="134"/>
      <c r="C40" s="134"/>
      <c r="D40" s="135"/>
      <c r="E40" s="135"/>
      <c r="F40" s="136"/>
      <c r="G40" s="136"/>
      <c r="H40" s="136"/>
      <c r="I40" s="150"/>
      <c r="J40" s="151"/>
      <c r="K40" s="151"/>
      <c r="L40" s="152"/>
      <c r="M40" s="151"/>
      <c r="N40" s="151"/>
    </row>
    <row r="41" spans="1:14" customFormat="1">
      <c r="A41" s="137"/>
      <c r="B41" s="138"/>
      <c r="C41" s="138"/>
      <c r="D41" s="139"/>
      <c r="E41" s="139"/>
      <c r="F41" s="140"/>
      <c r="G41" s="140"/>
      <c r="H41" s="140"/>
      <c r="I41" s="153"/>
      <c r="J41" s="154"/>
      <c r="K41" s="154"/>
      <c r="L41" s="155"/>
      <c r="M41" s="154"/>
      <c r="N41" s="154"/>
    </row>
    <row r="42" spans="1:14" customFormat="1">
      <c r="A42" s="133"/>
      <c r="B42" s="134"/>
      <c r="C42" s="134"/>
      <c r="D42" s="135"/>
      <c r="E42" s="135"/>
      <c r="F42" s="136"/>
      <c r="G42" s="136"/>
      <c r="H42" s="136"/>
      <c r="I42" s="150"/>
      <c r="J42" s="151"/>
      <c r="K42" s="151"/>
      <c r="L42" s="152"/>
      <c r="M42" s="151"/>
      <c r="N42" s="151"/>
    </row>
    <row r="43" spans="1:14" customFormat="1">
      <c r="A43" s="137"/>
      <c r="B43" s="138"/>
      <c r="C43" s="138"/>
      <c r="D43" s="139"/>
      <c r="E43" s="139"/>
      <c r="F43" s="140"/>
      <c r="G43" s="140"/>
      <c r="H43" s="140"/>
      <c r="I43" s="153"/>
      <c r="J43" s="154"/>
      <c r="K43" s="154"/>
      <c r="L43" s="155"/>
      <c r="M43" s="154"/>
      <c r="N43" s="154"/>
    </row>
    <row r="44" spans="1:14" customFormat="1">
      <c r="A44" s="133"/>
      <c r="B44" s="134"/>
      <c r="C44" s="134"/>
      <c r="D44" s="135"/>
      <c r="E44" s="135"/>
      <c r="F44" s="136"/>
      <c r="G44" s="136"/>
      <c r="H44" s="136"/>
      <c r="I44" s="150"/>
      <c r="J44" s="151"/>
      <c r="K44" s="151"/>
      <c r="L44" s="152"/>
      <c r="M44" s="151"/>
      <c r="N44" s="151"/>
    </row>
    <row r="45" spans="1:14" customFormat="1">
      <c r="A45" s="137"/>
      <c r="B45" s="138"/>
      <c r="C45" s="138"/>
      <c r="D45" s="139"/>
      <c r="E45" s="139"/>
      <c r="F45" s="140"/>
      <c r="G45" s="140"/>
      <c r="H45" s="140"/>
      <c r="I45" s="153"/>
      <c r="J45" s="154"/>
      <c r="K45" s="154"/>
      <c r="L45" s="155"/>
      <c r="M45" s="154"/>
      <c r="N45" s="154"/>
    </row>
    <row r="46" spans="1:14" customFormat="1">
      <c r="A46" s="133"/>
      <c r="B46" s="134"/>
      <c r="C46" s="134"/>
      <c r="D46" s="135"/>
      <c r="E46" s="135"/>
      <c r="F46" s="136"/>
      <c r="G46" s="136"/>
      <c r="H46" s="136"/>
      <c r="I46" s="150"/>
      <c r="J46" s="151"/>
      <c r="K46" s="151"/>
      <c r="L46" s="152"/>
      <c r="M46" s="151"/>
      <c r="N46" s="151"/>
    </row>
    <row r="47" spans="1:14" customFormat="1">
      <c r="A47" s="137"/>
      <c r="B47" s="138"/>
      <c r="C47" s="138"/>
      <c r="D47" s="139"/>
      <c r="E47" s="139"/>
      <c r="F47" s="140"/>
      <c r="G47" s="140"/>
      <c r="H47" s="140"/>
      <c r="I47" s="153"/>
      <c r="J47" s="154"/>
      <c r="K47" s="154"/>
      <c r="L47" s="155"/>
      <c r="M47" s="154"/>
      <c r="N47" s="154"/>
    </row>
    <row r="48" spans="1:14" customFormat="1">
      <c r="A48" s="133"/>
      <c r="B48" s="134"/>
      <c r="C48" s="134"/>
      <c r="D48" s="135"/>
      <c r="E48" s="135"/>
      <c r="F48" s="136"/>
      <c r="G48" s="136"/>
      <c r="H48" s="136"/>
      <c r="I48" s="150"/>
      <c r="J48" s="151"/>
      <c r="K48" s="151"/>
      <c r="L48" s="152"/>
      <c r="M48" s="151"/>
      <c r="N48" s="151"/>
    </row>
    <row r="49" spans="1:14" customFormat="1">
      <c r="A49" s="137"/>
      <c r="B49" s="138"/>
      <c r="C49" s="138"/>
      <c r="D49" s="139"/>
      <c r="E49" s="139"/>
      <c r="F49" s="140"/>
      <c r="G49" s="140"/>
      <c r="H49" s="140"/>
      <c r="I49" s="153"/>
      <c r="J49" s="154"/>
      <c r="K49" s="154"/>
      <c r="L49" s="155"/>
      <c r="M49" s="154"/>
      <c r="N49" s="154"/>
    </row>
    <row r="50" spans="1:14" customFormat="1">
      <c r="A50" s="133"/>
      <c r="B50" s="134"/>
      <c r="C50" s="134"/>
      <c r="D50" s="135"/>
      <c r="E50" s="135"/>
      <c r="F50" s="136"/>
      <c r="G50" s="136"/>
      <c r="H50" s="136"/>
      <c r="I50" s="150"/>
      <c r="J50" s="151"/>
      <c r="K50" s="151"/>
      <c r="L50" s="152"/>
      <c r="M50" s="151"/>
      <c r="N50" s="151"/>
    </row>
    <row r="51" spans="1:14" customFormat="1">
      <c r="A51" s="137"/>
      <c r="B51" s="138"/>
      <c r="C51" s="138"/>
      <c r="D51" s="139"/>
      <c r="E51" s="139"/>
      <c r="F51" s="140"/>
      <c r="G51" s="140"/>
      <c r="H51" s="140"/>
      <c r="I51" s="153"/>
      <c r="J51" s="154"/>
      <c r="K51" s="154"/>
      <c r="L51" s="155"/>
      <c r="M51" s="154"/>
      <c r="N51" s="154"/>
    </row>
    <row r="52" spans="1:14" customFormat="1">
      <c r="A52" s="133"/>
      <c r="B52" s="134"/>
      <c r="C52" s="134"/>
      <c r="D52" s="135"/>
      <c r="E52" s="135"/>
      <c r="F52" s="136"/>
      <c r="G52" s="136"/>
      <c r="H52" s="136"/>
      <c r="I52" s="150"/>
      <c r="J52" s="151"/>
      <c r="K52" s="151"/>
      <c r="L52" s="152"/>
      <c r="M52" s="151"/>
      <c r="N52" s="151"/>
    </row>
    <row r="53" spans="1:14" customFormat="1">
      <c r="A53" s="137"/>
      <c r="B53" s="138"/>
      <c r="C53" s="138"/>
      <c r="D53" s="139"/>
      <c r="E53" s="139"/>
      <c r="F53" s="140"/>
      <c r="G53" s="140"/>
      <c r="H53" s="140"/>
      <c r="I53" s="153"/>
      <c r="J53" s="154"/>
      <c r="K53" s="154"/>
      <c r="L53" s="155"/>
      <c r="M53" s="154"/>
      <c r="N53" s="154"/>
    </row>
    <row r="54" spans="1:14" customFormat="1">
      <c r="A54" s="133"/>
      <c r="B54" s="134"/>
      <c r="C54" s="134"/>
      <c r="D54" s="135"/>
      <c r="E54" s="135"/>
      <c r="F54" s="136"/>
      <c r="G54" s="136"/>
      <c r="H54" s="136"/>
      <c r="I54" s="150"/>
      <c r="J54" s="151"/>
      <c r="K54" s="151"/>
      <c r="L54" s="152"/>
      <c r="M54" s="151"/>
      <c r="N54" s="151"/>
    </row>
    <row r="55" spans="1:14" customFormat="1">
      <c r="A55" s="137"/>
      <c r="B55" s="138"/>
      <c r="C55" s="138"/>
      <c r="D55" s="139"/>
      <c r="E55" s="139"/>
      <c r="F55" s="140"/>
      <c r="G55" s="140"/>
      <c r="H55" s="140"/>
      <c r="I55" s="153"/>
      <c r="J55" s="154">
        <v>0</v>
      </c>
      <c r="K55" s="154">
        <v>0</v>
      </c>
      <c r="L55" s="155"/>
      <c r="M55" s="154"/>
      <c r="N55" s="154"/>
    </row>
    <row r="56" spans="1:14" customFormat="1">
      <c r="A56" s="133"/>
      <c r="B56" s="134"/>
      <c r="C56" s="134"/>
      <c r="D56" s="135"/>
      <c r="E56" s="135"/>
      <c r="F56" s="136"/>
      <c r="G56" s="136"/>
      <c r="H56" s="136"/>
      <c r="I56" s="150"/>
      <c r="J56" s="151">
        <v>0</v>
      </c>
      <c r="K56" s="151">
        <v>0</v>
      </c>
      <c r="L56" s="152"/>
      <c r="M56" s="151"/>
      <c r="N56" s="151"/>
    </row>
    <row r="57" spans="1:14" customFormat="1">
      <c r="A57" s="137"/>
      <c r="B57" s="138"/>
      <c r="C57" s="138"/>
      <c r="D57" s="139"/>
      <c r="E57" s="139"/>
      <c r="F57" s="140"/>
      <c r="G57" s="140"/>
      <c r="H57" s="140"/>
      <c r="I57" s="153"/>
      <c r="J57" s="154">
        <v>0</v>
      </c>
      <c r="K57" s="154">
        <v>0</v>
      </c>
      <c r="L57" s="155"/>
      <c r="M57" s="154"/>
      <c r="N57" s="154"/>
    </row>
    <row r="58" spans="1:14" customFormat="1">
      <c r="A58" s="133"/>
      <c r="B58" s="134"/>
      <c r="C58" s="134"/>
      <c r="D58" s="135"/>
      <c r="E58" s="135"/>
      <c r="F58" s="136"/>
      <c r="G58" s="136"/>
      <c r="H58" s="136"/>
      <c r="I58" s="150"/>
      <c r="J58" s="151">
        <v>0</v>
      </c>
      <c r="K58" s="151">
        <v>0</v>
      </c>
      <c r="L58" s="152"/>
      <c r="M58" s="151"/>
      <c r="N58" s="151"/>
    </row>
    <row r="59" spans="1:14" customFormat="1">
      <c r="A59" s="137"/>
      <c r="B59" s="138"/>
      <c r="C59" s="138"/>
      <c r="D59" s="139"/>
      <c r="E59" s="139"/>
      <c r="F59" s="140"/>
      <c r="G59" s="140"/>
      <c r="H59" s="140"/>
      <c r="I59" s="153"/>
      <c r="J59" s="154">
        <v>0</v>
      </c>
      <c r="K59" s="154">
        <v>0</v>
      </c>
      <c r="L59" s="155"/>
      <c r="M59" s="154"/>
      <c r="N59" s="154"/>
    </row>
    <row r="60" spans="1:14" customFormat="1">
      <c r="A60" s="133"/>
      <c r="B60" s="134"/>
      <c r="C60" s="134"/>
      <c r="D60" s="135"/>
      <c r="E60" s="135"/>
      <c r="F60" s="136"/>
      <c r="G60" s="136"/>
      <c r="H60" s="136"/>
      <c r="I60" s="150"/>
      <c r="J60" s="151">
        <v>0</v>
      </c>
      <c r="K60" s="151">
        <v>0</v>
      </c>
      <c r="L60" s="152"/>
      <c r="M60" s="151"/>
      <c r="N60" s="151"/>
    </row>
    <row r="61" spans="1:14" customFormat="1">
      <c r="A61" s="137"/>
      <c r="B61" s="138"/>
      <c r="C61" s="138"/>
      <c r="D61" s="139"/>
      <c r="E61" s="139"/>
      <c r="F61" s="140"/>
      <c r="G61" s="140"/>
      <c r="H61" s="140"/>
      <c r="I61" s="153"/>
      <c r="J61" s="154">
        <v>0</v>
      </c>
      <c r="K61" s="154">
        <v>0</v>
      </c>
      <c r="L61" s="155"/>
      <c r="M61" s="154"/>
      <c r="N61" s="154"/>
    </row>
    <row r="62" spans="1:14" customFormat="1">
      <c r="A62" s="133"/>
      <c r="B62" s="134"/>
      <c r="C62" s="134"/>
      <c r="D62" s="135"/>
      <c r="E62" s="135"/>
      <c r="F62" s="136"/>
      <c r="G62" s="136"/>
      <c r="H62" s="136"/>
      <c r="I62" s="150"/>
      <c r="J62" s="151">
        <v>0</v>
      </c>
      <c r="K62" s="151">
        <v>0</v>
      </c>
      <c r="L62" s="152"/>
      <c r="M62" s="151"/>
      <c r="N62" s="151"/>
    </row>
    <row r="63" spans="1:14" customFormat="1">
      <c r="A63" s="137"/>
      <c r="B63" s="138"/>
      <c r="C63" s="138"/>
      <c r="D63" s="139"/>
      <c r="E63" s="139"/>
      <c r="F63" s="140"/>
      <c r="G63" s="140"/>
      <c r="H63" s="140"/>
      <c r="I63" s="153"/>
      <c r="J63" s="154">
        <v>0</v>
      </c>
      <c r="K63" s="154">
        <v>0</v>
      </c>
      <c r="L63" s="155"/>
      <c r="M63" s="154"/>
      <c r="N63" s="154"/>
    </row>
    <row r="64" spans="1:14" customFormat="1">
      <c r="A64" s="133"/>
      <c r="B64" s="134"/>
      <c r="C64" s="134"/>
      <c r="D64" s="135"/>
      <c r="E64" s="135"/>
      <c r="F64" s="136"/>
      <c r="G64" s="136"/>
      <c r="H64" s="136"/>
      <c r="I64" s="150"/>
      <c r="J64" s="151">
        <v>0</v>
      </c>
      <c r="K64" s="151">
        <v>0</v>
      </c>
      <c r="L64" s="152"/>
      <c r="M64" s="151"/>
      <c r="N64" s="151"/>
    </row>
    <row r="65" spans="1:14" customFormat="1">
      <c r="A65" s="137"/>
      <c r="B65" s="138"/>
      <c r="C65" s="138"/>
      <c r="D65" s="139"/>
      <c r="E65" s="139"/>
      <c r="F65" s="140"/>
      <c r="G65" s="140"/>
      <c r="H65" s="140"/>
      <c r="I65" s="153"/>
      <c r="J65" s="154">
        <v>0</v>
      </c>
      <c r="K65" s="154">
        <v>0</v>
      </c>
      <c r="L65" s="155"/>
      <c r="M65" s="154"/>
      <c r="N65" s="154"/>
    </row>
    <row r="66" spans="1:14" customFormat="1">
      <c r="A66" s="133"/>
      <c r="B66" s="134"/>
      <c r="C66" s="134"/>
      <c r="D66" s="135"/>
      <c r="E66" s="135"/>
      <c r="F66" s="136"/>
      <c r="G66" s="136"/>
      <c r="H66" s="136"/>
      <c r="I66" s="150"/>
      <c r="J66" s="151">
        <v>0</v>
      </c>
      <c r="K66" s="151">
        <v>0</v>
      </c>
      <c r="L66" s="152"/>
      <c r="M66" s="151"/>
      <c r="N66" s="151"/>
    </row>
    <row r="67" spans="1:14" customFormat="1">
      <c r="A67" s="137"/>
      <c r="B67" s="138"/>
      <c r="C67" s="138"/>
      <c r="D67" s="139"/>
      <c r="E67" s="139"/>
      <c r="F67" s="140"/>
      <c r="G67" s="140"/>
      <c r="H67" s="140"/>
      <c r="I67" s="153"/>
      <c r="J67" s="154">
        <v>0</v>
      </c>
      <c r="K67" s="154">
        <v>0</v>
      </c>
      <c r="L67" s="155"/>
      <c r="M67" s="154"/>
      <c r="N67" s="154"/>
    </row>
    <row r="68" spans="1:14" customFormat="1">
      <c r="A68" s="133"/>
      <c r="B68" s="134"/>
      <c r="C68" s="134"/>
      <c r="D68" s="135"/>
      <c r="E68" s="135"/>
      <c r="F68" s="136"/>
      <c r="G68" s="136"/>
      <c r="H68" s="136"/>
      <c r="I68" s="150"/>
      <c r="J68" s="151">
        <v>0</v>
      </c>
      <c r="K68" s="151">
        <v>0</v>
      </c>
      <c r="L68" s="152"/>
      <c r="M68" s="151"/>
      <c r="N68" s="151"/>
    </row>
    <row r="69" spans="1:14" customFormat="1">
      <c r="A69" s="137"/>
      <c r="B69" s="138"/>
      <c r="C69" s="138"/>
      <c r="D69" s="139"/>
      <c r="E69" s="139"/>
      <c r="F69" s="140"/>
      <c r="G69" s="140"/>
      <c r="H69" s="140"/>
      <c r="I69" s="153"/>
      <c r="J69" s="154">
        <v>0</v>
      </c>
      <c r="K69" s="154">
        <v>0</v>
      </c>
      <c r="L69" s="155"/>
      <c r="M69" s="154"/>
      <c r="N69" s="154"/>
    </row>
    <row r="70" spans="1:14" customFormat="1">
      <c r="A70" s="133"/>
      <c r="B70" s="134"/>
      <c r="C70" s="134"/>
      <c r="D70" s="135"/>
      <c r="E70" s="135"/>
      <c r="F70" s="136"/>
      <c r="G70" s="136"/>
      <c r="H70" s="136"/>
      <c r="I70" s="150"/>
      <c r="J70" s="151">
        <v>0</v>
      </c>
      <c r="K70" s="151">
        <v>0</v>
      </c>
      <c r="L70" s="152"/>
      <c r="M70" s="151"/>
      <c r="N70" s="151"/>
    </row>
    <row r="71" spans="1:14" customFormat="1">
      <c r="A71" s="137"/>
      <c r="B71" s="138"/>
      <c r="C71" s="138"/>
      <c r="D71" s="139"/>
      <c r="E71" s="139"/>
      <c r="F71" s="140"/>
      <c r="G71" s="140"/>
      <c r="H71" s="140"/>
      <c r="I71" s="153"/>
      <c r="J71" s="154">
        <v>0</v>
      </c>
      <c r="K71" s="154">
        <v>0</v>
      </c>
      <c r="L71" s="155"/>
      <c r="M71" s="154"/>
      <c r="N71" s="154"/>
    </row>
    <row r="72" spans="1:14" customFormat="1">
      <c r="A72" s="133"/>
      <c r="B72" s="134"/>
      <c r="C72" s="134"/>
      <c r="D72" s="135"/>
      <c r="E72" s="135"/>
      <c r="F72" s="136"/>
      <c r="G72" s="136"/>
      <c r="H72" s="136"/>
      <c r="I72" s="150"/>
      <c r="J72" s="151">
        <v>0</v>
      </c>
      <c r="K72" s="151">
        <v>0</v>
      </c>
      <c r="L72" s="152"/>
      <c r="M72" s="151"/>
      <c r="N72" s="151"/>
    </row>
    <row r="73" spans="1:14" customFormat="1">
      <c r="A73" s="137"/>
      <c r="B73" s="138"/>
      <c r="C73" s="138"/>
      <c r="D73" s="139"/>
      <c r="E73" s="139"/>
      <c r="F73" s="140"/>
      <c r="G73" s="140"/>
      <c r="H73" s="140"/>
      <c r="I73" s="153"/>
      <c r="J73" s="154">
        <v>0</v>
      </c>
      <c r="K73" s="154">
        <v>0</v>
      </c>
      <c r="L73" s="155"/>
      <c r="M73" s="154"/>
      <c r="N73" s="154"/>
    </row>
    <row r="74" spans="1:14" customFormat="1">
      <c r="A74" s="133"/>
      <c r="B74" s="134"/>
      <c r="C74" s="134"/>
      <c r="D74" s="135"/>
      <c r="E74" s="135"/>
      <c r="F74" s="136"/>
      <c r="G74" s="136"/>
      <c r="H74" s="136"/>
      <c r="I74" s="150"/>
      <c r="J74" s="151">
        <v>0</v>
      </c>
      <c r="K74" s="151">
        <v>0</v>
      </c>
      <c r="L74" s="152"/>
      <c r="M74" s="151"/>
      <c r="N74" s="151"/>
    </row>
    <row r="75" spans="1:14" customFormat="1">
      <c r="A75" s="137"/>
      <c r="B75" s="138"/>
      <c r="C75" s="138"/>
      <c r="D75" s="139"/>
      <c r="E75" s="139"/>
      <c r="F75" s="140"/>
      <c r="G75" s="140"/>
      <c r="H75" s="140"/>
      <c r="I75" s="153"/>
      <c r="J75" s="154">
        <v>0</v>
      </c>
      <c r="K75" s="154">
        <v>0</v>
      </c>
      <c r="L75" s="155"/>
      <c r="M75" s="154"/>
      <c r="N75" s="154"/>
    </row>
    <row r="76" spans="1:14" customFormat="1">
      <c r="A76" s="133"/>
      <c r="B76" s="134"/>
      <c r="C76" s="134"/>
      <c r="D76" s="135"/>
      <c r="E76" s="135"/>
      <c r="F76" s="136"/>
      <c r="G76" s="136"/>
      <c r="H76" s="136"/>
      <c r="I76" s="150"/>
      <c r="J76" s="151">
        <v>0</v>
      </c>
      <c r="K76" s="151">
        <v>0</v>
      </c>
      <c r="L76" s="152"/>
      <c r="M76" s="151"/>
      <c r="N76" s="151"/>
    </row>
    <row r="77" spans="1:14" customFormat="1">
      <c r="A77" s="137"/>
      <c r="B77" s="138"/>
      <c r="C77" s="138"/>
      <c r="D77" s="139"/>
      <c r="E77" s="139"/>
      <c r="F77" s="140"/>
      <c r="G77" s="140"/>
      <c r="H77" s="140"/>
      <c r="I77" s="153"/>
      <c r="J77" s="154">
        <v>0</v>
      </c>
      <c r="K77" s="154">
        <v>0</v>
      </c>
      <c r="L77" s="155"/>
      <c r="M77" s="154"/>
      <c r="N77" s="154"/>
    </row>
    <row r="78" spans="1:14" customFormat="1">
      <c r="A78" s="133"/>
      <c r="B78" s="134"/>
      <c r="C78" s="134"/>
      <c r="D78" s="135"/>
      <c r="E78" s="135"/>
      <c r="F78" s="136"/>
      <c r="G78" s="136"/>
      <c r="H78" s="136"/>
      <c r="I78" s="150"/>
      <c r="J78" s="151">
        <v>0</v>
      </c>
      <c r="K78" s="151">
        <v>0</v>
      </c>
      <c r="L78" s="152"/>
      <c r="M78" s="151"/>
      <c r="N78" s="151"/>
    </row>
    <row r="79" spans="1:14" customFormat="1">
      <c r="A79" s="137"/>
      <c r="B79" s="138"/>
      <c r="C79" s="138"/>
      <c r="D79" s="139"/>
      <c r="E79" s="139"/>
      <c r="F79" s="140"/>
      <c r="G79" s="140"/>
      <c r="H79" s="140"/>
      <c r="I79" s="153"/>
      <c r="J79" s="154">
        <v>0</v>
      </c>
      <c r="K79" s="154">
        <v>0</v>
      </c>
      <c r="L79" s="155"/>
      <c r="M79" s="154"/>
      <c r="N79" s="154"/>
    </row>
    <row r="80" spans="1:14" customFormat="1">
      <c r="A80" s="133"/>
      <c r="B80" s="134"/>
      <c r="C80" s="134"/>
      <c r="D80" s="135"/>
      <c r="E80" s="135"/>
      <c r="F80" s="136"/>
      <c r="G80" s="136"/>
      <c r="H80" s="136"/>
      <c r="I80" s="150"/>
      <c r="J80" s="151">
        <v>0</v>
      </c>
      <c r="K80" s="151">
        <v>0</v>
      </c>
      <c r="L80" s="152"/>
      <c r="M80" s="151"/>
      <c r="N80" s="151"/>
    </row>
    <row r="81" spans="1:14" customFormat="1">
      <c r="A81" s="137"/>
      <c r="B81" s="138"/>
      <c r="C81" s="138"/>
      <c r="D81" s="139"/>
      <c r="E81" s="139"/>
      <c r="F81" s="140"/>
      <c r="G81" s="140"/>
      <c r="H81" s="140"/>
      <c r="I81" s="153"/>
      <c r="J81" s="154">
        <v>0</v>
      </c>
      <c r="K81" s="154">
        <v>0</v>
      </c>
      <c r="L81" s="155"/>
      <c r="M81" s="154"/>
      <c r="N81" s="154"/>
    </row>
    <row r="82" spans="1:14" customFormat="1">
      <c r="A82" s="133"/>
      <c r="B82" s="134"/>
      <c r="C82" s="134"/>
      <c r="D82" s="135"/>
      <c r="E82" s="135"/>
      <c r="F82" s="136"/>
      <c r="G82" s="136"/>
      <c r="H82" s="136"/>
      <c r="I82" s="150"/>
      <c r="J82" s="151">
        <v>0</v>
      </c>
      <c r="K82" s="151">
        <v>0</v>
      </c>
      <c r="L82" s="152"/>
      <c r="M82" s="151"/>
      <c r="N82" s="151"/>
    </row>
    <row r="83" spans="1:14" customFormat="1">
      <c r="A83" s="137"/>
      <c r="B83" s="138"/>
      <c r="C83" s="138"/>
      <c r="D83" s="139"/>
      <c r="E83" s="139"/>
      <c r="F83" s="140"/>
      <c r="G83" s="140"/>
      <c r="H83" s="140"/>
      <c r="I83" s="153"/>
      <c r="J83" s="154">
        <v>0</v>
      </c>
      <c r="K83" s="154">
        <v>0</v>
      </c>
      <c r="L83" s="155"/>
      <c r="M83" s="154"/>
      <c r="N83" s="154"/>
    </row>
    <row r="84" spans="1:14" customFormat="1">
      <c r="A84" s="133"/>
      <c r="B84" s="134"/>
      <c r="C84" s="134"/>
      <c r="D84" s="135"/>
      <c r="E84" s="135"/>
      <c r="F84" s="136"/>
      <c r="G84" s="136"/>
      <c r="H84" s="136"/>
      <c r="I84" s="150"/>
      <c r="J84" s="151">
        <v>0</v>
      </c>
      <c r="K84" s="151">
        <v>0</v>
      </c>
      <c r="L84" s="152"/>
      <c r="M84" s="151"/>
      <c r="N84" s="151"/>
    </row>
    <row r="85" spans="1:14" customFormat="1">
      <c r="A85" s="137"/>
      <c r="B85" s="138"/>
      <c r="C85" s="138"/>
      <c r="D85" s="139"/>
      <c r="E85" s="139"/>
      <c r="F85" s="140"/>
      <c r="G85" s="140"/>
      <c r="H85" s="140"/>
      <c r="I85" s="153"/>
      <c r="J85" s="154">
        <v>0</v>
      </c>
      <c r="K85" s="154">
        <v>0</v>
      </c>
      <c r="L85" s="155"/>
      <c r="M85" s="154"/>
      <c r="N85" s="154"/>
    </row>
    <row r="86" spans="1:14" customFormat="1">
      <c r="A86" s="133"/>
      <c r="B86" s="134"/>
      <c r="C86" s="134"/>
      <c r="D86" s="135"/>
      <c r="E86" s="135"/>
      <c r="F86" s="136"/>
      <c r="G86" s="136"/>
      <c r="H86" s="136"/>
      <c r="I86" s="150"/>
      <c r="J86" s="151">
        <v>0</v>
      </c>
      <c r="K86" s="151">
        <v>0</v>
      </c>
      <c r="L86" s="152"/>
      <c r="M86" s="151"/>
      <c r="N86" s="151"/>
    </row>
    <row r="87" spans="1:14" customFormat="1">
      <c r="A87" s="137"/>
      <c r="B87" s="138"/>
      <c r="C87" s="138"/>
      <c r="D87" s="139"/>
      <c r="E87" s="139"/>
      <c r="F87" s="140"/>
      <c r="G87" s="140"/>
      <c r="H87" s="140"/>
      <c r="I87" s="153"/>
      <c r="J87" s="154">
        <v>0</v>
      </c>
      <c r="K87" s="154">
        <v>0</v>
      </c>
      <c r="L87" s="155"/>
      <c r="M87" s="154"/>
      <c r="N87" s="154"/>
    </row>
    <row r="88" spans="1:14" customFormat="1">
      <c r="A88" s="133"/>
      <c r="B88" s="134"/>
      <c r="C88" s="134"/>
      <c r="D88" s="135"/>
      <c r="E88" s="135"/>
      <c r="F88" s="136"/>
      <c r="G88" s="136"/>
      <c r="H88" s="136"/>
      <c r="I88" s="150"/>
      <c r="J88" s="151">
        <v>0</v>
      </c>
      <c r="K88" s="151">
        <v>0</v>
      </c>
      <c r="L88" s="152"/>
      <c r="M88" s="151"/>
      <c r="N88" s="151"/>
    </row>
    <row r="89" spans="1:14" customFormat="1">
      <c r="A89" s="137"/>
      <c r="B89" s="138"/>
      <c r="C89" s="138"/>
      <c r="D89" s="139"/>
      <c r="E89" s="139"/>
      <c r="F89" s="140"/>
      <c r="G89" s="140"/>
      <c r="H89" s="140"/>
      <c r="I89" s="153"/>
      <c r="J89" s="154">
        <v>0</v>
      </c>
      <c r="K89" s="154">
        <v>0</v>
      </c>
      <c r="L89" s="155"/>
      <c r="M89" s="154"/>
      <c r="N89" s="154"/>
    </row>
    <row r="90" spans="1:14" customFormat="1">
      <c r="A90" s="133"/>
      <c r="B90" s="134"/>
      <c r="C90" s="134"/>
      <c r="D90" s="135"/>
      <c r="E90" s="135"/>
      <c r="F90" s="136"/>
      <c r="G90" s="136"/>
      <c r="H90" s="136"/>
      <c r="I90" s="150"/>
      <c r="J90" s="151">
        <v>0</v>
      </c>
      <c r="K90" s="151">
        <v>0</v>
      </c>
      <c r="L90" s="152"/>
      <c r="M90" s="151"/>
      <c r="N90" s="151"/>
    </row>
    <row r="91" spans="1:14" customFormat="1">
      <c r="A91" s="137"/>
      <c r="B91" s="138"/>
      <c r="C91" s="138"/>
      <c r="D91" s="139"/>
      <c r="E91" s="139"/>
      <c r="F91" s="140"/>
      <c r="G91" s="140"/>
      <c r="H91" s="140"/>
      <c r="I91" s="153"/>
      <c r="J91" s="154">
        <v>0</v>
      </c>
      <c r="K91" s="154">
        <v>0</v>
      </c>
      <c r="L91" s="155"/>
      <c r="M91" s="154"/>
      <c r="N91" s="154"/>
    </row>
    <row r="92" spans="1:14" customFormat="1">
      <c r="A92" s="133"/>
      <c r="B92" s="134"/>
      <c r="C92" s="134"/>
      <c r="D92" s="135"/>
      <c r="E92" s="135"/>
      <c r="F92" s="136"/>
      <c r="G92" s="136"/>
      <c r="H92" s="136"/>
      <c r="I92" s="150"/>
      <c r="J92" s="151">
        <v>0</v>
      </c>
      <c r="K92" s="151">
        <v>0</v>
      </c>
      <c r="L92" s="152"/>
      <c r="M92" s="151"/>
      <c r="N92" s="151"/>
    </row>
    <row r="93" spans="1:14" customFormat="1">
      <c r="A93" s="137"/>
      <c r="B93" s="138"/>
      <c r="C93" s="138"/>
      <c r="D93" s="139"/>
      <c r="E93" s="139"/>
      <c r="F93" s="140"/>
      <c r="G93" s="140"/>
      <c r="H93" s="140"/>
      <c r="I93" s="153"/>
      <c r="J93" s="154">
        <v>0</v>
      </c>
      <c r="K93" s="154">
        <v>0</v>
      </c>
      <c r="L93" s="155"/>
      <c r="M93" s="154"/>
      <c r="N93" s="154"/>
    </row>
    <row r="94" spans="1:14" customFormat="1">
      <c r="A94" s="133"/>
      <c r="B94" s="134"/>
      <c r="C94" s="134"/>
      <c r="D94" s="135"/>
      <c r="E94" s="135"/>
      <c r="F94" s="136"/>
      <c r="G94" s="136"/>
      <c r="H94" s="136"/>
      <c r="I94" s="150"/>
      <c r="J94" s="151">
        <v>0</v>
      </c>
      <c r="K94" s="151">
        <v>0</v>
      </c>
      <c r="L94" s="152"/>
      <c r="M94" s="151"/>
      <c r="N94" s="151"/>
    </row>
    <row r="95" spans="1:14" customFormat="1">
      <c r="A95" s="137"/>
      <c r="B95" s="138"/>
      <c r="C95" s="138"/>
      <c r="D95" s="139"/>
      <c r="E95" s="139"/>
      <c r="F95" s="140"/>
      <c r="G95" s="140"/>
      <c r="H95" s="140"/>
      <c r="I95" s="153"/>
      <c r="J95" s="154">
        <v>0</v>
      </c>
      <c r="K95" s="154">
        <v>0</v>
      </c>
      <c r="L95" s="155"/>
      <c r="M95" s="154"/>
      <c r="N95" s="154"/>
    </row>
    <row r="96" spans="1:14" customFormat="1">
      <c r="A96" s="133"/>
      <c r="B96" s="134"/>
      <c r="C96" s="134"/>
      <c r="D96" s="135"/>
      <c r="E96" s="135"/>
      <c r="F96" s="136"/>
      <c r="G96" s="136"/>
      <c r="H96" s="136"/>
      <c r="I96" s="150"/>
      <c r="J96" s="151">
        <v>0</v>
      </c>
      <c r="K96" s="151">
        <v>0</v>
      </c>
      <c r="L96" s="152"/>
      <c r="M96" s="151"/>
      <c r="N96" s="151"/>
    </row>
    <row r="97" spans="1:14" customFormat="1">
      <c r="A97" s="137"/>
      <c r="B97" s="138"/>
      <c r="C97" s="138"/>
      <c r="D97" s="139"/>
      <c r="E97" s="139"/>
      <c r="F97" s="140"/>
      <c r="G97" s="140"/>
      <c r="H97" s="140"/>
      <c r="I97" s="153"/>
      <c r="J97" s="154">
        <v>0</v>
      </c>
      <c r="K97" s="154">
        <v>0</v>
      </c>
      <c r="L97" s="155"/>
      <c r="M97" s="154"/>
      <c r="N97" s="154"/>
    </row>
    <row r="98" spans="1:14" customFormat="1">
      <c r="A98" s="133"/>
      <c r="B98" s="134"/>
      <c r="C98" s="134"/>
      <c r="D98" s="135"/>
      <c r="E98" s="135"/>
      <c r="F98" s="136"/>
      <c r="G98" s="136"/>
      <c r="H98" s="136"/>
      <c r="I98" s="150"/>
      <c r="J98" s="151">
        <v>0</v>
      </c>
      <c r="K98" s="151">
        <v>0</v>
      </c>
      <c r="L98" s="152"/>
      <c r="M98" s="151"/>
      <c r="N98" s="151"/>
    </row>
    <row r="99" spans="1:14" customFormat="1">
      <c r="A99" s="137"/>
      <c r="B99" s="138"/>
      <c r="C99" s="138"/>
      <c r="D99" s="139"/>
      <c r="E99" s="139"/>
      <c r="F99" s="140"/>
      <c r="G99" s="140"/>
      <c r="H99" s="140"/>
      <c r="I99" s="153"/>
      <c r="J99" s="154">
        <v>0</v>
      </c>
      <c r="K99" s="154">
        <v>0</v>
      </c>
      <c r="L99" s="155"/>
      <c r="M99" s="154"/>
      <c r="N99" s="154"/>
    </row>
    <row r="100" spans="1:14" customFormat="1">
      <c r="A100" s="133"/>
      <c r="B100" s="134"/>
      <c r="C100" s="134"/>
      <c r="D100" s="135"/>
      <c r="E100" s="135"/>
      <c r="F100" s="136"/>
      <c r="G100" s="136"/>
      <c r="H100" s="136"/>
      <c r="I100" s="150"/>
      <c r="J100" s="151">
        <v>0</v>
      </c>
      <c r="K100" s="151">
        <v>0</v>
      </c>
      <c r="L100" s="152"/>
      <c r="M100" s="151"/>
      <c r="N100" s="151"/>
    </row>
    <row r="101" spans="1:14" customFormat="1">
      <c r="A101" s="137"/>
      <c r="B101" s="138"/>
      <c r="C101" s="138"/>
      <c r="D101" s="139"/>
      <c r="E101" s="139"/>
      <c r="F101" s="140"/>
      <c r="G101" s="140"/>
      <c r="H101" s="140"/>
      <c r="I101" s="153"/>
      <c r="J101" s="154">
        <v>0</v>
      </c>
      <c r="K101" s="154">
        <v>0</v>
      </c>
      <c r="L101" s="155"/>
      <c r="M101" s="154"/>
      <c r="N101" s="154"/>
    </row>
    <row r="102" spans="1:14" customFormat="1">
      <c r="A102" s="133"/>
      <c r="B102" s="134"/>
      <c r="C102" s="134"/>
      <c r="D102" s="135"/>
      <c r="E102" s="135"/>
      <c r="F102" s="136"/>
      <c r="G102" s="136"/>
      <c r="H102" s="136"/>
      <c r="I102" s="150"/>
      <c r="J102" s="151">
        <v>0</v>
      </c>
      <c r="K102" s="151">
        <v>0</v>
      </c>
      <c r="L102" s="152"/>
      <c r="M102" s="151"/>
      <c r="N102" s="151"/>
    </row>
    <row r="103" spans="1:14" customFormat="1">
      <c r="A103" s="137"/>
      <c r="B103" s="138"/>
      <c r="C103" s="138"/>
      <c r="D103" s="139"/>
      <c r="E103" s="139"/>
      <c r="F103" s="140"/>
      <c r="G103" s="140"/>
      <c r="H103" s="140"/>
      <c r="I103" s="153"/>
      <c r="J103" s="154">
        <v>0</v>
      </c>
      <c r="K103" s="154">
        <v>0</v>
      </c>
      <c r="L103" s="155"/>
      <c r="M103" s="154"/>
      <c r="N103" s="154"/>
    </row>
    <row r="104" spans="1:14" customFormat="1">
      <c r="A104" s="133"/>
      <c r="B104" s="134"/>
      <c r="C104" s="134"/>
      <c r="D104" s="135"/>
      <c r="E104" s="135"/>
      <c r="F104" s="136"/>
      <c r="G104" s="136"/>
      <c r="H104" s="136"/>
      <c r="I104" s="150"/>
      <c r="J104" s="151">
        <v>0</v>
      </c>
      <c r="K104" s="151">
        <v>0</v>
      </c>
      <c r="L104" s="152"/>
      <c r="M104" s="151"/>
      <c r="N104" s="151"/>
    </row>
    <row r="105" spans="1:14" customFormat="1">
      <c r="A105" s="137"/>
      <c r="B105" s="138"/>
      <c r="C105" s="138"/>
      <c r="D105" s="139"/>
      <c r="E105" s="139"/>
      <c r="F105" s="140"/>
      <c r="G105" s="140"/>
      <c r="H105" s="140"/>
      <c r="I105" s="153"/>
      <c r="J105" s="154">
        <v>0</v>
      </c>
      <c r="K105" s="154">
        <v>0</v>
      </c>
      <c r="L105" s="155"/>
      <c r="M105" s="154"/>
      <c r="N105" s="154"/>
    </row>
    <row r="106" spans="1:14" customFormat="1">
      <c r="A106" s="133"/>
      <c r="B106" s="134"/>
      <c r="C106" s="134"/>
      <c r="D106" s="135"/>
      <c r="E106" s="135"/>
      <c r="F106" s="136"/>
      <c r="G106" s="136"/>
      <c r="H106" s="136"/>
      <c r="I106" s="150"/>
      <c r="J106" s="151">
        <v>0</v>
      </c>
      <c r="K106" s="151">
        <v>0</v>
      </c>
      <c r="L106" s="152"/>
      <c r="M106" s="151"/>
      <c r="N106" s="151"/>
    </row>
    <row r="107" spans="1:14" customFormat="1">
      <c r="A107" s="137"/>
      <c r="B107" s="138"/>
      <c r="C107" s="138"/>
      <c r="D107" s="139"/>
      <c r="E107" s="139"/>
      <c r="F107" s="140"/>
      <c r="G107" s="140"/>
      <c r="H107" s="140"/>
      <c r="I107" s="153"/>
      <c r="J107" s="154">
        <v>0</v>
      </c>
      <c r="K107" s="154">
        <v>0</v>
      </c>
      <c r="L107" s="155"/>
      <c r="M107" s="154"/>
      <c r="N107" s="154"/>
    </row>
    <row r="108" spans="1:14" customFormat="1">
      <c r="A108" s="133"/>
      <c r="B108" s="134"/>
      <c r="C108" s="134"/>
      <c r="D108" s="135"/>
      <c r="E108" s="135"/>
      <c r="F108" s="136"/>
      <c r="G108" s="136"/>
      <c r="H108" s="136"/>
      <c r="I108" s="150"/>
      <c r="J108" s="151">
        <v>0</v>
      </c>
      <c r="K108" s="151">
        <v>0</v>
      </c>
      <c r="L108" s="152"/>
      <c r="M108" s="151"/>
      <c r="N108" s="151"/>
    </row>
    <row r="109" spans="1:14" customFormat="1">
      <c r="A109" s="137"/>
      <c r="B109" s="138"/>
      <c r="C109" s="138"/>
      <c r="D109" s="139"/>
      <c r="E109" s="139"/>
      <c r="F109" s="140"/>
      <c r="G109" s="140"/>
      <c r="H109" s="140"/>
      <c r="I109" s="153"/>
      <c r="J109" s="154">
        <v>0</v>
      </c>
      <c r="K109" s="154">
        <v>0</v>
      </c>
      <c r="L109" s="155"/>
      <c r="M109" s="154"/>
      <c r="N109" s="154"/>
    </row>
    <row r="110" spans="1:14" customFormat="1">
      <c r="A110" s="133"/>
      <c r="B110" s="134"/>
      <c r="C110" s="134"/>
      <c r="D110" s="135"/>
      <c r="E110" s="135"/>
      <c r="F110" s="136"/>
      <c r="G110" s="136"/>
      <c r="H110" s="136"/>
      <c r="I110" s="150"/>
      <c r="J110" s="151">
        <v>0</v>
      </c>
      <c r="K110" s="151">
        <v>0</v>
      </c>
      <c r="L110" s="152"/>
      <c r="M110" s="151"/>
      <c r="N110" s="151"/>
    </row>
    <row r="111" spans="1:14" customFormat="1">
      <c r="A111" s="137"/>
      <c r="B111" s="138"/>
      <c r="C111" s="138"/>
      <c r="D111" s="139"/>
      <c r="E111" s="139"/>
      <c r="F111" s="140"/>
      <c r="G111" s="140"/>
      <c r="H111" s="140"/>
      <c r="I111" s="153"/>
      <c r="J111" s="154">
        <v>0</v>
      </c>
      <c r="K111" s="154">
        <v>0</v>
      </c>
      <c r="L111" s="155"/>
      <c r="M111" s="154"/>
      <c r="N111" s="154"/>
    </row>
    <row r="112" spans="1:14" customFormat="1">
      <c r="A112" s="133"/>
      <c r="B112" s="134"/>
      <c r="C112" s="134"/>
      <c r="D112" s="135"/>
      <c r="E112" s="135"/>
      <c r="F112" s="136"/>
      <c r="G112" s="136"/>
      <c r="H112" s="136"/>
      <c r="I112" s="150"/>
      <c r="J112" s="151">
        <v>0</v>
      </c>
      <c r="K112" s="151">
        <v>0</v>
      </c>
      <c r="L112" s="152"/>
      <c r="M112" s="151"/>
      <c r="N112" s="151"/>
    </row>
    <row r="113" spans="1:14" customFormat="1">
      <c r="A113" s="137"/>
      <c r="B113" s="138"/>
      <c r="C113" s="138"/>
      <c r="D113" s="139"/>
      <c r="E113" s="139"/>
      <c r="F113" s="140"/>
      <c r="G113" s="140"/>
      <c r="H113" s="140"/>
      <c r="I113" s="153"/>
      <c r="J113" s="154">
        <v>0</v>
      </c>
      <c r="K113" s="154">
        <v>0</v>
      </c>
      <c r="L113" s="155"/>
      <c r="M113" s="154"/>
      <c r="N113" s="154"/>
    </row>
    <row r="114" spans="1:14" customFormat="1">
      <c r="A114" s="133"/>
      <c r="B114" s="134"/>
      <c r="C114" s="134"/>
      <c r="D114" s="135"/>
      <c r="E114" s="135"/>
      <c r="F114" s="136"/>
      <c r="G114" s="136"/>
      <c r="H114" s="136"/>
      <c r="I114" s="150"/>
      <c r="J114" s="151">
        <v>0</v>
      </c>
      <c r="K114" s="151">
        <v>0</v>
      </c>
      <c r="L114" s="152"/>
      <c r="M114" s="151"/>
      <c r="N114" s="151"/>
    </row>
    <row r="115" spans="1:14" customFormat="1">
      <c r="A115" s="137"/>
      <c r="B115" s="138"/>
      <c r="C115" s="138"/>
      <c r="D115" s="139"/>
      <c r="E115" s="139"/>
      <c r="F115" s="140"/>
      <c r="G115" s="140"/>
      <c r="H115" s="140"/>
      <c r="I115" s="153"/>
      <c r="J115" s="154">
        <v>0</v>
      </c>
      <c r="K115" s="154">
        <v>0</v>
      </c>
      <c r="L115" s="155"/>
      <c r="M115" s="154"/>
      <c r="N115" s="154"/>
    </row>
    <row r="116" spans="1:14" customFormat="1">
      <c r="A116" s="133"/>
      <c r="B116" s="134"/>
      <c r="C116" s="134"/>
      <c r="D116" s="135"/>
      <c r="E116" s="135"/>
      <c r="F116" s="136"/>
      <c r="G116" s="136"/>
      <c r="H116" s="136"/>
      <c r="I116" s="150"/>
      <c r="J116" s="151">
        <v>0</v>
      </c>
      <c r="K116" s="151">
        <v>0</v>
      </c>
      <c r="L116" s="152"/>
      <c r="M116" s="151"/>
      <c r="N116" s="151"/>
    </row>
    <row r="117" spans="1:14" customFormat="1">
      <c r="A117" s="137"/>
      <c r="B117" s="138"/>
      <c r="C117" s="138"/>
      <c r="D117" s="139"/>
      <c r="E117" s="139"/>
      <c r="F117" s="140"/>
      <c r="G117" s="140"/>
      <c r="H117" s="140"/>
      <c r="I117" s="153"/>
      <c r="J117" s="154">
        <v>0</v>
      </c>
      <c r="K117" s="154">
        <v>0</v>
      </c>
      <c r="L117" s="155"/>
      <c r="M117" s="154"/>
      <c r="N117" s="154"/>
    </row>
    <row r="118" spans="1:14" customFormat="1">
      <c r="A118" s="133"/>
      <c r="B118" s="134"/>
      <c r="C118" s="134"/>
      <c r="D118" s="135"/>
      <c r="E118" s="135"/>
      <c r="F118" s="136"/>
      <c r="G118" s="136"/>
      <c r="H118" s="136"/>
      <c r="I118" s="150"/>
      <c r="J118" s="151">
        <v>0</v>
      </c>
      <c r="K118" s="151">
        <v>0</v>
      </c>
      <c r="L118" s="152"/>
      <c r="M118" s="151"/>
      <c r="N118" s="151"/>
    </row>
    <row r="119" spans="1:14" customFormat="1">
      <c r="A119" s="137"/>
      <c r="B119" s="138"/>
      <c r="C119" s="138"/>
      <c r="D119" s="139"/>
      <c r="E119" s="139"/>
      <c r="F119" s="140"/>
      <c r="G119" s="140"/>
      <c r="H119" s="140"/>
      <c r="I119" s="153"/>
      <c r="J119" s="154">
        <v>0</v>
      </c>
      <c r="K119" s="154">
        <v>0</v>
      </c>
      <c r="L119" s="155"/>
      <c r="M119" s="154"/>
      <c r="N119" s="154"/>
    </row>
    <row r="120" spans="1:14" customFormat="1">
      <c r="A120" s="133"/>
      <c r="B120" s="134"/>
      <c r="C120" s="134"/>
      <c r="D120" s="135"/>
      <c r="E120" s="135"/>
      <c r="F120" s="136"/>
      <c r="G120" s="136"/>
      <c r="H120" s="136"/>
      <c r="I120" s="150"/>
      <c r="J120" s="151">
        <v>0</v>
      </c>
      <c r="K120" s="151">
        <v>0</v>
      </c>
      <c r="L120" s="152"/>
      <c r="M120" s="151"/>
      <c r="N120" s="151"/>
    </row>
    <row r="121" spans="1:14" customFormat="1">
      <c r="A121" s="137"/>
      <c r="B121" s="138"/>
      <c r="C121" s="138"/>
      <c r="D121" s="139"/>
      <c r="E121" s="139"/>
      <c r="F121" s="140"/>
      <c r="G121" s="140"/>
      <c r="H121" s="140"/>
      <c r="I121" s="153"/>
      <c r="J121" s="154">
        <v>0</v>
      </c>
      <c r="K121" s="154">
        <v>0</v>
      </c>
      <c r="L121" s="155"/>
      <c r="M121" s="154"/>
      <c r="N121" s="154"/>
    </row>
    <row r="122" spans="1:14" customFormat="1">
      <c r="A122" s="133"/>
      <c r="B122" s="134"/>
      <c r="C122" s="134"/>
      <c r="D122" s="135"/>
      <c r="E122" s="135"/>
      <c r="F122" s="136"/>
      <c r="G122" s="136"/>
      <c r="H122" s="136"/>
      <c r="I122" s="150"/>
      <c r="J122" s="151">
        <v>0</v>
      </c>
      <c r="K122" s="151">
        <v>0</v>
      </c>
      <c r="L122" s="152"/>
      <c r="M122" s="151"/>
      <c r="N122" s="151"/>
    </row>
    <row r="123" spans="1:14" customFormat="1">
      <c r="A123" s="137"/>
      <c r="B123" s="138"/>
      <c r="C123" s="138"/>
      <c r="D123" s="139"/>
      <c r="E123" s="139"/>
      <c r="F123" s="140"/>
      <c r="G123" s="140"/>
      <c r="H123" s="140"/>
      <c r="I123" s="153"/>
      <c r="J123" s="154">
        <v>0</v>
      </c>
      <c r="K123" s="154">
        <v>0</v>
      </c>
      <c r="L123" s="155"/>
      <c r="M123" s="154"/>
      <c r="N123" s="154"/>
    </row>
    <row r="124" spans="1:14" customFormat="1">
      <c r="A124" s="133"/>
      <c r="B124" s="134"/>
      <c r="C124" s="134"/>
      <c r="D124" s="135"/>
      <c r="E124" s="135"/>
      <c r="F124" s="136"/>
      <c r="G124" s="136"/>
      <c r="H124" s="136"/>
      <c r="I124" s="150"/>
      <c r="J124" s="151">
        <v>0</v>
      </c>
      <c r="K124" s="151">
        <v>0</v>
      </c>
      <c r="L124" s="152"/>
      <c r="M124" s="151"/>
      <c r="N124" s="151"/>
    </row>
    <row r="125" spans="1:14" customFormat="1">
      <c r="A125" s="137"/>
      <c r="B125" s="138"/>
      <c r="C125" s="138"/>
      <c r="D125" s="139"/>
      <c r="E125" s="139"/>
      <c r="F125" s="140"/>
      <c r="G125" s="140"/>
      <c r="H125" s="140"/>
      <c r="I125" s="153"/>
      <c r="J125" s="154">
        <v>0</v>
      </c>
      <c r="K125" s="154">
        <v>0</v>
      </c>
      <c r="L125" s="155"/>
      <c r="M125" s="154"/>
      <c r="N125" s="154"/>
    </row>
    <row r="126" spans="1:14" customFormat="1">
      <c r="A126" s="133"/>
      <c r="B126" s="134"/>
      <c r="C126" s="134"/>
      <c r="D126" s="135"/>
      <c r="E126" s="135"/>
      <c r="F126" s="136"/>
      <c r="G126" s="136"/>
      <c r="H126" s="136"/>
      <c r="I126" s="150"/>
      <c r="J126" s="151">
        <v>0</v>
      </c>
      <c r="K126" s="151">
        <v>0</v>
      </c>
      <c r="L126" s="152"/>
      <c r="M126" s="151"/>
      <c r="N126" s="151"/>
    </row>
    <row r="127" spans="1:14" customFormat="1">
      <c r="A127" s="137"/>
      <c r="B127" s="138"/>
      <c r="C127" s="138"/>
      <c r="D127" s="139"/>
      <c r="E127" s="139"/>
      <c r="F127" s="140"/>
      <c r="G127" s="140"/>
      <c r="H127" s="140"/>
      <c r="I127" s="153"/>
      <c r="J127" s="154">
        <v>0</v>
      </c>
      <c r="K127" s="154">
        <v>0</v>
      </c>
      <c r="L127" s="155"/>
      <c r="M127" s="154"/>
      <c r="N127" s="154"/>
    </row>
    <row r="128" spans="1:14" customFormat="1">
      <c r="A128" s="133"/>
      <c r="B128" s="134"/>
      <c r="C128" s="134"/>
      <c r="D128" s="135"/>
      <c r="E128" s="135"/>
      <c r="F128" s="136"/>
      <c r="G128" s="136"/>
      <c r="H128" s="136"/>
      <c r="I128" s="150"/>
      <c r="J128" s="151">
        <v>0</v>
      </c>
      <c r="K128" s="151">
        <v>0</v>
      </c>
      <c r="L128" s="152"/>
      <c r="M128" s="151"/>
      <c r="N128" s="151"/>
    </row>
    <row r="129" spans="1:14" customFormat="1">
      <c r="A129" s="137"/>
      <c r="B129" s="138"/>
      <c r="C129" s="138"/>
      <c r="D129" s="139"/>
      <c r="E129" s="139"/>
      <c r="F129" s="140"/>
      <c r="G129" s="140"/>
      <c r="H129" s="140"/>
      <c r="I129" s="153"/>
      <c r="J129" s="154">
        <v>0</v>
      </c>
      <c r="K129" s="154">
        <v>0</v>
      </c>
      <c r="L129" s="155"/>
      <c r="M129" s="154"/>
      <c r="N129" s="154"/>
    </row>
    <row r="130" spans="1:14" customFormat="1">
      <c r="A130" s="133"/>
      <c r="B130" s="134"/>
      <c r="C130" s="134"/>
      <c r="D130" s="135"/>
      <c r="E130" s="135"/>
      <c r="F130" s="136"/>
      <c r="G130" s="136"/>
      <c r="H130" s="136"/>
      <c r="I130" s="150"/>
      <c r="J130" s="151">
        <v>0</v>
      </c>
      <c r="K130" s="151">
        <v>0</v>
      </c>
      <c r="L130" s="152"/>
      <c r="M130" s="151"/>
      <c r="N130" s="151"/>
    </row>
    <row r="131" spans="1:14" customFormat="1">
      <c r="A131" s="137"/>
      <c r="B131" s="138"/>
      <c r="C131" s="138"/>
      <c r="D131" s="139"/>
      <c r="E131" s="139"/>
      <c r="F131" s="140"/>
      <c r="G131" s="140"/>
      <c r="H131" s="140"/>
      <c r="I131" s="153"/>
      <c r="J131" s="154">
        <v>0</v>
      </c>
      <c r="K131" s="154">
        <v>0</v>
      </c>
      <c r="L131" s="155"/>
      <c r="M131" s="154"/>
      <c r="N131" s="154"/>
    </row>
    <row r="132" spans="1:14" customFormat="1">
      <c r="A132" s="133"/>
      <c r="B132" s="134"/>
      <c r="C132" s="134"/>
      <c r="D132" s="135"/>
      <c r="E132" s="135"/>
      <c r="F132" s="136"/>
      <c r="G132" s="136"/>
      <c r="H132" s="136"/>
      <c r="I132" s="150"/>
      <c r="J132" s="151">
        <v>0</v>
      </c>
      <c r="K132" s="151">
        <v>0</v>
      </c>
      <c r="L132" s="152"/>
      <c r="M132" s="151"/>
      <c r="N132" s="151"/>
    </row>
    <row r="133" spans="1:14" customFormat="1">
      <c r="A133" s="137"/>
      <c r="B133" s="138"/>
      <c r="C133" s="138"/>
      <c r="D133" s="139"/>
      <c r="E133" s="139"/>
      <c r="F133" s="140"/>
      <c r="G133" s="140"/>
      <c r="H133" s="140"/>
      <c r="I133" s="153"/>
      <c r="J133" s="154">
        <v>0</v>
      </c>
      <c r="K133" s="154">
        <v>0</v>
      </c>
      <c r="L133" s="155"/>
      <c r="M133" s="154"/>
      <c r="N133" s="154"/>
    </row>
    <row r="134" spans="1:14" customFormat="1">
      <c r="A134" s="133"/>
      <c r="B134" s="134"/>
      <c r="C134" s="134"/>
      <c r="D134" s="135"/>
      <c r="E134" s="135"/>
      <c r="F134" s="136"/>
      <c r="G134" s="136"/>
      <c r="H134" s="136"/>
      <c r="I134" s="150"/>
      <c r="J134" s="151">
        <v>0</v>
      </c>
      <c r="K134" s="151">
        <v>0</v>
      </c>
      <c r="L134" s="152"/>
      <c r="M134" s="151"/>
      <c r="N134" s="151"/>
    </row>
    <row r="135" spans="1:14" customFormat="1">
      <c r="A135" s="137"/>
      <c r="B135" s="138"/>
      <c r="C135" s="138"/>
      <c r="D135" s="139"/>
      <c r="E135" s="139"/>
      <c r="F135" s="140"/>
      <c r="G135" s="140"/>
      <c r="H135" s="140"/>
      <c r="I135" s="153"/>
      <c r="J135" s="154">
        <v>0</v>
      </c>
      <c r="K135" s="154">
        <v>0</v>
      </c>
      <c r="L135" s="155"/>
      <c r="M135" s="154"/>
      <c r="N135" s="154"/>
    </row>
    <row r="136" spans="1:14" customFormat="1">
      <c r="A136" s="133"/>
      <c r="B136" s="134"/>
      <c r="C136" s="134"/>
      <c r="D136" s="135"/>
      <c r="E136" s="135"/>
      <c r="F136" s="136"/>
      <c r="G136" s="136"/>
      <c r="H136" s="136"/>
      <c r="I136" s="150"/>
      <c r="J136" s="151">
        <v>0</v>
      </c>
      <c r="K136" s="151">
        <v>0</v>
      </c>
      <c r="L136" s="152"/>
      <c r="M136" s="151"/>
      <c r="N136" s="151"/>
    </row>
    <row r="137" spans="1:14" customFormat="1">
      <c r="A137" s="137"/>
      <c r="B137" s="138"/>
      <c r="C137" s="138"/>
      <c r="D137" s="139"/>
      <c r="E137" s="139"/>
      <c r="F137" s="140"/>
      <c r="G137" s="140"/>
      <c r="H137" s="140"/>
      <c r="I137" s="153"/>
      <c r="J137" s="154">
        <v>0</v>
      </c>
      <c r="K137" s="154">
        <v>0</v>
      </c>
      <c r="L137" s="155"/>
      <c r="M137" s="154"/>
      <c r="N137" s="154"/>
    </row>
    <row r="138" spans="1:14" customFormat="1">
      <c r="A138" s="133"/>
      <c r="B138" s="134"/>
      <c r="C138" s="134"/>
      <c r="D138" s="135"/>
      <c r="E138" s="135"/>
      <c r="F138" s="136"/>
      <c r="G138" s="136"/>
      <c r="H138" s="136"/>
      <c r="I138" s="150"/>
      <c r="J138" s="151">
        <v>0</v>
      </c>
      <c r="K138" s="151">
        <v>0</v>
      </c>
      <c r="L138" s="152"/>
      <c r="M138" s="151"/>
      <c r="N138" s="151"/>
    </row>
    <row r="139" spans="1:14" customFormat="1">
      <c r="A139" s="137"/>
      <c r="B139" s="138"/>
      <c r="C139" s="138"/>
      <c r="D139" s="139"/>
      <c r="E139" s="139"/>
      <c r="F139" s="140"/>
      <c r="G139" s="140"/>
      <c r="H139" s="140"/>
      <c r="I139" s="153"/>
      <c r="J139" s="154">
        <v>0</v>
      </c>
      <c r="K139" s="154">
        <v>0</v>
      </c>
      <c r="L139" s="155"/>
      <c r="M139" s="154"/>
      <c r="N139" s="154"/>
    </row>
    <row r="140" spans="1:14" customFormat="1">
      <c r="A140" s="133"/>
      <c r="B140" s="134"/>
      <c r="C140" s="134"/>
      <c r="D140" s="135"/>
      <c r="E140" s="135"/>
      <c r="F140" s="136"/>
      <c r="G140" s="136"/>
      <c r="H140" s="136"/>
      <c r="I140" s="150"/>
      <c r="J140" s="151">
        <v>0</v>
      </c>
      <c r="K140" s="151">
        <v>0</v>
      </c>
      <c r="L140" s="152"/>
      <c r="M140" s="151"/>
      <c r="N140" s="151"/>
    </row>
    <row r="141" spans="1:14" customFormat="1">
      <c r="A141" s="137"/>
      <c r="B141" s="138"/>
      <c r="C141" s="138"/>
      <c r="D141" s="139"/>
      <c r="E141" s="139"/>
      <c r="F141" s="140"/>
      <c r="G141" s="140"/>
      <c r="H141" s="140"/>
      <c r="I141" s="153"/>
      <c r="J141" s="154">
        <v>0</v>
      </c>
      <c r="K141" s="154">
        <v>0</v>
      </c>
      <c r="L141" s="155"/>
      <c r="M141" s="154"/>
      <c r="N141" s="154"/>
    </row>
    <row r="142" spans="1:14" customFormat="1">
      <c r="A142" s="133"/>
      <c r="B142" s="134"/>
      <c r="C142" s="134"/>
      <c r="D142" s="135"/>
      <c r="E142" s="135"/>
      <c r="F142" s="136"/>
      <c r="G142" s="136"/>
      <c r="H142" s="136"/>
      <c r="I142" s="150"/>
      <c r="J142" s="151">
        <v>0</v>
      </c>
      <c r="K142" s="151">
        <v>0</v>
      </c>
      <c r="L142" s="152"/>
      <c r="M142" s="151"/>
      <c r="N142" s="151"/>
    </row>
    <row r="143" spans="1:14" customFormat="1">
      <c r="A143" s="137"/>
      <c r="B143" s="138"/>
      <c r="C143" s="138"/>
      <c r="D143" s="139"/>
      <c r="E143" s="139"/>
      <c r="F143" s="140"/>
      <c r="G143" s="140"/>
      <c r="H143" s="140"/>
      <c r="I143" s="153"/>
      <c r="J143" s="154">
        <v>0</v>
      </c>
      <c r="K143" s="154">
        <v>0</v>
      </c>
      <c r="L143" s="155"/>
      <c r="M143" s="154"/>
      <c r="N143" s="154"/>
    </row>
    <row r="144" spans="1:14" customFormat="1">
      <c r="A144" s="133"/>
      <c r="B144" s="134"/>
      <c r="C144" s="134"/>
      <c r="D144" s="135"/>
      <c r="E144" s="135"/>
      <c r="F144" s="136"/>
      <c r="G144" s="136"/>
      <c r="H144" s="136"/>
      <c r="I144" s="150"/>
      <c r="J144" s="151">
        <v>0</v>
      </c>
      <c r="K144" s="151">
        <v>0</v>
      </c>
      <c r="L144" s="152"/>
      <c r="M144" s="151"/>
      <c r="N144" s="151"/>
    </row>
    <row r="145" spans="1:14" customFormat="1">
      <c r="A145" s="137"/>
      <c r="B145" s="138"/>
      <c r="C145" s="138"/>
      <c r="D145" s="139"/>
      <c r="E145" s="139"/>
      <c r="F145" s="140"/>
      <c r="G145" s="140"/>
      <c r="H145" s="140"/>
      <c r="I145" s="153"/>
      <c r="J145" s="154">
        <v>0</v>
      </c>
      <c r="K145" s="154">
        <v>0</v>
      </c>
      <c r="L145" s="155"/>
      <c r="M145" s="154"/>
      <c r="N145" s="154"/>
    </row>
    <row r="146" spans="1:14" customFormat="1">
      <c r="A146" s="133"/>
      <c r="B146" s="134"/>
      <c r="C146" s="134"/>
      <c r="D146" s="135"/>
      <c r="E146" s="135"/>
      <c r="F146" s="136"/>
      <c r="G146" s="136"/>
      <c r="H146" s="136"/>
      <c r="I146" s="150"/>
      <c r="J146" s="151">
        <v>0</v>
      </c>
      <c r="K146" s="151">
        <v>0</v>
      </c>
      <c r="L146" s="152"/>
      <c r="M146" s="151"/>
      <c r="N146" s="151"/>
    </row>
    <row r="147" spans="1:14" customFormat="1">
      <c r="A147" s="137"/>
      <c r="B147" s="138"/>
      <c r="C147" s="138"/>
      <c r="D147" s="139"/>
      <c r="E147" s="139"/>
      <c r="F147" s="140"/>
      <c r="G147" s="140"/>
      <c r="H147" s="140"/>
      <c r="I147" s="153"/>
      <c r="J147" s="154">
        <v>0</v>
      </c>
      <c r="K147" s="154">
        <v>0</v>
      </c>
      <c r="L147" s="155"/>
      <c r="M147" s="154"/>
      <c r="N147" s="154"/>
    </row>
    <row r="148" spans="1:14" customFormat="1">
      <c r="A148" s="133"/>
      <c r="B148" s="134"/>
      <c r="C148" s="134"/>
      <c r="D148" s="135"/>
      <c r="E148" s="135"/>
      <c r="F148" s="136"/>
      <c r="G148" s="136"/>
      <c r="H148" s="136"/>
      <c r="I148" s="150"/>
      <c r="J148" s="151">
        <v>0</v>
      </c>
      <c r="K148" s="151">
        <v>0</v>
      </c>
      <c r="L148" s="152"/>
      <c r="M148" s="151"/>
      <c r="N148" s="151"/>
    </row>
    <row r="149" spans="1:14" customFormat="1">
      <c r="A149" s="137"/>
      <c r="B149" s="138"/>
      <c r="C149" s="138"/>
      <c r="D149" s="139"/>
      <c r="E149" s="139"/>
      <c r="F149" s="140"/>
      <c r="G149" s="140"/>
      <c r="H149" s="140"/>
      <c r="I149" s="153"/>
      <c r="J149" s="154">
        <v>0</v>
      </c>
      <c r="K149" s="154">
        <v>0</v>
      </c>
      <c r="L149" s="155"/>
      <c r="M149" s="154"/>
      <c r="N149" s="154"/>
    </row>
    <row r="150" spans="1:14" customFormat="1">
      <c r="A150" s="133"/>
      <c r="B150" s="134"/>
      <c r="C150" s="134"/>
      <c r="D150" s="135"/>
      <c r="E150" s="135"/>
      <c r="F150" s="136"/>
      <c r="G150" s="136"/>
      <c r="H150" s="136"/>
      <c r="I150" s="150"/>
      <c r="J150" s="151">
        <v>0</v>
      </c>
      <c r="K150" s="151">
        <v>0</v>
      </c>
      <c r="L150" s="152"/>
      <c r="M150" s="151"/>
      <c r="N150" s="151"/>
    </row>
    <row r="151" spans="1:14" customFormat="1">
      <c r="A151" s="137"/>
      <c r="B151" s="138"/>
      <c r="C151" s="138"/>
      <c r="D151" s="139"/>
      <c r="E151" s="139"/>
      <c r="F151" s="140"/>
      <c r="G151" s="140"/>
      <c r="H151" s="140"/>
      <c r="I151" s="153"/>
      <c r="J151" s="154">
        <v>0</v>
      </c>
      <c r="K151" s="154">
        <v>0</v>
      </c>
      <c r="L151" s="155"/>
      <c r="M151" s="154"/>
      <c r="N151" s="154"/>
    </row>
    <row r="152" spans="1:14" customFormat="1">
      <c r="A152" s="133"/>
      <c r="B152" s="134"/>
      <c r="C152" s="134"/>
      <c r="D152" s="135"/>
      <c r="E152" s="135"/>
      <c r="F152" s="136"/>
      <c r="G152" s="136"/>
      <c r="H152" s="136"/>
      <c r="I152" s="150"/>
      <c r="J152" s="151">
        <v>0</v>
      </c>
      <c r="K152" s="151">
        <v>0</v>
      </c>
      <c r="L152" s="152"/>
      <c r="M152" s="151"/>
      <c r="N152" s="151"/>
    </row>
    <row r="153" spans="1:14" customFormat="1">
      <c r="A153" s="137"/>
      <c r="B153" s="138"/>
      <c r="C153" s="138"/>
      <c r="D153" s="139"/>
      <c r="E153" s="139"/>
      <c r="F153" s="140"/>
      <c r="G153" s="140"/>
      <c r="H153" s="140"/>
      <c r="I153" s="153"/>
      <c r="J153" s="154">
        <v>0</v>
      </c>
      <c r="K153" s="154">
        <v>0</v>
      </c>
      <c r="L153" s="155"/>
      <c r="M153" s="154"/>
      <c r="N153" s="154"/>
    </row>
    <row r="154" spans="1:14" customFormat="1">
      <c r="A154" s="133"/>
      <c r="B154" s="134"/>
      <c r="C154" s="134"/>
      <c r="D154" s="135"/>
      <c r="E154" s="135"/>
      <c r="F154" s="136"/>
      <c r="G154" s="136"/>
      <c r="H154" s="136"/>
      <c r="I154" s="150"/>
      <c r="J154" s="151">
        <v>0</v>
      </c>
      <c r="K154" s="151">
        <v>0</v>
      </c>
      <c r="L154" s="152"/>
      <c r="M154" s="151"/>
      <c r="N154" s="151"/>
    </row>
    <row r="155" spans="1:14" customFormat="1">
      <c r="A155" s="137"/>
      <c r="B155" s="138"/>
      <c r="C155" s="138"/>
      <c r="D155" s="139"/>
      <c r="E155" s="139"/>
      <c r="F155" s="140"/>
      <c r="G155" s="140"/>
      <c r="H155" s="140"/>
      <c r="I155" s="153"/>
      <c r="J155" s="154">
        <v>0</v>
      </c>
      <c r="K155" s="154">
        <v>0</v>
      </c>
      <c r="L155" s="155"/>
      <c r="M155" s="154"/>
      <c r="N155" s="154"/>
    </row>
    <row r="156" spans="1:14" customFormat="1">
      <c r="A156" s="133"/>
      <c r="B156" s="134"/>
      <c r="C156" s="134"/>
      <c r="D156" s="135"/>
      <c r="E156" s="135"/>
      <c r="F156" s="136"/>
      <c r="G156" s="136"/>
      <c r="H156" s="136"/>
      <c r="I156" s="150"/>
      <c r="J156" s="151">
        <v>0</v>
      </c>
      <c r="K156" s="151">
        <v>0</v>
      </c>
      <c r="L156" s="152"/>
      <c r="M156" s="151"/>
      <c r="N156" s="151"/>
    </row>
    <row r="157" spans="1:14" customFormat="1">
      <c r="A157" s="137"/>
      <c r="B157" s="138"/>
      <c r="C157" s="138"/>
      <c r="D157" s="139"/>
      <c r="E157" s="139"/>
      <c r="F157" s="140"/>
      <c r="G157" s="140"/>
      <c r="H157" s="140"/>
      <c r="I157" s="153"/>
      <c r="J157" s="154">
        <v>0</v>
      </c>
      <c r="K157" s="154">
        <v>0</v>
      </c>
      <c r="L157" s="155"/>
      <c r="M157" s="154"/>
      <c r="N157" s="154"/>
    </row>
    <row r="158" spans="1:14" customFormat="1">
      <c r="A158" s="133"/>
      <c r="B158" s="134"/>
      <c r="C158" s="134"/>
      <c r="D158" s="135"/>
      <c r="E158" s="135"/>
      <c r="F158" s="136"/>
      <c r="G158" s="136"/>
      <c r="H158" s="136"/>
      <c r="I158" s="150"/>
      <c r="J158" s="151">
        <v>0</v>
      </c>
      <c r="K158" s="151">
        <v>0</v>
      </c>
      <c r="L158" s="152"/>
      <c r="M158" s="151"/>
      <c r="N158" s="151"/>
    </row>
    <row r="159" spans="1:14" customFormat="1">
      <c r="A159" s="137"/>
      <c r="B159" s="138"/>
      <c r="C159" s="138"/>
      <c r="D159" s="139"/>
      <c r="E159" s="139"/>
      <c r="F159" s="140"/>
      <c r="G159" s="140"/>
      <c r="H159" s="140"/>
      <c r="I159" s="153"/>
      <c r="J159" s="154">
        <v>0</v>
      </c>
      <c r="K159" s="154">
        <v>0</v>
      </c>
      <c r="L159" s="155"/>
      <c r="M159" s="154"/>
      <c r="N159" s="154"/>
    </row>
    <row r="160" spans="1:14" customFormat="1">
      <c r="A160" s="133"/>
      <c r="B160" s="134"/>
      <c r="C160" s="134"/>
      <c r="D160" s="135"/>
      <c r="E160" s="135"/>
      <c r="F160" s="136"/>
      <c r="G160" s="136"/>
      <c r="H160" s="136"/>
      <c r="I160" s="150"/>
      <c r="J160" s="151">
        <v>0</v>
      </c>
      <c r="K160" s="151">
        <v>0</v>
      </c>
      <c r="L160" s="152"/>
      <c r="M160" s="151"/>
      <c r="N160" s="151"/>
    </row>
    <row r="161" spans="1:14" customFormat="1">
      <c r="A161" s="137"/>
      <c r="B161" s="138"/>
      <c r="C161" s="138"/>
      <c r="D161" s="139"/>
      <c r="E161" s="139"/>
      <c r="F161" s="140"/>
      <c r="G161" s="140"/>
      <c r="H161" s="140"/>
      <c r="I161" s="153"/>
      <c r="J161" s="154">
        <v>0</v>
      </c>
      <c r="K161" s="154">
        <v>0</v>
      </c>
      <c r="L161" s="155"/>
      <c r="M161" s="154"/>
      <c r="N161" s="154"/>
    </row>
    <row r="162" spans="1:14" customFormat="1">
      <c r="A162" s="133"/>
      <c r="B162" s="134"/>
      <c r="C162" s="134"/>
      <c r="D162" s="135"/>
      <c r="E162" s="135"/>
      <c r="F162" s="136"/>
      <c r="G162" s="136"/>
      <c r="H162" s="136"/>
      <c r="I162" s="150"/>
      <c r="J162" s="151">
        <v>0</v>
      </c>
      <c r="K162" s="151">
        <v>0</v>
      </c>
      <c r="L162" s="152"/>
      <c r="M162" s="151"/>
      <c r="N162" s="151"/>
    </row>
    <row r="163" spans="1:14" customFormat="1">
      <c r="A163" s="137"/>
      <c r="B163" s="138"/>
      <c r="C163" s="138"/>
      <c r="D163" s="139"/>
      <c r="E163" s="139"/>
      <c r="F163" s="140"/>
      <c r="G163" s="140"/>
      <c r="H163" s="140"/>
      <c r="I163" s="153"/>
      <c r="J163" s="154">
        <v>0</v>
      </c>
      <c r="K163" s="154">
        <v>0</v>
      </c>
      <c r="L163" s="155"/>
      <c r="M163" s="154"/>
      <c r="N163" s="154"/>
    </row>
    <row r="164" spans="1:14" customFormat="1">
      <c r="A164" s="133"/>
      <c r="B164" s="134"/>
      <c r="C164" s="134"/>
      <c r="D164" s="135"/>
      <c r="E164" s="135"/>
      <c r="F164" s="136"/>
      <c r="G164" s="136"/>
      <c r="H164" s="136"/>
      <c r="I164" s="150"/>
      <c r="J164" s="151">
        <v>0</v>
      </c>
      <c r="K164" s="151">
        <v>0</v>
      </c>
      <c r="L164" s="152"/>
      <c r="M164" s="151"/>
      <c r="N164" s="151"/>
    </row>
    <row r="165" spans="1:14" customFormat="1">
      <c r="A165" s="137"/>
      <c r="B165" s="138"/>
      <c r="C165" s="138"/>
      <c r="D165" s="139"/>
      <c r="E165" s="139"/>
      <c r="F165" s="140"/>
      <c r="G165" s="140"/>
      <c r="H165" s="140"/>
      <c r="I165" s="153"/>
      <c r="J165" s="154">
        <v>0</v>
      </c>
      <c r="K165" s="154">
        <v>0</v>
      </c>
      <c r="L165" s="155"/>
      <c r="M165" s="154"/>
      <c r="N165" s="154"/>
    </row>
    <row r="166" spans="1:14" customFormat="1">
      <c r="A166" s="133"/>
      <c r="B166" s="134"/>
      <c r="C166" s="134"/>
      <c r="D166" s="135"/>
      <c r="E166" s="135"/>
      <c r="F166" s="136"/>
      <c r="G166" s="136"/>
      <c r="H166" s="136"/>
      <c r="I166" s="150"/>
      <c r="J166" s="151">
        <v>0</v>
      </c>
      <c r="K166" s="151">
        <v>0</v>
      </c>
      <c r="L166" s="152"/>
      <c r="M166" s="151"/>
      <c r="N166" s="151"/>
    </row>
    <row r="167" spans="1:14" customFormat="1">
      <c r="A167" s="137"/>
      <c r="B167" s="138"/>
      <c r="C167" s="138"/>
      <c r="D167" s="139"/>
      <c r="E167" s="139"/>
      <c r="F167" s="140"/>
      <c r="G167" s="140"/>
      <c r="H167" s="140"/>
      <c r="I167" s="153"/>
      <c r="J167" s="154">
        <v>0</v>
      </c>
      <c r="K167" s="154">
        <v>0</v>
      </c>
      <c r="L167" s="155"/>
      <c r="M167" s="154"/>
      <c r="N167" s="154"/>
    </row>
    <row r="168" spans="1:14" customFormat="1">
      <c r="A168" s="133"/>
      <c r="B168" s="134"/>
      <c r="C168" s="134"/>
      <c r="D168" s="135"/>
      <c r="E168" s="135"/>
      <c r="F168" s="136"/>
      <c r="G168" s="136"/>
      <c r="H168" s="136"/>
      <c r="I168" s="150"/>
      <c r="J168" s="151">
        <v>0</v>
      </c>
      <c r="K168" s="151">
        <v>0</v>
      </c>
      <c r="L168" s="152"/>
      <c r="M168" s="151"/>
      <c r="N168" s="151"/>
    </row>
    <row r="169" spans="1:14" customFormat="1">
      <c r="A169" s="137"/>
      <c r="B169" s="138"/>
      <c r="C169" s="138"/>
      <c r="D169" s="139"/>
      <c r="E169" s="139"/>
      <c r="F169" s="140"/>
      <c r="G169" s="140"/>
      <c r="H169" s="140"/>
      <c r="I169" s="153"/>
      <c r="J169" s="154">
        <v>0</v>
      </c>
      <c r="K169" s="154">
        <v>0</v>
      </c>
      <c r="L169" s="155"/>
      <c r="M169" s="154"/>
      <c r="N169" s="154"/>
    </row>
    <row r="170" spans="1:14" customFormat="1">
      <c r="A170" s="133"/>
      <c r="B170" s="134"/>
      <c r="C170" s="134"/>
      <c r="D170" s="135"/>
      <c r="E170" s="135"/>
      <c r="F170" s="136"/>
      <c r="G170" s="136"/>
      <c r="H170" s="136"/>
      <c r="I170" s="150"/>
      <c r="J170" s="151">
        <v>0</v>
      </c>
      <c r="K170" s="151">
        <v>0</v>
      </c>
      <c r="L170" s="152"/>
      <c r="M170" s="151"/>
      <c r="N170" s="151"/>
    </row>
    <row r="171" spans="1:14" customFormat="1">
      <c r="A171" s="137"/>
      <c r="B171" s="138"/>
      <c r="C171" s="138"/>
      <c r="D171" s="139"/>
      <c r="E171" s="139"/>
      <c r="F171" s="140"/>
      <c r="G171" s="140"/>
      <c r="H171" s="140"/>
      <c r="I171" s="153"/>
      <c r="J171" s="154">
        <v>0</v>
      </c>
      <c r="K171" s="154">
        <v>0</v>
      </c>
      <c r="L171" s="155"/>
      <c r="M171" s="154"/>
      <c r="N171" s="154"/>
    </row>
    <row r="172" spans="1:14" customFormat="1">
      <c r="A172" s="133"/>
      <c r="B172" s="134"/>
      <c r="C172" s="134"/>
      <c r="D172" s="135"/>
      <c r="E172" s="135"/>
      <c r="F172" s="136"/>
      <c r="G172" s="136"/>
      <c r="H172" s="136"/>
      <c r="I172" s="150"/>
      <c r="J172" s="151">
        <v>0</v>
      </c>
      <c r="K172" s="151">
        <v>0</v>
      </c>
      <c r="L172" s="152"/>
      <c r="M172" s="151"/>
      <c r="N172" s="151"/>
    </row>
    <row r="173" spans="1:14" customFormat="1">
      <c r="A173" s="137"/>
      <c r="B173" s="138"/>
      <c r="C173" s="138"/>
      <c r="D173" s="139"/>
      <c r="E173" s="139"/>
      <c r="F173" s="140"/>
      <c r="G173" s="140"/>
      <c r="H173" s="140"/>
      <c r="I173" s="153"/>
      <c r="J173" s="154">
        <v>0</v>
      </c>
      <c r="K173" s="154">
        <v>0</v>
      </c>
      <c r="L173" s="155"/>
      <c r="M173" s="154"/>
      <c r="N173" s="154"/>
    </row>
    <row r="174" spans="1:14" customFormat="1">
      <c r="A174" s="133"/>
      <c r="B174" s="134"/>
      <c r="C174" s="134"/>
      <c r="D174" s="135"/>
      <c r="E174" s="135"/>
      <c r="F174" s="136"/>
      <c r="G174" s="136"/>
      <c r="H174" s="136"/>
      <c r="I174" s="150"/>
      <c r="J174" s="151">
        <v>0</v>
      </c>
      <c r="K174" s="151">
        <v>0</v>
      </c>
      <c r="L174" s="152"/>
      <c r="M174" s="151"/>
      <c r="N174" s="151"/>
    </row>
    <row r="175" spans="1:14" customFormat="1">
      <c r="A175" s="137"/>
      <c r="B175" s="138"/>
      <c r="C175" s="138"/>
      <c r="D175" s="139"/>
      <c r="E175" s="139"/>
      <c r="F175" s="140"/>
      <c r="G175" s="140"/>
      <c r="H175" s="140"/>
      <c r="I175" s="153"/>
      <c r="J175" s="154">
        <v>0</v>
      </c>
      <c r="K175" s="154">
        <v>0</v>
      </c>
      <c r="L175" s="155"/>
      <c r="M175" s="154"/>
      <c r="N175" s="154"/>
    </row>
    <row r="176" spans="1:14" customFormat="1">
      <c r="A176" s="133"/>
      <c r="B176" s="134"/>
      <c r="C176" s="134"/>
      <c r="D176" s="135"/>
      <c r="E176" s="135"/>
      <c r="F176" s="136"/>
      <c r="G176" s="136"/>
      <c r="H176" s="136"/>
      <c r="I176" s="150"/>
      <c r="J176" s="151">
        <v>0</v>
      </c>
      <c r="K176" s="151">
        <v>0</v>
      </c>
      <c r="L176" s="152"/>
      <c r="M176" s="151"/>
      <c r="N176" s="151"/>
    </row>
    <row r="177" spans="1:14" customFormat="1">
      <c r="A177" s="137"/>
      <c r="B177" s="138"/>
      <c r="C177" s="138"/>
      <c r="D177" s="139"/>
      <c r="E177" s="139"/>
      <c r="F177" s="140"/>
      <c r="G177" s="140"/>
      <c r="H177" s="140"/>
      <c r="I177" s="153"/>
      <c r="J177" s="154">
        <v>0</v>
      </c>
      <c r="K177" s="154">
        <v>0</v>
      </c>
      <c r="L177" s="155"/>
      <c r="M177" s="154"/>
      <c r="N177" s="154"/>
    </row>
    <row r="178" spans="1:14" customFormat="1">
      <c r="A178" s="133"/>
      <c r="B178" s="134"/>
      <c r="C178" s="134"/>
      <c r="D178" s="135"/>
      <c r="E178" s="135"/>
      <c r="F178" s="136"/>
      <c r="G178" s="136"/>
      <c r="H178" s="136"/>
      <c r="I178" s="150"/>
      <c r="J178" s="151">
        <v>0</v>
      </c>
      <c r="K178" s="151">
        <v>0</v>
      </c>
      <c r="L178" s="152"/>
      <c r="M178" s="151"/>
      <c r="N178" s="151"/>
    </row>
    <row r="179" spans="1:14" customFormat="1">
      <c r="A179" s="137"/>
      <c r="B179" s="138"/>
      <c r="C179" s="138"/>
      <c r="D179" s="139"/>
      <c r="E179" s="139"/>
      <c r="F179" s="140"/>
      <c r="G179" s="140"/>
      <c r="H179" s="140"/>
      <c r="I179" s="153"/>
      <c r="J179" s="154">
        <v>0</v>
      </c>
      <c r="K179" s="154">
        <v>0</v>
      </c>
      <c r="L179" s="155"/>
      <c r="M179" s="154"/>
      <c r="N179" s="154"/>
    </row>
    <row r="180" spans="1:14" customFormat="1">
      <c r="A180" s="133"/>
      <c r="B180" s="134"/>
      <c r="C180" s="134"/>
      <c r="D180" s="135"/>
      <c r="E180" s="135"/>
      <c r="F180" s="136"/>
      <c r="G180" s="136"/>
      <c r="H180" s="136"/>
      <c r="I180" s="150"/>
      <c r="J180" s="151">
        <v>0</v>
      </c>
      <c r="K180" s="151">
        <v>0</v>
      </c>
      <c r="L180" s="152"/>
      <c r="M180" s="151"/>
      <c r="N180" s="151"/>
    </row>
    <row r="181" spans="1:14" customFormat="1">
      <c r="A181" s="137"/>
      <c r="B181" s="138"/>
      <c r="C181" s="138"/>
      <c r="D181" s="139"/>
      <c r="E181" s="139"/>
      <c r="F181" s="140"/>
      <c r="G181" s="140"/>
      <c r="H181" s="140"/>
      <c r="I181" s="153"/>
      <c r="J181" s="154">
        <v>0</v>
      </c>
      <c r="K181" s="154">
        <v>0</v>
      </c>
      <c r="L181" s="155"/>
      <c r="M181" s="154"/>
      <c r="N181" s="154"/>
    </row>
    <row r="182" spans="1:14" customFormat="1">
      <c r="A182" s="133"/>
      <c r="B182" s="134"/>
      <c r="C182" s="134"/>
      <c r="D182" s="135"/>
      <c r="E182" s="135"/>
      <c r="F182" s="136"/>
      <c r="G182" s="136"/>
      <c r="H182" s="136"/>
      <c r="I182" s="150"/>
      <c r="J182" s="151">
        <v>0</v>
      </c>
      <c r="K182" s="151">
        <v>0</v>
      </c>
      <c r="L182" s="152"/>
      <c r="M182" s="151"/>
      <c r="N182" s="151"/>
    </row>
    <row r="183" spans="1:14" customFormat="1">
      <c r="A183" s="137"/>
      <c r="B183" s="138"/>
      <c r="C183" s="138"/>
      <c r="D183" s="139"/>
      <c r="E183" s="139"/>
      <c r="F183" s="140"/>
      <c r="G183" s="140"/>
      <c r="H183" s="140"/>
      <c r="I183" s="153"/>
      <c r="J183" s="154">
        <v>0</v>
      </c>
      <c r="K183" s="154">
        <v>0</v>
      </c>
      <c r="L183" s="155"/>
      <c r="M183" s="154"/>
      <c r="N183" s="154"/>
    </row>
    <row r="184" spans="1:14" customFormat="1">
      <c r="A184" s="133"/>
      <c r="B184" s="134"/>
      <c r="C184" s="134"/>
      <c r="D184" s="135"/>
      <c r="E184" s="135"/>
      <c r="F184" s="136"/>
      <c r="G184" s="136"/>
      <c r="H184" s="136"/>
      <c r="I184" s="150"/>
      <c r="J184" s="151">
        <v>0</v>
      </c>
      <c r="K184" s="151">
        <v>0</v>
      </c>
      <c r="L184" s="152"/>
      <c r="M184" s="151"/>
      <c r="N184" s="151"/>
    </row>
    <row r="185" spans="1:14" customFormat="1">
      <c r="A185" s="137"/>
      <c r="B185" s="138"/>
      <c r="C185" s="138"/>
      <c r="D185" s="139"/>
      <c r="E185" s="139"/>
      <c r="F185" s="140"/>
      <c r="G185" s="140"/>
      <c r="H185" s="140"/>
      <c r="I185" s="153"/>
      <c r="J185" s="154">
        <v>0</v>
      </c>
      <c r="K185" s="154">
        <v>0</v>
      </c>
      <c r="L185" s="155"/>
      <c r="M185" s="154"/>
      <c r="N185" s="154"/>
    </row>
    <row r="186" spans="1:14" customFormat="1">
      <c r="A186" s="133"/>
      <c r="B186" s="134"/>
      <c r="C186" s="134"/>
      <c r="D186" s="135"/>
      <c r="E186" s="135"/>
      <c r="F186" s="136"/>
      <c r="G186" s="136"/>
      <c r="H186" s="136"/>
      <c r="I186" s="150"/>
      <c r="J186" s="151">
        <v>0</v>
      </c>
      <c r="K186" s="151">
        <v>0</v>
      </c>
      <c r="L186" s="152"/>
      <c r="M186" s="151"/>
      <c r="N186" s="151"/>
    </row>
    <row r="187" spans="1:14" customFormat="1">
      <c r="A187" s="137"/>
      <c r="B187" s="138"/>
      <c r="C187" s="138"/>
      <c r="D187" s="139"/>
      <c r="E187" s="139"/>
      <c r="F187" s="140"/>
      <c r="G187" s="140"/>
      <c r="H187" s="140"/>
      <c r="I187" s="153"/>
      <c r="J187" s="154">
        <v>0</v>
      </c>
      <c r="K187" s="154">
        <v>0</v>
      </c>
      <c r="L187" s="155"/>
      <c r="M187" s="154"/>
      <c r="N187" s="154"/>
    </row>
    <row r="188" spans="1:14" customFormat="1">
      <c r="A188" s="133"/>
      <c r="B188" s="134"/>
      <c r="C188" s="134"/>
      <c r="D188" s="135"/>
      <c r="E188" s="135"/>
      <c r="F188" s="136"/>
      <c r="G188" s="136"/>
      <c r="H188" s="136"/>
      <c r="I188" s="150"/>
      <c r="J188" s="151">
        <v>0</v>
      </c>
      <c r="K188" s="151">
        <v>0</v>
      </c>
      <c r="L188" s="152"/>
      <c r="M188" s="151"/>
      <c r="N188" s="151"/>
    </row>
    <row r="189" spans="1:14" customFormat="1">
      <c r="A189" s="137"/>
      <c r="B189" s="138"/>
      <c r="C189" s="138"/>
      <c r="D189" s="139"/>
      <c r="E189" s="139"/>
      <c r="F189" s="140"/>
      <c r="G189" s="140"/>
      <c r="H189" s="140"/>
      <c r="I189" s="153"/>
      <c r="J189" s="154">
        <v>0</v>
      </c>
      <c r="K189" s="154">
        <v>0</v>
      </c>
      <c r="L189" s="155"/>
      <c r="M189" s="154"/>
      <c r="N189" s="154"/>
    </row>
    <row r="190" spans="1:14" customFormat="1">
      <c r="A190" s="133"/>
      <c r="B190" s="134"/>
      <c r="C190" s="134"/>
      <c r="D190" s="135"/>
      <c r="E190" s="135"/>
      <c r="F190" s="136"/>
      <c r="G190" s="136"/>
      <c r="H190" s="136"/>
      <c r="I190" s="150"/>
      <c r="J190" s="151">
        <v>0</v>
      </c>
      <c r="K190" s="151">
        <v>0</v>
      </c>
      <c r="L190" s="152"/>
      <c r="M190" s="151"/>
      <c r="N190" s="151"/>
    </row>
    <row r="191" spans="1:14" customFormat="1">
      <c r="A191" s="137"/>
      <c r="B191" s="138"/>
      <c r="C191" s="138"/>
      <c r="D191" s="139"/>
      <c r="E191" s="139"/>
      <c r="F191" s="140"/>
      <c r="G191" s="140"/>
      <c r="H191" s="140"/>
      <c r="I191" s="153"/>
      <c r="J191" s="154">
        <v>0</v>
      </c>
      <c r="K191" s="154">
        <v>0</v>
      </c>
      <c r="L191" s="155"/>
      <c r="M191" s="154"/>
      <c r="N191" s="154"/>
    </row>
    <row r="192" spans="1:14" customFormat="1">
      <c r="A192" s="133"/>
      <c r="B192" s="134"/>
      <c r="C192" s="134"/>
      <c r="D192" s="135"/>
      <c r="E192" s="135"/>
      <c r="F192" s="136"/>
      <c r="G192" s="136"/>
      <c r="H192" s="136"/>
      <c r="I192" s="150"/>
      <c r="J192" s="151">
        <v>0</v>
      </c>
      <c r="K192" s="151">
        <v>0</v>
      </c>
      <c r="L192" s="152"/>
      <c r="M192" s="151"/>
      <c r="N192" s="151"/>
    </row>
    <row r="193" spans="1:14" customFormat="1">
      <c r="A193" s="137"/>
      <c r="B193" s="138"/>
      <c r="C193" s="138"/>
      <c r="D193" s="139"/>
      <c r="E193" s="139"/>
      <c r="F193" s="140"/>
      <c r="G193" s="140"/>
      <c r="H193" s="140"/>
      <c r="I193" s="153"/>
      <c r="J193" s="154">
        <v>0</v>
      </c>
      <c r="K193" s="154">
        <v>0</v>
      </c>
      <c r="L193" s="155"/>
      <c r="M193" s="154"/>
      <c r="N193" s="154"/>
    </row>
    <row r="194" spans="1:14" customFormat="1">
      <c r="A194" s="133"/>
      <c r="B194" s="134"/>
      <c r="C194" s="134"/>
      <c r="D194" s="135"/>
      <c r="E194" s="135"/>
      <c r="F194" s="136"/>
      <c r="G194" s="136"/>
      <c r="H194" s="136"/>
      <c r="I194" s="150"/>
      <c r="J194" s="151">
        <v>0</v>
      </c>
      <c r="K194" s="151">
        <v>0</v>
      </c>
      <c r="L194" s="152"/>
      <c r="M194" s="151"/>
      <c r="N194" s="151"/>
    </row>
    <row r="195" spans="1:14" customFormat="1">
      <c r="A195" s="137"/>
      <c r="B195" s="138"/>
      <c r="C195" s="138"/>
      <c r="D195" s="139"/>
      <c r="E195" s="139"/>
      <c r="F195" s="140"/>
      <c r="G195" s="140"/>
      <c r="H195" s="140"/>
      <c r="I195" s="153"/>
      <c r="J195" s="154">
        <v>0</v>
      </c>
      <c r="K195" s="154">
        <v>0</v>
      </c>
      <c r="L195" s="155"/>
      <c r="M195" s="154"/>
      <c r="N195" s="154"/>
    </row>
    <row r="196" spans="1:14" customFormat="1">
      <c r="A196" s="133"/>
      <c r="B196" s="134"/>
      <c r="C196" s="134"/>
      <c r="D196" s="135"/>
      <c r="E196" s="135"/>
      <c r="F196" s="136"/>
      <c r="G196" s="136"/>
      <c r="H196" s="136"/>
      <c r="I196" s="150"/>
      <c r="J196" s="151">
        <v>0</v>
      </c>
      <c r="K196" s="151">
        <v>0</v>
      </c>
      <c r="L196" s="152"/>
      <c r="M196" s="151"/>
      <c r="N196" s="151"/>
    </row>
    <row r="197" spans="1:14" customFormat="1">
      <c r="A197" s="137"/>
      <c r="B197" s="138"/>
      <c r="C197" s="138"/>
      <c r="D197" s="139"/>
      <c r="E197" s="139"/>
      <c r="F197" s="140"/>
      <c r="G197" s="140"/>
      <c r="H197" s="140"/>
      <c r="I197" s="153"/>
      <c r="J197" s="154">
        <v>0</v>
      </c>
      <c r="K197" s="154">
        <v>0</v>
      </c>
      <c r="L197" s="155"/>
      <c r="M197" s="154"/>
      <c r="N197" s="154"/>
    </row>
    <row r="198" spans="1:14" customFormat="1">
      <c r="A198" s="133"/>
      <c r="B198" s="134"/>
      <c r="C198" s="134"/>
      <c r="D198" s="135"/>
      <c r="E198" s="135"/>
      <c r="F198" s="136"/>
      <c r="G198" s="136"/>
      <c r="H198" s="136"/>
      <c r="I198" s="150"/>
      <c r="J198" s="151">
        <v>0</v>
      </c>
      <c r="K198" s="151">
        <v>0</v>
      </c>
      <c r="L198" s="152"/>
      <c r="M198" s="151"/>
      <c r="N198" s="151"/>
    </row>
    <row r="199" spans="1:14" customFormat="1">
      <c r="A199" s="137"/>
      <c r="B199" s="138"/>
      <c r="C199" s="138"/>
      <c r="D199" s="139"/>
      <c r="E199" s="139"/>
      <c r="F199" s="140"/>
      <c r="G199" s="140"/>
      <c r="H199" s="140"/>
      <c r="I199" s="153"/>
      <c r="J199" s="154">
        <v>0</v>
      </c>
      <c r="K199" s="154">
        <v>0</v>
      </c>
      <c r="L199" s="155"/>
      <c r="M199" s="154"/>
      <c r="N199" s="154"/>
    </row>
    <row r="200" spans="1:14" customFormat="1">
      <c r="A200" s="133"/>
      <c r="B200" s="134"/>
      <c r="C200" s="134"/>
      <c r="D200" s="135"/>
      <c r="E200" s="135"/>
      <c r="F200" s="136"/>
      <c r="G200" s="136"/>
      <c r="H200" s="136"/>
      <c r="I200" s="150"/>
      <c r="J200" s="151">
        <v>0</v>
      </c>
      <c r="K200" s="151">
        <v>0</v>
      </c>
      <c r="L200" s="152"/>
      <c r="M200" s="151"/>
      <c r="N200" s="151"/>
    </row>
    <row r="201" spans="1:14" customFormat="1">
      <c r="A201" s="137"/>
      <c r="B201" s="138"/>
      <c r="C201" s="138"/>
      <c r="D201" s="139"/>
      <c r="E201" s="139"/>
      <c r="F201" s="140"/>
      <c r="G201" s="140"/>
      <c r="H201" s="140"/>
      <c r="I201" s="153"/>
      <c r="J201" s="154">
        <v>0</v>
      </c>
      <c r="K201" s="154">
        <v>0</v>
      </c>
      <c r="L201" s="155"/>
      <c r="M201" s="154"/>
      <c r="N201" s="154"/>
    </row>
    <row r="202" spans="1:14" customFormat="1">
      <c r="A202" s="133"/>
      <c r="B202" s="134"/>
      <c r="C202" s="134"/>
      <c r="D202" s="135"/>
      <c r="E202" s="135"/>
      <c r="F202" s="136"/>
      <c r="G202" s="136"/>
      <c r="H202" s="136"/>
      <c r="I202" s="150"/>
      <c r="J202" s="151">
        <v>0</v>
      </c>
      <c r="K202" s="151">
        <v>0</v>
      </c>
      <c r="L202" s="152"/>
      <c r="M202" s="151"/>
      <c r="N202" s="151"/>
    </row>
    <row r="203" spans="1:14" customFormat="1">
      <c r="A203" s="137"/>
      <c r="B203" s="138"/>
      <c r="C203" s="138"/>
      <c r="D203" s="139"/>
      <c r="E203" s="139"/>
      <c r="F203" s="140"/>
      <c r="G203" s="140"/>
      <c r="H203" s="140"/>
      <c r="I203" s="153"/>
      <c r="J203" s="154">
        <v>0</v>
      </c>
      <c r="K203" s="154">
        <v>0</v>
      </c>
      <c r="L203" s="155"/>
      <c r="M203" s="154"/>
      <c r="N203" s="154"/>
    </row>
    <row r="204" spans="1:14" customFormat="1">
      <c r="A204" s="133"/>
      <c r="B204" s="134"/>
      <c r="C204" s="134"/>
      <c r="D204" s="135"/>
      <c r="E204" s="135"/>
      <c r="F204" s="136"/>
      <c r="G204" s="136"/>
      <c r="H204" s="136"/>
      <c r="I204" s="150"/>
      <c r="J204" s="151">
        <v>0</v>
      </c>
      <c r="K204" s="151">
        <v>0</v>
      </c>
      <c r="L204" s="152"/>
      <c r="M204" s="151"/>
      <c r="N204" s="151"/>
    </row>
    <row r="205" spans="1:14" customFormat="1">
      <c r="A205" s="137"/>
      <c r="B205" s="138"/>
      <c r="C205" s="138"/>
      <c r="D205" s="139"/>
      <c r="E205" s="139"/>
      <c r="F205" s="140"/>
      <c r="G205" s="140"/>
      <c r="H205" s="140"/>
      <c r="I205" s="153"/>
      <c r="J205" s="154">
        <v>0</v>
      </c>
      <c r="K205" s="154">
        <v>0</v>
      </c>
      <c r="L205" s="155"/>
      <c r="M205" s="154"/>
      <c r="N205" s="154"/>
    </row>
    <row r="206" spans="1:14" customFormat="1">
      <c r="A206" s="133"/>
      <c r="B206" s="134"/>
      <c r="C206" s="134"/>
      <c r="D206" s="135"/>
      <c r="E206" s="135"/>
      <c r="F206" s="136"/>
      <c r="G206" s="136"/>
      <c r="H206" s="136"/>
      <c r="I206" s="150"/>
      <c r="J206" s="151">
        <v>0</v>
      </c>
      <c r="K206" s="151">
        <v>0</v>
      </c>
      <c r="L206" s="152"/>
      <c r="M206" s="151"/>
      <c r="N206" s="151"/>
    </row>
    <row r="207" spans="1:14" customFormat="1">
      <c r="A207" s="137"/>
      <c r="B207" s="138"/>
      <c r="C207" s="138"/>
      <c r="D207" s="139"/>
      <c r="E207" s="139"/>
      <c r="F207" s="140"/>
      <c r="G207" s="140"/>
      <c r="H207" s="140"/>
      <c r="I207" s="153"/>
      <c r="J207" s="154">
        <v>0</v>
      </c>
      <c r="K207" s="154">
        <v>0</v>
      </c>
      <c r="L207" s="155"/>
      <c r="M207" s="154"/>
      <c r="N207" s="154"/>
    </row>
    <row r="208" spans="1:14" customFormat="1">
      <c r="A208" s="133"/>
      <c r="B208" s="134"/>
      <c r="C208" s="134"/>
      <c r="D208" s="135"/>
      <c r="E208" s="135"/>
      <c r="F208" s="136"/>
      <c r="G208" s="136"/>
      <c r="H208" s="136"/>
      <c r="I208" s="150"/>
      <c r="J208" s="151">
        <v>0</v>
      </c>
      <c r="K208" s="151">
        <v>0</v>
      </c>
      <c r="L208" s="152"/>
      <c r="M208" s="151"/>
      <c r="N208" s="151"/>
    </row>
    <row r="209" spans="1:14" customFormat="1">
      <c r="A209" s="137"/>
      <c r="B209" s="138"/>
      <c r="C209" s="138"/>
      <c r="D209" s="139"/>
      <c r="E209" s="139"/>
      <c r="F209" s="140"/>
      <c r="G209" s="140"/>
      <c r="H209" s="140"/>
      <c r="I209" s="153"/>
      <c r="J209" s="154">
        <v>0</v>
      </c>
      <c r="K209" s="154">
        <v>0</v>
      </c>
      <c r="L209" s="155"/>
      <c r="M209" s="154"/>
      <c r="N209" s="154"/>
    </row>
    <row r="210" spans="1:14" customFormat="1">
      <c r="A210" s="133"/>
      <c r="B210" s="134"/>
      <c r="C210" s="134"/>
      <c r="D210" s="135"/>
      <c r="E210" s="135"/>
      <c r="F210" s="136"/>
      <c r="G210" s="136"/>
      <c r="H210" s="136"/>
      <c r="I210" s="150"/>
      <c r="J210" s="151">
        <v>0</v>
      </c>
      <c r="K210" s="151">
        <v>0</v>
      </c>
      <c r="L210" s="152"/>
      <c r="M210" s="151"/>
      <c r="N210" s="151"/>
    </row>
    <row r="211" spans="1:14" customFormat="1">
      <c r="A211" s="137"/>
      <c r="B211" s="138"/>
      <c r="C211" s="138"/>
      <c r="D211" s="139"/>
      <c r="E211" s="139"/>
      <c r="F211" s="140"/>
      <c r="G211" s="140"/>
      <c r="H211" s="140"/>
      <c r="I211" s="153"/>
      <c r="J211" s="154">
        <v>0</v>
      </c>
      <c r="K211" s="154">
        <v>0</v>
      </c>
      <c r="L211" s="155"/>
      <c r="M211" s="154"/>
      <c r="N211" s="154"/>
    </row>
    <row r="212" spans="1:14" customFormat="1">
      <c r="A212" s="133"/>
      <c r="B212" s="134"/>
      <c r="C212" s="134"/>
      <c r="D212" s="135"/>
      <c r="E212" s="135"/>
      <c r="F212" s="136"/>
      <c r="G212" s="136"/>
      <c r="H212" s="136"/>
      <c r="I212" s="150"/>
      <c r="J212" s="151">
        <v>0</v>
      </c>
      <c r="K212" s="151">
        <v>0</v>
      </c>
      <c r="L212" s="152"/>
      <c r="M212" s="151"/>
      <c r="N212" s="151"/>
    </row>
    <row r="213" spans="1:14" customFormat="1">
      <c r="A213" s="137"/>
      <c r="B213" s="138"/>
      <c r="C213" s="138"/>
      <c r="D213" s="139"/>
      <c r="E213" s="139"/>
      <c r="F213" s="140"/>
      <c r="G213" s="140"/>
      <c r="H213" s="140"/>
      <c r="I213" s="153"/>
      <c r="J213" s="154">
        <v>0</v>
      </c>
      <c r="K213" s="154">
        <v>0</v>
      </c>
      <c r="L213" s="155"/>
      <c r="M213" s="154"/>
      <c r="N213" s="154"/>
    </row>
    <row r="214" spans="1:14" customFormat="1">
      <c r="A214" s="133"/>
      <c r="B214" s="134"/>
      <c r="C214" s="134"/>
      <c r="D214" s="135"/>
      <c r="E214" s="135"/>
      <c r="F214" s="136"/>
      <c r="G214" s="136"/>
      <c r="H214" s="136"/>
      <c r="I214" s="150"/>
      <c r="J214" s="151">
        <v>0</v>
      </c>
      <c r="K214" s="151">
        <v>0</v>
      </c>
      <c r="L214" s="152"/>
      <c r="M214" s="151"/>
      <c r="N214" s="151"/>
    </row>
    <row r="215" spans="1:14" customFormat="1">
      <c r="A215" s="137"/>
      <c r="B215" s="138"/>
      <c r="C215" s="138"/>
      <c r="D215" s="139"/>
      <c r="E215" s="139"/>
      <c r="F215" s="140"/>
      <c r="G215" s="140"/>
      <c r="H215" s="140"/>
      <c r="I215" s="153"/>
      <c r="J215" s="154">
        <v>0</v>
      </c>
      <c r="K215" s="154">
        <v>0</v>
      </c>
      <c r="L215" s="155"/>
      <c r="M215" s="154"/>
      <c r="N215" s="154"/>
    </row>
    <row r="216" spans="1:14" customFormat="1">
      <c r="A216" s="133"/>
      <c r="B216" s="134"/>
      <c r="C216" s="134"/>
      <c r="D216" s="135"/>
      <c r="E216" s="135"/>
      <c r="F216" s="136"/>
      <c r="G216" s="136"/>
      <c r="H216" s="136"/>
      <c r="I216" s="150"/>
      <c r="J216" s="151">
        <v>0</v>
      </c>
      <c r="K216" s="151">
        <v>0</v>
      </c>
      <c r="L216" s="152"/>
      <c r="M216" s="151"/>
      <c r="N216" s="151"/>
    </row>
    <row r="217" spans="1:14" customFormat="1">
      <c r="A217" s="137"/>
      <c r="B217" s="138"/>
      <c r="C217" s="138"/>
      <c r="D217" s="139"/>
      <c r="E217" s="139"/>
      <c r="F217" s="140"/>
      <c r="G217" s="140"/>
      <c r="H217" s="140"/>
      <c r="I217" s="153"/>
      <c r="J217" s="154">
        <v>0</v>
      </c>
      <c r="K217" s="154">
        <v>0</v>
      </c>
      <c r="L217" s="155"/>
      <c r="M217" s="154"/>
      <c r="N217" s="154"/>
    </row>
    <row r="218" spans="1:14" customFormat="1">
      <c r="A218" s="133"/>
      <c r="B218" s="134"/>
      <c r="C218" s="134"/>
      <c r="D218" s="135"/>
      <c r="E218" s="135"/>
      <c r="F218" s="136"/>
      <c r="G218" s="136"/>
      <c r="H218" s="136"/>
      <c r="I218" s="150"/>
      <c r="J218" s="151">
        <v>0</v>
      </c>
      <c r="K218" s="151">
        <v>0</v>
      </c>
      <c r="L218" s="152"/>
      <c r="M218" s="151"/>
      <c r="N218" s="151"/>
    </row>
    <row r="219" spans="1:14" customFormat="1">
      <c r="A219" s="137"/>
      <c r="B219" s="138"/>
      <c r="C219" s="138"/>
      <c r="D219" s="139"/>
      <c r="E219" s="139"/>
      <c r="F219" s="140"/>
      <c r="G219" s="140"/>
      <c r="H219" s="140"/>
      <c r="I219" s="153"/>
      <c r="J219" s="154">
        <v>0</v>
      </c>
      <c r="K219" s="154">
        <v>0</v>
      </c>
      <c r="L219" s="155"/>
      <c r="M219" s="154"/>
      <c r="N219" s="154"/>
    </row>
    <row r="220" spans="1:14" customFormat="1">
      <c r="A220" s="133"/>
      <c r="B220" s="134"/>
      <c r="C220" s="134"/>
      <c r="D220" s="135"/>
      <c r="E220" s="135"/>
      <c r="F220" s="136"/>
      <c r="G220" s="136"/>
      <c r="H220" s="136"/>
      <c r="I220" s="150"/>
      <c r="J220" s="151">
        <v>0</v>
      </c>
      <c r="K220" s="151">
        <v>0</v>
      </c>
      <c r="L220" s="152"/>
      <c r="M220" s="151"/>
      <c r="N220" s="151"/>
    </row>
    <row r="221" spans="1:14" customFormat="1">
      <c r="A221" s="137"/>
      <c r="B221" s="138"/>
      <c r="C221" s="138"/>
      <c r="D221" s="139"/>
      <c r="E221" s="139"/>
      <c r="F221" s="140"/>
      <c r="G221" s="140"/>
      <c r="H221" s="140"/>
      <c r="I221" s="153"/>
      <c r="J221" s="154">
        <v>0</v>
      </c>
      <c r="K221" s="154">
        <v>0</v>
      </c>
      <c r="L221" s="155"/>
      <c r="M221" s="154"/>
      <c r="N221" s="154"/>
    </row>
    <row r="222" spans="1:14" customFormat="1">
      <c r="A222" s="133"/>
      <c r="B222" s="134"/>
      <c r="C222" s="134"/>
      <c r="D222" s="135"/>
      <c r="E222" s="135"/>
      <c r="F222" s="136"/>
      <c r="G222" s="136"/>
      <c r="H222" s="136"/>
      <c r="I222" s="150"/>
      <c r="J222" s="151">
        <v>0</v>
      </c>
      <c r="K222" s="151">
        <v>0</v>
      </c>
      <c r="L222" s="152"/>
      <c r="M222" s="151"/>
      <c r="N222" s="151"/>
    </row>
    <row r="223" spans="1:14" customFormat="1">
      <c r="A223" s="137"/>
      <c r="B223" s="138"/>
      <c r="C223" s="138"/>
      <c r="D223" s="139"/>
      <c r="E223" s="139"/>
      <c r="F223" s="140"/>
      <c r="G223" s="140"/>
      <c r="H223" s="140"/>
      <c r="I223" s="153"/>
      <c r="J223" s="154">
        <v>0</v>
      </c>
      <c r="K223" s="154">
        <v>0</v>
      </c>
      <c r="L223" s="155"/>
      <c r="M223" s="154"/>
      <c r="N223" s="154"/>
    </row>
    <row r="224" spans="1:14" customFormat="1">
      <c r="A224" s="133"/>
      <c r="B224" s="134"/>
      <c r="C224" s="134"/>
      <c r="D224" s="135"/>
      <c r="E224" s="135"/>
      <c r="F224" s="136"/>
      <c r="G224" s="136"/>
      <c r="H224" s="136"/>
      <c r="I224" s="150"/>
      <c r="J224" s="151">
        <v>0</v>
      </c>
      <c r="K224" s="151">
        <v>0</v>
      </c>
      <c r="L224" s="152"/>
      <c r="M224" s="151"/>
      <c r="N224" s="151"/>
    </row>
    <row r="225" spans="1:14" customFormat="1">
      <c r="A225" s="137"/>
      <c r="B225" s="138"/>
      <c r="C225" s="138"/>
      <c r="D225" s="139"/>
      <c r="E225" s="139"/>
      <c r="F225" s="140"/>
      <c r="G225" s="140"/>
      <c r="H225" s="140"/>
      <c r="I225" s="153"/>
      <c r="J225" s="154">
        <v>0</v>
      </c>
      <c r="K225" s="154">
        <v>0</v>
      </c>
      <c r="L225" s="155"/>
      <c r="M225" s="154"/>
      <c r="N225" s="154"/>
    </row>
    <row r="226" spans="1:14" customFormat="1">
      <c r="A226" s="133"/>
      <c r="B226" s="134"/>
      <c r="C226" s="134"/>
      <c r="D226" s="135"/>
      <c r="E226" s="135"/>
      <c r="F226" s="136"/>
      <c r="G226" s="136"/>
      <c r="H226" s="136"/>
      <c r="I226" s="150"/>
      <c r="J226" s="151">
        <v>0</v>
      </c>
      <c r="K226" s="151">
        <v>0</v>
      </c>
      <c r="L226" s="152"/>
      <c r="M226" s="151"/>
      <c r="N226" s="151"/>
    </row>
    <row r="227" spans="1:14" customFormat="1">
      <c r="A227" s="137"/>
      <c r="B227" s="138"/>
      <c r="C227" s="138"/>
      <c r="D227" s="139"/>
      <c r="E227" s="139"/>
      <c r="F227" s="140"/>
      <c r="G227" s="140"/>
      <c r="H227" s="140"/>
      <c r="I227" s="153"/>
      <c r="J227" s="154">
        <v>0</v>
      </c>
      <c r="K227" s="154">
        <v>0</v>
      </c>
      <c r="L227" s="155"/>
      <c r="M227" s="154"/>
      <c r="N227" s="154"/>
    </row>
    <row r="228" spans="1:14" customFormat="1">
      <c r="A228" s="133"/>
      <c r="B228" s="134"/>
      <c r="C228" s="134"/>
      <c r="D228" s="135"/>
      <c r="E228" s="135"/>
      <c r="F228" s="136"/>
      <c r="G228" s="136"/>
      <c r="H228" s="136"/>
      <c r="I228" s="150"/>
      <c r="J228" s="151">
        <v>0</v>
      </c>
      <c r="K228" s="151">
        <v>0</v>
      </c>
      <c r="L228" s="152"/>
      <c r="M228" s="151"/>
      <c r="N228" s="151"/>
    </row>
    <row r="229" spans="1:14" customFormat="1">
      <c r="A229" s="137"/>
      <c r="B229" s="138"/>
      <c r="C229" s="138"/>
      <c r="D229" s="139"/>
      <c r="E229" s="139"/>
      <c r="F229" s="140"/>
      <c r="G229" s="140"/>
      <c r="H229" s="140"/>
      <c r="I229" s="153"/>
      <c r="J229" s="154">
        <v>0</v>
      </c>
      <c r="K229" s="154">
        <v>0</v>
      </c>
      <c r="L229" s="155"/>
      <c r="M229" s="154"/>
      <c r="N229" s="154"/>
    </row>
    <row r="230" spans="1:14" customFormat="1">
      <c r="A230" s="133"/>
      <c r="B230" s="134"/>
      <c r="C230" s="134"/>
      <c r="D230" s="135"/>
      <c r="E230" s="135"/>
      <c r="F230" s="136"/>
      <c r="G230" s="136"/>
      <c r="H230" s="136"/>
      <c r="I230" s="150"/>
      <c r="J230" s="151">
        <v>0</v>
      </c>
      <c r="K230" s="151">
        <v>0</v>
      </c>
      <c r="L230" s="152"/>
      <c r="M230" s="151"/>
      <c r="N230" s="151"/>
    </row>
    <row r="231" spans="1:14" customFormat="1">
      <c r="A231" s="137"/>
      <c r="B231" s="138"/>
      <c r="C231" s="138"/>
      <c r="D231" s="139"/>
      <c r="E231" s="139"/>
      <c r="F231" s="140"/>
      <c r="G231" s="140"/>
      <c r="H231" s="140"/>
      <c r="I231" s="153"/>
      <c r="J231" s="154">
        <v>0</v>
      </c>
      <c r="K231" s="154">
        <v>0</v>
      </c>
      <c r="L231" s="155"/>
      <c r="M231" s="154"/>
      <c r="N231" s="154"/>
    </row>
    <row r="232" spans="1:14" customFormat="1">
      <c r="A232" s="133"/>
      <c r="B232" s="134"/>
      <c r="C232" s="134"/>
      <c r="D232" s="135"/>
      <c r="E232" s="135"/>
      <c r="F232" s="136"/>
      <c r="G232" s="136"/>
      <c r="H232" s="136"/>
      <c r="I232" s="150"/>
      <c r="J232" s="151">
        <v>0</v>
      </c>
      <c r="K232" s="151">
        <v>0</v>
      </c>
      <c r="L232" s="152"/>
      <c r="M232" s="151"/>
      <c r="N232" s="151"/>
    </row>
    <row r="233" spans="1:14" customFormat="1">
      <c r="A233" s="137"/>
      <c r="B233" s="138"/>
      <c r="C233" s="138"/>
      <c r="D233" s="139"/>
      <c r="E233" s="139"/>
      <c r="F233" s="140"/>
      <c r="G233" s="140"/>
      <c r="H233" s="140"/>
      <c r="I233" s="153"/>
      <c r="J233" s="154">
        <v>0</v>
      </c>
      <c r="K233" s="154">
        <v>0</v>
      </c>
      <c r="L233" s="155"/>
      <c r="M233" s="154"/>
      <c r="N233" s="154"/>
    </row>
    <row r="234" spans="1:14" customFormat="1">
      <c r="A234" s="133"/>
      <c r="B234" s="134"/>
      <c r="C234" s="134"/>
      <c r="D234" s="135"/>
      <c r="E234" s="135"/>
      <c r="F234" s="136"/>
      <c r="G234" s="136"/>
      <c r="H234" s="136"/>
      <c r="I234" s="150"/>
      <c r="J234" s="151">
        <v>0</v>
      </c>
      <c r="K234" s="151">
        <v>0</v>
      </c>
      <c r="L234" s="152"/>
      <c r="M234" s="151"/>
      <c r="N234" s="151"/>
    </row>
    <row r="235" spans="1:14" customFormat="1">
      <c r="A235" s="137"/>
      <c r="B235" s="138"/>
      <c r="C235" s="138"/>
      <c r="D235" s="139"/>
      <c r="E235" s="139"/>
      <c r="F235" s="140"/>
      <c r="G235" s="140"/>
      <c r="H235" s="140"/>
      <c r="I235" s="153"/>
      <c r="J235" s="154">
        <v>0</v>
      </c>
      <c r="K235" s="154">
        <v>0</v>
      </c>
      <c r="L235" s="155"/>
      <c r="M235" s="154"/>
      <c r="N235" s="154"/>
    </row>
    <row r="236" spans="1:14" customFormat="1">
      <c r="A236" s="133"/>
      <c r="B236" s="134"/>
      <c r="C236" s="134"/>
      <c r="D236" s="135"/>
      <c r="E236" s="135"/>
      <c r="F236" s="136"/>
      <c r="G236" s="136"/>
      <c r="H236" s="136"/>
      <c r="I236" s="150"/>
      <c r="J236" s="151">
        <v>0</v>
      </c>
      <c r="K236" s="151">
        <v>0</v>
      </c>
      <c r="L236" s="152"/>
      <c r="M236" s="151"/>
      <c r="N236" s="151"/>
    </row>
    <row r="237" spans="1:14" customFormat="1">
      <c r="A237" s="137"/>
      <c r="B237" s="138"/>
      <c r="C237" s="138"/>
      <c r="D237" s="139"/>
      <c r="E237" s="139"/>
      <c r="F237" s="140"/>
      <c r="G237" s="140"/>
      <c r="H237" s="140"/>
      <c r="I237" s="153"/>
      <c r="J237" s="154">
        <v>0</v>
      </c>
      <c r="K237" s="154">
        <v>0</v>
      </c>
      <c r="L237" s="155"/>
      <c r="M237" s="154"/>
      <c r="N237" s="154"/>
    </row>
    <row r="238" spans="1:14" customFormat="1">
      <c r="A238" s="133"/>
      <c r="B238" s="134"/>
      <c r="C238" s="134"/>
      <c r="D238" s="135"/>
      <c r="E238" s="135"/>
      <c r="F238" s="136"/>
      <c r="G238" s="136"/>
      <c r="H238" s="136"/>
      <c r="I238" s="150"/>
      <c r="J238" s="151">
        <v>0</v>
      </c>
      <c r="K238" s="151">
        <v>0</v>
      </c>
      <c r="L238" s="152"/>
      <c r="M238" s="151"/>
      <c r="N238" s="151"/>
    </row>
    <row r="239" spans="1:14" customFormat="1">
      <c r="A239" s="137"/>
      <c r="B239" s="138"/>
      <c r="C239" s="138"/>
      <c r="D239" s="139"/>
      <c r="E239" s="139"/>
      <c r="F239" s="140"/>
      <c r="G239" s="140"/>
      <c r="H239" s="140"/>
      <c r="I239" s="153"/>
      <c r="J239" s="154">
        <v>0</v>
      </c>
      <c r="K239" s="154">
        <v>0</v>
      </c>
      <c r="L239" s="155"/>
      <c r="M239" s="154"/>
      <c r="N239" s="154"/>
    </row>
    <row r="240" spans="1:14" customFormat="1">
      <c r="A240" s="133"/>
      <c r="B240" s="134"/>
      <c r="C240" s="134"/>
      <c r="D240" s="135"/>
      <c r="E240" s="135"/>
      <c r="F240" s="136"/>
      <c r="G240" s="136"/>
      <c r="H240" s="136"/>
      <c r="I240" s="150"/>
      <c r="J240" s="151">
        <v>0</v>
      </c>
      <c r="K240" s="151">
        <v>0</v>
      </c>
      <c r="L240" s="152"/>
      <c r="M240" s="151"/>
      <c r="N240" s="151"/>
    </row>
    <row r="241" spans="1:14" customFormat="1">
      <c r="A241" s="137"/>
      <c r="B241" s="138"/>
      <c r="C241" s="138"/>
      <c r="D241" s="139"/>
      <c r="E241" s="139"/>
      <c r="F241" s="140"/>
      <c r="G241" s="140"/>
      <c r="H241" s="140"/>
      <c r="I241" s="153"/>
      <c r="J241" s="154">
        <v>0</v>
      </c>
      <c r="K241" s="154">
        <v>0</v>
      </c>
      <c r="L241" s="155"/>
      <c r="M241" s="154"/>
      <c r="N241" s="154"/>
    </row>
    <row r="242" spans="1:14" customFormat="1">
      <c r="A242" s="133"/>
      <c r="B242" s="134"/>
      <c r="C242" s="134"/>
      <c r="D242" s="135"/>
      <c r="E242" s="135"/>
      <c r="F242" s="136"/>
      <c r="G242" s="136"/>
      <c r="H242" s="136"/>
      <c r="I242" s="150"/>
      <c r="J242" s="151">
        <v>0</v>
      </c>
      <c r="K242" s="151">
        <v>0</v>
      </c>
      <c r="L242" s="152"/>
      <c r="M242" s="151"/>
      <c r="N242" s="151"/>
    </row>
    <row r="243" spans="1:14" customFormat="1">
      <c r="A243" s="137"/>
      <c r="B243" s="138"/>
      <c r="C243" s="138"/>
      <c r="D243" s="139"/>
      <c r="E243" s="139"/>
      <c r="F243" s="140"/>
      <c r="G243" s="140"/>
      <c r="H243" s="140"/>
      <c r="I243" s="153"/>
      <c r="J243" s="154">
        <v>0</v>
      </c>
      <c r="K243" s="154">
        <v>0</v>
      </c>
      <c r="L243" s="155"/>
      <c r="M243" s="154"/>
      <c r="N243" s="154"/>
    </row>
    <row r="244" spans="1:14" customFormat="1">
      <c r="A244" s="133"/>
      <c r="B244" s="134"/>
      <c r="C244" s="134"/>
      <c r="D244" s="135"/>
      <c r="E244" s="135"/>
      <c r="F244" s="136"/>
      <c r="G244" s="136"/>
      <c r="H244" s="136"/>
      <c r="I244" s="150"/>
      <c r="J244" s="151">
        <v>0</v>
      </c>
      <c r="K244" s="151">
        <v>0</v>
      </c>
      <c r="L244" s="152"/>
      <c r="M244" s="151"/>
      <c r="N244" s="151"/>
    </row>
    <row r="245" spans="1:14" customFormat="1">
      <c r="A245" s="137"/>
      <c r="B245" s="138"/>
      <c r="C245" s="138"/>
      <c r="D245" s="139"/>
      <c r="E245" s="139"/>
      <c r="F245" s="140"/>
      <c r="G245" s="140"/>
      <c r="H245" s="140"/>
      <c r="I245" s="153"/>
      <c r="J245" s="154">
        <v>0</v>
      </c>
      <c r="K245" s="154">
        <v>0</v>
      </c>
      <c r="L245" s="155"/>
      <c r="M245" s="154"/>
      <c r="N245" s="154"/>
    </row>
    <row r="246" spans="1:14" customFormat="1">
      <c r="A246" s="133"/>
      <c r="B246" s="134"/>
      <c r="C246" s="134"/>
      <c r="D246" s="135"/>
      <c r="E246" s="135"/>
      <c r="F246" s="136"/>
      <c r="G246" s="136"/>
      <c r="H246" s="136"/>
      <c r="I246" s="150"/>
      <c r="J246" s="151">
        <v>0</v>
      </c>
      <c r="K246" s="151">
        <v>0</v>
      </c>
      <c r="L246" s="152"/>
      <c r="M246" s="151"/>
      <c r="N246" s="151"/>
    </row>
    <row r="247" spans="1:14" customFormat="1">
      <c r="A247" s="137"/>
      <c r="B247" s="138"/>
      <c r="C247" s="138"/>
      <c r="D247" s="139"/>
      <c r="E247" s="139"/>
      <c r="F247" s="140"/>
      <c r="G247" s="140"/>
      <c r="H247" s="140"/>
      <c r="I247" s="153"/>
      <c r="J247" s="154">
        <v>0</v>
      </c>
      <c r="K247" s="154">
        <v>0</v>
      </c>
      <c r="L247" s="155"/>
      <c r="M247" s="154"/>
      <c r="N247" s="154"/>
    </row>
    <row r="248" spans="1:14" customFormat="1">
      <c r="A248" s="133"/>
      <c r="B248" s="134"/>
      <c r="C248" s="134"/>
      <c r="D248" s="135"/>
      <c r="E248" s="135"/>
      <c r="F248" s="136"/>
      <c r="G248" s="136"/>
      <c r="H248" s="136"/>
      <c r="I248" s="150"/>
      <c r="J248" s="151">
        <v>0</v>
      </c>
      <c r="K248" s="151">
        <v>0</v>
      </c>
      <c r="L248" s="152"/>
      <c r="M248" s="151"/>
      <c r="N248" s="151"/>
    </row>
    <row r="249" spans="1:14" customFormat="1">
      <c r="A249" s="137"/>
      <c r="B249" s="138"/>
      <c r="C249" s="138"/>
      <c r="D249" s="139"/>
      <c r="E249" s="139"/>
      <c r="F249" s="140"/>
      <c r="G249" s="140"/>
      <c r="H249" s="140"/>
      <c r="I249" s="153"/>
      <c r="J249" s="154">
        <v>0</v>
      </c>
      <c r="K249" s="154">
        <v>0</v>
      </c>
      <c r="L249" s="155"/>
      <c r="M249" s="154"/>
      <c r="N249" s="154"/>
    </row>
    <row r="250" spans="1:14" customFormat="1">
      <c r="A250" s="133"/>
      <c r="B250" s="134"/>
      <c r="C250" s="134"/>
      <c r="D250" s="135"/>
      <c r="E250" s="135"/>
      <c r="F250" s="136"/>
      <c r="G250" s="136"/>
      <c r="H250" s="136"/>
      <c r="I250" s="150"/>
      <c r="J250" s="151">
        <v>0</v>
      </c>
      <c r="K250" s="151">
        <v>0</v>
      </c>
      <c r="L250" s="152"/>
      <c r="M250" s="151"/>
      <c r="N250" s="151"/>
    </row>
    <row r="251" spans="1:14" customFormat="1">
      <c r="A251" s="137"/>
      <c r="B251" s="138"/>
      <c r="C251" s="138"/>
      <c r="D251" s="139"/>
      <c r="E251" s="139"/>
      <c r="F251" s="140"/>
      <c r="G251" s="140"/>
      <c r="H251" s="140"/>
      <c r="I251" s="153"/>
      <c r="J251" s="154">
        <v>0</v>
      </c>
      <c r="K251" s="154">
        <v>0</v>
      </c>
      <c r="L251" s="155"/>
      <c r="M251" s="154"/>
      <c r="N251" s="154"/>
    </row>
    <row r="252" spans="1:14" customFormat="1">
      <c r="A252" s="133"/>
      <c r="B252" s="134"/>
      <c r="C252" s="134"/>
      <c r="D252" s="135"/>
      <c r="E252" s="135"/>
      <c r="F252" s="136"/>
      <c r="G252" s="136"/>
      <c r="H252" s="136"/>
      <c r="I252" s="150"/>
      <c r="J252" s="151">
        <v>0</v>
      </c>
      <c r="K252" s="151">
        <v>0</v>
      </c>
      <c r="L252" s="152"/>
      <c r="M252" s="151"/>
      <c r="N252" s="151"/>
    </row>
    <row r="253" spans="1:14" customFormat="1">
      <c r="A253" s="137"/>
      <c r="B253" s="138"/>
      <c r="C253" s="138"/>
      <c r="D253" s="139"/>
      <c r="E253" s="139"/>
      <c r="F253" s="140"/>
      <c r="G253" s="140"/>
      <c r="H253" s="140"/>
      <c r="I253" s="153"/>
      <c r="J253" s="154">
        <v>0</v>
      </c>
      <c r="K253" s="154">
        <v>0</v>
      </c>
      <c r="L253" s="155"/>
      <c r="M253" s="154"/>
      <c r="N253" s="154"/>
    </row>
    <row r="254" spans="1:14" customFormat="1">
      <c r="A254" s="133"/>
      <c r="B254" s="134"/>
      <c r="C254" s="134"/>
      <c r="D254" s="135"/>
      <c r="E254" s="135"/>
      <c r="F254" s="136"/>
      <c r="G254" s="136"/>
      <c r="H254" s="136"/>
      <c r="I254" s="150"/>
      <c r="J254" s="151">
        <v>0</v>
      </c>
      <c r="K254" s="151">
        <v>0</v>
      </c>
      <c r="L254" s="152"/>
      <c r="M254" s="151"/>
      <c r="N254" s="151"/>
    </row>
    <row r="255" spans="1:14" customFormat="1">
      <c r="A255" s="137"/>
      <c r="B255" s="138"/>
      <c r="C255" s="138"/>
      <c r="D255" s="139"/>
      <c r="E255" s="139"/>
      <c r="F255" s="140"/>
      <c r="G255" s="140"/>
      <c r="H255" s="140"/>
      <c r="I255" s="153"/>
      <c r="J255" s="154">
        <v>0</v>
      </c>
      <c r="K255" s="154">
        <v>0</v>
      </c>
      <c r="L255" s="155"/>
      <c r="M255" s="154"/>
      <c r="N255" s="154"/>
    </row>
    <row r="256" spans="1:14" customFormat="1">
      <c r="A256" s="133"/>
      <c r="B256" s="134"/>
      <c r="C256" s="134"/>
      <c r="D256" s="135"/>
      <c r="E256" s="135"/>
      <c r="F256" s="136"/>
      <c r="G256" s="136"/>
      <c r="H256" s="136"/>
      <c r="I256" s="150"/>
      <c r="J256" s="151">
        <v>0</v>
      </c>
      <c r="K256" s="151">
        <v>0</v>
      </c>
      <c r="L256" s="152"/>
      <c r="M256" s="151"/>
      <c r="N256" s="151"/>
    </row>
    <row r="257" spans="1:14" customFormat="1">
      <c r="A257" s="137"/>
      <c r="B257" s="138"/>
      <c r="C257" s="138"/>
      <c r="D257" s="139"/>
      <c r="E257" s="139"/>
      <c r="F257" s="140"/>
      <c r="G257" s="140"/>
      <c r="H257" s="140"/>
      <c r="I257" s="153"/>
      <c r="J257" s="154">
        <v>0</v>
      </c>
      <c r="K257" s="154">
        <v>0</v>
      </c>
      <c r="L257" s="155"/>
      <c r="M257" s="154"/>
      <c r="N257" s="154"/>
    </row>
    <row r="258" spans="1:14" customFormat="1">
      <c r="A258" s="133"/>
      <c r="B258" s="134"/>
      <c r="C258" s="134"/>
      <c r="D258" s="135"/>
      <c r="E258" s="135"/>
      <c r="F258" s="136"/>
      <c r="G258" s="136"/>
      <c r="H258" s="136"/>
      <c r="I258" s="150"/>
      <c r="J258" s="151">
        <v>0</v>
      </c>
      <c r="K258" s="151">
        <v>0</v>
      </c>
      <c r="L258" s="152"/>
      <c r="M258" s="151"/>
      <c r="N258" s="151"/>
    </row>
    <row r="259" spans="1:14" customFormat="1">
      <c r="A259" s="137"/>
      <c r="B259" s="138"/>
      <c r="C259" s="138"/>
      <c r="D259" s="139"/>
      <c r="E259" s="139"/>
      <c r="F259" s="140"/>
      <c r="G259" s="140"/>
      <c r="H259" s="140"/>
      <c r="I259" s="153"/>
      <c r="J259" s="154">
        <v>0</v>
      </c>
      <c r="K259" s="154">
        <v>0</v>
      </c>
      <c r="L259" s="155"/>
      <c r="M259" s="154"/>
      <c r="N259" s="154"/>
    </row>
    <row r="260" spans="1:14" customFormat="1">
      <c r="A260" s="133"/>
      <c r="B260" s="134"/>
      <c r="C260" s="134"/>
      <c r="D260" s="135"/>
      <c r="E260" s="135"/>
      <c r="F260" s="136"/>
      <c r="G260" s="136"/>
      <c r="H260" s="136"/>
      <c r="I260" s="150"/>
      <c r="J260" s="151">
        <v>0</v>
      </c>
      <c r="K260" s="151">
        <v>0</v>
      </c>
      <c r="L260" s="152"/>
      <c r="M260" s="151"/>
      <c r="N260" s="151"/>
    </row>
    <row r="261" spans="1:14" customFormat="1">
      <c r="A261" s="137"/>
      <c r="B261" s="138"/>
      <c r="C261" s="138"/>
      <c r="D261" s="139"/>
      <c r="E261" s="139"/>
      <c r="F261" s="140"/>
      <c r="G261" s="140"/>
      <c r="H261" s="140"/>
      <c r="I261" s="153"/>
      <c r="J261" s="154">
        <v>0</v>
      </c>
      <c r="K261" s="154">
        <v>0</v>
      </c>
      <c r="L261" s="155"/>
      <c r="M261" s="154"/>
      <c r="N261" s="154"/>
    </row>
    <row r="262" spans="1:14" customFormat="1">
      <c r="A262" s="133"/>
      <c r="B262" s="134"/>
      <c r="C262" s="134"/>
      <c r="D262" s="135"/>
      <c r="E262" s="135"/>
      <c r="F262" s="136"/>
      <c r="G262" s="136"/>
      <c r="H262" s="136"/>
      <c r="I262" s="150"/>
      <c r="J262" s="151">
        <v>0</v>
      </c>
      <c r="K262" s="151">
        <v>0</v>
      </c>
      <c r="L262" s="152"/>
      <c r="M262" s="151"/>
      <c r="N262" s="151"/>
    </row>
    <row r="263" spans="1:14" customFormat="1">
      <c r="A263" s="137"/>
      <c r="B263" s="138"/>
      <c r="C263" s="138"/>
      <c r="D263" s="139"/>
      <c r="E263" s="139"/>
      <c r="F263" s="140"/>
      <c r="G263" s="140"/>
      <c r="H263" s="140"/>
      <c r="I263" s="153"/>
      <c r="J263" s="154">
        <v>0</v>
      </c>
      <c r="K263" s="154">
        <v>0</v>
      </c>
      <c r="L263" s="155"/>
      <c r="M263" s="154"/>
      <c r="N263" s="154"/>
    </row>
    <row r="264" spans="1:14" customFormat="1">
      <c r="A264" s="133"/>
      <c r="B264" s="134"/>
      <c r="C264" s="134"/>
      <c r="D264" s="135"/>
      <c r="E264" s="135"/>
      <c r="F264" s="136"/>
      <c r="G264" s="136"/>
      <c r="H264" s="136"/>
      <c r="I264" s="150"/>
      <c r="J264" s="151">
        <v>0</v>
      </c>
      <c r="K264" s="151">
        <v>0</v>
      </c>
      <c r="L264" s="152"/>
      <c r="M264" s="151"/>
      <c r="N264" s="151"/>
    </row>
    <row r="265" spans="1:14" customFormat="1">
      <c r="A265" s="137"/>
      <c r="B265" s="138"/>
      <c r="C265" s="138"/>
      <c r="D265" s="139"/>
      <c r="E265" s="139"/>
      <c r="F265" s="140"/>
      <c r="G265" s="140"/>
      <c r="H265" s="140"/>
      <c r="I265" s="153"/>
      <c r="J265" s="154">
        <v>0</v>
      </c>
      <c r="K265" s="154">
        <v>0</v>
      </c>
      <c r="L265" s="155"/>
      <c r="M265" s="154"/>
      <c r="N265" s="154"/>
    </row>
    <row r="266" spans="1:14" customFormat="1">
      <c r="A266" s="133"/>
      <c r="B266" s="134"/>
      <c r="C266" s="134"/>
      <c r="D266" s="135"/>
      <c r="E266" s="135"/>
      <c r="F266" s="136"/>
      <c r="G266" s="136"/>
      <c r="H266" s="136"/>
      <c r="I266" s="150"/>
      <c r="J266" s="151">
        <v>0</v>
      </c>
      <c r="K266" s="151">
        <v>0</v>
      </c>
      <c r="L266" s="152"/>
      <c r="M266" s="151"/>
      <c r="N266" s="151"/>
    </row>
    <row r="267" spans="1:14" customFormat="1">
      <c r="A267" s="137"/>
      <c r="B267" s="138"/>
      <c r="C267" s="138"/>
      <c r="D267" s="139"/>
      <c r="E267" s="139"/>
      <c r="F267" s="140"/>
      <c r="G267" s="140"/>
      <c r="H267" s="140"/>
      <c r="I267" s="153"/>
      <c r="J267" s="154">
        <v>0</v>
      </c>
      <c r="K267" s="154">
        <v>0</v>
      </c>
      <c r="L267" s="155"/>
      <c r="M267" s="154"/>
      <c r="N267" s="154"/>
    </row>
    <row r="268" spans="1:14" customFormat="1">
      <c r="A268" s="133"/>
      <c r="B268" s="134"/>
      <c r="C268" s="134"/>
      <c r="D268" s="135"/>
      <c r="E268" s="135"/>
      <c r="F268" s="136"/>
      <c r="G268" s="136"/>
      <c r="H268" s="136"/>
      <c r="I268" s="150"/>
      <c r="J268" s="151">
        <v>0</v>
      </c>
      <c r="K268" s="151">
        <v>0</v>
      </c>
      <c r="L268" s="152"/>
      <c r="M268" s="151"/>
      <c r="N268" s="151"/>
    </row>
    <row r="269" spans="1:14" customFormat="1">
      <c r="A269" s="137"/>
      <c r="B269" s="138"/>
      <c r="C269" s="138"/>
      <c r="D269" s="139"/>
      <c r="E269" s="139"/>
      <c r="F269" s="140"/>
      <c r="G269" s="140"/>
      <c r="H269" s="140"/>
      <c r="I269" s="153"/>
      <c r="J269" s="154">
        <v>0</v>
      </c>
      <c r="K269" s="154">
        <v>0</v>
      </c>
      <c r="L269" s="155"/>
      <c r="M269" s="154"/>
      <c r="N269" s="154"/>
    </row>
    <row r="270" spans="1:14" customFormat="1">
      <c r="A270" s="133"/>
      <c r="B270" s="134"/>
      <c r="C270" s="134"/>
      <c r="D270" s="135"/>
      <c r="E270" s="135"/>
      <c r="F270" s="136"/>
      <c r="G270" s="136"/>
      <c r="H270" s="136"/>
      <c r="I270" s="150"/>
      <c r="J270" s="151">
        <v>0</v>
      </c>
      <c r="K270" s="151">
        <v>0</v>
      </c>
      <c r="L270" s="152"/>
      <c r="M270" s="151"/>
      <c r="N270" s="151"/>
    </row>
    <row r="271" spans="1:14" customFormat="1">
      <c r="A271" s="137"/>
      <c r="B271" s="138"/>
      <c r="C271" s="138"/>
      <c r="D271" s="139"/>
      <c r="E271" s="139"/>
      <c r="F271" s="140"/>
      <c r="G271" s="140"/>
      <c r="H271" s="140"/>
      <c r="I271" s="153"/>
      <c r="J271" s="154">
        <v>0</v>
      </c>
      <c r="K271" s="154">
        <v>0</v>
      </c>
      <c r="L271" s="155"/>
      <c r="M271" s="154"/>
      <c r="N271" s="154"/>
    </row>
    <row r="272" spans="1:14" customFormat="1">
      <c r="A272" s="133"/>
      <c r="B272" s="134"/>
      <c r="C272" s="134"/>
      <c r="D272" s="135"/>
      <c r="E272" s="135"/>
      <c r="F272" s="136"/>
      <c r="G272" s="136"/>
      <c r="H272" s="136"/>
      <c r="I272" s="150"/>
      <c r="J272" s="151">
        <v>0</v>
      </c>
      <c r="K272" s="151">
        <v>0</v>
      </c>
      <c r="L272" s="152"/>
      <c r="M272" s="151"/>
      <c r="N272" s="151"/>
    </row>
    <row r="273" spans="1:14" customFormat="1">
      <c r="A273" s="137"/>
      <c r="B273" s="138"/>
      <c r="C273" s="138"/>
      <c r="D273" s="139"/>
      <c r="E273" s="139"/>
      <c r="F273" s="140"/>
      <c r="G273" s="140"/>
      <c r="H273" s="140"/>
      <c r="I273" s="153"/>
      <c r="J273" s="154">
        <v>0</v>
      </c>
      <c r="K273" s="154">
        <v>0</v>
      </c>
      <c r="L273" s="155"/>
      <c r="M273" s="154"/>
      <c r="N273" s="154"/>
    </row>
    <row r="274" spans="1:14" customFormat="1">
      <c r="A274" s="133"/>
      <c r="B274" s="134"/>
      <c r="C274" s="134"/>
      <c r="D274" s="135"/>
      <c r="E274" s="135"/>
      <c r="F274" s="136"/>
      <c r="G274" s="136"/>
      <c r="H274" s="136"/>
      <c r="I274" s="150"/>
      <c r="J274" s="151">
        <v>0</v>
      </c>
      <c r="K274" s="151">
        <v>0</v>
      </c>
      <c r="L274" s="152"/>
      <c r="M274" s="151"/>
      <c r="N274" s="151"/>
    </row>
    <row r="275" spans="1:14" customFormat="1">
      <c r="A275" s="137"/>
      <c r="B275" s="138"/>
      <c r="C275" s="138"/>
      <c r="D275" s="139"/>
      <c r="E275" s="139"/>
      <c r="F275" s="140"/>
      <c r="G275" s="140"/>
      <c r="H275" s="140"/>
      <c r="I275" s="153"/>
      <c r="J275" s="154">
        <v>0</v>
      </c>
      <c r="K275" s="154">
        <v>0</v>
      </c>
      <c r="L275" s="155"/>
      <c r="M275" s="154"/>
      <c r="N275" s="154"/>
    </row>
    <row r="276" spans="1:14" customFormat="1">
      <c r="A276" s="133"/>
      <c r="B276" s="134"/>
      <c r="C276" s="134"/>
      <c r="D276" s="135"/>
      <c r="E276" s="135"/>
      <c r="F276" s="136"/>
      <c r="G276" s="136"/>
      <c r="H276" s="136"/>
      <c r="I276" s="150"/>
      <c r="J276" s="151">
        <v>0</v>
      </c>
      <c r="K276" s="151">
        <v>0</v>
      </c>
      <c r="L276" s="152"/>
      <c r="M276" s="151"/>
      <c r="N276" s="151"/>
    </row>
    <row r="277" spans="1:14" customFormat="1">
      <c r="A277" s="137"/>
      <c r="B277" s="138"/>
      <c r="C277" s="138"/>
      <c r="D277" s="139"/>
      <c r="E277" s="139"/>
      <c r="F277" s="140"/>
      <c r="G277" s="140"/>
      <c r="H277" s="140"/>
      <c r="I277" s="153"/>
      <c r="J277" s="154">
        <v>0</v>
      </c>
      <c r="K277" s="154">
        <v>0</v>
      </c>
      <c r="L277" s="155"/>
      <c r="M277" s="154"/>
      <c r="N277" s="154"/>
    </row>
    <row r="278" spans="1:14" customFormat="1">
      <c r="A278" s="133"/>
      <c r="B278" s="134"/>
      <c r="C278" s="134"/>
      <c r="D278" s="135"/>
      <c r="E278" s="135"/>
      <c r="F278" s="136"/>
      <c r="G278" s="136"/>
      <c r="H278" s="136"/>
      <c r="I278" s="150"/>
      <c r="J278" s="151">
        <v>0</v>
      </c>
      <c r="K278" s="151">
        <v>0</v>
      </c>
      <c r="L278" s="152"/>
      <c r="M278" s="151"/>
      <c r="N278" s="151"/>
    </row>
    <row r="279" spans="1:14" customFormat="1">
      <c r="A279" s="137"/>
      <c r="B279" s="138"/>
      <c r="C279" s="138"/>
      <c r="D279" s="139"/>
      <c r="E279" s="139"/>
      <c r="F279" s="140"/>
      <c r="G279" s="140"/>
      <c r="H279" s="140"/>
      <c r="I279" s="153"/>
      <c r="J279" s="154">
        <v>0</v>
      </c>
      <c r="K279" s="154">
        <v>0</v>
      </c>
      <c r="L279" s="155"/>
      <c r="M279" s="154"/>
      <c r="N279" s="154"/>
    </row>
    <row r="280" spans="1:14" customFormat="1">
      <c r="A280" s="133"/>
      <c r="B280" s="134"/>
      <c r="C280" s="134"/>
      <c r="D280" s="135"/>
      <c r="E280" s="135"/>
      <c r="F280" s="136"/>
      <c r="G280" s="136"/>
      <c r="H280" s="136"/>
      <c r="I280" s="150"/>
      <c r="J280" s="151">
        <v>0</v>
      </c>
      <c r="K280" s="151">
        <v>0</v>
      </c>
      <c r="L280" s="152"/>
      <c r="M280" s="151"/>
      <c r="N280" s="151"/>
    </row>
    <row r="281" spans="1:14" customFormat="1">
      <c r="A281" s="137"/>
      <c r="B281" s="138"/>
      <c r="C281" s="138"/>
      <c r="D281" s="139"/>
      <c r="E281" s="139"/>
      <c r="F281" s="140"/>
      <c r="G281" s="140"/>
      <c r="H281" s="140"/>
      <c r="I281" s="153"/>
      <c r="J281" s="154">
        <v>0</v>
      </c>
      <c r="K281" s="154">
        <v>0</v>
      </c>
      <c r="L281" s="155"/>
      <c r="M281" s="154"/>
      <c r="N281" s="154"/>
    </row>
    <row r="282" spans="1:14" customFormat="1">
      <c r="A282" s="133"/>
      <c r="B282" s="134"/>
      <c r="C282" s="134"/>
      <c r="D282" s="135"/>
      <c r="E282" s="135"/>
      <c r="F282" s="136"/>
      <c r="G282" s="136"/>
      <c r="H282" s="136"/>
      <c r="I282" s="150"/>
      <c r="J282" s="151">
        <v>0</v>
      </c>
      <c r="K282" s="151">
        <v>0</v>
      </c>
      <c r="L282" s="152"/>
      <c r="M282" s="151"/>
      <c r="N282" s="151"/>
    </row>
    <row r="283" spans="1:14" customFormat="1">
      <c r="A283" s="137"/>
      <c r="B283" s="138"/>
      <c r="C283" s="138"/>
      <c r="D283" s="139"/>
      <c r="E283" s="139"/>
      <c r="F283" s="140"/>
      <c r="G283" s="140"/>
      <c r="H283" s="140"/>
      <c r="I283" s="153"/>
      <c r="J283" s="154">
        <v>0</v>
      </c>
      <c r="K283" s="154">
        <v>0</v>
      </c>
      <c r="L283" s="155"/>
      <c r="M283" s="154"/>
      <c r="N283" s="154"/>
    </row>
    <row r="284" spans="1:14" customFormat="1">
      <c r="A284" s="133"/>
      <c r="B284" s="134"/>
      <c r="C284" s="134"/>
      <c r="D284" s="135"/>
      <c r="E284" s="135"/>
      <c r="F284" s="136"/>
      <c r="G284" s="136"/>
      <c r="H284" s="136"/>
      <c r="I284" s="150"/>
      <c r="J284" s="151">
        <v>0</v>
      </c>
      <c r="K284" s="151">
        <v>0</v>
      </c>
      <c r="L284" s="152"/>
      <c r="M284" s="151"/>
      <c r="N284" s="151"/>
    </row>
    <row r="285" spans="1:14" customFormat="1">
      <c r="A285" s="137"/>
      <c r="B285" s="138"/>
      <c r="C285" s="138"/>
      <c r="D285" s="139"/>
      <c r="E285" s="139"/>
      <c r="F285" s="140"/>
      <c r="G285" s="140"/>
      <c r="H285" s="140"/>
      <c r="I285" s="153"/>
      <c r="J285" s="154">
        <v>0</v>
      </c>
      <c r="K285" s="154">
        <v>0</v>
      </c>
      <c r="L285" s="155"/>
      <c r="M285" s="154"/>
      <c r="N285" s="154"/>
    </row>
    <row r="286" spans="1:14" customFormat="1">
      <c r="A286" s="133"/>
      <c r="B286" s="134"/>
      <c r="C286" s="134"/>
      <c r="D286" s="135"/>
      <c r="E286" s="135"/>
      <c r="F286" s="136"/>
      <c r="G286" s="136"/>
      <c r="H286" s="136"/>
      <c r="I286" s="150"/>
      <c r="J286" s="151">
        <v>0</v>
      </c>
      <c r="K286" s="151">
        <v>0</v>
      </c>
      <c r="L286" s="152"/>
      <c r="M286" s="151"/>
      <c r="N286" s="151"/>
    </row>
    <row r="287" spans="1:14" customFormat="1">
      <c r="A287" s="137"/>
      <c r="B287" s="138"/>
      <c r="C287" s="138"/>
      <c r="D287" s="139"/>
      <c r="E287" s="139"/>
      <c r="F287" s="140"/>
      <c r="G287" s="140"/>
      <c r="H287" s="140"/>
      <c r="I287" s="153"/>
      <c r="J287" s="154">
        <v>0</v>
      </c>
      <c r="K287" s="154">
        <v>0</v>
      </c>
      <c r="L287" s="155"/>
      <c r="M287" s="154"/>
      <c r="N287" s="154"/>
    </row>
    <row r="288" spans="1:14" customFormat="1">
      <c r="A288" s="133"/>
      <c r="B288" s="134"/>
      <c r="C288" s="134"/>
      <c r="D288" s="135"/>
      <c r="E288" s="135"/>
      <c r="F288" s="136"/>
      <c r="G288" s="136"/>
      <c r="H288" s="136"/>
      <c r="I288" s="150"/>
      <c r="J288" s="151">
        <v>0</v>
      </c>
      <c r="K288" s="151">
        <v>0</v>
      </c>
      <c r="L288" s="152"/>
      <c r="M288" s="151"/>
      <c r="N288" s="151"/>
    </row>
    <row r="289" spans="1:14" customFormat="1">
      <c r="A289" s="137"/>
      <c r="B289" s="138"/>
      <c r="C289" s="138"/>
      <c r="D289" s="139"/>
      <c r="E289" s="139"/>
      <c r="F289" s="140"/>
      <c r="G289" s="140"/>
      <c r="H289" s="140"/>
      <c r="I289" s="153"/>
      <c r="J289" s="154">
        <v>0</v>
      </c>
      <c r="K289" s="154">
        <v>0</v>
      </c>
      <c r="L289" s="155"/>
      <c r="M289" s="154"/>
      <c r="N289" s="154"/>
    </row>
    <row r="290" spans="1:14" customFormat="1">
      <c r="A290" s="133"/>
      <c r="B290" s="134"/>
      <c r="C290" s="134"/>
      <c r="D290" s="135"/>
      <c r="E290" s="135"/>
      <c r="F290" s="136"/>
      <c r="G290" s="136"/>
      <c r="H290" s="136"/>
      <c r="I290" s="150"/>
      <c r="J290" s="151">
        <v>0</v>
      </c>
      <c r="K290" s="151">
        <v>0</v>
      </c>
      <c r="L290" s="152"/>
      <c r="M290" s="151"/>
      <c r="N290" s="151"/>
    </row>
    <row r="291" spans="1:14" customFormat="1">
      <c r="A291" s="137"/>
      <c r="B291" s="138"/>
      <c r="C291" s="138"/>
      <c r="D291" s="139"/>
      <c r="E291" s="139"/>
      <c r="F291" s="140"/>
      <c r="G291" s="140"/>
      <c r="H291" s="140"/>
      <c r="I291" s="153"/>
      <c r="J291" s="154">
        <v>0</v>
      </c>
      <c r="K291" s="154">
        <v>0</v>
      </c>
      <c r="L291" s="155"/>
      <c r="M291" s="154"/>
      <c r="N291" s="154"/>
    </row>
    <row r="292" spans="1:14" customFormat="1">
      <c r="A292" s="133"/>
      <c r="B292" s="134"/>
      <c r="C292" s="134"/>
      <c r="D292" s="135"/>
      <c r="E292" s="135"/>
      <c r="F292" s="136"/>
      <c r="G292" s="136"/>
      <c r="H292" s="136"/>
      <c r="I292" s="150"/>
      <c r="J292" s="151">
        <v>0</v>
      </c>
      <c r="K292" s="151">
        <v>0</v>
      </c>
      <c r="L292" s="152"/>
      <c r="M292" s="151"/>
      <c r="N292" s="151"/>
    </row>
    <row r="293" spans="1:14" customFormat="1">
      <c r="A293" s="137"/>
      <c r="B293" s="138"/>
      <c r="C293" s="138"/>
      <c r="D293" s="139"/>
      <c r="E293" s="139"/>
      <c r="F293" s="140"/>
      <c r="G293" s="140"/>
      <c r="H293" s="140"/>
      <c r="I293" s="153"/>
      <c r="J293" s="154">
        <v>0</v>
      </c>
      <c r="K293" s="154">
        <v>0</v>
      </c>
      <c r="L293" s="155"/>
      <c r="M293" s="154"/>
      <c r="N293" s="154"/>
    </row>
    <row r="294" spans="1:14" customFormat="1">
      <c r="A294" s="133"/>
      <c r="B294" s="134"/>
      <c r="C294" s="134"/>
      <c r="D294" s="135"/>
      <c r="E294" s="135"/>
      <c r="F294" s="136"/>
      <c r="G294" s="136"/>
      <c r="H294" s="136"/>
      <c r="I294" s="150"/>
      <c r="J294" s="151">
        <v>0</v>
      </c>
      <c r="K294" s="151">
        <v>0</v>
      </c>
      <c r="L294" s="152"/>
      <c r="M294" s="151"/>
      <c r="N294" s="151"/>
    </row>
    <row r="295" spans="1:14" customFormat="1">
      <c r="A295" s="137"/>
      <c r="B295" s="138"/>
      <c r="C295" s="138"/>
      <c r="D295" s="139"/>
      <c r="E295" s="139"/>
      <c r="F295" s="140"/>
      <c r="G295" s="140"/>
      <c r="H295" s="140"/>
      <c r="I295" s="153"/>
      <c r="J295" s="154">
        <v>0</v>
      </c>
      <c r="K295" s="154">
        <v>0</v>
      </c>
      <c r="L295" s="155"/>
      <c r="M295" s="154"/>
      <c r="N295" s="154"/>
    </row>
    <row r="296" spans="1:14" customFormat="1">
      <c r="A296" s="133"/>
      <c r="B296" s="134"/>
      <c r="C296" s="134"/>
      <c r="D296" s="135"/>
      <c r="E296" s="135"/>
      <c r="F296" s="136"/>
      <c r="G296" s="136"/>
      <c r="H296" s="136"/>
      <c r="I296" s="150"/>
      <c r="J296" s="151">
        <v>0</v>
      </c>
      <c r="K296" s="151">
        <v>0</v>
      </c>
      <c r="L296" s="152"/>
      <c r="M296" s="151"/>
      <c r="N296" s="151"/>
    </row>
    <row r="297" spans="1:14" customFormat="1">
      <c r="A297" s="137"/>
      <c r="B297" s="138"/>
      <c r="C297" s="138"/>
      <c r="D297" s="139"/>
      <c r="E297" s="139"/>
      <c r="F297" s="140"/>
      <c r="G297" s="140"/>
      <c r="H297" s="140"/>
      <c r="I297" s="153"/>
      <c r="J297" s="154">
        <v>0</v>
      </c>
      <c r="K297" s="154">
        <v>0</v>
      </c>
      <c r="L297" s="155"/>
      <c r="M297" s="154"/>
      <c r="N297" s="154"/>
    </row>
    <row r="298" spans="1:14" customFormat="1">
      <c r="A298" s="133"/>
      <c r="B298" s="134"/>
      <c r="C298" s="134"/>
      <c r="D298" s="135"/>
      <c r="E298" s="135"/>
      <c r="F298" s="136"/>
      <c r="G298" s="136"/>
      <c r="H298" s="136"/>
      <c r="I298" s="150"/>
      <c r="J298" s="151">
        <v>0</v>
      </c>
      <c r="K298" s="151">
        <v>0</v>
      </c>
      <c r="L298" s="152"/>
      <c r="M298" s="151"/>
      <c r="N298" s="151"/>
    </row>
    <row r="299" spans="1:14" customFormat="1">
      <c r="A299" s="137"/>
      <c r="B299" s="138"/>
      <c r="C299" s="138"/>
      <c r="D299" s="139"/>
      <c r="E299" s="139"/>
      <c r="F299" s="140"/>
      <c r="G299" s="140"/>
      <c r="H299" s="140"/>
      <c r="I299" s="153"/>
      <c r="J299" s="154">
        <v>0</v>
      </c>
      <c r="K299" s="154">
        <v>0</v>
      </c>
      <c r="L299" s="155"/>
      <c r="M299" s="154"/>
      <c r="N299" s="154"/>
    </row>
    <row r="300" spans="1:14" customFormat="1">
      <c r="A300" s="133"/>
      <c r="B300" s="134"/>
      <c r="C300" s="134"/>
      <c r="D300" s="135"/>
      <c r="E300" s="135"/>
      <c r="F300" s="136"/>
      <c r="G300" s="136"/>
      <c r="H300" s="136"/>
      <c r="I300" s="150"/>
      <c r="J300" s="151">
        <v>0</v>
      </c>
      <c r="K300" s="151">
        <v>0</v>
      </c>
      <c r="L300" s="152"/>
      <c r="M300" s="151"/>
      <c r="N300" s="151"/>
    </row>
    <row r="301" spans="1:14" customFormat="1">
      <c r="A301" s="137"/>
      <c r="B301" s="138"/>
      <c r="C301" s="138"/>
      <c r="D301" s="139"/>
      <c r="E301" s="139"/>
      <c r="F301" s="140"/>
      <c r="G301" s="140"/>
      <c r="H301" s="140"/>
      <c r="I301" s="153"/>
      <c r="J301" s="154">
        <v>0</v>
      </c>
      <c r="K301" s="154">
        <v>0</v>
      </c>
      <c r="L301" s="155"/>
      <c r="M301" s="154"/>
      <c r="N301" s="154"/>
    </row>
    <row r="302" spans="1:14" customFormat="1">
      <c r="A302" s="133"/>
      <c r="B302" s="134"/>
      <c r="C302" s="134"/>
      <c r="D302" s="135"/>
      <c r="E302" s="135"/>
      <c r="F302" s="136"/>
      <c r="G302" s="136"/>
      <c r="H302" s="136"/>
      <c r="I302" s="150"/>
      <c r="J302" s="151">
        <v>0</v>
      </c>
      <c r="K302" s="151">
        <v>0</v>
      </c>
      <c r="L302" s="152"/>
      <c r="M302" s="151"/>
      <c r="N302" s="151"/>
    </row>
    <row r="303" spans="1:14" customFormat="1">
      <c r="A303" s="137"/>
      <c r="B303" s="138"/>
      <c r="C303" s="138"/>
      <c r="D303" s="139"/>
      <c r="E303" s="139"/>
      <c r="F303" s="140"/>
      <c r="G303" s="140"/>
      <c r="H303" s="140"/>
      <c r="I303" s="153"/>
      <c r="J303" s="154">
        <v>0</v>
      </c>
      <c r="K303" s="154">
        <v>0</v>
      </c>
      <c r="L303" s="155"/>
      <c r="M303" s="154"/>
      <c r="N303" s="154"/>
    </row>
    <row r="304" spans="1:14" customFormat="1">
      <c r="A304" s="133"/>
      <c r="B304" s="134"/>
      <c r="C304" s="134"/>
      <c r="D304" s="135"/>
      <c r="E304" s="135"/>
      <c r="F304" s="136"/>
      <c r="G304" s="136"/>
      <c r="H304" s="136"/>
      <c r="I304" s="150"/>
      <c r="J304" s="151">
        <v>0</v>
      </c>
      <c r="K304" s="151">
        <v>0</v>
      </c>
      <c r="L304" s="152"/>
      <c r="M304" s="151"/>
      <c r="N304" s="151"/>
    </row>
    <row r="305" spans="1:14" customFormat="1">
      <c r="A305" s="137"/>
      <c r="B305" s="138"/>
      <c r="C305" s="138"/>
      <c r="D305" s="139"/>
      <c r="E305" s="139"/>
      <c r="F305" s="140"/>
      <c r="G305" s="140"/>
      <c r="H305" s="140"/>
      <c r="I305" s="153"/>
      <c r="J305" s="154">
        <v>0</v>
      </c>
      <c r="K305" s="154">
        <v>0</v>
      </c>
      <c r="L305" s="155"/>
      <c r="M305" s="154"/>
      <c r="N305" s="154"/>
    </row>
    <row r="306" spans="1:14" customFormat="1">
      <c r="A306" s="133"/>
      <c r="B306" s="134"/>
      <c r="C306" s="134"/>
      <c r="D306" s="135"/>
      <c r="E306" s="135"/>
      <c r="F306" s="136"/>
      <c r="G306" s="136"/>
      <c r="H306" s="136"/>
      <c r="I306" s="150"/>
      <c r="J306" s="151">
        <v>0</v>
      </c>
      <c r="K306" s="151">
        <v>0</v>
      </c>
      <c r="L306" s="152"/>
      <c r="M306" s="151"/>
      <c r="N306" s="151"/>
    </row>
    <row r="307" spans="1:14" customFormat="1">
      <c r="A307" s="137"/>
      <c r="B307" s="138"/>
      <c r="C307" s="138"/>
      <c r="D307" s="139"/>
      <c r="E307" s="139"/>
      <c r="F307" s="140"/>
      <c r="G307" s="140"/>
      <c r="H307" s="140"/>
      <c r="I307" s="153"/>
      <c r="J307" s="154">
        <v>0</v>
      </c>
      <c r="K307" s="154">
        <v>0</v>
      </c>
      <c r="L307" s="155"/>
      <c r="M307" s="154"/>
      <c r="N307" s="154"/>
    </row>
    <row r="308" spans="1:14" customFormat="1">
      <c r="A308" s="133"/>
      <c r="B308" s="134"/>
      <c r="C308" s="134"/>
      <c r="D308" s="135"/>
      <c r="E308" s="135"/>
      <c r="F308" s="136"/>
      <c r="G308" s="136"/>
      <c r="H308" s="136"/>
      <c r="I308" s="150"/>
      <c r="J308" s="151">
        <v>0</v>
      </c>
      <c r="K308" s="151">
        <v>0</v>
      </c>
      <c r="L308" s="152"/>
      <c r="M308" s="151"/>
      <c r="N308" s="151"/>
    </row>
    <row r="309" spans="1:14" customFormat="1">
      <c r="A309" s="137"/>
      <c r="B309" s="138"/>
      <c r="C309" s="138"/>
      <c r="D309" s="139"/>
      <c r="E309" s="139"/>
      <c r="F309" s="140"/>
      <c r="G309" s="140"/>
      <c r="H309" s="140"/>
      <c r="I309" s="153"/>
      <c r="J309" s="154">
        <v>0</v>
      </c>
      <c r="K309" s="154">
        <v>0</v>
      </c>
      <c r="L309" s="155"/>
      <c r="M309" s="154"/>
      <c r="N309" s="154"/>
    </row>
    <row r="310" spans="1:14" customFormat="1">
      <c r="A310" s="133"/>
      <c r="B310" s="134"/>
      <c r="C310" s="134"/>
      <c r="D310" s="135"/>
      <c r="E310" s="135"/>
      <c r="F310" s="136"/>
      <c r="G310" s="136"/>
      <c r="H310" s="136"/>
      <c r="I310" s="150"/>
      <c r="J310" s="151">
        <v>0</v>
      </c>
      <c r="K310" s="151">
        <v>0</v>
      </c>
      <c r="L310" s="152"/>
      <c r="M310" s="151"/>
      <c r="N310" s="151"/>
    </row>
    <row r="311" spans="1:14" customFormat="1">
      <c r="A311" s="137"/>
      <c r="B311" s="138"/>
      <c r="C311" s="138"/>
      <c r="D311" s="139"/>
      <c r="E311" s="139"/>
      <c r="F311" s="140"/>
      <c r="G311" s="140"/>
      <c r="H311" s="140"/>
      <c r="I311" s="153"/>
      <c r="J311" s="154">
        <v>0</v>
      </c>
      <c r="K311" s="154">
        <v>0</v>
      </c>
      <c r="L311" s="155"/>
      <c r="M311" s="154"/>
      <c r="N311" s="154"/>
    </row>
    <row r="312" spans="1:14" customFormat="1">
      <c r="A312" s="133"/>
      <c r="B312" s="134"/>
      <c r="C312" s="134"/>
      <c r="D312" s="135"/>
      <c r="E312" s="135"/>
      <c r="F312" s="136"/>
      <c r="G312" s="136"/>
      <c r="H312" s="136"/>
      <c r="I312" s="150"/>
      <c r="J312" s="151">
        <v>0</v>
      </c>
      <c r="K312" s="151">
        <v>0</v>
      </c>
      <c r="L312" s="152"/>
      <c r="M312" s="151"/>
      <c r="N312" s="151"/>
    </row>
    <row r="313" spans="1:14" customFormat="1">
      <c r="A313" s="137"/>
      <c r="B313" s="138"/>
      <c r="C313" s="138"/>
      <c r="D313" s="139"/>
      <c r="E313" s="139"/>
      <c r="F313" s="140"/>
      <c r="G313" s="140"/>
      <c r="H313" s="140"/>
      <c r="I313" s="153"/>
      <c r="J313" s="154">
        <v>0</v>
      </c>
      <c r="K313" s="154">
        <v>0</v>
      </c>
      <c r="L313" s="155"/>
      <c r="M313" s="154"/>
      <c r="N313" s="154"/>
    </row>
    <row r="314" spans="1:14" customFormat="1">
      <c r="A314" s="133"/>
      <c r="B314" s="134"/>
      <c r="C314" s="134"/>
      <c r="D314" s="135"/>
      <c r="E314" s="135"/>
      <c r="F314" s="136"/>
      <c r="G314" s="136"/>
      <c r="H314" s="136"/>
      <c r="I314" s="150"/>
      <c r="J314" s="151">
        <v>0</v>
      </c>
      <c r="K314" s="151">
        <v>0</v>
      </c>
      <c r="L314" s="152"/>
      <c r="M314" s="151"/>
      <c r="N314" s="151"/>
    </row>
    <row r="315" spans="1:14" customFormat="1">
      <c r="A315" s="137"/>
      <c r="B315" s="138"/>
      <c r="C315" s="138"/>
      <c r="D315" s="139"/>
      <c r="E315" s="139"/>
      <c r="F315" s="140"/>
      <c r="G315" s="140"/>
      <c r="H315" s="140"/>
      <c r="I315" s="153"/>
      <c r="J315" s="154">
        <v>0</v>
      </c>
      <c r="K315" s="154">
        <v>0</v>
      </c>
      <c r="L315" s="155"/>
      <c r="M315" s="154"/>
      <c r="N315" s="154"/>
    </row>
    <row r="316" spans="1:14" customFormat="1">
      <c r="A316" s="133"/>
      <c r="B316" s="134"/>
      <c r="C316" s="134"/>
      <c r="D316" s="135"/>
      <c r="E316" s="135"/>
      <c r="F316" s="136"/>
      <c r="G316" s="136"/>
      <c r="H316" s="136"/>
      <c r="I316" s="150"/>
      <c r="J316" s="151">
        <v>0</v>
      </c>
      <c r="K316" s="151">
        <v>0</v>
      </c>
      <c r="L316" s="152"/>
      <c r="M316" s="151"/>
      <c r="N316" s="151"/>
    </row>
    <row r="317" spans="1:14" customFormat="1">
      <c r="A317" s="137"/>
      <c r="B317" s="138"/>
      <c r="C317" s="138"/>
      <c r="D317" s="139"/>
      <c r="E317" s="139"/>
      <c r="F317" s="140"/>
      <c r="G317" s="140"/>
      <c r="H317" s="140"/>
      <c r="I317" s="153"/>
      <c r="J317" s="154">
        <v>0</v>
      </c>
      <c r="K317" s="154">
        <v>0</v>
      </c>
      <c r="L317" s="155"/>
      <c r="M317" s="154"/>
      <c r="N317" s="154"/>
    </row>
    <row r="318" spans="1:14" customFormat="1">
      <c r="A318" s="133"/>
      <c r="B318" s="134"/>
      <c r="C318" s="134"/>
      <c r="D318" s="135"/>
      <c r="E318" s="135"/>
      <c r="F318" s="136"/>
      <c r="G318" s="136"/>
      <c r="H318" s="136"/>
      <c r="I318" s="150"/>
      <c r="J318" s="151">
        <v>0</v>
      </c>
      <c r="K318" s="151">
        <v>0</v>
      </c>
      <c r="L318" s="152"/>
      <c r="M318" s="151"/>
      <c r="N318" s="151"/>
    </row>
    <row r="319" spans="1:14" customFormat="1">
      <c r="A319" s="137"/>
      <c r="B319" s="138"/>
      <c r="C319" s="138"/>
      <c r="D319" s="139"/>
      <c r="E319" s="139"/>
      <c r="F319" s="140"/>
      <c r="G319" s="140"/>
      <c r="H319" s="140"/>
      <c r="I319" s="153"/>
      <c r="J319" s="154">
        <v>0</v>
      </c>
      <c r="K319" s="154">
        <v>0</v>
      </c>
      <c r="L319" s="155"/>
      <c r="M319" s="154"/>
      <c r="N319" s="154"/>
    </row>
    <row r="320" spans="1:14" customFormat="1">
      <c r="A320" s="133"/>
      <c r="B320" s="134"/>
      <c r="C320" s="134"/>
      <c r="D320" s="135"/>
      <c r="E320" s="135"/>
      <c r="F320" s="136"/>
      <c r="G320" s="136"/>
      <c r="H320" s="136"/>
      <c r="I320" s="150"/>
      <c r="J320" s="151">
        <v>0</v>
      </c>
      <c r="K320" s="151">
        <v>0</v>
      </c>
      <c r="L320" s="152"/>
      <c r="M320" s="151"/>
      <c r="N320" s="151"/>
    </row>
    <row r="321" spans="1:14" customFormat="1">
      <c r="A321" s="137"/>
      <c r="B321" s="138"/>
      <c r="C321" s="138"/>
      <c r="D321" s="139"/>
      <c r="E321" s="139"/>
      <c r="F321" s="140"/>
      <c r="G321" s="140"/>
      <c r="H321" s="140"/>
      <c r="I321" s="153"/>
      <c r="J321" s="154">
        <v>0</v>
      </c>
      <c r="K321" s="154">
        <v>0</v>
      </c>
      <c r="L321" s="155"/>
      <c r="M321" s="154"/>
      <c r="N321" s="154"/>
    </row>
    <row r="322" spans="1:14" customFormat="1">
      <c r="A322" s="133"/>
      <c r="B322" s="134"/>
      <c r="C322" s="134"/>
      <c r="D322" s="135"/>
      <c r="E322" s="135"/>
      <c r="F322" s="136"/>
      <c r="G322" s="136"/>
      <c r="H322" s="136"/>
      <c r="I322" s="150"/>
      <c r="J322" s="151">
        <v>0</v>
      </c>
      <c r="K322" s="151">
        <v>0</v>
      </c>
      <c r="L322" s="152"/>
      <c r="M322" s="151"/>
      <c r="N322" s="151"/>
    </row>
    <row r="323" spans="1:14" customFormat="1">
      <c r="A323" s="137"/>
      <c r="B323" s="138"/>
      <c r="C323" s="138"/>
      <c r="D323" s="139"/>
      <c r="E323" s="139"/>
      <c r="F323" s="140"/>
      <c r="G323" s="140"/>
      <c r="H323" s="140"/>
      <c r="I323" s="153"/>
      <c r="J323" s="154">
        <v>0</v>
      </c>
      <c r="K323" s="154">
        <v>0</v>
      </c>
      <c r="L323" s="155"/>
      <c r="M323" s="154"/>
      <c r="N323" s="154"/>
    </row>
    <row r="324" spans="1:14" customFormat="1">
      <c r="A324" s="133"/>
      <c r="B324" s="134"/>
      <c r="C324" s="134"/>
      <c r="D324" s="135"/>
      <c r="E324" s="135"/>
      <c r="F324" s="136"/>
      <c r="G324" s="136"/>
      <c r="H324" s="136"/>
      <c r="I324" s="150"/>
      <c r="J324" s="151">
        <v>0</v>
      </c>
      <c r="K324" s="151">
        <v>0</v>
      </c>
      <c r="L324" s="152"/>
      <c r="M324" s="151"/>
      <c r="N324" s="151"/>
    </row>
    <row r="325" spans="1:14" customFormat="1">
      <c r="A325" s="137"/>
      <c r="B325" s="138"/>
      <c r="C325" s="138"/>
      <c r="D325" s="139"/>
      <c r="E325" s="139"/>
      <c r="F325" s="140"/>
      <c r="G325" s="140"/>
      <c r="H325" s="140"/>
      <c r="I325" s="153"/>
      <c r="J325" s="154">
        <v>0</v>
      </c>
      <c r="K325" s="154">
        <v>0</v>
      </c>
      <c r="L325" s="155"/>
      <c r="M325" s="154"/>
      <c r="N325" s="154"/>
    </row>
    <row r="326" spans="1:14" customFormat="1">
      <c r="A326" s="133"/>
      <c r="B326" s="134"/>
      <c r="C326" s="134"/>
      <c r="D326" s="135"/>
      <c r="E326" s="135"/>
      <c r="F326" s="136"/>
      <c r="G326" s="136"/>
      <c r="H326" s="136"/>
      <c r="I326" s="150"/>
      <c r="J326" s="151">
        <v>0</v>
      </c>
      <c r="K326" s="151">
        <v>0</v>
      </c>
      <c r="L326" s="152"/>
      <c r="M326" s="151"/>
      <c r="N326" s="151"/>
    </row>
    <row r="327" spans="1:14" customFormat="1">
      <c r="A327" s="137"/>
      <c r="B327" s="138"/>
      <c r="C327" s="138"/>
      <c r="D327" s="139"/>
      <c r="E327" s="139"/>
      <c r="F327" s="140"/>
      <c r="G327" s="140"/>
      <c r="H327" s="140"/>
      <c r="I327" s="153"/>
      <c r="J327" s="154">
        <v>0</v>
      </c>
      <c r="K327" s="154">
        <v>0</v>
      </c>
      <c r="L327" s="155"/>
      <c r="M327" s="154"/>
      <c r="N327" s="154"/>
    </row>
    <row r="328" spans="1:14" customFormat="1">
      <c r="A328" s="133"/>
      <c r="B328" s="134"/>
      <c r="C328" s="134"/>
      <c r="D328" s="135"/>
      <c r="E328" s="135"/>
      <c r="F328" s="136"/>
      <c r="G328" s="136"/>
      <c r="H328" s="136"/>
      <c r="I328" s="150"/>
      <c r="J328" s="151">
        <v>0</v>
      </c>
      <c r="K328" s="151">
        <v>0</v>
      </c>
      <c r="L328" s="152"/>
      <c r="M328" s="151"/>
      <c r="N328" s="151"/>
    </row>
    <row r="329" spans="1:14" customFormat="1">
      <c r="A329" s="137"/>
      <c r="B329" s="138"/>
      <c r="C329" s="138"/>
      <c r="D329" s="139"/>
      <c r="E329" s="139"/>
      <c r="F329" s="140"/>
      <c r="G329" s="140"/>
      <c r="H329" s="140"/>
      <c r="I329" s="153"/>
      <c r="J329" s="154">
        <v>0</v>
      </c>
      <c r="K329" s="154">
        <v>0</v>
      </c>
      <c r="L329" s="155"/>
      <c r="M329" s="154"/>
      <c r="N329" s="154"/>
    </row>
    <row r="330" spans="1:14" customFormat="1">
      <c r="A330" s="133"/>
      <c r="B330" s="134"/>
      <c r="C330" s="134"/>
      <c r="D330" s="135"/>
      <c r="E330" s="135"/>
      <c r="F330" s="136"/>
      <c r="G330" s="136"/>
      <c r="H330" s="136"/>
      <c r="I330" s="150"/>
      <c r="J330" s="151">
        <v>0</v>
      </c>
      <c r="K330" s="151">
        <v>0</v>
      </c>
      <c r="L330" s="152"/>
      <c r="M330" s="151"/>
      <c r="N330" s="151"/>
    </row>
    <row r="331" spans="1:14" customFormat="1">
      <c r="A331" s="137"/>
      <c r="B331" s="138"/>
      <c r="C331" s="138"/>
      <c r="D331" s="139"/>
      <c r="E331" s="139"/>
      <c r="F331" s="140"/>
      <c r="G331" s="140"/>
      <c r="H331" s="140"/>
      <c r="I331" s="153"/>
      <c r="J331" s="154">
        <v>0</v>
      </c>
      <c r="K331" s="154">
        <v>0</v>
      </c>
      <c r="L331" s="155"/>
      <c r="M331" s="154"/>
      <c r="N331" s="154"/>
    </row>
    <row r="332" spans="1:14" customFormat="1">
      <c r="A332" s="133"/>
      <c r="B332" s="134"/>
      <c r="C332" s="134"/>
      <c r="D332" s="135"/>
      <c r="E332" s="135"/>
      <c r="F332" s="136"/>
      <c r="G332" s="136"/>
      <c r="H332" s="136"/>
      <c r="I332" s="150"/>
      <c r="J332" s="151">
        <v>0</v>
      </c>
      <c r="K332" s="151">
        <v>0</v>
      </c>
      <c r="L332" s="152"/>
      <c r="M332" s="151"/>
      <c r="N332" s="151"/>
    </row>
    <row r="333" spans="1:14" customFormat="1">
      <c r="A333" s="137"/>
      <c r="B333" s="138"/>
      <c r="C333" s="138"/>
      <c r="D333" s="139"/>
      <c r="E333" s="139"/>
      <c r="F333" s="140"/>
      <c r="G333" s="140"/>
      <c r="H333" s="140"/>
      <c r="I333" s="153"/>
      <c r="J333" s="154">
        <v>0</v>
      </c>
      <c r="K333" s="154">
        <v>0</v>
      </c>
      <c r="L333" s="155"/>
      <c r="M333" s="154"/>
      <c r="N333" s="154"/>
    </row>
    <row r="334" spans="1:14" customFormat="1">
      <c r="A334" s="133"/>
      <c r="B334" s="134"/>
      <c r="C334" s="134"/>
      <c r="D334" s="135"/>
      <c r="E334" s="135"/>
      <c r="F334" s="136"/>
      <c r="G334" s="136"/>
      <c r="H334" s="136"/>
      <c r="I334" s="150"/>
      <c r="J334" s="151">
        <v>0</v>
      </c>
      <c r="K334" s="151">
        <v>0</v>
      </c>
      <c r="L334" s="152"/>
      <c r="M334" s="151"/>
      <c r="N334" s="151"/>
    </row>
    <row r="335" spans="1:14" customFormat="1">
      <c r="A335" s="137"/>
      <c r="B335" s="138"/>
      <c r="C335" s="138"/>
      <c r="D335" s="139"/>
      <c r="E335" s="139"/>
      <c r="F335" s="140"/>
      <c r="G335" s="140"/>
      <c r="H335" s="140"/>
      <c r="I335" s="153"/>
      <c r="J335" s="154">
        <v>0</v>
      </c>
      <c r="K335" s="154">
        <v>0</v>
      </c>
      <c r="L335" s="155"/>
      <c r="M335" s="154"/>
      <c r="N335" s="154"/>
    </row>
    <row r="336" spans="1:14" customFormat="1">
      <c r="A336" s="133"/>
      <c r="B336" s="134"/>
      <c r="C336" s="134"/>
      <c r="D336" s="135"/>
      <c r="E336" s="135"/>
      <c r="F336" s="136"/>
      <c r="G336" s="136"/>
      <c r="H336" s="136"/>
      <c r="I336" s="150"/>
      <c r="J336" s="151">
        <v>0</v>
      </c>
      <c r="K336" s="151">
        <v>0</v>
      </c>
      <c r="L336" s="152"/>
      <c r="M336" s="151"/>
      <c r="N336" s="151"/>
    </row>
    <row r="337" spans="1:14" customFormat="1">
      <c r="A337" s="137"/>
      <c r="B337" s="138"/>
      <c r="C337" s="138"/>
      <c r="D337" s="139"/>
      <c r="E337" s="139"/>
      <c r="F337" s="140"/>
      <c r="G337" s="140"/>
      <c r="H337" s="140"/>
      <c r="I337" s="153"/>
      <c r="J337" s="154">
        <v>0</v>
      </c>
      <c r="K337" s="154">
        <v>0</v>
      </c>
      <c r="L337" s="155"/>
      <c r="M337" s="154"/>
      <c r="N337" s="154"/>
    </row>
    <row r="338" spans="1:14" customFormat="1">
      <c r="A338" s="133"/>
      <c r="B338" s="134"/>
      <c r="C338" s="134"/>
      <c r="D338" s="135"/>
      <c r="E338" s="135"/>
      <c r="F338" s="136"/>
      <c r="G338" s="136"/>
      <c r="H338" s="136"/>
      <c r="I338" s="150"/>
      <c r="J338" s="151">
        <v>0</v>
      </c>
      <c r="K338" s="151">
        <v>0</v>
      </c>
      <c r="L338" s="152"/>
      <c r="M338" s="151"/>
      <c r="N338" s="151"/>
    </row>
    <row r="339" spans="1:14" customFormat="1">
      <c r="A339" s="137"/>
      <c r="B339" s="138"/>
      <c r="C339" s="138"/>
      <c r="D339" s="139"/>
      <c r="E339" s="139"/>
      <c r="F339" s="140"/>
      <c r="G339" s="140"/>
      <c r="H339" s="140"/>
      <c r="I339" s="153"/>
      <c r="J339" s="154">
        <v>0</v>
      </c>
      <c r="K339" s="154">
        <v>0</v>
      </c>
      <c r="L339" s="155"/>
      <c r="M339" s="154"/>
      <c r="N339" s="154"/>
    </row>
    <row r="340" spans="1:14" customFormat="1">
      <c r="A340" s="133"/>
      <c r="B340" s="134"/>
      <c r="C340" s="134"/>
      <c r="D340" s="135"/>
      <c r="E340" s="135"/>
      <c r="F340" s="136"/>
      <c r="G340" s="136"/>
      <c r="H340" s="136"/>
      <c r="I340" s="150"/>
      <c r="J340" s="151">
        <v>0</v>
      </c>
      <c r="K340" s="151">
        <v>0</v>
      </c>
      <c r="L340" s="152"/>
      <c r="M340" s="151"/>
      <c r="N340" s="151"/>
    </row>
    <row r="341" spans="1:14" customFormat="1">
      <c r="A341" s="137"/>
      <c r="B341" s="138"/>
      <c r="C341" s="138"/>
      <c r="D341" s="139"/>
      <c r="E341" s="139"/>
      <c r="F341" s="140"/>
      <c r="G341" s="140"/>
      <c r="H341" s="140"/>
      <c r="I341" s="153"/>
      <c r="J341" s="154">
        <v>0</v>
      </c>
      <c r="K341" s="154">
        <v>0</v>
      </c>
      <c r="L341" s="155"/>
      <c r="M341" s="154"/>
      <c r="N341" s="154"/>
    </row>
    <row r="342" spans="1:14" customFormat="1">
      <c r="A342" s="133"/>
      <c r="B342" s="134"/>
      <c r="C342" s="134"/>
      <c r="D342" s="135"/>
      <c r="E342" s="135"/>
      <c r="F342" s="136"/>
      <c r="G342" s="136"/>
      <c r="H342" s="136"/>
      <c r="I342" s="150"/>
      <c r="J342" s="151">
        <v>0</v>
      </c>
      <c r="K342" s="151">
        <v>0</v>
      </c>
      <c r="L342" s="152"/>
      <c r="M342" s="151"/>
      <c r="N342" s="151"/>
    </row>
    <row r="343" spans="1:14" customFormat="1">
      <c r="A343" s="137"/>
      <c r="B343" s="138"/>
      <c r="C343" s="138"/>
      <c r="D343" s="139"/>
      <c r="E343" s="139"/>
      <c r="F343" s="140"/>
      <c r="G343" s="140"/>
      <c r="H343" s="140"/>
      <c r="I343" s="153"/>
      <c r="J343" s="154">
        <v>0</v>
      </c>
      <c r="K343" s="154">
        <v>0</v>
      </c>
      <c r="L343" s="155"/>
      <c r="M343" s="154"/>
      <c r="N343" s="154"/>
    </row>
    <row r="344" spans="1:14" customFormat="1">
      <c r="A344" s="133"/>
      <c r="B344" s="134"/>
      <c r="C344" s="134"/>
      <c r="D344" s="135"/>
      <c r="E344" s="135"/>
      <c r="F344" s="136"/>
      <c r="G344" s="136"/>
      <c r="H344" s="136"/>
      <c r="I344" s="150"/>
      <c r="J344" s="151">
        <v>0</v>
      </c>
      <c r="K344" s="151">
        <v>0</v>
      </c>
      <c r="L344" s="152"/>
      <c r="M344" s="151"/>
      <c r="N344" s="151"/>
    </row>
    <row r="345" spans="1:14" customFormat="1">
      <c r="A345" s="137"/>
      <c r="B345" s="138"/>
      <c r="C345" s="138"/>
      <c r="D345" s="139"/>
      <c r="E345" s="139"/>
      <c r="F345" s="140"/>
      <c r="G345" s="140"/>
      <c r="H345" s="140"/>
      <c r="I345" s="153"/>
      <c r="J345" s="154">
        <v>0</v>
      </c>
      <c r="K345" s="154">
        <v>0</v>
      </c>
      <c r="L345" s="155"/>
      <c r="M345" s="154"/>
      <c r="N345" s="154"/>
    </row>
    <row r="346" spans="1:14" customFormat="1">
      <c r="A346" s="133"/>
      <c r="B346" s="134"/>
      <c r="C346" s="134"/>
      <c r="D346" s="135"/>
      <c r="E346" s="135"/>
      <c r="F346" s="136"/>
      <c r="G346" s="136"/>
      <c r="H346" s="136"/>
      <c r="I346" s="150"/>
      <c r="J346" s="151">
        <v>0</v>
      </c>
      <c r="K346" s="151">
        <v>0</v>
      </c>
      <c r="L346" s="152"/>
      <c r="M346" s="151"/>
      <c r="N346" s="151"/>
    </row>
    <row r="347" spans="1:14" customFormat="1">
      <c r="A347" s="137"/>
      <c r="B347" s="138"/>
      <c r="C347" s="138"/>
      <c r="D347" s="139"/>
      <c r="E347" s="139"/>
      <c r="F347" s="140"/>
      <c r="G347" s="140"/>
      <c r="H347" s="140"/>
      <c r="I347" s="153"/>
      <c r="J347" s="154">
        <v>0</v>
      </c>
      <c r="K347" s="154">
        <v>0</v>
      </c>
      <c r="L347" s="155"/>
      <c r="M347" s="154"/>
      <c r="N347" s="154"/>
    </row>
    <row r="348" spans="1:14" customFormat="1">
      <c r="A348" s="133"/>
      <c r="B348" s="134"/>
      <c r="C348" s="134"/>
      <c r="D348" s="135"/>
      <c r="E348" s="135"/>
      <c r="F348" s="136"/>
      <c r="G348" s="136"/>
      <c r="H348" s="136"/>
      <c r="I348" s="150"/>
      <c r="J348" s="151">
        <v>0</v>
      </c>
      <c r="K348" s="151">
        <v>0</v>
      </c>
      <c r="L348" s="152"/>
      <c r="M348" s="151"/>
      <c r="N348" s="151"/>
    </row>
    <row r="349" spans="1:14" customFormat="1">
      <c r="A349" s="137"/>
      <c r="B349" s="138"/>
      <c r="C349" s="138"/>
      <c r="D349" s="139"/>
      <c r="E349" s="139"/>
      <c r="F349" s="140"/>
      <c r="G349" s="140"/>
      <c r="H349" s="140"/>
      <c r="I349" s="153"/>
      <c r="J349" s="154">
        <v>0</v>
      </c>
      <c r="K349" s="154">
        <v>0</v>
      </c>
      <c r="L349" s="155"/>
      <c r="M349" s="154"/>
      <c r="N349" s="154"/>
    </row>
    <row r="350" spans="1:14" customFormat="1">
      <c r="A350" s="133"/>
      <c r="B350" s="134"/>
      <c r="C350" s="134"/>
      <c r="D350" s="135"/>
      <c r="E350" s="135"/>
      <c r="F350" s="136"/>
      <c r="G350" s="136"/>
      <c r="H350" s="136"/>
      <c r="I350" s="150"/>
      <c r="J350" s="151">
        <v>0</v>
      </c>
      <c r="K350" s="151">
        <v>0</v>
      </c>
      <c r="L350" s="152"/>
      <c r="M350" s="151"/>
      <c r="N350" s="151"/>
    </row>
    <row r="351" spans="1:14" customFormat="1">
      <c r="A351" s="137"/>
      <c r="B351" s="138"/>
      <c r="C351" s="138"/>
      <c r="D351" s="139"/>
      <c r="E351" s="139"/>
      <c r="F351" s="140"/>
      <c r="G351" s="140"/>
      <c r="H351" s="140"/>
      <c r="I351" s="153"/>
      <c r="J351" s="154">
        <v>0</v>
      </c>
      <c r="K351" s="154">
        <v>0</v>
      </c>
      <c r="L351" s="155"/>
      <c r="M351" s="154"/>
      <c r="N351" s="154"/>
    </row>
    <row r="352" spans="1:14" customFormat="1">
      <c r="A352" s="133"/>
      <c r="B352" s="134"/>
      <c r="C352" s="134"/>
      <c r="D352" s="135"/>
      <c r="E352" s="135"/>
      <c r="F352" s="136"/>
      <c r="G352" s="136"/>
      <c r="H352" s="136"/>
      <c r="I352" s="150"/>
      <c r="J352" s="151">
        <v>0</v>
      </c>
      <c r="K352" s="151">
        <v>0</v>
      </c>
      <c r="L352" s="152"/>
      <c r="M352" s="151"/>
      <c r="N352" s="151"/>
    </row>
    <row r="353" spans="1:14" customFormat="1">
      <c r="A353" s="137"/>
      <c r="B353" s="138"/>
      <c r="C353" s="138"/>
      <c r="D353" s="139"/>
      <c r="E353" s="139"/>
      <c r="F353" s="140"/>
      <c r="G353" s="140"/>
      <c r="H353" s="140"/>
      <c r="I353" s="153"/>
      <c r="J353" s="154">
        <v>0</v>
      </c>
      <c r="K353" s="154">
        <v>0</v>
      </c>
      <c r="L353" s="155"/>
      <c r="M353" s="154"/>
      <c r="N353" s="154"/>
    </row>
    <row r="354" spans="1:14" customFormat="1">
      <c r="A354" s="133"/>
      <c r="B354" s="134"/>
      <c r="C354" s="134"/>
      <c r="D354" s="135"/>
      <c r="E354" s="135"/>
      <c r="F354" s="136"/>
      <c r="G354" s="136"/>
      <c r="H354" s="136"/>
      <c r="I354" s="150"/>
      <c r="J354" s="151">
        <v>0</v>
      </c>
      <c r="K354" s="151">
        <v>0</v>
      </c>
      <c r="L354" s="152"/>
      <c r="M354" s="151"/>
      <c r="N354" s="151"/>
    </row>
    <row r="355" spans="1:14" customFormat="1">
      <c r="A355" s="137"/>
      <c r="B355" s="138"/>
      <c r="C355" s="138"/>
      <c r="D355" s="139"/>
      <c r="E355" s="139"/>
      <c r="F355" s="140"/>
      <c r="G355" s="140"/>
      <c r="H355" s="140"/>
      <c r="I355" s="153"/>
      <c r="J355" s="154">
        <v>0</v>
      </c>
      <c r="K355" s="154">
        <v>0</v>
      </c>
      <c r="L355" s="155"/>
      <c r="M355" s="154"/>
      <c r="N355" s="154"/>
    </row>
    <row r="356" spans="1:14" customFormat="1">
      <c r="A356" s="133"/>
      <c r="B356" s="134"/>
      <c r="C356" s="134"/>
      <c r="D356" s="135"/>
      <c r="E356" s="135"/>
      <c r="F356" s="136"/>
      <c r="G356" s="136"/>
      <c r="H356" s="136"/>
      <c r="I356" s="150"/>
      <c r="J356" s="151">
        <v>0</v>
      </c>
      <c r="K356" s="151">
        <v>0</v>
      </c>
      <c r="L356" s="152"/>
      <c r="M356" s="151"/>
      <c r="N356" s="151"/>
    </row>
    <row r="357" spans="1:14" customFormat="1">
      <c r="A357" s="137"/>
      <c r="B357" s="138"/>
      <c r="C357" s="138"/>
      <c r="D357" s="139"/>
      <c r="E357" s="139"/>
      <c r="F357" s="140"/>
      <c r="G357" s="140"/>
      <c r="H357" s="140"/>
      <c r="I357" s="153"/>
      <c r="J357" s="154">
        <v>0</v>
      </c>
      <c r="K357" s="154">
        <v>0</v>
      </c>
      <c r="L357" s="155"/>
      <c r="M357" s="154"/>
      <c r="N357" s="154"/>
    </row>
    <row r="358" spans="1:14" customFormat="1">
      <c r="A358" s="133"/>
      <c r="B358" s="134"/>
      <c r="C358" s="134"/>
      <c r="D358" s="135"/>
      <c r="E358" s="135"/>
      <c r="F358" s="136"/>
      <c r="G358" s="136"/>
      <c r="H358" s="136"/>
      <c r="I358" s="150"/>
      <c r="J358" s="151">
        <v>0</v>
      </c>
      <c r="K358" s="151">
        <v>0</v>
      </c>
      <c r="L358" s="152"/>
      <c r="M358" s="151"/>
      <c r="N358" s="151"/>
    </row>
    <row r="359" spans="1:14" customFormat="1">
      <c r="A359" s="137"/>
      <c r="B359" s="138"/>
      <c r="C359" s="138"/>
      <c r="D359" s="139"/>
      <c r="E359" s="139"/>
      <c r="F359" s="140"/>
      <c r="G359" s="140"/>
      <c r="H359" s="140"/>
      <c r="I359" s="153"/>
      <c r="J359" s="154">
        <v>0</v>
      </c>
      <c r="K359" s="154">
        <v>0</v>
      </c>
      <c r="L359" s="155"/>
      <c r="M359" s="154"/>
      <c r="N359" s="154"/>
    </row>
    <row r="360" spans="1:14" customFormat="1">
      <c r="A360" s="133"/>
      <c r="B360" s="134"/>
      <c r="C360" s="134"/>
      <c r="D360" s="135"/>
      <c r="E360" s="135"/>
      <c r="F360" s="136"/>
      <c r="G360" s="136"/>
      <c r="H360" s="136"/>
      <c r="I360" s="150"/>
      <c r="J360" s="151">
        <v>0</v>
      </c>
      <c r="K360" s="151">
        <v>0</v>
      </c>
      <c r="L360" s="152"/>
      <c r="M360" s="151"/>
      <c r="N360" s="151"/>
    </row>
    <row r="361" spans="1:14" customFormat="1">
      <c r="A361" s="137"/>
      <c r="B361" s="138"/>
      <c r="C361" s="138"/>
      <c r="D361" s="139"/>
      <c r="E361" s="139"/>
      <c r="F361" s="140"/>
      <c r="G361" s="140"/>
      <c r="H361" s="140"/>
      <c r="I361" s="153"/>
      <c r="J361" s="154">
        <v>0</v>
      </c>
      <c r="K361" s="154">
        <v>0</v>
      </c>
      <c r="L361" s="155"/>
      <c r="M361" s="154"/>
      <c r="N361" s="154"/>
    </row>
    <row r="362" spans="1:14" customFormat="1">
      <c r="A362" s="133"/>
      <c r="B362" s="134"/>
      <c r="C362" s="134"/>
      <c r="D362" s="135"/>
      <c r="E362" s="135"/>
      <c r="F362" s="136"/>
      <c r="G362" s="136"/>
      <c r="H362" s="136"/>
      <c r="I362" s="150"/>
      <c r="J362" s="151">
        <v>0</v>
      </c>
      <c r="K362" s="151">
        <v>0</v>
      </c>
      <c r="L362" s="152"/>
      <c r="M362" s="151"/>
      <c r="N362" s="151"/>
    </row>
    <row r="363" spans="1:14" customFormat="1">
      <c r="A363" s="137"/>
      <c r="B363" s="138"/>
      <c r="C363" s="138"/>
      <c r="D363" s="139"/>
      <c r="E363" s="139"/>
      <c r="F363" s="140"/>
      <c r="G363" s="140"/>
      <c r="H363" s="140"/>
      <c r="I363" s="153"/>
      <c r="J363" s="154">
        <v>0</v>
      </c>
      <c r="K363" s="154">
        <v>0</v>
      </c>
      <c r="L363" s="155"/>
      <c r="M363" s="154"/>
      <c r="N363" s="154"/>
    </row>
    <row r="364" spans="1:14" customFormat="1">
      <c r="A364" s="133"/>
      <c r="B364" s="134"/>
      <c r="C364" s="134"/>
      <c r="D364" s="135"/>
      <c r="E364" s="135"/>
      <c r="F364" s="136"/>
      <c r="G364" s="136"/>
      <c r="H364" s="136"/>
      <c r="I364" s="150"/>
      <c r="J364" s="151">
        <v>0</v>
      </c>
      <c r="K364" s="151">
        <v>0</v>
      </c>
      <c r="L364" s="152"/>
      <c r="M364" s="151"/>
      <c r="N364" s="151"/>
    </row>
    <row r="365" spans="1:14" customFormat="1">
      <c r="A365" s="137"/>
      <c r="B365" s="138"/>
      <c r="C365" s="138"/>
      <c r="D365" s="139"/>
      <c r="E365" s="139"/>
      <c r="F365" s="140"/>
      <c r="G365" s="140"/>
      <c r="H365" s="140"/>
      <c r="I365" s="153"/>
      <c r="J365" s="154">
        <v>0</v>
      </c>
      <c r="K365" s="154">
        <v>0</v>
      </c>
      <c r="L365" s="155"/>
      <c r="M365" s="154"/>
      <c r="N365" s="154"/>
    </row>
    <row r="366" spans="1:14" customFormat="1">
      <c r="A366" s="133"/>
      <c r="B366" s="134"/>
      <c r="C366" s="134"/>
      <c r="D366" s="135"/>
      <c r="E366" s="135"/>
      <c r="F366" s="136"/>
      <c r="G366" s="136"/>
      <c r="H366" s="136"/>
      <c r="I366" s="150"/>
      <c r="J366" s="151">
        <v>0</v>
      </c>
      <c r="K366" s="151">
        <v>0</v>
      </c>
      <c r="L366" s="152"/>
      <c r="M366" s="151"/>
      <c r="N366" s="151"/>
    </row>
    <row r="367" spans="1:14" customFormat="1">
      <c r="A367" s="137"/>
      <c r="B367" s="138"/>
      <c r="C367" s="138"/>
      <c r="D367" s="139"/>
      <c r="E367" s="139"/>
      <c r="F367" s="140"/>
      <c r="G367" s="140"/>
      <c r="H367" s="140"/>
      <c r="I367" s="153"/>
      <c r="J367" s="154">
        <v>0</v>
      </c>
      <c r="K367" s="154">
        <v>0</v>
      </c>
      <c r="L367" s="155"/>
      <c r="M367" s="154"/>
      <c r="N367" s="154"/>
    </row>
    <row r="368" spans="1:14" customFormat="1">
      <c r="A368" s="133"/>
      <c r="B368" s="134"/>
      <c r="C368" s="134"/>
      <c r="D368" s="135"/>
      <c r="E368" s="135"/>
      <c r="F368" s="136"/>
      <c r="G368" s="136"/>
      <c r="H368" s="136"/>
      <c r="I368" s="150"/>
      <c r="J368" s="151">
        <v>0</v>
      </c>
      <c r="K368" s="151">
        <v>0</v>
      </c>
      <c r="L368" s="152"/>
      <c r="M368" s="151"/>
      <c r="N368" s="151"/>
    </row>
    <row r="369" spans="1:14" customFormat="1">
      <c r="A369" s="137"/>
      <c r="B369" s="138"/>
      <c r="C369" s="138"/>
      <c r="D369" s="139"/>
      <c r="E369" s="139"/>
      <c r="F369" s="140"/>
      <c r="G369" s="140"/>
      <c r="H369" s="140"/>
      <c r="I369" s="153"/>
      <c r="J369" s="154">
        <v>0</v>
      </c>
      <c r="K369" s="154">
        <v>0</v>
      </c>
      <c r="L369" s="155"/>
      <c r="M369" s="154"/>
      <c r="N369" s="154"/>
    </row>
    <row r="370" spans="1:14" customFormat="1">
      <c r="A370" s="133"/>
      <c r="B370" s="134"/>
      <c r="C370" s="134"/>
      <c r="D370" s="135"/>
      <c r="E370" s="135"/>
      <c r="F370" s="136"/>
      <c r="G370" s="136"/>
      <c r="H370" s="136"/>
      <c r="I370" s="150"/>
      <c r="J370" s="151">
        <v>0</v>
      </c>
      <c r="K370" s="151">
        <v>0</v>
      </c>
      <c r="L370" s="152"/>
      <c r="M370" s="151"/>
      <c r="N370" s="151"/>
    </row>
    <row r="371" spans="1:14" customFormat="1">
      <c r="A371" s="137"/>
      <c r="B371" s="138"/>
      <c r="C371" s="138"/>
      <c r="D371" s="139"/>
      <c r="E371" s="139"/>
      <c r="F371" s="140"/>
      <c r="G371" s="140"/>
      <c r="H371" s="140"/>
      <c r="I371" s="153"/>
      <c r="J371" s="154">
        <v>0</v>
      </c>
      <c r="K371" s="154">
        <v>0</v>
      </c>
      <c r="L371" s="155"/>
      <c r="M371" s="154"/>
      <c r="N371" s="154"/>
    </row>
    <row r="372" spans="1:14" customFormat="1">
      <c r="A372" s="133"/>
      <c r="B372" s="134"/>
      <c r="C372" s="134"/>
      <c r="D372" s="135"/>
      <c r="E372" s="135"/>
      <c r="F372" s="136"/>
      <c r="G372" s="136"/>
      <c r="H372" s="136"/>
      <c r="I372" s="150"/>
      <c r="J372" s="151">
        <v>0</v>
      </c>
      <c r="K372" s="151">
        <v>0</v>
      </c>
      <c r="L372" s="152"/>
      <c r="M372" s="151"/>
      <c r="N372" s="151"/>
    </row>
    <row r="373" spans="1:14" customFormat="1">
      <c r="A373" s="137"/>
      <c r="B373" s="138"/>
      <c r="C373" s="138"/>
      <c r="D373" s="139"/>
      <c r="E373" s="139"/>
      <c r="F373" s="140"/>
      <c r="G373" s="140"/>
      <c r="H373" s="140"/>
      <c r="I373" s="153"/>
      <c r="J373" s="154">
        <v>0</v>
      </c>
      <c r="K373" s="154">
        <v>0</v>
      </c>
      <c r="L373" s="155"/>
      <c r="M373" s="154"/>
      <c r="N373" s="154"/>
    </row>
    <row r="374" spans="1:14" customFormat="1">
      <c r="A374" s="133"/>
      <c r="B374" s="134"/>
      <c r="C374" s="134"/>
      <c r="D374" s="135"/>
      <c r="E374" s="135"/>
      <c r="F374" s="136"/>
      <c r="G374" s="136"/>
      <c r="H374" s="136"/>
      <c r="I374" s="150"/>
      <c r="J374" s="151">
        <v>0</v>
      </c>
      <c r="K374" s="151">
        <v>0</v>
      </c>
      <c r="L374" s="152"/>
      <c r="M374" s="151"/>
      <c r="N374" s="151"/>
    </row>
    <row r="375" spans="1:14" customFormat="1">
      <c r="A375" s="137"/>
      <c r="B375" s="138"/>
      <c r="C375" s="138"/>
      <c r="D375" s="139"/>
      <c r="E375" s="139"/>
      <c r="F375" s="140"/>
      <c r="G375" s="140"/>
      <c r="H375" s="140"/>
      <c r="I375" s="153"/>
      <c r="J375" s="154">
        <v>0</v>
      </c>
      <c r="K375" s="154">
        <v>0</v>
      </c>
      <c r="L375" s="155"/>
      <c r="M375" s="154"/>
      <c r="N375" s="154"/>
    </row>
    <row r="376" spans="1:14" customFormat="1">
      <c r="A376" s="133"/>
      <c r="B376" s="134"/>
      <c r="C376" s="134"/>
      <c r="D376" s="135"/>
      <c r="E376" s="135"/>
      <c r="F376" s="136"/>
      <c r="G376" s="136"/>
      <c r="H376" s="136"/>
      <c r="I376" s="150"/>
      <c r="J376" s="151">
        <v>0</v>
      </c>
      <c r="K376" s="151">
        <v>0</v>
      </c>
      <c r="L376" s="152"/>
      <c r="M376" s="151"/>
      <c r="N376" s="151"/>
    </row>
    <row r="377" spans="1:14" customFormat="1">
      <c r="A377" s="137"/>
      <c r="B377" s="138"/>
      <c r="C377" s="138"/>
      <c r="D377" s="139"/>
      <c r="E377" s="139"/>
      <c r="F377" s="140"/>
      <c r="G377" s="140"/>
      <c r="H377" s="140"/>
      <c r="I377" s="153"/>
      <c r="J377" s="154">
        <v>0</v>
      </c>
      <c r="K377" s="154">
        <v>0</v>
      </c>
      <c r="L377" s="155"/>
      <c r="M377" s="154"/>
      <c r="N377" s="154"/>
    </row>
    <row r="378" spans="1:14" customFormat="1">
      <c r="A378" s="133"/>
      <c r="B378" s="134"/>
      <c r="C378" s="134"/>
      <c r="D378" s="135"/>
      <c r="E378" s="135"/>
      <c r="F378" s="136"/>
      <c r="G378" s="136"/>
      <c r="H378" s="136"/>
      <c r="I378" s="150"/>
      <c r="J378" s="151">
        <v>0</v>
      </c>
      <c r="K378" s="151">
        <v>0</v>
      </c>
      <c r="L378" s="152"/>
      <c r="M378" s="151"/>
      <c r="N378" s="151"/>
    </row>
    <row r="379" spans="1:14" customFormat="1">
      <c r="A379" s="137"/>
      <c r="B379" s="138"/>
      <c r="C379" s="138"/>
      <c r="D379" s="139"/>
      <c r="E379" s="139"/>
      <c r="F379" s="140"/>
      <c r="G379" s="140"/>
      <c r="H379" s="140"/>
      <c r="I379" s="153"/>
      <c r="J379" s="154">
        <v>0</v>
      </c>
      <c r="K379" s="154">
        <v>0</v>
      </c>
      <c r="L379" s="155"/>
      <c r="M379" s="154"/>
      <c r="N379" s="154"/>
    </row>
    <row r="380" spans="1:14" customFormat="1">
      <c r="A380" s="133"/>
      <c r="B380" s="134"/>
      <c r="C380" s="134"/>
      <c r="D380" s="135"/>
      <c r="E380" s="135"/>
      <c r="F380" s="136"/>
      <c r="G380" s="136"/>
      <c r="H380" s="136"/>
      <c r="I380" s="150"/>
      <c r="J380" s="151">
        <v>0</v>
      </c>
      <c r="K380" s="151">
        <v>0</v>
      </c>
      <c r="L380" s="152"/>
      <c r="M380" s="151"/>
      <c r="N380" s="151"/>
    </row>
    <row r="381" spans="1:14" customFormat="1">
      <c r="A381" s="137"/>
      <c r="B381" s="138"/>
      <c r="C381" s="138"/>
      <c r="D381" s="139"/>
      <c r="E381" s="139"/>
      <c r="F381" s="140"/>
      <c r="G381" s="140"/>
      <c r="H381" s="140"/>
      <c r="I381" s="153"/>
      <c r="J381" s="154">
        <v>0</v>
      </c>
      <c r="K381" s="154">
        <v>0</v>
      </c>
      <c r="L381" s="155"/>
      <c r="M381" s="154"/>
      <c r="N381" s="154"/>
    </row>
    <row r="382" spans="1:14" customFormat="1">
      <c r="A382" s="133"/>
      <c r="B382" s="134"/>
      <c r="C382" s="134"/>
      <c r="D382" s="135"/>
      <c r="E382" s="135"/>
      <c r="F382" s="136"/>
      <c r="G382" s="136"/>
      <c r="H382" s="136"/>
      <c r="I382" s="150"/>
      <c r="J382" s="151">
        <v>0</v>
      </c>
      <c r="K382" s="151">
        <v>0</v>
      </c>
      <c r="L382" s="152"/>
      <c r="M382" s="151"/>
      <c r="N382" s="151"/>
    </row>
    <row r="383" spans="1:14" customFormat="1">
      <c r="A383" s="137"/>
      <c r="B383" s="138"/>
      <c r="C383" s="138"/>
      <c r="D383" s="139"/>
      <c r="E383" s="139"/>
      <c r="F383" s="140"/>
      <c r="G383" s="140"/>
      <c r="H383" s="140"/>
      <c r="I383" s="153"/>
      <c r="J383" s="154">
        <v>0</v>
      </c>
      <c r="K383" s="154">
        <v>0</v>
      </c>
      <c r="L383" s="155"/>
      <c r="M383" s="154"/>
      <c r="N383" s="154"/>
    </row>
    <row r="384" spans="1:14" customFormat="1">
      <c r="A384" s="133"/>
      <c r="B384" s="134"/>
      <c r="C384" s="134"/>
      <c r="D384" s="135"/>
      <c r="E384" s="135"/>
      <c r="F384" s="136"/>
      <c r="G384" s="136"/>
      <c r="H384" s="136"/>
      <c r="I384" s="150"/>
      <c r="J384" s="151">
        <v>0</v>
      </c>
      <c r="K384" s="151">
        <v>0</v>
      </c>
      <c r="L384" s="152"/>
      <c r="M384" s="151"/>
      <c r="N384" s="151"/>
    </row>
    <row r="385" spans="1:14" customFormat="1">
      <c r="A385" s="137"/>
      <c r="B385" s="138"/>
      <c r="C385" s="138"/>
      <c r="D385" s="139"/>
      <c r="E385" s="139"/>
      <c r="F385" s="140"/>
      <c r="G385" s="140"/>
      <c r="H385" s="140"/>
      <c r="I385" s="153"/>
      <c r="J385" s="154">
        <v>0</v>
      </c>
      <c r="K385" s="154">
        <v>0</v>
      </c>
      <c r="L385" s="155"/>
      <c r="M385" s="154"/>
      <c r="N385" s="154"/>
    </row>
    <row r="386" spans="1:14" customFormat="1">
      <c r="A386" s="133"/>
      <c r="B386" s="134"/>
      <c r="C386" s="134"/>
      <c r="D386" s="135"/>
      <c r="E386" s="135"/>
      <c r="F386" s="136"/>
      <c r="G386" s="136"/>
      <c r="H386" s="136"/>
      <c r="I386" s="150"/>
      <c r="J386" s="151">
        <v>0</v>
      </c>
      <c r="K386" s="151">
        <v>0</v>
      </c>
      <c r="L386" s="152"/>
      <c r="M386" s="151"/>
      <c r="N386" s="151"/>
    </row>
    <row r="387" spans="1:14" customFormat="1">
      <c r="A387" s="137"/>
      <c r="B387" s="138"/>
      <c r="C387" s="138"/>
      <c r="D387" s="139"/>
      <c r="E387" s="139"/>
      <c r="F387" s="140"/>
      <c r="G387" s="140"/>
      <c r="H387" s="140"/>
      <c r="I387" s="153"/>
      <c r="J387" s="154">
        <v>0</v>
      </c>
      <c r="K387" s="154">
        <v>0</v>
      </c>
      <c r="L387" s="155"/>
      <c r="M387" s="154"/>
      <c r="N387" s="154"/>
    </row>
    <row r="388" spans="1:14" customFormat="1">
      <c r="A388" s="133"/>
      <c r="B388" s="134"/>
      <c r="C388" s="134"/>
      <c r="D388" s="135"/>
      <c r="E388" s="135"/>
      <c r="F388" s="136"/>
      <c r="G388" s="136"/>
      <c r="H388" s="136"/>
      <c r="I388" s="150"/>
      <c r="J388" s="151">
        <v>0</v>
      </c>
      <c r="K388" s="151">
        <v>0</v>
      </c>
      <c r="L388" s="152"/>
      <c r="M388" s="151"/>
      <c r="N388" s="151"/>
    </row>
    <row r="389" spans="1:14" customFormat="1">
      <c r="A389" s="137"/>
      <c r="B389" s="138"/>
      <c r="C389" s="138"/>
      <c r="D389" s="139"/>
      <c r="E389" s="139"/>
      <c r="F389" s="140"/>
      <c r="G389" s="140"/>
      <c r="H389" s="140"/>
      <c r="I389" s="153"/>
      <c r="J389" s="154">
        <v>0</v>
      </c>
      <c r="K389" s="154">
        <v>0</v>
      </c>
      <c r="L389" s="155"/>
      <c r="M389" s="154"/>
      <c r="N389" s="154"/>
    </row>
    <row r="390" spans="1:14" customFormat="1">
      <c r="A390" s="133"/>
      <c r="B390" s="134"/>
      <c r="C390" s="134"/>
      <c r="D390" s="135"/>
      <c r="E390" s="135"/>
      <c r="F390" s="136"/>
      <c r="G390" s="136"/>
      <c r="H390" s="136"/>
      <c r="I390" s="150"/>
      <c r="J390" s="151">
        <v>0</v>
      </c>
      <c r="K390" s="151">
        <v>0</v>
      </c>
      <c r="L390" s="152"/>
      <c r="M390" s="151"/>
      <c r="N390" s="151"/>
    </row>
    <row r="391" spans="1:14" customFormat="1">
      <c r="A391" s="137"/>
      <c r="B391" s="138"/>
      <c r="C391" s="138"/>
      <c r="D391" s="139"/>
      <c r="E391" s="139"/>
      <c r="F391" s="140"/>
      <c r="G391" s="140"/>
      <c r="H391" s="140"/>
      <c r="I391" s="153"/>
      <c r="J391" s="154">
        <v>0</v>
      </c>
      <c r="K391" s="154">
        <v>0</v>
      </c>
      <c r="L391" s="155"/>
      <c r="M391" s="154"/>
      <c r="N391" s="154"/>
    </row>
    <row r="392" spans="1:14" customFormat="1">
      <c r="A392" s="133"/>
      <c r="B392" s="134"/>
      <c r="C392" s="134"/>
      <c r="D392" s="135"/>
      <c r="E392" s="135"/>
      <c r="F392" s="136"/>
      <c r="G392" s="136"/>
      <c r="H392" s="136"/>
      <c r="I392" s="150"/>
      <c r="J392" s="151">
        <v>0</v>
      </c>
      <c r="K392" s="151">
        <v>0</v>
      </c>
      <c r="L392" s="152"/>
      <c r="M392" s="151"/>
      <c r="N392" s="151"/>
    </row>
    <row r="393" spans="1:14" customFormat="1">
      <c r="A393" s="137"/>
      <c r="B393" s="138"/>
      <c r="C393" s="138"/>
      <c r="D393" s="139"/>
      <c r="E393" s="139"/>
      <c r="F393" s="140"/>
      <c r="G393" s="140"/>
      <c r="H393" s="140"/>
      <c r="I393" s="153"/>
      <c r="J393" s="154">
        <v>0</v>
      </c>
      <c r="K393" s="154">
        <v>0</v>
      </c>
      <c r="L393" s="155"/>
      <c r="M393" s="154"/>
      <c r="N393" s="154"/>
    </row>
    <row r="394" spans="1:14" customFormat="1">
      <c r="A394" s="133"/>
      <c r="B394" s="134"/>
      <c r="C394" s="134"/>
      <c r="D394" s="135"/>
      <c r="E394" s="135"/>
      <c r="F394" s="136"/>
      <c r="G394" s="136"/>
      <c r="H394" s="136"/>
      <c r="I394" s="150"/>
      <c r="J394" s="151">
        <v>0</v>
      </c>
      <c r="K394" s="151">
        <v>0</v>
      </c>
      <c r="L394" s="152"/>
      <c r="M394" s="151"/>
      <c r="N394" s="151"/>
    </row>
    <row r="395" spans="1:14" customFormat="1">
      <c r="A395" s="137"/>
      <c r="B395" s="138"/>
      <c r="C395" s="138"/>
      <c r="D395" s="139"/>
      <c r="E395" s="139"/>
      <c r="F395" s="140"/>
      <c r="G395" s="140"/>
      <c r="H395" s="140"/>
      <c r="I395" s="153"/>
      <c r="J395" s="154">
        <v>0</v>
      </c>
      <c r="K395" s="154">
        <v>0</v>
      </c>
      <c r="L395" s="155"/>
      <c r="M395" s="154"/>
      <c r="N395" s="154"/>
    </row>
    <row r="396" spans="1:14" customFormat="1">
      <c r="A396" s="133"/>
      <c r="B396" s="134"/>
      <c r="C396" s="134"/>
      <c r="D396" s="135"/>
      <c r="E396" s="135"/>
      <c r="F396" s="136"/>
      <c r="G396" s="136"/>
      <c r="H396" s="136"/>
      <c r="I396" s="150"/>
      <c r="J396" s="151">
        <v>0</v>
      </c>
      <c r="K396" s="151">
        <v>0</v>
      </c>
      <c r="L396" s="152"/>
      <c r="M396" s="151"/>
      <c r="N396" s="151"/>
    </row>
    <row r="397" spans="1:14" customFormat="1">
      <c r="A397" s="137"/>
      <c r="B397" s="138"/>
      <c r="C397" s="138"/>
      <c r="D397" s="139"/>
      <c r="E397" s="139"/>
      <c r="F397" s="140"/>
      <c r="G397" s="140"/>
      <c r="H397" s="140"/>
      <c r="I397" s="153"/>
      <c r="J397" s="154">
        <v>0</v>
      </c>
      <c r="K397" s="154">
        <v>0</v>
      </c>
      <c r="L397" s="155"/>
      <c r="M397" s="154"/>
      <c r="N397" s="154"/>
    </row>
    <row r="398" spans="1:14" customFormat="1">
      <c r="A398" s="133"/>
      <c r="B398" s="134"/>
      <c r="C398" s="134"/>
      <c r="D398" s="135"/>
      <c r="E398" s="135"/>
      <c r="F398" s="136"/>
      <c r="G398" s="136"/>
      <c r="H398" s="136"/>
      <c r="I398" s="150"/>
      <c r="J398" s="151">
        <v>0</v>
      </c>
      <c r="K398" s="151">
        <v>0</v>
      </c>
      <c r="L398" s="152"/>
      <c r="M398" s="151"/>
      <c r="N398" s="151"/>
    </row>
    <row r="399" spans="1:14" customFormat="1">
      <c r="A399" s="137"/>
      <c r="B399" s="138"/>
      <c r="C399" s="138"/>
      <c r="D399" s="139"/>
      <c r="E399" s="139"/>
      <c r="F399" s="140"/>
      <c r="G399" s="140"/>
      <c r="H399" s="140"/>
      <c r="I399" s="153"/>
      <c r="J399" s="154">
        <v>0</v>
      </c>
      <c r="K399" s="154">
        <v>0</v>
      </c>
      <c r="L399" s="155"/>
      <c r="M399" s="154"/>
      <c r="N399" s="154"/>
    </row>
    <row r="400" spans="1:14" customFormat="1">
      <c r="A400" s="133"/>
      <c r="B400" s="134"/>
      <c r="C400" s="134"/>
      <c r="D400" s="135"/>
      <c r="E400" s="135"/>
      <c r="F400" s="136"/>
      <c r="G400" s="136"/>
      <c r="H400" s="136"/>
      <c r="I400" s="150"/>
      <c r="J400" s="151">
        <v>0</v>
      </c>
      <c r="K400" s="151">
        <v>0</v>
      </c>
      <c r="L400" s="152"/>
      <c r="M400" s="151"/>
      <c r="N400" s="151"/>
    </row>
    <row r="401" spans="1:14" customFormat="1">
      <c r="A401" s="137"/>
      <c r="B401" s="138"/>
      <c r="C401" s="138"/>
      <c r="D401" s="139"/>
      <c r="E401" s="139"/>
      <c r="F401" s="140"/>
      <c r="G401" s="140"/>
      <c r="H401" s="140"/>
      <c r="I401" s="153"/>
      <c r="J401" s="154">
        <v>0</v>
      </c>
      <c r="K401" s="154">
        <v>0</v>
      </c>
      <c r="L401" s="155"/>
      <c r="M401" s="154"/>
      <c r="N401" s="154"/>
    </row>
    <row r="402" spans="1:14" customFormat="1">
      <c r="A402" s="133"/>
      <c r="B402" s="134"/>
      <c r="C402" s="134"/>
      <c r="D402" s="135"/>
      <c r="E402" s="135"/>
      <c r="F402" s="136"/>
      <c r="G402" s="136"/>
      <c r="H402" s="136"/>
      <c r="I402" s="150"/>
      <c r="J402" s="151">
        <v>0</v>
      </c>
      <c r="K402" s="151">
        <v>0</v>
      </c>
      <c r="L402" s="152"/>
      <c r="M402" s="151"/>
      <c r="N402" s="151"/>
    </row>
    <row r="403" spans="1:14" customFormat="1">
      <c r="A403" s="137"/>
      <c r="B403" s="138"/>
      <c r="C403" s="138"/>
      <c r="D403" s="139"/>
      <c r="E403" s="139"/>
      <c r="F403" s="140"/>
      <c r="G403" s="140"/>
      <c r="H403" s="140"/>
      <c r="I403" s="153"/>
      <c r="J403" s="154">
        <v>0</v>
      </c>
      <c r="K403" s="154">
        <v>0</v>
      </c>
      <c r="L403" s="155"/>
      <c r="M403" s="154"/>
      <c r="N403" s="154"/>
    </row>
    <row r="404" spans="1:14" customFormat="1">
      <c r="A404" s="133"/>
      <c r="B404" s="134"/>
      <c r="C404" s="134"/>
      <c r="D404" s="135"/>
      <c r="E404" s="135"/>
      <c r="F404" s="136"/>
      <c r="G404" s="136"/>
      <c r="H404" s="136"/>
      <c r="I404" s="150"/>
      <c r="J404" s="151">
        <v>0</v>
      </c>
      <c r="K404" s="151">
        <v>0</v>
      </c>
      <c r="L404" s="152"/>
      <c r="M404" s="151"/>
      <c r="N404" s="151"/>
    </row>
    <row r="405" spans="1:14" customFormat="1">
      <c r="A405" s="137"/>
      <c r="B405" s="138"/>
      <c r="C405" s="138"/>
      <c r="D405" s="139"/>
      <c r="E405" s="139"/>
      <c r="F405" s="140"/>
      <c r="G405" s="140"/>
      <c r="H405" s="140"/>
      <c r="I405" s="153"/>
      <c r="J405" s="154">
        <v>0</v>
      </c>
      <c r="K405" s="154">
        <v>0</v>
      </c>
      <c r="L405" s="155"/>
      <c r="M405" s="154"/>
      <c r="N405" s="154"/>
    </row>
    <row r="406" spans="1:14" customFormat="1">
      <c r="A406" s="133"/>
      <c r="B406" s="134"/>
      <c r="C406" s="134"/>
      <c r="D406" s="135"/>
      <c r="E406" s="135"/>
      <c r="F406" s="136"/>
      <c r="G406" s="136"/>
      <c r="H406" s="136"/>
      <c r="I406" s="150"/>
      <c r="J406" s="151">
        <v>0</v>
      </c>
      <c r="K406" s="151">
        <v>0</v>
      </c>
      <c r="L406" s="152"/>
      <c r="M406" s="151"/>
      <c r="N406" s="151"/>
    </row>
    <row r="407" spans="1:14" customFormat="1">
      <c r="A407" s="137"/>
      <c r="B407" s="138"/>
      <c r="C407" s="138"/>
      <c r="D407" s="139"/>
      <c r="E407" s="139"/>
      <c r="F407" s="140"/>
      <c r="G407" s="140"/>
      <c r="H407" s="140"/>
      <c r="I407" s="153"/>
      <c r="J407" s="154">
        <v>0</v>
      </c>
      <c r="K407" s="154">
        <v>0</v>
      </c>
      <c r="L407" s="155"/>
      <c r="M407" s="154"/>
      <c r="N407" s="154"/>
    </row>
    <row r="408" spans="1:14" customFormat="1">
      <c r="A408" s="133"/>
      <c r="B408" s="134"/>
      <c r="C408" s="134"/>
      <c r="D408" s="135"/>
      <c r="E408" s="135"/>
      <c r="F408" s="136"/>
      <c r="G408" s="136"/>
      <c r="H408" s="136"/>
      <c r="I408" s="150"/>
      <c r="J408" s="151">
        <v>0</v>
      </c>
      <c r="K408" s="151">
        <v>0</v>
      </c>
      <c r="L408" s="152"/>
      <c r="M408" s="151"/>
      <c r="N408" s="151"/>
    </row>
    <row r="409" spans="1:14" customFormat="1">
      <c r="A409" s="137"/>
      <c r="B409" s="138"/>
      <c r="C409" s="138"/>
      <c r="D409" s="139"/>
      <c r="E409" s="139"/>
      <c r="F409" s="140"/>
      <c r="G409" s="140"/>
      <c r="H409" s="140"/>
      <c r="I409" s="153"/>
      <c r="J409" s="154">
        <v>0</v>
      </c>
      <c r="K409" s="154">
        <v>0</v>
      </c>
      <c r="L409" s="155"/>
      <c r="M409" s="154"/>
      <c r="N409" s="154"/>
    </row>
    <row r="410" spans="1:14" customFormat="1">
      <c r="A410" s="133"/>
      <c r="B410" s="134"/>
      <c r="C410" s="134"/>
      <c r="D410" s="135"/>
      <c r="E410" s="135"/>
      <c r="F410" s="136"/>
      <c r="G410" s="136"/>
      <c r="H410" s="136"/>
      <c r="I410" s="150"/>
      <c r="J410" s="151">
        <v>0</v>
      </c>
      <c r="K410" s="151">
        <v>0</v>
      </c>
      <c r="L410" s="152"/>
      <c r="M410" s="151"/>
      <c r="N410" s="151"/>
    </row>
    <row r="411" spans="1:14" customFormat="1">
      <c r="A411" s="137"/>
      <c r="B411" s="138"/>
      <c r="C411" s="138"/>
      <c r="D411" s="139"/>
      <c r="E411" s="139"/>
      <c r="F411" s="140"/>
      <c r="G411" s="140"/>
      <c r="H411" s="140"/>
      <c r="I411" s="153"/>
      <c r="J411" s="154">
        <v>0</v>
      </c>
      <c r="K411" s="154">
        <v>0</v>
      </c>
      <c r="L411" s="155"/>
      <c r="M411" s="154"/>
      <c r="N411" s="154"/>
    </row>
    <row r="412" spans="1:14" customFormat="1">
      <c r="A412" s="133"/>
      <c r="B412" s="134"/>
      <c r="C412" s="134"/>
      <c r="D412" s="135"/>
      <c r="E412" s="135"/>
      <c r="F412" s="136"/>
      <c r="G412" s="136"/>
      <c r="H412" s="136"/>
      <c r="I412" s="150"/>
      <c r="J412" s="151">
        <v>0</v>
      </c>
      <c r="K412" s="151">
        <v>0</v>
      </c>
      <c r="L412" s="152"/>
      <c r="M412" s="151"/>
      <c r="N412" s="151"/>
    </row>
    <row r="413" spans="1:14" customFormat="1">
      <c r="A413" s="137"/>
      <c r="B413" s="138"/>
      <c r="C413" s="138"/>
      <c r="D413" s="139"/>
      <c r="E413" s="139"/>
      <c r="F413" s="140"/>
      <c r="G413" s="140"/>
      <c r="H413" s="140"/>
      <c r="I413" s="153"/>
      <c r="J413" s="154">
        <v>0</v>
      </c>
      <c r="K413" s="154">
        <v>0</v>
      </c>
      <c r="L413" s="155"/>
      <c r="M413" s="154"/>
      <c r="N413" s="154"/>
    </row>
    <row r="414" spans="1:14" customFormat="1">
      <c r="A414" s="133"/>
      <c r="B414" s="134"/>
      <c r="C414" s="134"/>
      <c r="D414" s="135"/>
      <c r="E414" s="135"/>
      <c r="F414" s="136"/>
      <c r="G414" s="136"/>
      <c r="H414" s="136"/>
      <c r="I414" s="150"/>
      <c r="J414" s="151">
        <v>0</v>
      </c>
      <c r="K414" s="151">
        <v>0</v>
      </c>
      <c r="L414" s="152"/>
      <c r="M414" s="151"/>
      <c r="N414" s="151"/>
    </row>
    <row r="415" spans="1:14" customFormat="1">
      <c r="A415" s="137"/>
      <c r="B415" s="138"/>
      <c r="C415" s="138"/>
      <c r="D415" s="139"/>
      <c r="E415" s="139"/>
      <c r="F415" s="140"/>
      <c r="G415" s="140"/>
      <c r="H415" s="140"/>
      <c r="I415" s="153"/>
      <c r="J415" s="154">
        <v>0</v>
      </c>
      <c r="K415" s="154">
        <v>0</v>
      </c>
      <c r="L415" s="155"/>
      <c r="M415" s="154"/>
      <c r="N415" s="154"/>
    </row>
    <row r="416" spans="1:14" customFormat="1">
      <c r="A416" s="133"/>
      <c r="B416" s="134"/>
      <c r="C416" s="134"/>
      <c r="D416" s="135"/>
      <c r="E416" s="135"/>
      <c r="F416" s="136"/>
      <c r="G416" s="136"/>
      <c r="H416" s="136"/>
      <c r="I416" s="150"/>
      <c r="J416" s="151">
        <v>0</v>
      </c>
      <c r="K416" s="151">
        <v>0</v>
      </c>
      <c r="L416" s="152"/>
      <c r="M416" s="151"/>
      <c r="N416" s="151"/>
    </row>
    <row r="417" spans="1:14" customFormat="1">
      <c r="A417" s="137"/>
      <c r="B417" s="138"/>
      <c r="C417" s="138"/>
      <c r="D417" s="139"/>
      <c r="E417" s="139"/>
      <c r="F417" s="140"/>
      <c r="G417" s="140"/>
      <c r="H417" s="140"/>
      <c r="I417" s="153"/>
      <c r="J417" s="154">
        <v>0</v>
      </c>
      <c r="K417" s="154">
        <v>0</v>
      </c>
      <c r="L417" s="155"/>
      <c r="M417" s="154"/>
      <c r="N417" s="154"/>
    </row>
    <row r="418" spans="1:14" customFormat="1">
      <c r="A418" s="133"/>
      <c r="B418" s="134"/>
      <c r="C418" s="134"/>
      <c r="D418" s="135"/>
      <c r="E418" s="135"/>
      <c r="F418" s="136"/>
      <c r="G418" s="136"/>
      <c r="H418" s="136"/>
      <c r="I418" s="150"/>
      <c r="J418" s="151">
        <v>0</v>
      </c>
      <c r="K418" s="151">
        <v>0</v>
      </c>
      <c r="L418" s="152"/>
      <c r="M418" s="151"/>
      <c r="N418" s="151"/>
    </row>
    <row r="419" spans="1:14" customFormat="1">
      <c r="A419" s="137"/>
      <c r="B419" s="138"/>
      <c r="C419" s="138"/>
      <c r="D419" s="139"/>
      <c r="E419" s="139"/>
      <c r="F419" s="140"/>
      <c r="G419" s="140"/>
      <c r="H419" s="140"/>
      <c r="I419" s="153"/>
      <c r="J419" s="154">
        <v>0</v>
      </c>
      <c r="K419" s="154">
        <v>0</v>
      </c>
      <c r="L419" s="155"/>
      <c r="M419" s="154"/>
      <c r="N419" s="154"/>
    </row>
    <row r="420" spans="1:14" customFormat="1">
      <c r="A420" s="133"/>
      <c r="B420" s="134"/>
      <c r="C420" s="134"/>
      <c r="D420" s="135"/>
      <c r="E420" s="135"/>
      <c r="F420" s="136"/>
      <c r="G420" s="136"/>
      <c r="H420" s="136"/>
      <c r="I420" s="150"/>
      <c r="J420" s="151">
        <v>0</v>
      </c>
      <c r="K420" s="151">
        <v>0</v>
      </c>
      <c r="L420" s="152"/>
      <c r="M420" s="151"/>
      <c r="N420" s="151"/>
    </row>
    <row r="421" spans="1:14" customFormat="1">
      <c r="A421" s="137"/>
      <c r="B421" s="138"/>
      <c r="C421" s="138"/>
      <c r="D421" s="139"/>
      <c r="E421" s="139"/>
      <c r="F421" s="140"/>
      <c r="G421" s="140"/>
      <c r="H421" s="140"/>
      <c r="I421" s="153"/>
      <c r="J421" s="154">
        <v>0</v>
      </c>
      <c r="K421" s="154">
        <v>0</v>
      </c>
      <c r="L421" s="155"/>
      <c r="M421" s="154"/>
      <c r="N421" s="154"/>
    </row>
    <row r="422" spans="1:14" customFormat="1">
      <c r="A422" s="133"/>
      <c r="B422" s="134"/>
      <c r="C422" s="134"/>
      <c r="D422" s="135"/>
      <c r="E422" s="135"/>
      <c r="F422" s="136"/>
      <c r="G422" s="136"/>
      <c r="H422" s="136"/>
      <c r="I422" s="150"/>
      <c r="J422" s="151">
        <v>0</v>
      </c>
      <c r="K422" s="151">
        <v>0</v>
      </c>
      <c r="L422" s="152"/>
      <c r="M422" s="151"/>
      <c r="N422" s="151"/>
    </row>
    <row r="423" spans="1:14" customFormat="1">
      <c r="A423" s="137"/>
      <c r="B423" s="138"/>
      <c r="C423" s="138"/>
      <c r="D423" s="139"/>
      <c r="E423" s="139"/>
      <c r="F423" s="140"/>
      <c r="G423" s="140"/>
      <c r="H423" s="140"/>
      <c r="I423" s="153"/>
      <c r="J423" s="154">
        <v>0</v>
      </c>
      <c r="K423" s="154">
        <v>0</v>
      </c>
      <c r="L423" s="155"/>
      <c r="M423" s="154"/>
      <c r="N423" s="154"/>
    </row>
    <row r="424" spans="1:14" customFormat="1">
      <c r="A424" s="133"/>
      <c r="B424" s="134"/>
      <c r="C424" s="134"/>
      <c r="D424" s="135"/>
      <c r="E424" s="135"/>
      <c r="F424" s="136"/>
      <c r="G424" s="136"/>
      <c r="H424" s="136"/>
      <c r="I424" s="150"/>
      <c r="J424" s="151">
        <v>0</v>
      </c>
      <c r="K424" s="151">
        <v>0</v>
      </c>
      <c r="L424" s="152"/>
      <c r="M424" s="151"/>
      <c r="N424" s="151"/>
    </row>
    <row r="425" spans="1:14" customFormat="1">
      <c r="A425" s="137"/>
      <c r="B425" s="138"/>
      <c r="C425" s="138"/>
      <c r="D425" s="139"/>
      <c r="E425" s="139"/>
      <c r="F425" s="140"/>
      <c r="G425" s="140"/>
      <c r="H425" s="140"/>
      <c r="I425" s="153"/>
      <c r="J425" s="154">
        <v>0</v>
      </c>
      <c r="K425" s="154">
        <v>0</v>
      </c>
      <c r="L425" s="155"/>
      <c r="M425" s="154"/>
      <c r="N425" s="154"/>
    </row>
    <row r="426" spans="1:14" customFormat="1">
      <c r="A426" s="133"/>
      <c r="B426" s="134"/>
      <c r="C426" s="134"/>
      <c r="D426" s="135"/>
      <c r="E426" s="135"/>
      <c r="F426" s="136"/>
      <c r="G426" s="136"/>
      <c r="H426" s="136"/>
      <c r="I426" s="150"/>
      <c r="J426" s="151">
        <v>0</v>
      </c>
      <c r="K426" s="151">
        <v>0</v>
      </c>
      <c r="L426" s="152"/>
      <c r="M426" s="151"/>
      <c r="N426" s="151"/>
    </row>
    <row r="427" spans="1:14" customFormat="1">
      <c r="A427" s="137"/>
      <c r="B427" s="138"/>
      <c r="C427" s="138"/>
      <c r="D427" s="139"/>
      <c r="E427" s="139"/>
      <c r="F427" s="140"/>
      <c r="G427" s="140"/>
      <c r="H427" s="140"/>
      <c r="I427" s="153"/>
      <c r="J427" s="154">
        <v>0</v>
      </c>
      <c r="K427" s="154">
        <v>0</v>
      </c>
      <c r="L427" s="155"/>
      <c r="M427" s="154"/>
      <c r="N427" s="154"/>
    </row>
    <row r="428" spans="1:14" customFormat="1">
      <c r="A428" s="133"/>
      <c r="B428" s="134"/>
      <c r="C428" s="134"/>
      <c r="D428" s="135"/>
      <c r="E428" s="135"/>
      <c r="F428" s="136"/>
      <c r="G428" s="136"/>
      <c r="H428" s="136"/>
      <c r="I428" s="150"/>
      <c r="J428" s="151">
        <v>0</v>
      </c>
      <c r="K428" s="151">
        <v>0</v>
      </c>
      <c r="L428" s="152"/>
      <c r="M428" s="151"/>
      <c r="N428" s="151"/>
    </row>
    <row r="429" spans="1:14" customFormat="1">
      <c r="A429" s="137"/>
      <c r="B429" s="138"/>
      <c r="C429" s="138"/>
      <c r="D429" s="139"/>
      <c r="E429" s="139"/>
      <c r="F429" s="140"/>
      <c r="G429" s="140"/>
      <c r="H429" s="140"/>
      <c r="I429" s="153"/>
      <c r="J429" s="154">
        <v>0</v>
      </c>
      <c r="K429" s="154">
        <v>0</v>
      </c>
      <c r="L429" s="155"/>
      <c r="M429" s="154"/>
      <c r="N429" s="154"/>
    </row>
    <row r="430" spans="1:14" customFormat="1">
      <c r="A430" s="133"/>
      <c r="B430" s="134"/>
      <c r="C430" s="134"/>
      <c r="D430" s="135"/>
      <c r="E430" s="135"/>
      <c r="F430" s="136"/>
      <c r="G430" s="136"/>
      <c r="H430" s="136"/>
      <c r="I430" s="150"/>
      <c r="J430" s="151">
        <v>0</v>
      </c>
      <c r="K430" s="151">
        <v>0</v>
      </c>
      <c r="L430" s="152"/>
      <c r="M430" s="151"/>
      <c r="N430" s="151"/>
    </row>
    <row r="431" spans="1:14" customFormat="1">
      <c r="A431" s="137"/>
      <c r="B431" s="138"/>
      <c r="C431" s="138"/>
      <c r="D431" s="139"/>
      <c r="E431" s="139"/>
      <c r="F431" s="140"/>
      <c r="G431" s="140"/>
      <c r="H431" s="140"/>
      <c r="I431" s="153"/>
      <c r="J431" s="154">
        <v>0</v>
      </c>
      <c r="K431" s="154">
        <v>0</v>
      </c>
      <c r="L431" s="155"/>
      <c r="M431" s="154"/>
      <c r="N431" s="154"/>
    </row>
    <row r="432" spans="1:14" customFormat="1">
      <c r="A432" s="133"/>
      <c r="B432" s="134"/>
      <c r="C432" s="134"/>
      <c r="D432" s="135"/>
      <c r="E432" s="135"/>
      <c r="F432" s="136"/>
      <c r="G432" s="136"/>
      <c r="H432" s="136"/>
      <c r="I432" s="150"/>
      <c r="J432" s="151">
        <v>0</v>
      </c>
      <c r="K432" s="151">
        <v>0</v>
      </c>
      <c r="L432" s="152"/>
      <c r="M432" s="151"/>
      <c r="N432" s="151"/>
    </row>
    <row r="433" spans="1:14" customFormat="1">
      <c r="A433" s="137"/>
      <c r="B433" s="138"/>
      <c r="C433" s="138"/>
      <c r="D433" s="139"/>
      <c r="E433" s="139"/>
      <c r="F433" s="140"/>
      <c r="G433" s="140"/>
      <c r="H433" s="140"/>
      <c r="I433" s="153"/>
      <c r="J433" s="154">
        <v>0</v>
      </c>
      <c r="K433" s="154">
        <v>0</v>
      </c>
      <c r="L433" s="155"/>
      <c r="M433" s="154"/>
      <c r="N433" s="154"/>
    </row>
    <row r="434" spans="1:14" customFormat="1">
      <c r="A434" s="133"/>
      <c r="B434" s="134"/>
      <c r="C434" s="134"/>
      <c r="D434" s="135"/>
      <c r="E434" s="135"/>
      <c r="F434" s="136"/>
      <c r="G434" s="136"/>
      <c r="H434" s="136"/>
      <c r="I434" s="150"/>
      <c r="J434" s="151">
        <v>0</v>
      </c>
      <c r="K434" s="151">
        <v>0</v>
      </c>
      <c r="L434" s="152"/>
      <c r="M434" s="151"/>
      <c r="N434" s="151"/>
    </row>
    <row r="435" spans="1:14" customFormat="1">
      <c r="A435" s="137"/>
      <c r="B435" s="138"/>
      <c r="C435" s="138"/>
      <c r="D435" s="139"/>
      <c r="E435" s="139"/>
      <c r="F435" s="140"/>
      <c r="G435" s="140"/>
      <c r="H435" s="140"/>
      <c r="I435" s="153"/>
      <c r="J435" s="154">
        <v>0</v>
      </c>
      <c r="K435" s="154">
        <v>0</v>
      </c>
      <c r="L435" s="155"/>
      <c r="M435" s="154"/>
      <c r="N435" s="154"/>
    </row>
    <row r="436" spans="1:14" customFormat="1">
      <c r="A436" s="133"/>
      <c r="B436" s="134"/>
      <c r="C436" s="134"/>
      <c r="D436" s="135"/>
      <c r="E436" s="135"/>
      <c r="F436" s="136"/>
      <c r="G436" s="136"/>
      <c r="H436" s="136"/>
      <c r="I436" s="150"/>
      <c r="J436" s="151">
        <v>0</v>
      </c>
      <c r="K436" s="151">
        <v>0</v>
      </c>
      <c r="L436" s="152"/>
      <c r="M436" s="151"/>
      <c r="N436" s="151"/>
    </row>
    <row r="437" spans="1:14" customFormat="1">
      <c r="A437" s="137"/>
      <c r="B437" s="138"/>
      <c r="C437" s="138"/>
      <c r="D437" s="139"/>
      <c r="E437" s="139"/>
      <c r="F437" s="140"/>
      <c r="G437" s="140"/>
      <c r="H437" s="140"/>
      <c r="I437" s="153"/>
      <c r="J437" s="154">
        <v>0</v>
      </c>
      <c r="K437" s="154">
        <v>0</v>
      </c>
      <c r="L437" s="155"/>
      <c r="M437" s="154"/>
      <c r="N437" s="154"/>
    </row>
    <row r="438" spans="1:14" customFormat="1">
      <c r="A438" s="133"/>
      <c r="B438" s="134"/>
      <c r="C438" s="134"/>
      <c r="D438" s="135"/>
      <c r="E438" s="135"/>
      <c r="F438" s="136"/>
      <c r="G438" s="136"/>
      <c r="H438" s="136"/>
      <c r="I438" s="150"/>
      <c r="J438" s="151">
        <v>0</v>
      </c>
      <c r="K438" s="151">
        <v>0</v>
      </c>
      <c r="L438" s="152"/>
      <c r="M438" s="151"/>
      <c r="N438" s="151"/>
    </row>
    <row r="439" spans="1:14" customFormat="1">
      <c r="A439" s="137"/>
      <c r="B439" s="138"/>
      <c r="C439" s="138"/>
      <c r="D439" s="139"/>
      <c r="E439" s="139"/>
      <c r="F439" s="140"/>
      <c r="G439" s="140"/>
      <c r="H439" s="140"/>
      <c r="I439" s="153"/>
      <c r="J439" s="154">
        <v>0</v>
      </c>
      <c r="K439" s="154">
        <v>0</v>
      </c>
      <c r="L439" s="155"/>
      <c r="M439" s="154"/>
      <c r="N439" s="154"/>
    </row>
    <row r="440" spans="1:14" customFormat="1">
      <c r="A440" s="133"/>
      <c r="B440" s="134"/>
      <c r="C440" s="134"/>
      <c r="D440" s="135"/>
      <c r="E440" s="135"/>
      <c r="F440" s="136"/>
      <c r="G440" s="136"/>
      <c r="H440" s="136"/>
      <c r="I440" s="150"/>
      <c r="J440" s="151">
        <v>0</v>
      </c>
      <c r="K440" s="151">
        <v>0</v>
      </c>
      <c r="L440" s="152"/>
      <c r="M440" s="151"/>
      <c r="N440" s="151"/>
    </row>
    <row r="441" spans="1:14" customFormat="1">
      <c r="A441" s="137"/>
      <c r="B441" s="138"/>
      <c r="C441" s="138"/>
      <c r="D441" s="139"/>
      <c r="E441" s="139"/>
      <c r="F441" s="140"/>
      <c r="G441" s="140"/>
      <c r="H441" s="140"/>
      <c r="I441" s="153"/>
      <c r="J441" s="154">
        <v>0</v>
      </c>
      <c r="K441" s="154">
        <v>0</v>
      </c>
      <c r="L441" s="155"/>
      <c r="M441" s="154"/>
      <c r="N441" s="154"/>
    </row>
    <row r="442" spans="1:14" customFormat="1">
      <c r="A442" s="133"/>
      <c r="B442" s="134"/>
      <c r="C442" s="134"/>
      <c r="D442" s="135"/>
      <c r="E442" s="135"/>
      <c r="F442" s="136"/>
      <c r="G442" s="136"/>
      <c r="H442" s="136"/>
      <c r="I442" s="150"/>
      <c r="J442" s="151">
        <v>0</v>
      </c>
      <c r="K442" s="151">
        <v>0</v>
      </c>
      <c r="L442" s="152"/>
      <c r="M442" s="151"/>
      <c r="N442" s="151"/>
    </row>
    <row r="443" spans="1:14" customFormat="1">
      <c r="A443" s="137"/>
      <c r="B443" s="138"/>
      <c r="C443" s="138"/>
      <c r="D443" s="139"/>
      <c r="E443" s="139"/>
      <c r="F443" s="140"/>
      <c r="G443" s="140"/>
      <c r="H443" s="140"/>
      <c r="I443" s="153"/>
      <c r="J443" s="154">
        <v>0</v>
      </c>
      <c r="K443" s="154">
        <v>0</v>
      </c>
      <c r="L443" s="155"/>
      <c r="M443" s="154"/>
      <c r="N443" s="154"/>
    </row>
    <row r="444" spans="1:14" customFormat="1">
      <c r="A444" s="133"/>
      <c r="B444" s="134"/>
      <c r="C444" s="134"/>
      <c r="D444" s="135"/>
      <c r="E444" s="135"/>
      <c r="F444" s="136"/>
      <c r="G444" s="136"/>
      <c r="H444" s="136"/>
      <c r="I444" s="150"/>
      <c r="J444" s="151">
        <v>0</v>
      </c>
      <c r="K444" s="151">
        <v>0</v>
      </c>
      <c r="L444" s="152"/>
      <c r="M444" s="151"/>
      <c r="N444" s="151"/>
    </row>
    <row r="445" spans="1:14" customFormat="1">
      <c r="A445" s="137"/>
      <c r="B445" s="138"/>
      <c r="C445" s="138"/>
      <c r="D445" s="139"/>
      <c r="E445" s="139"/>
      <c r="F445" s="140"/>
      <c r="G445" s="140"/>
      <c r="H445" s="140"/>
      <c r="I445" s="153"/>
      <c r="J445" s="154">
        <v>0</v>
      </c>
      <c r="K445" s="154">
        <v>0</v>
      </c>
      <c r="L445" s="155"/>
      <c r="M445" s="154"/>
      <c r="N445" s="154"/>
    </row>
    <row r="446" spans="1:14" customFormat="1">
      <c r="A446" s="133"/>
      <c r="B446" s="134"/>
      <c r="C446" s="134"/>
      <c r="D446" s="135"/>
      <c r="E446" s="135"/>
      <c r="F446" s="136"/>
      <c r="G446" s="136"/>
      <c r="H446" s="136"/>
      <c r="I446" s="150"/>
      <c r="J446" s="151">
        <v>0</v>
      </c>
      <c r="K446" s="151">
        <v>0</v>
      </c>
      <c r="L446" s="152"/>
      <c r="M446" s="151"/>
      <c r="N446" s="151"/>
    </row>
    <row r="447" spans="1:14" customFormat="1">
      <c r="A447" s="137"/>
      <c r="B447" s="138"/>
      <c r="C447" s="138"/>
      <c r="D447" s="139"/>
      <c r="E447" s="139"/>
      <c r="F447" s="140"/>
      <c r="G447" s="140"/>
      <c r="H447" s="140"/>
      <c r="I447" s="153"/>
      <c r="J447" s="154">
        <v>0</v>
      </c>
      <c r="K447" s="154">
        <v>0</v>
      </c>
      <c r="L447" s="155"/>
      <c r="M447" s="154"/>
      <c r="N447" s="154"/>
    </row>
    <row r="448" spans="1:14" customFormat="1">
      <c r="A448" s="133"/>
      <c r="B448" s="134"/>
      <c r="C448" s="134"/>
      <c r="D448" s="135"/>
      <c r="E448" s="135"/>
      <c r="F448" s="136"/>
      <c r="G448" s="136"/>
      <c r="H448" s="136"/>
      <c r="I448" s="150"/>
      <c r="J448" s="151">
        <v>0</v>
      </c>
      <c r="K448" s="151">
        <v>0</v>
      </c>
      <c r="L448" s="152"/>
      <c r="M448" s="151"/>
      <c r="N448" s="151"/>
    </row>
    <row r="449" spans="1:14" customFormat="1">
      <c r="A449" s="137"/>
      <c r="B449" s="138"/>
      <c r="C449" s="138"/>
      <c r="D449" s="139"/>
      <c r="E449" s="139"/>
      <c r="F449" s="140"/>
      <c r="G449" s="140"/>
      <c r="H449" s="140"/>
      <c r="I449" s="153"/>
      <c r="J449" s="154">
        <v>0</v>
      </c>
      <c r="K449" s="154">
        <v>0</v>
      </c>
      <c r="L449" s="155"/>
      <c r="M449" s="154"/>
      <c r="N449" s="154"/>
    </row>
    <row r="450" spans="1:14" customFormat="1">
      <c r="A450" s="133"/>
      <c r="B450" s="134"/>
      <c r="C450" s="134"/>
      <c r="D450" s="135"/>
      <c r="E450" s="135"/>
      <c r="F450" s="136"/>
      <c r="G450" s="136"/>
      <c r="H450" s="136"/>
      <c r="I450" s="150"/>
      <c r="J450" s="151">
        <v>0</v>
      </c>
      <c r="K450" s="151">
        <v>0</v>
      </c>
      <c r="L450" s="152"/>
      <c r="M450" s="151"/>
      <c r="N450" s="151"/>
    </row>
    <row r="451" spans="1:14" customFormat="1">
      <c r="A451" s="137"/>
      <c r="B451" s="138"/>
      <c r="C451" s="138"/>
      <c r="D451" s="139"/>
      <c r="E451" s="139"/>
      <c r="F451" s="140"/>
      <c r="G451" s="140"/>
      <c r="H451" s="140"/>
      <c r="I451" s="153"/>
      <c r="J451" s="154">
        <v>0</v>
      </c>
      <c r="K451" s="154">
        <v>0</v>
      </c>
      <c r="L451" s="155"/>
      <c r="M451" s="154"/>
      <c r="N451" s="154"/>
    </row>
    <row r="452" spans="1:14" customFormat="1">
      <c r="A452" s="133"/>
      <c r="B452" s="134"/>
      <c r="C452" s="134"/>
      <c r="D452" s="135"/>
      <c r="E452" s="135"/>
      <c r="F452" s="136"/>
      <c r="G452" s="136"/>
      <c r="H452" s="136"/>
      <c r="I452" s="150"/>
      <c r="J452" s="151">
        <v>0</v>
      </c>
      <c r="K452" s="151">
        <v>0</v>
      </c>
      <c r="L452" s="152"/>
      <c r="M452" s="151"/>
      <c r="N452" s="151"/>
    </row>
    <row r="453" spans="1:14" customFormat="1">
      <c r="A453" s="137"/>
      <c r="B453" s="138"/>
      <c r="C453" s="138"/>
      <c r="D453" s="139"/>
      <c r="E453" s="139"/>
      <c r="F453" s="140"/>
      <c r="G453" s="140"/>
      <c r="H453" s="140"/>
      <c r="I453" s="153"/>
      <c r="J453" s="154">
        <v>0</v>
      </c>
      <c r="K453" s="154">
        <v>0</v>
      </c>
      <c r="L453" s="155"/>
      <c r="M453" s="154"/>
      <c r="N453" s="154"/>
    </row>
    <row r="454" spans="1:14" customFormat="1">
      <c r="A454" s="133"/>
      <c r="B454" s="134"/>
      <c r="C454" s="134"/>
      <c r="D454" s="135"/>
      <c r="E454" s="135"/>
      <c r="F454" s="136"/>
      <c r="G454" s="136"/>
      <c r="H454" s="136"/>
      <c r="I454" s="150"/>
      <c r="J454" s="151">
        <v>0</v>
      </c>
      <c r="K454" s="151">
        <v>0</v>
      </c>
      <c r="L454" s="152"/>
      <c r="M454" s="151"/>
      <c r="N454" s="151"/>
    </row>
    <row r="455" spans="1:14" customFormat="1">
      <c r="A455" s="137"/>
      <c r="B455" s="138"/>
      <c r="C455" s="138"/>
      <c r="D455" s="139"/>
      <c r="E455" s="139"/>
      <c r="F455" s="140"/>
      <c r="G455" s="140"/>
      <c r="H455" s="140"/>
      <c r="I455" s="153"/>
      <c r="J455" s="154">
        <v>0</v>
      </c>
      <c r="K455" s="154">
        <v>0</v>
      </c>
      <c r="L455" s="155"/>
      <c r="M455" s="154"/>
      <c r="N455" s="154"/>
    </row>
    <row r="456" spans="1:14" customFormat="1">
      <c r="A456" s="133"/>
      <c r="B456" s="134"/>
      <c r="C456" s="134"/>
      <c r="D456" s="135"/>
      <c r="E456" s="135"/>
      <c r="F456" s="136"/>
      <c r="G456" s="136"/>
      <c r="H456" s="136"/>
      <c r="I456" s="150"/>
      <c r="J456" s="151">
        <v>0</v>
      </c>
      <c r="K456" s="151">
        <v>0</v>
      </c>
      <c r="L456" s="152"/>
      <c r="M456" s="151"/>
      <c r="N456" s="151"/>
    </row>
    <row r="457" spans="1:14" customFormat="1">
      <c r="A457" s="137"/>
      <c r="B457" s="138"/>
      <c r="C457" s="138"/>
      <c r="D457" s="139"/>
      <c r="E457" s="139"/>
      <c r="F457" s="140"/>
      <c r="G457" s="140"/>
      <c r="H457" s="140"/>
      <c r="I457" s="153"/>
      <c r="J457" s="154">
        <v>0</v>
      </c>
      <c r="K457" s="154">
        <v>0</v>
      </c>
      <c r="L457" s="155"/>
      <c r="M457" s="154"/>
      <c r="N457" s="154"/>
    </row>
    <row r="458" spans="1:14" customFormat="1">
      <c r="A458" s="133"/>
      <c r="B458" s="134"/>
      <c r="C458" s="134"/>
      <c r="D458" s="135"/>
      <c r="E458" s="135"/>
      <c r="F458" s="136"/>
      <c r="G458" s="136"/>
      <c r="H458" s="136"/>
      <c r="I458" s="150"/>
      <c r="J458" s="151">
        <v>0</v>
      </c>
      <c r="K458" s="151">
        <v>0</v>
      </c>
      <c r="L458" s="152"/>
      <c r="M458" s="151"/>
      <c r="N458" s="151"/>
    </row>
    <row r="459" spans="1:14" customFormat="1">
      <c r="A459" s="137"/>
      <c r="B459" s="138"/>
      <c r="C459" s="138"/>
      <c r="D459" s="139"/>
      <c r="E459" s="139"/>
      <c r="F459" s="140"/>
      <c r="G459" s="140"/>
      <c r="H459" s="140"/>
      <c r="I459" s="153"/>
      <c r="J459" s="154">
        <v>0</v>
      </c>
      <c r="K459" s="154">
        <v>0</v>
      </c>
      <c r="L459" s="155"/>
      <c r="M459" s="154"/>
      <c r="N459" s="154"/>
    </row>
    <row r="460" spans="1:14" customFormat="1">
      <c r="A460" s="133"/>
      <c r="B460" s="134"/>
      <c r="C460" s="134"/>
      <c r="D460" s="135"/>
      <c r="E460" s="135"/>
      <c r="F460" s="136"/>
      <c r="G460" s="136"/>
      <c r="H460" s="136"/>
      <c r="I460" s="150"/>
      <c r="J460" s="151">
        <v>0</v>
      </c>
      <c r="K460" s="151">
        <v>0</v>
      </c>
      <c r="L460" s="152"/>
      <c r="M460" s="151"/>
      <c r="N460" s="151"/>
    </row>
    <row r="461" spans="1:14" customFormat="1">
      <c r="A461" s="137"/>
      <c r="B461" s="138"/>
      <c r="C461" s="138"/>
      <c r="D461" s="139"/>
      <c r="E461" s="139"/>
      <c r="F461" s="140"/>
      <c r="G461" s="140"/>
      <c r="H461" s="140"/>
      <c r="I461" s="153"/>
      <c r="J461" s="154">
        <v>0</v>
      </c>
      <c r="K461" s="154">
        <v>0</v>
      </c>
      <c r="L461" s="155"/>
      <c r="M461" s="154"/>
      <c r="N461" s="154"/>
    </row>
    <row r="462" spans="1:14" customFormat="1">
      <c r="A462" s="133"/>
      <c r="B462" s="134"/>
      <c r="C462" s="134"/>
      <c r="D462" s="135"/>
      <c r="E462" s="135"/>
      <c r="F462" s="136"/>
      <c r="G462" s="136"/>
      <c r="H462" s="136"/>
      <c r="I462" s="150"/>
      <c r="J462" s="151">
        <v>0</v>
      </c>
      <c r="K462" s="151">
        <v>0</v>
      </c>
      <c r="L462" s="152"/>
      <c r="M462" s="151"/>
      <c r="N462" s="151"/>
    </row>
    <row r="463" spans="1:14" customFormat="1">
      <c r="A463" s="137"/>
      <c r="B463" s="138"/>
      <c r="C463" s="138"/>
      <c r="D463" s="139"/>
      <c r="E463" s="139"/>
      <c r="F463" s="140"/>
      <c r="G463" s="140"/>
      <c r="H463" s="140"/>
      <c r="I463" s="153"/>
      <c r="J463" s="154">
        <v>0</v>
      </c>
      <c r="K463" s="154">
        <v>0</v>
      </c>
      <c r="L463" s="155"/>
      <c r="M463" s="154"/>
      <c r="N463" s="154"/>
    </row>
    <row r="464" spans="1:14" customFormat="1">
      <c r="A464" s="133"/>
      <c r="B464" s="134"/>
      <c r="C464" s="134"/>
      <c r="D464" s="135"/>
      <c r="E464" s="135"/>
      <c r="F464" s="136"/>
      <c r="G464" s="136"/>
      <c r="H464" s="136"/>
      <c r="I464" s="150"/>
      <c r="J464" s="151">
        <v>0</v>
      </c>
      <c r="K464" s="151">
        <v>0</v>
      </c>
      <c r="L464" s="152"/>
      <c r="M464" s="151"/>
      <c r="N464" s="151"/>
    </row>
    <row r="465" spans="1:14" customFormat="1">
      <c r="A465" s="137"/>
      <c r="B465" s="138"/>
      <c r="C465" s="138"/>
      <c r="D465" s="139"/>
      <c r="E465" s="139"/>
      <c r="F465" s="140"/>
      <c r="G465" s="140"/>
      <c r="H465" s="140"/>
      <c r="I465" s="153"/>
      <c r="J465" s="154">
        <v>0</v>
      </c>
      <c r="K465" s="154">
        <v>0</v>
      </c>
      <c r="L465" s="155"/>
      <c r="M465" s="154"/>
      <c r="N465" s="154"/>
    </row>
    <row r="466" spans="1:14" customFormat="1">
      <c r="A466" s="133"/>
      <c r="B466" s="134"/>
      <c r="C466" s="134"/>
      <c r="D466" s="135"/>
      <c r="E466" s="135"/>
      <c r="F466" s="136"/>
      <c r="G466" s="136"/>
      <c r="H466" s="136"/>
      <c r="I466" s="150"/>
      <c r="J466" s="151">
        <v>0</v>
      </c>
      <c r="K466" s="151">
        <v>0</v>
      </c>
      <c r="L466" s="152"/>
      <c r="M466" s="151"/>
      <c r="N466" s="151"/>
    </row>
    <row r="467" spans="1:14" customFormat="1">
      <c r="A467" s="137"/>
      <c r="B467" s="138"/>
      <c r="C467" s="138"/>
      <c r="D467" s="139"/>
      <c r="E467" s="139"/>
      <c r="F467" s="140"/>
      <c r="G467" s="140"/>
      <c r="H467" s="140"/>
      <c r="I467" s="153"/>
      <c r="J467" s="154">
        <v>0</v>
      </c>
      <c r="K467" s="154">
        <v>0</v>
      </c>
      <c r="L467" s="155"/>
      <c r="M467" s="154"/>
      <c r="N467" s="154"/>
    </row>
    <row r="468" spans="1:14" customFormat="1">
      <c r="A468" s="133"/>
      <c r="B468" s="134"/>
      <c r="C468" s="134"/>
      <c r="D468" s="135"/>
      <c r="E468" s="135"/>
      <c r="F468" s="136"/>
      <c r="G468" s="136"/>
      <c r="H468" s="136"/>
      <c r="I468" s="150"/>
      <c r="J468" s="151">
        <v>0</v>
      </c>
      <c r="K468" s="151">
        <v>0</v>
      </c>
      <c r="L468" s="152"/>
      <c r="M468" s="151"/>
      <c r="N468" s="151"/>
    </row>
    <row r="469" spans="1:14" customFormat="1">
      <c r="A469" s="137"/>
      <c r="B469" s="138"/>
      <c r="C469" s="138"/>
      <c r="D469" s="139"/>
      <c r="E469" s="139"/>
      <c r="F469" s="140"/>
      <c r="G469" s="140"/>
      <c r="H469" s="140"/>
      <c r="I469" s="153"/>
      <c r="J469" s="154">
        <v>0</v>
      </c>
      <c r="K469" s="154">
        <v>0</v>
      </c>
      <c r="L469" s="155"/>
      <c r="M469" s="154"/>
      <c r="N469" s="154"/>
    </row>
    <row r="470" spans="1:14" customFormat="1">
      <c r="A470" s="133"/>
      <c r="B470" s="134"/>
      <c r="C470" s="134"/>
      <c r="D470" s="135"/>
      <c r="E470" s="135"/>
      <c r="F470" s="136"/>
      <c r="G470" s="136"/>
      <c r="H470" s="136"/>
      <c r="I470" s="150"/>
      <c r="J470" s="151">
        <v>0</v>
      </c>
      <c r="K470" s="151">
        <v>0</v>
      </c>
      <c r="L470" s="152"/>
      <c r="M470" s="151"/>
      <c r="N470" s="151"/>
    </row>
    <row r="471" spans="1:14" customFormat="1">
      <c r="A471" s="137"/>
      <c r="B471" s="138"/>
      <c r="C471" s="138"/>
      <c r="D471" s="139"/>
      <c r="E471" s="139"/>
      <c r="F471" s="140"/>
      <c r="G471" s="140"/>
      <c r="H471" s="140"/>
      <c r="I471" s="153"/>
      <c r="J471" s="154">
        <v>0</v>
      </c>
      <c r="K471" s="154">
        <v>0</v>
      </c>
      <c r="L471" s="155"/>
      <c r="M471" s="154"/>
      <c r="N471" s="154"/>
    </row>
    <row r="472" spans="1:14" customFormat="1">
      <c r="A472" s="133"/>
      <c r="B472" s="134"/>
      <c r="C472" s="134"/>
      <c r="D472" s="135"/>
      <c r="E472" s="135"/>
      <c r="F472" s="136"/>
      <c r="G472" s="136"/>
      <c r="H472" s="136"/>
      <c r="I472" s="150"/>
      <c r="J472" s="151">
        <v>0</v>
      </c>
      <c r="K472" s="151">
        <v>0</v>
      </c>
      <c r="L472" s="152"/>
      <c r="M472" s="151"/>
      <c r="N472" s="151"/>
    </row>
    <row r="473" spans="1:14" customFormat="1">
      <c r="A473" s="137"/>
      <c r="B473" s="138"/>
      <c r="C473" s="138"/>
      <c r="D473" s="139"/>
      <c r="E473" s="139"/>
      <c r="F473" s="140"/>
      <c r="G473" s="140"/>
      <c r="H473" s="140"/>
      <c r="I473" s="153"/>
      <c r="J473" s="154">
        <v>0</v>
      </c>
      <c r="K473" s="154">
        <v>0</v>
      </c>
      <c r="L473" s="155"/>
      <c r="M473" s="154"/>
      <c r="N473" s="154"/>
    </row>
    <row r="474" spans="1:14" customFormat="1">
      <c r="A474" s="133"/>
      <c r="B474" s="134"/>
      <c r="C474" s="134"/>
      <c r="D474" s="135"/>
      <c r="E474" s="135"/>
      <c r="F474" s="136"/>
      <c r="G474" s="136"/>
      <c r="H474" s="136"/>
      <c r="I474" s="150"/>
      <c r="J474" s="151">
        <v>0</v>
      </c>
      <c r="K474" s="151">
        <v>0</v>
      </c>
      <c r="L474" s="152"/>
      <c r="M474" s="151"/>
      <c r="N474" s="151"/>
    </row>
    <row r="475" spans="1:14" customFormat="1">
      <c r="A475" s="137"/>
      <c r="B475" s="138"/>
      <c r="C475" s="138"/>
      <c r="D475" s="139"/>
      <c r="E475" s="139"/>
      <c r="F475" s="140"/>
      <c r="G475" s="140"/>
      <c r="H475" s="140"/>
      <c r="I475" s="153"/>
      <c r="J475" s="154">
        <v>0</v>
      </c>
      <c r="K475" s="154">
        <v>0</v>
      </c>
      <c r="L475" s="155"/>
      <c r="M475" s="154"/>
      <c r="N475" s="154"/>
    </row>
    <row r="476" spans="1:14" customFormat="1">
      <c r="A476" s="133"/>
      <c r="B476" s="134"/>
      <c r="C476" s="134"/>
      <c r="D476" s="135"/>
      <c r="E476" s="135"/>
      <c r="F476" s="136"/>
      <c r="G476" s="136"/>
      <c r="H476" s="136"/>
      <c r="I476" s="150"/>
      <c r="J476" s="151">
        <v>0</v>
      </c>
      <c r="K476" s="151">
        <v>0</v>
      </c>
      <c r="L476" s="152"/>
      <c r="M476" s="151"/>
      <c r="N476" s="151"/>
    </row>
    <row r="477" spans="1:14" customFormat="1">
      <c r="A477" s="137"/>
      <c r="B477" s="138"/>
      <c r="C477" s="138"/>
      <c r="D477" s="139"/>
      <c r="E477" s="139"/>
      <c r="F477" s="140"/>
      <c r="G477" s="140"/>
      <c r="H477" s="140"/>
      <c r="I477" s="153"/>
      <c r="J477" s="154">
        <v>0</v>
      </c>
      <c r="K477" s="154">
        <v>0</v>
      </c>
      <c r="L477" s="155"/>
      <c r="M477" s="154"/>
      <c r="N477" s="154"/>
    </row>
    <row r="478" spans="1:14" customFormat="1">
      <c r="A478" s="133"/>
      <c r="B478" s="134"/>
      <c r="C478" s="134"/>
      <c r="D478" s="135"/>
      <c r="E478" s="135"/>
      <c r="F478" s="136"/>
      <c r="G478" s="136"/>
      <c r="H478" s="136"/>
      <c r="I478" s="150"/>
      <c r="J478" s="151">
        <v>0</v>
      </c>
      <c r="K478" s="151">
        <v>0</v>
      </c>
      <c r="L478" s="152"/>
      <c r="M478" s="151"/>
      <c r="N478" s="151"/>
    </row>
    <row r="479" spans="1:14" customFormat="1">
      <c r="A479" s="137"/>
      <c r="B479" s="138"/>
      <c r="C479" s="138"/>
      <c r="D479" s="139"/>
      <c r="E479" s="139"/>
      <c r="F479" s="140"/>
      <c r="G479" s="140"/>
      <c r="H479" s="140"/>
      <c r="I479" s="153"/>
      <c r="J479" s="154">
        <v>0</v>
      </c>
      <c r="K479" s="154">
        <v>0</v>
      </c>
      <c r="L479" s="155"/>
      <c r="M479" s="154"/>
      <c r="N479" s="154"/>
    </row>
    <row r="480" spans="1:14" customFormat="1">
      <c r="A480" s="133"/>
      <c r="B480" s="134"/>
      <c r="C480" s="134"/>
      <c r="D480" s="135"/>
      <c r="E480" s="135"/>
      <c r="F480" s="136"/>
      <c r="G480" s="136"/>
      <c r="H480" s="136"/>
      <c r="I480" s="150"/>
      <c r="J480" s="151">
        <v>0</v>
      </c>
      <c r="K480" s="151">
        <v>0</v>
      </c>
      <c r="L480" s="152"/>
      <c r="M480" s="151"/>
      <c r="N480" s="151"/>
    </row>
    <row r="481" spans="1:14" customFormat="1">
      <c r="A481" s="137"/>
      <c r="B481" s="138"/>
      <c r="C481" s="138"/>
      <c r="D481" s="139"/>
      <c r="E481" s="139"/>
      <c r="F481" s="140"/>
      <c r="G481" s="140"/>
      <c r="H481" s="140"/>
      <c r="I481" s="153"/>
      <c r="J481" s="154">
        <v>0</v>
      </c>
      <c r="K481" s="154">
        <v>0</v>
      </c>
      <c r="L481" s="155"/>
      <c r="M481" s="154"/>
      <c r="N481" s="154"/>
    </row>
    <row r="482" spans="1:14" customFormat="1">
      <c r="A482" s="133"/>
      <c r="B482" s="134"/>
      <c r="C482" s="134"/>
      <c r="D482" s="135"/>
      <c r="E482" s="135"/>
      <c r="F482" s="136"/>
      <c r="G482" s="136"/>
      <c r="H482" s="136"/>
      <c r="I482" s="150"/>
      <c r="J482" s="151">
        <v>0</v>
      </c>
      <c r="K482" s="151">
        <v>0</v>
      </c>
      <c r="L482" s="152"/>
      <c r="M482" s="151"/>
      <c r="N482" s="151"/>
    </row>
    <row r="483" spans="1:14" customFormat="1">
      <c r="A483" s="137"/>
      <c r="B483" s="138"/>
      <c r="C483" s="138"/>
      <c r="D483" s="139"/>
      <c r="E483" s="139"/>
      <c r="F483" s="140"/>
      <c r="G483" s="140"/>
      <c r="H483" s="140"/>
      <c r="I483" s="153"/>
      <c r="J483" s="154">
        <v>0</v>
      </c>
      <c r="K483" s="154">
        <v>0</v>
      </c>
      <c r="L483" s="155"/>
      <c r="M483" s="154"/>
      <c r="N483" s="154"/>
    </row>
    <row r="484" spans="1:14" customFormat="1">
      <c r="A484" s="133"/>
      <c r="B484" s="134"/>
      <c r="C484" s="134"/>
      <c r="D484" s="135"/>
      <c r="E484" s="135"/>
      <c r="F484" s="136"/>
      <c r="G484" s="136"/>
      <c r="H484" s="136"/>
      <c r="I484" s="150"/>
      <c r="J484" s="151">
        <v>0</v>
      </c>
      <c r="K484" s="151">
        <v>0</v>
      </c>
      <c r="L484" s="152"/>
      <c r="M484" s="151"/>
      <c r="N484" s="151"/>
    </row>
    <row r="485" spans="1:14" customFormat="1">
      <c r="A485" s="137"/>
      <c r="B485" s="138"/>
      <c r="C485" s="138"/>
      <c r="D485" s="139"/>
      <c r="E485" s="139"/>
      <c r="F485" s="140"/>
      <c r="G485" s="140"/>
      <c r="H485" s="140"/>
      <c r="I485" s="153"/>
      <c r="J485" s="154">
        <v>0</v>
      </c>
      <c r="K485" s="154">
        <v>0</v>
      </c>
      <c r="L485" s="155"/>
      <c r="M485" s="154"/>
      <c r="N485" s="154"/>
    </row>
    <row r="486" spans="1:14" customFormat="1">
      <c r="A486" s="133"/>
      <c r="B486" s="134"/>
      <c r="C486" s="134"/>
      <c r="D486" s="135"/>
      <c r="E486" s="135"/>
      <c r="F486" s="136"/>
      <c r="G486" s="136"/>
      <c r="H486" s="136"/>
      <c r="I486" s="150"/>
      <c r="J486" s="151">
        <v>0</v>
      </c>
      <c r="K486" s="151">
        <v>0</v>
      </c>
      <c r="L486" s="152"/>
      <c r="M486" s="151"/>
      <c r="N486" s="151"/>
    </row>
    <row r="487" spans="1:14" customFormat="1">
      <c r="A487" s="137"/>
      <c r="B487" s="138"/>
      <c r="C487" s="138"/>
      <c r="D487" s="139"/>
      <c r="E487" s="139"/>
      <c r="F487" s="140"/>
      <c r="G487" s="140"/>
      <c r="H487" s="140"/>
      <c r="I487" s="153"/>
      <c r="J487" s="154">
        <v>0</v>
      </c>
      <c r="K487" s="154">
        <v>0</v>
      </c>
      <c r="L487" s="155"/>
      <c r="M487" s="154"/>
      <c r="N487" s="154"/>
    </row>
    <row r="488" spans="1:14" customFormat="1">
      <c r="A488" s="133"/>
      <c r="B488" s="134"/>
      <c r="C488" s="134"/>
      <c r="D488" s="135"/>
      <c r="E488" s="135"/>
      <c r="F488" s="136"/>
      <c r="G488" s="136"/>
      <c r="H488" s="136"/>
      <c r="I488" s="150"/>
      <c r="J488" s="151">
        <v>0</v>
      </c>
      <c r="K488" s="151">
        <v>0</v>
      </c>
      <c r="L488" s="152"/>
      <c r="M488" s="151"/>
      <c r="N488" s="151"/>
    </row>
    <row r="489" spans="1:14" customFormat="1">
      <c r="A489" s="137"/>
      <c r="B489" s="138"/>
      <c r="C489" s="138"/>
      <c r="D489" s="139"/>
      <c r="E489" s="139"/>
      <c r="F489" s="140"/>
      <c r="G489" s="140"/>
      <c r="H489" s="140"/>
      <c r="I489" s="153"/>
      <c r="J489" s="154">
        <v>0</v>
      </c>
      <c r="K489" s="154">
        <v>0</v>
      </c>
      <c r="L489" s="155"/>
      <c r="M489" s="154"/>
      <c r="N489" s="154"/>
    </row>
    <row r="490" spans="1:14" customFormat="1">
      <c r="A490" s="133"/>
      <c r="B490" s="134"/>
      <c r="C490" s="134"/>
      <c r="D490" s="135"/>
      <c r="E490" s="135"/>
      <c r="F490" s="136"/>
      <c r="G490" s="136"/>
      <c r="H490" s="136"/>
      <c r="I490" s="150"/>
      <c r="J490" s="151">
        <v>0</v>
      </c>
      <c r="K490" s="151">
        <v>0</v>
      </c>
      <c r="L490" s="152"/>
      <c r="M490" s="151"/>
      <c r="N490" s="151"/>
    </row>
    <row r="491" spans="1:14" customFormat="1">
      <c r="A491" s="137"/>
      <c r="B491" s="138"/>
      <c r="C491" s="138"/>
      <c r="D491" s="139"/>
      <c r="E491" s="139"/>
      <c r="F491" s="140"/>
      <c r="G491" s="140"/>
      <c r="H491" s="140"/>
      <c r="I491" s="153"/>
      <c r="J491" s="154">
        <v>0</v>
      </c>
      <c r="K491" s="154">
        <v>0</v>
      </c>
      <c r="L491" s="155"/>
      <c r="M491" s="154"/>
      <c r="N491" s="154"/>
    </row>
    <row r="492" spans="1:14" customFormat="1">
      <c r="A492" s="133"/>
      <c r="B492" s="134"/>
      <c r="C492" s="134"/>
      <c r="D492" s="135"/>
      <c r="E492" s="135"/>
      <c r="F492" s="136"/>
      <c r="G492" s="136"/>
      <c r="H492" s="136"/>
      <c r="I492" s="150"/>
      <c r="J492" s="151">
        <v>0</v>
      </c>
      <c r="K492" s="151">
        <v>0</v>
      </c>
      <c r="L492" s="152"/>
      <c r="M492" s="151"/>
      <c r="N492" s="151"/>
    </row>
    <row r="493" spans="1:14" customFormat="1">
      <c r="A493" s="137"/>
      <c r="B493" s="138"/>
      <c r="C493" s="138"/>
      <c r="D493" s="139"/>
      <c r="E493" s="139"/>
      <c r="F493" s="140"/>
      <c r="G493" s="140"/>
      <c r="H493" s="140"/>
      <c r="I493" s="153"/>
      <c r="J493" s="154">
        <v>0</v>
      </c>
      <c r="K493" s="154">
        <v>0</v>
      </c>
      <c r="L493" s="155"/>
      <c r="M493" s="154"/>
      <c r="N493" s="154"/>
    </row>
    <row r="494" spans="1:14" customFormat="1">
      <c r="A494" s="133"/>
      <c r="B494" s="134"/>
      <c r="C494" s="134"/>
      <c r="D494" s="135"/>
      <c r="E494" s="135"/>
      <c r="F494" s="136"/>
      <c r="G494" s="136"/>
      <c r="H494" s="136"/>
      <c r="I494" s="150"/>
      <c r="J494" s="151">
        <v>0</v>
      </c>
      <c r="K494" s="151">
        <v>0</v>
      </c>
      <c r="L494" s="152"/>
      <c r="M494" s="151"/>
      <c r="N494" s="151"/>
    </row>
    <row r="495" spans="1:14" customFormat="1">
      <c r="A495" s="137"/>
      <c r="B495" s="138"/>
      <c r="C495" s="138"/>
      <c r="D495" s="139"/>
      <c r="E495" s="139"/>
      <c r="F495" s="140"/>
      <c r="G495" s="140"/>
      <c r="H495" s="140"/>
      <c r="I495" s="153"/>
      <c r="J495" s="154">
        <v>0</v>
      </c>
      <c r="K495" s="154">
        <v>0</v>
      </c>
      <c r="L495" s="155"/>
      <c r="M495" s="154"/>
      <c r="N495" s="154"/>
    </row>
    <row r="496" spans="1:14" customFormat="1">
      <c r="A496" s="133"/>
      <c r="B496" s="134"/>
      <c r="C496" s="134"/>
      <c r="D496" s="135"/>
      <c r="E496" s="135"/>
      <c r="F496" s="136"/>
      <c r="G496" s="136"/>
      <c r="H496" s="136"/>
      <c r="I496" s="150"/>
      <c r="J496" s="151">
        <v>0</v>
      </c>
      <c r="K496" s="151">
        <v>0</v>
      </c>
      <c r="L496" s="152"/>
      <c r="M496" s="151"/>
      <c r="N496" s="151"/>
    </row>
    <row r="497" spans="1:14" customFormat="1">
      <c r="A497" s="137"/>
      <c r="B497" s="138"/>
      <c r="C497" s="138"/>
      <c r="D497" s="139"/>
      <c r="E497" s="139"/>
      <c r="F497" s="140"/>
      <c r="G497" s="140"/>
      <c r="H497" s="140"/>
      <c r="I497" s="153"/>
      <c r="J497" s="154">
        <v>0</v>
      </c>
      <c r="K497" s="154">
        <v>0</v>
      </c>
      <c r="L497" s="155"/>
      <c r="M497" s="154"/>
      <c r="N497" s="154"/>
    </row>
    <row r="498" spans="1:14" customFormat="1">
      <c r="A498" s="133"/>
      <c r="B498" s="134"/>
      <c r="C498" s="134"/>
      <c r="D498" s="135"/>
      <c r="E498" s="135"/>
      <c r="F498" s="136"/>
      <c r="G498" s="136"/>
      <c r="H498" s="136"/>
      <c r="I498" s="150"/>
      <c r="J498" s="151">
        <v>0</v>
      </c>
      <c r="K498" s="151">
        <v>0</v>
      </c>
      <c r="L498" s="152"/>
      <c r="M498" s="151"/>
      <c r="N498" s="151"/>
    </row>
    <row r="499" spans="1:14" customFormat="1">
      <c r="A499" s="137"/>
      <c r="B499" s="138"/>
      <c r="C499" s="138"/>
      <c r="D499" s="139"/>
      <c r="E499" s="139"/>
      <c r="F499" s="140"/>
      <c r="G499" s="140"/>
      <c r="H499" s="140"/>
      <c r="I499" s="153"/>
      <c r="J499" s="154">
        <v>0</v>
      </c>
      <c r="K499" s="154">
        <v>0</v>
      </c>
      <c r="L499" s="155"/>
      <c r="M499" s="154"/>
      <c r="N499" s="154"/>
    </row>
    <row r="500" spans="1:14" customFormat="1">
      <c r="A500" s="133"/>
      <c r="B500" s="134"/>
      <c r="C500" s="134"/>
      <c r="D500" s="135"/>
      <c r="E500" s="135"/>
      <c r="F500" s="136"/>
      <c r="G500" s="136"/>
      <c r="H500" s="136"/>
      <c r="I500" s="150"/>
      <c r="J500" s="151">
        <v>0</v>
      </c>
      <c r="K500" s="151">
        <v>0</v>
      </c>
      <c r="L500" s="152"/>
      <c r="M500" s="151"/>
      <c r="N500" s="151"/>
    </row>
    <row r="501" spans="1:14" customFormat="1">
      <c r="A501" s="137"/>
      <c r="B501" s="138"/>
      <c r="C501" s="138"/>
      <c r="D501" s="139"/>
      <c r="E501" s="139"/>
      <c r="F501" s="140"/>
      <c r="G501" s="140"/>
      <c r="H501" s="140"/>
      <c r="I501" s="153"/>
      <c r="J501" s="154">
        <v>0</v>
      </c>
      <c r="K501" s="154">
        <v>0</v>
      </c>
      <c r="L501" s="155"/>
      <c r="M501" s="154"/>
      <c r="N501" s="154"/>
    </row>
    <row r="502" spans="1:14" customFormat="1">
      <c r="A502" s="133"/>
      <c r="B502" s="134"/>
      <c r="C502" s="134"/>
      <c r="D502" s="135"/>
      <c r="E502" s="135"/>
      <c r="F502" s="136"/>
      <c r="G502" s="136"/>
      <c r="H502" s="136"/>
      <c r="I502" s="150"/>
      <c r="J502" s="151">
        <v>0</v>
      </c>
      <c r="K502" s="151">
        <v>0</v>
      </c>
      <c r="L502" s="152"/>
      <c r="M502" s="151"/>
      <c r="N502" s="151"/>
    </row>
    <row r="503" spans="1:14" customFormat="1">
      <c r="A503" s="137"/>
      <c r="B503" s="138"/>
      <c r="C503" s="138"/>
      <c r="D503" s="139"/>
      <c r="E503" s="139"/>
      <c r="F503" s="140"/>
      <c r="G503" s="140"/>
      <c r="H503" s="140"/>
      <c r="I503" s="153"/>
      <c r="J503" s="154">
        <v>0</v>
      </c>
      <c r="K503" s="154">
        <v>0</v>
      </c>
      <c r="L503" s="155"/>
      <c r="M503" s="154"/>
      <c r="N503" s="154"/>
    </row>
    <row r="504" spans="1:14" customFormat="1">
      <c r="A504" s="133"/>
      <c r="B504" s="134"/>
      <c r="C504" s="134"/>
      <c r="D504" s="135"/>
      <c r="E504" s="135"/>
      <c r="F504" s="136"/>
      <c r="G504" s="136"/>
      <c r="H504" s="136"/>
      <c r="I504" s="150"/>
      <c r="J504" s="151">
        <v>0</v>
      </c>
      <c r="K504" s="151">
        <v>0</v>
      </c>
      <c r="L504" s="152"/>
      <c r="M504" s="151"/>
      <c r="N504" s="151"/>
    </row>
    <row r="505" spans="1:14" customFormat="1">
      <c r="A505" s="137"/>
      <c r="B505" s="138"/>
      <c r="C505" s="138"/>
      <c r="D505" s="139"/>
      <c r="E505" s="139"/>
      <c r="F505" s="140"/>
      <c r="G505" s="140"/>
      <c r="H505" s="140"/>
      <c r="I505" s="153"/>
      <c r="J505" s="154">
        <v>0</v>
      </c>
      <c r="K505" s="154">
        <v>0</v>
      </c>
      <c r="L505" s="155"/>
      <c r="M505" s="154"/>
      <c r="N505" s="154"/>
    </row>
    <row r="506" spans="1:14" customFormat="1">
      <c r="A506" s="133"/>
      <c r="B506" s="134"/>
      <c r="C506" s="134"/>
      <c r="D506" s="135"/>
      <c r="E506" s="135"/>
      <c r="F506" s="136"/>
      <c r="G506" s="136"/>
      <c r="H506" s="136"/>
      <c r="I506" s="150"/>
      <c r="J506" s="151">
        <v>0</v>
      </c>
      <c r="K506" s="151">
        <v>0</v>
      </c>
      <c r="L506" s="152"/>
      <c r="M506" s="151"/>
      <c r="N506" s="151"/>
    </row>
    <row r="507" spans="1:14" customFormat="1">
      <c r="A507" s="137"/>
      <c r="B507" s="138"/>
      <c r="C507" s="138"/>
      <c r="D507" s="139"/>
      <c r="E507" s="139"/>
      <c r="F507" s="140"/>
      <c r="G507" s="140"/>
      <c r="H507" s="140"/>
      <c r="I507" s="153"/>
      <c r="J507" s="154">
        <v>0</v>
      </c>
      <c r="K507" s="154">
        <v>0</v>
      </c>
      <c r="L507" s="155"/>
      <c r="M507" s="154"/>
      <c r="N507" s="154"/>
    </row>
    <row r="508" spans="1:14" customFormat="1">
      <c r="A508" s="133"/>
      <c r="B508" s="134"/>
      <c r="C508" s="134"/>
      <c r="D508" s="135"/>
      <c r="E508" s="135"/>
      <c r="F508" s="136"/>
      <c r="G508" s="136"/>
      <c r="H508" s="136"/>
      <c r="I508" s="150"/>
      <c r="J508" s="151">
        <v>0</v>
      </c>
      <c r="K508" s="151">
        <v>0</v>
      </c>
      <c r="L508" s="152"/>
      <c r="M508" s="151"/>
      <c r="N508" s="151"/>
    </row>
    <row r="509" spans="1:14" customFormat="1">
      <c r="A509" s="137"/>
      <c r="B509" s="138"/>
      <c r="C509" s="138"/>
      <c r="D509" s="139"/>
      <c r="E509" s="139"/>
      <c r="F509" s="140"/>
      <c r="G509" s="140"/>
      <c r="H509" s="140"/>
      <c r="I509" s="153"/>
      <c r="J509" s="154">
        <v>0</v>
      </c>
      <c r="K509" s="154">
        <v>0</v>
      </c>
      <c r="L509" s="155"/>
      <c r="M509" s="154"/>
      <c r="N509" s="154"/>
    </row>
    <row r="510" spans="1:14" customFormat="1">
      <c r="A510" s="133"/>
      <c r="B510" s="134"/>
      <c r="C510" s="134"/>
      <c r="D510" s="135"/>
      <c r="E510" s="135"/>
      <c r="F510" s="136"/>
      <c r="G510" s="136"/>
      <c r="H510" s="136"/>
      <c r="I510" s="150"/>
      <c r="J510" s="151">
        <v>0</v>
      </c>
      <c r="K510" s="151">
        <v>0</v>
      </c>
      <c r="L510" s="152"/>
      <c r="M510" s="151"/>
      <c r="N510" s="151"/>
    </row>
    <row r="511" spans="1:14" customFormat="1">
      <c r="A511" s="137"/>
      <c r="B511" s="138"/>
      <c r="C511" s="138"/>
      <c r="D511" s="139"/>
      <c r="E511" s="139"/>
      <c r="F511" s="140"/>
      <c r="G511" s="140"/>
      <c r="H511" s="140"/>
      <c r="I511" s="153"/>
      <c r="J511" s="154">
        <v>0</v>
      </c>
      <c r="K511" s="154">
        <v>0</v>
      </c>
      <c r="L511" s="155"/>
      <c r="M511" s="154"/>
      <c r="N511" s="154"/>
    </row>
    <row r="512" spans="1:14" customFormat="1">
      <c r="A512" s="133"/>
      <c r="B512" s="134"/>
      <c r="C512" s="134"/>
      <c r="D512" s="135"/>
      <c r="E512" s="135"/>
      <c r="F512" s="136"/>
      <c r="G512" s="136"/>
      <c r="H512" s="136"/>
      <c r="I512" s="150"/>
      <c r="J512" s="151">
        <v>0</v>
      </c>
      <c r="K512" s="151">
        <v>0</v>
      </c>
      <c r="L512" s="152"/>
      <c r="M512" s="151"/>
      <c r="N512" s="151"/>
    </row>
    <row r="513" spans="1:14" customFormat="1">
      <c r="A513" s="137"/>
      <c r="B513" s="138"/>
      <c r="C513" s="138"/>
      <c r="D513" s="139"/>
      <c r="E513" s="139"/>
      <c r="F513" s="140"/>
      <c r="G513" s="140"/>
      <c r="H513" s="140"/>
      <c r="I513" s="153"/>
      <c r="J513" s="154">
        <v>0</v>
      </c>
      <c r="K513" s="154">
        <v>0</v>
      </c>
      <c r="L513" s="155"/>
      <c r="M513" s="154"/>
      <c r="N513" s="154"/>
    </row>
    <row r="514" spans="1:14" customFormat="1">
      <c r="A514" s="133"/>
      <c r="B514" s="134"/>
      <c r="C514" s="134"/>
      <c r="D514" s="135"/>
      <c r="E514" s="135"/>
      <c r="F514" s="136"/>
      <c r="G514" s="136"/>
      <c r="H514" s="136"/>
      <c r="I514" s="150"/>
      <c r="J514" s="151">
        <v>0</v>
      </c>
      <c r="K514" s="151">
        <v>0</v>
      </c>
      <c r="L514" s="152"/>
      <c r="M514" s="151"/>
      <c r="N514" s="151"/>
    </row>
    <row r="515" spans="1:14" customFormat="1">
      <c r="A515" s="137"/>
      <c r="B515" s="138"/>
      <c r="C515" s="138"/>
      <c r="D515" s="139"/>
      <c r="E515" s="139"/>
      <c r="F515" s="140"/>
      <c r="G515" s="140"/>
      <c r="H515" s="140"/>
      <c r="I515" s="153"/>
      <c r="J515" s="154">
        <v>0</v>
      </c>
      <c r="K515" s="154">
        <v>0</v>
      </c>
      <c r="L515" s="155"/>
      <c r="M515" s="154"/>
      <c r="N515" s="154"/>
    </row>
    <row r="516" spans="1:14" customFormat="1">
      <c r="A516" s="133"/>
      <c r="B516" s="134"/>
      <c r="C516" s="134"/>
      <c r="D516" s="135"/>
      <c r="E516" s="135"/>
      <c r="F516" s="136"/>
      <c r="G516" s="136"/>
      <c r="H516" s="136"/>
      <c r="I516" s="150"/>
      <c r="J516" s="151">
        <v>0</v>
      </c>
      <c r="K516" s="151">
        <v>0</v>
      </c>
      <c r="L516" s="152"/>
      <c r="M516" s="151"/>
      <c r="N516" s="151"/>
    </row>
    <row r="517" spans="1:14" customFormat="1">
      <c r="A517" s="137"/>
      <c r="B517" s="138"/>
      <c r="C517" s="138"/>
      <c r="D517" s="139"/>
      <c r="E517" s="139"/>
      <c r="F517" s="140"/>
      <c r="G517" s="140"/>
      <c r="H517" s="140"/>
      <c r="I517" s="153"/>
      <c r="J517" s="154">
        <v>0</v>
      </c>
      <c r="K517" s="154">
        <v>0</v>
      </c>
      <c r="L517" s="155"/>
      <c r="M517" s="154"/>
      <c r="N517" s="154"/>
    </row>
    <row r="518" spans="1:14" customFormat="1">
      <c r="A518" s="133"/>
      <c r="B518" s="134"/>
      <c r="C518" s="134"/>
      <c r="D518" s="135"/>
      <c r="E518" s="135"/>
      <c r="F518" s="136"/>
      <c r="G518" s="136"/>
      <c r="H518" s="136"/>
      <c r="I518" s="150"/>
      <c r="J518" s="151">
        <v>0</v>
      </c>
      <c r="K518" s="151">
        <v>0</v>
      </c>
      <c r="L518" s="152"/>
      <c r="M518" s="151"/>
      <c r="N518" s="151"/>
    </row>
    <row r="519" spans="1:14" customFormat="1">
      <c r="A519" s="137"/>
      <c r="B519" s="138"/>
      <c r="C519" s="138"/>
      <c r="D519" s="139"/>
      <c r="E519" s="139"/>
      <c r="F519" s="140"/>
      <c r="G519" s="140"/>
      <c r="H519" s="140"/>
      <c r="I519" s="153"/>
      <c r="J519" s="154">
        <v>0</v>
      </c>
      <c r="K519" s="154">
        <v>0</v>
      </c>
      <c r="L519" s="155"/>
      <c r="M519" s="154"/>
      <c r="N519" s="154"/>
    </row>
    <row r="520" spans="1:14" customFormat="1">
      <c r="A520" s="133"/>
      <c r="B520" s="134"/>
      <c r="C520" s="134"/>
      <c r="D520" s="135"/>
      <c r="E520" s="135"/>
      <c r="F520" s="136"/>
      <c r="G520" s="136"/>
      <c r="H520" s="136"/>
      <c r="I520" s="150"/>
      <c r="J520" s="151">
        <v>0</v>
      </c>
      <c r="K520" s="151">
        <v>0</v>
      </c>
      <c r="L520" s="152"/>
      <c r="M520" s="151"/>
      <c r="N520" s="151"/>
    </row>
    <row r="521" spans="1:14" customFormat="1">
      <c r="A521" s="137"/>
      <c r="B521" s="138"/>
      <c r="C521" s="138"/>
      <c r="D521" s="139"/>
      <c r="E521" s="139"/>
      <c r="F521" s="140"/>
      <c r="G521" s="140"/>
      <c r="H521" s="140"/>
      <c r="I521" s="153"/>
      <c r="J521" s="154">
        <v>0</v>
      </c>
      <c r="K521" s="154">
        <v>0</v>
      </c>
      <c r="L521" s="155"/>
      <c r="M521" s="154"/>
      <c r="N521" s="154"/>
    </row>
    <row r="522" spans="1:14" customFormat="1">
      <c r="A522" s="133"/>
      <c r="B522" s="134"/>
      <c r="C522" s="134"/>
      <c r="D522" s="135"/>
      <c r="E522" s="135"/>
      <c r="F522" s="136"/>
      <c r="G522" s="136"/>
      <c r="H522" s="136"/>
      <c r="I522" s="150"/>
      <c r="J522" s="151">
        <v>0</v>
      </c>
      <c r="K522" s="151">
        <v>0</v>
      </c>
      <c r="L522" s="152"/>
      <c r="M522" s="151"/>
      <c r="N522" s="151"/>
    </row>
    <row r="523" spans="1:14" customFormat="1">
      <c r="A523" s="137"/>
      <c r="B523" s="138"/>
      <c r="C523" s="138"/>
      <c r="D523" s="139"/>
      <c r="E523" s="139"/>
      <c r="F523" s="140"/>
      <c r="G523" s="140"/>
      <c r="H523" s="140"/>
      <c r="I523" s="153"/>
      <c r="J523" s="154">
        <v>0</v>
      </c>
      <c r="K523" s="154">
        <v>0</v>
      </c>
      <c r="L523" s="155"/>
      <c r="M523" s="154"/>
      <c r="N523" s="154"/>
    </row>
    <row r="524" spans="1:14" customFormat="1">
      <c r="A524" s="133"/>
      <c r="B524" s="134"/>
      <c r="C524" s="134"/>
      <c r="D524" s="135"/>
      <c r="E524" s="135"/>
      <c r="F524" s="136"/>
      <c r="G524" s="136"/>
      <c r="H524" s="136"/>
      <c r="I524" s="150"/>
      <c r="J524" s="151">
        <v>0</v>
      </c>
      <c r="K524" s="151">
        <v>0</v>
      </c>
      <c r="L524" s="152"/>
      <c r="M524" s="151"/>
      <c r="N524" s="151"/>
    </row>
    <row r="525" spans="1:14" customFormat="1">
      <c r="A525" s="137"/>
      <c r="B525" s="138"/>
      <c r="C525" s="138"/>
      <c r="D525" s="139"/>
      <c r="E525" s="139"/>
      <c r="F525" s="140"/>
      <c r="G525" s="140"/>
      <c r="H525" s="140"/>
      <c r="I525" s="153"/>
      <c r="J525" s="154">
        <v>0</v>
      </c>
      <c r="K525" s="154">
        <v>0</v>
      </c>
      <c r="L525" s="155"/>
      <c r="M525" s="154"/>
      <c r="N525" s="154"/>
    </row>
    <row r="526" spans="1:14" customFormat="1">
      <c r="A526" s="133"/>
      <c r="B526" s="134"/>
      <c r="C526" s="134"/>
      <c r="D526" s="135"/>
      <c r="E526" s="135"/>
      <c r="F526" s="136"/>
      <c r="G526" s="136"/>
      <c r="H526" s="136"/>
      <c r="I526" s="150"/>
      <c r="J526" s="151">
        <v>0</v>
      </c>
      <c r="K526" s="151">
        <v>0</v>
      </c>
      <c r="L526" s="152"/>
      <c r="M526" s="151"/>
      <c r="N526" s="151"/>
    </row>
    <row r="527" spans="1:14" customFormat="1">
      <c r="A527" s="137"/>
      <c r="B527" s="138"/>
      <c r="C527" s="138"/>
      <c r="D527" s="139"/>
      <c r="E527" s="139"/>
      <c r="F527" s="140"/>
      <c r="G527" s="140"/>
      <c r="H527" s="140"/>
      <c r="I527" s="153"/>
      <c r="J527" s="154">
        <v>0</v>
      </c>
      <c r="K527" s="154">
        <v>0</v>
      </c>
      <c r="L527" s="155"/>
      <c r="M527" s="154"/>
      <c r="N527" s="154"/>
    </row>
    <row r="528" spans="1:14" customFormat="1">
      <c r="A528" s="133"/>
      <c r="B528" s="134"/>
      <c r="C528" s="134"/>
      <c r="D528" s="135"/>
      <c r="E528" s="135"/>
      <c r="F528" s="136"/>
      <c r="G528" s="136"/>
      <c r="H528" s="136"/>
      <c r="I528" s="150"/>
      <c r="J528" s="151">
        <v>0</v>
      </c>
      <c r="K528" s="151">
        <v>0</v>
      </c>
      <c r="L528" s="152"/>
      <c r="M528" s="151"/>
      <c r="N528" s="151"/>
    </row>
    <row r="529" spans="1:14" customFormat="1">
      <c r="A529" s="137"/>
      <c r="B529" s="138"/>
      <c r="C529" s="138"/>
      <c r="D529" s="139"/>
      <c r="E529" s="139"/>
      <c r="F529" s="140"/>
      <c r="G529" s="140"/>
      <c r="H529" s="140"/>
      <c r="I529" s="153"/>
      <c r="J529" s="154">
        <v>0</v>
      </c>
      <c r="K529" s="154">
        <v>0</v>
      </c>
      <c r="L529" s="155"/>
      <c r="M529" s="154"/>
      <c r="N529" s="154"/>
    </row>
    <row r="530" spans="1:14" customFormat="1">
      <c r="A530" s="133"/>
      <c r="B530" s="134"/>
      <c r="C530" s="134"/>
      <c r="D530" s="135"/>
      <c r="E530" s="135"/>
      <c r="F530" s="136"/>
      <c r="G530" s="136"/>
      <c r="H530" s="136"/>
      <c r="I530" s="150"/>
      <c r="J530" s="151">
        <v>0</v>
      </c>
      <c r="K530" s="151">
        <v>0</v>
      </c>
      <c r="L530" s="152"/>
      <c r="M530" s="151"/>
      <c r="N530" s="151"/>
    </row>
    <row r="531" spans="1:14" customFormat="1">
      <c r="A531" s="137"/>
      <c r="B531" s="138"/>
      <c r="C531" s="138"/>
      <c r="D531" s="139"/>
      <c r="E531" s="139"/>
      <c r="F531" s="140"/>
      <c r="G531" s="140"/>
      <c r="H531" s="140"/>
      <c r="I531" s="153"/>
      <c r="J531" s="154">
        <v>0</v>
      </c>
      <c r="K531" s="154">
        <v>0</v>
      </c>
      <c r="L531" s="155"/>
      <c r="M531" s="154"/>
      <c r="N531" s="154"/>
    </row>
    <row r="532" spans="1:14" customFormat="1">
      <c r="A532" s="133"/>
      <c r="B532" s="134"/>
      <c r="C532" s="134"/>
      <c r="D532" s="135"/>
      <c r="E532" s="135"/>
      <c r="F532" s="136"/>
      <c r="G532" s="136"/>
      <c r="H532" s="136"/>
      <c r="I532" s="150"/>
      <c r="J532" s="151">
        <v>0</v>
      </c>
      <c r="K532" s="151">
        <v>0</v>
      </c>
      <c r="L532" s="152"/>
      <c r="M532" s="151"/>
      <c r="N532" s="151"/>
    </row>
    <row r="533" spans="1:14" customFormat="1">
      <c r="A533" s="137"/>
      <c r="B533" s="138"/>
      <c r="C533" s="138"/>
      <c r="D533" s="139"/>
      <c r="E533" s="139"/>
      <c r="F533" s="140"/>
      <c r="G533" s="140"/>
      <c r="H533" s="140"/>
      <c r="I533" s="153"/>
      <c r="J533" s="154">
        <v>0</v>
      </c>
      <c r="K533" s="154">
        <v>0</v>
      </c>
      <c r="L533" s="155"/>
      <c r="M533" s="154"/>
      <c r="N533" s="154"/>
    </row>
    <row r="534" spans="1:14" customFormat="1">
      <c r="A534" s="133"/>
      <c r="B534" s="134"/>
      <c r="C534" s="134"/>
      <c r="D534" s="135"/>
      <c r="E534" s="135"/>
      <c r="F534" s="136"/>
      <c r="G534" s="136"/>
      <c r="H534" s="136"/>
      <c r="I534" s="150"/>
      <c r="J534" s="151">
        <v>0</v>
      </c>
      <c r="K534" s="151">
        <v>0</v>
      </c>
      <c r="L534" s="152"/>
      <c r="M534" s="151"/>
      <c r="N534" s="151"/>
    </row>
    <row r="535" spans="1:14" customFormat="1">
      <c r="A535" s="137"/>
      <c r="B535" s="138"/>
      <c r="C535" s="138"/>
      <c r="D535" s="139"/>
      <c r="E535" s="139"/>
      <c r="F535" s="140"/>
      <c r="G535" s="140"/>
      <c r="H535" s="140"/>
      <c r="I535" s="153"/>
      <c r="J535" s="154">
        <v>0</v>
      </c>
      <c r="K535" s="154">
        <v>0</v>
      </c>
      <c r="L535" s="155"/>
      <c r="M535" s="154"/>
      <c r="N535" s="154"/>
    </row>
    <row r="536" spans="1:14" customFormat="1">
      <c r="A536" s="133"/>
      <c r="B536" s="134"/>
      <c r="C536" s="134"/>
      <c r="D536" s="135"/>
      <c r="E536" s="135"/>
      <c r="F536" s="136"/>
      <c r="G536" s="136"/>
      <c r="H536" s="136"/>
      <c r="I536" s="150"/>
      <c r="J536" s="151">
        <v>0</v>
      </c>
      <c r="K536" s="151">
        <v>0</v>
      </c>
      <c r="L536" s="152"/>
      <c r="M536" s="151"/>
      <c r="N536" s="151"/>
    </row>
    <row r="537" spans="1:14" customFormat="1">
      <c r="A537" s="137"/>
      <c r="B537" s="138"/>
      <c r="C537" s="138"/>
      <c r="D537" s="139"/>
      <c r="E537" s="139"/>
      <c r="F537" s="140"/>
      <c r="G537" s="140"/>
      <c r="H537" s="140"/>
      <c r="I537" s="153"/>
      <c r="J537" s="154">
        <v>0</v>
      </c>
      <c r="K537" s="154">
        <v>0</v>
      </c>
      <c r="L537" s="155"/>
      <c r="M537" s="154"/>
      <c r="N537" s="154"/>
    </row>
    <row r="538" spans="1:14" customFormat="1">
      <c r="A538" s="133"/>
      <c r="B538" s="134"/>
      <c r="C538" s="134"/>
      <c r="D538" s="135"/>
      <c r="E538" s="135"/>
      <c r="F538" s="136"/>
      <c r="G538" s="136"/>
      <c r="H538" s="136"/>
      <c r="I538" s="150"/>
      <c r="J538" s="151">
        <v>0</v>
      </c>
      <c r="K538" s="151">
        <v>0</v>
      </c>
      <c r="L538" s="152"/>
      <c r="M538" s="151"/>
      <c r="N538" s="151"/>
    </row>
    <row r="539" spans="1:14" customFormat="1">
      <c r="A539" s="137"/>
      <c r="B539" s="138"/>
      <c r="C539" s="138"/>
      <c r="D539" s="139"/>
      <c r="E539" s="139"/>
      <c r="F539" s="140"/>
      <c r="G539" s="140"/>
      <c r="H539" s="140"/>
      <c r="I539" s="153"/>
      <c r="J539" s="154">
        <v>0</v>
      </c>
      <c r="K539" s="154">
        <v>0</v>
      </c>
      <c r="L539" s="155"/>
      <c r="M539" s="154"/>
      <c r="N539" s="154"/>
    </row>
    <row r="540" spans="1:14" customFormat="1">
      <c r="A540" s="133"/>
      <c r="B540" s="134"/>
      <c r="C540" s="134"/>
      <c r="D540" s="135"/>
      <c r="E540" s="135"/>
      <c r="F540" s="136"/>
      <c r="G540" s="136"/>
      <c r="H540" s="136"/>
      <c r="I540" s="150"/>
      <c r="J540" s="151">
        <v>0</v>
      </c>
      <c r="K540" s="151">
        <v>0</v>
      </c>
      <c r="L540" s="152"/>
      <c r="M540" s="151"/>
      <c r="N540" s="151"/>
    </row>
    <row r="541" spans="1:14" customFormat="1">
      <c r="A541" s="137"/>
      <c r="B541" s="138"/>
      <c r="C541" s="138"/>
      <c r="D541" s="139"/>
      <c r="E541" s="139"/>
      <c r="F541" s="140"/>
      <c r="G541" s="140"/>
      <c r="H541" s="140"/>
      <c r="I541" s="153"/>
      <c r="J541" s="154">
        <v>0</v>
      </c>
      <c r="K541" s="154">
        <v>0</v>
      </c>
      <c r="L541" s="155"/>
      <c r="M541" s="154"/>
      <c r="N541" s="154"/>
    </row>
    <row r="542" spans="1:14" customFormat="1">
      <c r="A542" s="133"/>
      <c r="B542" s="134"/>
      <c r="C542" s="134"/>
      <c r="D542" s="135"/>
      <c r="E542" s="135"/>
      <c r="F542" s="136"/>
      <c r="G542" s="136"/>
      <c r="H542" s="136"/>
      <c r="I542" s="150"/>
      <c r="J542" s="151">
        <v>0</v>
      </c>
      <c r="K542" s="151">
        <v>0</v>
      </c>
      <c r="L542" s="152"/>
      <c r="M542" s="151"/>
      <c r="N542" s="151"/>
    </row>
    <row r="543" spans="1:14" customFormat="1">
      <c r="A543" s="137"/>
      <c r="B543" s="138"/>
      <c r="C543" s="138"/>
      <c r="D543" s="139"/>
      <c r="E543" s="139"/>
      <c r="F543" s="140"/>
      <c r="G543" s="140"/>
      <c r="H543" s="140"/>
      <c r="I543" s="153"/>
      <c r="J543" s="154">
        <v>0</v>
      </c>
      <c r="K543" s="154">
        <v>0</v>
      </c>
      <c r="L543" s="155"/>
      <c r="M543" s="154"/>
      <c r="N543" s="154"/>
    </row>
    <row r="544" spans="1:14" customFormat="1">
      <c r="A544" s="133"/>
      <c r="B544" s="134"/>
      <c r="C544" s="134"/>
      <c r="D544" s="135"/>
      <c r="E544" s="135"/>
      <c r="F544" s="136"/>
      <c r="G544" s="136"/>
      <c r="H544" s="136"/>
      <c r="I544" s="150"/>
      <c r="J544" s="151">
        <v>0</v>
      </c>
      <c r="K544" s="151">
        <v>0</v>
      </c>
      <c r="L544" s="152"/>
      <c r="M544" s="151"/>
      <c r="N544" s="151"/>
    </row>
    <row r="545" spans="1:14" customFormat="1">
      <c r="A545" s="137"/>
      <c r="B545" s="138"/>
      <c r="C545" s="138"/>
      <c r="D545" s="139"/>
      <c r="E545" s="139"/>
      <c r="F545" s="140"/>
      <c r="G545" s="140"/>
      <c r="H545" s="140"/>
      <c r="I545" s="153"/>
      <c r="J545" s="154">
        <v>0</v>
      </c>
      <c r="K545" s="154">
        <v>0</v>
      </c>
      <c r="L545" s="155"/>
      <c r="M545" s="154"/>
      <c r="N545" s="154"/>
    </row>
    <row r="546" spans="1:14" customFormat="1">
      <c r="A546" s="133"/>
      <c r="B546" s="134"/>
      <c r="C546" s="134"/>
      <c r="D546" s="135"/>
      <c r="E546" s="135"/>
      <c r="F546" s="136"/>
      <c r="G546" s="136"/>
      <c r="H546" s="136"/>
      <c r="I546" s="150"/>
      <c r="J546" s="151">
        <v>0</v>
      </c>
      <c r="K546" s="151">
        <v>0</v>
      </c>
      <c r="L546" s="152"/>
      <c r="M546" s="151"/>
      <c r="N546" s="151"/>
    </row>
    <row r="547" spans="1:14" customFormat="1">
      <c r="A547" s="137"/>
      <c r="B547" s="138"/>
      <c r="C547" s="138"/>
      <c r="D547" s="139"/>
      <c r="E547" s="139"/>
      <c r="F547" s="140"/>
      <c r="G547" s="140"/>
      <c r="H547" s="140"/>
      <c r="I547" s="153"/>
      <c r="J547" s="154">
        <v>0</v>
      </c>
      <c r="K547" s="154">
        <v>0</v>
      </c>
      <c r="L547" s="155"/>
      <c r="M547" s="154"/>
      <c r="N547" s="154"/>
    </row>
    <row r="548" spans="1:14" customFormat="1">
      <c r="A548" s="133"/>
      <c r="B548" s="134"/>
      <c r="C548" s="134"/>
      <c r="D548" s="135"/>
      <c r="E548" s="135"/>
      <c r="F548" s="136"/>
      <c r="G548" s="136"/>
      <c r="H548" s="136"/>
      <c r="I548" s="150"/>
      <c r="J548" s="151">
        <v>0</v>
      </c>
      <c r="K548" s="151">
        <v>0</v>
      </c>
      <c r="L548" s="152"/>
      <c r="M548" s="151"/>
      <c r="N548" s="151"/>
    </row>
    <row r="549" spans="1:14" customFormat="1">
      <c r="A549" s="137"/>
      <c r="B549" s="138"/>
      <c r="C549" s="138"/>
      <c r="D549" s="139"/>
      <c r="E549" s="139"/>
      <c r="F549" s="140"/>
      <c r="G549" s="140"/>
      <c r="H549" s="140"/>
      <c r="I549" s="153"/>
      <c r="J549" s="154">
        <v>0</v>
      </c>
      <c r="K549" s="154">
        <v>0</v>
      </c>
      <c r="L549" s="155"/>
      <c r="M549" s="154"/>
      <c r="N549" s="154"/>
    </row>
    <row r="550" spans="1:14" customFormat="1">
      <c r="A550" s="133"/>
      <c r="B550" s="134"/>
      <c r="C550" s="134"/>
      <c r="D550" s="135"/>
      <c r="E550" s="135"/>
      <c r="F550" s="136"/>
      <c r="G550" s="136"/>
      <c r="H550" s="136"/>
      <c r="I550" s="150"/>
      <c r="J550" s="151">
        <v>0</v>
      </c>
      <c r="K550" s="151">
        <v>0</v>
      </c>
      <c r="L550" s="152"/>
      <c r="M550" s="151"/>
      <c r="N550" s="151"/>
    </row>
    <row r="551" spans="1:14" customFormat="1">
      <c r="A551" s="137"/>
      <c r="B551" s="138"/>
      <c r="C551" s="138"/>
      <c r="D551" s="139"/>
      <c r="E551" s="139"/>
      <c r="F551" s="140"/>
      <c r="G551" s="140"/>
      <c r="H551" s="140"/>
      <c r="I551" s="153"/>
      <c r="J551" s="154">
        <v>0</v>
      </c>
      <c r="K551" s="154">
        <v>0</v>
      </c>
      <c r="L551" s="155"/>
      <c r="M551" s="154"/>
      <c r="N551" s="154"/>
    </row>
    <row r="552" spans="1:14" customFormat="1">
      <c r="A552" s="133"/>
      <c r="B552" s="134"/>
      <c r="C552" s="134"/>
      <c r="D552" s="135"/>
      <c r="E552" s="135"/>
      <c r="F552" s="136"/>
      <c r="G552" s="136"/>
      <c r="H552" s="136"/>
      <c r="I552" s="150"/>
      <c r="J552" s="151">
        <v>0</v>
      </c>
      <c r="K552" s="151">
        <v>0</v>
      </c>
      <c r="L552" s="152"/>
      <c r="M552" s="151"/>
      <c r="N552" s="151"/>
    </row>
    <row r="553" spans="1:14" customFormat="1">
      <c r="A553" s="137"/>
      <c r="B553" s="138"/>
      <c r="C553" s="138"/>
      <c r="D553" s="139"/>
      <c r="E553" s="139"/>
      <c r="F553" s="140"/>
      <c r="G553" s="140"/>
      <c r="H553" s="140"/>
      <c r="I553" s="153"/>
      <c r="J553" s="154">
        <v>0</v>
      </c>
      <c r="K553" s="154">
        <v>0</v>
      </c>
      <c r="L553" s="155"/>
      <c r="M553" s="154"/>
      <c r="N553" s="154"/>
    </row>
    <row r="554" spans="1:14" customFormat="1">
      <c r="A554" s="133"/>
      <c r="B554" s="134"/>
      <c r="C554" s="134"/>
      <c r="D554" s="135"/>
      <c r="E554" s="135"/>
      <c r="F554" s="136"/>
      <c r="G554" s="136"/>
      <c r="H554" s="136"/>
      <c r="I554" s="150"/>
      <c r="J554" s="151">
        <v>0</v>
      </c>
      <c r="K554" s="151">
        <v>0</v>
      </c>
      <c r="L554" s="152"/>
      <c r="M554" s="151"/>
      <c r="N554" s="151"/>
    </row>
    <row r="555" spans="1:14" customFormat="1">
      <c r="A555" s="137"/>
      <c r="B555" s="138"/>
      <c r="C555" s="138"/>
      <c r="D555" s="139"/>
      <c r="E555" s="139"/>
      <c r="F555" s="140"/>
      <c r="G555" s="140"/>
      <c r="H555" s="140"/>
      <c r="I555" s="153"/>
      <c r="J555" s="154">
        <v>0</v>
      </c>
      <c r="K555" s="154">
        <v>0</v>
      </c>
      <c r="L555" s="155"/>
      <c r="M555" s="154"/>
      <c r="N555" s="154"/>
    </row>
    <row r="556" spans="1:14" customFormat="1">
      <c r="A556" s="133"/>
      <c r="B556" s="134"/>
      <c r="C556" s="134"/>
      <c r="D556" s="135"/>
      <c r="E556" s="135"/>
      <c r="F556" s="136"/>
      <c r="G556" s="136"/>
      <c r="H556" s="136"/>
      <c r="I556" s="150"/>
      <c r="J556" s="151">
        <v>0</v>
      </c>
      <c r="K556" s="151">
        <v>0</v>
      </c>
      <c r="L556" s="152"/>
      <c r="M556" s="151"/>
      <c r="N556" s="151"/>
    </row>
    <row r="557" spans="1:14" customFormat="1">
      <c r="A557" s="137"/>
      <c r="B557" s="138"/>
      <c r="C557" s="138"/>
      <c r="D557" s="139"/>
      <c r="E557" s="139"/>
      <c r="F557" s="140"/>
      <c r="G557" s="140"/>
      <c r="H557" s="140"/>
      <c r="I557" s="153"/>
      <c r="J557" s="154">
        <v>0</v>
      </c>
      <c r="K557" s="154">
        <v>0</v>
      </c>
      <c r="L557" s="155"/>
      <c r="M557" s="154"/>
      <c r="N557" s="154"/>
    </row>
    <row r="558" spans="1:14" customFormat="1">
      <c r="A558" s="133"/>
      <c r="B558" s="134"/>
      <c r="C558" s="134"/>
      <c r="D558" s="135"/>
      <c r="E558" s="135"/>
      <c r="F558" s="136"/>
      <c r="G558" s="136"/>
      <c r="H558" s="136"/>
      <c r="I558" s="150"/>
      <c r="J558" s="151">
        <v>0</v>
      </c>
      <c r="K558" s="151">
        <v>0</v>
      </c>
      <c r="L558" s="152"/>
      <c r="M558" s="151"/>
      <c r="N558" s="151"/>
    </row>
    <row r="559" spans="1:14" customFormat="1">
      <c r="A559" s="137"/>
      <c r="B559" s="138"/>
      <c r="C559" s="138"/>
      <c r="D559" s="139"/>
      <c r="E559" s="139"/>
      <c r="F559" s="140"/>
      <c r="G559" s="140"/>
      <c r="H559" s="140"/>
      <c r="I559" s="153"/>
      <c r="J559" s="154">
        <v>0</v>
      </c>
      <c r="K559" s="154">
        <v>0</v>
      </c>
      <c r="L559" s="155"/>
      <c r="M559" s="154"/>
      <c r="N559" s="154"/>
    </row>
    <row r="560" spans="1:14" customFormat="1">
      <c r="A560" s="133"/>
      <c r="B560" s="134"/>
      <c r="C560" s="134"/>
      <c r="D560" s="135"/>
      <c r="E560" s="135"/>
      <c r="F560" s="136"/>
      <c r="G560" s="136"/>
      <c r="H560" s="136"/>
      <c r="I560" s="150"/>
      <c r="J560" s="151">
        <v>0</v>
      </c>
      <c r="K560" s="151">
        <v>0</v>
      </c>
      <c r="L560" s="152"/>
      <c r="M560" s="151"/>
      <c r="N560" s="151"/>
    </row>
    <row r="561" spans="1:14" customFormat="1">
      <c r="A561" s="137"/>
      <c r="B561" s="138"/>
      <c r="C561" s="138"/>
      <c r="D561" s="139"/>
      <c r="E561" s="139"/>
      <c r="F561" s="140"/>
      <c r="G561" s="140"/>
      <c r="H561" s="140"/>
      <c r="I561" s="153"/>
      <c r="J561" s="154">
        <v>0</v>
      </c>
      <c r="K561" s="154">
        <v>0</v>
      </c>
      <c r="L561" s="155"/>
      <c r="M561" s="154"/>
      <c r="N561" s="154"/>
    </row>
    <row r="562" spans="1:14" customFormat="1">
      <c r="A562" s="133"/>
      <c r="B562" s="134"/>
      <c r="C562" s="134"/>
      <c r="D562" s="135"/>
      <c r="E562" s="135"/>
      <c r="F562" s="136"/>
      <c r="G562" s="136"/>
      <c r="H562" s="136"/>
      <c r="I562" s="150"/>
      <c r="J562" s="151">
        <v>0</v>
      </c>
      <c r="K562" s="151">
        <v>0</v>
      </c>
      <c r="L562" s="152"/>
      <c r="M562" s="151"/>
      <c r="N562" s="151"/>
    </row>
    <row r="563" spans="1:14" customFormat="1">
      <c r="A563" s="137"/>
      <c r="B563" s="138"/>
      <c r="C563" s="138"/>
      <c r="D563" s="139"/>
      <c r="E563" s="139"/>
      <c r="F563" s="140"/>
      <c r="G563" s="140"/>
      <c r="H563" s="140"/>
      <c r="I563" s="153"/>
      <c r="J563" s="154">
        <v>0</v>
      </c>
      <c r="K563" s="154">
        <v>0</v>
      </c>
      <c r="L563" s="155"/>
      <c r="M563" s="154"/>
      <c r="N563" s="154"/>
    </row>
    <row r="564" spans="1:14" customFormat="1">
      <c r="A564" s="133"/>
      <c r="B564" s="134"/>
      <c r="C564" s="134"/>
      <c r="D564" s="135"/>
      <c r="E564" s="135"/>
      <c r="F564" s="136"/>
      <c r="G564" s="136"/>
      <c r="H564" s="136"/>
      <c r="I564" s="150"/>
      <c r="J564" s="151">
        <v>0</v>
      </c>
      <c r="K564" s="151">
        <v>0</v>
      </c>
      <c r="L564" s="152"/>
      <c r="M564" s="151"/>
      <c r="N564" s="151"/>
    </row>
    <row r="565" spans="1:14" customFormat="1">
      <c r="A565" s="137"/>
      <c r="B565" s="138"/>
      <c r="C565" s="138"/>
      <c r="D565" s="139"/>
      <c r="E565" s="139"/>
      <c r="F565" s="140"/>
      <c r="G565" s="140"/>
      <c r="H565" s="140"/>
      <c r="I565" s="153"/>
      <c r="J565" s="154">
        <v>0</v>
      </c>
      <c r="K565" s="154">
        <v>0</v>
      </c>
      <c r="L565" s="155"/>
      <c r="M565" s="154"/>
      <c r="N565" s="154"/>
    </row>
    <row r="566" spans="1:14" customFormat="1">
      <c r="A566" s="133"/>
      <c r="B566" s="134"/>
      <c r="C566" s="134"/>
      <c r="D566" s="135"/>
      <c r="E566" s="135"/>
      <c r="F566" s="136"/>
      <c r="G566" s="136"/>
      <c r="H566" s="136"/>
      <c r="I566" s="150"/>
      <c r="J566" s="151">
        <v>0</v>
      </c>
      <c r="K566" s="151">
        <v>0</v>
      </c>
      <c r="L566" s="152"/>
      <c r="M566" s="151"/>
      <c r="N566" s="151"/>
    </row>
    <row r="567" spans="1:14" customFormat="1">
      <c r="A567" s="137"/>
      <c r="B567" s="138"/>
      <c r="C567" s="138"/>
      <c r="D567" s="139"/>
      <c r="E567" s="139"/>
      <c r="F567" s="140"/>
      <c r="G567" s="140"/>
      <c r="H567" s="140"/>
      <c r="I567" s="153"/>
      <c r="J567" s="154">
        <v>0</v>
      </c>
      <c r="K567" s="154">
        <v>0</v>
      </c>
      <c r="L567" s="155"/>
      <c r="M567" s="154"/>
      <c r="N567" s="154"/>
    </row>
    <row r="568" spans="1:14" customFormat="1">
      <c r="A568" s="133"/>
      <c r="B568" s="134"/>
      <c r="C568" s="134"/>
      <c r="D568" s="135"/>
      <c r="E568" s="135"/>
      <c r="F568" s="136"/>
      <c r="G568" s="136"/>
      <c r="H568" s="136"/>
      <c r="I568" s="150"/>
      <c r="J568" s="151">
        <v>0</v>
      </c>
      <c r="K568" s="151">
        <v>0</v>
      </c>
      <c r="L568" s="152"/>
      <c r="M568" s="151"/>
      <c r="N568" s="151"/>
    </row>
    <row r="569" spans="1:14" customFormat="1">
      <c r="A569" s="137"/>
      <c r="B569" s="138"/>
      <c r="C569" s="138"/>
      <c r="D569" s="139"/>
      <c r="E569" s="139"/>
      <c r="F569" s="140"/>
      <c r="G569" s="140"/>
      <c r="H569" s="140"/>
      <c r="I569" s="153"/>
      <c r="J569" s="154">
        <v>0</v>
      </c>
      <c r="K569" s="154">
        <v>0</v>
      </c>
      <c r="L569" s="155"/>
      <c r="M569" s="154"/>
      <c r="N569" s="154"/>
    </row>
    <row r="570" spans="1:14" customFormat="1">
      <c r="A570" s="133"/>
      <c r="B570" s="134"/>
      <c r="C570" s="134"/>
      <c r="D570" s="135"/>
      <c r="E570" s="135"/>
      <c r="F570" s="136"/>
      <c r="G570" s="136"/>
      <c r="H570" s="136"/>
      <c r="I570" s="150"/>
      <c r="J570" s="151">
        <v>0</v>
      </c>
      <c r="K570" s="151">
        <v>0</v>
      </c>
      <c r="L570" s="152"/>
      <c r="M570" s="151"/>
      <c r="N570" s="151"/>
    </row>
    <row r="571" spans="1:14" customFormat="1">
      <c r="A571" s="137"/>
      <c r="B571" s="138"/>
      <c r="C571" s="138"/>
      <c r="D571" s="139"/>
      <c r="E571" s="139"/>
      <c r="F571" s="140"/>
      <c r="G571" s="140"/>
      <c r="H571" s="140"/>
      <c r="I571" s="153"/>
      <c r="J571" s="154">
        <v>0</v>
      </c>
      <c r="K571" s="154">
        <v>0</v>
      </c>
      <c r="L571" s="155"/>
      <c r="M571" s="154"/>
      <c r="N571" s="154"/>
    </row>
    <row r="572" spans="1:14" customFormat="1">
      <c r="A572" s="133"/>
      <c r="B572" s="134"/>
      <c r="C572" s="134"/>
      <c r="D572" s="135"/>
      <c r="E572" s="135"/>
      <c r="F572" s="136"/>
      <c r="G572" s="136"/>
      <c r="H572" s="136"/>
      <c r="I572" s="150"/>
      <c r="J572" s="151">
        <v>0</v>
      </c>
      <c r="K572" s="151">
        <v>0</v>
      </c>
      <c r="L572" s="152"/>
      <c r="M572" s="151"/>
      <c r="N572" s="151"/>
    </row>
    <row r="573" spans="1:14" customFormat="1">
      <c r="A573" s="137"/>
      <c r="B573" s="138"/>
      <c r="C573" s="138"/>
      <c r="D573" s="139"/>
      <c r="E573" s="139"/>
      <c r="F573" s="140"/>
      <c r="G573" s="140"/>
      <c r="H573" s="140"/>
      <c r="I573" s="153"/>
      <c r="J573" s="154">
        <v>0</v>
      </c>
      <c r="K573" s="154">
        <v>0</v>
      </c>
      <c r="L573" s="155"/>
      <c r="M573" s="154"/>
      <c r="N573" s="154"/>
    </row>
    <row r="574" spans="1:14" customFormat="1">
      <c r="A574" s="133"/>
      <c r="B574" s="134"/>
      <c r="C574" s="134"/>
      <c r="D574" s="135"/>
      <c r="E574" s="135"/>
      <c r="F574" s="136"/>
      <c r="G574" s="136"/>
      <c r="H574" s="136"/>
      <c r="I574" s="150"/>
      <c r="J574" s="151">
        <v>0</v>
      </c>
      <c r="K574" s="151">
        <v>0</v>
      </c>
      <c r="L574" s="152"/>
      <c r="M574" s="151"/>
      <c r="N574" s="151"/>
    </row>
    <row r="575" spans="1:14" customFormat="1">
      <c r="A575" s="137"/>
      <c r="B575" s="138"/>
      <c r="C575" s="138"/>
      <c r="D575" s="139"/>
      <c r="E575" s="139"/>
      <c r="F575" s="140"/>
      <c r="G575" s="140"/>
      <c r="H575" s="140"/>
      <c r="I575" s="153"/>
      <c r="J575" s="154">
        <v>0</v>
      </c>
      <c r="K575" s="154">
        <v>0</v>
      </c>
      <c r="L575" s="155"/>
      <c r="M575" s="154"/>
      <c r="N575" s="154"/>
    </row>
    <row r="576" spans="1:14" customFormat="1">
      <c r="A576" s="133"/>
      <c r="B576" s="134"/>
      <c r="C576" s="134"/>
      <c r="D576" s="135"/>
      <c r="E576" s="135"/>
      <c r="F576" s="136"/>
      <c r="G576" s="136"/>
      <c r="H576" s="136"/>
      <c r="I576" s="150"/>
      <c r="J576" s="151">
        <v>0</v>
      </c>
      <c r="K576" s="151">
        <v>0</v>
      </c>
      <c r="L576" s="152"/>
      <c r="M576" s="151"/>
      <c r="N576" s="151"/>
    </row>
    <row r="577" spans="1:14" customFormat="1">
      <c r="A577" s="137"/>
      <c r="B577" s="138"/>
      <c r="C577" s="138"/>
      <c r="D577" s="139"/>
      <c r="E577" s="139"/>
      <c r="F577" s="140"/>
      <c r="G577" s="140"/>
      <c r="H577" s="140"/>
      <c r="I577" s="153"/>
      <c r="J577" s="154">
        <v>0</v>
      </c>
      <c r="K577" s="154">
        <v>0</v>
      </c>
      <c r="L577" s="155"/>
      <c r="M577" s="154"/>
      <c r="N577" s="154"/>
    </row>
    <row r="578" spans="1:14" customFormat="1">
      <c r="A578" s="133"/>
      <c r="B578" s="134"/>
      <c r="C578" s="134"/>
      <c r="D578" s="135"/>
      <c r="E578" s="135"/>
      <c r="F578" s="136"/>
      <c r="G578" s="136"/>
      <c r="H578" s="136"/>
      <c r="I578" s="150"/>
      <c r="J578" s="151">
        <v>0</v>
      </c>
      <c r="K578" s="151">
        <v>0</v>
      </c>
      <c r="L578" s="152"/>
      <c r="M578" s="151"/>
      <c r="N578" s="151"/>
    </row>
    <row r="579" spans="1:14" customFormat="1">
      <c r="A579" s="137"/>
      <c r="B579" s="138"/>
      <c r="C579" s="138"/>
      <c r="D579" s="139"/>
      <c r="E579" s="139"/>
      <c r="F579" s="140"/>
      <c r="G579" s="140"/>
      <c r="H579" s="140"/>
      <c r="I579" s="153"/>
      <c r="J579" s="154">
        <v>0</v>
      </c>
      <c r="K579" s="154">
        <v>0</v>
      </c>
      <c r="L579" s="155"/>
      <c r="M579" s="154"/>
      <c r="N579" s="154"/>
    </row>
    <row r="580" spans="1:14" customFormat="1">
      <c r="A580" s="133"/>
      <c r="B580" s="134"/>
      <c r="C580" s="134"/>
      <c r="D580" s="135"/>
      <c r="E580" s="135"/>
      <c r="F580" s="136"/>
      <c r="G580" s="136"/>
      <c r="H580" s="136"/>
      <c r="I580" s="150"/>
      <c r="J580" s="151">
        <v>0</v>
      </c>
      <c r="K580" s="151">
        <v>0</v>
      </c>
      <c r="L580" s="152"/>
      <c r="M580" s="151"/>
      <c r="N580" s="151"/>
    </row>
    <row r="581" spans="1:14" customFormat="1">
      <c r="A581" s="137"/>
      <c r="B581" s="138"/>
      <c r="C581" s="138"/>
      <c r="D581" s="139"/>
      <c r="E581" s="139"/>
      <c r="F581" s="140"/>
      <c r="G581" s="140"/>
      <c r="H581" s="140"/>
      <c r="I581" s="153"/>
      <c r="J581" s="154">
        <v>0</v>
      </c>
      <c r="K581" s="154">
        <v>0</v>
      </c>
      <c r="L581" s="155"/>
      <c r="M581" s="154"/>
      <c r="N581" s="154"/>
    </row>
    <row r="582" spans="1:14" customFormat="1">
      <c r="A582" s="133"/>
      <c r="B582" s="134"/>
      <c r="C582" s="134"/>
      <c r="D582" s="135"/>
      <c r="E582" s="135"/>
      <c r="F582" s="136"/>
      <c r="G582" s="136"/>
      <c r="H582" s="136"/>
      <c r="I582" s="150"/>
      <c r="J582" s="151">
        <v>0</v>
      </c>
      <c r="K582" s="151">
        <v>0</v>
      </c>
      <c r="L582" s="152"/>
      <c r="M582" s="151"/>
      <c r="N582" s="151"/>
    </row>
    <row r="583" spans="1:14" customFormat="1">
      <c r="A583" s="137"/>
      <c r="B583" s="138"/>
      <c r="C583" s="138"/>
      <c r="D583" s="139"/>
      <c r="E583" s="139"/>
      <c r="F583" s="140"/>
      <c r="G583" s="140"/>
      <c r="H583" s="140"/>
      <c r="I583" s="153"/>
      <c r="J583" s="154">
        <v>0</v>
      </c>
      <c r="K583" s="154">
        <v>0</v>
      </c>
      <c r="L583" s="155"/>
      <c r="M583" s="154"/>
      <c r="N583" s="154"/>
    </row>
    <row r="584" spans="1:14" customFormat="1">
      <c r="A584" s="133"/>
      <c r="B584" s="134"/>
      <c r="C584" s="134"/>
      <c r="D584" s="135"/>
      <c r="E584" s="135"/>
      <c r="F584" s="136"/>
      <c r="G584" s="136"/>
      <c r="H584" s="136"/>
      <c r="I584" s="150"/>
      <c r="J584" s="151">
        <v>0</v>
      </c>
      <c r="K584" s="151">
        <v>0</v>
      </c>
      <c r="L584" s="152"/>
      <c r="M584" s="151"/>
      <c r="N584" s="151"/>
    </row>
    <row r="585" spans="1:14" customFormat="1">
      <c r="A585" s="137"/>
      <c r="B585" s="138"/>
      <c r="C585" s="138"/>
      <c r="D585" s="139"/>
      <c r="E585" s="139"/>
      <c r="F585" s="140"/>
      <c r="G585" s="140"/>
      <c r="H585" s="140"/>
      <c r="I585" s="153"/>
      <c r="J585" s="154">
        <v>0</v>
      </c>
      <c r="K585" s="154">
        <v>0</v>
      </c>
      <c r="L585" s="155"/>
      <c r="M585" s="154"/>
      <c r="N585" s="154"/>
    </row>
    <row r="586" spans="1:14" customFormat="1">
      <c r="A586" s="133"/>
      <c r="B586" s="134"/>
      <c r="C586" s="134"/>
      <c r="D586" s="135"/>
      <c r="E586" s="135"/>
      <c r="F586" s="136"/>
      <c r="G586" s="136"/>
      <c r="H586" s="136"/>
      <c r="I586" s="150"/>
      <c r="J586" s="151">
        <v>0</v>
      </c>
      <c r="K586" s="151">
        <v>0</v>
      </c>
      <c r="L586" s="152"/>
      <c r="M586" s="151"/>
      <c r="N586" s="151"/>
    </row>
    <row r="587" spans="1:14" customFormat="1">
      <c r="A587" s="137"/>
      <c r="B587" s="138"/>
      <c r="C587" s="138"/>
      <c r="D587" s="139"/>
      <c r="E587" s="139"/>
      <c r="F587" s="140"/>
      <c r="G587" s="140"/>
      <c r="H587" s="140"/>
      <c r="I587" s="153"/>
      <c r="J587" s="154">
        <v>0</v>
      </c>
      <c r="K587" s="154">
        <v>0</v>
      </c>
      <c r="L587" s="155"/>
      <c r="M587" s="154"/>
      <c r="N587" s="154"/>
    </row>
    <row r="588" spans="1:14" customFormat="1">
      <c r="A588" s="133"/>
      <c r="B588" s="134"/>
      <c r="C588" s="134"/>
      <c r="D588" s="135"/>
      <c r="E588" s="135"/>
      <c r="F588" s="136"/>
      <c r="G588" s="136"/>
      <c r="H588" s="136"/>
      <c r="I588" s="150"/>
      <c r="J588" s="151">
        <v>0</v>
      </c>
      <c r="K588" s="151">
        <v>0</v>
      </c>
      <c r="L588" s="152"/>
      <c r="M588" s="151"/>
      <c r="N588" s="151"/>
    </row>
    <row r="589" spans="1:14" customFormat="1">
      <c r="A589" s="137"/>
      <c r="B589" s="138"/>
      <c r="C589" s="138"/>
      <c r="D589" s="139"/>
      <c r="E589" s="139"/>
      <c r="F589" s="140"/>
      <c r="G589" s="140"/>
      <c r="H589" s="140"/>
      <c r="I589" s="153"/>
      <c r="J589" s="154">
        <v>0</v>
      </c>
      <c r="K589" s="154">
        <v>0</v>
      </c>
      <c r="L589" s="155"/>
      <c r="M589" s="154"/>
      <c r="N589" s="154"/>
    </row>
    <row r="590" spans="1:14" customFormat="1">
      <c r="A590" s="133"/>
      <c r="B590" s="134"/>
      <c r="C590" s="134"/>
      <c r="D590" s="135"/>
      <c r="E590" s="135"/>
      <c r="F590" s="136"/>
      <c r="G590" s="136"/>
      <c r="H590" s="136"/>
      <c r="I590" s="150"/>
      <c r="J590" s="151">
        <v>0</v>
      </c>
      <c r="K590" s="151">
        <v>0</v>
      </c>
      <c r="L590" s="152"/>
      <c r="M590" s="151"/>
      <c r="N590" s="151"/>
    </row>
    <row r="591" spans="1:14" customFormat="1">
      <c r="A591" s="137"/>
      <c r="B591" s="138"/>
      <c r="C591" s="138"/>
      <c r="D591" s="139"/>
      <c r="E591" s="139"/>
      <c r="F591" s="140"/>
      <c r="G591" s="140"/>
      <c r="H591" s="140"/>
      <c r="I591" s="153"/>
      <c r="J591" s="154">
        <v>0</v>
      </c>
      <c r="K591" s="154">
        <v>0</v>
      </c>
      <c r="L591" s="155"/>
      <c r="M591" s="154"/>
      <c r="N591" s="154"/>
    </row>
    <row r="592" spans="1:14" customFormat="1">
      <c r="A592" s="133"/>
      <c r="B592" s="134"/>
      <c r="C592" s="134"/>
      <c r="D592" s="135"/>
      <c r="E592" s="135"/>
      <c r="F592" s="136"/>
      <c r="G592" s="136"/>
      <c r="H592" s="136"/>
      <c r="I592" s="150"/>
      <c r="J592" s="151">
        <v>0</v>
      </c>
      <c r="K592" s="151">
        <v>0</v>
      </c>
      <c r="L592" s="152"/>
      <c r="M592" s="151"/>
      <c r="N592" s="151"/>
    </row>
    <row r="593" spans="1:14" customFormat="1">
      <c r="A593" s="137"/>
      <c r="B593" s="138"/>
      <c r="C593" s="138"/>
      <c r="D593" s="139"/>
      <c r="E593" s="139"/>
      <c r="F593" s="140"/>
      <c r="G593" s="140"/>
      <c r="H593" s="140"/>
      <c r="I593" s="153"/>
      <c r="J593" s="154">
        <v>0</v>
      </c>
      <c r="K593" s="154">
        <v>0</v>
      </c>
      <c r="L593" s="155"/>
      <c r="M593" s="154"/>
      <c r="N593" s="154"/>
    </row>
    <row r="594" spans="1:14" customFormat="1">
      <c r="A594" s="133"/>
      <c r="B594" s="134"/>
      <c r="C594" s="134"/>
      <c r="D594" s="135"/>
      <c r="E594" s="135"/>
      <c r="F594" s="136"/>
      <c r="G594" s="136"/>
      <c r="H594" s="136"/>
      <c r="I594" s="150"/>
      <c r="J594" s="151">
        <v>0</v>
      </c>
      <c r="K594" s="151">
        <v>0</v>
      </c>
      <c r="L594" s="152"/>
      <c r="M594" s="151"/>
      <c r="N594" s="151"/>
    </row>
    <row r="595" spans="1:14" customFormat="1">
      <c r="A595" s="137"/>
      <c r="B595" s="138"/>
      <c r="C595" s="138"/>
      <c r="D595" s="139"/>
      <c r="E595" s="139"/>
      <c r="F595" s="140"/>
      <c r="G595" s="140"/>
      <c r="H595" s="140"/>
      <c r="I595" s="153"/>
      <c r="J595" s="154">
        <v>0</v>
      </c>
      <c r="K595" s="154">
        <v>0</v>
      </c>
      <c r="L595" s="155"/>
      <c r="M595" s="154"/>
      <c r="N595" s="154"/>
    </row>
    <row r="596" spans="1:14" customFormat="1">
      <c r="A596" s="133"/>
      <c r="B596" s="134"/>
      <c r="C596" s="134"/>
      <c r="D596" s="135"/>
      <c r="E596" s="135"/>
      <c r="F596" s="136"/>
      <c r="G596" s="136"/>
      <c r="H596" s="136"/>
      <c r="I596" s="150"/>
      <c r="J596" s="151">
        <v>0</v>
      </c>
      <c r="K596" s="151">
        <v>0</v>
      </c>
      <c r="L596" s="152"/>
      <c r="M596" s="151"/>
      <c r="N596" s="151"/>
    </row>
    <row r="597" spans="1:14" customFormat="1">
      <c r="A597" s="137"/>
      <c r="B597" s="138"/>
      <c r="C597" s="138"/>
      <c r="D597" s="139"/>
      <c r="E597" s="139"/>
      <c r="F597" s="140"/>
      <c r="G597" s="140"/>
      <c r="H597" s="140"/>
      <c r="I597" s="153"/>
      <c r="J597" s="154">
        <v>0</v>
      </c>
      <c r="K597" s="154">
        <v>0</v>
      </c>
      <c r="L597" s="155"/>
      <c r="M597" s="154"/>
      <c r="N597" s="154"/>
    </row>
    <row r="598" spans="1:14" customFormat="1">
      <c r="A598" s="133"/>
      <c r="B598" s="134"/>
      <c r="C598" s="134"/>
      <c r="D598" s="135"/>
      <c r="E598" s="135"/>
      <c r="F598" s="136"/>
      <c r="G598" s="136"/>
      <c r="H598" s="136"/>
      <c r="I598" s="150"/>
      <c r="J598" s="151">
        <v>0</v>
      </c>
      <c r="K598" s="151">
        <v>0</v>
      </c>
      <c r="L598" s="152"/>
      <c r="M598" s="151"/>
      <c r="N598" s="151"/>
    </row>
    <row r="599" spans="1:14" customFormat="1">
      <c r="A599" s="137"/>
      <c r="B599" s="138"/>
      <c r="C599" s="138"/>
      <c r="D599" s="139"/>
      <c r="E599" s="139"/>
      <c r="F599" s="140"/>
      <c r="G599" s="140"/>
      <c r="H599" s="140"/>
      <c r="I599" s="153"/>
      <c r="J599" s="154">
        <v>0</v>
      </c>
      <c r="K599" s="154">
        <v>0</v>
      </c>
      <c r="L599" s="155"/>
      <c r="M599" s="154"/>
      <c r="N599" s="154"/>
    </row>
    <row r="600" spans="1:14" customFormat="1">
      <c r="A600" s="133"/>
      <c r="B600" s="134"/>
      <c r="C600" s="134"/>
      <c r="D600" s="135"/>
      <c r="E600" s="135"/>
      <c r="F600" s="136"/>
      <c r="G600" s="136"/>
      <c r="H600" s="136"/>
      <c r="I600" s="150"/>
      <c r="J600" s="151">
        <v>0</v>
      </c>
      <c r="K600" s="151">
        <v>0</v>
      </c>
      <c r="L600" s="152"/>
      <c r="M600" s="151"/>
      <c r="N600" s="151"/>
    </row>
    <row r="601" spans="1:14" customFormat="1">
      <c r="A601" s="137"/>
      <c r="B601" s="138"/>
      <c r="C601" s="138"/>
      <c r="D601" s="139"/>
      <c r="E601" s="139"/>
      <c r="F601" s="140"/>
      <c r="G601" s="140"/>
      <c r="H601" s="140"/>
      <c r="I601" s="153"/>
      <c r="J601" s="154">
        <v>0</v>
      </c>
      <c r="K601" s="154">
        <v>0</v>
      </c>
      <c r="L601" s="155"/>
      <c r="M601" s="154"/>
      <c r="N601" s="154"/>
    </row>
    <row r="602" spans="1:14" customFormat="1">
      <c r="A602" s="133"/>
      <c r="B602" s="134"/>
      <c r="C602" s="134"/>
      <c r="D602" s="135"/>
      <c r="E602" s="135"/>
      <c r="F602" s="136"/>
      <c r="G602" s="136"/>
      <c r="H602" s="136"/>
      <c r="I602" s="150"/>
      <c r="J602" s="151">
        <v>0</v>
      </c>
      <c r="K602" s="151">
        <v>0</v>
      </c>
      <c r="L602" s="152"/>
      <c r="M602" s="151"/>
      <c r="N602" s="151"/>
    </row>
    <row r="603" spans="1:14" customFormat="1">
      <c r="A603" s="137"/>
      <c r="B603" s="138"/>
      <c r="C603" s="138"/>
      <c r="D603" s="139"/>
      <c r="E603" s="139"/>
      <c r="F603" s="140"/>
      <c r="G603" s="140"/>
      <c r="H603" s="140"/>
      <c r="I603" s="153"/>
      <c r="J603" s="154">
        <v>0</v>
      </c>
      <c r="K603" s="154">
        <v>0</v>
      </c>
      <c r="L603" s="155"/>
      <c r="M603" s="154"/>
      <c r="N603" s="154"/>
    </row>
    <row r="604" spans="1:14" customFormat="1">
      <c r="A604" s="133"/>
      <c r="B604" s="134"/>
      <c r="C604" s="134"/>
      <c r="D604" s="135"/>
      <c r="E604" s="135"/>
      <c r="F604" s="136"/>
      <c r="G604" s="136"/>
      <c r="H604" s="136"/>
      <c r="I604" s="150"/>
      <c r="J604" s="151">
        <v>0</v>
      </c>
      <c r="K604" s="151">
        <v>0</v>
      </c>
      <c r="L604" s="152"/>
      <c r="M604" s="151"/>
      <c r="N604" s="151"/>
    </row>
    <row r="605" spans="1:14" customFormat="1">
      <c r="A605" s="137"/>
      <c r="B605" s="138"/>
      <c r="C605" s="138"/>
      <c r="D605" s="139"/>
      <c r="E605" s="139"/>
      <c r="F605" s="140"/>
      <c r="G605" s="140"/>
      <c r="H605" s="140"/>
      <c r="I605" s="153"/>
      <c r="J605" s="154">
        <v>0</v>
      </c>
      <c r="K605" s="154">
        <v>0</v>
      </c>
      <c r="L605" s="155"/>
      <c r="M605" s="154"/>
      <c r="N605" s="154"/>
    </row>
    <row r="606" spans="1:14" customFormat="1">
      <c r="A606" s="133"/>
      <c r="B606" s="134"/>
      <c r="C606" s="134"/>
      <c r="D606" s="135"/>
      <c r="E606" s="135"/>
      <c r="F606" s="136"/>
      <c r="G606" s="136"/>
      <c r="H606" s="136"/>
      <c r="I606" s="150"/>
      <c r="J606" s="151">
        <v>0</v>
      </c>
      <c r="K606" s="151">
        <v>0</v>
      </c>
      <c r="L606" s="152"/>
      <c r="M606" s="151"/>
      <c r="N606" s="151"/>
    </row>
    <row r="607" spans="1:14" customFormat="1">
      <c r="A607" s="137"/>
      <c r="B607" s="138"/>
      <c r="C607" s="138"/>
      <c r="D607" s="139"/>
      <c r="E607" s="139"/>
      <c r="F607" s="140"/>
      <c r="G607" s="140"/>
      <c r="H607" s="140"/>
      <c r="I607" s="153"/>
      <c r="J607" s="154">
        <v>0</v>
      </c>
      <c r="K607" s="154">
        <v>0</v>
      </c>
      <c r="L607" s="155"/>
      <c r="M607" s="154"/>
      <c r="N607" s="154"/>
    </row>
    <row r="608" spans="1:14" customFormat="1">
      <c r="A608" s="133"/>
      <c r="B608" s="134"/>
      <c r="C608" s="134"/>
      <c r="D608" s="135"/>
      <c r="E608" s="135"/>
      <c r="F608" s="136"/>
      <c r="G608" s="136"/>
      <c r="H608" s="136"/>
      <c r="I608" s="150"/>
      <c r="J608" s="151">
        <v>0</v>
      </c>
      <c r="K608" s="151">
        <v>0</v>
      </c>
      <c r="L608" s="152"/>
      <c r="M608" s="151"/>
      <c r="N608" s="151"/>
    </row>
    <row r="609" spans="1:14" customFormat="1">
      <c r="A609" s="137"/>
      <c r="B609" s="138"/>
      <c r="C609" s="138"/>
      <c r="D609" s="139"/>
      <c r="E609" s="139"/>
      <c r="F609" s="140"/>
      <c r="G609" s="140"/>
      <c r="H609" s="140"/>
      <c r="I609" s="153"/>
      <c r="J609" s="154">
        <v>0</v>
      </c>
      <c r="K609" s="154">
        <v>0</v>
      </c>
      <c r="L609" s="155"/>
      <c r="M609" s="154"/>
      <c r="N609" s="154"/>
    </row>
    <row r="610" spans="1:14" customFormat="1">
      <c r="A610" s="133"/>
      <c r="B610" s="134"/>
      <c r="C610" s="134"/>
      <c r="D610" s="135"/>
      <c r="E610" s="135"/>
      <c r="F610" s="136"/>
      <c r="G610" s="136"/>
      <c r="H610" s="136"/>
      <c r="I610" s="150"/>
      <c r="J610" s="151">
        <v>0</v>
      </c>
      <c r="K610" s="151">
        <v>0</v>
      </c>
      <c r="L610" s="152"/>
      <c r="M610" s="151"/>
      <c r="N610" s="151"/>
    </row>
    <row r="611" spans="1:14" customFormat="1">
      <c r="A611" s="137"/>
      <c r="B611" s="138"/>
      <c r="C611" s="138"/>
      <c r="D611" s="139"/>
      <c r="E611" s="139"/>
      <c r="F611" s="140"/>
      <c r="G611" s="140"/>
      <c r="H611" s="140"/>
      <c r="I611" s="153"/>
      <c r="J611" s="154">
        <v>0</v>
      </c>
      <c r="K611" s="154">
        <v>0</v>
      </c>
      <c r="L611" s="155"/>
      <c r="M611" s="154"/>
      <c r="N611" s="154"/>
    </row>
    <row r="612" spans="1:14" customFormat="1">
      <c r="A612" s="133"/>
      <c r="B612" s="134"/>
      <c r="C612" s="134"/>
      <c r="D612" s="135"/>
      <c r="E612" s="135"/>
      <c r="F612" s="136"/>
      <c r="G612" s="136"/>
      <c r="H612" s="136"/>
      <c r="I612" s="150"/>
      <c r="J612" s="151">
        <v>0</v>
      </c>
      <c r="K612" s="151">
        <v>0</v>
      </c>
      <c r="L612" s="152"/>
      <c r="M612" s="151"/>
      <c r="N612" s="151"/>
    </row>
    <row r="613" spans="1:14" customFormat="1">
      <c r="A613" s="137"/>
      <c r="B613" s="138"/>
      <c r="C613" s="138"/>
      <c r="D613" s="139"/>
      <c r="E613" s="139"/>
      <c r="F613" s="140"/>
      <c r="G613" s="140"/>
      <c r="H613" s="140"/>
      <c r="I613" s="153"/>
      <c r="J613" s="154">
        <v>0</v>
      </c>
      <c r="K613" s="154">
        <v>0</v>
      </c>
      <c r="L613" s="155"/>
      <c r="M613" s="154"/>
      <c r="N613" s="154"/>
    </row>
    <row r="614" spans="1:14" customFormat="1">
      <c r="A614" s="133"/>
      <c r="B614" s="134"/>
      <c r="C614" s="134"/>
      <c r="D614" s="135"/>
      <c r="E614" s="135"/>
      <c r="F614" s="136"/>
      <c r="G614" s="136"/>
      <c r="H614" s="136"/>
      <c r="I614" s="150"/>
      <c r="J614" s="151">
        <v>0</v>
      </c>
      <c r="K614" s="151">
        <v>0</v>
      </c>
      <c r="L614" s="152"/>
      <c r="M614" s="151"/>
      <c r="N614" s="151"/>
    </row>
    <row r="615" spans="1:14" customFormat="1">
      <c r="A615" s="137"/>
      <c r="B615" s="138"/>
      <c r="C615" s="138"/>
      <c r="D615" s="139"/>
      <c r="E615" s="139"/>
      <c r="F615" s="140"/>
      <c r="G615" s="140"/>
      <c r="H615" s="140"/>
      <c r="I615" s="153"/>
      <c r="J615" s="154">
        <v>0</v>
      </c>
      <c r="K615" s="154">
        <v>0</v>
      </c>
      <c r="L615" s="155"/>
      <c r="M615" s="154"/>
      <c r="N615" s="154"/>
    </row>
    <row r="616" spans="1:14" customFormat="1">
      <c r="A616" s="133"/>
      <c r="B616" s="134"/>
      <c r="C616" s="134"/>
      <c r="D616" s="135"/>
      <c r="E616" s="135"/>
      <c r="F616" s="136"/>
      <c r="G616" s="136"/>
      <c r="H616" s="136"/>
      <c r="I616" s="150"/>
      <c r="J616" s="151">
        <v>0</v>
      </c>
      <c r="K616" s="151">
        <v>0</v>
      </c>
      <c r="L616" s="152"/>
      <c r="M616" s="151"/>
      <c r="N616" s="151"/>
    </row>
    <row r="617" spans="1:14" customFormat="1">
      <c r="A617" s="137"/>
      <c r="B617" s="138"/>
      <c r="C617" s="138"/>
      <c r="D617" s="139"/>
      <c r="E617" s="139"/>
      <c r="F617" s="140"/>
      <c r="G617" s="140"/>
      <c r="H617" s="140"/>
      <c r="I617" s="153"/>
      <c r="J617" s="154">
        <v>0</v>
      </c>
      <c r="K617" s="154">
        <v>0</v>
      </c>
      <c r="L617" s="155"/>
      <c r="M617" s="154"/>
      <c r="N617" s="154"/>
    </row>
    <row r="618" spans="1:14" customFormat="1">
      <c r="A618" s="133"/>
      <c r="B618" s="134"/>
      <c r="C618" s="134"/>
      <c r="D618" s="135"/>
      <c r="E618" s="135"/>
      <c r="F618" s="136"/>
      <c r="G618" s="136"/>
      <c r="H618" s="136"/>
      <c r="I618" s="150"/>
      <c r="J618" s="151">
        <v>0</v>
      </c>
      <c r="K618" s="151">
        <v>0</v>
      </c>
      <c r="L618" s="152"/>
      <c r="M618" s="151"/>
      <c r="N618" s="151"/>
    </row>
    <row r="619" spans="1:14" customFormat="1">
      <c r="A619" s="137"/>
      <c r="B619" s="138"/>
      <c r="C619" s="138"/>
      <c r="D619" s="139"/>
      <c r="E619" s="139"/>
      <c r="F619" s="140"/>
      <c r="G619" s="140"/>
      <c r="H619" s="140"/>
      <c r="I619" s="153"/>
      <c r="J619" s="154">
        <v>0</v>
      </c>
      <c r="K619" s="154">
        <v>0</v>
      </c>
      <c r="L619" s="155"/>
      <c r="M619" s="154"/>
      <c r="N619" s="154"/>
    </row>
    <row r="620" spans="1:14" customFormat="1">
      <c r="A620" s="133"/>
      <c r="B620" s="134"/>
      <c r="C620" s="134"/>
      <c r="D620" s="135"/>
      <c r="E620" s="135"/>
      <c r="F620" s="136"/>
      <c r="G620" s="136"/>
      <c r="H620" s="136"/>
      <c r="I620" s="150"/>
      <c r="J620" s="151">
        <v>0</v>
      </c>
      <c r="K620" s="151">
        <v>0</v>
      </c>
      <c r="L620" s="152"/>
      <c r="M620" s="151"/>
      <c r="N620" s="151"/>
    </row>
    <row r="621" spans="1:14" customFormat="1">
      <c r="A621" s="137"/>
      <c r="B621" s="138"/>
      <c r="C621" s="138"/>
      <c r="D621" s="139"/>
      <c r="E621" s="139"/>
      <c r="F621" s="140"/>
      <c r="G621" s="140"/>
      <c r="H621" s="140"/>
      <c r="I621" s="153"/>
      <c r="J621" s="154">
        <v>0</v>
      </c>
      <c r="K621" s="154">
        <v>0</v>
      </c>
      <c r="L621" s="155"/>
      <c r="M621" s="154"/>
      <c r="N621" s="154"/>
    </row>
    <row r="622" spans="1:14" customFormat="1">
      <c r="A622" s="133"/>
      <c r="B622" s="134"/>
      <c r="C622" s="134"/>
      <c r="D622" s="135"/>
      <c r="E622" s="135"/>
      <c r="F622" s="136"/>
      <c r="G622" s="136"/>
      <c r="H622" s="136"/>
      <c r="I622" s="150"/>
      <c r="J622" s="151">
        <v>0</v>
      </c>
      <c r="K622" s="151">
        <v>0</v>
      </c>
      <c r="L622" s="152"/>
      <c r="M622" s="151"/>
      <c r="N622" s="151"/>
    </row>
    <row r="623" spans="1:14" customFormat="1">
      <c r="A623" s="137"/>
      <c r="B623" s="138"/>
      <c r="C623" s="138"/>
      <c r="D623" s="139"/>
      <c r="E623" s="139"/>
      <c r="F623" s="140"/>
      <c r="G623" s="140"/>
      <c r="H623" s="140"/>
      <c r="I623" s="153"/>
      <c r="J623" s="154">
        <v>0</v>
      </c>
      <c r="K623" s="154">
        <v>0</v>
      </c>
      <c r="L623" s="155"/>
      <c r="M623" s="154"/>
      <c r="N623" s="154"/>
    </row>
    <row r="624" spans="1:14" customFormat="1">
      <c r="A624" s="133"/>
      <c r="B624" s="134"/>
      <c r="C624" s="134"/>
      <c r="D624" s="135"/>
      <c r="E624" s="135"/>
      <c r="F624" s="136"/>
      <c r="G624" s="136"/>
      <c r="H624" s="136"/>
      <c r="I624" s="150"/>
      <c r="J624" s="151">
        <v>0</v>
      </c>
      <c r="K624" s="151">
        <v>0</v>
      </c>
      <c r="L624" s="152"/>
      <c r="M624" s="151"/>
      <c r="N624" s="151"/>
    </row>
    <row r="625" spans="1:14" customFormat="1">
      <c r="A625" s="137"/>
      <c r="B625" s="138"/>
      <c r="C625" s="138"/>
      <c r="D625" s="139"/>
      <c r="E625" s="139"/>
      <c r="F625" s="140"/>
      <c r="G625" s="140"/>
      <c r="H625" s="140"/>
      <c r="I625" s="153"/>
      <c r="J625" s="154">
        <v>0</v>
      </c>
      <c r="K625" s="154">
        <v>0</v>
      </c>
      <c r="L625" s="155"/>
      <c r="M625" s="154"/>
      <c r="N625" s="154"/>
    </row>
    <row r="626" spans="1:14" customFormat="1">
      <c r="A626" s="133"/>
      <c r="B626" s="134"/>
      <c r="C626" s="134"/>
      <c r="D626" s="135"/>
      <c r="E626" s="135"/>
      <c r="F626" s="136"/>
      <c r="G626" s="136"/>
      <c r="H626" s="136"/>
      <c r="I626" s="150"/>
      <c r="J626" s="151">
        <v>0</v>
      </c>
      <c r="K626" s="151">
        <v>0</v>
      </c>
      <c r="L626" s="152"/>
      <c r="M626" s="151"/>
      <c r="N626" s="151"/>
    </row>
    <row r="627" spans="1:14" customFormat="1">
      <c r="A627" s="137"/>
      <c r="B627" s="138"/>
      <c r="C627" s="138"/>
      <c r="D627" s="139"/>
      <c r="E627" s="139"/>
      <c r="F627" s="140"/>
      <c r="G627" s="140"/>
      <c r="H627" s="140"/>
      <c r="I627" s="153"/>
      <c r="J627" s="154">
        <v>0</v>
      </c>
      <c r="K627" s="154">
        <v>0</v>
      </c>
      <c r="L627" s="155"/>
      <c r="M627" s="154"/>
      <c r="N627" s="154"/>
    </row>
    <row r="628" spans="1:14" customFormat="1">
      <c r="A628" s="133"/>
      <c r="B628" s="134"/>
      <c r="C628" s="134"/>
      <c r="D628" s="135"/>
      <c r="E628" s="135"/>
      <c r="F628" s="136"/>
      <c r="G628" s="136"/>
      <c r="H628" s="136"/>
      <c r="I628" s="150"/>
      <c r="J628" s="151">
        <v>0</v>
      </c>
      <c r="K628" s="151">
        <v>0</v>
      </c>
      <c r="L628" s="152"/>
      <c r="M628" s="151"/>
      <c r="N628" s="151"/>
    </row>
    <row r="629" spans="1:14" customFormat="1">
      <c r="A629" s="137"/>
      <c r="B629" s="138"/>
      <c r="C629" s="138"/>
      <c r="D629" s="139"/>
      <c r="E629" s="139"/>
      <c r="F629" s="140"/>
      <c r="G629" s="140"/>
      <c r="H629" s="140"/>
      <c r="I629" s="153"/>
      <c r="J629" s="154">
        <v>0</v>
      </c>
      <c r="K629" s="154">
        <v>0</v>
      </c>
      <c r="L629" s="155"/>
      <c r="M629" s="154"/>
      <c r="N629" s="154"/>
    </row>
    <row r="630" spans="1:14" customFormat="1">
      <c r="A630" s="133"/>
      <c r="B630" s="134"/>
      <c r="C630" s="134"/>
      <c r="D630" s="135"/>
      <c r="E630" s="135"/>
      <c r="F630" s="136"/>
      <c r="G630" s="136"/>
      <c r="H630" s="136"/>
      <c r="I630" s="150"/>
      <c r="J630" s="151">
        <v>0</v>
      </c>
      <c r="K630" s="151">
        <v>0</v>
      </c>
      <c r="L630" s="152"/>
      <c r="M630" s="151"/>
      <c r="N630" s="151"/>
    </row>
    <row r="631" spans="1:14" customFormat="1">
      <c r="A631" s="137"/>
      <c r="B631" s="138"/>
      <c r="C631" s="138"/>
      <c r="D631" s="139"/>
      <c r="E631" s="139"/>
      <c r="F631" s="140"/>
      <c r="G631" s="140"/>
      <c r="H631" s="140"/>
      <c r="I631" s="153"/>
      <c r="J631" s="154">
        <v>0</v>
      </c>
      <c r="K631" s="154">
        <v>0</v>
      </c>
      <c r="L631" s="155"/>
      <c r="M631" s="154"/>
      <c r="N631" s="154"/>
    </row>
    <row r="632" spans="1:14" customFormat="1">
      <c r="A632" s="133"/>
      <c r="B632" s="134"/>
      <c r="C632" s="134"/>
      <c r="D632" s="135"/>
      <c r="E632" s="135"/>
      <c r="F632" s="136"/>
      <c r="G632" s="136"/>
      <c r="H632" s="136"/>
      <c r="I632" s="150"/>
      <c r="J632" s="151">
        <v>0</v>
      </c>
      <c r="K632" s="151">
        <v>0</v>
      </c>
      <c r="L632" s="152"/>
      <c r="M632" s="151"/>
      <c r="N632" s="151"/>
    </row>
    <row r="633" spans="1:14" customFormat="1">
      <c r="A633" s="137"/>
      <c r="B633" s="138"/>
      <c r="C633" s="138"/>
      <c r="D633" s="139"/>
      <c r="E633" s="139"/>
      <c r="F633" s="140"/>
      <c r="G633" s="140"/>
      <c r="H633" s="140"/>
      <c r="I633" s="153"/>
      <c r="J633" s="154">
        <v>0</v>
      </c>
      <c r="K633" s="154">
        <v>0</v>
      </c>
      <c r="L633" s="155"/>
      <c r="M633" s="154"/>
      <c r="N633" s="154"/>
    </row>
    <row r="634" spans="1:14" customFormat="1">
      <c r="A634" s="133"/>
      <c r="B634" s="134"/>
      <c r="C634" s="134"/>
      <c r="D634" s="135"/>
      <c r="E634" s="135"/>
      <c r="F634" s="136"/>
      <c r="G634" s="136"/>
      <c r="H634" s="136"/>
      <c r="I634" s="150"/>
      <c r="J634" s="151">
        <v>0</v>
      </c>
      <c r="K634" s="151">
        <v>0</v>
      </c>
      <c r="L634" s="152"/>
      <c r="M634" s="151"/>
      <c r="N634" s="151"/>
    </row>
    <row r="635" spans="1:14" customFormat="1">
      <c r="A635" s="137"/>
      <c r="B635" s="138"/>
      <c r="C635" s="138"/>
      <c r="D635" s="139"/>
      <c r="E635" s="139"/>
      <c r="F635" s="140"/>
      <c r="G635" s="140"/>
      <c r="H635" s="140"/>
      <c r="I635" s="153"/>
      <c r="J635" s="154">
        <v>0</v>
      </c>
      <c r="K635" s="154">
        <v>0</v>
      </c>
      <c r="L635" s="155"/>
      <c r="M635" s="154"/>
      <c r="N635" s="154"/>
    </row>
    <row r="636" spans="1:14" customFormat="1">
      <c r="A636" s="133"/>
      <c r="B636" s="134"/>
      <c r="C636" s="134"/>
      <c r="D636" s="135"/>
      <c r="E636" s="135"/>
      <c r="F636" s="136"/>
      <c r="G636" s="136"/>
      <c r="H636" s="136"/>
      <c r="I636" s="150"/>
      <c r="J636" s="151">
        <v>0</v>
      </c>
      <c r="K636" s="151">
        <v>0</v>
      </c>
      <c r="L636" s="152"/>
      <c r="M636" s="151"/>
      <c r="N636" s="151"/>
    </row>
    <row r="637" spans="1:14" customFormat="1">
      <c r="A637" s="137"/>
      <c r="B637" s="138"/>
      <c r="C637" s="138"/>
      <c r="D637" s="139"/>
      <c r="E637" s="139"/>
      <c r="F637" s="140"/>
      <c r="G637" s="140"/>
      <c r="H637" s="140"/>
      <c r="I637" s="153"/>
      <c r="J637" s="154">
        <v>0</v>
      </c>
      <c r="K637" s="154">
        <v>0</v>
      </c>
      <c r="L637" s="155"/>
      <c r="M637" s="154"/>
      <c r="N637" s="154"/>
    </row>
    <row r="638" spans="1:14" customFormat="1">
      <c r="A638" s="133"/>
      <c r="B638" s="134"/>
      <c r="C638" s="134"/>
      <c r="D638" s="135"/>
      <c r="E638" s="135"/>
      <c r="F638" s="136"/>
      <c r="G638" s="136"/>
      <c r="H638" s="136"/>
      <c r="I638" s="150"/>
      <c r="J638" s="151">
        <v>0</v>
      </c>
      <c r="K638" s="151">
        <v>0</v>
      </c>
      <c r="L638" s="152"/>
      <c r="M638" s="151"/>
      <c r="N638" s="151"/>
    </row>
    <row r="639" spans="1:14" customFormat="1">
      <c r="A639" s="137"/>
      <c r="B639" s="138"/>
      <c r="C639" s="138"/>
      <c r="D639" s="139"/>
      <c r="E639" s="139"/>
      <c r="F639" s="140"/>
      <c r="G639" s="140"/>
      <c r="H639" s="140"/>
      <c r="I639" s="153"/>
      <c r="J639" s="154">
        <v>0</v>
      </c>
      <c r="K639" s="154">
        <v>0</v>
      </c>
      <c r="L639" s="155"/>
      <c r="M639" s="154"/>
      <c r="N639" s="154"/>
    </row>
    <row r="640" spans="1:14" customFormat="1">
      <c r="A640" s="133"/>
      <c r="B640" s="134"/>
      <c r="C640" s="134"/>
      <c r="D640" s="135"/>
      <c r="E640" s="135"/>
      <c r="F640" s="136"/>
      <c r="G640" s="136"/>
      <c r="H640" s="136"/>
      <c r="I640" s="150"/>
      <c r="J640" s="151">
        <v>0</v>
      </c>
      <c r="K640" s="151">
        <v>0</v>
      </c>
      <c r="L640" s="152"/>
      <c r="M640" s="151"/>
      <c r="N640" s="151"/>
    </row>
    <row r="641" spans="1:14" customFormat="1">
      <c r="A641" s="137"/>
      <c r="B641" s="138"/>
      <c r="C641" s="138"/>
      <c r="D641" s="139"/>
      <c r="E641" s="139"/>
      <c r="F641" s="140"/>
      <c r="G641" s="140"/>
      <c r="H641" s="140"/>
      <c r="I641" s="153"/>
      <c r="J641" s="154">
        <v>0</v>
      </c>
      <c r="K641" s="154">
        <v>0</v>
      </c>
      <c r="L641" s="155"/>
      <c r="M641" s="154"/>
      <c r="N641" s="154"/>
    </row>
    <row r="642" spans="1:14" customFormat="1">
      <c r="A642" s="133"/>
      <c r="B642" s="134"/>
      <c r="C642" s="134"/>
      <c r="D642" s="135"/>
      <c r="E642" s="135"/>
      <c r="F642" s="136"/>
      <c r="G642" s="136"/>
      <c r="H642" s="136"/>
      <c r="I642" s="150"/>
      <c r="J642" s="151">
        <v>0</v>
      </c>
      <c r="K642" s="151">
        <v>0</v>
      </c>
      <c r="L642" s="152"/>
      <c r="M642" s="151"/>
      <c r="N642" s="151"/>
    </row>
    <row r="643" spans="1:14" customFormat="1">
      <c r="A643" s="137"/>
      <c r="B643" s="138"/>
      <c r="C643" s="138"/>
      <c r="D643" s="139"/>
      <c r="E643" s="139"/>
      <c r="F643" s="140"/>
      <c r="G643" s="140"/>
      <c r="H643" s="140"/>
      <c r="I643" s="153"/>
      <c r="J643" s="154">
        <v>0</v>
      </c>
      <c r="K643" s="154">
        <v>0</v>
      </c>
      <c r="L643" s="155"/>
      <c r="M643" s="154"/>
      <c r="N643" s="154"/>
    </row>
    <row r="644" spans="1:14" customFormat="1">
      <c r="A644" s="133"/>
      <c r="B644" s="134"/>
      <c r="C644" s="134"/>
      <c r="D644" s="135"/>
      <c r="E644" s="135"/>
      <c r="F644" s="136"/>
      <c r="G644" s="136"/>
      <c r="H644" s="136"/>
      <c r="I644" s="150"/>
      <c r="J644" s="151">
        <v>0</v>
      </c>
      <c r="K644" s="151">
        <v>0</v>
      </c>
      <c r="L644" s="152"/>
      <c r="M644" s="151"/>
      <c r="N644" s="151"/>
    </row>
    <row r="645" spans="1:14" customFormat="1">
      <c r="A645" s="137"/>
      <c r="B645" s="138"/>
      <c r="C645" s="138"/>
      <c r="D645" s="139"/>
      <c r="E645" s="139"/>
      <c r="F645" s="140"/>
      <c r="G645" s="140"/>
      <c r="H645" s="140"/>
      <c r="I645" s="153"/>
      <c r="J645" s="154">
        <v>0</v>
      </c>
      <c r="K645" s="154">
        <v>0</v>
      </c>
      <c r="L645" s="155"/>
      <c r="M645" s="154"/>
      <c r="N645" s="154"/>
    </row>
    <row r="646" spans="1:14" customFormat="1">
      <c r="A646" s="133"/>
      <c r="B646" s="134"/>
      <c r="C646" s="134"/>
      <c r="D646" s="135"/>
      <c r="E646" s="135"/>
      <c r="F646" s="136"/>
      <c r="G646" s="136"/>
      <c r="H646" s="136"/>
      <c r="I646" s="150"/>
      <c r="J646" s="151">
        <v>0</v>
      </c>
      <c r="K646" s="151">
        <v>0</v>
      </c>
      <c r="L646" s="152"/>
      <c r="M646" s="151"/>
      <c r="N646" s="151"/>
    </row>
    <row r="647" spans="1:14" customFormat="1">
      <c r="A647" s="137"/>
      <c r="B647" s="138"/>
      <c r="C647" s="138"/>
      <c r="D647" s="139"/>
      <c r="E647" s="139"/>
      <c r="F647" s="140"/>
      <c r="G647" s="140"/>
      <c r="H647" s="140"/>
      <c r="I647" s="153"/>
      <c r="J647" s="154">
        <v>0</v>
      </c>
      <c r="K647" s="154">
        <v>0</v>
      </c>
      <c r="L647" s="155"/>
      <c r="M647" s="154"/>
      <c r="N647" s="154"/>
    </row>
    <row r="648" spans="1:14" customFormat="1">
      <c r="A648" s="133"/>
      <c r="B648" s="134"/>
      <c r="C648" s="134"/>
      <c r="D648" s="135"/>
      <c r="E648" s="135"/>
      <c r="F648" s="136"/>
      <c r="G648" s="136"/>
      <c r="H648" s="136"/>
      <c r="I648" s="150"/>
      <c r="J648" s="151">
        <v>0</v>
      </c>
      <c r="K648" s="151">
        <v>0</v>
      </c>
      <c r="L648" s="152"/>
      <c r="M648" s="151"/>
      <c r="N648" s="151"/>
    </row>
    <row r="649" spans="1:14" customFormat="1">
      <c r="A649" s="137"/>
      <c r="B649" s="138"/>
      <c r="C649" s="138"/>
      <c r="D649" s="139"/>
      <c r="E649" s="139"/>
      <c r="F649" s="140"/>
      <c r="G649" s="140"/>
      <c r="H649" s="140"/>
      <c r="I649" s="153"/>
      <c r="J649" s="154">
        <v>0</v>
      </c>
      <c r="K649" s="154">
        <v>0</v>
      </c>
      <c r="L649" s="155"/>
      <c r="M649" s="154"/>
      <c r="N649" s="154"/>
    </row>
    <row r="650" spans="1:14" customFormat="1">
      <c r="A650" s="133"/>
      <c r="B650" s="134"/>
      <c r="C650" s="134"/>
      <c r="D650" s="135"/>
      <c r="E650" s="135"/>
      <c r="F650" s="136"/>
      <c r="G650" s="136"/>
      <c r="H650" s="136"/>
      <c r="I650" s="150"/>
      <c r="J650" s="151">
        <v>0</v>
      </c>
      <c r="K650" s="151">
        <v>0</v>
      </c>
      <c r="L650" s="152"/>
      <c r="M650" s="151"/>
      <c r="N650" s="151"/>
    </row>
    <row r="651" spans="1:14" customFormat="1">
      <c r="A651" s="137"/>
      <c r="B651" s="138"/>
      <c r="C651" s="138"/>
      <c r="D651" s="139"/>
      <c r="E651" s="139"/>
      <c r="F651" s="140"/>
      <c r="G651" s="140"/>
      <c r="H651" s="140"/>
      <c r="I651" s="153"/>
      <c r="J651" s="154">
        <v>0</v>
      </c>
      <c r="K651" s="154">
        <v>0</v>
      </c>
      <c r="L651" s="155"/>
      <c r="M651" s="154"/>
      <c r="N651" s="154"/>
    </row>
    <row r="652" spans="1:14" customFormat="1">
      <c r="A652" s="133"/>
      <c r="B652" s="134"/>
      <c r="C652" s="134"/>
      <c r="D652" s="135"/>
      <c r="E652" s="135"/>
      <c r="F652" s="136"/>
      <c r="G652" s="136"/>
      <c r="H652" s="136"/>
      <c r="I652" s="150"/>
      <c r="J652" s="151">
        <v>0</v>
      </c>
      <c r="K652" s="151">
        <v>0</v>
      </c>
      <c r="L652" s="152"/>
      <c r="M652" s="151"/>
      <c r="N652" s="151"/>
    </row>
    <row r="653" spans="1:14" customFormat="1">
      <c r="A653" s="137"/>
      <c r="B653" s="138"/>
      <c r="C653" s="138"/>
      <c r="D653" s="139"/>
      <c r="E653" s="139"/>
      <c r="F653" s="140"/>
      <c r="G653" s="140"/>
      <c r="H653" s="140"/>
      <c r="I653" s="153"/>
      <c r="J653" s="154">
        <v>0</v>
      </c>
      <c r="K653" s="154">
        <v>0</v>
      </c>
      <c r="L653" s="155"/>
      <c r="M653" s="154"/>
      <c r="N653" s="154"/>
    </row>
    <row r="654" spans="1:14" customFormat="1">
      <c r="A654" s="133"/>
      <c r="B654" s="134"/>
      <c r="C654" s="134"/>
      <c r="D654" s="135"/>
      <c r="E654" s="135"/>
      <c r="F654" s="136"/>
      <c r="G654" s="136"/>
      <c r="H654" s="136"/>
      <c r="I654" s="150"/>
      <c r="J654" s="151">
        <v>0</v>
      </c>
      <c r="K654" s="151">
        <v>0</v>
      </c>
      <c r="L654" s="152"/>
      <c r="M654" s="151"/>
      <c r="N654" s="151"/>
    </row>
    <row r="655" spans="1:14" customFormat="1">
      <c r="A655" s="137"/>
      <c r="B655" s="138"/>
      <c r="C655" s="138"/>
      <c r="D655" s="139"/>
      <c r="E655" s="139"/>
      <c r="F655" s="140"/>
      <c r="G655" s="140"/>
      <c r="H655" s="140"/>
      <c r="I655" s="153"/>
      <c r="J655" s="154">
        <v>0</v>
      </c>
      <c r="K655" s="154">
        <v>0</v>
      </c>
      <c r="L655" s="155"/>
      <c r="M655" s="154"/>
      <c r="N655" s="154"/>
    </row>
    <row r="656" spans="1:14" customFormat="1">
      <c r="A656" s="133"/>
      <c r="B656" s="134"/>
      <c r="C656" s="134"/>
      <c r="D656" s="135"/>
      <c r="E656" s="135"/>
      <c r="F656" s="136"/>
      <c r="G656" s="136"/>
      <c r="H656" s="136"/>
      <c r="I656" s="150"/>
      <c r="J656" s="151">
        <v>0</v>
      </c>
      <c r="K656" s="151">
        <v>0</v>
      </c>
      <c r="L656" s="152"/>
      <c r="M656" s="151"/>
      <c r="N656" s="151"/>
    </row>
    <row r="657" spans="1:14" customFormat="1">
      <c r="A657" s="137"/>
      <c r="B657" s="138"/>
      <c r="C657" s="138"/>
      <c r="D657" s="139"/>
      <c r="E657" s="139"/>
      <c r="F657" s="140"/>
      <c r="G657" s="140"/>
      <c r="H657" s="140"/>
      <c r="I657" s="153"/>
      <c r="J657" s="154">
        <v>0</v>
      </c>
      <c r="K657" s="154">
        <v>0</v>
      </c>
      <c r="L657" s="155"/>
      <c r="M657" s="154"/>
      <c r="N657" s="154"/>
    </row>
    <row r="658" spans="1:14" customFormat="1">
      <c r="A658" s="133"/>
      <c r="B658" s="134"/>
      <c r="C658" s="134"/>
      <c r="D658" s="135"/>
      <c r="E658" s="135"/>
      <c r="F658" s="136"/>
      <c r="G658" s="136"/>
      <c r="H658" s="136"/>
      <c r="I658" s="150"/>
      <c r="J658" s="151">
        <v>0</v>
      </c>
      <c r="K658" s="151">
        <v>0</v>
      </c>
      <c r="L658" s="152"/>
      <c r="M658" s="151"/>
      <c r="N658" s="151"/>
    </row>
    <row r="659" spans="1:14" customFormat="1">
      <c r="A659" s="137"/>
      <c r="B659" s="138"/>
      <c r="C659" s="138"/>
      <c r="D659" s="139"/>
      <c r="E659" s="139"/>
      <c r="F659" s="140"/>
      <c r="G659" s="140"/>
      <c r="H659" s="140"/>
      <c r="I659" s="153"/>
      <c r="J659" s="154">
        <v>0</v>
      </c>
      <c r="K659" s="154">
        <v>0</v>
      </c>
      <c r="L659" s="155"/>
      <c r="M659" s="154"/>
      <c r="N659" s="154"/>
    </row>
    <row r="660" spans="1:14" customFormat="1">
      <c r="A660" s="133"/>
      <c r="B660" s="134"/>
      <c r="C660" s="134"/>
      <c r="D660" s="135"/>
      <c r="E660" s="135"/>
      <c r="F660" s="136"/>
      <c r="G660" s="136"/>
      <c r="H660" s="136"/>
      <c r="I660" s="150"/>
      <c r="J660" s="151">
        <v>0</v>
      </c>
      <c r="K660" s="151">
        <v>0</v>
      </c>
      <c r="L660" s="152"/>
      <c r="M660" s="151"/>
      <c r="N660" s="151"/>
    </row>
    <row r="661" spans="1:14" customFormat="1">
      <c r="A661" s="137"/>
      <c r="B661" s="138"/>
      <c r="C661" s="138"/>
      <c r="D661" s="139"/>
      <c r="E661" s="139"/>
      <c r="F661" s="140"/>
      <c r="G661" s="140"/>
      <c r="H661" s="140"/>
      <c r="I661" s="153"/>
      <c r="J661" s="154">
        <v>0</v>
      </c>
      <c r="K661" s="154">
        <v>0</v>
      </c>
      <c r="L661" s="155"/>
      <c r="M661" s="154"/>
      <c r="N661" s="154"/>
    </row>
    <row r="662" spans="1:14" customFormat="1">
      <c r="A662" s="133"/>
      <c r="B662" s="134"/>
      <c r="C662" s="134"/>
      <c r="D662" s="135"/>
      <c r="E662" s="135"/>
      <c r="F662" s="136"/>
      <c r="G662" s="136"/>
      <c r="H662" s="136"/>
      <c r="I662" s="150"/>
      <c r="J662" s="151">
        <v>0</v>
      </c>
      <c r="K662" s="151">
        <v>0</v>
      </c>
      <c r="L662" s="152"/>
      <c r="M662" s="151"/>
      <c r="N662" s="151"/>
    </row>
    <row r="663" spans="1:14" customFormat="1">
      <c r="A663" s="137"/>
      <c r="B663" s="138"/>
      <c r="C663" s="138"/>
      <c r="D663" s="139"/>
      <c r="E663" s="139"/>
      <c r="F663" s="140"/>
      <c r="G663" s="140"/>
      <c r="H663" s="140"/>
      <c r="I663" s="153"/>
      <c r="J663" s="154">
        <v>0</v>
      </c>
      <c r="K663" s="154">
        <v>0</v>
      </c>
      <c r="L663" s="155"/>
      <c r="M663" s="154"/>
      <c r="N663" s="154"/>
    </row>
    <row r="664" spans="1:14" customFormat="1">
      <c r="A664" s="133"/>
      <c r="B664" s="134"/>
      <c r="C664" s="134"/>
      <c r="D664" s="135"/>
      <c r="E664" s="135"/>
      <c r="F664" s="136"/>
      <c r="G664" s="136"/>
      <c r="H664" s="136"/>
      <c r="I664" s="150"/>
      <c r="J664" s="151">
        <v>0</v>
      </c>
      <c r="K664" s="151">
        <v>0</v>
      </c>
      <c r="L664" s="152"/>
      <c r="M664" s="151"/>
      <c r="N664" s="151"/>
    </row>
    <row r="665" spans="1:14" customFormat="1">
      <c r="A665" s="137"/>
      <c r="B665" s="138"/>
      <c r="C665" s="138"/>
      <c r="D665" s="139"/>
      <c r="E665" s="139"/>
      <c r="F665" s="140"/>
      <c r="G665" s="140"/>
      <c r="H665" s="140"/>
      <c r="I665" s="153"/>
      <c r="J665" s="154">
        <v>0</v>
      </c>
      <c r="K665" s="154">
        <v>0</v>
      </c>
      <c r="L665" s="155"/>
      <c r="M665" s="154"/>
      <c r="N665" s="154"/>
    </row>
    <row r="666" spans="1:14" customFormat="1">
      <c r="A666" s="133"/>
      <c r="B666" s="134"/>
      <c r="C666" s="134"/>
      <c r="D666" s="135"/>
      <c r="E666" s="135"/>
      <c r="F666" s="136"/>
      <c r="G666" s="136"/>
      <c r="H666" s="136"/>
      <c r="I666" s="150"/>
      <c r="J666" s="151">
        <v>0</v>
      </c>
      <c r="K666" s="151">
        <v>0</v>
      </c>
      <c r="L666" s="152"/>
      <c r="M666" s="151"/>
      <c r="N666" s="151"/>
    </row>
    <row r="667" spans="1:14" customFormat="1">
      <c r="A667" s="137"/>
      <c r="B667" s="138"/>
      <c r="C667" s="138"/>
      <c r="D667" s="139"/>
      <c r="E667" s="139"/>
      <c r="F667" s="140"/>
      <c r="G667" s="140"/>
      <c r="H667" s="140"/>
      <c r="I667" s="153"/>
      <c r="J667" s="154">
        <v>0</v>
      </c>
      <c r="K667" s="154">
        <v>0</v>
      </c>
      <c r="L667" s="155"/>
      <c r="M667" s="154"/>
      <c r="N667" s="154"/>
    </row>
    <row r="668" spans="1:14" customFormat="1">
      <c r="A668" s="133"/>
      <c r="B668" s="134"/>
      <c r="C668" s="134"/>
      <c r="D668" s="135"/>
      <c r="E668" s="135"/>
      <c r="F668" s="136"/>
      <c r="G668" s="136"/>
      <c r="H668" s="136"/>
      <c r="I668" s="150"/>
      <c r="J668" s="151">
        <v>0</v>
      </c>
      <c r="K668" s="151">
        <v>0</v>
      </c>
      <c r="L668" s="152"/>
      <c r="M668" s="151"/>
      <c r="N668" s="151"/>
    </row>
    <row r="669" spans="1:14" customFormat="1">
      <c r="A669" s="137"/>
      <c r="B669" s="138"/>
      <c r="C669" s="138"/>
      <c r="D669" s="139"/>
      <c r="E669" s="139"/>
      <c r="F669" s="140"/>
      <c r="G669" s="140"/>
      <c r="H669" s="140"/>
      <c r="I669" s="153"/>
      <c r="J669" s="154">
        <v>0</v>
      </c>
      <c r="K669" s="154">
        <v>0</v>
      </c>
      <c r="L669" s="155"/>
      <c r="M669" s="154"/>
      <c r="N669" s="154"/>
    </row>
    <row r="670" spans="1:14" customFormat="1">
      <c r="A670" s="133"/>
      <c r="B670" s="134"/>
      <c r="C670" s="134"/>
      <c r="D670" s="135"/>
      <c r="E670" s="135"/>
      <c r="F670" s="136"/>
      <c r="G670" s="136"/>
      <c r="H670" s="136"/>
      <c r="I670" s="150"/>
      <c r="J670" s="151">
        <v>0</v>
      </c>
      <c r="K670" s="151">
        <v>0</v>
      </c>
      <c r="L670" s="152"/>
      <c r="M670" s="151"/>
      <c r="N670" s="151"/>
    </row>
    <row r="671" spans="1:14" customFormat="1">
      <c r="A671" s="137"/>
      <c r="B671" s="138"/>
      <c r="C671" s="138"/>
      <c r="D671" s="139"/>
      <c r="E671" s="139"/>
      <c r="F671" s="140"/>
      <c r="G671" s="140"/>
      <c r="H671" s="140"/>
      <c r="I671" s="153"/>
      <c r="J671" s="154">
        <v>0</v>
      </c>
      <c r="K671" s="154">
        <v>0</v>
      </c>
      <c r="L671" s="155"/>
      <c r="M671" s="154"/>
      <c r="N671" s="154"/>
    </row>
    <row r="672" spans="1:14" customFormat="1">
      <c r="A672" s="133"/>
      <c r="B672" s="134"/>
      <c r="C672" s="134"/>
      <c r="D672" s="135"/>
      <c r="E672" s="135"/>
      <c r="F672" s="136"/>
      <c r="G672" s="136"/>
      <c r="H672" s="136"/>
      <c r="I672" s="150"/>
      <c r="J672" s="151">
        <v>0</v>
      </c>
      <c r="K672" s="151">
        <v>0</v>
      </c>
      <c r="L672" s="152"/>
      <c r="M672" s="151"/>
      <c r="N672" s="151"/>
    </row>
    <row r="673" spans="1:14" customFormat="1">
      <c r="A673" s="137"/>
      <c r="B673" s="138"/>
      <c r="C673" s="138"/>
      <c r="D673" s="139"/>
      <c r="E673" s="139"/>
      <c r="F673" s="140"/>
      <c r="G673" s="140"/>
      <c r="H673" s="140"/>
      <c r="I673" s="153"/>
      <c r="J673" s="154">
        <v>0</v>
      </c>
      <c r="K673" s="154">
        <v>0</v>
      </c>
      <c r="L673" s="155"/>
      <c r="M673" s="154"/>
      <c r="N673" s="154"/>
    </row>
    <row r="674" spans="1:14" customFormat="1">
      <c r="A674" s="133"/>
      <c r="B674" s="134"/>
      <c r="C674" s="134"/>
      <c r="D674" s="135"/>
      <c r="E674" s="135"/>
      <c r="F674" s="136"/>
      <c r="G674" s="136"/>
      <c r="H674" s="136"/>
      <c r="I674" s="150"/>
      <c r="J674" s="151">
        <v>0</v>
      </c>
      <c r="K674" s="151">
        <v>0</v>
      </c>
      <c r="L674" s="152"/>
      <c r="M674" s="151"/>
      <c r="N674" s="151"/>
    </row>
    <row r="675" spans="1:14" customFormat="1">
      <c r="A675" s="137"/>
      <c r="B675" s="138"/>
      <c r="C675" s="138"/>
      <c r="D675" s="139"/>
      <c r="E675" s="139"/>
      <c r="F675" s="140"/>
      <c r="G675" s="140"/>
      <c r="H675" s="140"/>
      <c r="I675" s="153"/>
      <c r="J675" s="154">
        <v>0</v>
      </c>
      <c r="K675" s="154">
        <v>0</v>
      </c>
      <c r="L675" s="155"/>
      <c r="M675" s="154"/>
      <c r="N675" s="154"/>
    </row>
    <row r="676" spans="1:14" customFormat="1">
      <c r="A676" s="133"/>
      <c r="B676" s="134"/>
      <c r="C676" s="134"/>
      <c r="D676" s="135"/>
      <c r="E676" s="135"/>
      <c r="F676" s="136"/>
      <c r="G676" s="136"/>
      <c r="H676" s="136"/>
      <c r="I676" s="150"/>
      <c r="J676" s="151">
        <v>0</v>
      </c>
      <c r="K676" s="151">
        <v>0</v>
      </c>
      <c r="L676" s="152"/>
      <c r="M676" s="151"/>
      <c r="N676" s="151"/>
    </row>
    <row r="677" spans="1:14" customFormat="1">
      <c r="A677" s="137"/>
      <c r="B677" s="138"/>
      <c r="C677" s="138"/>
      <c r="D677" s="139"/>
      <c r="E677" s="139"/>
      <c r="F677" s="140"/>
      <c r="G677" s="140"/>
      <c r="H677" s="140"/>
      <c r="I677" s="153"/>
      <c r="J677" s="154">
        <v>0</v>
      </c>
      <c r="K677" s="154">
        <v>0</v>
      </c>
      <c r="L677" s="155"/>
      <c r="M677" s="154"/>
      <c r="N677" s="154"/>
    </row>
    <row r="678" spans="1:14" customFormat="1">
      <c r="A678" s="133"/>
      <c r="B678" s="134"/>
      <c r="C678" s="134"/>
      <c r="D678" s="135"/>
      <c r="E678" s="135"/>
      <c r="F678" s="136"/>
      <c r="G678" s="136"/>
      <c r="H678" s="136"/>
      <c r="I678" s="150"/>
      <c r="J678" s="151">
        <v>0</v>
      </c>
      <c r="K678" s="151">
        <v>0</v>
      </c>
      <c r="L678" s="152"/>
      <c r="M678" s="151"/>
      <c r="N678" s="151"/>
    </row>
    <row r="679" spans="1:14" customFormat="1">
      <c r="A679" s="137"/>
      <c r="B679" s="138"/>
      <c r="C679" s="138"/>
      <c r="D679" s="139"/>
      <c r="E679" s="139"/>
      <c r="F679" s="140"/>
      <c r="G679" s="140"/>
      <c r="H679" s="140"/>
      <c r="I679" s="153"/>
      <c r="J679" s="154">
        <v>0</v>
      </c>
      <c r="K679" s="154">
        <v>0</v>
      </c>
      <c r="L679" s="155"/>
      <c r="M679" s="154"/>
      <c r="N679" s="154"/>
    </row>
    <row r="680" spans="1:14" customFormat="1">
      <c r="A680" s="133"/>
      <c r="B680" s="134"/>
      <c r="C680" s="134"/>
      <c r="D680" s="135"/>
      <c r="E680" s="135"/>
      <c r="F680" s="136"/>
      <c r="G680" s="136"/>
      <c r="H680" s="136"/>
      <c r="I680" s="150"/>
      <c r="J680" s="151">
        <v>0</v>
      </c>
      <c r="K680" s="151">
        <v>0</v>
      </c>
      <c r="L680" s="152"/>
      <c r="M680" s="151"/>
      <c r="N680" s="151"/>
    </row>
    <row r="681" spans="1:14" customFormat="1">
      <c r="A681" s="137"/>
      <c r="B681" s="138"/>
      <c r="C681" s="138"/>
      <c r="D681" s="139"/>
      <c r="E681" s="139"/>
      <c r="F681" s="140"/>
      <c r="G681" s="140"/>
      <c r="H681" s="140"/>
      <c r="I681" s="153"/>
      <c r="J681" s="154">
        <v>0</v>
      </c>
      <c r="K681" s="154">
        <v>0</v>
      </c>
      <c r="L681" s="155"/>
      <c r="M681" s="154"/>
      <c r="N681" s="154"/>
    </row>
    <row r="682" spans="1:14" customFormat="1">
      <c r="A682" s="133"/>
      <c r="B682" s="134"/>
      <c r="C682" s="134"/>
      <c r="D682" s="135"/>
      <c r="E682" s="135"/>
      <c r="F682" s="136"/>
      <c r="G682" s="136"/>
      <c r="H682" s="136"/>
      <c r="I682" s="150"/>
      <c r="J682" s="151">
        <v>0</v>
      </c>
      <c r="K682" s="151">
        <v>0</v>
      </c>
      <c r="L682" s="152"/>
      <c r="M682" s="151"/>
      <c r="N682" s="151"/>
    </row>
    <row r="683" spans="1:14" customFormat="1">
      <c r="A683" s="137"/>
      <c r="B683" s="138"/>
      <c r="C683" s="138"/>
      <c r="D683" s="139"/>
      <c r="E683" s="139"/>
      <c r="F683" s="140"/>
      <c r="G683" s="140"/>
      <c r="H683" s="140"/>
      <c r="I683" s="153"/>
      <c r="J683" s="154">
        <v>0</v>
      </c>
      <c r="K683" s="154">
        <v>0</v>
      </c>
      <c r="L683" s="155"/>
      <c r="M683" s="154"/>
      <c r="N683" s="154"/>
    </row>
    <row r="684" spans="1:14" customFormat="1">
      <c r="A684" s="133"/>
      <c r="B684" s="134"/>
      <c r="C684" s="134"/>
      <c r="D684" s="135"/>
      <c r="E684" s="135"/>
      <c r="F684" s="136"/>
      <c r="G684" s="136"/>
      <c r="H684" s="136"/>
      <c r="I684" s="150"/>
      <c r="J684" s="151">
        <v>0</v>
      </c>
      <c r="K684" s="151">
        <v>0</v>
      </c>
      <c r="L684" s="152"/>
      <c r="M684" s="151"/>
      <c r="N684" s="151"/>
    </row>
    <row r="685" spans="1:14" customFormat="1">
      <c r="A685" s="137"/>
      <c r="B685" s="138"/>
      <c r="C685" s="138"/>
      <c r="D685" s="139"/>
      <c r="E685" s="139"/>
      <c r="F685" s="140"/>
      <c r="G685" s="140"/>
      <c r="H685" s="140"/>
      <c r="I685" s="153"/>
      <c r="J685" s="154">
        <v>0</v>
      </c>
      <c r="K685" s="154">
        <v>0</v>
      </c>
      <c r="L685" s="155"/>
      <c r="M685" s="154"/>
      <c r="N685" s="154"/>
    </row>
    <row r="686" spans="1:14" customFormat="1">
      <c r="A686" s="133"/>
      <c r="B686" s="134"/>
      <c r="C686" s="134"/>
      <c r="D686" s="135"/>
      <c r="E686" s="135"/>
      <c r="F686" s="136"/>
      <c r="G686" s="136"/>
      <c r="H686" s="136"/>
      <c r="I686" s="150"/>
      <c r="J686" s="151">
        <v>0</v>
      </c>
      <c r="K686" s="151">
        <v>0</v>
      </c>
      <c r="L686" s="152"/>
      <c r="M686" s="151"/>
      <c r="N686" s="151"/>
    </row>
    <row r="687" spans="1:14" customFormat="1">
      <c r="A687" s="137"/>
      <c r="B687" s="138"/>
      <c r="C687" s="138"/>
      <c r="D687" s="139"/>
      <c r="E687" s="139"/>
      <c r="F687" s="140"/>
      <c r="G687" s="140"/>
      <c r="H687" s="140"/>
      <c r="I687" s="153"/>
      <c r="J687" s="154">
        <v>0</v>
      </c>
      <c r="K687" s="154">
        <v>0</v>
      </c>
      <c r="L687" s="155"/>
      <c r="M687" s="154"/>
      <c r="N687" s="154"/>
    </row>
    <row r="688" spans="1:14" customFormat="1">
      <c r="A688" s="133"/>
      <c r="B688" s="134"/>
      <c r="C688" s="134"/>
      <c r="D688" s="135"/>
      <c r="E688" s="135"/>
      <c r="F688" s="136"/>
      <c r="G688" s="136"/>
      <c r="H688" s="136"/>
      <c r="I688" s="150"/>
      <c r="J688" s="151">
        <v>0</v>
      </c>
      <c r="K688" s="151">
        <v>0</v>
      </c>
      <c r="L688" s="152"/>
      <c r="M688" s="151"/>
      <c r="N688" s="151"/>
    </row>
    <row r="689" spans="1:14" customFormat="1">
      <c r="A689" s="137"/>
      <c r="B689" s="138"/>
      <c r="C689" s="138"/>
      <c r="D689" s="139"/>
      <c r="E689" s="139"/>
      <c r="F689" s="140"/>
      <c r="G689" s="140"/>
      <c r="H689" s="140"/>
      <c r="I689" s="153"/>
      <c r="J689" s="154">
        <v>0</v>
      </c>
      <c r="K689" s="154">
        <v>0</v>
      </c>
      <c r="L689" s="155"/>
      <c r="M689" s="154"/>
      <c r="N689" s="154"/>
    </row>
    <row r="690" spans="1:14" customFormat="1">
      <c r="A690" s="133"/>
      <c r="B690" s="134"/>
      <c r="C690" s="134"/>
      <c r="D690" s="135"/>
      <c r="E690" s="135"/>
      <c r="F690" s="136"/>
      <c r="G690" s="136"/>
      <c r="H690" s="136"/>
      <c r="I690" s="150"/>
      <c r="J690" s="151">
        <v>0</v>
      </c>
      <c r="K690" s="151">
        <v>0</v>
      </c>
      <c r="L690" s="152"/>
      <c r="M690" s="151"/>
      <c r="N690" s="151"/>
    </row>
    <row r="691" spans="1:14" customFormat="1">
      <c r="A691" s="137"/>
      <c r="B691" s="138"/>
      <c r="C691" s="138"/>
      <c r="D691" s="139"/>
      <c r="E691" s="139"/>
      <c r="F691" s="140"/>
      <c r="G691" s="140"/>
      <c r="H691" s="140"/>
      <c r="I691" s="153"/>
      <c r="J691" s="154">
        <v>0</v>
      </c>
      <c r="K691" s="154">
        <v>0</v>
      </c>
      <c r="L691" s="155"/>
      <c r="M691" s="154"/>
      <c r="N691" s="154"/>
    </row>
    <row r="692" spans="1:14" customFormat="1">
      <c r="A692" s="133"/>
      <c r="B692" s="134"/>
      <c r="C692" s="134"/>
      <c r="D692" s="135"/>
      <c r="E692" s="135"/>
      <c r="F692" s="136"/>
      <c r="G692" s="136"/>
      <c r="H692" s="136"/>
      <c r="I692" s="150"/>
      <c r="J692" s="151">
        <v>0</v>
      </c>
      <c r="K692" s="151">
        <v>0</v>
      </c>
      <c r="L692" s="152"/>
      <c r="M692" s="151"/>
      <c r="N692" s="151"/>
    </row>
    <row r="693" spans="1:14" customFormat="1">
      <c r="A693" s="137"/>
      <c r="B693" s="138"/>
      <c r="C693" s="138"/>
      <c r="D693" s="139"/>
      <c r="E693" s="139"/>
      <c r="F693" s="140"/>
      <c r="G693" s="140"/>
      <c r="H693" s="140"/>
      <c r="I693" s="153"/>
      <c r="J693" s="154">
        <v>0</v>
      </c>
      <c r="K693" s="154">
        <v>0</v>
      </c>
      <c r="L693" s="155"/>
      <c r="M693" s="154"/>
      <c r="N693" s="154"/>
    </row>
    <row r="694" spans="1:14" customFormat="1">
      <c r="A694" s="133"/>
      <c r="B694" s="134"/>
      <c r="C694" s="134"/>
      <c r="D694" s="135"/>
      <c r="E694" s="135"/>
      <c r="F694" s="136"/>
      <c r="G694" s="136"/>
      <c r="H694" s="136"/>
      <c r="I694" s="150"/>
      <c r="J694" s="151">
        <v>0</v>
      </c>
      <c r="K694" s="151">
        <v>0</v>
      </c>
      <c r="L694" s="152"/>
      <c r="M694" s="151"/>
      <c r="N694" s="151"/>
    </row>
    <row r="695" spans="1:14" customFormat="1">
      <c r="A695" s="137"/>
      <c r="B695" s="138"/>
      <c r="C695" s="138"/>
      <c r="D695" s="139"/>
      <c r="E695" s="139"/>
      <c r="F695" s="140"/>
      <c r="G695" s="140"/>
      <c r="H695" s="140"/>
      <c r="I695" s="153"/>
      <c r="J695" s="154">
        <v>0</v>
      </c>
      <c r="K695" s="154">
        <v>0</v>
      </c>
      <c r="L695" s="155"/>
      <c r="M695" s="154"/>
      <c r="N695" s="154"/>
    </row>
    <row r="696" spans="1:14" customFormat="1">
      <c r="A696" s="133"/>
      <c r="B696" s="134"/>
      <c r="C696" s="134"/>
      <c r="D696" s="135"/>
      <c r="E696" s="135"/>
      <c r="F696" s="136"/>
      <c r="G696" s="136"/>
      <c r="H696" s="136"/>
      <c r="I696" s="150"/>
      <c r="J696" s="151">
        <v>0</v>
      </c>
      <c r="K696" s="151">
        <v>0</v>
      </c>
      <c r="L696" s="152"/>
      <c r="M696" s="151"/>
      <c r="N696" s="151"/>
    </row>
    <row r="697" spans="1:14" customFormat="1">
      <c r="A697" s="137"/>
      <c r="B697" s="138"/>
      <c r="C697" s="138"/>
      <c r="D697" s="139"/>
      <c r="E697" s="139"/>
      <c r="F697" s="140"/>
      <c r="G697" s="140"/>
      <c r="H697" s="140"/>
      <c r="I697" s="153"/>
      <c r="J697" s="154">
        <v>0</v>
      </c>
      <c r="K697" s="154">
        <v>0</v>
      </c>
      <c r="L697" s="155"/>
      <c r="M697" s="154"/>
      <c r="N697" s="154"/>
    </row>
    <row r="698" spans="1:14" customFormat="1">
      <c r="A698" s="133"/>
      <c r="B698" s="134"/>
      <c r="C698" s="134"/>
      <c r="D698" s="135"/>
      <c r="E698" s="135"/>
      <c r="F698" s="136"/>
      <c r="G698" s="136"/>
      <c r="H698" s="136"/>
      <c r="I698" s="150"/>
      <c r="J698" s="151">
        <v>0</v>
      </c>
      <c r="K698" s="151">
        <v>0</v>
      </c>
      <c r="L698" s="152"/>
      <c r="M698" s="151"/>
      <c r="N698" s="151"/>
    </row>
    <row r="699" spans="1:14" customFormat="1">
      <c r="A699" s="137"/>
      <c r="B699" s="138"/>
      <c r="C699" s="138"/>
      <c r="D699" s="139"/>
      <c r="E699" s="139"/>
      <c r="F699" s="140"/>
      <c r="G699" s="140"/>
      <c r="H699" s="140"/>
      <c r="I699" s="153"/>
      <c r="J699" s="154">
        <v>0</v>
      </c>
      <c r="K699" s="154">
        <v>0</v>
      </c>
      <c r="L699" s="155"/>
      <c r="M699" s="154"/>
      <c r="N699" s="154"/>
    </row>
    <row r="700" spans="1:14" customFormat="1">
      <c r="A700" s="133"/>
      <c r="B700" s="134"/>
      <c r="C700" s="134"/>
      <c r="D700" s="135"/>
      <c r="E700" s="135"/>
      <c r="F700" s="136"/>
      <c r="G700" s="136"/>
      <c r="H700" s="136"/>
      <c r="I700" s="150"/>
      <c r="J700" s="151">
        <v>0</v>
      </c>
      <c r="K700" s="151">
        <v>0</v>
      </c>
      <c r="L700" s="152"/>
      <c r="M700" s="151"/>
      <c r="N700" s="151"/>
    </row>
    <row r="701" spans="1:14" customFormat="1">
      <c r="A701" s="137"/>
      <c r="B701" s="138"/>
      <c r="C701" s="138"/>
      <c r="D701" s="139"/>
      <c r="E701" s="139"/>
      <c r="F701" s="140"/>
      <c r="G701" s="140"/>
      <c r="H701" s="140"/>
      <c r="I701" s="153"/>
      <c r="J701" s="154">
        <v>0</v>
      </c>
      <c r="K701" s="154">
        <v>0</v>
      </c>
      <c r="L701" s="155"/>
      <c r="M701" s="154"/>
      <c r="N701" s="154"/>
    </row>
    <row r="702" spans="1:14" customFormat="1">
      <c r="A702" s="133"/>
      <c r="B702" s="134"/>
      <c r="C702" s="134"/>
      <c r="D702" s="135"/>
      <c r="E702" s="135"/>
      <c r="F702" s="136"/>
      <c r="G702" s="136"/>
      <c r="H702" s="136"/>
      <c r="I702" s="150"/>
      <c r="J702" s="151">
        <v>0</v>
      </c>
      <c r="K702" s="151">
        <v>0</v>
      </c>
      <c r="L702" s="152"/>
      <c r="M702" s="151"/>
      <c r="N702" s="151"/>
    </row>
    <row r="703" spans="1:14" customFormat="1">
      <c r="A703" s="137"/>
      <c r="B703" s="138"/>
      <c r="C703" s="138"/>
      <c r="D703" s="139"/>
      <c r="E703" s="139"/>
      <c r="F703" s="140"/>
      <c r="G703" s="140"/>
      <c r="H703" s="140"/>
      <c r="I703" s="153"/>
      <c r="J703" s="154">
        <v>0</v>
      </c>
      <c r="K703" s="154">
        <v>0</v>
      </c>
      <c r="L703" s="155"/>
      <c r="M703" s="154"/>
      <c r="N703" s="154"/>
    </row>
    <row r="704" spans="1:14" customFormat="1">
      <c r="A704" s="133"/>
      <c r="B704" s="134"/>
      <c r="C704" s="134"/>
      <c r="D704" s="135"/>
      <c r="E704" s="135"/>
      <c r="F704" s="136"/>
      <c r="G704" s="136"/>
      <c r="H704" s="136"/>
      <c r="I704" s="150"/>
      <c r="J704" s="151">
        <v>0</v>
      </c>
      <c r="K704" s="151">
        <v>0</v>
      </c>
      <c r="L704" s="152"/>
      <c r="M704" s="151"/>
      <c r="N704" s="151"/>
    </row>
    <row r="705" spans="1:14" customFormat="1">
      <c r="A705" s="137"/>
      <c r="B705" s="138"/>
      <c r="C705" s="138"/>
      <c r="D705" s="139"/>
      <c r="E705" s="139"/>
      <c r="F705" s="140"/>
      <c r="G705" s="140"/>
      <c r="H705" s="140"/>
      <c r="I705" s="153"/>
      <c r="J705" s="154">
        <v>0</v>
      </c>
      <c r="K705" s="154">
        <v>0</v>
      </c>
      <c r="L705" s="155"/>
      <c r="M705" s="154"/>
      <c r="N705" s="154"/>
    </row>
    <row r="706" spans="1:14" customFormat="1">
      <c r="A706" s="133"/>
      <c r="B706" s="134"/>
      <c r="C706" s="134"/>
      <c r="D706" s="135"/>
      <c r="E706" s="135"/>
      <c r="F706" s="136"/>
      <c r="G706" s="136"/>
      <c r="H706" s="136"/>
      <c r="I706" s="150"/>
      <c r="J706" s="151">
        <v>0</v>
      </c>
      <c r="K706" s="151">
        <v>0</v>
      </c>
      <c r="L706" s="152"/>
      <c r="M706" s="151"/>
      <c r="N706" s="151"/>
    </row>
    <row r="707" spans="1:14" customFormat="1">
      <c r="A707" s="137"/>
      <c r="B707" s="138"/>
      <c r="C707" s="138"/>
      <c r="D707" s="139"/>
      <c r="E707" s="139"/>
      <c r="F707" s="140"/>
      <c r="G707" s="140"/>
      <c r="H707" s="140"/>
      <c r="I707" s="153"/>
      <c r="J707" s="154">
        <v>0</v>
      </c>
      <c r="K707" s="154">
        <v>0</v>
      </c>
      <c r="L707" s="155"/>
      <c r="M707" s="154"/>
      <c r="N707" s="154"/>
    </row>
    <row r="708" spans="1:14" customFormat="1">
      <c r="A708" s="133"/>
      <c r="B708" s="134"/>
      <c r="C708" s="134"/>
      <c r="D708" s="135"/>
      <c r="E708" s="135"/>
      <c r="F708" s="136"/>
      <c r="G708" s="136"/>
      <c r="H708" s="136"/>
      <c r="I708" s="150"/>
      <c r="J708" s="151">
        <v>0</v>
      </c>
      <c r="K708" s="151">
        <v>0</v>
      </c>
      <c r="L708" s="152"/>
      <c r="M708" s="151"/>
      <c r="N708" s="151"/>
    </row>
    <row r="709" spans="1:14" customFormat="1">
      <c r="A709" s="137"/>
      <c r="B709" s="138"/>
      <c r="C709" s="138"/>
      <c r="D709" s="139"/>
      <c r="E709" s="139"/>
      <c r="F709" s="140"/>
      <c r="G709" s="140"/>
      <c r="H709" s="140"/>
      <c r="I709" s="153"/>
      <c r="J709" s="154">
        <v>0</v>
      </c>
      <c r="K709" s="154">
        <v>0</v>
      </c>
      <c r="L709" s="155"/>
      <c r="M709" s="154"/>
      <c r="N709" s="154"/>
    </row>
    <row r="710" spans="1:14" customFormat="1">
      <c r="A710" s="133"/>
      <c r="B710" s="134"/>
      <c r="C710" s="134"/>
      <c r="D710" s="135"/>
      <c r="E710" s="135"/>
      <c r="F710" s="136"/>
      <c r="G710" s="136"/>
      <c r="H710" s="136"/>
      <c r="I710" s="150"/>
      <c r="J710" s="151">
        <v>0</v>
      </c>
      <c r="K710" s="151">
        <v>0</v>
      </c>
      <c r="L710" s="152"/>
      <c r="M710" s="151"/>
      <c r="N710" s="151"/>
    </row>
    <row r="711" spans="1:14" customFormat="1">
      <c r="A711" s="137"/>
      <c r="B711" s="138"/>
      <c r="C711" s="138"/>
      <c r="D711" s="139"/>
      <c r="E711" s="139"/>
      <c r="F711" s="140"/>
      <c r="G711" s="140"/>
      <c r="H711" s="140"/>
      <c r="I711" s="153"/>
      <c r="J711" s="154">
        <v>0</v>
      </c>
      <c r="K711" s="154">
        <v>0</v>
      </c>
      <c r="L711" s="155"/>
      <c r="M711" s="154"/>
      <c r="N711" s="154"/>
    </row>
    <row r="712" spans="1:14" customFormat="1">
      <c r="A712" s="133"/>
      <c r="B712" s="134"/>
      <c r="C712" s="134"/>
      <c r="D712" s="135"/>
      <c r="E712" s="135"/>
      <c r="F712" s="136"/>
      <c r="G712" s="136"/>
      <c r="H712" s="136"/>
      <c r="I712" s="150"/>
      <c r="J712" s="151">
        <v>0</v>
      </c>
      <c r="K712" s="151">
        <v>0</v>
      </c>
      <c r="L712" s="152"/>
      <c r="M712" s="151"/>
      <c r="N712" s="151"/>
    </row>
    <row r="713" spans="1:14" customFormat="1">
      <c r="A713" s="137"/>
      <c r="B713" s="138"/>
      <c r="C713" s="138"/>
      <c r="D713" s="139"/>
      <c r="E713" s="139"/>
      <c r="F713" s="140"/>
      <c r="G713" s="140"/>
      <c r="H713" s="140"/>
      <c r="I713" s="153"/>
      <c r="J713" s="154">
        <v>0</v>
      </c>
      <c r="K713" s="154">
        <v>0</v>
      </c>
      <c r="L713" s="155"/>
      <c r="M713" s="154"/>
      <c r="N713" s="154"/>
    </row>
    <row r="714" spans="1:14" customFormat="1">
      <c r="A714" s="133"/>
      <c r="B714" s="134"/>
      <c r="C714" s="134"/>
      <c r="D714" s="135"/>
      <c r="E714" s="135"/>
      <c r="F714" s="136"/>
      <c r="G714" s="136"/>
      <c r="H714" s="136"/>
      <c r="I714" s="150"/>
      <c r="J714" s="151">
        <v>0</v>
      </c>
      <c r="K714" s="151">
        <v>0</v>
      </c>
      <c r="L714" s="152"/>
      <c r="M714" s="151"/>
      <c r="N714" s="151"/>
    </row>
    <row r="715" spans="1:14" customFormat="1">
      <c r="A715" s="137"/>
      <c r="B715" s="138"/>
      <c r="C715" s="138"/>
      <c r="D715" s="139"/>
      <c r="E715" s="139"/>
      <c r="F715" s="140"/>
      <c r="G715" s="140"/>
      <c r="H715" s="140"/>
      <c r="I715" s="153"/>
      <c r="J715" s="154">
        <v>0</v>
      </c>
      <c r="K715" s="154">
        <v>0</v>
      </c>
      <c r="L715" s="155"/>
      <c r="M715" s="154"/>
      <c r="N715" s="154"/>
    </row>
    <row r="716" spans="1:14" customFormat="1">
      <c r="A716" s="133"/>
      <c r="B716" s="134"/>
      <c r="C716" s="134"/>
      <c r="D716" s="135"/>
      <c r="E716" s="135"/>
      <c r="F716" s="136"/>
      <c r="G716" s="136"/>
      <c r="H716" s="136"/>
      <c r="I716" s="150"/>
      <c r="J716" s="151">
        <v>0</v>
      </c>
      <c r="K716" s="151">
        <v>0</v>
      </c>
      <c r="L716" s="152"/>
      <c r="M716" s="151"/>
      <c r="N716" s="151"/>
    </row>
    <row r="717" spans="1:14" customFormat="1">
      <c r="A717" s="137"/>
      <c r="B717" s="138"/>
      <c r="C717" s="138"/>
      <c r="D717" s="139"/>
      <c r="E717" s="139"/>
      <c r="F717" s="140"/>
      <c r="G717" s="140"/>
      <c r="H717" s="140"/>
      <c r="I717" s="153"/>
      <c r="J717" s="154">
        <v>0</v>
      </c>
      <c r="K717" s="154">
        <v>0</v>
      </c>
      <c r="L717" s="155"/>
      <c r="M717" s="154"/>
      <c r="N717" s="154"/>
    </row>
    <row r="718" spans="1:14" customFormat="1">
      <c r="A718" s="133"/>
      <c r="B718" s="134"/>
      <c r="C718" s="134"/>
      <c r="D718" s="135"/>
      <c r="E718" s="135"/>
      <c r="F718" s="136"/>
      <c r="G718" s="136"/>
      <c r="H718" s="136"/>
      <c r="I718" s="150"/>
      <c r="J718" s="151">
        <v>0</v>
      </c>
      <c r="K718" s="151">
        <v>0</v>
      </c>
      <c r="L718" s="152"/>
      <c r="M718" s="151"/>
      <c r="N718" s="151"/>
    </row>
    <row r="719" spans="1:14" customFormat="1">
      <c r="A719" s="137"/>
      <c r="B719" s="138"/>
      <c r="C719" s="138"/>
      <c r="D719" s="139"/>
      <c r="E719" s="139"/>
      <c r="F719" s="140"/>
      <c r="G719" s="140"/>
      <c r="H719" s="140"/>
      <c r="I719" s="153"/>
      <c r="J719" s="154">
        <v>0</v>
      </c>
      <c r="K719" s="154">
        <v>0</v>
      </c>
      <c r="L719" s="155"/>
      <c r="M719" s="154"/>
      <c r="N719" s="154"/>
    </row>
    <row r="720" spans="1:14" customFormat="1">
      <c r="A720" s="133"/>
      <c r="B720" s="134"/>
      <c r="C720" s="134"/>
      <c r="D720" s="135"/>
      <c r="E720" s="135"/>
      <c r="F720" s="136"/>
      <c r="G720" s="136"/>
      <c r="H720" s="136"/>
      <c r="I720" s="150"/>
      <c r="J720" s="151">
        <v>0</v>
      </c>
      <c r="K720" s="151">
        <v>0</v>
      </c>
      <c r="L720" s="152"/>
      <c r="M720" s="151"/>
      <c r="N720" s="151"/>
    </row>
    <row r="721" spans="1:14" customFormat="1">
      <c r="A721" s="137"/>
      <c r="B721" s="138"/>
      <c r="C721" s="138"/>
      <c r="D721" s="139"/>
      <c r="E721" s="139"/>
      <c r="F721" s="140"/>
      <c r="G721" s="140"/>
      <c r="H721" s="140"/>
      <c r="I721" s="153"/>
      <c r="J721" s="154">
        <v>0</v>
      </c>
      <c r="K721" s="154">
        <v>0</v>
      </c>
      <c r="L721" s="155"/>
      <c r="M721" s="154"/>
      <c r="N721" s="154"/>
    </row>
    <row r="722" spans="1:14" customFormat="1">
      <c r="A722" s="133"/>
      <c r="B722" s="134"/>
      <c r="C722" s="134"/>
      <c r="D722" s="135"/>
      <c r="E722" s="135"/>
      <c r="F722" s="136"/>
      <c r="G722" s="136"/>
      <c r="H722" s="136"/>
      <c r="I722" s="150"/>
      <c r="J722" s="151">
        <v>0</v>
      </c>
      <c r="K722" s="151">
        <v>0</v>
      </c>
      <c r="L722" s="152"/>
      <c r="M722" s="151"/>
      <c r="N722" s="151"/>
    </row>
    <row r="723" spans="1:14" customFormat="1">
      <c r="A723" s="137"/>
      <c r="B723" s="138"/>
      <c r="C723" s="138"/>
      <c r="D723" s="139"/>
      <c r="E723" s="139"/>
      <c r="F723" s="140"/>
      <c r="G723" s="140"/>
      <c r="H723" s="140"/>
      <c r="I723" s="153"/>
      <c r="J723" s="154">
        <v>0</v>
      </c>
      <c r="K723" s="154">
        <v>0</v>
      </c>
      <c r="L723" s="155"/>
      <c r="M723" s="154"/>
      <c r="N723" s="154"/>
    </row>
    <row r="724" spans="1:14" customFormat="1">
      <c r="A724" s="133"/>
      <c r="B724" s="134"/>
      <c r="C724" s="134"/>
      <c r="D724" s="135"/>
      <c r="E724" s="135"/>
      <c r="F724" s="136"/>
      <c r="G724" s="136"/>
      <c r="H724" s="136"/>
      <c r="I724" s="150"/>
      <c r="J724" s="151">
        <v>0</v>
      </c>
      <c r="K724" s="151">
        <v>0</v>
      </c>
      <c r="L724" s="152"/>
      <c r="M724" s="151"/>
      <c r="N724" s="151"/>
    </row>
    <row r="725" spans="1:14" customFormat="1">
      <c r="A725" s="137"/>
      <c r="B725" s="138"/>
      <c r="C725" s="138"/>
      <c r="D725" s="139"/>
      <c r="E725" s="139"/>
      <c r="F725" s="140"/>
      <c r="G725" s="140"/>
      <c r="H725" s="140"/>
      <c r="I725" s="153"/>
      <c r="J725" s="154">
        <v>0</v>
      </c>
      <c r="K725" s="154">
        <v>0</v>
      </c>
      <c r="L725" s="155"/>
      <c r="M725" s="154"/>
      <c r="N725" s="154"/>
    </row>
    <row r="726" spans="1:14" customFormat="1">
      <c r="A726" s="133"/>
      <c r="B726" s="134"/>
      <c r="C726" s="134"/>
      <c r="D726" s="135"/>
      <c r="E726" s="135"/>
      <c r="F726" s="136"/>
      <c r="G726" s="136"/>
      <c r="H726" s="136"/>
      <c r="I726" s="150"/>
      <c r="J726" s="151">
        <v>0</v>
      </c>
      <c r="K726" s="151">
        <v>0</v>
      </c>
      <c r="L726" s="152"/>
      <c r="M726" s="151"/>
      <c r="N726" s="151"/>
    </row>
    <row r="727" spans="1:14" customFormat="1">
      <c r="A727" s="137"/>
      <c r="B727" s="138"/>
      <c r="C727" s="138"/>
      <c r="D727" s="139"/>
      <c r="E727" s="139"/>
      <c r="F727" s="140"/>
      <c r="G727" s="140"/>
      <c r="H727" s="140"/>
      <c r="I727" s="153"/>
      <c r="J727" s="154">
        <v>0</v>
      </c>
      <c r="K727" s="154">
        <v>0</v>
      </c>
      <c r="L727" s="155"/>
      <c r="M727" s="154"/>
      <c r="N727" s="154"/>
    </row>
    <row r="728" spans="1:14" customFormat="1">
      <c r="A728" s="133"/>
      <c r="B728" s="134"/>
      <c r="C728" s="134"/>
      <c r="D728" s="135"/>
      <c r="E728" s="135"/>
      <c r="F728" s="136"/>
      <c r="G728" s="136"/>
      <c r="H728" s="136"/>
      <c r="I728" s="150"/>
      <c r="J728" s="151">
        <v>0</v>
      </c>
      <c r="K728" s="151">
        <v>0</v>
      </c>
      <c r="L728" s="152"/>
      <c r="M728" s="151"/>
      <c r="N728" s="151"/>
    </row>
    <row r="729" spans="1:14" customFormat="1">
      <c r="A729" s="137"/>
      <c r="B729" s="138"/>
      <c r="C729" s="138"/>
      <c r="D729" s="139"/>
      <c r="E729" s="139"/>
      <c r="F729" s="140"/>
      <c r="G729" s="140"/>
      <c r="H729" s="140"/>
      <c r="I729" s="153"/>
      <c r="J729" s="154">
        <v>0</v>
      </c>
      <c r="K729" s="154">
        <v>0</v>
      </c>
      <c r="L729" s="155"/>
      <c r="M729" s="154"/>
      <c r="N729" s="154"/>
    </row>
    <row r="730" spans="1:14" customFormat="1">
      <c r="A730" s="133"/>
      <c r="B730" s="134"/>
      <c r="C730" s="134"/>
      <c r="D730" s="135"/>
      <c r="E730" s="135"/>
      <c r="F730" s="136"/>
      <c r="G730" s="136"/>
      <c r="H730" s="136"/>
      <c r="I730" s="150"/>
      <c r="J730" s="151">
        <v>0</v>
      </c>
      <c r="K730" s="151">
        <v>0</v>
      </c>
      <c r="L730" s="152"/>
      <c r="M730" s="151"/>
      <c r="N730" s="151"/>
    </row>
    <row r="731" spans="1:14" customFormat="1">
      <c r="A731" s="137"/>
      <c r="B731" s="138"/>
      <c r="C731" s="138"/>
      <c r="D731" s="139"/>
      <c r="E731" s="139"/>
      <c r="F731" s="140"/>
      <c r="G731" s="140"/>
      <c r="H731" s="140"/>
      <c r="I731" s="153"/>
      <c r="J731" s="154">
        <v>0</v>
      </c>
      <c r="K731" s="154">
        <v>0</v>
      </c>
      <c r="L731" s="155"/>
      <c r="M731" s="154"/>
      <c r="N731" s="154"/>
    </row>
    <row r="732" spans="1:14" customFormat="1">
      <c r="A732" s="133"/>
      <c r="B732" s="134"/>
      <c r="C732" s="134"/>
      <c r="D732" s="135"/>
      <c r="E732" s="135"/>
      <c r="F732" s="136"/>
      <c r="G732" s="136"/>
      <c r="H732" s="136"/>
      <c r="I732" s="150"/>
      <c r="J732" s="151">
        <v>0</v>
      </c>
      <c r="K732" s="151">
        <v>0</v>
      </c>
      <c r="L732" s="152"/>
      <c r="M732" s="151"/>
      <c r="N732" s="151"/>
    </row>
    <row r="733" spans="1:14" customFormat="1">
      <c r="A733" s="137"/>
      <c r="B733" s="138"/>
      <c r="C733" s="138"/>
      <c r="D733" s="139"/>
      <c r="E733" s="139"/>
      <c r="F733" s="140"/>
      <c r="G733" s="140"/>
      <c r="H733" s="140"/>
      <c r="I733" s="153"/>
      <c r="J733" s="154">
        <v>0</v>
      </c>
      <c r="K733" s="154">
        <v>0</v>
      </c>
      <c r="L733" s="155"/>
      <c r="M733" s="154"/>
      <c r="N733" s="154"/>
    </row>
    <row r="734" spans="1:14" customFormat="1">
      <c r="A734" s="133"/>
      <c r="B734" s="134"/>
      <c r="C734" s="134"/>
      <c r="D734" s="135"/>
      <c r="E734" s="135"/>
      <c r="F734" s="136"/>
      <c r="G734" s="136"/>
      <c r="H734" s="136"/>
      <c r="I734" s="150"/>
      <c r="J734" s="151">
        <v>0</v>
      </c>
      <c r="K734" s="151">
        <v>0</v>
      </c>
      <c r="L734" s="152"/>
      <c r="M734" s="151"/>
      <c r="N734" s="151"/>
    </row>
    <row r="735" spans="1:14" customFormat="1">
      <c r="A735" s="137"/>
      <c r="B735" s="138"/>
      <c r="C735" s="138"/>
      <c r="D735" s="139"/>
      <c r="E735" s="139"/>
      <c r="F735" s="140"/>
      <c r="G735" s="140"/>
      <c r="H735" s="140"/>
      <c r="I735" s="153"/>
      <c r="J735" s="154">
        <v>0</v>
      </c>
      <c r="K735" s="154">
        <v>0</v>
      </c>
      <c r="L735" s="155"/>
      <c r="M735" s="154"/>
      <c r="N735" s="154"/>
    </row>
    <row r="736" spans="1:14" customFormat="1">
      <c r="A736" s="133"/>
      <c r="B736" s="134"/>
      <c r="C736" s="134"/>
      <c r="D736" s="135"/>
      <c r="E736" s="135"/>
      <c r="F736" s="136"/>
      <c r="G736" s="136"/>
      <c r="H736" s="136"/>
      <c r="I736" s="150"/>
      <c r="J736" s="151">
        <v>0</v>
      </c>
      <c r="K736" s="151">
        <v>0</v>
      </c>
      <c r="L736" s="152"/>
      <c r="M736" s="151"/>
      <c r="N736" s="151"/>
    </row>
    <row r="737" spans="1:14" customFormat="1">
      <c r="A737" s="137"/>
      <c r="B737" s="138"/>
      <c r="C737" s="138"/>
      <c r="D737" s="139"/>
      <c r="E737" s="139"/>
      <c r="F737" s="140"/>
      <c r="G737" s="140"/>
      <c r="H737" s="140"/>
      <c r="I737" s="153"/>
      <c r="J737" s="154">
        <v>0</v>
      </c>
      <c r="K737" s="154">
        <v>0</v>
      </c>
      <c r="L737" s="155"/>
      <c r="M737" s="154"/>
      <c r="N737" s="154"/>
    </row>
    <row r="738" spans="1:14" customFormat="1">
      <c r="A738" s="133"/>
      <c r="B738" s="134"/>
      <c r="C738" s="134"/>
      <c r="D738" s="135"/>
      <c r="E738" s="135"/>
      <c r="F738" s="136"/>
      <c r="G738" s="136"/>
      <c r="H738" s="136"/>
      <c r="I738" s="150"/>
      <c r="J738" s="151">
        <v>0</v>
      </c>
      <c r="K738" s="151">
        <v>0</v>
      </c>
      <c r="L738" s="152"/>
      <c r="M738" s="151"/>
      <c r="N738" s="151"/>
    </row>
    <row r="739" spans="1:14" customFormat="1">
      <c r="A739" s="137"/>
      <c r="B739" s="138"/>
      <c r="C739" s="138"/>
      <c r="D739" s="139"/>
      <c r="E739" s="139"/>
      <c r="F739" s="140"/>
      <c r="G739" s="140"/>
      <c r="H739" s="140"/>
      <c r="I739" s="153"/>
      <c r="J739" s="154">
        <v>0</v>
      </c>
      <c r="K739" s="154">
        <v>0</v>
      </c>
      <c r="L739" s="155"/>
      <c r="M739" s="154"/>
      <c r="N739" s="154"/>
    </row>
    <row r="740" spans="1:14" customFormat="1">
      <c r="A740" s="133"/>
      <c r="B740" s="134"/>
      <c r="C740" s="134"/>
      <c r="D740" s="135"/>
      <c r="E740" s="135"/>
      <c r="F740" s="136"/>
      <c r="G740" s="136"/>
      <c r="H740" s="136"/>
      <c r="I740" s="150"/>
      <c r="J740" s="151">
        <v>0</v>
      </c>
      <c r="K740" s="151">
        <v>0</v>
      </c>
      <c r="L740" s="152"/>
      <c r="M740" s="151"/>
      <c r="N740" s="151"/>
    </row>
    <row r="741" spans="1:14" customFormat="1">
      <c r="A741" s="137"/>
      <c r="B741" s="138"/>
      <c r="C741" s="138"/>
      <c r="D741" s="139"/>
      <c r="E741" s="139"/>
      <c r="F741" s="140"/>
      <c r="G741" s="140"/>
      <c r="H741" s="140"/>
      <c r="I741" s="153"/>
      <c r="J741" s="154">
        <v>0</v>
      </c>
      <c r="K741" s="154">
        <v>0</v>
      </c>
      <c r="L741" s="155"/>
      <c r="M741" s="154"/>
      <c r="N741" s="154"/>
    </row>
    <row r="742" spans="1:14" customFormat="1">
      <c r="A742" s="133"/>
      <c r="B742" s="134"/>
      <c r="C742" s="134"/>
      <c r="D742" s="135"/>
      <c r="E742" s="135"/>
      <c r="F742" s="136"/>
      <c r="G742" s="136"/>
      <c r="H742" s="136"/>
      <c r="I742" s="150"/>
      <c r="J742" s="151">
        <v>0</v>
      </c>
      <c r="K742" s="151">
        <v>0</v>
      </c>
      <c r="L742" s="152"/>
      <c r="M742" s="151"/>
      <c r="N742" s="151"/>
    </row>
    <row r="743" spans="1:14" customFormat="1">
      <c r="A743" s="137"/>
      <c r="B743" s="138"/>
      <c r="C743" s="138"/>
      <c r="D743" s="139"/>
      <c r="E743" s="139"/>
      <c r="F743" s="140"/>
      <c r="G743" s="140"/>
      <c r="H743" s="140"/>
      <c r="I743" s="153"/>
      <c r="J743" s="154">
        <v>0</v>
      </c>
      <c r="K743" s="154">
        <v>0</v>
      </c>
      <c r="L743" s="155"/>
      <c r="M743" s="154"/>
      <c r="N743" s="154"/>
    </row>
    <row r="744" spans="1:14" customFormat="1">
      <c r="A744" s="133"/>
      <c r="B744" s="134"/>
      <c r="C744" s="134"/>
      <c r="D744" s="135"/>
      <c r="E744" s="135"/>
      <c r="F744" s="136"/>
      <c r="G744" s="136"/>
      <c r="H744" s="136"/>
      <c r="I744" s="150"/>
      <c r="J744" s="151">
        <v>0</v>
      </c>
      <c r="K744" s="151">
        <v>0</v>
      </c>
      <c r="L744" s="152"/>
      <c r="M744" s="151"/>
      <c r="N744" s="151"/>
    </row>
    <row r="745" spans="1:14" customFormat="1">
      <c r="A745" s="137"/>
      <c r="B745" s="138"/>
      <c r="C745" s="138"/>
      <c r="D745" s="139"/>
      <c r="E745" s="139"/>
      <c r="F745" s="140"/>
      <c r="G745" s="140"/>
      <c r="H745" s="140"/>
      <c r="I745" s="153"/>
      <c r="J745" s="154">
        <v>0</v>
      </c>
      <c r="K745" s="154">
        <v>0</v>
      </c>
      <c r="L745" s="155"/>
      <c r="M745" s="154"/>
      <c r="N745" s="154"/>
    </row>
    <row r="746" spans="1:14" customFormat="1">
      <c r="A746" s="133"/>
      <c r="B746" s="134"/>
      <c r="C746" s="134"/>
      <c r="D746" s="135"/>
      <c r="E746" s="135"/>
      <c r="F746" s="136"/>
      <c r="G746" s="136"/>
      <c r="H746" s="136"/>
      <c r="I746" s="150"/>
      <c r="J746" s="151">
        <v>0</v>
      </c>
      <c r="K746" s="151">
        <v>0</v>
      </c>
      <c r="L746" s="152"/>
      <c r="M746" s="151"/>
      <c r="N746" s="151"/>
    </row>
    <row r="747" spans="1:14" customFormat="1">
      <c r="A747" s="137"/>
      <c r="B747" s="138"/>
      <c r="C747" s="138"/>
      <c r="D747" s="139"/>
      <c r="E747" s="139"/>
      <c r="F747" s="140"/>
      <c r="G747" s="140"/>
      <c r="H747" s="140"/>
      <c r="I747" s="153"/>
      <c r="J747" s="154">
        <v>0</v>
      </c>
      <c r="K747" s="154">
        <v>0</v>
      </c>
      <c r="L747" s="155"/>
      <c r="M747" s="154"/>
      <c r="N747" s="154"/>
    </row>
    <row r="748" spans="1:14" customFormat="1">
      <c r="A748" s="133"/>
      <c r="B748" s="134"/>
      <c r="C748" s="134"/>
      <c r="D748" s="135"/>
      <c r="E748" s="135"/>
      <c r="F748" s="136"/>
      <c r="G748" s="136"/>
      <c r="H748" s="136"/>
      <c r="I748" s="150"/>
      <c r="J748" s="151">
        <v>0</v>
      </c>
      <c r="K748" s="151">
        <v>0</v>
      </c>
      <c r="L748" s="152"/>
      <c r="M748" s="151"/>
      <c r="N748" s="151"/>
    </row>
    <row r="749" spans="1:14" customFormat="1">
      <c r="A749" s="137"/>
      <c r="B749" s="138"/>
      <c r="C749" s="138"/>
      <c r="D749" s="139"/>
      <c r="E749" s="139"/>
      <c r="F749" s="140"/>
      <c r="G749" s="140"/>
      <c r="H749" s="140"/>
      <c r="I749" s="153"/>
      <c r="J749" s="154">
        <v>0</v>
      </c>
      <c r="K749" s="154">
        <v>0</v>
      </c>
      <c r="L749" s="155"/>
      <c r="M749" s="154"/>
      <c r="N749" s="154"/>
    </row>
    <row r="750" spans="1:14" customFormat="1">
      <c r="A750" s="133"/>
      <c r="B750" s="134"/>
      <c r="C750" s="134"/>
      <c r="D750" s="135"/>
      <c r="E750" s="135"/>
      <c r="F750" s="136"/>
      <c r="G750" s="136"/>
      <c r="H750" s="136"/>
      <c r="I750" s="150"/>
      <c r="J750" s="151">
        <v>0</v>
      </c>
      <c r="K750" s="151">
        <v>0</v>
      </c>
      <c r="L750" s="152"/>
      <c r="M750" s="151"/>
      <c r="N750" s="151"/>
    </row>
    <row r="751" spans="1:14" customFormat="1">
      <c r="A751" s="137"/>
      <c r="B751" s="138"/>
      <c r="C751" s="138"/>
      <c r="D751" s="139"/>
      <c r="E751" s="139"/>
      <c r="F751" s="140"/>
      <c r="G751" s="140"/>
      <c r="H751" s="140"/>
      <c r="I751" s="153"/>
      <c r="J751" s="154">
        <v>0</v>
      </c>
      <c r="K751" s="154">
        <v>0</v>
      </c>
      <c r="L751" s="155"/>
      <c r="M751" s="154"/>
      <c r="N751" s="154"/>
    </row>
    <row r="752" spans="1:14" customFormat="1">
      <c r="A752" s="133"/>
      <c r="B752" s="134"/>
      <c r="C752" s="134"/>
      <c r="D752" s="135"/>
      <c r="E752" s="135"/>
      <c r="F752" s="136"/>
      <c r="G752" s="136"/>
      <c r="H752" s="136"/>
      <c r="I752" s="150"/>
      <c r="J752" s="151">
        <v>0</v>
      </c>
      <c r="K752" s="151">
        <v>0</v>
      </c>
      <c r="L752" s="152"/>
      <c r="M752" s="151"/>
      <c r="N752" s="151"/>
    </row>
    <row r="753" spans="1:14" customFormat="1">
      <c r="A753" s="137"/>
      <c r="B753" s="138"/>
      <c r="C753" s="138"/>
      <c r="D753" s="139"/>
      <c r="E753" s="139"/>
      <c r="F753" s="140"/>
      <c r="G753" s="140"/>
      <c r="H753" s="140"/>
      <c r="I753" s="153"/>
      <c r="J753" s="154">
        <v>0</v>
      </c>
      <c r="K753" s="154">
        <v>0</v>
      </c>
      <c r="L753" s="155"/>
      <c r="M753" s="154"/>
      <c r="N753" s="154"/>
    </row>
    <row r="754" spans="1:14" customFormat="1">
      <c r="A754" s="133"/>
      <c r="B754" s="134"/>
      <c r="C754" s="134"/>
      <c r="D754" s="135"/>
      <c r="E754" s="135"/>
      <c r="F754" s="136"/>
      <c r="G754" s="136"/>
      <c r="H754" s="136"/>
      <c r="I754" s="150"/>
      <c r="J754" s="151">
        <v>0</v>
      </c>
      <c r="K754" s="151">
        <v>0</v>
      </c>
      <c r="L754" s="152"/>
      <c r="M754" s="151"/>
      <c r="N754" s="151"/>
    </row>
    <row r="755" spans="1:14" customFormat="1">
      <c r="A755" s="137"/>
      <c r="B755" s="138"/>
      <c r="C755" s="138"/>
      <c r="D755" s="139"/>
      <c r="E755" s="139"/>
      <c r="F755" s="140"/>
      <c r="G755" s="140"/>
      <c r="H755" s="140"/>
      <c r="I755" s="153"/>
      <c r="J755" s="154">
        <v>0</v>
      </c>
      <c r="K755" s="154">
        <v>0</v>
      </c>
      <c r="L755" s="155"/>
      <c r="M755" s="154"/>
      <c r="N755" s="154"/>
    </row>
    <row r="756" spans="1:14" customFormat="1">
      <c r="A756" s="133"/>
      <c r="B756" s="134"/>
      <c r="C756" s="134"/>
      <c r="D756" s="135"/>
      <c r="E756" s="135"/>
      <c r="F756" s="136"/>
      <c r="G756" s="136"/>
      <c r="H756" s="136"/>
      <c r="I756" s="150"/>
      <c r="J756" s="151">
        <v>0</v>
      </c>
      <c r="K756" s="151">
        <v>0</v>
      </c>
      <c r="L756" s="152"/>
      <c r="M756" s="151"/>
      <c r="N756" s="151"/>
    </row>
    <row r="757" spans="1:14" customFormat="1">
      <c r="A757" s="137"/>
      <c r="B757" s="138"/>
      <c r="C757" s="138"/>
      <c r="D757" s="139"/>
      <c r="E757" s="139"/>
      <c r="F757" s="140"/>
      <c r="G757" s="140"/>
      <c r="H757" s="140"/>
      <c r="I757" s="153"/>
      <c r="J757" s="154">
        <v>0</v>
      </c>
      <c r="K757" s="154">
        <v>0</v>
      </c>
      <c r="L757" s="155"/>
      <c r="M757" s="154"/>
      <c r="N757" s="154"/>
    </row>
    <row r="758" spans="1:14" customFormat="1">
      <c r="A758" s="133"/>
      <c r="B758" s="134"/>
      <c r="C758" s="134"/>
      <c r="D758" s="135"/>
      <c r="E758" s="135"/>
      <c r="F758" s="136"/>
      <c r="G758" s="136"/>
      <c r="H758" s="136"/>
      <c r="I758" s="150"/>
      <c r="J758" s="151">
        <v>0</v>
      </c>
      <c r="K758" s="151">
        <v>0</v>
      </c>
      <c r="L758" s="152"/>
      <c r="M758" s="151"/>
      <c r="N758" s="151"/>
    </row>
    <row r="759" spans="1:14" customFormat="1">
      <c r="A759" s="137"/>
      <c r="B759" s="138"/>
      <c r="C759" s="138"/>
      <c r="D759" s="139"/>
      <c r="E759" s="139"/>
      <c r="F759" s="140"/>
      <c r="G759" s="140"/>
      <c r="H759" s="140"/>
      <c r="I759" s="153"/>
      <c r="J759" s="154">
        <v>0</v>
      </c>
      <c r="K759" s="154">
        <v>0</v>
      </c>
      <c r="L759" s="155"/>
      <c r="M759" s="154"/>
      <c r="N759" s="154"/>
    </row>
    <row r="760" spans="1:14" customFormat="1">
      <c r="A760" s="133"/>
      <c r="B760" s="134"/>
      <c r="C760" s="134"/>
      <c r="D760" s="135"/>
      <c r="E760" s="135"/>
      <c r="F760" s="136"/>
      <c r="G760" s="136"/>
      <c r="H760" s="136"/>
      <c r="I760" s="150"/>
      <c r="J760" s="151">
        <v>0</v>
      </c>
      <c r="K760" s="151">
        <v>0</v>
      </c>
      <c r="L760" s="152"/>
      <c r="M760" s="151"/>
      <c r="N760" s="151"/>
    </row>
    <row r="761" spans="1:14" customFormat="1">
      <c r="A761" s="137"/>
      <c r="B761" s="138"/>
      <c r="C761" s="138"/>
      <c r="D761" s="139"/>
      <c r="E761" s="139"/>
      <c r="F761" s="140"/>
      <c r="G761" s="140"/>
      <c r="H761" s="140"/>
      <c r="I761" s="153"/>
      <c r="J761" s="154">
        <v>0</v>
      </c>
      <c r="K761" s="154">
        <v>0</v>
      </c>
      <c r="L761" s="155"/>
      <c r="M761" s="154"/>
      <c r="N761" s="154"/>
    </row>
    <row r="762" spans="1:14" customFormat="1">
      <c r="A762" s="133"/>
      <c r="B762" s="134"/>
      <c r="C762" s="134"/>
      <c r="D762" s="135"/>
      <c r="E762" s="135"/>
      <c r="F762" s="136"/>
      <c r="G762" s="136"/>
      <c r="H762" s="136"/>
      <c r="I762" s="150"/>
      <c r="J762" s="151">
        <v>0</v>
      </c>
      <c r="K762" s="151">
        <v>0</v>
      </c>
      <c r="L762" s="152"/>
      <c r="M762" s="151"/>
      <c r="N762" s="151"/>
    </row>
    <row r="763" spans="1:14" customFormat="1">
      <c r="A763" s="137"/>
      <c r="B763" s="138"/>
      <c r="C763" s="138"/>
      <c r="D763" s="139"/>
      <c r="E763" s="139"/>
      <c r="F763" s="140"/>
      <c r="G763" s="140"/>
      <c r="H763" s="140"/>
      <c r="I763" s="153"/>
      <c r="J763" s="154">
        <v>0</v>
      </c>
      <c r="K763" s="154">
        <v>0</v>
      </c>
      <c r="L763" s="155"/>
      <c r="M763" s="154"/>
      <c r="N763" s="154"/>
    </row>
    <row r="764" spans="1:14" customFormat="1">
      <c r="A764" s="133"/>
      <c r="B764" s="134"/>
      <c r="C764" s="134"/>
      <c r="D764" s="135"/>
      <c r="E764" s="135"/>
      <c r="F764" s="136"/>
      <c r="G764" s="136"/>
      <c r="H764" s="136"/>
      <c r="I764" s="150"/>
      <c r="J764" s="151">
        <v>0</v>
      </c>
      <c r="K764" s="151">
        <v>0</v>
      </c>
      <c r="L764" s="152"/>
      <c r="M764" s="151"/>
      <c r="N764" s="151"/>
    </row>
    <row r="765" spans="1:14" customFormat="1">
      <c r="A765" s="137"/>
      <c r="B765" s="138"/>
      <c r="C765" s="138"/>
      <c r="D765" s="139"/>
      <c r="E765" s="139"/>
      <c r="F765" s="140"/>
      <c r="G765" s="140"/>
      <c r="H765" s="140"/>
      <c r="I765" s="153"/>
      <c r="J765" s="154">
        <v>0</v>
      </c>
      <c r="K765" s="154">
        <v>0</v>
      </c>
      <c r="L765" s="155"/>
      <c r="M765" s="154"/>
      <c r="N765" s="154"/>
    </row>
    <row r="766" spans="1:14" customFormat="1">
      <c r="A766" s="133"/>
      <c r="B766" s="134"/>
      <c r="C766" s="134"/>
      <c r="D766" s="135"/>
      <c r="E766" s="135"/>
      <c r="F766" s="136"/>
      <c r="G766" s="136"/>
      <c r="H766" s="136"/>
      <c r="I766" s="150"/>
      <c r="J766" s="151">
        <v>0</v>
      </c>
      <c r="K766" s="151">
        <v>0</v>
      </c>
      <c r="L766" s="152"/>
      <c r="M766" s="151"/>
      <c r="N766" s="151"/>
    </row>
    <row r="767" spans="1:14" customFormat="1">
      <c r="A767" s="137"/>
      <c r="B767" s="138"/>
      <c r="C767" s="138"/>
      <c r="D767" s="139"/>
      <c r="E767" s="139"/>
      <c r="F767" s="140"/>
      <c r="G767" s="140"/>
      <c r="H767" s="140"/>
      <c r="I767" s="153"/>
      <c r="J767" s="154">
        <v>0</v>
      </c>
      <c r="K767" s="154">
        <v>0</v>
      </c>
      <c r="L767" s="155"/>
      <c r="M767" s="154"/>
      <c r="N767" s="154"/>
    </row>
    <row r="768" spans="1:14" customFormat="1">
      <c r="A768" s="133"/>
      <c r="B768" s="134"/>
      <c r="C768" s="134"/>
      <c r="D768" s="135"/>
      <c r="E768" s="135"/>
      <c r="F768" s="136"/>
      <c r="G768" s="136"/>
      <c r="H768" s="136"/>
      <c r="I768" s="150"/>
      <c r="J768" s="151">
        <v>0</v>
      </c>
      <c r="K768" s="151">
        <v>0</v>
      </c>
      <c r="L768" s="152"/>
      <c r="M768" s="151"/>
      <c r="N768" s="151"/>
    </row>
    <row r="769" spans="1:14" customFormat="1">
      <c r="A769" s="137"/>
      <c r="B769" s="138"/>
      <c r="C769" s="138"/>
      <c r="D769" s="139"/>
      <c r="E769" s="139"/>
      <c r="F769" s="140"/>
      <c r="G769" s="140"/>
      <c r="H769" s="140"/>
      <c r="I769" s="153"/>
      <c r="J769" s="154">
        <v>0</v>
      </c>
      <c r="K769" s="154">
        <v>0</v>
      </c>
      <c r="L769" s="155"/>
      <c r="M769" s="154"/>
      <c r="N769" s="154"/>
    </row>
    <row r="770" spans="1:14" customFormat="1">
      <c r="A770" s="133"/>
      <c r="B770" s="134"/>
      <c r="C770" s="134"/>
      <c r="D770" s="135"/>
      <c r="E770" s="135"/>
      <c r="F770" s="136"/>
      <c r="G770" s="136"/>
      <c r="H770" s="136"/>
      <c r="I770" s="150"/>
      <c r="J770" s="151">
        <v>0</v>
      </c>
      <c r="K770" s="151">
        <v>0</v>
      </c>
      <c r="L770" s="152"/>
      <c r="M770" s="151"/>
      <c r="N770" s="151"/>
    </row>
    <row r="771" spans="1:14" customFormat="1">
      <c r="A771" s="137"/>
      <c r="B771" s="138"/>
      <c r="C771" s="138"/>
      <c r="D771" s="139"/>
      <c r="E771" s="139"/>
      <c r="F771" s="140"/>
      <c r="G771" s="140"/>
      <c r="H771" s="140"/>
      <c r="I771" s="153"/>
      <c r="J771" s="154">
        <v>0</v>
      </c>
      <c r="K771" s="154">
        <v>0</v>
      </c>
      <c r="L771" s="155"/>
      <c r="M771" s="154"/>
      <c r="N771" s="154"/>
    </row>
    <row r="772" spans="1:14" customFormat="1">
      <c r="A772" s="133"/>
      <c r="B772" s="134"/>
      <c r="C772" s="134"/>
      <c r="D772" s="135"/>
      <c r="E772" s="135"/>
      <c r="F772" s="136"/>
      <c r="G772" s="136"/>
      <c r="H772" s="136"/>
      <c r="I772" s="150"/>
      <c r="J772" s="151">
        <v>0</v>
      </c>
      <c r="K772" s="151">
        <v>0</v>
      </c>
      <c r="L772" s="152"/>
      <c r="M772" s="151"/>
      <c r="N772" s="151"/>
    </row>
    <row r="773" spans="1:14" customFormat="1">
      <c r="A773" s="137"/>
      <c r="B773" s="138"/>
      <c r="C773" s="138"/>
      <c r="D773" s="139"/>
      <c r="E773" s="139"/>
      <c r="F773" s="140"/>
      <c r="G773" s="140"/>
      <c r="H773" s="140"/>
      <c r="I773" s="153"/>
      <c r="J773" s="154">
        <v>0</v>
      </c>
      <c r="K773" s="154">
        <v>0</v>
      </c>
      <c r="L773" s="155"/>
      <c r="M773" s="154"/>
      <c r="N773" s="154"/>
    </row>
    <row r="774" spans="1:14" customFormat="1">
      <c r="A774" s="133"/>
      <c r="B774" s="134"/>
      <c r="C774" s="134"/>
      <c r="D774" s="135"/>
      <c r="E774" s="135"/>
      <c r="F774" s="136"/>
      <c r="G774" s="136"/>
      <c r="H774" s="136"/>
      <c r="I774" s="150"/>
      <c r="J774" s="151">
        <v>0</v>
      </c>
      <c r="K774" s="151">
        <v>0</v>
      </c>
      <c r="L774" s="152"/>
      <c r="M774" s="151"/>
      <c r="N774" s="151"/>
    </row>
    <row r="775" spans="1:14" customFormat="1">
      <c r="A775" s="137"/>
      <c r="B775" s="138"/>
      <c r="C775" s="138"/>
      <c r="D775" s="139"/>
      <c r="E775" s="139"/>
      <c r="F775" s="140"/>
      <c r="G775" s="140"/>
      <c r="H775" s="140"/>
      <c r="I775" s="153"/>
      <c r="J775" s="154">
        <v>0</v>
      </c>
      <c r="K775" s="154">
        <v>0</v>
      </c>
      <c r="L775" s="155"/>
      <c r="M775" s="154"/>
      <c r="N775" s="154"/>
    </row>
    <row r="776" spans="1:14" customFormat="1">
      <c r="A776" s="133"/>
      <c r="B776" s="134"/>
      <c r="C776" s="134"/>
      <c r="D776" s="135"/>
      <c r="E776" s="135"/>
      <c r="F776" s="136"/>
      <c r="G776" s="136"/>
      <c r="H776" s="136"/>
      <c r="I776" s="150"/>
      <c r="J776" s="151">
        <v>0</v>
      </c>
      <c r="K776" s="151">
        <v>0</v>
      </c>
      <c r="L776" s="152"/>
      <c r="M776" s="151"/>
      <c r="N776" s="151"/>
    </row>
    <row r="777" spans="1:14" customFormat="1">
      <c r="A777" s="137"/>
      <c r="B777" s="138"/>
      <c r="C777" s="138"/>
      <c r="D777" s="139"/>
      <c r="E777" s="139"/>
      <c r="F777" s="140"/>
      <c r="G777" s="140"/>
      <c r="H777" s="140"/>
      <c r="I777" s="153"/>
      <c r="J777" s="154">
        <v>0</v>
      </c>
      <c r="K777" s="154">
        <v>0</v>
      </c>
      <c r="L777" s="155"/>
      <c r="M777" s="154"/>
      <c r="N777" s="154"/>
    </row>
    <row r="778" spans="1:14" customFormat="1">
      <c r="A778" s="133"/>
      <c r="B778" s="134"/>
      <c r="C778" s="134"/>
      <c r="D778" s="135"/>
      <c r="E778" s="135"/>
      <c r="F778" s="136"/>
      <c r="G778" s="136"/>
      <c r="H778" s="136"/>
      <c r="I778" s="150"/>
      <c r="J778" s="151">
        <v>0</v>
      </c>
      <c r="K778" s="151">
        <v>0</v>
      </c>
      <c r="L778" s="152"/>
      <c r="M778" s="151"/>
      <c r="N778" s="151"/>
    </row>
    <row r="779" spans="1:14" customFormat="1">
      <c r="A779" s="137"/>
      <c r="B779" s="138"/>
      <c r="C779" s="138"/>
      <c r="D779" s="139"/>
      <c r="E779" s="139"/>
      <c r="F779" s="140"/>
      <c r="G779" s="140"/>
      <c r="H779" s="140"/>
      <c r="I779" s="153"/>
      <c r="J779" s="154">
        <v>0</v>
      </c>
      <c r="K779" s="154">
        <v>0</v>
      </c>
      <c r="L779" s="155"/>
      <c r="M779" s="154"/>
      <c r="N779" s="154"/>
    </row>
    <row r="780" spans="1:14" customFormat="1">
      <c r="A780" s="133"/>
      <c r="B780" s="134"/>
      <c r="C780" s="134"/>
      <c r="D780" s="135"/>
      <c r="E780" s="135"/>
      <c r="F780" s="136"/>
      <c r="G780" s="136"/>
      <c r="H780" s="136"/>
      <c r="I780" s="150"/>
      <c r="J780" s="151">
        <v>0</v>
      </c>
      <c r="K780" s="151">
        <v>0</v>
      </c>
      <c r="L780" s="152"/>
      <c r="M780" s="151"/>
      <c r="N780" s="151"/>
    </row>
    <row r="781" spans="1:14" customFormat="1">
      <c r="A781" s="137"/>
      <c r="B781" s="138"/>
      <c r="C781" s="138"/>
      <c r="D781" s="139"/>
      <c r="E781" s="139"/>
      <c r="F781" s="140"/>
      <c r="G781" s="140"/>
      <c r="H781" s="140"/>
      <c r="I781" s="153"/>
      <c r="J781" s="154">
        <v>0</v>
      </c>
      <c r="K781" s="154">
        <v>0</v>
      </c>
      <c r="L781" s="155"/>
      <c r="M781" s="154"/>
      <c r="N781" s="154"/>
    </row>
    <row r="782" spans="1:14" customFormat="1">
      <c r="A782" s="133"/>
      <c r="B782" s="134"/>
      <c r="C782" s="134"/>
      <c r="D782" s="135"/>
      <c r="E782" s="135"/>
      <c r="F782" s="136"/>
      <c r="G782" s="136"/>
      <c r="H782" s="136"/>
      <c r="I782" s="150"/>
      <c r="J782" s="151">
        <v>0</v>
      </c>
      <c r="K782" s="151">
        <v>0</v>
      </c>
      <c r="L782" s="152"/>
      <c r="M782" s="151"/>
      <c r="N782" s="151"/>
    </row>
    <row r="783" spans="1:14" customFormat="1">
      <c r="A783" s="137"/>
      <c r="B783" s="138"/>
      <c r="C783" s="138"/>
      <c r="D783" s="139"/>
      <c r="E783" s="139"/>
      <c r="F783" s="140"/>
      <c r="G783" s="140"/>
      <c r="H783" s="140"/>
      <c r="I783" s="153"/>
      <c r="J783" s="154">
        <v>0</v>
      </c>
      <c r="K783" s="154">
        <v>0</v>
      </c>
      <c r="L783" s="155"/>
      <c r="M783" s="154"/>
      <c r="N783" s="154"/>
    </row>
    <row r="784" spans="1:14" customFormat="1">
      <c r="A784" s="133"/>
      <c r="B784" s="134"/>
      <c r="C784" s="134"/>
      <c r="D784" s="135"/>
      <c r="E784" s="135"/>
      <c r="F784" s="136"/>
      <c r="G784" s="136"/>
      <c r="H784" s="136"/>
      <c r="I784" s="150"/>
      <c r="J784" s="151">
        <v>0</v>
      </c>
      <c r="K784" s="151">
        <v>0</v>
      </c>
      <c r="L784" s="152"/>
      <c r="M784" s="151"/>
      <c r="N784" s="151"/>
    </row>
    <row r="785" spans="1:14" customFormat="1">
      <c r="A785" s="137"/>
      <c r="B785" s="138"/>
      <c r="C785" s="138"/>
      <c r="D785" s="139"/>
      <c r="E785" s="139"/>
      <c r="F785" s="140"/>
      <c r="G785" s="140"/>
      <c r="H785" s="140"/>
      <c r="I785" s="153"/>
      <c r="J785" s="154">
        <v>0</v>
      </c>
      <c r="K785" s="154">
        <v>0</v>
      </c>
      <c r="L785" s="155"/>
      <c r="M785" s="154"/>
      <c r="N785" s="154"/>
    </row>
    <row r="786" spans="1:14" customFormat="1">
      <c r="A786" s="133"/>
      <c r="B786" s="134"/>
      <c r="C786" s="134"/>
      <c r="D786" s="135"/>
      <c r="E786" s="135"/>
      <c r="F786" s="136"/>
      <c r="G786" s="136"/>
      <c r="H786" s="136"/>
      <c r="I786" s="150"/>
      <c r="J786" s="151">
        <v>0</v>
      </c>
      <c r="K786" s="151">
        <v>0</v>
      </c>
      <c r="L786" s="152"/>
      <c r="M786" s="151"/>
      <c r="N786" s="151"/>
    </row>
    <row r="787" spans="1:14" customFormat="1">
      <c r="A787" s="137"/>
      <c r="B787" s="138"/>
      <c r="C787" s="138"/>
      <c r="D787" s="139"/>
      <c r="E787" s="139"/>
      <c r="F787" s="140"/>
      <c r="G787" s="140"/>
      <c r="H787" s="140"/>
      <c r="I787" s="153"/>
      <c r="J787" s="154">
        <v>0</v>
      </c>
      <c r="K787" s="154">
        <v>0</v>
      </c>
      <c r="L787" s="155"/>
      <c r="M787" s="154"/>
      <c r="N787" s="154"/>
    </row>
    <row r="788" spans="1:14" customFormat="1">
      <c r="A788" s="133"/>
      <c r="B788" s="134"/>
      <c r="C788" s="134"/>
      <c r="D788" s="135"/>
      <c r="E788" s="135"/>
      <c r="F788" s="136"/>
      <c r="G788" s="136"/>
      <c r="H788" s="136"/>
      <c r="I788" s="150"/>
      <c r="J788" s="151">
        <v>0</v>
      </c>
      <c r="K788" s="151">
        <v>0</v>
      </c>
      <c r="L788" s="152"/>
      <c r="M788" s="151"/>
      <c r="N788" s="151"/>
    </row>
    <row r="789" spans="1:14" customFormat="1">
      <c r="A789" s="137"/>
      <c r="B789" s="138"/>
      <c r="C789" s="138"/>
      <c r="D789" s="139"/>
      <c r="E789" s="139"/>
      <c r="F789" s="140"/>
      <c r="G789" s="140"/>
      <c r="H789" s="140"/>
      <c r="I789" s="153"/>
      <c r="J789" s="154">
        <v>0</v>
      </c>
      <c r="K789" s="154">
        <v>0</v>
      </c>
      <c r="L789" s="155"/>
      <c r="M789" s="154"/>
      <c r="N789" s="154"/>
    </row>
    <row r="790" spans="1:14" customFormat="1">
      <c r="A790" s="133"/>
      <c r="B790" s="134"/>
      <c r="C790" s="134"/>
      <c r="D790" s="135"/>
      <c r="E790" s="135"/>
      <c r="F790" s="136"/>
      <c r="G790" s="136"/>
      <c r="H790" s="136"/>
      <c r="I790" s="150"/>
      <c r="J790" s="151">
        <v>0</v>
      </c>
      <c r="K790" s="151">
        <v>0</v>
      </c>
      <c r="L790" s="152"/>
      <c r="M790" s="151"/>
      <c r="N790" s="151"/>
    </row>
    <row r="791" spans="1:14" customFormat="1">
      <c r="A791" s="137"/>
      <c r="B791" s="138"/>
      <c r="C791" s="138"/>
      <c r="D791" s="139"/>
      <c r="E791" s="139"/>
      <c r="F791" s="140"/>
      <c r="G791" s="140"/>
      <c r="H791" s="140"/>
      <c r="I791" s="153"/>
      <c r="J791" s="154">
        <v>0</v>
      </c>
      <c r="K791" s="154">
        <v>0</v>
      </c>
      <c r="L791" s="155"/>
      <c r="M791" s="154"/>
      <c r="N791" s="154"/>
    </row>
    <row r="792" spans="1:14" customFormat="1">
      <c r="A792" s="133"/>
      <c r="B792" s="134"/>
      <c r="C792" s="134"/>
      <c r="D792" s="135"/>
      <c r="E792" s="135"/>
      <c r="F792" s="136"/>
      <c r="G792" s="136"/>
      <c r="H792" s="136"/>
      <c r="I792" s="150"/>
      <c r="J792" s="151">
        <v>0</v>
      </c>
      <c r="K792" s="151">
        <v>0</v>
      </c>
      <c r="L792" s="152"/>
      <c r="M792" s="151"/>
      <c r="N792" s="151"/>
    </row>
    <row r="793" spans="1:14" customFormat="1">
      <c r="A793" s="137"/>
      <c r="B793" s="138"/>
      <c r="C793" s="138"/>
      <c r="D793" s="139"/>
      <c r="E793" s="139"/>
      <c r="F793" s="140"/>
      <c r="G793" s="140"/>
      <c r="H793" s="140"/>
      <c r="I793" s="153"/>
      <c r="J793" s="154">
        <v>0</v>
      </c>
      <c r="K793" s="154">
        <v>0</v>
      </c>
      <c r="L793" s="155"/>
      <c r="M793" s="154"/>
      <c r="N793" s="154"/>
    </row>
    <row r="794" spans="1:14" customFormat="1">
      <c r="A794" s="133"/>
      <c r="B794" s="134"/>
      <c r="C794" s="134"/>
      <c r="D794" s="135"/>
      <c r="E794" s="135"/>
      <c r="F794" s="136"/>
      <c r="G794" s="136"/>
      <c r="H794" s="136"/>
      <c r="I794" s="150"/>
      <c r="J794" s="151">
        <v>0</v>
      </c>
      <c r="K794" s="151">
        <v>0</v>
      </c>
      <c r="L794" s="152"/>
      <c r="M794" s="151"/>
      <c r="N794" s="151"/>
    </row>
    <row r="795" spans="1:14" customFormat="1">
      <c r="A795" s="137"/>
      <c r="B795" s="138"/>
      <c r="C795" s="138"/>
      <c r="D795" s="139"/>
      <c r="E795" s="139"/>
      <c r="F795" s="140"/>
      <c r="G795" s="140"/>
      <c r="H795" s="140"/>
      <c r="I795" s="153"/>
      <c r="J795" s="154">
        <v>0</v>
      </c>
      <c r="K795" s="154">
        <v>0</v>
      </c>
      <c r="L795" s="155"/>
      <c r="M795" s="154"/>
      <c r="N795" s="154"/>
    </row>
    <row r="796" spans="1:14" customFormat="1">
      <c r="A796" s="133"/>
      <c r="B796" s="134"/>
      <c r="C796" s="134"/>
      <c r="D796" s="135"/>
      <c r="E796" s="135"/>
      <c r="F796" s="136"/>
      <c r="G796" s="136"/>
      <c r="H796" s="136"/>
      <c r="I796" s="150"/>
      <c r="J796" s="151">
        <v>0</v>
      </c>
      <c r="K796" s="151">
        <v>0</v>
      </c>
      <c r="L796" s="152"/>
      <c r="M796" s="151"/>
      <c r="N796" s="151"/>
    </row>
    <row r="797" spans="1:14" customFormat="1">
      <c r="A797" s="137"/>
      <c r="B797" s="138"/>
      <c r="C797" s="138"/>
      <c r="D797" s="139"/>
      <c r="E797" s="139"/>
      <c r="F797" s="140"/>
      <c r="G797" s="140"/>
      <c r="H797" s="140"/>
      <c r="I797" s="153"/>
      <c r="J797" s="154">
        <v>0</v>
      </c>
      <c r="K797" s="154">
        <v>0</v>
      </c>
      <c r="L797" s="155"/>
      <c r="M797" s="154"/>
      <c r="N797" s="154"/>
    </row>
    <row r="798" spans="1:14" customFormat="1">
      <c r="A798" s="133"/>
      <c r="B798" s="134"/>
      <c r="C798" s="134"/>
      <c r="D798" s="135"/>
      <c r="E798" s="135"/>
      <c r="F798" s="136"/>
      <c r="G798" s="136"/>
      <c r="H798" s="136"/>
      <c r="I798" s="150"/>
      <c r="J798" s="151">
        <v>0</v>
      </c>
      <c r="K798" s="151">
        <v>0</v>
      </c>
      <c r="L798" s="152"/>
      <c r="M798" s="151"/>
      <c r="N798" s="151"/>
    </row>
    <row r="799" spans="1:14" customFormat="1">
      <c r="A799" s="137"/>
      <c r="B799" s="138"/>
      <c r="C799" s="138"/>
      <c r="D799" s="139"/>
      <c r="E799" s="139"/>
      <c r="F799" s="140"/>
      <c r="G799" s="140"/>
      <c r="H799" s="140"/>
      <c r="I799" s="153"/>
      <c r="J799" s="154">
        <v>0</v>
      </c>
      <c r="K799" s="154">
        <v>0</v>
      </c>
      <c r="L799" s="155"/>
      <c r="M799" s="154"/>
      <c r="N799" s="154"/>
    </row>
    <row r="800" spans="1:14" customFormat="1">
      <c r="A800" s="133"/>
      <c r="B800" s="134"/>
      <c r="C800" s="134"/>
      <c r="D800" s="135"/>
      <c r="E800" s="135"/>
      <c r="F800" s="136"/>
      <c r="G800" s="136"/>
      <c r="H800" s="136"/>
      <c r="I800" s="150"/>
      <c r="J800" s="151">
        <v>0</v>
      </c>
      <c r="K800" s="151">
        <v>0</v>
      </c>
      <c r="L800" s="152"/>
      <c r="M800" s="151"/>
      <c r="N800" s="151"/>
    </row>
    <row r="801" spans="1:14" customFormat="1">
      <c r="A801" s="137"/>
      <c r="B801" s="138"/>
      <c r="C801" s="138"/>
      <c r="D801" s="139"/>
      <c r="E801" s="139"/>
      <c r="F801" s="140"/>
      <c r="G801" s="140"/>
      <c r="H801" s="140"/>
      <c r="I801" s="153"/>
      <c r="J801" s="154">
        <v>0</v>
      </c>
      <c r="K801" s="154">
        <v>0</v>
      </c>
      <c r="L801" s="155"/>
      <c r="M801" s="154"/>
      <c r="N801" s="154"/>
    </row>
    <row r="802" spans="1:14" customFormat="1">
      <c r="A802" s="133"/>
      <c r="B802" s="134"/>
      <c r="C802" s="134"/>
      <c r="D802" s="135"/>
      <c r="E802" s="135"/>
      <c r="F802" s="136"/>
      <c r="G802" s="136"/>
      <c r="H802" s="136"/>
      <c r="I802" s="150"/>
      <c r="J802" s="151">
        <v>0</v>
      </c>
      <c r="K802" s="151">
        <v>0</v>
      </c>
      <c r="L802" s="152"/>
      <c r="M802" s="151"/>
      <c r="N802" s="151"/>
    </row>
    <row r="803" spans="1:14" customFormat="1">
      <c r="A803" s="137"/>
      <c r="B803" s="138"/>
      <c r="C803" s="138"/>
      <c r="D803" s="139"/>
      <c r="E803" s="139"/>
      <c r="F803" s="140"/>
      <c r="G803" s="140"/>
      <c r="H803" s="140"/>
      <c r="I803" s="153"/>
      <c r="J803" s="154">
        <v>0</v>
      </c>
      <c r="K803" s="154">
        <v>0</v>
      </c>
      <c r="L803" s="155"/>
      <c r="M803" s="154"/>
      <c r="N803" s="154"/>
    </row>
    <row r="804" spans="1:14" customFormat="1">
      <c r="A804" s="133"/>
      <c r="B804" s="134"/>
      <c r="C804" s="134"/>
      <c r="D804" s="135"/>
      <c r="E804" s="135"/>
      <c r="F804" s="136"/>
      <c r="G804" s="136"/>
      <c r="H804" s="136"/>
      <c r="I804" s="150"/>
      <c r="J804" s="151">
        <v>0</v>
      </c>
      <c r="K804" s="151">
        <v>0</v>
      </c>
      <c r="L804" s="152"/>
      <c r="M804" s="151"/>
      <c r="N804" s="151"/>
    </row>
    <row r="805" spans="1:14" customFormat="1">
      <c r="A805" s="137"/>
      <c r="B805" s="138"/>
      <c r="C805" s="138"/>
      <c r="D805" s="139"/>
      <c r="E805" s="139"/>
      <c r="F805" s="140"/>
      <c r="G805" s="140"/>
      <c r="H805" s="140"/>
      <c r="I805" s="153"/>
      <c r="J805" s="154">
        <v>0</v>
      </c>
      <c r="K805" s="154">
        <v>0</v>
      </c>
      <c r="L805" s="155"/>
      <c r="M805" s="154"/>
      <c r="N805" s="154"/>
    </row>
    <row r="806" spans="1:14" customFormat="1">
      <c r="A806" s="133"/>
      <c r="B806" s="134"/>
      <c r="C806" s="134"/>
      <c r="D806" s="135"/>
      <c r="E806" s="135"/>
      <c r="F806" s="136"/>
      <c r="G806" s="136"/>
      <c r="H806" s="136"/>
      <c r="I806" s="150"/>
      <c r="J806" s="151">
        <v>0</v>
      </c>
      <c r="K806" s="151">
        <v>0</v>
      </c>
      <c r="L806" s="152"/>
      <c r="M806" s="151"/>
      <c r="N806" s="151"/>
    </row>
    <row r="807" spans="1:14" customFormat="1">
      <c r="A807" s="137"/>
      <c r="B807" s="138"/>
      <c r="C807" s="138"/>
      <c r="D807" s="139"/>
      <c r="E807" s="139"/>
      <c r="F807" s="140"/>
      <c r="G807" s="140"/>
      <c r="H807" s="140"/>
      <c r="I807" s="153"/>
      <c r="J807" s="154">
        <v>0</v>
      </c>
      <c r="K807" s="154">
        <v>0</v>
      </c>
      <c r="L807" s="155"/>
      <c r="M807" s="154"/>
      <c r="N807" s="154"/>
    </row>
    <row r="808" spans="1:14" customFormat="1">
      <c r="A808" s="133"/>
      <c r="B808" s="134"/>
      <c r="C808" s="134"/>
      <c r="D808" s="135"/>
      <c r="E808" s="135"/>
      <c r="F808" s="136"/>
      <c r="G808" s="136"/>
      <c r="H808" s="136"/>
      <c r="I808" s="150"/>
      <c r="J808" s="151">
        <v>0</v>
      </c>
      <c r="K808" s="151">
        <v>0</v>
      </c>
      <c r="L808" s="152"/>
      <c r="M808" s="151"/>
      <c r="N808" s="151"/>
    </row>
    <row r="809" spans="1:14" customFormat="1">
      <c r="A809" s="137"/>
      <c r="B809" s="138"/>
      <c r="C809" s="138"/>
      <c r="D809" s="139"/>
      <c r="E809" s="139"/>
      <c r="F809" s="140"/>
      <c r="G809" s="140"/>
      <c r="H809" s="140"/>
      <c r="I809" s="153"/>
      <c r="J809" s="154">
        <v>0</v>
      </c>
      <c r="K809" s="154">
        <v>0</v>
      </c>
      <c r="L809" s="155"/>
      <c r="M809" s="154"/>
      <c r="N809" s="154"/>
    </row>
    <row r="810" spans="1:14" customFormat="1">
      <c r="A810" s="133"/>
      <c r="B810" s="134"/>
      <c r="C810" s="134"/>
      <c r="D810" s="135"/>
      <c r="E810" s="135"/>
      <c r="F810" s="136"/>
      <c r="G810" s="136"/>
      <c r="H810" s="136"/>
      <c r="I810" s="150"/>
      <c r="J810" s="151">
        <v>0</v>
      </c>
      <c r="K810" s="151">
        <v>0</v>
      </c>
      <c r="L810" s="152"/>
      <c r="M810" s="151"/>
      <c r="N810" s="151"/>
    </row>
    <row r="811" spans="1:14" customFormat="1">
      <c r="A811" s="137"/>
      <c r="B811" s="138"/>
      <c r="C811" s="138"/>
      <c r="D811" s="139"/>
      <c r="E811" s="139"/>
      <c r="F811" s="140"/>
      <c r="G811" s="140"/>
      <c r="H811" s="140"/>
      <c r="I811" s="153"/>
      <c r="J811" s="154">
        <v>0</v>
      </c>
      <c r="K811" s="154">
        <v>0</v>
      </c>
      <c r="L811" s="155"/>
      <c r="M811" s="154"/>
      <c r="N811" s="154"/>
    </row>
    <row r="812" spans="1:14" customFormat="1">
      <c r="A812" s="133"/>
      <c r="B812" s="134"/>
      <c r="C812" s="134"/>
      <c r="D812" s="135"/>
      <c r="E812" s="135"/>
      <c r="F812" s="136"/>
      <c r="G812" s="136"/>
      <c r="H812" s="136"/>
      <c r="I812" s="150"/>
      <c r="J812" s="151">
        <v>0</v>
      </c>
      <c r="K812" s="151">
        <v>0</v>
      </c>
      <c r="L812" s="152"/>
      <c r="M812" s="151"/>
      <c r="N812" s="151"/>
    </row>
    <row r="813" spans="1:14" customFormat="1">
      <c r="A813" s="137"/>
      <c r="B813" s="138"/>
      <c r="C813" s="138"/>
      <c r="D813" s="139"/>
      <c r="E813" s="139"/>
      <c r="F813" s="140"/>
      <c r="G813" s="140"/>
      <c r="H813" s="140"/>
      <c r="I813" s="153"/>
      <c r="J813" s="154">
        <v>0</v>
      </c>
      <c r="K813" s="154">
        <v>0</v>
      </c>
      <c r="L813" s="155"/>
      <c r="M813" s="154"/>
      <c r="N813" s="154"/>
    </row>
    <row r="814" spans="1:14" customFormat="1">
      <c r="A814" s="133"/>
      <c r="B814" s="134"/>
      <c r="C814" s="134"/>
      <c r="D814" s="135"/>
      <c r="E814" s="135"/>
      <c r="F814" s="136"/>
      <c r="G814" s="136"/>
      <c r="H814" s="136"/>
      <c r="I814" s="150"/>
      <c r="J814" s="151">
        <v>0</v>
      </c>
      <c r="K814" s="151">
        <v>0</v>
      </c>
      <c r="L814" s="152"/>
      <c r="M814" s="151"/>
      <c r="N814" s="151"/>
    </row>
    <row r="815" spans="1:14" customFormat="1">
      <c r="A815" s="137"/>
      <c r="B815" s="138"/>
      <c r="C815" s="138"/>
      <c r="D815" s="139"/>
      <c r="E815" s="139"/>
      <c r="F815" s="140"/>
      <c r="G815" s="140"/>
      <c r="H815" s="140"/>
      <c r="I815" s="153"/>
      <c r="J815" s="154">
        <v>0</v>
      </c>
      <c r="K815" s="154">
        <v>0</v>
      </c>
      <c r="L815" s="155"/>
      <c r="M815" s="154"/>
      <c r="N815" s="154"/>
    </row>
    <row r="816" spans="1:14" customFormat="1">
      <c r="A816" s="133"/>
      <c r="B816" s="134"/>
      <c r="C816" s="134"/>
      <c r="D816" s="135"/>
      <c r="E816" s="135"/>
      <c r="F816" s="136"/>
      <c r="G816" s="136"/>
      <c r="H816" s="136"/>
      <c r="I816" s="150"/>
      <c r="J816" s="151">
        <v>0</v>
      </c>
      <c r="K816" s="151">
        <v>0</v>
      </c>
      <c r="L816" s="152"/>
      <c r="M816" s="151"/>
      <c r="N816" s="151"/>
    </row>
    <row r="817" spans="1:14" customFormat="1">
      <c r="A817" s="137"/>
      <c r="B817" s="138"/>
      <c r="C817" s="138"/>
      <c r="D817" s="139"/>
      <c r="E817" s="139"/>
      <c r="F817" s="140"/>
      <c r="G817" s="140"/>
      <c r="H817" s="140"/>
      <c r="I817" s="153"/>
      <c r="J817" s="154">
        <v>0</v>
      </c>
      <c r="K817" s="154">
        <v>0</v>
      </c>
      <c r="L817" s="155"/>
      <c r="M817" s="154"/>
      <c r="N817" s="154"/>
    </row>
    <row r="818" spans="1:14" customFormat="1">
      <c r="A818" s="133"/>
      <c r="B818" s="134"/>
      <c r="C818" s="134"/>
      <c r="D818" s="135"/>
      <c r="E818" s="135"/>
      <c r="F818" s="136"/>
      <c r="G818" s="136"/>
      <c r="H818" s="136"/>
      <c r="I818" s="150"/>
      <c r="J818" s="151">
        <v>0</v>
      </c>
      <c r="K818" s="151">
        <v>0</v>
      </c>
      <c r="L818" s="152"/>
      <c r="M818" s="151"/>
      <c r="N818" s="151"/>
    </row>
    <row r="819" spans="1:14" customFormat="1">
      <c r="A819" s="137"/>
      <c r="B819" s="138"/>
      <c r="C819" s="138"/>
      <c r="D819" s="139"/>
      <c r="E819" s="139"/>
      <c r="F819" s="140"/>
      <c r="G819" s="140"/>
      <c r="H819" s="140"/>
      <c r="I819" s="153"/>
      <c r="J819" s="154">
        <v>0</v>
      </c>
      <c r="K819" s="154">
        <v>0</v>
      </c>
      <c r="L819" s="155"/>
      <c r="M819" s="154"/>
      <c r="N819" s="154"/>
    </row>
    <row r="820" spans="1:14" customFormat="1">
      <c r="A820" s="133"/>
      <c r="B820" s="134"/>
      <c r="C820" s="134"/>
      <c r="D820" s="135"/>
      <c r="E820" s="135"/>
      <c r="F820" s="136"/>
      <c r="G820" s="136"/>
      <c r="H820" s="136"/>
      <c r="I820" s="150"/>
      <c r="J820" s="151">
        <v>0</v>
      </c>
      <c r="K820" s="151">
        <v>0</v>
      </c>
      <c r="L820" s="152"/>
      <c r="M820" s="151"/>
      <c r="N820" s="151"/>
    </row>
    <row r="821" spans="1:14" customFormat="1">
      <c r="A821" s="137"/>
      <c r="B821" s="138"/>
      <c r="C821" s="138"/>
      <c r="D821" s="139"/>
      <c r="E821" s="139"/>
      <c r="F821" s="140"/>
      <c r="G821" s="140"/>
      <c r="H821" s="140"/>
      <c r="I821" s="153"/>
      <c r="J821" s="154">
        <v>0</v>
      </c>
      <c r="K821" s="154">
        <v>0</v>
      </c>
      <c r="L821" s="155"/>
      <c r="M821" s="154"/>
      <c r="N821" s="154"/>
    </row>
    <row r="822" spans="1:14" customFormat="1">
      <c r="A822" s="133"/>
      <c r="B822" s="134"/>
      <c r="C822" s="134"/>
      <c r="D822" s="135"/>
      <c r="E822" s="135"/>
      <c r="F822" s="136"/>
      <c r="G822" s="136"/>
      <c r="H822" s="136"/>
      <c r="I822" s="150"/>
      <c r="J822" s="151">
        <v>0</v>
      </c>
      <c r="K822" s="151">
        <v>0</v>
      </c>
      <c r="L822" s="152"/>
      <c r="M822" s="151"/>
      <c r="N822" s="151"/>
    </row>
    <row r="823" spans="1:14" customFormat="1">
      <c r="A823" s="137"/>
      <c r="B823" s="138"/>
      <c r="C823" s="138"/>
      <c r="D823" s="139"/>
      <c r="E823" s="139"/>
      <c r="F823" s="140"/>
      <c r="G823" s="140"/>
      <c r="H823" s="140"/>
      <c r="I823" s="153"/>
      <c r="J823" s="154">
        <v>0</v>
      </c>
      <c r="K823" s="154">
        <v>0</v>
      </c>
      <c r="L823" s="155"/>
      <c r="M823" s="154"/>
      <c r="N823" s="154"/>
    </row>
    <row r="824" spans="1:14" customFormat="1">
      <c r="A824" s="133"/>
      <c r="B824" s="134"/>
      <c r="C824" s="134"/>
      <c r="D824" s="135"/>
      <c r="E824" s="135"/>
      <c r="F824" s="136"/>
      <c r="G824" s="136"/>
      <c r="H824" s="136"/>
      <c r="I824" s="150"/>
      <c r="J824" s="151">
        <v>0</v>
      </c>
      <c r="K824" s="151">
        <v>0</v>
      </c>
      <c r="L824" s="152"/>
      <c r="M824" s="151"/>
      <c r="N824" s="151"/>
    </row>
    <row r="825" spans="1:14" customFormat="1">
      <c r="A825" s="137"/>
      <c r="B825" s="138"/>
      <c r="C825" s="138"/>
      <c r="D825" s="139"/>
      <c r="E825" s="139"/>
      <c r="F825" s="140"/>
      <c r="G825" s="140"/>
      <c r="H825" s="140"/>
      <c r="I825" s="153"/>
      <c r="J825" s="154">
        <v>0</v>
      </c>
      <c r="K825" s="154">
        <v>0</v>
      </c>
      <c r="L825" s="155"/>
      <c r="M825" s="154"/>
      <c r="N825" s="154"/>
    </row>
    <row r="826" spans="1:14" customFormat="1">
      <c r="A826" s="133"/>
      <c r="B826" s="134"/>
      <c r="C826" s="134"/>
      <c r="D826" s="135"/>
      <c r="E826" s="135"/>
      <c r="F826" s="136"/>
      <c r="G826" s="136"/>
      <c r="H826" s="136"/>
      <c r="I826" s="150"/>
      <c r="J826" s="151">
        <v>0</v>
      </c>
      <c r="K826" s="151">
        <v>0</v>
      </c>
      <c r="L826" s="152"/>
      <c r="M826" s="151"/>
      <c r="N826" s="151"/>
    </row>
    <row r="827" spans="1:14" customFormat="1">
      <c r="A827" s="137"/>
      <c r="B827" s="138"/>
      <c r="C827" s="138"/>
      <c r="D827" s="139"/>
      <c r="E827" s="139"/>
      <c r="F827" s="140"/>
      <c r="G827" s="140"/>
      <c r="H827" s="140"/>
      <c r="I827" s="153"/>
      <c r="J827" s="154">
        <v>0</v>
      </c>
      <c r="K827" s="154">
        <v>0</v>
      </c>
      <c r="L827" s="155"/>
      <c r="M827" s="154"/>
      <c r="N827" s="154"/>
    </row>
    <row r="828" spans="1:14" customFormat="1">
      <c r="A828" s="133"/>
      <c r="B828" s="134"/>
      <c r="C828" s="134"/>
      <c r="D828" s="135"/>
      <c r="E828" s="135"/>
      <c r="F828" s="136"/>
      <c r="G828" s="136"/>
      <c r="H828" s="136"/>
      <c r="I828" s="150"/>
      <c r="J828" s="151">
        <v>0</v>
      </c>
      <c r="K828" s="151">
        <v>0</v>
      </c>
      <c r="L828" s="152"/>
      <c r="M828" s="151"/>
      <c r="N828" s="151"/>
    </row>
    <row r="829" spans="1:14" customFormat="1">
      <c r="A829" s="137"/>
      <c r="B829" s="138"/>
      <c r="C829" s="138"/>
      <c r="D829" s="139"/>
      <c r="E829" s="139"/>
      <c r="F829" s="140"/>
      <c r="G829" s="140"/>
      <c r="H829" s="140"/>
      <c r="I829" s="153"/>
      <c r="J829" s="154">
        <v>0</v>
      </c>
      <c r="K829" s="154">
        <v>0</v>
      </c>
      <c r="L829" s="155"/>
      <c r="M829" s="154"/>
      <c r="N829" s="154"/>
    </row>
    <row r="830" spans="1:14" customFormat="1">
      <c r="A830" s="133"/>
      <c r="B830" s="134"/>
      <c r="C830" s="134"/>
      <c r="D830" s="135"/>
      <c r="E830" s="135"/>
      <c r="F830" s="136"/>
      <c r="G830" s="136"/>
      <c r="H830" s="136"/>
      <c r="I830" s="150"/>
      <c r="J830" s="151">
        <v>0</v>
      </c>
      <c r="K830" s="151">
        <v>0</v>
      </c>
      <c r="L830" s="152"/>
      <c r="M830" s="151"/>
      <c r="N830" s="151"/>
    </row>
    <row r="831" spans="1:14" customFormat="1">
      <c r="A831" s="137"/>
      <c r="B831" s="138"/>
      <c r="C831" s="138"/>
      <c r="D831" s="139"/>
      <c r="E831" s="139"/>
      <c r="F831" s="140"/>
      <c r="G831" s="140"/>
      <c r="H831" s="140"/>
      <c r="I831" s="153"/>
      <c r="J831" s="154">
        <v>0</v>
      </c>
      <c r="K831" s="154">
        <v>0</v>
      </c>
      <c r="L831" s="155"/>
      <c r="M831" s="154"/>
      <c r="N831" s="154"/>
    </row>
    <row r="832" spans="1:14" customFormat="1">
      <c r="A832" s="133"/>
      <c r="B832" s="134"/>
      <c r="C832" s="134"/>
      <c r="D832" s="135"/>
      <c r="E832" s="135"/>
      <c r="F832" s="136"/>
      <c r="G832" s="136"/>
      <c r="H832" s="136"/>
      <c r="I832" s="150"/>
      <c r="J832" s="151">
        <v>0</v>
      </c>
      <c r="K832" s="151">
        <v>0</v>
      </c>
      <c r="L832" s="152"/>
      <c r="M832" s="151"/>
      <c r="N832" s="151"/>
    </row>
    <row r="833" spans="1:14" customFormat="1">
      <c r="A833" s="137"/>
      <c r="B833" s="138"/>
      <c r="C833" s="138"/>
      <c r="D833" s="139"/>
      <c r="E833" s="139"/>
      <c r="F833" s="140"/>
      <c r="G833" s="140"/>
      <c r="H833" s="140"/>
      <c r="I833" s="153"/>
      <c r="J833" s="154">
        <v>0</v>
      </c>
      <c r="K833" s="154">
        <v>0</v>
      </c>
      <c r="L833" s="155"/>
      <c r="M833" s="154"/>
      <c r="N833" s="154"/>
    </row>
    <row r="834" spans="1:14" customFormat="1">
      <c r="A834" s="133"/>
      <c r="B834" s="134"/>
      <c r="C834" s="134"/>
      <c r="D834" s="135"/>
      <c r="E834" s="135"/>
      <c r="F834" s="136"/>
      <c r="G834" s="136"/>
      <c r="H834" s="136"/>
      <c r="I834" s="150"/>
      <c r="J834" s="151">
        <v>0</v>
      </c>
      <c r="K834" s="151">
        <v>0</v>
      </c>
      <c r="L834" s="152"/>
      <c r="M834" s="151"/>
      <c r="N834" s="151"/>
    </row>
    <row r="835" spans="1:14" customFormat="1">
      <c r="A835" s="137"/>
      <c r="B835" s="138"/>
      <c r="C835" s="138"/>
      <c r="D835" s="139"/>
      <c r="E835" s="139"/>
      <c r="F835" s="140"/>
      <c r="G835" s="140"/>
      <c r="H835" s="140"/>
      <c r="I835" s="153"/>
      <c r="J835" s="154">
        <v>0</v>
      </c>
      <c r="K835" s="154">
        <v>0</v>
      </c>
      <c r="L835" s="155"/>
      <c r="M835" s="154"/>
      <c r="N835" s="154"/>
    </row>
    <row r="836" spans="1:14" customFormat="1">
      <c r="A836" s="133"/>
      <c r="B836" s="134"/>
      <c r="C836" s="134"/>
      <c r="D836" s="135"/>
      <c r="E836" s="135"/>
      <c r="F836" s="136"/>
      <c r="G836" s="136"/>
      <c r="H836" s="136"/>
      <c r="I836" s="150"/>
      <c r="J836" s="151">
        <v>0</v>
      </c>
      <c r="K836" s="151">
        <v>0</v>
      </c>
      <c r="L836" s="152"/>
      <c r="M836" s="151"/>
      <c r="N836" s="151"/>
    </row>
    <row r="837" spans="1:14" customFormat="1">
      <c r="A837" s="137"/>
      <c r="B837" s="138"/>
      <c r="C837" s="138"/>
      <c r="D837" s="139"/>
      <c r="E837" s="139"/>
      <c r="F837" s="140"/>
      <c r="G837" s="140"/>
      <c r="H837" s="140"/>
      <c r="I837" s="153"/>
      <c r="J837" s="154">
        <v>0</v>
      </c>
      <c r="K837" s="154">
        <v>0</v>
      </c>
      <c r="L837" s="155"/>
      <c r="M837" s="154"/>
      <c r="N837" s="154"/>
    </row>
    <row r="838" spans="1:14" customFormat="1">
      <c r="A838" s="133"/>
      <c r="B838" s="134"/>
      <c r="C838" s="134"/>
      <c r="D838" s="135"/>
      <c r="E838" s="135"/>
      <c r="F838" s="136"/>
      <c r="G838" s="136"/>
      <c r="H838" s="136"/>
      <c r="I838" s="150"/>
      <c r="J838" s="151">
        <v>0</v>
      </c>
      <c r="K838" s="151">
        <v>0</v>
      </c>
      <c r="L838" s="152"/>
      <c r="M838" s="151"/>
      <c r="N838" s="151"/>
    </row>
    <row r="839" spans="1:14" customFormat="1">
      <c r="A839" s="137"/>
      <c r="B839" s="138"/>
      <c r="C839" s="138"/>
      <c r="D839" s="139"/>
      <c r="E839" s="139"/>
      <c r="F839" s="140"/>
      <c r="G839" s="140"/>
      <c r="H839" s="140"/>
      <c r="I839" s="153"/>
      <c r="J839" s="154">
        <v>0</v>
      </c>
      <c r="K839" s="154">
        <v>0</v>
      </c>
      <c r="L839" s="155"/>
      <c r="M839" s="154"/>
      <c r="N839" s="154"/>
    </row>
    <row r="840" spans="1:14" customFormat="1">
      <c r="A840" s="133"/>
      <c r="B840" s="134"/>
      <c r="C840" s="134"/>
      <c r="D840" s="135"/>
      <c r="E840" s="135"/>
      <c r="F840" s="136"/>
      <c r="G840" s="136"/>
      <c r="H840" s="136"/>
      <c r="I840" s="150"/>
      <c r="J840" s="151">
        <v>0</v>
      </c>
      <c r="K840" s="151">
        <v>0</v>
      </c>
      <c r="L840" s="152"/>
      <c r="M840" s="151"/>
      <c r="N840" s="151"/>
    </row>
    <row r="841" spans="1:14" customFormat="1">
      <c r="A841" s="137"/>
      <c r="B841" s="138"/>
      <c r="C841" s="138"/>
      <c r="D841" s="139"/>
      <c r="E841" s="139"/>
      <c r="F841" s="140"/>
      <c r="G841" s="140"/>
      <c r="H841" s="140"/>
      <c r="I841" s="153"/>
      <c r="J841" s="154">
        <v>0</v>
      </c>
      <c r="K841" s="154">
        <v>0</v>
      </c>
      <c r="L841" s="155"/>
      <c r="M841" s="154"/>
      <c r="N841" s="154"/>
    </row>
    <row r="842" spans="1:14" customFormat="1">
      <c r="A842" s="133"/>
      <c r="B842" s="134"/>
      <c r="C842" s="134"/>
      <c r="D842" s="135"/>
      <c r="E842" s="135"/>
      <c r="F842" s="136"/>
      <c r="G842" s="136"/>
      <c r="H842" s="136"/>
      <c r="I842" s="150"/>
      <c r="J842" s="151">
        <v>0</v>
      </c>
      <c r="K842" s="151">
        <v>0</v>
      </c>
      <c r="L842" s="152"/>
      <c r="M842" s="151"/>
      <c r="N842" s="151"/>
    </row>
    <row r="843" spans="1:14" customFormat="1">
      <c r="A843" s="137"/>
      <c r="B843" s="138"/>
      <c r="C843" s="138"/>
      <c r="D843" s="139"/>
      <c r="E843" s="139"/>
      <c r="F843" s="140"/>
      <c r="G843" s="140"/>
      <c r="H843" s="140"/>
      <c r="I843" s="153"/>
      <c r="J843" s="154">
        <v>0</v>
      </c>
      <c r="K843" s="154">
        <v>0</v>
      </c>
      <c r="L843" s="155"/>
      <c r="M843" s="154"/>
      <c r="N843" s="154"/>
    </row>
    <row r="844" spans="1:14" customFormat="1">
      <c r="A844" s="133"/>
      <c r="B844" s="134"/>
      <c r="C844" s="134"/>
      <c r="D844" s="135"/>
      <c r="E844" s="135"/>
      <c r="F844" s="136"/>
      <c r="G844" s="136"/>
      <c r="H844" s="136"/>
      <c r="I844" s="150"/>
      <c r="J844" s="151">
        <v>0</v>
      </c>
      <c r="K844" s="151">
        <v>0</v>
      </c>
      <c r="L844" s="152"/>
      <c r="M844" s="151"/>
      <c r="N844" s="151"/>
    </row>
    <row r="845" spans="1:14" customFormat="1">
      <c r="A845" s="137"/>
      <c r="B845" s="138"/>
      <c r="C845" s="138"/>
      <c r="D845" s="139"/>
      <c r="E845" s="139"/>
      <c r="F845" s="140"/>
      <c r="G845" s="140"/>
      <c r="H845" s="140"/>
      <c r="I845" s="153"/>
      <c r="J845" s="154">
        <v>0</v>
      </c>
      <c r="K845" s="154">
        <v>0</v>
      </c>
      <c r="L845" s="155"/>
      <c r="M845" s="154"/>
      <c r="N845" s="154"/>
    </row>
    <row r="846" spans="1:14" customFormat="1">
      <c r="A846" s="133"/>
      <c r="B846" s="134"/>
      <c r="C846" s="134"/>
      <c r="D846" s="135"/>
      <c r="E846" s="135"/>
      <c r="F846" s="136"/>
      <c r="G846" s="136"/>
      <c r="H846" s="136"/>
      <c r="I846" s="150"/>
      <c r="J846" s="151">
        <v>0</v>
      </c>
      <c r="K846" s="151">
        <v>0</v>
      </c>
      <c r="L846" s="152"/>
      <c r="M846" s="151"/>
      <c r="N846" s="151"/>
    </row>
    <row r="847" spans="1:14" customFormat="1">
      <c r="A847" s="137"/>
      <c r="B847" s="138"/>
      <c r="C847" s="138"/>
      <c r="D847" s="139"/>
      <c r="E847" s="139"/>
      <c r="F847" s="140"/>
      <c r="G847" s="140"/>
      <c r="H847" s="140"/>
      <c r="I847" s="153"/>
      <c r="J847" s="154">
        <v>0</v>
      </c>
      <c r="K847" s="154">
        <v>0</v>
      </c>
      <c r="L847" s="155"/>
      <c r="M847" s="154"/>
      <c r="N847" s="154"/>
    </row>
    <row r="848" spans="1:14" customFormat="1">
      <c r="A848" s="133"/>
      <c r="B848" s="134"/>
      <c r="C848" s="134"/>
      <c r="D848" s="135"/>
      <c r="E848" s="135"/>
      <c r="F848" s="136"/>
      <c r="G848" s="136"/>
      <c r="H848" s="136"/>
      <c r="I848" s="150"/>
      <c r="J848" s="151">
        <v>0</v>
      </c>
      <c r="K848" s="151">
        <v>0</v>
      </c>
      <c r="L848" s="152"/>
      <c r="M848" s="151"/>
      <c r="N848" s="151"/>
    </row>
    <row r="849" spans="1:14" customFormat="1">
      <c r="A849" s="137"/>
      <c r="B849" s="138"/>
      <c r="C849" s="138"/>
      <c r="D849" s="139"/>
      <c r="E849" s="139"/>
      <c r="F849" s="140"/>
      <c r="G849" s="140"/>
      <c r="H849" s="140"/>
      <c r="I849" s="153"/>
      <c r="J849" s="154">
        <v>0</v>
      </c>
      <c r="K849" s="154">
        <v>0</v>
      </c>
      <c r="L849" s="155"/>
      <c r="M849" s="154"/>
      <c r="N849" s="154"/>
    </row>
    <row r="850" spans="1:14" customFormat="1">
      <c r="A850" s="133"/>
      <c r="B850" s="134"/>
      <c r="C850" s="134"/>
      <c r="D850" s="135"/>
      <c r="E850" s="135"/>
      <c r="F850" s="136"/>
      <c r="G850" s="136"/>
      <c r="H850" s="136"/>
      <c r="I850" s="150"/>
      <c r="J850" s="151">
        <v>0</v>
      </c>
      <c r="K850" s="151">
        <v>0</v>
      </c>
      <c r="L850" s="152"/>
      <c r="M850" s="151"/>
      <c r="N850" s="151"/>
    </row>
    <row r="851" spans="1:14" customFormat="1">
      <c r="A851" s="137"/>
      <c r="B851" s="138"/>
      <c r="C851" s="138"/>
      <c r="D851" s="139"/>
      <c r="E851" s="139"/>
      <c r="F851" s="140"/>
      <c r="G851" s="140"/>
      <c r="H851" s="140"/>
      <c r="I851" s="153"/>
      <c r="J851" s="154">
        <v>0</v>
      </c>
      <c r="K851" s="154">
        <v>0</v>
      </c>
      <c r="L851" s="155"/>
      <c r="M851" s="154"/>
      <c r="N851" s="154"/>
    </row>
    <row r="852" spans="1:14" customFormat="1">
      <c r="A852" s="133"/>
      <c r="B852" s="134"/>
      <c r="C852" s="134"/>
      <c r="D852" s="135"/>
      <c r="E852" s="135"/>
      <c r="F852" s="136"/>
      <c r="G852" s="136"/>
      <c r="H852" s="136"/>
      <c r="I852" s="150"/>
      <c r="J852" s="151">
        <v>0</v>
      </c>
      <c r="K852" s="151">
        <v>0</v>
      </c>
      <c r="L852" s="152"/>
      <c r="M852" s="151"/>
      <c r="N852" s="151"/>
    </row>
    <row r="853" spans="1:14" customFormat="1">
      <c r="A853" s="137"/>
      <c r="B853" s="138"/>
      <c r="C853" s="138"/>
      <c r="D853" s="139"/>
      <c r="E853" s="139"/>
      <c r="F853" s="140"/>
      <c r="G853" s="140"/>
      <c r="H853" s="140"/>
      <c r="I853" s="153"/>
      <c r="J853" s="154">
        <v>0</v>
      </c>
      <c r="K853" s="154">
        <v>0</v>
      </c>
      <c r="L853" s="155"/>
      <c r="M853" s="154"/>
      <c r="N853" s="154"/>
    </row>
    <row r="854" spans="1:14" customFormat="1">
      <c r="A854" s="133"/>
      <c r="B854" s="134"/>
      <c r="C854" s="134"/>
      <c r="D854" s="135"/>
      <c r="E854" s="135"/>
      <c r="F854" s="136"/>
      <c r="G854" s="136"/>
      <c r="H854" s="136"/>
      <c r="I854" s="150"/>
      <c r="J854" s="151">
        <v>0</v>
      </c>
      <c r="K854" s="151">
        <v>0</v>
      </c>
      <c r="L854" s="152"/>
      <c r="M854" s="151"/>
      <c r="N854" s="151"/>
    </row>
    <row r="855" spans="1:14" customFormat="1">
      <c r="A855" s="137"/>
      <c r="B855" s="138"/>
      <c r="C855" s="138"/>
      <c r="D855" s="139"/>
      <c r="E855" s="139"/>
      <c r="F855" s="140"/>
      <c r="G855" s="140"/>
      <c r="H855" s="140"/>
      <c r="I855" s="153"/>
      <c r="J855" s="154">
        <v>0</v>
      </c>
      <c r="K855" s="154">
        <v>0</v>
      </c>
      <c r="L855" s="155"/>
      <c r="M855" s="154"/>
      <c r="N855" s="154"/>
    </row>
    <row r="856" spans="1:14" customFormat="1">
      <c r="A856" s="133"/>
      <c r="B856" s="134"/>
      <c r="C856" s="134"/>
      <c r="D856" s="135"/>
      <c r="E856" s="135"/>
      <c r="F856" s="136"/>
      <c r="G856" s="136"/>
      <c r="H856" s="136"/>
      <c r="I856" s="150"/>
      <c r="J856" s="151">
        <v>0</v>
      </c>
      <c r="K856" s="151">
        <v>0</v>
      </c>
      <c r="L856" s="152"/>
      <c r="M856" s="151"/>
      <c r="N856" s="151"/>
    </row>
    <row r="857" spans="1:14" customFormat="1">
      <c r="A857" s="137"/>
      <c r="B857" s="138"/>
      <c r="C857" s="138"/>
      <c r="D857" s="139"/>
      <c r="E857" s="139"/>
      <c r="F857" s="140"/>
      <c r="G857" s="140"/>
      <c r="H857" s="140"/>
      <c r="I857" s="153"/>
      <c r="J857" s="154">
        <v>0</v>
      </c>
      <c r="K857" s="154">
        <v>0</v>
      </c>
      <c r="L857" s="155"/>
      <c r="M857" s="154"/>
      <c r="N857" s="154"/>
    </row>
    <row r="858" spans="1:14" customFormat="1">
      <c r="A858" s="133"/>
      <c r="B858" s="134"/>
      <c r="C858" s="134"/>
      <c r="D858" s="135"/>
      <c r="E858" s="135"/>
      <c r="F858" s="136"/>
      <c r="G858" s="136"/>
      <c r="H858" s="136"/>
      <c r="I858" s="150"/>
      <c r="J858" s="151">
        <v>0</v>
      </c>
      <c r="K858" s="151">
        <v>0</v>
      </c>
      <c r="L858" s="152"/>
      <c r="M858" s="151"/>
      <c r="N858" s="151"/>
    </row>
    <row r="859" spans="1:14" customFormat="1">
      <c r="A859" s="137"/>
      <c r="B859" s="138"/>
      <c r="C859" s="138"/>
      <c r="D859" s="139"/>
      <c r="E859" s="139"/>
      <c r="F859" s="140"/>
      <c r="G859" s="140"/>
      <c r="H859" s="140"/>
      <c r="I859" s="153"/>
      <c r="J859" s="154">
        <v>0</v>
      </c>
      <c r="K859" s="154">
        <v>0</v>
      </c>
      <c r="L859" s="155"/>
      <c r="M859" s="154"/>
      <c r="N859" s="154"/>
    </row>
    <row r="860" spans="1:14" customFormat="1">
      <c r="A860" s="133"/>
      <c r="B860" s="134"/>
      <c r="C860" s="134"/>
      <c r="D860" s="135"/>
      <c r="E860" s="135"/>
      <c r="F860" s="136"/>
      <c r="G860" s="136"/>
      <c r="H860" s="136"/>
      <c r="I860" s="150"/>
      <c r="J860" s="151">
        <v>0</v>
      </c>
      <c r="K860" s="151">
        <v>0</v>
      </c>
      <c r="L860" s="152"/>
      <c r="M860" s="151"/>
      <c r="N860" s="151"/>
    </row>
    <row r="861" spans="1:14" customFormat="1">
      <c r="A861" s="137"/>
      <c r="B861" s="138"/>
      <c r="C861" s="138"/>
      <c r="D861" s="139"/>
      <c r="E861" s="139"/>
      <c r="F861" s="140"/>
      <c r="G861" s="140"/>
      <c r="H861" s="140"/>
      <c r="I861" s="153"/>
      <c r="J861" s="154">
        <v>0</v>
      </c>
      <c r="K861" s="154">
        <v>0</v>
      </c>
      <c r="L861" s="155"/>
      <c r="M861" s="154"/>
      <c r="N861" s="154"/>
    </row>
    <row r="862" spans="1:14" customFormat="1">
      <c r="A862" s="133"/>
      <c r="B862" s="134"/>
      <c r="C862" s="134"/>
      <c r="D862" s="135"/>
      <c r="E862" s="135"/>
      <c r="F862" s="136"/>
      <c r="G862" s="136"/>
      <c r="H862" s="136"/>
      <c r="I862" s="150"/>
      <c r="J862" s="151">
        <v>0</v>
      </c>
      <c r="K862" s="151">
        <v>0</v>
      </c>
      <c r="L862" s="152"/>
      <c r="M862" s="151"/>
      <c r="N862" s="151"/>
    </row>
    <row r="863" spans="1:14" customFormat="1">
      <c r="A863" s="137"/>
      <c r="B863" s="138"/>
      <c r="C863" s="138"/>
      <c r="D863" s="139"/>
      <c r="E863" s="139"/>
      <c r="F863" s="140"/>
      <c r="G863" s="140"/>
      <c r="H863" s="140"/>
      <c r="I863" s="153"/>
      <c r="J863" s="154">
        <v>0</v>
      </c>
      <c r="K863" s="154">
        <v>0</v>
      </c>
      <c r="L863" s="155"/>
      <c r="M863" s="154"/>
      <c r="N863" s="154"/>
    </row>
    <row r="864" spans="1:14" customFormat="1">
      <c r="A864" s="133"/>
      <c r="B864" s="134"/>
      <c r="C864" s="134"/>
      <c r="D864" s="135"/>
      <c r="E864" s="135"/>
      <c r="F864" s="136"/>
      <c r="G864" s="136"/>
      <c r="H864" s="136"/>
      <c r="I864" s="150"/>
      <c r="J864" s="151">
        <v>0</v>
      </c>
      <c r="K864" s="151">
        <v>0</v>
      </c>
      <c r="L864" s="152"/>
      <c r="M864" s="151"/>
      <c r="N864" s="151"/>
    </row>
    <row r="865" spans="1:14" customFormat="1">
      <c r="A865" s="137"/>
      <c r="B865" s="138"/>
      <c r="C865" s="138"/>
      <c r="D865" s="139"/>
      <c r="E865" s="139"/>
      <c r="F865" s="140"/>
      <c r="G865" s="140"/>
      <c r="H865" s="140"/>
      <c r="I865" s="153"/>
      <c r="J865" s="154">
        <v>0</v>
      </c>
      <c r="K865" s="154">
        <v>0</v>
      </c>
      <c r="L865" s="155"/>
      <c r="M865" s="154"/>
      <c r="N865" s="154"/>
    </row>
    <row r="866" spans="1:14" customFormat="1">
      <c r="A866" s="133"/>
      <c r="B866" s="134"/>
      <c r="C866" s="134"/>
      <c r="D866" s="135"/>
      <c r="E866" s="135"/>
      <c r="F866" s="136"/>
      <c r="G866" s="136"/>
      <c r="H866" s="136"/>
      <c r="I866" s="150"/>
      <c r="J866" s="151">
        <v>0</v>
      </c>
      <c r="K866" s="151">
        <v>0</v>
      </c>
      <c r="L866" s="152"/>
      <c r="M866" s="151"/>
      <c r="N866" s="151"/>
    </row>
    <row r="867" spans="1:14" customFormat="1">
      <c r="A867" s="137"/>
      <c r="B867" s="138"/>
      <c r="C867" s="138"/>
      <c r="D867" s="139"/>
      <c r="E867" s="139"/>
      <c r="F867" s="140"/>
      <c r="G867" s="140"/>
      <c r="H867" s="140"/>
      <c r="I867" s="153"/>
      <c r="J867" s="154">
        <v>0</v>
      </c>
      <c r="K867" s="154">
        <v>0</v>
      </c>
      <c r="L867" s="155"/>
      <c r="M867" s="154"/>
      <c r="N867" s="154"/>
    </row>
    <row r="868" spans="1:14" customFormat="1">
      <c r="A868" s="133"/>
      <c r="B868" s="134"/>
      <c r="C868" s="134"/>
      <c r="D868" s="135"/>
      <c r="E868" s="135"/>
      <c r="F868" s="136"/>
      <c r="G868" s="136"/>
      <c r="H868" s="136"/>
      <c r="I868" s="150"/>
      <c r="J868" s="151">
        <v>0</v>
      </c>
      <c r="K868" s="151">
        <v>0</v>
      </c>
      <c r="L868" s="152"/>
      <c r="M868" s="151"/>
      <c r="N868" s="151"/>
    </row>
    <row r="869" spans="1:14" customFormat="1">
      <c r="A869" s="137"/>
      <c r="B869" s="138"/>
      <c r="C869" s="138"/>
      <c r="D869" s="139"/>
      <c r="E869" s="139"/>
      <c r="F869" s="140"/>
      <c r="G869" s="140"/>
      <c r="H869" s="140"/>
      <c r="I869" s="153"/>
      <c r="J869" s="154">
        <v>0</v>
      </c>
      <c r="K869" s="154">
        <v>0</v>
      </c>
      <c r="L869" s="155"/>
      <c r="M869" s="154"/>
      <c r="N869" s="154"/>
    </row>
    <row r="870" spans="1:14" customFormat="1">
      <c r="A870" s="133"/>
      <c r="B870" s="134"/>
      <c r="C870" s="134"/>
      <c r="D870" s="135"/>
      <c r="E870" s="135"/>
      <c r="F870" s="136"/>
      <c r="G870" s="136"/>
      <c r="H870" s="136"/>
      <c r="I870" s="150"/>
      <c r="J870" s="151">
        <v>0</v>
      </c>
      <c r="K870" s="151">
        <v>0</v>
      </c>
      <c r="L870" s="152"/>
      <c r="M870" s="151"/>
      <c r="N870" s="151"/>
    </row>
    <row r="871" spans="1:14" customFormat="1">
      <c r="A871" s="137"/>
      <c r="B871" s="138"/>
      <c r="C871" s="138"/>
      <c r="D871" s="139"/>
      <c r="E871" s="139"/>
      <c r="F871" s="140"/>
      <c r="G871" s="140"/>
      <c r="H871" s="140"/>
      <c r="I871" s="153"/>
      <c r="J871" s="154">
        <v>0</v>
      </c>
      <c r="K871" s="154">
        <v>0</v>
      </c>
      <c r="L871" s="155"/>
      <c r="M871" s="154"/>
      <c r="N871" s="154"/>
    </row>
    <row r="872" spans="1:14" customFormat="1">
      <c r="A872" s="133"/>
      <c r="B872" s="134"/>
      <c r="C872" s="134"/>
      <c r="D872" s="135"/>
      <c r="E872" s="135"/>
      <c r="F872" s="136"/>
      <c r="G872" s="136"/>
      <c r="H872" s="136"/>
      <c r="I872" s="150"/>
      <c r="J872" s="151">
        <v>0</v>
      </c>
      <c r="K872" s="151">
        <v>0</v>
      </c>
      <c r="L872" s="152"/>
      <c r="M872" s="151"/>
      <c r="N872" s="151"/>
    </row>
    <row r="873" spans="1:14" customFormat="1">
      <c r="A873" s="137"/>
      <c r="B873" s="138"/>
      <c r="C873" s="138"/>
      <c r="D873" s="139"/>
      <c r="E873" s="139"/>
      <c r="F873" s="140"/>
      <c r="G873" s="140"/>
      <c r="H873" s="140"/>
      <c r="I873" s="153"/>
      <c r="J873" s="154">
        <v>0</v>
      </c>
      <c r="K873" s="154">
        <v>0</v>
      </c>
      <c r="L873" s="155"/>
      <c r="M873" s="154"/>
      <c r="N873" s="154"/>
    </row>
    <row r="874" spans="1:14" customFormat="1">
      <c r="A874" s="133"/>
      <c r="B874" s="134"/>
      <c r="C874" s="134"/>
      <c r="D874" s="135"/>
      <c r="E874" s="135"/>
      <c r="F874" s="136"/>
      <c r="G874" s="136"/>
      <c r="H874" s="136"/>
      <c r="I874" s="150"/>
      <c r="J874" s="151">
        <v>0</v>
      </c>
      <c r="K874" s="151">
        <v>0</v>
      </c>
      <c r="L874" s="152"/>
      <c r="M874" s="151"/>
      <c r="N874" s="151"/>
    </row>
    <row r="875" spans="1:14" customFormat="1">
      <c r="A875" s="137"/>
      <c r="B875" s="138"/>
      <c r="C875" s="138"/>
      <c r="D875" s="139"/>
      <c r="E875" s="139"/>
      <c r="F875" s="140"/>
      <c r="G875" s="140"/>
      <c r="H875" s="140"/>
      <c r="I875" s="153"/>
      <c r="J875" s="154">
        <v>0</v>
      </c>
      <c r="K875" s="154">
        <v>0</v>
      </c>
      <c r="L875" s="155"/>
      <c r="M875" s="154"/>
      <c r="N875" s="154"/>
    </row>
    <row r="876" spans="1:14" customFormat="1">
      <c r="A876" s="133"/>
      <c r="B876" s="134"/>
      <c r="C876" s="134"/>
      <c r="D876" s="135"/>
      <c r="E876" s="135"/>
      <c r="F876" s="136"/>
      <c r="G876" s="136"/>
      <c r="H876" s="136"/>
      <c r="I876" s="150"/>
      <c r="J876" s="151">
        <v>0</v>
      </c>
      <c r="K876" s="151">
        <v>0</v>
      </c>
      <c r="L876" s="152"/>
      <c r="M876" s="151"/>
      <c r="N876" s="151"/>
    </row>
    <row r="877" spans="1:14" customFormat="1">
      <c r="A877" s="137"/>
      <c r="B877" s="138"/>
      <c r="C877" s="138"/>
      <c r="D877" s="139"/>
      <c r="E877" s="139"/>
      <c r="F877" s="140"/>
      <c r="G877" s="140"/>
      <c r="H877" s="140"/>
      <c r="I877" s="153"/>
      <c r="J877" s="154">
        <v>0</v>
      </c>
      <c r="K877" s="154">
        <v>0</v>
      </c>
      <c r="L877" s="155"/>
      <c r="M877" s="154"/>
      <c r="N877" s="154"/>
    </row>
    <row r="878" spans="1:14" customFormat="1">
      <c r="A878" s="133"/>
      <c r="B878" s="134"/>
      <c r="C878" s="134"/>
      <c r="D878" s="135"/>
      <c r="E878" s="135"/>
      <c r="F878" s="136"/>
      <c r="G878" s="136"/>
      <c r="H878" s="136"/>
      <c r="I878" s="150"/>
      <c r="J878" s="151">
        <v>0</v>
      </c>
      <c r="K878" s="151">
        <v>0</v>
      </c>
      <c r="L878" s="152"/>
      <c r="M878" s="151"/>
      <c r="N878" s="151"/>
    </row>
    <row r="879" spans="1:14" customFormat="1">
      <c r="A879" s="137"/>
      <c r="B879" s="138"/>
      <c r="C879" s="138"/>
      <c r="D879" s="139"/>
      <c r="E879" s="139"/>
      <c r="F879" s="140"/>
      <c r="G879" s="140"/>
      <c r="H879" s="140"/>
      <c r="I879" s="153"/>
      <c r="J879" s="154">
        <v>0</v>
      </c>
      <c r="K879" s="154">
        <v>0</v>
      </c>
      <c r="L879" s="155"/>
      <c r="M879" s="154"/>
      <c r="N879" s="154"/>
    </row>
    <row r="880" spans="1:14" customFormat="1">
      <c r="A880" s="133"/>
      <c r="B880" s="134"/>
      <c r="C880" s="134"/>
      <c r="D880" s="135"/>
      <c r="E880" s="135"/>
      <c r="F880" s="136"/>
      <c r="G880" s="136"/>
      <c r="H880" s="136"/>
      <c r="I880" s="150"/>
      <c r="J880" s="151">
        <v>0</v>
      </c>
      <c r="K880" s="151">
        <v>0</v>
      </c>
      <c r="L880" s="152"/>
      <c r="M880" s="151"/>
      <c r="N880" s="151"/>
    </row>
    <row r="881" spans="1:14" customFormat="1">
      <c r="A881" s="137"/>
      <c r="B881" s="138"/>
      <c r="C881" s="138"/>
      <c r="D881" s="139"/>
      <c r="E881" s="139"/>
      <c r="F881" s="140"/>
      <c r="G881" s="140"/>
      <c r="H881" s="140"/>
      <c r="I881" s="153"/>
      <c r="J881" s="154">
        <v>0</v>
      </c>
      <c r="K881" s="154">
        <v>0</v>
      </c>
      <c r="L881" s="155"/>
      <c r="M881" s="154"/>
      <c r="N881" s="154"/>
    </row>
    <row r="882" spans="1:14" customFormat="1">
      <c r="A882" s="133"/>
      <c r="B882" s="134"/>
      <c r="C882" s="134"/>
      <c r="D882" s="135"/>
      <c r="E882" s="135"/>
      <c r="F882" s="136"/>
      <c r="G882" s="136"/>
      <c r="H882" s="136"/>
      <c r="I882" s="150"/>
      <c r="J882" s="151">
        <v>0</v>
      </c>
      <c r="K882" s="151">
        <v>0</v>
      </c>
      <c r="L882" s="152"/>
      <c r="M882" s="151"/>
      <c r="N882" s="151"/>
    </row>
    <row r="883" spans="1:14" customFormat="1">
      <c r="A883" s="137"/>
      <c r="B883" s="138"/>
      <c r="C883" s="138"/>
      <c r="D883" s="139"/>
      <c r="E883" s="139"/>
      <c r="F883" s="140"/>
      <c r="G883" s="140"/>
      <c r="H883" s="140"/>
      <c r="I883" s="153"/>
      <c r="J883" s="154">
        <v>0</v>
      </c>
      <c r="K883" s="154">
        <v>0</v>
      </c>
      <c r="L883" s="155"/>
      <c r="M883" s="154"/>
      <c r="N883" s="154"/>
    </row>
    <row r="884" spans="1:14" customFormat="1">
      <c r="A884" s="133"/>
      <c r="B884" s="134"/>
      <c r="C884" s="134"/>
      <c r="D884" s="135"/>
      <c r="E884" s="135"/>
      <c r="F884" s="136"/>
      <c r="G884" s="136"/>
      <c r="H884" s="136"/>
      <c r="I884" s="150"/>
      <c r="J884" s="151">
        <v>0</v>
      </c>
      <c r="K884" s="151">
        <v>0</v>
      </c>
      <c r="L884" s="152"/>
      <c r="M884" s="151"/>
      <c r="N884" s="151"/>
    </row>
    <row r="885" spans="1:14" customFormat="1">
      <c r="A885" s="137"/>
      <c r="B885" s="138"/>
      <c r="C885" s="138"/>
      <c r="D885" s="139"/>
      <c r="E885" s="139"/>
      <c r="F885" s="140"/>
      <c r="G885" s="140"/>
      <c r="H885" s="140"/>
      <c r="I885" s="153"/>
      <c r="J885" s="154">
        <v>0</v>
      </c>
      <c r="K885" s="154">
        <v>0</v>
      </c>
      <c r="L885" s="155"/>
      <c r="M885" s="154"/>
      <c r="N885" s="154"/>
    </row>
    <row r="886" spans="1:14" customFormat="1">
      <c r="A886" s="133"/>
      <c r="B886" s="134"/>
      <c r="C886" s="134"/>
      <c r="D886" s="135"/>
      <c r="E886" s="135"/>
      <c r="F886" s="136"/>
      <c r="G886" s="136"/>
      <c r="H886" s="136"/>
      <c r="I886" s="150"/>
      <c r="J886" s="151">
        <v>0</v>
      </c>
      <c r="K886" s="151">
        <v>0</v>
      </c>
      <c r="L886" s="152"/>
      <c r="M886" s="151"/>
      <c r="N886" s="151"/>
    </row>
    <row r="887" spans="1:14" customFormat="1">
      <c r="A887" s="137"/>
      <c r="B887" s="138"/>
      <c r="C887" s="138"/>
      <c r="D887" s="139"/>
      <c r="E887" s="139"/>
      <c r="F887" s="140"/>
      <c r="G887" s="140"/>
      <c r="H887" s="140"/>
      <c r="I887" s="153"/>
      <c r="J887" s="154">
        <v>0</v>
      </c>
      <c r="K887" s="154">
        <v>0</v>
      </c>
      <c r="L887" s="155"/>
      <c r="M887" s="154"/>
      <c r="N887" s="154"/>
    </row>
    <row r="888" spans="1:14" customFormat="1">
      <c r="A888" s="133"/>
      <c r="B888" s="134"/>
      <c r="C888" s="134"/>
      <c r="D888" s="135"/>
      <c r="E888" s="135"/>
      <c r="F888" s="136"/>
      <c r="G888" s="136"/>
      <c r="H888" s="136"/>
      <c r="I888" s="150"/>
      <c r="J888" s="151">
        <v>0</v>
      </c>
      <c r="K888" s="151">
        <v>0</v>
      </c>
      <c r="L888" s="152"/>
      <c r="M888" s="151"/>
      <c r="N888" s="151"/>
    </row>
    <row r="889" spans="1:14" customFormat="1">
      <c r="A889" s="137"/>
      <c r="B889" s="138"/>
      <c r="C889" s="138"/>
      <c r="D889" s="139"/>
      <c r="E889" s="139"/>
      <c r="F889" s="140"/>
      <c r="G889" s="140"/>
      <c r="H889" s="140"/>
      <c r="I889" s="153"/>
      <c r="J889" s="154">
        <v>0</v>
      </c>
      <c r="K889" s="154">
        <v>0</v>
      </c>
      <c r="L889" s="155"/>
      <c r="M889" s="154"/>
      <c r="N889" s="154"/>
    </row>
    <row r="890" spans="1:14" customFormat="1">
      <c r="A890" s="133"/>
      <c r="B890" s="134"/>
      <c r="C890" s="134"/>
      <c r="D890" s="135"/>
      <c r="E890" s="135"/>
      <c r="F890" s="136"/>
      <c r="G890" s="136"/>
      <c r="H890" s="136"/>
      <c r="I890" s="150"/>
      <c r="J890" s="151">
        <v>0</v>
      </c>
      <c r="K890" s="151">
        <v>0</v>
      </c>
      <c r="L890" s="152"/>
      <c r="M890" s="151"/>
      <c r="N890" s="151"/>
    </row>
    <row r="891" spans="1:14" customFormat="1">
      <c r="A891" s="137"/>
      <c r="B891" s="138"/>
      <c r="C891" s="138"/>
      <c r="D891" s="139"/>
      <c r="E891" s="139"/>
      <c r="F891" s="140"/>
      <c r="G891" s="140"/>
      <c r="H891" s="140"/>
      <c r="I891" s="153"/>
      <c r="J891" s="154">
        <v>0</v>
      </c>
      <c r="K891" s="154">
        <v>0</v>
      </c>
      <c r="L891" s="155"/>
      <c r="M891" s="154"/>
      <c r="N891" s="154"/>
    </row>
    <row r="892" spans="1:14" customFormat="1">
      <c r="A892" s="133"/>
      <c r="B892" s="134"/>
      <c r="C892" s="134"/>
      <c r="D892" s="135"/>
      <c r="E892" s="135"/>
      <c r="F892" s="136"/>
      <c r="G892" s="136"/>
      <c r="H892" s="136"/>
      <c r="I892" s="150"/>
      <c r="J892" s="151">
        <v>0</v>
      </c>
      <c r="K892" s="151">
        <v>0</v>
      </c>
      <c r="L892" s="152"/>
      <c r="M892" s="151"/>
      <c r="N892" s="151"/>
    </row>
    <row r="893" spans="1:14" customFormat="1">
      <c r="A893" s="137"/>
      <c r="B893" s="138"/>
      <c r="C893" s="138"/>
      <c r="D893" s="139"/>
      <c r="E893" s="139"/>
      <c r="F893" s="140"/>
      <c r="G893" s="140"/>
      <c r="H893" s="140"/>
      <c r="I893" s="153"/>
      <c r="J893" s="154">
        <v>0</v>
      </c>
      <c r="K893" s="154">
        <v>0</v>
      </c>
      <c r="L893" s="155"/>
      <c r="M893" s="154"/>
      <c r="N893" s="154"/>
    </row>
    <row r="894" spans="1:14" customFormat="1">
      <c r="A894" s="133"/>
      <c r="B894" s="134"/>
      <c r="C894" s="134"/>
      <c r="D894" s="135"/>
      <c r="E894" s="135"/>
      <c r="F894" s="136"/>
      <c r="G894" s="136"/>
      <c r="H894" s="136"/>
      <c r="I894" s="150"/>
      <c r="J894" s="151">
        <v>0</v>
      </c>
      <c r="K894" s="151">
        <v>0</v>
      </c>
      <c r="L894" s="152"/>
      <c r="M894" s="151"/>
      <c r="N894" s="151"/>
    </row>
    <row r="895" spans="1:14" customFormat="1">
      <c r="A895" s="137"/>
      <c r="B895" s="138"/>
      <c r="C895" s="138"/>
      <c r="D895" s="139"/>
      <c r="E895" s="139"/>
      <c r="F895" s="140"/>
      <c r="G895" s="140"/>
      <c r="H895" s="140"/>
      <c r="I895" s="153"/>
      <c r="J895" s="154">
        <v>0</v>
      </c>
      <c r="K895" s="154">
        <v>0</v>
      </c>
      <c r="L895" s="155"/>
      <c r="M895" s="154"/>
      <c r="N895" s="154"/>
    </row>
    <row r="896" spans="1:14" customFormat="1">
      <c r="A896" s="133"/>
      <c r="B896" s="134"/>
      <c r="C896" s="134"/>
      <c r="D896" s="135"/>
      <c r="E896" s="135"/>
      <c r="F896" s="136"/>
      <c r="G896" s="136"/>
      <c r="H896" s="136"/>
      <c r="I896" s="150"/>
      <c r="J896" s="151">
        <v>0</v>
      </c>
      <c r="K896" s="151">
        <v>0</v>
      </c>
      <c r="L896" s="152"/>
      <c r="M896" s="151"/>
      <c r="N896" s="151"/>
    </row>
    <row r="897" spans="1:14" customFormat="1">
      <c r="A897" s="137"/>
      <c r="B897" s="138"/>
      <c r="C897" s="138"/>
      <c r="D897" s="139"/>
      <c r="E897" s="139"/>
      <c r="F897" s="140"/>
      <c r="G897" s="140"/>
      <c r="H897" s="140"/>
      <c r="I897" s="153"/>
      <c r="J897" s="154">
        <v>0</v>
      </c>
      <c r="K897" s="154">
        <v>0</v>
      </c>
      <c r="L897" s="155"/>
      <c r="M897" s="154"/>
      <c r="N897" s="154"/>
    </row>
    <row r="898" spans="1:14" customFormat="1">
      <c r="A898" s="133"/>
      <c r="B898" s="134"/>
      <c r="C898" s="134"/>
      <c r="D898" s="135"/>
      <c r="E898" s="135"/>
      <c r="F898" s="136"/>
      <c r="G898" s="136"/>
      <c r="H898" s="136"/>
      <c r="I898" s="150"/>
      <c r="J898" s="151">
        <v>0</v>
      </c>
      <c r="K898" s="151">
        <v>0</v>
      </c>
      <c r="L898" s="152"/>
      <c r="M898" s="151"/>
      <c r="N898" s="151"/>
    </row>
    <row r="899" spans="1:14" customFormat="1">
      <c r="A899" s="137"/>
      <c r="B899" s="138"/>
      <c r="C899" s="138"/>
      <c r="D899" s="139"/>
      <c r="E899" s="139"/>
      <c r="F899" s="140"/>
      <c r="G899" s="140"/>
      <c r="H899" s="140"/>
      <c r="I899" s="153"/>
      <c r="J899" s="154">
        <v>0</v>
      </c>
      <c r="K899" s="154">
        <v>0</v>
      </c>
      <c r="L899" s="155"/>
      <c r="M899" s="154"/>
      <c r="N899" s="154"/>
    </row>
    <row r="900" spans="1:14" customFormat="1">
      <c r="A900" s="133"/>
      <c r="B900" s="134"/>
      <c r="C900" s="134"/>
      <c r="D900" s="135"/>
      <c r="E900" s="135"/>
      <c r="F900" s="136"/>
      <c r="G900" s="136"/>
      <c r="H900" s="136"/>
      <c r="I900" s="150"/>
      <c r="J900" s="151">
        <v>0</v>
      </c>
      <c r="K900" s="151">
        <v>0</v>
      </c>
      <c r="L900" s="152"/>
      <c r="M900" s="151"/>
      <c r="N900" s="151"/>
    </row>
    <row r="901" spans="1:14" customFormat="1">
      <c r="A901" s="137"/>
      <c r="B901" s="138"/>
      <c r="C901" s="138"/>
      <c r="D901" s="139"/>
      <c r="E901" s="139"/>
      <c r="F901" s="140"/>
      <c r="G901" s="140"/>
      <c r="H901" s="140"/>
      <c r="I901" s="153"/>
      <c r="J901" s="154">
        <v>0</v>
      </c>
      <c r="K901" s="154">
        <v>0</v>
      </c>
      <c r="L901" s="155"/>
      <c r="M901" s="154"/>
      <c r="N901" s="154"/>
    </row>
    <row r="902" spans="1:14" customFormat="1">
      <c r="A902" s="133"/>
      <c r="B902" s="134"/>
      <c r="C902" s="134"/>
      <c r="D902" s="135"/>
      <c r="E902" s="135"/>
      <c r="F902" s="136"/>
      <c r="G902" s="136"/>
      <c r="H902" s="136"/>
      <c r="I902" s="150"/>
      <c r="J902" s="151">
        <v>0</v>
      </c>
      <c r="K902" s="151">
        <v>0</v>
      </c>
      <c r="L902" s="152"/>
      <c r="M902" s="151"/>
      <c r="N902" s="151"/>
    </row>
    <row r="903" spans="1:14" customFormat="1">
      <c r="A903" s="137"/>
      <c r="B903" s="138"/>
      <c r="C903" s="138"/>
      <c r="D903" s="139"/>
      <c r="E903" s="139"/>
      <c r="F903" s="140"/>
      <c r="G903" s="140"/>
      <c r="H903" s="140"/>
      <c r="I903" s="153"/>
      <c r="J903" s="154">
        <v>0</v>
      </c>
      <c r="K903" s="154">
        <v>0</v>
      </c>
      <c r="L903" s="155"/>
      <c r="M903" s="154"/>
      <c r="N903" s="154"/>
    </row>
    <row r="904" spans="1:14" customFormat="1">
      <c r="A904" s="133"/>
      <c r="B904" s="134"/>
      <c r="C904" s="134"/>
      <c r="D904" s="135"/>
      <c r="E904" s="135"/>
      <c r="F904" s="136"/>
      <c r="G904" s="136"/>
      <c r="H904" s="136"/>
      <c r="I904" s="150"/>
      <c r="J904" s="151">
        <v>0</v>
      </c>
      <c r="K904" s="151">
        <v>0</v>
      </c>
      <c r="L904" s="152"/>
      <c r="M904" s="151"/>
      <c r="N904" s="151"/>
    </row>
    <row r="905" spans="1:14" customFormat="1">
      <c r="A905" s="137"/>
      <c r="B905" s="138"/>
      <c r="C905" s="138"/>
      <c r="D905" s="139"/>
      <c r="E905" s="139"/>
      <c r="F905" s="140"/>
      <c r="G905" s="140"/>
      <c r="H905" s="140"/>
      <c r="I905" s="153"/>
      <c r="J905" s="154">
        <v>0</v>
      </c>
      <c r="K905" s="154">
        <v>0</v>
      </c>
      <c r="L905" s="155"/>
      <c r="M905" s="154"/>
      <c r="N905" s="154"/>
    </row>
    <row r="906" spans="1:14" customFormat="1">
      <c r="A906" s="133"/>
      <c r="B906" s="134"/>
      <c r="C906" s="134"/>
      <c r="D906" s="135"/>
      <c r="E906" s="135"/>
      <c r="F906" s="136"/>
      <c r="G906" s="136"/>
      <c r="H906" s="136"/>
      <c r="I906" s="150"/>
      <c r="J906" s="151">
        <v>0</v>
      </c>
      <c r="K906" s="151">
        <v>0</v>
      </c>
      <c r="L906" s="152"/>
      <c r="M906" s="151"/>
      <c r="N906" s="151"/>
    </row>
    <row r="907" spans="1:14" customFormat="1">
      <c r="A907" s="137"/>
      <c r="B907" s="138"/>
      <c r="C907" s="138"/>
      <c r="D907" s="139"/>
      <c r="E907" s="139"/>
      <c r="F907" s="140"/>
      <c r="G907" s="140"/>
      <c r="H907" s="140"/>
      <c r="I907" s="153"/>
      <c r="J907" s="154">
        <v>0</v>
      </c>
      <c r="K907" s="154">
        <v>0</v>
      </c>
      <c r="L907" s="155"/>
      <c r="M907" s="154"/>
      <c r="N907" s="154"/>
    </row>
    <row r="908" spans="1:14" customFormat="1">
      <c r="A908" s="133"/>
      <c r="B908" s="134"/>
      <c r="C908" s="134"/>
      <c r="D908" s="135"/>
      <c r="E908" s="135"/>
      <c r="F908" s="136"/>
      <c r="G908" s="136"/>
      <c r="H908" s="136"/>
      <c r="I908" s="150"/>
      <c r="J908" s="151">
        <v>0</v>
      </c>
      <c r="K908" s="151">
        <v>0</v>
      </c>
      <c r="L908" s="152"/>
      <c r="M908" s="151"/>
      <c r="N908" s="151"/>
    </row>
    <row r="909" spans="1:14" customFormat="1">
      <c r="A909" s="137"/>
      <c r="B909" s="138"/>
      <c r="C909" s="138"/>
      <c r="D909" s="139"/>
      <c r="E909" s="139"/>
      <c r="F909" s="140"/>
      <c r="G909" s="140"/>
      <c r="H909" s="140"/>
      <c r="I909" s="153"/>
      <c r="J909" s="154">
        <v>0</v>
      </c>
      <c r="K909" s="154">
        <v>0</v>
      </c>
      <c r="L909" s="155"/>
      <c r="M909" s="154"/>
      <c r="N909" s="154"/>
    </row>
    <row r="910" spans="1:14" customFormat="1">
      <c r="A910" s="133"/>
      <c r="B910" s="134"/>
      <c r="C910" s="134"/>
      <c r="D910" s="135"/>
      <c r="E910" s="135"/>
      <c r="F910" s="136"/>
      <c r="G910" s="136"/>
      <c r="H910" s="136"/>
      <c r="I910" s="150"/>
      <c r="J910" s="151">
        <v>0</v>
      </c>
      <c r="K910" s="151">
        <v>0</v>
      </c>
      <c r="L910" s="152"/>
      <c r="M910" s="151"/>
      <c r="N910" s="151"/>
    </row>
    <row r="911" spans="1:14" customFormat="1">
      <c r="A911" s="137"/>
      <c r="B911" s="138"/>
      <c r="C911" s="138"/>
      <c r="D911" s="139"/>
      <c r="E911" s="139"/>
      <c r="F911" s="140"/>
      <c r="G911" s="140"/>
      <c r="H911" s="140"/>
      <c r="I911" s="153"/>
      <c r="J911" s="154">
        <v>0</v>
      </c>
      <c r="K911" s="154">
        <v>0</v>
      </c>
      <c r="L911" s="155"/>
      <c r="M911" s="154"/>
      <c r="N911" s="154"/>
    </row>
    <row r="912" spans="1:14" customFormat="1">
      <c r="A912" s="133"/>
      <c r="B912" s="134"/>
      <c r="C912" s="134"/>
      <c r="D912" s="135"/>
      <c r="E912" s="135"/>
      <c r="F912" s="136"/>
      <c r="G912" s="136"/>
      <c r="H912" s="136"/>
      <c r="I912" s="150"/>
      <c r="J912" s="151">
        <v>0</v>
      </c>
      <c r="K912" s="151">
        <v>0</v>
      </c>
      <c r="L912" s="152"/>
      <c r="M912" s="151"/>
      <c r="N912" s="151"/>
    </row>
    <row r="913" spans="1:14" customFormat="1">
      <c r="A913" s="137"/>
      <c r="B913" s="138"/>
      <c r="C913" s="138"/>
      <c r="D913" s="139"/>
      <c r="E913" s="139"/>
      <c r="F913" s="140"/>
      <c r="G913" s="140"/>
      <c r="H913" s="140"/>
      <c r="I913" s="153"/>
      <c r="J913" s="154">
        <v>0</v>
      </c>
      <c r="K913" s="154">
        <v>0</v>
      </c>
      <c r="L913" s="155"/>
      <c r="M913" s="154"/>
      <c r="N913" s="154"/>
    </row>
    <row r="914" spans="1:14" customFormat="1">
      <c r="A914" s="133"/>
      <c r="B914" s="134"/>
      <c r="C914" s="134"/>
      <c r="D914" s="135"/>
      <c r="E914" s="135"/>
      <c r="F914" s="136"/>
      <c r="G914" s="136"/>
      <c r="H914" s="136"/>
      <c r="I914" s="150"/>
      <c r="J914" s="151">
        <v>0</v>
      </c>
      <c r="K914" s="151">
        <v>0</v>
      </c>
      <c r="L914" s="152"/>
      <c r="M914" s="151"/>
      <c r="N914" s="151"/>
    </row>
    <row r="915" spans="1:14" customFormat="1">
      <c r="A915" s="137"/>
      <c r="B915" s="138"/>
      <c r="C915" s="138"/>
      <c r="D915" s="139"/>
      <c r="E915" s="139"/>
      <c r="F915" s="140"/>
      <c r="G915" s="140"/>
      <c r="H915" s="140"/>
      <c r="I915" s="153"/>
      <c r="J915" s="154">
        <v>0</v>
      </c>
      <c r="K915" s="154">
        <v>0</v>
      </c>
      <c r="L915" s="155"/>
      <c r="M915" s="154"/>
      <c r="N915" s="154"/>
    </row>
    <row r="916" spans="1:14" customFormat="1">
      <c r="A916" s="133"/>
      <c r="B916" s="134"/>
      <c r="C916" s="134"/>
      <c r="D916" s="135"/>
      <c r="E916" s="135"/>
      <c r="F916" s="136"/>
      <c r="G916" s="136"/>
      <c r="H916" s="136"/>
      <c r="I916" s="150"/>
      <c r="J916" s="151">
        <v>0</v>
      </c>
      <c r="K916" s="151">
        <v>0</v>
      </c>
      <c r="L916" s="152"/>
      <c r="M916" s="151"/>
      <c r="N916" s="151"/>
    </row>
    <row r="917" spans="1:14" customFormat="1">
      <c r="A917" s="137"/>
      <c r="B917" s="138"/>
      <c r="C917" s="138"/>
      <c r="D917" s="139"/>
      <c r="E917" s="139"/>
      <c r="F917" s="140"/>
      <c r="G917" s="140"/>
      <c r="H917" s="140"/>
      <c r="I917" s="153"/>
      <c r="J917" s="154">
        <v>0</v>
      </c>
      <c r="K917" s="154">
        <v>0</v>
      </c>
      <c r="L917" s="155"/>
      <c r="M917" s="154"/>
      <c r="N917" s="154"/>
    </row>
    <row r="918" spans="1:14" customFormat="1">
      <c r="A918" s="133"/>
      <c r="B918" s="134"/>
      <c r="C918" s="134"/>
      <c r="D918" s="135"/>
      <c r="E918" s="135"/>
      <c r="F918" s="136"/>
      <c r="G918" s="136"/>
      <c r="H918" s="136"/>
      <c r="I918" s="150"/>
      <c r="J918" s="151">
        <v>0</v>
      </c>
      <c r="K918" s="151">
        <v>0</v>
      </c>
      <c r="L918" s="152"/>
      <c r="M918" s="151"/>
      <c r="N918" s="151"/>
    </row>
    <row r="919" spans="1:14" customFormat="1">
      <c r="A919" s="137"/>
      <c r="B919" s="138"/>
      <c r="C919" s="138"/>
      <c r="D919" s="139"/>
      <c r="E919" s="139"/>
      <c r="F919" s="140"/>
      <c r="G919" s="140"/>
      <c r="H919" s="140"/>
      <c r="I919" s="153"/>
      <c r="J919" s="154">
        <v>0</v>
      </c>
      <c r="K919" s="154">
        <v>0</v>
      </c>
      <c r="L919" s="155"/>
      <c r="M919" s="154"/>
      <c r="N919" s="154"/>
    </row>
    <row r="920" spans="1:14" customFormat="1">
      <c r="A920" s="133"/>
      <c r="B920" s="134"/>
      <c r="C920" s="134"/>
      <c r="D920" s="135"/>
      <c r="E920" s="135"/>
      <c r="F920" s="136"/>
      <c r="G920" s="136"/>
      <c r="H920" s="136"/>
      <c r="I920" s="150"/>
      <c r="J920" s="151">
        <v>0</v>
      </c>
      <c r="K920" s="151">
        <v>0</v>
      </c>
      <c r="L920" s="152"/>
      <c r="M920" s="151"/>
      <c r="N920" s="151"/>
    </row>
    <row r="921" spans="1:14" customFormat="1">
      <c r="A921" s="137"/>
      <c r="B921" s="138"/>
      <c r="C921" s="138"/>
      <c r="D921" s="139"/>
      <c r="E921" s="139"/>
      <c r="F921" s="140"/>
      <c r="G921" s="140"/>
      <c r="H921" s="140"/>
      <c r="I921" s="153"/>
      <c r="J921" s="154">
        <v>0</v>
      </c>
      <c r="K921" s="154">
        <v>0</v>
      </c>
      <c r="L921" s="155"/>
      <c r="M921" s="154"/>
      <c r="N921" s="154"/>
    </row>
    <row r="922" spans="1:14" customFormat="1">
      <c r="A922" s="133"/>
      <c r="B922" s="134"/>
      <c r="C922" s="134"/>
      <c r="D922" s="135"/>
      <c r="E922" s="135"/>
      <c r="F922" s="136"/>
      <c r="G922" s="136"/>
      <c r="H922" s="136"/>
      <c r="I922" s="150"/>
      <c r="J922" s="151">
        <v>0</v>
      </c>
      <c r="K922" s="151">
        <v>0</v>
      </c>
      <c r="L922" s="152"/>
      <c r="M922" s="151"/>
      <c r="N922" s="151"/>
    </row>
    <row r="923" spans="1:14" customFormat="1">
      <c r="A923" s="137"/>
      <c r="B923" s="138"/>
      <c r="C923" s="138"/>
      <c r="D923" s="139"/>
      <c r="E923" s="139"/>
      <c r="F923" s="140"/>
      <c r="G923" s="140"/>
      <c r="H923" s="140"/>
      <c r="I923" s="153"/>
      <c r="J923" s="154">
        <v>0</v>
      </c>
      <c r="K923" s="154">
        <v>0</v>
      </c>
      <c r="L923" s="155"/>
      <c r="M923" s="154"/>
      <c r="N923" s="154"/>
    </row>
    <row r="924" spans="1:14" customFormat="1">
      <c r="A924" s="133"/>
      <c r="B924" s="134"/>
      <c r="C924" s="134"/>
      <c r="D924" s="135"/>
      <c r="E924" s="135"/>
      <c r="F924" s="136"/>
      <c r="G924" s="136"/>
      <c r="H924" s="136"/>
      <c r="I924" s="150"/>
      <c r="J924" s="151">
        <v>0</v>
      </c>
      <c r="K924" s="151">
        <v>0</v>
      </c>
      <c r="L924" s="152"/>
      <c r="M924" s="151"/>
      <c r="N924" s="151"/>
    </row>
    <row r="925" spans="1:14" customFormat="1">
      <c r="A925" s="137"/>
      <c r="B925" s="138"/>
      <c r="C925" s="138"/>
      <c r="D925" s="139"/>
      <c r="E925" s="139"/>
      <c r="F925" s="140"/>
      <c r="G925" s="140"/>
      <c r="H925" s="140"/>
      <c r="I925" s="153"/>
      <c r="J925" s="154">
        <v>0</v>
      </c>
      <c r="K925" s="154">
        <v>0</v>
      </c>
      <c r="L925" s="155"/>
      <c r="M925" s="154"/>
      <c r="N925" s="154"/>
    </row>
    <row r="926" spans="1:14" customFormat="1">
      <c r="A926" s="133"/>
      <c r="B926" s="134"/>
      <c r="C926" s="134"/>
      <c r="D926" s="135"/>
      <c r="E926" s="135"/>
      <c r="F926" s="136"/>
      <c r="G926" s="136"/>
      <c r="H926" s="136"/>
      <c r="I926" s="150"/>
      <c r="J926" s="151">
        <v>0</v>
      </c>
      <c r="K926" s="151">
        <v>0</v>
      </c>
      <c r="L926" s="152"/>
      <c r="M926" s="151"/>
      <c r="N926" s="151"/>
    </row>
    <row r="927" spans="1:14" customFormat="1">
      <c r="A927" s="137"/>
      <c r="B927" s="138"/>
      <c r="C927" s="138"/>
      <c r="D927" s="139"/>
      <c r="E927" s="139"/>
      <c r="F927" s="140"/>
      <c r="G927" s="140"/>
      <c r="H927" s="140"/>
      <c r="I927" s="153"/>
      <c r="J927" s="154">
        <v>0</v>
      </c>
      <c r="K927" s="154">
        <v>0</v>
      </c>
      <c r="L927" s="155"/>
      <c r="M927" s="154"/>
      <c r="N927" s="154"/>
    </row>
    <row r="928" spans="1:14" customFormat="1">
      <c r="A928" s="133"/>
      <c r="B928" s="134"/>
      <c r="C928" s="134"/>
      <c r="D928" s="135"/>
      <c r="E928" s="135"/>
      <c r="F928" s="136"/>
      <c r="G928" s="136"/>
      <c r="H928" s="136"/>
      <c r="I928" s="150"/>
      <c r="J928" s="151">
        <v>0</v>
      </c>
      <c r="K928" s="151">
        <v>0</v>
      </c>
      <c r="L928" s="152"/>
      <c r="M928" s="151"/>
      <c r="N928" s="151"/>
    </row>
    <row r="929" spans="1:14" customFormat="1">
      <c r="A929" s="137"/>
      <c r="B929" s="138"/>
      <c r="C929" s="138"/>
      <c r="D929" s="139"/>
      <c r="E929" s="139"/>
      <c r="F929" s="140"/>
      <c r="G929" s="140"/>
      <c r="H929" s="140"/>
      <c r="I929" s="153"/>
      <c r="J929" s="154">
        <v>0</v>
      </c>
      <c r="K929" s="154">
        <v>0</v>
      </c>
      <c r="L929" s="155"/>
      <c r="M929" s="154"/>
      <c r="N929" s="154"/>
    </row>
    <row r="930" spans="1:14" customFormat="1">
      <c r="A930" s="133"/>
      <c r="B930" s="134"/>
      <c r="C930" s="134"/>
      <c r="D930" s="135"/>
      <c r="E930" s="135"/>
      <c r="F930" s="136"/>
      <c r="G930" s="136"/>
      <c r="H930" s="136"/>
      <c r="I930" s="150"/>
      <c r="J930" s="151">
        <v>0</v>
      </c>
      <c r="K930" s="151">
        <v>0</v>
      </c>
      <c r="L930" s="152"/>
      <c r="M930" s="151"/>
      <c r="N930" s="151"/>
    </row>
    <row r="931" spans="1:14" customFormat="1">
      <c r="A931" s="137"/>
      <c r="B931" s="138"/>
      <c r="C931" s="138"/>
      <c r="D931" s="139"/>
      <c r="E931" s="139"/>
      <c r="F931" s="140"/>
      <c r="G931" s="140"/>
      <c r="H931" s="140"/>
      <c r="I931" s="153"/>
      <c r="J931" s="154">
        <v>0</v>
      </c>
      <c r="K931" s="154">
        <v>0</v>
      </c>
      <c r="L931" s="155"/>
      <c r="M931" s="154"/>
      <c r="N931" s="154"/>
    </row>
    <row r="932" spans="1:14" customFormat="1">
      <c r="A932" s="133"/>
      <c r="B932" s="134"/>
      <c r="C932" s="134"/>
      <c r="D932" s="135"/>
      <c r="E932" s="135"/>
      <c r="F932" s="136"/>
      <c r="G932" s="136"/>
      <c r="H932" s="136"/>
      <c r="I932" s="150"/>
      <c r="J932" s="151">
        <v>0</v>
      </c>
      <c r="K932" s="151">
        <v>0</v>
      </c>
      <c r="L932" s="152"/>
      <c r="M932" s="151"/>
      <c r="N932" s="151"/>
    </row>
    <row r="933" spans="1:14" customFormat="1">
      <c r="A933" s="137"/>
      <c r="B933" s="138"/>
      <c r="C933" s="138"/>
      <c r="D933" s="139"/>
      <c r="E933" s="139"/>
      <c r="F933" s="140"/>
      <c r="G933" s="140"/>
      <c r="H933" s="140"/>
      <c r="I933" s="153"/>
      <c r="J933" s="154">
        <v>0</v>
      </c>
      <c r="K933" s="154">
        <v>0</v>
      </c>
      <c r="L933" s="155"/>
      <c r="M933" s="154"/>
      <c r="N933" s="154"/>
    </row>
    <row r="934" spans="1:14" customFormat="1">
      <c r="A934" s="133"/>
      <c r="B934" s="134"/>
      <c r="C934" s="134"/>
      <c r="D934" s="135"/>
      <c r="E934" s="135"/>
      <c r="F934" s="136"/>
      <c r="G934" s="136"/>
      <c r="H934" s="136"/>
      <c r="I934" s="150"/>
      <c r="J934" s="151">
        <v>0</v>
      </c>
      <c r="K934" s="151">
        <v>0</v>
      </c>
      <c r="L934" s="152"/>
      <c r="M934" s="151"/>
      <c r="N934" s="151"/>
    </row>
    <row r="935" spans="1:14" customFormat="1">
      <c r="A935" s="137"/>
      <c r="B935" s="138"/>
      <c r="C935" s="138"/>
      <c r="D935" s="139"/>
      <c r="E935" s="139"/>
      <c r="F935" s="140"/>
      <c r="G935" s="140"/>
      <c r="H935" s="140"/>
      <c r="I935" s="153"/>
      <c r="J935" s="154">
        <v>0</v>
      </c>
      <c r="K935" s="154">
        <v>0</v>
      </c>
      <c r="L935" s="155"/>
      <c r="M935" s="154"/>
      <c r="N935" s="154"/>
    </row>
    <row r="936" spans="1:14" customFormat="1">
      <c r="A936" s="133"/>
      <c r="B936" s="134"/>
      <c r="C936" s="134"/>
      <c r="D936" s="135"/>
      <c r="E936" s="135"/>
      <c r="F936" s="136"/>
      <c r="G936" s="136"/>
      <c r="H936" s="136"/>
      <c r="I936" s="150"/>
      <c r="J936" s="151">
        <v>0</v>
      </c>
      <c r="K936" s="151">
        <v>0</v>
      </c>
      <c r="L936" s="152"/>
      <c r="M936" s="151"/>
      <c r="N936" s="151"/>
    </row>
    <row r="937" spans="1:14" customFormat="1">
      <c r="A937" s="137"/>
      <c r="B937" s="138"/>
      <c r="C937" s="138"/>
      <c r="D937" s="139"/>
      <c r="E937" s="139"/>
      <c r="F937" s="140"/>
      <c r="G937" s="140"/>
      <c r="H937" s="140"/>
      <c r="I937" s="153"/>
      <c r="J937" s="154">
        <v>0</v>
      </c>
      <c r="K937" s="154">
        <v>0</v>
      </c>
      <c r="L937" s="155"/>
      <c r="M937" s="154"/>
      <c r="N937" s="154"/>
    </row>
    <row r="938" spans="1:14" customFormat="1">
      <c r="A938" s="133"/>
      <c r="B938" s="134"/>
      <c r="C938" s="134"/>
      <c r="D938" s="135"/>
      <c r="E938" s="135"/>
      <c r="F938" s="136"/>
      <c r="G938" s="136"/>
      <c r="H938" s="136"/>
      <c r="I938" s="150"/>
      <c r="J938" s="151">
        <v>0</v>
      </c>
      <c r="K938" s="151">
        <v>0</v>
      </c>
      <c r="L938" s="152"/>
      <c r="M938" s="151"/>
      <c r="N938" s="151"/>
    </row>
    <row r="939" spans="1:14" customFormat="1">
      <c r="A939" s="137"/>
      <c r="B939" s="138"/>
      <c r="C939" s="138"/>
      <c r="D939" s="139"/>
      <c r="E939" s="139"/>
      <c r="F939" s="140"/>
      <c r="G939" s="140"/>
      <c r="H939" s="140"/>
      <c r="I939" s="153"/>
      <c r="J939" s="154">
        <v>0</v>
      </c>
      <c r="K939" s="154">
        <v>0</v>
      </c>
      <c r="L939" s="155"/>
      <c r="M939" s="154"/>
      <c r="N939" s="154"/>
    </row>
    <row r="940" spans="1:14" customFormat="1">
      <c r="A940" s="133"/>
      <c r="B940" s="134"/>
      <c r="C940" s="134"/>
      <c r="D940" s="135"/>
      <c r="E940" s="135"/>
      <c r="F940" s="136"/>
      <c r="G940" s="136"/>
      <c r="H940" s="136"/>
      <c r="I940" s="150"/>
      <c r="J940" s="151">
        <v>0</v>
      </c>
      <c r="K940" s="151">
        <v>0</v>
      </c>
      <c r="L940" s="152"/>
      <c r="M940" s="151"/>
      <c r="N940" s="151"/>
    </row>
    <row r="941" spans="1:14" customFormat="1">
      <c r="A941" s="137"/>
      <c r="B941" s="138"/>
      <c r="C941" s="138"/>
      <c r="D941" s="139"/>
      <c r="E941" s="139"/>
      <c r="F941" s="140"/>
      <c r="G941" s="140"/>
      <c r="H941" s="140"/>
      <c r="I941" s="153"/>
      <c r="J941" s="154">
        <v>0</v>
      </c>
      <c r="K941" s="154">
        <v>0</v>
      </c>
      <c r="L941" s="155"/>
      <c r="M941" s="154"/>
      <c r="N941" s="154"/>
    </row>
    <row r="942" spans="1:14" customFormat="1">
      <c r="A942" s="133"/>
      <c r="B942" s="134"/>
      <c r="C942" s="134"/>
      <c r="D942" s="135"/>
      <c r="E942" s="135"/>
      <c r="F942" s="136"/>
      <c r="G942" s="136"/>
      <c r="H942" s="136"/>
      <c r="I942" s="150"/>
      <c r="J942" s="151">
        <v>0</v>
      </c>
      <c r="K942" s="151">
        <v>0</v>
      </c>
      <c r="L942" s="152"/>
      <c r="M942" s="151"/>
      <c r="N942" s="151"/>
    </row>
    <row r="943" spans="1:14" customFormat="1">
      <c r="A943" s="137"/>
      <c r="B943" s="138"/>
      <c r="C943" s="138"/>
      <c r="D943" s="139"/>
      <c r="E943" s="139"/>
      <c r="F943" s="140"/>
      <c r="G943" s="140"/>
      <c r="H943" s="140"/>
      <c r="I943" s="153"/>
      <c r="J943" s="154">
        <v>0</v>
      </c>
      <c r="K943" s="154">
        <v>0</v>
      </c>
      <c r="L943" s="155"/>
      <c r="M943" s="154"/>
      <c r="N943" s="154"/>
    </row>
    <row r="944" spans="1:14" customFormat="1">
      <c r="A944" s="133"/>
      <c r="B944" s="134"/>
      <c r="C944" s="134"/>
      <c r="D944" s="135"/>
      <c r="E944" s="135"/>
      <c r="F944" s="136"/>
      <c r="G944" s="136"/>
      <c r="H944" s="136"/>
      <c r="I944" s="150"/>
      <c r="J944" s="151">
        <v>0</v>
      </c>
      <c r="K944" s="151">
        <v>0</v>
      </c>
      <c r="L944" s="152"/>
      <c r="M944" s="151"/>
      <c r="N944" s="151"/>
    </row>
    <row r="945" spans="1:14" customFormat="1">
      <c r="A945" s="137"/>
      <c r="B945" s="138"/>
      <c r="C945" s="138"/>
      <c r="D945" s="139"/>
      <c r="E945" s="139"/>
      <c r="F945" s="140"/>
      <c r="G945" s="140"/>
      <c r="H945" s="140"/>
      <c r="I945" s="153"/>
      <c r="J945" s="154">
        <v>0</v>
      </c>
      <c r="K945" s="154">
        <v>0</v>
      </c>
      <c r="L945" s="155"/>
      <c r="M945" s="154"/>
      <c r="N945" s="154"/>
    </row>
    <row r="946" spans="1:14" customFormat="1">
      <c r="A946" s="133"/>
      <c r="B946" s="134"/>
      <c r="C946" s="134"/>
      <c r="D946" s="135"/>
      <c r="E946" s="135"/>
      <c r="F946" s="136"/>
      <c r="G946" s="136"/>
      <c r="H946" s="136"/>
      <c r="I946" s="150"/>
      <c r="J946" s="151">
        <v>0</v>
      </c>
      <c r="K946" s="151">
        <v>0</v>
      </c>
      <c r="L946" s="152"/>
      <c r="M946" s="151"/>
      <c r="N946" s="151"/>
    </row>
    <row r="947" spans="1:14" customFormat="1">
      <c r="A947" s="137"/>
      <c r="B947" s="138"/>
      <c r="C947" s="138"/>
      <c r="D947" s="139"/>
      <c r="E947" s="139"/>
      <c r="F947" s="140"/>
      <c r="G947" s="140"/>
      <c r="H947" s="140"/>
      <c r="I947" s="153"/>
      <c r="J947" s="154">
        <v>0</v>
      </c>
      <c r="K947" s="154">
        <v>0</v>
      </c>
      <c r="L947" s="155"/>
      <c r="M947" s="154"/>
      <c r="N947" s="154"/>
    </row>
    <row r="948" spans="1:14" customFormat="1">
      <c r="A948" s="133"/>
      <c r="B948" s="134"/>
      <c r="C948" s="134"/>
      <c r="D948" s="135"/>
      <c r="E948" s="135"/>
      <c r="F948" s="136"/>
      <c r="G948" s="136"/>
      <c r="H948" s="136"/>
      <c r="I948" s="150"/>
      <c r="J948" s="151">
        <v>0</v>
      </c>
      <c r="K948" s="151">
        <v>0</v>
      </c>
      <c r="L948" s="152"/>
      <c r="M948" s="151"/>
      <c r="N948" s="151"/>
    </row>
    <row r="949" spans="1:14" customFormat="1">
      <c r="A949" s="137"/>
      <c r="B949" s="138"/>
      <c r="C949" s="138"/>
      <c r="D949" s="139"/>
      <c r="E949" s="139"/>
      <c r="F949" s="140"/>
      <c r="G949" s="140"/>
      <c r="H949" s="140"/>
      <c r="I949" s="153"/>
      <c r="J949" s="154">
        <v>0</v>
      </c>
      <c r="K949" s="154">
        <v>0</v>
      </c>
      <c r="L949" s="155"/>
      <c r="M949" s="154"/>
      <c r="N949" s="154"/>
    </row>
    <row r="950" spans="1:14" customFormat="1">
      <c r="A950" s="133"/>
      <c r="B950" s="134"/>
      <c r="C950" s="134"/>
      <c r="D950" s="135"/>
      <c r="E950" s="135"/>
      <c r="F950" s="136"/>
      <c r="G950" s="136"/>
      <c r="H950" s="136"/>
      <c r="I950" s="150"/>
      <c r="J950" s="151">
        <v>0</v>
      </c>
      <c r="K950" s="151">
        <v>0</v>
      </c>
      <c r="L950" s="152"/>
      <c r="M950" s="151"/>
      <c r="N950" s="151"/>
    </row>
    <row r="951" spans="1:14" customFormat="1">
      <c r="A951" s="137"/>
      <c r="B951" s="138"/>
      <c r="C951" s="138"/>
      <c r="D951" s="139"/>
      <c r="E951" s="139"/>
      <c r="F951" s="140"/>
      <c r="G951" s="140"/>
      <c r="H951" s="140"/>
      <c r="I951" s="153"/>
      <c r="J951" s="154">
        <v>0</v>
      </c>
      <c r="K951" s="154">
        <v>0</v>
      </c>
      <c r="L951" s="155"/>
      <c r="M951" s="154"/>
      <c r="N951" s="154"/>
    </row>
    <row r="952" spans="1:14" customFormat="1">
      <c r="A952" s="133"/>
      <c r="B952" s="134"/>
      <c r="C952" s="134"/>
      <c r="D952" s="135"/>
      <c r="E952" s="135"/>
      <c r="F952" s="136"/>
      <c r="G952" s="136"/>
      <c r="H952" s="136"/>
      <c r="I952" s="150"/>
      <c r="J952" s="151">
        <v>0</v>
      </c>
      <c r="K952" s="151">
        <v>0</v>
      </c>
      <c r="L952" s="152"/>
      <c r="M952" s="151"/>
      <c r="N952" s="151"/>
    </row>
    <row r="953" spans="1:14" customFormat="1">
      <c r="A953" s="137"/>
      <c r="B953" s="138"/>
      <c r="C953" s="138"/>
      <c r="D953" s="139"/>
      <c r="E953" s="139"/>
      <c r="F953" s="140"/>
      <c r="G953" s="140"/>
      <c r="H953" s="140"/>
      <c r="I953" s="153"/>
      <c r="J953" s="154">
        <v>0</v>
      </c>
      <c r="K953" s="154">
        <v>0</v>
      </c>
      <c r="L953" s="155"/>
      <c r="M953" s="154"/>
      <c r="N953" s="154"/>
    </row>
    <row r="954" spans="1:14" customFormat="1">
      <c r="A954" s="133"/>
      <c r="B954" s="134"/>
      <c r="C954" s="134"/>
      <c r="D954" s="135"/>
      <c r="E954" s="135"/>
      <c r="F954" s="136"/>
      <c r="G954" s="136"/>
      <c r="H954" s="136"/>
      <c r="I954" s="150"/>
      <c r="J954" s="151">
        <v>0</v>
      </c>
      <c r="K954" s="151">
        <v>0</v>
      </c>
      <c r="L954" s="152"/>
      <c r="M954" s="151"/>
      <c r="N954" s="151"/>
    </row>
    <row r="955" spans="1:14" customFormat="1">
      <c r="A955" s="137"/>
      <c r="B955" s="138"/>
      <c r="C955" s="138"/>
      <c r="D955" s="139"/>
      <c r="E955" s="139"/>
      <c r="F955" s="140"/>
      <c r="G955" s="140"/>
      <c r="H955" s="140"/>
      <c r="I955" s="153"/>
      <c r="J955" s="154">
        <v>0</v>
      </c>
      <c r="K955" s="154">
        <v>0</v>
      </c>
      <c r="L955" s="155"/>
      <c r="M955" s="154"/>
      <c r="N955" s="154"/>
    </row>
    <row r="956" spans="1:14" customFormat="1">
      <c r="A956" s="133"/>
      <c r="B956" s="134"/>
      <c r="C956" s="134"/>
      <c r="D956" s="135"/>
      <c r="E956" s="135"/>
      <c r="F956" s="136"/>
      <c r="G956" s="136"/>
      <c r="H956" s="136"/>
      <c r="I956" s="150"/>
      <c r="J956" s="151">
        <v>0</v>
      </c>
      <c r="K956" s="151">
        <v>0</v>
      </c>
      <c r="L956" s="152"/>
      <c r="M956" s="151"/>
      <c r="N956" s="151"/>
    </row>
    <row r="957" spans="1:14" customFormat="1">
      <c r="A957" s="137"/>
      <c r="B957" s="138"/>
      <c r="C957" s="138"/>
      <c r="D957" s="139"/>
      <c r="E957" s="139"/>
      <c r="F957" s="140"/>
      <c r="G957" s="140"/>
      <c r="H957" s="140"/>
      <c r="I957" s="153"/>
      <c r="J957" s="154">
        <v>0</v>
      </c>
      <c r="K957" s="154">
        <v>0</v>
      </c>
      <c r="L957" s="155"/>
      <c r="M957" s="154"/>
      <c r="N957" s="154"/>
    </row>
    <row r="958" spans="1:14" customFormat="1">
      <c r="A958" s="133"/>
      <c r="B958" s="134"/>
      <c r="C958" s="134"/>
      <c r="D958" s="135"/>
      <c r="E958" s="135"/>
      <c r="F958" s="136"/>
      <c r="G958" s="136"/>
      <c r="H958" s="136"/>
      <c r="I958" s="150"/>
      <c r="J958" s="151">
        <v>0</v>
      </c>
      <c r="K958" s="151">
        <v>0</v>
      </c>
      <c r="L958" s="152"/>
      <c r="M958" s="151"/>
      <c r="N958" s="151"/>
    </row>
    <row r="959" spans="1:14" customFormat="1">
      <c r="A959" s="137"/>
      <c r="B959" s="138"/>
      <c r="C959" s="138"/>
      <c r="D959" s="139"/>
      <c r="E959" s="139"/>
      <c r="F959" s="140"/>
      <c r="G959" s="140"/>
      <c r="H959" s="140"/>
      <c r="I959" s="153"/>
      <c r="J959" s="154">
        <v>0</v>
      </c>
      <c r="K959" s="154">
        <v>0</v>
      </c>
      <c r="L959" s="155"/>
      <c r="M959" s="154"/>
      <c r="N959" s="154"/>
    </row>
    <row r="960" spans="1:14" customFormat="1">
      <c r="A960" s="133"/>
      <c r="B960" s="134"/>
      <c r="C960" s="134"/>
      <c r="D960" s="135"/>
      <c r="E960" s="135"/>
      <c r="F960" s="136"/>
      <c r="G960" s="136"/>
      <c r="H960" s="136"/>
      <c r="I960" s="150"/>
      <c r="J960" s="151">
        <v>0</v>
      </c>
      <c r="K960" s="151">
        <v>0</v>
      </c>
      <c r="L960" s="152"/>
      <c r="M960" s="151"/>
      <c r="N960" s="151"/>
    </row>
    <row r="961" spans="1:14" customFormat="1">
      <c r="A961" s="137"/>
      <c r="B961" s="138"/>
      <c r="C961" s="138"/>
      <c r="D961" s="139"/>
      <c r="E961" s="139"/>
      <c r="F961" s="140"/>
      <c r="G961" s="140"/>
      <c r="H961" s="140"/>
      <c r="I961" s="153"/>
      <c r="J961" s="154">
        <v>0</v>
      </c>
      <c r="K961" s="154">
        <v>0</v>
      </c>
      <c r="L961" s="155"/>
      <c r="M961" s="154"/>
      <c r="N961" s="154"/>
    </row>
    <row r="962" spans="1:14" customFormat="1">
      <c r="A962" s="133"/>
      <c r="B962" s="134"/>
      <c r="C962" s="134"/>
      <c r="D962" s="135"/>
      <c r="E962" s="135"/>
      <c r="F962" s="136"/>
      <c r="G962" s="136"/>
      <c r="H962" s="136"/>
      <c r="I962" s="150"/>
      <c r="J962" s="151">
        <v>0</v>
      </c>
      <c r="K962" s="151">
        <v>0</v>
      </c>
      <c r="L962" s="152"/>
      <c r="M962" s="151"/>
      <c r="N962" s="151"/>
    </row>
    <row r="963" spans="1:14" customFormat="1">
      <c r="A963" s="137"/>
      <c r="B963" s="138"/>
      <c r="C963" s="138"/>
      <c r="D963" s="139"/>
      <c r="E963" s="139"/>
      <c r="F963" s="140"/>
      <c r="G963" s="140"/>
      <c r="H963" s="140"/>
      <c r="I963" s="153"/>
      <c r="J963" s="154">
        <v>0</v>
      </c>
      <c r="K963" s="154">
        <v>0</v>
      </c>
      <c r="L963" s="155"/>
      <c r="M963" s="154"/>
      <c r="N963" s="154"/>
    </row>
    <row r="964" spans="1:14" customFormat="1">
      <c r="A964" s="133"/>
      <c r="B964" s="134"/>
      <c r="C964" s="134"/>
      <c r="D964" s="135"/>
      <c r="E964" s="135"/>
      <c r="F964" s="136"/>
      <c r="G964" s="136"/>
      <c r="H964" s="136"/>
      <c r="I964" s="150"/>
      <c r="J964" s="151">
        <v>0</v>
      </c>
      <c r="K964" s="151">
        <v>0</v>
      </c>
      <c r="L964" s="152"/>
      <c r="M964" s="151"/>
      <c r="N964" s="151"/>
    </row>
    <row r="965" spans="1:14" customFormat="1">
      <c r="A965" s="137"/>
      <c r="B965" s="138"/>
      <c r="C965" s="138"/>
      <c r="D965" s="139"/>
      <c r="E965" s="139"/>
      <c r="F965" s="140"/>
      <c r="G965" s="140"/>
      <c r="H965" s="140"/>
      <c r="I965" s="153"/>
      <c r="J965" s="154">
        <v>0</v>
      </c>
      <c r="K965" s="154">
        <v>0</v>
      </c>
      <c r="L965" s="155"/>
      <c r="M965" s="154"/>
      <c r="N965" s="154"/>
    </row>
    <row r="966" spans="1:14" customFormat="1">
      <c r="A966" s="133"/>
      <c r="B966" s="134"/>
      <c r="C966" s="134"/>
      <c r="D966" s="135"/>
      <c r="E966" s="135"/>
      <c r="F966" s="136"/>
      <c r="G966" s="136"/>
      <c r="H966" s="136"/>
      <c r="I966" s="150"/>
      <c r="J966" s="151">
        <v>0</v>
      </c>
      <c r="K966" s="151">
        <v>0</v>
      </c>
      <c r="L966" s="152"/>
      <c r="M966" s="151"/>
      <c r="N966" s="151"/>
    </row>
    <row r="967" spans="1:14" customFormat="1">
      <c r="A967" s="137"/>
      <c r="B967" s="138"/>
      <c r="C967" s="138"/>
      <c r="D967" s="139"/>
      <c r="E967" s="139"/>
      <c r="F967" s="140"/>
      <c r="G967" s="140"/>
      <c r="H967" s="140"/>
      <c r="I967" s="153"/>
      <c r="J967" s="154">
        <v>0</v>
      </c>
      <c r="K967" s="154">
        <v>0</v>
      </c>
      <c r="L967" s="155"/>
      <c r="M967" s="154"/>
      <c r="N967" s="154"/>
    </row>
    <row r="968" spans="1:14" customFormat="1">
      <c r="A968" s="133"/>
      <c r="B968" s="134"/>
      <c r="C968" s="134"/>
      <c r="D968" s="135"/>
      <c r="E968" s="135"/>
      <c r="F968" s="136"/>
      <c r="G968" s="136"/>
      <c r="H968" s="136"/>
      <c r="I968" s="150"/>
      <c r="J968" s="151">
        <v>0</v>
      </c>
      <c r="K968" s="151">
        <v>0</v>
      </c>
      <c r="L968" s="152"/>
      <c r="M968" s="151"/>
      <c r="N968" s="151"/>
    </row>
    <row r="969" spans="1:14" customFormat="1">
      <c r="A969" s="137"/>
      <c r="B969" s="138"/>
      <c r="C969" s="138"/>
      <c r="D969" s="139"/>
      <c r="E969" s="139"/>
      <c r="F969" s="140"/>
      <c r="G969" s="140"/>
      <c r="H969" s="140"/>
      <c r="I969" s="153"/>
      <c r="J969" s="154">
        <v>0</v>
      </c>
      <c r="K969" s="154">
        <v>0</v>
      </c>
      <c r="L969" s="155"/>
      <c r="M969" s="154"/>
      <c r="N969" s="154"/>
    </row>
    <row r="970" spans="1:14" customFormat="1">
      <c r="A970" s="133"/>
      <c r="B970" s="134"/>
      <c r="C970" s="134"/>
      <c r="D970" s="135"/>
      <c r="E970" s="135"/>
      <c r="F970" s="136"/>
      <c r="G970" s="136"/>
      <c r="H970" s="136"/>
      <c r="I970" s="150"/>
      <c r="J970" s="151">
        <v>0</v>
      </c>
      <c r="K970" s="151">
        <v>0</v>
      </c>
      <c r="L970" s="152"/>
      <c r="M970" s="151"/>
      <c r="N970" s="151"/>
    </row>
    <row r="971" spans="1:14" customFormat="1">
      <c r="A971" s="137"/>
      <c r="B971" s="138"/>
      <c r="C971" s="138"/>
      <c r="D971" s="139"/>
      <c r="E971" s="139"/>
      <c r="F971" s="140"/>
      <c r="G971" s="140"/>
      <c r="H971" s="140"/>
      <c r="I971" s="153"/>
      <c r="J971" s="154">
        <v>0</v>
      </c>
      <c r="K971" s="154">
        <v>0</v>
      </c>
      <c r="L971" s="155"/>
      <c r="M971" s="154"/>
      <c r="N971" s="154"/>
    </row>
    <row r="972" spans="1:14" customFormat="1">
      <c r="A972" s="133"/>
      <c r="B972" s="134"/>
      <c r="C972" s="134"/>
      <c r="D972" s="135"/>
      <c r="E972" s="135"/>
      <c r="F972" s="136"/>
      <c r="G972" s="136"/>
      <c r="H972" s="136"/>
      <c r="I972" s="150"/>
      <c r="J972" s="151">
        <v>0</v>
      </c>
      <c r="K972" s="151">
        <v>0</v>
      </c>
      <c r="L972" s="152"/>
      <c r="M972" s="151"/>
      <c r="N972" s="151"/>
    </row>
    <row r="973" spans="1:14" customFormat="1">
      <c r="A973" s="137"/>
      <c r="B973" s="138"/>
      <c r="C973" s="138"/>
      <c r="D973" s="139"/>
      <c r="E973" s="139"/>
      <c r="F973" s="140"/>
      <c r="G973" s="140"/>
      <c r="H973" s="140"/>
      <c r="I973" s="153"/>
      <c r="J973" s="154">
        <v>0</v>
      </c>
      <c r="K973" s="154">
        <v>0</v>
      </c>
      <c r="L973" s="155"/>
      <c r="M973" s="154"/>
      <c r="N973" s="154"/>
    </row>
    <row r="974" spans="1:14" customFormat="1">
      <c r="A974" s="133"/>
      <c r="B974" s="134"/>
      <c r="C974" s="134"/>
      <c r="D974" s="135"/>
      <c r="E974" s="135"/>
      <c r="F974" s="136"/>
      <c r="G974" s="136"/>
      <c r="H974" s="136"/>
      <c r="I974" s="150"/>
      <c r="J974" s="151">
        <v>0</v>
      </c>
      <c r="K974" s="151">
        <v>0</v>
      </c>
      <c r="L974" s="152"/>
      <c r="M974" s="151"/>
      <c r="N974" s="151"/>
    </row>
    <row r="975" spans="1:14" customFormat="1">
      <c r="A975" s="137"/>
      <c r="B975" s="138"/>
      <c r="C975" s="138"/>
      <c r="D975" s="139"/>
      <c r="E975" s="139"/>
      <c r="F975" s="140"/>
      <c r="G975" s="140"/>
      <c r="H975" s="140"/>
      <c r="I975" s="153"/>
      <c r="J975" s="154">
        <v>0</v>
      </c>
      <c r="K975" s="154">
        <v>0</v>
      </c>
      <c r="L975" s="155"/>
      <c r="M975" s="154"/>
      <c r="N975" s="154"/>
    </row>
    <row r="976" spans="1:14" customFormat="1">
      <c r="A976" s="133"/>
      <c r="B976" s="134"/>
      <c r="C976" s="134"/>
      <c r="D976" s="135"/>
      <c r="E976" s="135"/>
      <c r="F976" s="136"/>
      <c r="G976" s="136"/>
      <c r="H976" s="136"/>
      <c r="I976" s="150"/>
      <c r="J976" s="151">
        <v>0</v>
      </c>
      <c r="K976" s="151">
        <v>0</v>
      </c>
      <c r="L976" s="152"/>
      <c r="M976" s="151"/>
      <c r="N976" s="151"/>
    </row>
    <row r="977" spans="1:14" customFormat="1">
      <c r="A977" s="137"/>
      <c r="B977" s="138"/>
      <c r="C977" s="138"/>
      <c r="D977" s="139"/>
      <c r="E977" s="139"/>
      <c r="F977" s="140"/>
      <c r="G977" s="140"/>
      <c r="H977" s="140"/>
      <c r="I977" s="153"/>
      <c r="J977" s="154">
        <v>0</v>
      </c>
      <c r="K977" s="154">
        <v>0</v>
      </c>
      <c r="L977" s="155"/>
      <c r="M977" s="154"/>
      <c r="N977" s="154"/>
    </row>
    <row r="978" spans="1:14" customFormat="1">
      <c r="A978" s="133"/>
      <c r="B978" s="134"/>
      <c r="C978" s="134"/>
      <c r="D978" s="135"/>
      <c r="E978" s="135"/>
      <c r="F978" s="136"/>
      <c r="G978" s="136"/>
      <c r="H978" s="136"/>
      <c r="I978" s="150"/>
      <c r="J978" s="151">
        <v>0</v>
      </c>
      <c r="K978" s="151">
        <v>0</v>
      </c>
      <c r="L978" s="152"/>
      <c r="M978" s="151"/>
      <c r="N978" s="151"/>
    </row>
    <row r="979" spans="1:14" customFormat="1">
      <c r="A979" s="137"/>
      <c r="B979" s="138"/>
      <c r="C979" s="138"/>
      <c r="D979" s="139"/>
      <c r="E979" s="139"/>
      <c r="F979" s="140"/>
      <c r="G979" s="140"/>
      <c r="H979" s="140"/>
      <c r="I979" s="153"/>
      <c r="J979" s="154">
        <v>0</v>
      </c>
      <c r="K979" s="154">
        <v>0</v>
      </c>
      <c r="L979" s="155"/>
      <c r="M979" s="154"/>
      <c r="N979" s="154"/>
    </row>
    <row r="980" spans="1:14" customFormat="1">
      <c r="A980" s="133"/>
      <c r="B980" s="134"/>
      <c r="C980" s="134"/>
      <c r="D980" s="135"/>
      <c r="E980" s="135"/>
      <c r="F980" s="136"/>
      <c r="G980" s="136"/>
      <c r="H980" s="136"/>
      <c r="I980" s="150"/>
      <c r="J980" s="151">
        <v>0</v>
      </c>
      <c r="K980" s="151">
        <v>0</v>
      </c>
      <c r="L980" s="152"/>
      <c r="M980" s="151"/>
      <c r="N980" s="151"/>
    </row>
    <row r="981" spans="1:14" customFormat="1">
      <c r="A981" s="137"/>
      <c r="B981" s="138"/>
      <c r="C981" s="138"/>
      <c r="D981" s="139"/>
      <c r="E981" s="139"/>
      <c r="F981" s="140"/>
      <c r="G981" s="140"/>
      <c r="H981" s="140"/>
      <c r="I981" s="153"/>
      <c r="J981" s="154">
        <v>0</v>
      </c>
      <c r="K981" s="154">
        <v>0</v>
      </c>
      <c r="L981" s="155"/>
      <c r="M981" s="154"/>
      <c r="N981" s="154"/>
    </row>
    <row r="982" spans="1:14" customFormat="1">
      <c r="A982" s="133"/>
      <c r="B982" s="134"/>
      <c r="C982" s="134"/>
      <c r="D982" s="135"/>
      <c r="E982" s="135"/>
      <c r="F982" s="136"/>
      <c r="G982" s="136"/>
      <c r="H982" s="136"/>
      <c r="I982" s="150"/>
      <c r="J982" s="151">
        <v>0</v>
      </c>
      <c r="K982" s="151">
        <v>0</v>
      </c>
      <c r="L982" s="152"/>
      <c r="M982" s="151"/>
      <c r="N982" s="151"/>
    </row>
    <row r="983" spans="1:14" customFormat="1">
      <c r="A983" s="137"/>
      <c r="B983" s="138"/>
      <c r="C983" s="138"/>
      <c r="D983" s="139"/>
      <c r="E983" s="139"/>
      <c r="F983" s="140"/>
      <c r="G983" s="140"/>
      <c r="H983" s="140"/>
      <c r="I983" s="153"/>
      <c r="J983" s="154">
        <v>0</v>
      </c>
      <c r="K983" s="154">
        <v>0</v>
      </c>
      <c r="L983" s="155"/>
      <c r="M983" s="154"/>
      <c r="N983" s="154"/>
    </row>
    <row r="984" spans="1:14" customFormat="1">
      <c r="A984" s="133"/>
      <c r="B984" s="134"/>
      <c r="C984" s="134"/>
      <c r="D984" s="135"/>
      <c r="E984" s="135"/>
      <c r="F984" s="136"/>
      <c r="G984" s="136"/>
      <c r="H984" s="136"/>
      <c r="I984" s="150"/>
      <c r="J984" s="151">
        <v>0</v>
      </c>
      <c r="K984" s="151">
        <v>0</v>
      </c>
      <c r="L984" s="152"/>
      <c r="M984" s="151"/>
      <c r="N984" s="151"/>
    </row>
    <row r="985" spans="1:14" customFormat="1">
      <c r="A985" s="137"/>
      <c r="B985" s="138"/>
      <c r="C985" s="138"/>
      <c r="D985" s="139"/>
      <c r="E985" s="139"/>
      <c r="F985" s="140"/>
      <c r="G985" s="140"/>
      <c r="H985" s="140"/>
      <c r="I985" s="153"/>
      <c r="J985" s="154">
        <v>0</v>
      </c>
      <c r="K985" s="154">
        <v>0</v>
      </c>
      <c r="L985" s="155"/>
      <c r="M985" s="154"/>
      <c r="N985" s="154"/>
    </row>
    <row r="986" spans="1:14" customFormat="1">
      <c r="A986" s="133"/>
      <c r="B986" s="134"/>
      <c r="C986" s="134"/>
      <c r="D986" s="135"/>
      <c r="E986" s="135"/>
      <c r="F986" s="136"/>
      <c r="G986" s="136"/>
      <c r="H986" s="136"/>
      <c r="I986" s="150"/>
      <c r="J986" s="151">
        <v>0</v>
      </c>
      <c r="K986" s="151">
        <v>0</v>
      </c>
      <c r="L986" s="152"/>
      <c r="M986" s="151"/>
      <c r="N986" s="151"/>
    </row>
    <row r="987" spans="1:14" customFormat="1">
      <c r="A987" s="137"/>
      <c r="B987" s="138"/>
      <c r="C987" s="138"/>
      <c r="D987" s="139"/>
      <c r="E987" s="139"/>
      <c r="F987" s="140"/>
      <c r="G987" s="140"/>
      <c r="H987" s="140"/>
      <c r="I987" s="153"/>
      <c r="J987" s="154">
        <v>0</v>
      </c>
      <c r="K987" s="154">
        <v>0</v>
      </c>
      <c r="L987" s="155"/>
      <c r="M987" s="154"/>
      <c r="N987" s="154"/>
    </row>
    <row r="988" spans="1:14" customFormat="1">
      <c r="A988" s="133"/>
      <c r="B988" s="134"/>
      <c r="C988" s="134"/>
      <c r="D988" s="135"/>
      <c r="E988" s="135"/>
      <c r="F988" s="136"/>
      <c r="G988" s="136"/>
      <c r="H988" s="136"/>
      <c r="I988" s="150"/>
      <c r="J988" s="151">
        <v>0</v>
      </c>
      <c r="K988" s="151">
        <v>0</v>
      </c>
      <c r="L988" s="152"/>
      <c r="M988" s="151"/>
      <c r="N988" s="151"/>
    </row>
    <row r="989" spans="1:14" customFormat="1">
      <c r="A989" s="137"/>
      <c r="B989" s="138"/>
      <c r="C989" s="138"/>
      <c r="D989" s="139"/>
      <c r="E989" s="139"/>
      <c r="F989" s="140"/>
      <c r="G989" s="140"/>
      <c r="H989" s="140"/>
      <c r="I989" s="153"/>
      <c r="J989" s="154">
        <v>0</v>
      </c>
      <c r="K989" s="154">
        <v>0</v>
      </c>
      <c r="L989" s="155"/>
      <c r="M989" s="154"/>
      <c r="N989" s="154"/>
    </row>
    <row r="990" spans="1:14" customFormat="1">
      <c r="A990" s="133"/>
      <c r="B990" s="134"/>
      <c r="C990" s="134"/>
      <c r="D990" s="135"/>
      <c r="E990" s="135"/>
      <c r="F990" s="136"/>
      <c r="G990" s="136"/>
      <c r="H990" s="136"/>
      <c r="I990" s="150"/>
      <c r="J990" s="151">
        <v>0</v>
      </c>
      <c r="K990" s="151">
        <v>0</v>
      </c>
      <c r="L990" s="152"/>
      <c r="M990" s="151"/>
      <c r="N990" s="151"/>
    </row>
    <row r="991" spans="1:14" customFormat="1">
      <c r="A991" s="137"/>
      <c r="B991" s="138"/>
      <c r="C991" s="138"/>
      <c r="D991" s="139"/>
      <c r="E991" s="139"/>
      <c r="F991" s="140"/>
      <c r="G991" s="140"/>
      <c r="H991" s="140"/>
      <c r="I991" s="153"/>
      <c r="J991" s="154">
        <v>0</v>
      </c>
      <c r="K991" s="154">
        <v>0</v>
      </c>
      <c r="L991" s="155"/>
      <c r="M991" s="154"/>
      <c r="N991" s="154"/>
    </row>
    <row r="992" spans="1:14" customFormat="1">
      <c r="A992" s="133"/>
      <c r="B992" s="134"/>
      <c r="C992" s="134"/>
      <c r="D992" s="135"/>
      <c r="E992" s="135"/>
      <c r="F992" s="136"/>
      <c r="G992" s="136"/>
      <c r="H992" s="136"/>
      <c r="I992" s="150"/>
      <c r="J992" s="151">
        <v>0</v>
      </c>
      <c r="K992" s="151">
        <v>0</v>
      </c>
      <c r="L992" s="152"/>
      <c r="M992" s="151"/>
      <c r="N992" s="151"/>
    </row>
    <row r="993" spans="1:14" customFormat="1">
      <c r="A993" s="137"/>
      <c r="B993" s="138"/>
      <c r="C993" s="138"/>
      <c r="D993" s="139"/>
      <c r="E993" s="139"/>
      <c r="F993" s="140"/>
      <c r="G993" s="140"/>
      <c r="H993" s="140"/>
      <c r="I993" s="153"/>
      <c r="J993" s="154">
        <v>0</v>
      </c>
      <c r="K993" s="154">
        <v>0</v>
      </c>
      <c r="L993" s="155"/>
      <c r="M993" s="154"/>
      <c r="N993" s="154"/>
    </row>
    <row r="994" spans="1:14" customFormat="1">
      <c r="A994" s="133"/>
      <c r="B994" s="134"/>
      <c r="C994" s="134"/>
      <c r="D994" s="135"/>
      <c r="E994" s="135"/>
      <c r="F994" s="136"/>
      <c r="G994" s="136"/>
      <c r="H994" s="136"/>
      <c r="I994" s="150"/>
      <c r="J994" s="151">
        <v>0</v>
      </c>
      <c r="K994" s="151">
        <v>0</v>
      </c>
      <c r="L994" s="152"/>
      <c r="M994" s="151"/>
      <c r="N994" s="151"/>
    </row>
    <row r="995" spans="1:14" customFormat="1">
      <c r="A995" s="137"/>
      <c r="B995" s="138"/>
      <c r="C995" s="138"/>
      <c r="D995" s="139"/>
      <c r="E995" s="139"/>
      <c r="F995" s="140"/>
      <c r="G995" s="140"/>
      <c r="H995" s="140"/>
      <c r="I995" s="153"/>
      <c r="J995" s="154">
        <v>0</v>
      </c>
      <c r="K995" s="154">
        <v>0</v>
      </c>
      <c r="L995" s="155"/>
      <c r="M995" s="154"/>
      <c r="N995" s="154"/>
    </row>
    <row r="996" spans="1:14" customFormat="1">
      <c r="A996" s="133"/>
      <c r="B996" s="134"/>
      <c r="C996" s="134"/>
      <c r="D996" s="135"/>
      <c r="E996" s="135"/>
      <c r="F996" s="136"/>
      <c r="G996" s="136"/>
      <c r="H996" s="136"/>
      <c r="I996" s="150"/>
      <c r="J996" s="151">
        <v>0</v>
      </c>
      <c r="K996" s="151">
        <v>0</v>
      </c>
      <c r="L996" s="152"/>
      <c r="M996" s="151"/>
      <c r="N996" s="151"/>
    </row>
    <row r="997" spans="1:14" customFormat="1">
      <c r="A997" s="137"/>
      <c r="B997" s="138"/>
      <c r="C997" s="138"/>
      <c r="D997" s="139"/>
      <c r="E997" s="139"/>
      <c r="F997" s="140"/>
      <c r="G997" s="140"/>
      <c r="H997" s="140"/>
      <c r="I997" s="153"/>
      <c r="J997" s="154">
        <v>0</v>
      </c>
      <c r="K997" s="154">
        <v>0</v>
      </c>
      <c r="L997" s="155"/>
      <c r="M997" s="154"/>
      <c r="N997" s="154"/>
    </row>
    <row r="998" spans="1:14" customFormat="1">
      <c r="A998" s="133"/>
      <c r="B998" s="134"/>
      <c r="C998" s="134"/>
      <c r="D998" s="135"/>
      <c r="E998" s="135"/>
      <c r="F998" s="136"/>
      <c r="G998" s="136"/>
      <c r="H998" s="136"/>
      <c r="I998" s="150"/>
      <c r="J998" s="151">
        <v>0</v>
      </c>
      <c r="K998" s="151">
        <v>0</v>
      </c>
      <c r="L998" s="152"/>
      <c r="M998" s="151"/>
      <c r="N998" s="151"/>
    </row>
    <row r="999" spans="1:14" customFormat="1">
      <c r="A999" s="137"/>
      <c r="B999" s="138"/>
      <c r="C999" s="138"/>
      <c r="D999" s="139"/>
      <c r="E999" s="139"/>
      <c r="F999" s="140"/>
      <c r="G999" s="140"/>
      <c r="H999" s="140"/>
      <c r="I999" s="153"/>
      <c r="J999" s="154">
        <v>0</v>
      </c>
      <c r="K999" s="154">
        <v>0</v>
      </c>
      <c r="L999" s="155"/>
      <c r="M999" s="154"/>
      <c r="N999" s="154"/>
    </row>
    <row r="1000" spans="1:14" customFormat="1">
      <c r="A1000" s="156"/>
      <c r="B1000" s="157"/>
      <c r="C1000" s="157"/>
      <c r="D1000" s="158"/>
      <c r="E1000" s="158"/>
      <c r="F1000" s="159"/>
      <c r="G1000" s="159"/>
      <c r="H1000" s="159"/>
      <c r="I1000" s="160"/>
      <c r="J1000" s="161">
        <v>0</v>
      </c>
      <c r="K1000" s="161">
        <v>0</v>
      </c>
      <c r="L1000" s="162"/>
      <c r="M1000" s="161"/>
      <c r="N1000" s="161"/>
    </row>
  </sheetData>
  <customSheetViews>
    <customSheetView guid="{A37D8FF2-64FE-4D03-A072-5C55028CA0E5}">
      <pane ySplit="5" topLeftCell="A6" activePane="bottomLeft" state="frozen"/>
      <selection pane="bottomLeft" activeCell="E13" sqref="E13"/>
      <pageMargins left="0.7" right="0.7" top="0.75" bottom="0.75" header="0.3" footer="0.3"/>
    </customSheetView>
    <customSheetView guid="{49F94A0E-0D24-42DC-9B9A-8AB8B2DEA003}">
      <pane ySplit="5" topLeftCell="A8" activePane="bottomRight" state="frozen"/>
      <selection pane="bottomRight" activeCell="A1001" sqref="A1001:IV65536"/>
      <pageMargins left="0.7" right="0.7" top="0.75" bottom="0.75" header="0.3" footer="0.3"/>
    </customSheetView>
  </customSheetViews>
  <mergeCells count="5">
    <mergeCell ref="A1:N1"/>
    <mergeCell ref="E3:E4"/>
    <mergeCell ref="F3:H4"/>
    <mergeCell ref="I3:K4"/>
    <mergeCell ref="L3:N4"/>
  </mergeCells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F0"/>
  </sheetPr>
  <dimension ref="A1:S1000"/>
  <sheetViews>
    <sheetView workbookViewId="0">
      <pane ySplit="7" topLeftCell="A17" activePane="bottomLeft" state="frozen"/>
      <selection pane="bottomLeft" activeCell="E26" sqref="E26"/>
    </sheetView>
  </sheetViews>
  <sheetFormatPr defaultRowHeight="14.25"/>
  <cols>
    <col min="1" max="1" width="9.875" style="48" customWidth="1"/>
    <col min="2" max="2" width="23.125" style="48" customWidth="1"/>
    <col min="3" max="3" width="9.125" style="48" customWidth="1"/>
    <col min="4" max="4" width="9.25" style="49" customWidth="1"/>
    <col min="5" max="5" width="11.5" style="50" customWidth="1"/>
    <col min="6" max="6" width="11.125" style="49" customWidth="1"/>
    <col min="7" max="7" width="11.125" style="51" customWidth="1"/>
    <col min="8" max="8" width="12.375" style="52" customWidth="1"/>
    <col min="9" max="9" width="11.125" style="51" customWidth="1"/>
    <col min="10" max="10" width="11.125" style="53" customWidth="1"/>
    <col min="11" max="11" width="11.125" style="52" customWidth="1"/>
    <col min="12" max="12" width="11.125" style="51" customWidth="1"/>
    <col min="13" max="14" width="10.875" style="49" customWidth="1"/>
    <col min="15" max="15" width="12.875" style="54" customWidth="1"/>
    <col min="16" max="16" width="9" style="49"/>
    <col min="17" max="17" width="9.625" style="49" customWidth="1"/>
    <col min="18" max="18" width="11.875" style="49" customWidth="1"/>
    <col min="19" max="19" width="8.625" style="49" customWidth="1"/>
    <col min="20" max="20" width="11.375" style="49" customWidth="1"/>
    <col min="21" max="25" width="9" style="49" customWidth="1"/>
    <col min="26" max="16384" width="9" style="49"/>
  </cols>
  <sheetData>
    <row r="1" spans="1:19" s="43" customFormat="1" ht="26.25" customHeight="1">
      <c r="A1" s="277" t="s">
        <v>117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61"/>
      <c r="Q1" s="61"/>
      <c r="R1" s="61"/>
    </row>
    <row r="2" spans="1:19" s="44" customFormat="1" ht="6" customHeight="1">
      <c r="A2" s="55"/>
      <c r="B2" s="55"/>
      <c r="C2" s="56"/>
      <c r="D2" s="57"/>
      <c r="E2" s="58"/>
      <c r="F2" s="57"/>
      <c r="G2" s="59"/>
      <c r="H2" s="60"/>
      <c r="I2" s="59"/>
      <c r="J2" s="82"/>
      <c r="K2" s="60"/>
      <c r="L2" s="59"/>
      <c r="M2" s="57"/>
      <c r="N2" s="57"/>
      <c r="O2" s="83"/>
      <c r="P2" s="57"/>
      <c r="Q2" s="57"/>
      <c r="R2" s="57"/>
      <c r="S2" s="100"/>
    </row>
    <row r="3" spans="1:19" s="45" customFormat="1" ht="7.5" customHeight="1">
      <c r="A3" s="61"/>
      <c r="B3" s="61"/>
      <c r="C3" s="61"/>
      <c r="D3" s="61"/>
      <c r="E3" s="62"/>
      <c r="F3" s="61"/>
      <c r="G3" s="63"/>
      <c r="H3" s="64"/>
      <c r="I3" s="63"/>
      <c r="J3" s="84"/>
      <c r="K3" s="64"/>
      <c r="L3" s="63"/>
      <c r="M3" s="63"/>
      <c r="N3" s="63"/>
      <c r="O3" s="63"/>
      <c r="P3" s="61"/>
      <c r="Q3" s="61"/>
      <c r="R3" s="61"/>
    </row>
    <row r="4" spans="1:19" s="45" customFormat="1" ht="19.5" customHeight="1">
      <c r="A4" s="61"/>
      <c r="B4" s="61"/>
      <c r="C4" s="61"/>
      <c r="D4" s="61"/>
      <c r="E4" s="278" t="s">
        <v>82</v>
      </c>
      <c r="F4" s="279"/>
      <c r="G4" s="65">
        <v>43556</v>
      </c>
      <c r="H4" s="65">
        <v>43646</v>
      </c>
      <c r="I4" s="85"/>
      <c r="J4" s="86"/>
      <c r="K4" s="87"/>
      <c r="L4" s="85"/>
      <c r="M4" s="88"/>
      <c r="N4" s="88"/>
      <c r="O4" s="89"/>
      <c r="P4" s="61"/>
      <c r="Q4" s="61"/>
      <c r="R4" s="61"/>
    </row>
    <row r="5" spans="1:19" s="45" customFormat="1" ht="18.75" customHeight="1">
      <c r="A5" s="61"/>
      <c r="B5" s="61"/>
      <c r="C5" s="61"/>
      <c r="D5" s="280" t="s">
        <v>83</v>
      </c>
      <c r="E5" s="280"/>
      <c r="F5" s="280"/>
      <c r="G5" s="280" t="s">
        <v>74</v>
      </c>
      <c r="H5" s="280"/>
      <c r="I5" s="280"/>
      <c r="J5" s="281" t="s">
        <v>75</v>
      </c>
      <c r="K5" s="281"/>
      <c r="L5" s="281"/>
      <c r="M5" s="282" t="s">
        <v>84</v>
      </c>
      <c r="N5" s="282"/>
      <c r="O5" s="282"/>
    </row>
    <row r="6" spans="1:19" s="45" customFormat="1" ht="16.5" customHeight="1">
      <c r="A6" s="61"/>
      <c r="B6" s="61"/>
      <c r="C6" s="67" t="s">
        <v>85</v>
      </c>
      <c r="D6" s="68">
        <f>SUM(D8:D65536)</f>
        <v>21</v>
      </c>
      <c r="E6" s="69"/>
      <c r="F6" s="68">
        <f>SUM(F8:F65536)</f>
        <v>378</v>
      </c>
      <c r="G6" s="68">
        <f>SUM(G8:G65536)</f>
        <v>9</v>
      </c>
      <c r="H6" s="69"/>
      <c r="I6" s="68">
        <f>SUM(I8:I65536)</f>
        <v>98</v>
      </c>
      <c r="J6" s="90">
        <f>SUM(J8:J65536)</f>
        <v>1</v>
      </c>
      <c r="K6" s="91"/>
      <c r="L6" s="92">
        <f>SUM(L8:L65536)</f>
        <v>18</v>
      </c>
      <c r="M6" s="93">
        <f>SUM(M8:M65536)</f>
        <v>11</v>
      </c>
      <c r="N6" s="93"/>
      <c r="O6" s="93">
        <f>SUM(O8:O65536)</f>
        <v>262</v>
      </c>
    </row>
    <row r="7" spans="1:19" s="46" customFormat="1" ht="18" customHeight="1">
      <c r="A7" s="66" t="s">
        <v>4</v>
      </c>
      <c r="B7" s="70" t="s">
        <v>5</v>
      </c>
      <c r="C7" s="70" t="s">
        <v>86</v>
      </c>
      <c r="D7" s="71" t="s">
        <v>8</v>
      </c>
      <c r="E7" s="72" t="s">
        <v>7</v>
      </c>
      <c r="F7" s="71" t="s">
        <v>16</v>
      </c>
      <c r="G7" s="71" t="s">
        <v>8</v>
      </c>
      <c r="H7" s="72" t="s">
        <v>7</v>
      </c>
      <c r="I7" s="71" t="s">
        <v>70</v>
      </c>
      <c r="J7" s="94" t="s">
        <v>8</v>
      </c>
      <c r="K7" s="95" t="s">
        <v>7</v>
      </c>
      <c r="L7" s="96" t="s">
        <v>16</v>
      </c>
      <c r="M7" s="97" t="s">
        <v>87</v>
      </c>
      <c r="N7" s="97" t="s">
        <v>7</v>
      </c>
      <c r="O7" s="97" t="s">
        <v>16</v>
      </c>
    </row>
    <row r="8" spans="1:19" s="47" customFormat="1">
      <c r="A8" s="15">
        <v>1</v>
      </c>
      <c r="B8" s="73" t="s">
        <v>18</v>
      </c>
      <c r="C8" s="73" t="s">
        <v>79</v>
      </c>
      <c r="D8" s="74" t="str">
        <f t="array" ref="D8">IF(SUMPRODUCT((成品明细表!$A$6:$A$1000&gt;=$G$4)*(成品明细表!$A$6:$A$1000&lt;=$H$4)*(成品明细表!$C$6:$C$1000=$A8)*(成品明细表!$F$6:$F$1000))=0,"",SUMPRODUCT((成品明细表!$A$6:$A$1000&gt;=$G$4)*(成品明细表!$A$6:$A$1000&lt;=$H$4)*(成品明细表!$C$6:$C$1000=$A8)*(成品明细表!$F$6:$F$1000)))</f>
        <v/>
      </c>
      <c r="E8" s="75">
        <f t="array" ref="E8">IF(A8="","",VLOOKUP(A8,基础资料!A:E,4,0))</f>
        <v>1</v>
      </c>
      <c r="F8" s="76" t="str">
        <f t="array" ref="F8">IF(OR(A8="",D8=""),"",E8*D8)</f>
        <v/>
      </c>
      <c r="G8" s="74" t="str">
        <f t="array" ref="G8">IF(SUMPRODUCT((成品明细表!$A$6:$A$1000&gt;=$G$4)*(成品明细表!$A$6:$A$1000&lt;=$H$4)*(成品明细表!$C$6:$C$1000=$A8)*(成品明细表!$I$6:$I$1000))=0,"",SUMPRODUCT((成品明细表!$A$6:$A$1000&gt;=$G$4)*(成品明细表!$A$6:$A$1000&lt;=$H$4)*(成品明细表!$C$6:$C$1000=$A8)*(成品明细表!$I$6:$I$1000)))</f>
        <v/>
      </c>
      <c r="H8" s="75">
        <f t="array" ref="H8">IF(A8="","",VLOOKUP(A8,基础资料!A:E,4,0))</f>
        <v>1</v>
      </c>
      <c r="I8" s="76" t="str">
        <f t="array" ref="I8">IF(OR(A8="",G8=""),"",G8*H8)</f>
        <v/>
      </c>
      <c r="J8" s="74" t="str">
        <f t="array" ref="J8">IF(SUMPRODUCT((成品明细表!$A$6:$A$1000&gt;=$G$4)*(成品明细表!$A$6:$A$1000&lt;=$H$4)*(成品明细表!$C$6:$C$1000=$A8)*(成品明细表!$L$6:$L$1000))=0,"",SUMPRODUCT((成品明细表!$A$6:$A$1000&gt;=$G$4)*(成品明细表!$A$6:$A$1000&lt;=$H$4)*(成品明细表!$C$6:$C$1000=$A8)*(成品明细表!$L$6:$L$1000)))</f>
        <v/>
      </c>
      <c r="K8" s="98">
        <f t="array" ref="K8">IF(A8="","",VLOOKUP(A8,基础资料!A:E,4,0))</f>
        <v>1</v>
      </c>
      <c r="L8" s="76" t="str">
        <f t="array" ref="L8">IF(OR(A8="",J8=""),"",J8*K8)</f>
        <v/>
      </c>
      <c r="M8" s="74" t="str">
        <f t="array" ref="M8">IF(AND(D8="",G8="",J8=""),"",IF(AND(D8="",G8=""),-J8,IF(AND(D8="",J8=""),-G8,IF(AND(G8="",J8=""),D8,IF(D8="",-G8-J8,IF(G8="",D8-J8,IF(J8="",D8-G8,D8-G8-J8)))))))</f>
        <v/>
      </c>
      <c r="N8" s="98">
        <f t="array" ref="N8">IF(A8="","",VLOOKUP(A8,基础资料!A:E,4,0))</f>
        <v>1</v>
      </c>
      <c r="O8" s="76" t="str">
        <f t="array" ref="O8">IF(OR(A8="",M8=""),"",N8*M8)</f>
        <v/>
      </c>
    </row>
    <row r="9" spans="1:19" s="47" customFormat="1">
      <c r="A9" s="77">
        <v>2</v>
      </c>
      <c r="B9" s="78" t="s">
        <v>20</v>
      </c>
      <c r="C9" s="78" t="s">
        <v>79</v>
      </c>
      <c r="D9" s="79" t="str">
        <f t="array" ref="D9">IF(SUMPRODUCT((成品明细表!$A$6:$A$1000&gt;=$G$4)*(成品明细表!$A$6:$A$1000&lt;=$H$4)*(成品明细表!$C$6:$C$1000=$A9)*(成品明细表!$F$6:$F$1000))=0,"",SUMPRODUCT((成品明细表!$A$6:$A$1000&gt;=$G$4)*(成品明细表!$A$6:$A$1000&lt;=$H$4)*(成品明细表!$C$6:$C$1000=$A9)*(成品明细表!$F$6:$F$1000)))</f>
        <v/>
      </c>
      <c r="E9" s="80">
        <f t="array" ref="E9">IF(A9="","",VLOOKUP(A9,基础资料!A:E,4,0))</f>
        <v>2</v>
      </c>
      <c r="F9" s="81" t="str">
        <f t="array" ref="F9">IF(OR(A9="",D9=""),"",E9*D9)</f>
        <v/>
      </c>
      <c r="G9" s="79">
        <f t="array" ref="G9">IF(SUMPRODUCT((成品明细表!$A$6:$A$1000&gt;=$G$4)*(成品明细表!$A$6:$A$1000&lt;=$H$4)*(成品明细表!$C$6:$C$1000=$A9)*(成品明细表!$I$6:$I$1000))=0,"",SUMPRODUCT((成品明细表!$A$6:$A$1000&gt;=$G$4)*(成品明细表!$A$6:$A$1000&lt;=$H$4)*(成品明细表!$C$6:$C$1000=$A9)*(成品明细表!$I$6:$I$1000)))</f>
        <v>4</v>
      </c>
      <c r="H9" s="80">
        <f t="array" ref="H9">IF(A9="","",VLOOKUP(A9,基础资料!A:E,4,0))</f>
        <v>2</v>
      </c>
      <c r="I9" s="81">
        <f t="array" ref="I9">IF(OR(A9="",G9=""),"",G9*H9)</f>
        <v>8</v>
      </c>
      <c r="J9" s="79" t="str">
        <f t="array" ref="J9">IF(SUMPRODUCT((成品明细表!$A$6:$A$1000&gt;=$G$4)*(成品明细表!$A$6:$A$1000&lt;=$H$4)*(成品明细表!$C$6:$C$1000=$A9)*(成品明细表!$L$6:$L$1000))=0,"",SUMPRODUCT((成品明细表!$A$6:$A$1000&gt;=$G$4)*(成品明细表!$A$6:$A$1000&lt;=$H$4)*(成品明细表!$C$6:$C$1000=$A9)*(成品明细表!$L$6:$L$1000)))</f>
        <v/>
      </c>
      <c r="K9" s="99">
        <f t="array" ref="K9">IF(A9="","",VLOOKUP(A9,基础资料!A:E,4,0))</f>
        <v>2</v>
      </c>
      <c r="L9" s="81" t="str">
        <f t="array" ref="L9">IF(OR(A9="",J9=""),"",J9*K9)</f>
        <v/>
      </c>
      <c r="M9" s="79">
        <f t="array" ref="M9">IF(AND(D9="",G9="",J9=""),"",IF(AND(D9="",G9=""),-J9,IF(AND(D9="",J9=""),-G9,IF(AND(G9="",J9=""),D9,IF(D9="",-G9-J9,IF(G9="",D9-J9,IF(J9="",D9-G9,D9-G9-J9)))))))</f>
        <v>-4</v>
      </c>
      <c r="N9" s="99">
        <f t="array" ref="N9">IF(A9="","",VLOOKUP(A9,基础资料!A:E,4,0))</f>
        <v>2</v>
      </c>
      <c r="O9" s="81">
        <f t="array" ref="O9">IF(OR(A9="",M9=""),"",N9*M9)</f>
        <v>-8</v>
      </c>
    </row>
    <row r="10" spans="1:19" s="47" customFormat="1">
      <c r="A10" s="15">
        <v>3</v>
      </c>
      <c r="B10" s="73" t="s">
        <v>21</v>
      </c>
      <c r="C10" s="73" t="s">
        <v>79</v>
      </c>
      <c r="D10" s="74" t="str">
        <f t="array" ref="D10">IF(SUMPRODUCT((成品明细表!$A$6:$A$1000&gt;=$G$4)*(成品明细表!$A$6:$A$1000&lt;=$H$4)*(成品明细表!$C$6:$C$1000=$A10)*(成品明细表!$F$6:$F$1000))=0,"",SUMPRODUCT((成品明细表!$A$6:$A$1000&gt;=$G$4)*(成品明细表!$A$6:$A$1000&lt;=$H$4)*(成品明细表!$C$6:$C$1000=$A10)*(成品明细表!$F$6:$F$1000)))</f>
        <v/>
      </c>
      <c r="E10" s="75">
        <f t="array" ref="E10">IF(A10="","",VLOOKUP(A10,基础资料!A:E,4,0))</f>
        <v>3</v>
      </c>
      <c r="F10" s="76" t="str">
        <f t="array" ref="F10">IF(OR(A10="",D10=""),"",E10*D10)</f>
        <v/>
      </c>
      <c r="G10" s="74" t="str">
        <f t="array" ref="G10">IF(SUMPRODUCT((成品明细表!$A$6:$A$1000&gt;=$G$4)*(成品明细表!$A$6:$A$1000&lt;=$H$4)*(成品明细表!$C$6:$C$1000=$A10)*(成品明细表!$I$6:$I$1000))=0,"",SUMPRODUCT((成品明细表!$A$6:$A$1000&gt;=$G$4)*(成品明细表!$A$6:$A$1000&lt;=$H$4)*(成品明细表!$C$6:$C$1000=$A10)*(成品明细表!$I$6:$I$1000)))</f>
        <v/>
      </c>
      <c r="H10" s="75">
        <f t="array" ref="H10">IF(A10="","",VLOOKUP(A10,基础资料!A:E,4,0))</f>
        <v>3</v>
      </c>
      <c r="I10" s="76" t="str">
        <f t="array" ref="I10">IF(OR(A10="",G10=""),"",G10*H10)</f>
        <v/>
      </c>
      <c r="J10" s="74" t="str">
        <f t="array" ref="J10">IF(SUMPRODUCT((成品明细表!$A$6:$A$1000&gt;=$G$4)*(成品明细表!$A$6:$A$1000&lt;=$H$4)*(成品明细表!$C$6:$C$1000=$A10)*(成品明细表!$L$6:$L$1000))=0,"",SUMPRODUCT((成品明细表!$A$6:$A$1000&gt;=$G$4)*(成品明细表!$A$6:$A$1000&lt;=$H$4)*(成品明细表!$C$6:$C$1000=$A10)*(成品明细表!$L$6:$L$1000)))</f>
        <v/>
      </c>
      <c r="K10" s="98">
        <f t="array" ref="K10">IF(A10="","",VLOOKUP(A10,基础资料!A:E,4,0))</f>
        <v>3</v>
      </c>
      <c r="L10" s="76" t="str">
        <f t="array" ref="L10">IF(OR(A10="",J10=""),"",J10*K10)</f>
        <v/>
      </c>
      <c r="M10" s="74" t="str">
        <f t="array" ref="M10">IF(AND(D10="",G10="",J10=""),"",IF(AND(D10="",G10=""),-J10,IF(AND(D10="",J10=""),-G10,IF(AND(G10="",J10=""),D10,IF(D10="",-G10-J10,IF(G10="",D10-J10,IF(J10="",D10-G10,D10-G10-J10)))))))</f>
        <v/>
      </c>
      <c r="N10" s="98">
        <f t="array" ref="N10">IF(A10="","",VLOOKUP(A10,基础资料!A:E,4,0))</f>
        <v>3</v>
      </c>
      <c r="O10" s="76" t="str">
        <f t="array" ref="O10">IF(OR(A10="",M10=""),"",N10*M10)</f>
        <v/>
      </c>
    </row>
    <row r="11" spans="1:19" s="47" customFormat="1">
      <c r="A11" s="77">
        <v>4</v>
      </c>
      <c r="B11" s="78" t="s">
        <v>22</v>
      </c>
      <c r="C11" s="78" t="s">
        <v>79</v>
      </c>
      <c r="D11" s="79" t="str">
        <f t="array" ref="D11">IF(SUMPRODUCT((成品明细表!$A$6:$A$1000&gt;=$G$4)*(成品明细表!$A$6:$A$1000&lt;=$H$4)*(成品明细表!$C$6:$C$1000=$A11)*(成品明细表!$F$6:$F$1000))=0,"",SUMPRODUCT((成品明细表!$A$6:$A$1000&gt;=$G$4)*(成品明细表!$A$6:$A$1000&lt;=$H$4)*(成品明细表!$C$6:$C$1000=$A11)*(成品明细表!$F$6:$F$1000)))</f>
        <v/>
      </c>
      <c r="E11" s="80">
        <f t="array" ref="E11">IF(A11="","",VLOOKUP(A11,基础资料!A:E,4,0))</f>
        <v>4</v>
      </c>
      <c r="F11" s="81" t="str">
        <f t="array" ref="F11">IF(OR(A11="",D11=""),"",E11*D11)</f>
        <v/>
      </c>
      <c r="G11" s="79" t="str">
        <f t="array" ref="G11">IF(SUMPRODUCT((成品明细表!$A$6:$A$1000&gt;=$G$4)*(成品明细表!$A$6:$A$1000&lt;=$H$4)*(成品明细表!$C$6:$C$1000=$A11)*(成品明细表!$I$6:$I$1000))=0,"",SUMPRODUCT((成品明细表!$A$6:$A$1000&gt;=$G$4)*(成品明细表!$A$6:$A$1000&lt;=$H$4)*(成品明细表!$C$6:$C$1000=$A11)*(成品明细表!$I$6:$I$1000)))</f>
        <v/>
      </c>
      <c r="H11" s="80">
        <f t="array" ref="H11">IF(A11="","",VLOOKUP(A11,基础资料!A:E,4,0))</f>
        <v>4</v>
      </c>
      <c r="I11" s="81" t="str">
        <f t="array" ref="I11">IF(OR(A11="",G11=""),"",G11*H11)</f>
        <v/>
      </c>
      <c r="J11" s="79" t="str">
        <f t="array" ref="J11">IF(SUMPRODUCT((成品明细表!$A$6:$A$1000&gt;=$G$4)*(成品明细表!$A$6:$A$1000&lt;=$H$4)*(成品明细表!$C$6:$C$1000=$A11)*(成品明细表!$L$6:$L$1000))=0,"",SUMPRODUCT((成品明细表!$A$6:$A$1000&gt;=$G$4)*(成品明细表!$A$6:$A$1000&lt;=$H$4)*(成品明细表!$C$6:$C$1000=$A11)*(成品明细表!$L$6:$L$1000)))</f>
        <v/>
      </c>
      <c r="K11" s="99">
        <f t="array" ref="K11">IF(A11="","",VLOOKUP(A11,基础资料!A:E,4,0))</f>
        <v>4</v>
      </c>
      <c r="L11" s="81" t="str">
        <f t="array" ref="L11">IF(OR(A11="",J11=""),"",J11*K11)</f>
        <v/>
      </c>
      <c r="M11" s="79" t="str">
        <f t="array" ref="M11">IF(AND(D11="",G11="",J11=""),"",IF(AND(D11="",G11=""),-J11,IF(AND(D11="",J11=""),-G11,IF(AND(G11="",J11=""),D11,IF(D11="",-G11-J11,IF(G11="",D11-J11,IF(J11="",D11-G11,D11-G11-J11)))))))</f>
        <v/>
      </c>
      <c r="N11" s="99">
        <f t="array" ref="N11">IF(A11="","",VLOOKUP(A11,基础资料!A:E,4,0))</f>
        <v>4</v>
      </c>
      <c r="O11" s="81" t="str">
        <f t="array" ref="O11">IF(OR(A11="",M11=""),"",N11*M11)</f>
        <v/>
      </c>
    </row>
    <row r="12" spans="1:19" s="47" customFormat="1">
      <c r="A12" s="15">
        <v>5</v>
      </c>
      <c r="B12" s="73" t="s">
        <v>23</v>
      </c>
      <c r="C12" s="73" t="s">
        <v>79</v>
      </c>
      <c r="D12" s="74" t="str">
        <f t="array" ref="D12">IF(SUMPRODUCT((成品明细表!$A$6:$A$1000&gt;=$G$4)*(成品明细表!$A$6:$A$1000&lt;=$H$4)*(成品明细表!$C$6:$C$1000=$A12)*(成品明细表!$F$6:$F$1000))=0,"",SUMPRODUCT((成品明细表!$A$6:$A$1000&gt;=$G$4)*(成品明细表!$A$6:$A$1000&lt;=$H$4)*(成品明细表!$C$6:$C$1000=$A12)*(成品明细表!$F$6:$F$1000)))</f>
        <v/>
      </c>
      <c r="E12" s="75">
        <f t="array" ref="E12">IF(A12="","",VLOOKUP(A12,基础资料!A:E,4,0))</f>
        <v>5</v>
      </c>
      <c r="F12" s="76" t="str">
        <f t="array" ref="F12">IF(OR(A12="",D12=""),"",E12*D12)</f>
        <v/>
      </c>
      <c r="G12" s="74" t="str">
        <f t="array" ref="G12">IF(SUMPRODUCT((成品明细表!$A$6:$A$1000&gt;=$G$4)*(成品明细表!$A$6:$A$1000&lt;=$H$4)*(成品明细表!$C$6:$C$1000=$A12)*(成品明细表!$I$6:$I$1000))=0,"",SUMPRODUCT((成品明细表!$A$6:$A$1000&gt;=$G$4)*(成品明细表!$A$6:$A$1000&lt;=$H$4)*(成品明细表!$C$6:$C$1000=$A12)*(成品明细表!$I$6:$I$1000)))</f>
        <v/>
      </c>
      <c r="H12" s="75">
        <f t="array" ref="H12">IF(A12="","",VLOOKUP(A12,基础资料!A:E,4,0))</f>
        <v>5</v>
      </c>
      <c r="I12" s="76" t="str">
        <f t="array" ref="I12">IF(OR(A12="",G12=""),"",G12*H12)</f>
        <v/>
      </c>
      <c r="J12" s="74" t="str">
        <f t="array" ref="J12">IF(SUMPRODUCT((成品明细表!$A$6:$A$1000&gt;=$G$4)*(成品明细表!$A$6:$A$1000&lt;=$H$4)*(成品明细表!$C$6:$C$1000=$A12)*(成品明细表!$L$6:$L$1000))=0,"",SUMPRODUCT((成品明细表!$A$6:$A$1000&gt;=$G$4)*(成品明细表!$A$6:$A$1000&lt;=$H$4)*(成品明细表!$C$6:$C$1000=$A12)*(成品明细表!$L$6:$L$1000)))</f>
        <v/>
      </c>
      <c r="K12" s="98">
        <f t="array" ref="K12">IF(A12="","",VLOOKUP(A12,基础资料!A:E,4,0))</f>
        <v>5</v>
      </c>
      <c r="L12" s="76" t="str">
        <f t="array" ref="L12">IF(OR(A12="",J12=""),"",J12*K12)</f>
        <v/>
      </c>
      <c r="M12" s="74" t="str">
        <f t="array" ref="M12">IF(AND(D12="",G12="",J12=""),"",IF(AND(D12="",G12=""),-J12,IF(AND(D12="",J12=""),-G12,IF(AND(G12="",J12=""),D12,IF(D12="",-G12-J12,IF(G12="",D12-J12,IF(J12="",D12-G12,D12-G12-J12)))))))</f>
        <v/>
      </c>
      <c r="N12" s="98">
        <f t="array" ref="N12">IF(A12="","",VLOOKUP(A12,基础资料!A:E,4,0))</f>
        <v>5</v>
      </c>
      <c r="O12" s="76" t="str">
        <f t="array" ref="O12">IF(OR(A12="",M12=""),"",N12*M12)</f>
        <v/>
      </c>
    </row>
    <row r="13" spans="1:19" s="47" customFormat="1">
      <c r="A13" s="77">
        <v>6</v>
      </c>
      <c r="B13" s="78" t="s">
        <v>24</v>
      </c>
      <c r="C13" s="78" t="s">
        <v>79</v>
      </c>
      <c r="D13" s="79" t="str">
        <f t="array" ref="D13">IF(SUMPRODUCT((成品明细表!$A$6:$A$1000&gt;=$G$4)*(成品明细表!$A$6:$A$1000&lt;=$H$4)*(成品明细表!$C$6:$C$1000=$A13)*(成品明细表!$F$6:$F$1000))=0,"",SUMPRODUCT((成品明细表!$A$6:$A$1000&gt;=$G$4)*(成品明细表!$A$6:$A$1000&lt;=$H$4)*(成品明细表!$C$6:$C$1000=$A13)*(成品明细表!$F$6:$F$1000)))</f>
        <v/>
      </c>
      <c r="E13" s="80">
        <f t="array" ref="E13">IF(A13="","",VLOOKUP(A13,基础资料!A:E,4,0))</f>
        <v>6</v>
      </c>
      <c r="F13" s="81" t="str">
        <f t="array" ref="F13">IF(OR(A13="",D13=""),"",E13*D13)</f>
        <v/>
      </c>
      <c r="G13" s="79" t="str">
        <f t="array" ref="G13">IF(SUMPRODUCT((成品明细表!$A$6:$A$1000&gt;=$G$4)*(成品明细表!$A$6:$A$1000&lt;=$H$4)*(成品明细表!$C$6:$C$1000=$A13)*(成品明细表!$I$6:$I$1000))=0,"",SUMPRODUCT((成品明细表!$A$6:$A$1000&gt;=$G$4)*(成品明细表!$A$6:$A$1000&lt;=$H$4)*(成品明细表!$C$6:$C$1000=$A13)*(成品明细表!$I$6:$I$1000)))</f>
        <v/>
      </c>
      <c r="H13" s="80">
        <f t="array" ref="H13">IF(A13="","",VLOOKUP(A13,基础资料!A:E,4,0))</f>
        <v>6</v>
      </c>
      <c r="I13" s="81" t="str">
        <f t="array" ref="I13">IF(OR(A13="",G13=""),"",G13*H13)</f>
        <v/>
      </c>
      <c r="J13" s="79" t="str">
        <f t="array" ref="J13">IF(SUMPRODUCT((成品明细表!$A$6:$A$1000&gt;=$G$4)*(成品明细表!$A$6:$A$1000&lt;=$H$4)*(成品明细表!$C$6:$C$1000=$A13)*(成品明细表!$L$6:$L$1000))=0,"",SUMPRODUCT((成品明细表!$A$6:$A$1000&gt;=$G$4)*(成品明细表!$A$6:$A$1000&lt;=$H$4)*(成品明细表!$C$6:$C$1000=$A13)*(成品明细表!$L$6:$L$1000)))</f>
        <v/>
      </c>
      <c r="K13" s="99">
        <f t="array" ref="K13">IF(A13="","",VLOOKUP(A13,基础资料!A:E,4,0))</f>
        <v>6</v>
      </c>
      <c r="L13" s="81" t="str">
        <f t="array" ref="L13">IF(OR(A13="",J13=""),"",J13*K13)</f>
        <v/>
      </c>
      <c r="M13" s="79" t="str">
        <f t="array" ref="M13">IF(AND(D13="",G13="",J13=""),"",IF(AND(D13="",G13=""),-J13,IF(AND(D13="",J13=""),-G13,IF(AND(G13="",J13=""),D13,IF(D13="",-G13-J13,IF(G13="",D13-J13,IF(J13="",D13-G13,D13-G13-J13)))))))</f>
        <v/>
      </c>
      <c r="N13" s="99">
        <f t="array" ref="N13">IF(A13="","",VLOOKUP(A13,基础资料!A:E,4,0))</f>
        <v>6</v>
      </c>
      <c r="O13" s="81" t="str">
        <f t="array" ref="O13">IF(OR(A13="",M13=""),"",N13*M13)</f>
        <v/>
      </c>
    </row>
    <row r="14" spans="1:19" s="47" customFormat="1">
      <c r="A14" s="15">
        <v>7</v>
      </c>
      <c r="B14" s="73" t="s">
        <v>25</v>
      </c>
      <c r="C14" s="73" t="s">
        <v>79</v>
      </c>
      <c r="D14" s="74" t="str">
        <f t="array" ref="D14">IF(SUMPRODUCT((成品明细表!$A$6:$A$1000&gt;=$G$4)*(成品明细表!$A$6:$A$1000&lt;=$H$4)*(成品明细表!$C$6:$C$1000=$A14)*(成品明细表!$F$6:$F$1000))=0,"",SUMPRODUCT((成品明细表!$A$6:$A$1000&gt;=$G$4)*(成品明细表!$A$6:$A$1000&lt;=$H$4)*(成品明细表!$C$6:$C$1000=$A14)*(成品明细表!$F$6:$F$1000)))</f>
        <v/>
      </c>
      <c r="E14" s="75">
        <f t="array" ref="E14">IF(A14="","",VLOOKUP(A14,基础资料!A:E,4,0))</f>
        <v>7</v>
      </c>
      <c r="F14" s="76" t="str">
        <f t="array" ref="F14">IF(OR(A14="",D14=""),"",E14*D14)</f>
        <v/>
      </c>
      <c r="G14" s="74" t="str">
        <f t="array" ref="G14">IF(SUMPRODUCT((成品明细表!$A$6:$A$1000&gt;=$G$4)*(成品明细表!$A$6:$A$1000&lt;=$H$4)*(成品明细表!$C$6:$C$1000=$A14)*(成品明细表!$I$6:$I$1000))=0,"",SUMPRODUCT((成品明细表!$A$6:$A$1000&gt;=$G$4)*(成品明细表!$A$6:$A$1000&lt;=$H$4)*(成品明细表!$C$6:$C$1000=$A14)*(成品明细表!$I$6:$I$1000)))</f>
        <v/>
      </c>
      <c r="H14" s="75">
        <f t="array" ref="H14">IF(A14="","",VLOOKUP(A14,基础资料!A:E,4,0))</f>
        <v>7</v>
      </c>
      <c r="I14" s="76" t="str">
        <f t="array" ref="I14">IF(OR(A14="",G14=""),"",G14*H14)</f>
        <v/>
      </c>
      <c r="J14" s="74" t="str">
        <f t="array" ref="J14">IF(SUMPRODUCT((成品明细表!$A$6:$A$1000&gt;=$G$4)*(成品明细表!$A$6:$A$1000&lt;=$H$4)*(成品明细表!$C$6:$C$1000=$A14)*(成品明细表!$L$6:$L$1000))=0,"",SUMPRODUCT((成品明细表!$A$6:$A$1000&gt;=$G$4)*(成品明细表!$A$6:$A$1000&lt;=$H$4)*(成品明细表!$C$6:$C$1000=$A14)*(成品明细表!$L$6:$L$1000)))</f>
        <v/>
      </c>
      <c r="K14" s="98">
        <f t="array" ref="K14">IF(A14="","",VLOOKUP(A14,基础资料!A:E,4,0))</f>
        <v>7</v>
      </c>
      <c r="L14" s="76" t="str">
        <f t="array" ref="L14">IF(OR(A14="",J14=""),"",J14*K14)</f>
        <v/>
      </c>
      <c r="M14" s="74" t="str">
        <f t="array" ref="M14">IF(AND(D14="",G14="",J14=""),"",IF(AND(D14="",G14=""),-J14,IF(AND(D14="",J14=""),-G14,IF(AND(G14="",J14=""),D14,IF(D14="",-G14-J14,IF(G14="",D14-J14,IF(J14="",D14-G14,D14-G14-J14)))))))</f>
        <v/>
      </c>
      <c r="N14" s="98">
        <f t="array" ref="N14">IF(A14="","",VLOOKUP(A14,基础资料!A:E,4,0))</f>
        <v>7</v>
      </c>
      <c r="O14" s="76" t="str">
        <f t="array" ref="O14">IF(OR(A14="",M14=""),"",N14*M14)</f>
        <v/>
      </c>
    </row>
    <row r="15" spans="1:19" s="47" customFormat="1">
      <c r="A15" s="77">
        <v>8</v>
      </c>
      <c r="B15" s="78" t="s">
        <v>26</v>
      </c>
      <c r="C15" s="78" t="s">
        <v>79</v>
      </c>
      <c r="D15" s="79" t="str">
        <f t="array" ref="D15">IF(SUMPRODUCT((成品明细表!$A$6:$A$1000&gt;=$G$4)*(成品明细表!$A$6:$A$1000&lt;=$H$4)*(成品明细表!$C$6:$C$1000=$A15)*(成品明细表!$F$6:$F$1000))=0,"",SUMPRODUCT((成品明细表!$A$6:$A$1000&gt;=$G$4)*(成品明细表!$A$6:$A$1000&lt;=$H$4)*(成品明细表!$C$6:$C$1000=$A15)*(成品明细表!$F$6:$F$1000)))</f>
        <v/>
      </c>
      <c r="E15" s="80">
        <f t="array" ref="E15">IF(A15="","",VLOOKUP(A15,基础资料!A:E,4,0))</f>
        <v>8</v>
      </c>
      <c r="F15" s="81" t="str">
        <f t="array" ref="F15">IF(OR(A15="",D15=""),"",E15*D15)</f>
        <v/>
      </c>
      <c r="G15" s="79" t="str">
        <f t="array" ref="G15">IF(SUMPRODUCT((成品明细表!$A$6:$A$1000&gt;=$G$4)*(成品明细表!$A$6:$A$1000&lt;=$H$4)*(成品明细表!$C$6:$C$1000=$A15)*(成品明细表!$I$6:$I$1000))=0,"",SUMPRODUCT((成品明细表!$A$6:$A$1000&gt;=$G$4)*(成品明细表!$A$6:$A$1000&lt;=$H$4)*(成品明细表!$C$6:$C$1000=$A15)*(成品明细表!$I$6:$I$1000)))</f>
        <v/>
      </c>
      <c r="H15" s="80">
        <f t="array" ref="H15">IF(A15="","",VLOOKUP(A15,基础资料!A:E,4,0))</f>
        <v>8</v>
      </c>
      <c r="I15" s="81" t="str">
        <f t="array" ref="I15">IF(OR(A15="",G15=""),"",G15*H15)</f>
        <v/>
      </c>
      <c r="J15" s="79" t="str">
        <f t="array" ref="J15">IF(SUMPRODUCT((成品明细表!$A$6:$A$1000&gt;=$G$4)*(成品明细表!$A$6:$A$1000&lt;=$H$4)*(成品明细表!$C$6:$C$1000=$A15)*(成品明细表!$L$6:$L$1000))=0,"",SUMPRODUCT((成品明细表!$A$6:$A$1000&gt;=$G$4)*(成品明细表!$A$6:$A$1000&lt;=$H$4)*(成品明细表!$C$6:$C$1000=$A15)*(成品明细表!$L$6:$L$1000)))</f>
        <v/>
      </c>
      <c r="K15" s="99">
        <f t="array" ref="K15">IF(A15="","",VLOOKUP(A15,基础资料!A:E,4,0))</f>
        <v>8</v>
      </c>
      <c r="L15" s="81" t="str">
        <f t="array" ref="L15">IF(OR(A15="",J15=""),"",J15*K15)</f>
        <v/>
      </c>
      <c r="M15" s="79" t="str">
        <f t="array" ref="M15">IF(AND(D15="",G15="",J15=""),"",IF(AND(D15="",G15=""),-J15,IF(AND(D15="",J15=""),-G15,IF(AND(G15="",J15=""),D15,IF(D15="",-G15-J15,IF(G15="",D15-J15,IF(J15="",D15-G15,D15-G15-J15)))))))</f>
        <v/>
      </c>
      <c r="N15" s="99">
        <f t="array" ref="N15">IF(A15="","",VLOOKUP(A15,基础资料!A:E,4,0))</f>
        <v>8</v>
      </c>
      <c r="O15" s="81" t="str">
        <f t="array" ref="O15">IF(OR(A15="",M15=""),"",N15*M15)</f>
        <v/>
      </c>
    </row>
    <row r="16" spans="1:19" s="47" customFormat="1">
      <c r="A16" s="15">
        <v>9</v>
      </c>
      <c r="B16" s="73" t="s">
        <v>27</v>
      </c>
      <c r="C16" s="73" t="s">
        <v>79</v>
      </c>
      <c r="D16" s="74" t="str">
        <f t="array" ref="D16">IF(SUMPRODUCT((成品明细表!$A$6:$A$1000&gt;=$G$4)*(成品明细表!$A$6:$A$1000&lt;=$H$4)*(成品明细表!$C$6:$C$1000=$A16)*(成品明细表!$F$6:$F$1000))=0,"",SUMPRODUCT((成品明细表!$A$6:$A$1000&gt;=$G$4)*(成品明细表!$A$6:$A$1000&lt;=$H$4)*(成品明细表!$C$6:$C$1000=$A16)*(成品明细表!$F$6:$F$1000)))</f>
        <v/>
      </c>
      <c r="E16" s="75">
        <f t="array" ref="E16">IF(A16="","",VLOOKUP(A16,基础资料!A:E,4,0))</f>
        <v>9</v>
      </c>
      <c r="F16" s="76" t="str">
        <f t="array" ref="F16">IF(OR(A16="",D16=""),"",E16*D16)</f>
        <v/>
      </c>
      <c r="G16" s="74" t="str">
        <f t="array" ref="G16">IF(SUMPRODUCT((成品明细表!$A$6:$A$1000&gt;=$G$4)*(成品明细表!$A$6:$A$1000&lt;=$H$4)*(成品明细表!$C$6:$C$1000=$A16)*(成品明细表!$I$6:$I$1000))=0,"",SUMPRODUCT((成品明细表!$A$6:$A$1000&gt;=$G$4)*(成品明细表!$A$6:$A$1000&lt;=$H$4)*(成品明细表!$C$6:$C$1000=$A16)*(成品明细表!$I$6:$I$1000)))</f>
        <v/>
      </c>
      <c r="H16" s="75">
        <f t="array" ref="H16">IF(A16="","",VLOOKUP(A16,基础资料!A:E,4,0))</f>
        <v>9</v>
      </c>
      <c r="I16" s="76" t="str">
        <f t="array" ref="I16">IF(OR(A16="",G16=""),"",G16*H16)</f>
        <v/>
      </c>
      <c r="J16" s="74" t="str">
        <f t="array" ref="J16">IF(SUMPRODUCT((成品明细表!$A$6:$A$1000&gt;=$G$4)*(成品明细表!$A$6:$A$1000&lt;=$H$4)*(成品明细表!$C$6:$C$1000=$A16)*(成品明细表!$L$6:$L$1000))=0,"",SUMPRODUCT((成品明细表!$A$6:$A$1000&gt;=$G$4)*(成品明细表!$A$6:$A$1000&lt;=$H$4)*(成品明细表!$C$6:$C$1000=$A16)*(成品明细表!$L$6:$L$1000)))</f>
        <v/>
      </c>
      <c r="K16" s="98">
        <f t="array" ref="K16">IF(A16="","",VLOOKUP(A16,基础资料!A:E,4,0))</f>
        <v>9</v>
      </c>
      <c r="L16" s="76" t="str">
        <f t="array" ref="L16">IF(OR(A16="",J16=""),"",J16*K16)</f>
        <v/>
      </c>
      <c r="M16" s="74" t="str">
        <f t="array" ref="M16">IF(AND(D16="",G16="",J16=""),"",IF(AND(D16="",G16=""),-J16,IF(AND(D16="",J16=""),-G16,IF(AND(G16="",J16=""),D16,IF(D16="",-G16-J16,IF(G16="",D16-J16,IF(J16="",D16-G16,D16-G16-J16)))))))</f>
        <v/>
      </c>
      <c r="N16" s="98">
        <f t="array" ref="N16">IF(A16="","",VLOOKUP(A16,基础资料!A:E,4,0))</f>
        <v>9</v>
      </c>
      <c r="O16" s="76" t="str">
        <f t="array" ref="O16">IF(OR(A16="",M16=""),"",N16*M16)</f>
        <v/>
      </c>
    </row>
    <row r="17" spans="1:18" s="47" customFormat="1">
      <c r="A17" s="77">
        <v>10</v>
      </c>
      <c r="B17" s="78" t="s">
        <v>28</v>
      </c>
      <c r="C17" s="78" t="s">
        <v>79</v>
      </c>
      <c r="D17" s="79" t="str">
        <f t="array" ref="D17">IF(SUMPRODUCT((成品明细表!$A$6:$A$1000&gt;=$G$4)*(成品明细表!$A$6:$A$1000&lt;=$H$4)*(成品明细表!$C$6:$C$1000=$A17)*(成品明细表!$F$6:$F$1000))=0,"",SUMPRODUCT((成品明细表!$A$6:$A$1000&gt;=$G$4)*(成品明细表!$A$6:$A$1000&lt;=$H$4)*(成品明细表!$C$6:$C$1000=$A17)*(成品明细表!$F$6:$F$1000)))</f>
        <v/>
      </c>
      <c r="E17" s="80">
        <f t="array" ref="E17">IF(A17="","",VLOOKUP(A17,基础资料!A:E,4,0))</f>
        <v>10</v>
      </c>
      <c r="F17" s="81" t="str">
        <f t="array" ref="F17">IF(OR(A17="",D17=""),"",E17*D17)</f>
        <v/>
      </c>
      <c r="G17" s="79" t="str">
        <f t="array" ref="G17">IF(SUMPRODUCT((成品明细表!$A$6:$A$1000&gt;=$G$4)*(成品明细表!$A$6:$A$1000&lt;=$H$4)*(成品明细表!$C$6:$C$1000=$A17)*(成品明细表!$I$6:$I$1000))=0,"",SUMPRODUCT((成品明细表!$A$6:$A$1000&gt;=$G$4)*(成品明细表!$A$6:$A$1000&lt;=$H$4)*(成品明细表!$C$6:$C$1000=$A17)*(成品明细表!$I$6:$I$1000)))</f>
        <v/>
      </c>
      <c r="H17" s="80">
        <f t="array" ref="H17">IF(A17="","",VLOOKUP(A17,基础资料!A:E,4,0))</f>
        <v>10</v>
      </c>
      <c r="I17" s="81" t="str">
        <f t="array" ref="I17">IF(OR(A17="",G17=""),"",G17*H17)</f>
        <v/>
      </c>
      <c r="J17" s="79" t="str">
        <f t="array" ref="J17">IF(SUMPRODUCT((成品明细表!$A$6:$A$1000&gt;=$G$4)*(成品明细表!$A$6:$A$1000&lt;=$H$4)*(成品明细表!$C$6:$C$1000=$A17)*(成品明细表!$L$6:$L$1000))=0,"",SUMPRODUCT((成品明细表!$A$6:$A$1000&gt;=$G$4)*(成品明细表!$A$6:$A$1000&lt;=$H$4)*(成品明细表!$C$6:$C$1000=$A17)*(成品明细表!$L$6:$L$1000)))</f>
        <v/>
      </c>
      <c r="K17" s="99">
        <f t="array" ref="K17">IF(A17="","",VLOOKUP(A17,基础资料!A:E,4,0))</f>
        <v>10</v>
      </c>
      <c r="L17" s="81" t="str">
        <f t="array" ref="L17">IF(OR(A17="",J17=""),"",J17*K17)</f>
        <v/>
      </c>
      <c r="M17" s="79" t="str">
        <f t="array" ref="M17">IF(AND(D17="",G17="",J17=""),"",IF(AND(D17="",G17=""),-J17,IF(AND(D17="",J17=""),-G17,IF(AND(G17="",J17=""),D17,IF(D17="",-G17-J17,IF(G17="",D17-J17,IF(J17="",D17-G17,D17-G17-J17)))))))</f>
        <v/>
      </c>
      <c r="N17" s="99">
        <f t="array" ref="N17">IF(A17="","",VLOOKUP(A17,基础资料!A:E,4,0))</f>
        <v>10</v>
      </c>
      <c r="O17" s="81" t="str">
        <f t="array" ref="O17">IF(OR(A17="",M17=""),"",N17*M17)</f>
        <v/>
      </c>
    </row>
    <row r="18" spans="1:18" s="47" customFormat="1">
      <c r="A18" s="15">
        <v>11</v>
      </c>
      <c r="B18" s="73" t="s">
        <v>17</v>
      </c>
      <c r="C18" s="73" t="s">
        <v>79</v>
      </c>
      <c r="D18" s="74" t="str">
        <f t="array" ref="D18">IF(SUMPRODUCT((成品明细表!$A$6:$A$1000&gt;=$G$4)*(成品明细表!$A$6:$A$1000&lt;=$H$4)*(成品明细表!$C$6:$C$1000=$A18)*(成品明细表!$F$6:$F$1000))=0,"",SUMPRODUCT((成品明细表!$A$6:$A$1000&gt;=$G$4)*(成品明细表!$A$6:$A$1000&lt;=$H$4)*(成品明细表!$C$6:$C$1000=$A18)*(成品明细表!$F$6:$F$1000)))</f>
        <v/>
      </c>
      <c r="E18" s="75">
        <f t="array" ref="E18">IF(A18="","",VLOOKUP(A18,基础资料!A:E,4,0))</f>
        <v>11</v>
      </c>
      <c r="F18" s="76" t="str">
        <f t="array" ref="F18">IF(OR(A18="",D18=""),"",E18*D18)</f>
        <v/>
      </c>
      <c r="G18" s="74" t="str">
        <f t="array" ref="G18">IF(SUMPRODUCT((成品明细表!$A$6:$A$1000&gt;=$G$4)*(成品明细表!$A$6:$A$1000&lt;=$H$4)*(成品明细表!$C$6:$C$1000=$A18)*(成品明细表!$I$6:$I$1000))=0,"",SUMPRODUCT((成品明细表!$A$6:$A$1000&gt;=$G$4)*(成品明细表!$A$6:$A$1000&lt;=$H$4)*(成品明细表!$C$6:$C$1000=$A18)*(成品明细表!$I$6:$I$1000)))</f>
        <v/>
      </c>
      <c r="H18" s="75">
        <f t="array" ref="H18">IF(A18="","",VLOOKUP(A18,基础资料!A:E,4,0))</f>
        <v>11</v>
      </c>
      <c r="I18" s="76" t="str">
        <f t="array" ref="I18">IF(OR(A18="",G18=""),"",G18*H18)</f>
        <v/>
      </c>
      <c r="J18" s="74" t="str">
        <f t="array" ref="J18">IF(SUMPRODUCT((成品明细表!$A$6:$A$1000&gt;=$G$4)*(成品明细表!$A$6:$A$1000&lt;=$H$4)*(成品明细表!$C$6:$C$1000=$A18)*(成品明细表!$L$6:$L$1000))=0,"",SUMPRODUCT((成品明细表!$A$6:$A$1000&gt;=$G$4)*(成品明细表!$A$6:$A$1000&lt;=$H$4)*(成品明细表!$C$6:$C$1000=$A18)*(成品明细表!$L$6:$L$1000)))</f>
        <v/>
      </c>
      <c r="K18" s="98">
        <f t="array" ref="K18">IF(A18="","",VLOOKUP(A18,基础资料!A:E,4,0))</f>
        <v>11</v>
      </c>
      <c r="L18" s="76" t="str">
        <f t="array" ref="L18">IF(OR(A18="",J18=""),"",J18*K18)</f>
        <v/>
      </c>
      <c r="M18" s="74" t="str">
        <f t="array" ref="M18">IF(AND(D18="",G18="",J18=""),"",IF(AND(D18="",G18=""),-J18,IF(AND(D18="",J18=""),-G18,IF(AND(G18="",J18=""),D18,IF(D18="",-G18-J18,IF(G18="",D18-J18,IF(J18="",D18-G18,D18-G18-J18)))))))</f>
        <v/>
      </c>
      <c r="N18" s="98">
        <f t="array" ref="N18">IF(A18="","",VLOOKUP(A18,基础资料!A:E,4,0))</f>
        <v>11</v>
      </c>
      <c r="O18" s="76" t="str">
        <f t="array" ref="O18">IF(OR(A18="",M18=""),"",N18*M18)</f>
        <v/>
      </c>
    </row>
    <row r="19" spans="1:18" s="47" customFormat="1">
      <c r="A19" s="77">
        <v>12</v>
      </c>
      <c r="B19" s="78" t="s">
        <v>29</v>
      </c>
      <c r="C19" s="78" t="s">
        <v>79</v>
      </c>
      <c r="D19" s="79" t="str">
        <f t="array" ref="D19">IF(SUMPRODUCT((成品明细表!$A$6:$A$1000&gt;=$G$4)*(成品明细表!$A$6:$A$1000&lt;=$H$4)*(成品明细表!$C$6:$C$1000=$A19)*(成品明细表!$F$6:$F$1000))=0,"",SUMPRODUCT((成品明细表!$A$6:$A$1000&gt;=$G$4)*(成品明细表!$A$6:$A$1000&lt;=$H$4)*(成品明细表!$C$6:$C$1000=$A19)*(成品明细表!$F$6:$F$1000)))</f>
        <v/>
      </c>
      <c r="E19" s="80">
        <f t="array" ref="E19">IF(A19="","",VLOOKUP(A19,基础资料!A:E,4,0))</f>
        <v>12</v>
      </c>
      <c r="F19" s="81" t="str">
        <f t="array" ref="F19">IF(OR(A19="",D19=""),"",E19*D19)</f>
        <v/>
      </c>
      <c r="G19" s="79" t="str">
        <f t="array" ref="G19">IF(SUMPRODUCT((成品明细表!$A$6:$A$1000&gt;=$G$4)*(成品明细表!$A$6:$A$1000&lt;=$H$4)*(成品明细表!$C$6:$C$1000=$A19)*(成品明细表!$I$6:$I$1000))=0,"",SUMPRODUCT((成品明细表!$A$6:$A$1000&gt;=$G$4)*(成品明细表!$A$6:$A$1000&lt;=$H$4)*(成品明细表!$C$6:$C$1000=$A19)*(成品明细表!$I$6:$I$1000)))</f>
        <v/>
      </c>
      <c r="H19" s="80">
        <f t="array" ref="H19">IF(A19="","",VLOOKUP(A19,基础资料!A:E,4,0))</f>
        <v>12</v>
      </c>
      <c r="I19" s="81" t="str">
        <f t="array" ref="I19">IF(OR(A19="",G19=""),"",G19*H19)</f>
        <v/>
      </c>
      <c r="J19" s="79" t="str">
        <f t="array" ref="J19">IF(SUMPRODUCT((成品明细表!$A$6:$A$1000&gt;=$G$4)*(成品明细表!$A$6:$A$1000&lt;=$H$4)*(成品明细表!$C$6:$C$1000=$A19)*(成品明细表!$L$6:$L$1000))=0,"",SUMPRODUCT((成品明细表!$A$6:$A$1000&gt;=$G$4)*(成品明细表!$A$6:$A$1000&lt;=$H$4)*(成品明细表!$C$6:$C$1000=$A19)*(成品明细表!$L$6:$L$1000)))</f>
        <v/>
      </c>
      <c r="K19" s="99">
        <f t="array" ref="K19">IF(A19="","",VLOOKUP(A19,基础资料!A:E,4,0))</f>
        <v>12</v>
      </c>
      <c r="L19" s="81" t="str">
        <f t="array" ref="L19">IF(OR(A19="",J19=""),"",J19*K19)</f>
        <v/>
      </c>
      <c r="M19" s="79" t="str">
        <f t="array" ref="M19">IF(AND(D19="",G19="",J19=""),"",IF(AND(D19="",G19=""),-J19,IF(AND(D19="",J19=""),-G19,IF(AND(G19="",J19=""),D19,IF(D19="",-G19-J19,IF(G19="",D19-J19,IF(J19="",D19-G19,D19-G19-J19)))))))</f>
        <v/>
      </c>
      <c r="N19" s="99">
        <f t="array" ref="N19">IF(A19="","",VLOOKUP(A19,基础资料!A:E,4,0))</f>
        <v>12</v>
      </c>
      <c r="O19" s="81" t="str">
        <f t="array" ref="O19">IF(OR(A19="",M19=""),"",N19*M19)</f>
        <v/>
      </c>
    </row>
    <row r="20" spans="1:18" s="44" customFormat="1">
      <c r="A20" s="15">
        <v>13</v>
      </c>
      <c r="B20" s="73" t="s">
        <v>30</v>
      </c>
      <c r="C20" s="73" t="s">
        <v>79</v>
      </c>
      <c r="D20" s="74" t="str">
        <f t="array" ref="D20">IF(SUMPRODUCT((成品明细表!$A$6:$A$1000&gt;=$G$4)*(成品明细表!$A$6:$A$1000&lt;=$H$4)*(成品明细表!$C$6:$C$1000=$A20)*(成品明细表!$F$6:$F$1000))=0,"",SUMPRODUCT((成品明细表!$A$6:$A$1000&gt;=$G$4)*(成品明细表!$A$6:$A$1000&lt;=$H$4)*(成品明细表!$C$6:$C$1000=$A20)*(成品明细表!$F$6:$F$1000)))</f>
        <v/>
      </c>
      <c r="E20" s="75">
        <f t="array" ref="E20">IF(A20="","",VLOOKUP(A20,基础资料!A:E,4,0))</f>
        <v>13</v>
      </c>
      <c r="F20" s="76" t="str">
        <f t="array" ref="F20">IF(OR(A20="",D20=""),"",E20*D20)</f>
        <v/>
      </c>
      <c r="G20" s="74" t="str">
        <f t="array" ref="G20">IF(SUMPRODUCT((成品明细表!$A$6:$A$1000&gt;=$G$4)*(成品明细表!$A$6:$A$1000&lt;=$H$4)*(成品明细表!$C$6:$C$1000=$A20)*(成品明细表!$I$6:$I$1000))=0,"",SUMPRODUCT((成品明细表!$A$6:$A$1000&gt;=$G$4)*(成品明细表!$A$6:$A$1000&lt;=$H$4)*(成品明细表!$C$6:$C$1000=$A20)*(成品明细表!$I$6:$I$1000)))</f>
        <v/>
      </c>
      <c r="H20" s="75">
        <f t="array" ref="H20">IF(A20="","",VLOOKUP(A20,基础资料!A:E,4,0))</f>
        <v>13</v>
      </c>
      <c r="I20" s="76" t="str">
        <f t="array" ref="I20">IF(OR(A20="",G20=""),"",G20*H20)</f>
        <v/>
      </c>
      <c r="J20" s="74" t="str">
        <f t="array" ref="J20">IF(SUMPRODUCT((成品明细表!$A$6:$A$1000&gt;=$G$4)*(成品明细表!$A$6:$A$1000&lt;=$H$4)*(成品明细表!$C$6:$C$1000=$A20)*(成品明细表!$L$6:$L$1000))=0,"",SUMPRODUCT((成品明细表!$A$6:$A$1000&gt;=$G$4)*(成品明细表!$A$6:$A$1000&lt;=$H$4)*(成品明细表!$C$6:$C$1000=$A20)*(成品明细表!$L$6:$L$1000)))</f>
        <v/>
      </c>
      <c r="K20" s="98">
        <f t="array" ref="K20">IF(A20="","",VLOOKUP(A20,基础资料!A:E,4,0))</f>
        <v>13</v>
      </c>
      <c r="L20" s="76" t="str">
        <f t="array" ref="L20">IF(OR(A20="",J20=""),"",J20*K20)</f>
        <v/>
      </c>
      <c r="M20" s="74" t="str">
        <f t="array" ref="M20">IF(AND(D20="",G20="",J20=""),"",IF(AND(D20="",G20=""),-J20,IF(AND(D20="",J20=""),-G20,IF(AND(G20="",J20=""),D20,IF(D20="",-G20-J20,IF(G20="",D20-J20,IF(J20="",D20-G20,D20-G20-J20)))))))</f>
        <v/>
      </c>
      <c r="N20" s="98">
        <f t="array" ref="N20">IF(A20="","",VLOOKUP(A20,基础资料!A:E,4,0))</f>
        <v>13</v>
      </c>
      <c r="O20" s="76" t="str">
        <f t="array" ref="O20">IF(OR(A20="",M20=""),"",N20*M20)</f>
        <v/>
      </c>
      <c r="P20" s="47"/>
      <c r="Q20" s="47"/>
      <c r="R20" s="47"/>
    </row>
    <row r="21" spans="1:18" s="44" customFormat="1">
      <c r="A21" s="77">
        <v>14</v>
      </c>
      <c r="B21" s="78" t="s">
        <v>31</v>
      </c>
      <c r="C21" s="78" t="s">
        <v>79</v>
      </c>
      <c r="D21" s="79" t="str">
        <f t="array" ref="D21">IF(SUMPRODUCT((成品明细表!$A$6:$A$1000&gt;=$G$4)*(成品明细表!$A$6:$A$1000&lt;=$H$4)*(成品明细表!$C$6:$C$1000=$A21)*(成品明细表!$F$6:$F$1000))=0,"",SUMPRODUCT((成品明细表!$A$6:$A$1000&gt;=$G$4)*(成品明细表!$A$6:$A$1000&lt;=$H$4)*(成品明细表!$C$6:$C$1000=$A21)*(成品明细表!$F$6:$F$1000)))</f>
        <v/>
      </c>
      <c r="E21" s="80">
        <f t="array" ref="E21">IF(A21="","",VLOOKUP(A21,基础资料!A:E,4,0))</f>
        <v>14</v>
      </c>
      <c r="F21" s="81" t="str">
        <f t="array" ref="F21">IF(OR(A21="",D21=""),"",E21*D21)</f>
        <v/>
      </c>
      <c r="G21" s="79" t="str">
        <f t="array" ref="G21">IF(SUMPRODUCT((成品明细表!$A$6:$A$1000&gt;=$G$4)*(成品明细表!$A$6:$A$1000&lt;=$H$4)*(成品明细表!$C$6:$C$1000=$A21)*(成品明细表!$I$6:$I$1000))=0,"",SUMPRODUCT((成品明细表!$A$6:$A$1000&gt;=$G$4)*(成品明细表!$A$6:$A$1000&lt;=$H$4)*(成品明细表!$C$6:$C$1000=$A21)*(成品明细表!$I$6:$I$1000)))</f>
        <v/>
      </c>
      <c r="H21" s="80">
        <f t="array" ref="H21">IF(A21="","",VLOOKUP(A21,基础资料!A:E,4,0))</f>
        <v>14</v>
      </c>
      <c r="I21" s="81" t="str">
        <f t="array" ref="I21">IF(OR(A21="",G21=""),"",G21*H21)</f>
        <v/>
      </c>
      <c r="J21" s="79" t="str">
        <f t="array" ref="J21">IF(SUMPRODUCT((成品明细表!$A$6:$A$1000&gt;=$G$4)*(成品明细表!$A$6:$A$1000&lt;=$H$4)*(成品明细表!$C$6:$C$1000=$A21)*(成品明细表!$L$6:$L$1000))=0,"",SUMPRODUCT((成品明细表!$A$6:$A$1000&gt;=$G$4)*(成品明细表!$A$6:$A$1000&lt;=$H$4)*(成品明细表!$C$6:$C$1000=$A21)*(成品明细表!$L$6:$L$1000)))</f>
        <v/>
      </c>
      <c r="K21" s="99">
        <f t="array" ref="K21">IF(A21="","",VLOOKUP(A21,基础资料!A:E,4,0))</f>
        <v>14</v>
      </c>
      <c r="L21" s="81" t="str">
        <f t="array" ref="L21">IF(OR(A21="",J21=""),"",J21*K21)</f>
        <v/>
      </c>
      <c r="M21" s="79" t="str">
        <f t="array" ref="M21">IF(AND(D21="",G21="",J21=""),"",IF(AND(D21="",G21=""),-J21,IF(AND(D21="",J21=""),-G21,IF(AND(G21="",J21=""),D21,IF(D21="",-G21-J21,IF(G21="",D21-J21,IF(J21="",D21-G21,D21-G21-J21)))))))</f>
        <v/>
      </c>
      <c r="N21" s="99">
        <f t="array" ref="N21">IF(A21="","",VLOOKUP(A21,基础资料!A:E,4,0))</f>
        <v>14</v>
      </c>
      <c r="O21" s="81" t="str">
        <f t="array" ref="O21">IF(OR(A21="",M21=""),"",N21*M21)</f>
        <v/>
      </c>
      <c r="P21" s="47"/>
      <c r="Q21" s="47"/>
      <c r="R21" s="47"/>
    </row>
    <row r="22" spans="1:18" s="44" customFormat="1">
      <c r="A22" s="15">
        <v>15</v>
      </c>
      <c r="B22" s="73" t="s">
        <v>32</v>
      </c>
      <c r="C22" s="73" t="s">
        <v>79</v>
      </c>
      <c r="D22" s="74" t="str">
        <f t="array" ref="D22">IF(SUMPRODUCT((成品明细表!$A$6:$A$1000&gt;=$G$4)*(成品明细表!$A$6:$A$1000&lt;=$H$4)*(成品明细表!$C$6:$C$1000=$A22)*(成品明细表!$F$6:$F$1000))=0,"",SUMPRODUCT((成品明细表!$A$6:$A$1000&gt;=$G$4)*(成品明细表!$A$6:$A$1000&lt;=$H$4)*(成品明细表!$C$6:$C$1000=$A22)*(成品明细表!$F$6:$F$1000)))</f>
        <v/>
      </c>
      <c r="E22" s="75">
        <f t="array" ref="E22">IF(A22="","",VLOOKUP(A22,基础资料!A:E,4,0))</f>
        <v>15</v>
      </c>
      <c r="F22" s="76" t="str">
        <f t="array" ref="F22">IF(OR(A22="",D22=""),"",E22*D22)</f>
        <v/>
      </c>
      <c r="G22" s="74" t="str">
        <f t="array" ref="G22">IF(SUMPRODUCT((成品明细表!$A$6:$A$1000&gt;=$G$4)*(成品明细表!$A$6:$A$1000&lt;=$H$4)*(成品明细表!$C$6:$C$1000=$A22)*(成品明细表!$I$6:$I$1000))=0,"",SUMPRODUCT((成品明细表!$A$6:$A$1000&gt;=$G$4)*(成品明细表!$A$6:$A$1000&lt;=$H$4)*(成品明细表!$C$6:$C$1000=$A22)*(成品明细表!$I$6:$I$1000)))</f>
        <v/>
      </c>
      <c r="H22" s="75">
        <f t="array" ref="H22">IF(A22="","",VLOOKUP(A22,基础资料!A:E,4,0))</f>
        <v>15</v>
      </c>
      <c r="I22" s="76" t="str">
        <f t="array" ref="I22">IF(OR(A22="",G22=""),"",G22*H22)</f>
        <v/>
      </c>
      <c r="J22" s="74" t="str">
        <f t="array" ref="J22">IF(SUMPRODUCT((成品明细表!$A$6:$A$1000&gt;=$G$4)*(成品明细表!$A$6:$A$1000&lt;=$H$4)*(成品明细表!$C$6:$C$1000=$A22)*(成品明细表!$L$6:$L$1000))=0,"",SUMPRODUCT((成品明细表!$A$6:$A$1000&gt;=$G$4)*(成品明细表!$A$6:$A$1000&lt;=$H$4)*(成品明细表!$C$6:$C$1000=$A22)*(成品明细表!$L$6:$L$1000)))</f>
        <v/>
      </c>
      <c r="K22" s="98">
        <f t="array" ref="K22">IF(A22="","",VLOOKUP(A22,基础资料!A:E,4,0))</f>
        <v>15</v>
      </c>
      <c r="L22" s="76" t="str">
        <f t="array" ref="L22">IF(OR(A22="",J22=""),"",J22*K22)</f>
        <v/>
      </c>
      <c r="M22" s="74" t="str">
        <f t="array" ref="M22">IF(AND(D22="",G22="",J22=""),"",IF(AND(D22="",G22=""),-J22,IF(AND(D22="",J22=""),-G22,IF(AND(G22="",J22=""),D22,IF(D22="",-G22-J22,IF(G22="",D22-J22,IF(J22="",D22-G22,D22-G22-J22)))))))</f>
        <v/>
      </c>
      <c r="N22" s="98">
        <f t="array" ref="N22">IF(A22="","",VLOOKUP(A22,基础资料!A:E,4,0))</f>
        <v>15</v>
      </c>
      <c r="O22" s="76" t="str">
        <f t="array" ref="O22">IF(OR(A22="",M22=""),"",N22*M22)</f>
        <v/>
      </c>
      <c r="P22" s="47"/>
      <c r="Q22" s="47"/>
      <c r="R22" s="47"/>
    </row>
    <row r="23" spans="1:18" s="44" customFormat="1">
      <c r="A23" s="77">
        <v>16</v>
      </c>
      <c r="B23" s="78" t="s">
        <v>33</v>
      </c>
      <c r="C23" s="78" t="s">
        <v>79</v>
      </c>
      <c r="D23" s="79" t="str">
        <f t="array" ref="D23">IF(SUMPRODUCT((成品明细表!$A$6:$A$1000&gt;=$G$4)*(成品明细表!$A$6:$A$1000&lt;=$H$4)*(成品明细表!$C$6:$C$1000=$A23)*(成品明细表!$F$6:$F$1000))=0,"",SUMPRODUCT((成品明细表!$A$6:$A$1000&gt;=$G$4)*(成品明细表!$A$6:$A$1000&lt;=$H$4)*(成品明细表!$C$6:$C$1000=$A23)*(成品明细表!$F$6:$F$1000)))</f>
        <v/>
      </c>
      <c r="E23" s="80">
        <f t="array" ref="E23">IF(A23="","",VLOOKUP(A23,基础资料!A:E,4,0))</f>
        <v>16</v>
      </c>
      <c r="F23" s="81" t="str">
        <f t="array" ref="F23">IF(OR(A23="",D23=""),"",E23*D23)</f>
        <v/>
      </c>
      <c r="G23" s="79" t="str">
        <f t="array" ref="G23">IF(SUMPRODUCT((成品明细表!$A$6:$A$1000&gt;=$G$4)*(成品明细表!$A$6:$A$1000&lt;=$H$4)*(成品明细表!$C$6:$C$1000=$A23)*(成品明细表!$I$6:$I$1000))=0,"",SUMPRODUCT((成品明细表!$A$6:$A$1000&gt;=$G$4)*(成品明细表!$A$6:$A$1000&lt;=$H$4)*(成品明细表!$C$6:$C$1000=$A23)*(成品明细表!$I$6:$I$1000)))</f>
        <v/>
      </c>
      <c r="H23" s="80">
        <f t="array" ref="H23">IF(A23="","",VLOOKUP(A23,基础资料!A:E,4,0))</f>
        <v>16</v>
      </c>
      <c r="I23" s="81" t="str">
        <f t="array" ref="I23">IF(OR(A23="",G23=""),"",G23*H23)</f>
        <v/>
      </c>
      <c r="J23" s="79" t="str">
        <f t="array" ref="J23">IF(SUMPRODUCT((成品明细表!$A$6:$A$1000&gt;=$G$4)*(成品明细表!$A$6:$A$1000&lt;=$H$4)*(成品明细表!$C$6:$C$1000=$A23)*(成品明细表!$L$6:$L$1000))=0,"",SUMPRODUCT((成品明细表!$A$6:$A$1000&gt;=$G$4)*(成品明细表!$A$6:$A$1000&lt;=$H$4)*(成品明细表!$C$6:$C$1000=$A23)*(成品明细表!$L$6:$L$1000)))</f>
        <v/>
      </c>
      <c r="K23" s="99">
        <f t="array" ref="K23">IF(A23="","",VLOOKUP(A23,基础资料!A:E,4,0))</f>
        <v>16</v>
      </c>
      <c r="L23" s="81" t="str">
        <f t="array" ref="L23">IF(OR(A23="",J23=""),"",J23*K23)</f>
        <v/>
      </c>
      <c r="M23" s="79" t="str">
        <f t="array" ref="M23">IF(AND(D23="",G23="",J23=""),"",IF(AND(D23="",G23=""),-J23,IF(AND(D23="",J23=""),-G23,IF(AND(G23="",J23=""),D23,IF(D23="",-G23-J23,IF(G23="",D23-J23,IF(J23="",D23-G23,D23-G23-J23)))))))</f>
        <v/>
      </c>
      <c r="N23" s="99">
        <f t="array" ref="N23">IF(A23="","",VLOOKUP(A23,基础资料!A:E,4,0))</f>
        <v>16</v>
      </c>
      <c r="O23" s="81" t="str">
        <f t="array" ref="O23">IF(OR(A23="",M23=""),"",N23*M23)</f>
        <v/>
      </c>
      <c r="P23" s="47"/>
      <c r="Q23" s="47"/>
      <c r="R23" s="47"/>
    </row>
    <row r="24" spans="1:18" s="44" customFormat="1">
      <c r="A24" s="15">
        <v>17</v>
      </c>
      <c r="B24" s="73" t="s">
        <v>34</v>
      </c>
      <c r="C24" s="73" t="s">
        <v>79</v>
      </c>
      <c r="D24" s="74" t="str">
        <f t="array" ref="D24">IF(SUMPRODUCT((成品明细表!$A$6:$A$1000&gt;=$G$4)*(成品明细表!$A$6:$A$1000&lt;=$H$4)*(成品明细表!$C$6:$C$1000=$A24)*(成品明细表!$F$6:$F$1000))=0,"",SUMPRODUCT((成品明细表!$A$6:$A$1000&gt;=$G$4)*(成品明细表!$A$6:$A$1000&lt;=$H$4)*(成品明细表!$C$6:$C$1000=$A24)*(成品明细表!$F$6:$F$1000)))</f>
        <v/>
      </c>
      <c r="E24" s="75">
        <f t="array" ref="E24">IF(A24="","",VLOOKUP(A24,基础资料!A:E,4,0))</f>
        <v>17</v>
      </c>
      <c r="F24" s="76" t="str">
        <f t="array" ref="F24">IF(OR(A24="",D24=""),"",E24*D24)</f>
        <v/>
      </c>
      <c r="G24" s="74" t="str">
        <f t="array" ref="G24">IF(SUMPRODUCT((成品明细表!$A$6:$A$1000&gt;=$G$4)*(成品明细表!$A$6:$A$1000&lt;=$H$4)*(成品明细表!$C$6:$C$1000=$A24)*(成品明细表!$I$6:$I$1000))=0,"",SUMPRODUCT((成品明细表!$A$6:$A$1000&gt;=$G$4)*(成品明细表!$A$6:$A$1000&lt;=$H$4)*(成品明细表!$C$6:$C$1000=$A24)*(成品明细表!$I$6:$I$1000)))</f>
        <v/>
      </c>
      <c r="H24" s="75">
        <f t="array" ref="H24">IF(A24="","",VLOOKUP(A24,基础资料!A:E,4,0))</f>
        <v>17</v>
      </c>
      <c r="I24" s="76" t="str">
        <f t="array" ref="I24">IF(OR(A24="",G24=""),"",G24*H24)</f>
        <v/>
      </c>
      <c r="J24" s="74" t="str">
        <f t="array" ref="J24">IF(SUMPRODUCT((成品明细表!$A$6:$A$1000&gt;=$G$4)*(成品明细表!$A$6:$A$1000&lt;=$H$4)*(成品明细表!$C$6:$C$1000=$A24)*(成品明细表!$L$6:$L$1000))=0,"",SUMPRODUCT((成品明细表!$A$6:$A$1000&gt;=$G$4)*(成品明细表!$A$6:$A$1000&lt;=$H$4)*(成品明细表!$C$6:$C$1000=$A24)*(成品明细表!$L$6:$L$1000)))</f>
        <v/>
      </c>
      <c r="K24" s="98">
        <f t="array" ref="K24">IF(A24="","",VLOOKUP(A24,基础资料!A:E,4,0))</f>
        <v>17</v>
      </c>
      <c r="L24" s="76" t="str">
        <f t="array" ref="L24">IF(OR(A24="",J24=""),"",J24*K24)</f>
        <v/>
      </c>
      <c r="M24" s="74" t="str">
        <f t="array" ref="M24">IF(AND(D24="",G24="",J24=""),"",IF(AND(D24="",G24=""),-J24,IF(AND(D24="",J24=""),-G24,IF(AND(G24="",J24=""),D24,IF(D24="",-G24-J24,IF(G24="",D24-J24,IF(J24="",D24-G24,D24-G24-J24)))))))</f>
        <v/>
      </c>
      <c r="N24" s="98">
        <f t="array" ref="N24">IF(A24="","",VLOOKUP(A24,基础资料!A:E,4,0))</f>
        <v>17</v>
      </c>
      <c r="O24" s="76" t="str">
        <f t="array" ref="O24">IF(OR(A24="",M24=""),"",N24*M24)</f>
        <v/>
      </c>
      <c r="P24" s="47"/>
      <c r="Q24" s="47"/>
      <c r="R24" s="47"/>
    </row>
    <row r="25" spans="1:18" s="44" customFormat="1">
      <c r="A25" s="77">
        <v>18</v>
      </c>
      <c r="B25" s="78" t="s">
        <v>35</v>
      </c>
      <c r="C25" s="78" t="s">
        <v>79</v>
      </c>
      <c r="D25" s="79">
        <f t="array" ref="D25">IF(SUMPRODUCT((成品明细表!$A$6:$A$1000&gt;=$G$4)*(成品明细表!$A$6:$A$1000&lt;=$H$4)*(成品明细表!$C$6:$C$1000=$A25)*(成品明细表!$F$6:$F$1000))=0,"",SUMPRODUCT((成品明细表!$A$6:$A$1000&gt;=$G$4)*(成品明细表!$A$6:$A$1000&lt;=$H$4)*(成品明细表!$C$6:$C$1000=$A25)*(成品明细表!$F$6:$F$1000)))</f>
        <v>21</v>
      </c>
      <c r="E25" s="80">
        <f t="array" ref="E25">IF(A25="","",VLOOKUP(A25,基础资料!A:E,4,0))</f>
        <v>18</v>
      </c>
      <c r="F25" s="81">
        <f t="array" ref="F25">IF(OR(A25="",D25=""),"",E25*D25)</f>
        <v>378</v>
      </c>
      <c r="G25" s="79">
        <f t="array" ref="G25">IF(SUMPRODUCT((成品明细表!$A$6:$A$1000&gt;=$G$4)*(成品明细表!$A$6:$A$1000&lt;=$H$4)*(成品明细表!$C$6:$C$1000=$A25)*(成品明细表!$I$6:$I$1000))=0,"",SUMPRODUCT((成品明细表!$A$6:$A$1000&gt;=$G$4)*(成品明细表!$A$6:$A$1000&lt;=$H$4)*(成品明细表!$C$6:$C$1000=$A25)*(成品明细表!$I$6:$I$1000)))</f>
        <v>5</v>
      </c>
      <c r="H25" s="80">
        <f t="array" ref="H25">IF(A25="","",VLOOKUP(A25,基础资料!A:E,4,0))</f>
        <v>18</v>
      </c>
      <c r="I25" s="81">
        <f t="array" ref="I25">IF(OR(A25="",G25=""),"",G25*H25)</f>
        <v>90</v>
      </c>
      <c r="J25" s="79">
        <f t="array" ref="J25">IF(SUMPRODUCT((成品明细表!$A$6:$A$1000&gt;=$G$4)*(成品明细表!$A$6:$A$1000&lt;=$H$4)*(成品明细表!$C$6:$C$1000=$A25)*(成品明细表!$L$6:$L$1000))=0,"",SUMPRODUCT((成品明细表!$A$6:$A$1000&gt;=$G$4)*(成品明细表!$A$6:$A$1000&lt;=$H$4)*(成品明细表!$C$6:$C$1000=$A25)*(成品明细表!$L$6:$L$1000)))</f>
        <v>1</v>
      </c>
      <c r="K25" s="99">
        <f t="array" ref="K25">IF(A25="","",VLOOKUP(A25,基础资料!A:E,4,0))</f>
        <v>18</v>
      </c>
      <c r="L25" s="81">
        <f t="array" ref="L25">IF(OR(A25="",J25=""),"",J25*K25)</f>
        <v>18</v>
      </c>
      <c r="M25" s="79">
        <f t="array" ref="M25">IF(AND(D25="",G25="",J25=""),"",IF(AND(D25="",G25=""),-J25,IF(AND(D25="",J25=""),-G25,IF(AND(G25="",J25=""),D25,IF(D25="",-G25-J25,IF(G25="",D25-J25,IF(J25="",D25-G25,D25-G25-J25)))))))</f>
        <v>15</v>
      </c>
      <c r="N25" s="99">
        <f t="array" ref="N25">IF(A25="","",VLOOKUP(A25,基础资料!A:E,4,0))</f>
        <v>18</v>
      </c>
      <c r="O25" s="81">
        <f t="array" ref="O25">IF(OR(A25="",M25=""),"",N25*M25)</f>
        <v>270</v>
      </c>
      <c r="P25" s="47"/>
      <c r="Q25" s="47"/>
      <c r="R25" s="47"/>
    </row>
    <row r="26" spans="1:18" s="44" customFormat="1">
      <c r="A26" s="15"/>
      <c r="B26" s="73"/>
      <c r="C26" s="73"/>
      <c r="D26" s="74" t="str">
        <f t="array" ref="D26">IF(SUMPRODUCT((成品明细表!$A$6:$A$1000&gt;=$G$4)*(成品明细表!$A$6:$A$1000&lt;=$H$4)*(成品明细表!$C$6:$C$1000=$A26)*(成品明细表!$F$6:$F$1000))=0,"",SUMPRODUCT((成品明细表!$A$6:$A$1000&gt;=$G$4)*(成品明细表!$A$6:$A$1000&lt;=$H$4)*(成品明细表!$C$6:$C$1000=$A26)*(成品明细表!$F$6:$F$1000)))</f>
        <v/>
      </c>
      <c r="E26" s="75" t="str">
        <f t="array" ref="E26">IF(A26="","",VLOOKUP(A26,基础资料!A:E,4,0))</f>
        <v/>
      </c>
      <c r="F26" s="76" t="str">
        <f t="array" ref="F26">IF(OR(A26="",D26=""),"",E26*D26)</f>
        <v/>
      </c>
      <c r="G26" s="74" t="str">
        <f t="array" ref="G26">IF(SUMPRODUCT((成品明细表!$A$6:$A$1000&gt;=$G$4)*(成品明细表!$A$6:$A$1000&lt;=$H$4)*(成品明细表!$C$6:$C$1000=$A26)*(成品明细表!$I$6:$I$1000))=0,"",SUMPRODUCT((成品明细表!$A$6:$A$1000&gt;=$G$4)*(成品明细表!$A$6:$A$1000&lt;=$H$4)*(成品明细表!$C$6:$C$1000=$A26)*(成品明细表!$I$6:$I$1000)))</f>
        <v/>
      </c>
      <c r="H26" s="75" t="str">
        <f t="array" ref="H26">IF(A26="","",VLOOKUP(A26,基础资料!A:E,4,0))</f>
        <v/>
      </c>
      <c r="I26" s="76" t="str">
        <f t="array" ref="I26">IF(OR(A26="",G26=""),"",G26*H26)</f>
        <v/>
      </c>
      <c r="J26" s="74" t="str">
        <f t="array" ref="J26">IF(SUMPRODUCT((成品明细表!$A$6:$A$1000&gt;=$G$4)*(成品明细表!$A$6:$A$1000&lt;=$H$4)*(成品明细表!$C$6:$C$1000=$A26)*(成品明细表!$L$6:$L$1000))=0,"",SUMPRODUCT((成品明细表!$A$6:$A$1000&gt;=$G$4)*(成品明细表!$A$6:$A$1000&lt;=$H$4)*(成品明细表!$C$6:$C$1000=$A26)*(成品明细表!$L$6:$L$1000)))</f>
        <v/>
      </c>
      <c r="K26" s="98" t="str">
        <f t="array" ref="K26">IF(A26="","",VLOOKUP(A26,基础资料!A:E,4,0))</f>
        <v/>
      </c>
      <c r="L26" s="76" t="str">
        <f t="array" ref="L26">IF(OR(A26="",J26=""),"",J26*K26)</f>
        <v/>
      </c>
      <c r="M26" s="74" t="str">
        <f t="array" ref="M26">IF(AND(D26="",G26="",J26=""),"",IF(AND(D26="",G26=""),-J26,IF(AND(D26="",J26=""),-G26,IF(AND(G26="",J26=""),D26,IF(D26="",-G26-J26,IF(G26="",D26-J26,IF(J26="",D26-G26,D26-G26-J26)))))))</f>
        <v/>
      </c>
      <c r="N26" s="98" t="str">
        <f t="array" ref="N26">IF(A26="","",VLOOKUP(A26,基础资料!A:E,4,0))</f>
        <v/>
      </c>
      <c r="O26" s="76" t="str">
        <f t="array" ref="O26">IF(OR(A26="",M26=""),"",N26*M26)</f>
        <v/>
      </c>
      <c r="P26" s="47"/>
      <c r="Q26" s="47"/>
      <c r="R26" s="47"/>
    </row>
    <row r="27" spans="1:18" s="44" customFormat="1">
      <c r="A27" s="77"/>
      <c r="B27" s="78"/>
      <c r="C27" s="78"/>
      <c r="D27" s="79" t="str">
        <f t="array" ref="D27">IF(SUMPRODUCT((成品明细表!$A$6:$A$1000&gt;=$G$4)*(成品明细表!$A$6:$A$1000&lt;=$H$4)*(成品明细表!$C$6:$C$1000=$A27)*(成品明细表!$F$6:$F$1000))=0,"",SUMPRODUCT((成品明细表!$A$6:$A$1000&gt;=$G$4)*(成品明细表!$A$6:$A$1000&lt;=$H$4)*(成品明细表!$C$6:$C$1000=$A27)*(成品明细表!$F$6:$F$1000)))</f>
        <v/>
      </c>
      <c r="E27" s="80" t="str">
        <f t="array" ref="E27">IF(A27="","",VLOOKUP(A27,基础资料!A:E,4,0))</f>
        <v/>
      </c>
      <c r="F27" s="81" t="str">
        <f t="array" ref="F27">IF(OR(A27="",D27=""),"",E27*D27)</f>
        <v/>
      </c>
      <c r="G27" s="79" t="str">
        <f t="array" ref="G27">IF(SUMPRODUCT((成品明细表!$A$6:$A$1000&gt;=$G$4)*(成品明细表!$A$6:$A$1000&lt;=$H$4)*(成品明细表!$C$6:$C$1000=$A27)*(成品明细表!$I$6:$I$1000))=0,"",SUMPRODUCT((成品明细表!$A$6:$A$1000&gt;=$G$4)*(成品明细表!$A$6:$A$1000&lt;=$H$4)*(成品明细表!$C$6:$C$1000=$A27)*(成品明细表!$I$6:$I$1000)))</f>
        <v/>
      </c>
      <c r="H27" s="80" t="str">
        <f t="array" ref="H27">IF(A27="","",VLOOKUP(A27,基础资料!A:E,4,0))</f>
        <v/>
      </c>
      <c r="I27" s="81" t="str">
        <f t="array" ref="I27">IF(OR(A27="",G27=""),"",G27*H27)</f>
        <v/>
      </c>
      <c r="J27" s="79" t="str">
        <f t="array" ref="J27">IF(SUMPRODUCT((成品明细表!$A$6:$A$1000&gt;=$G$4)*(成品明细表!$A$6:$A$1000&lt;=$H$4)*(成品明细表!$C$6:$C$1000=$A27)*(成品明细表!$L$6:$L$1000))=0,"",SUMPRODUCT((成品明细表!$A$6:$A$1000&gt;=$G$4)*(成品明细表!$A$6:$A$1000&lt;=$H$4)*(成品明细表!$C$6:$C$1000=$A27)*(成品明细表!$L$6:$L$1000)))</f>
        <v/>
      </c>
      <c r="K27" s="99" t="str">
        <f t="array" ref="K27">IF(A27="","",VLOOKUP(A27,基础资料!A:E,4,0))</f>
        <v/>
      </c>
      <c r="L27" s="81" t="str">
        <f t="array" ref="L27">IF(OR(A27="",J27=""),"",J27*K27)</f>
        <v/>
      </c>
      <c r="M27" s="79" t="str">
        <f t="array" ref="M27">IF(AND(D27="",G27="",J27=""),"",IF(AND(D27="",G27=""),-J27,IF(AND(D27="",J27=""),-G27,IF(AND(G27="",J27=""),D27,IF(D27="",-G27-J27,IF(G27="",D27-J27,IF(J27="",D27-G27,D27-G27-J27)))))))</f>
        <v/>
      </c>
      <c r="N27" s="99" t="str">
        <f t="array" ref="N27">IF(A27="","",VLOOKUP(A27,基础资料!A:E,4,0))</f>
        <v/>
      </c>
      <c r="O27" s="81" t="str">
        <f t="array" ref="O27">IF(OR(A27="",M27=""),"",N27*M27)</f>
        <v/>
      </c>
      <c r="P27" s="47"/>
      <c r="Q27" s="47"/>
      <c r="R27" s="47"/>
    </row>
    <row r="28" spans="1:18" s="44" customFormat="1">
      <c r="A28" s="15"/>
      <c r="B28" s="73"/>
      <c r="C28" s="73"/>
      <c r="D28" s="74" t="str">
        <f t="array" ref="D28">IF(SUMPRODUCT((成品明细表!$A$6:$A$1000&gt;=$G$4)*(成品明细表!$A$6:$A$1000&lt;=$H$4)*(成品明细表!$C$6:$C$1000=$A28)*(成品明细表!$F$6:$F$1000))=0,"",SUMPRODUCT((成品明细表!$A$6:$A$1000&gt;=$G$4)*(成品明细表!$A$6:$A$1000&lt;=$H$4)*(成品明细表!$C$6:$C$1000=$A28)*(成品明细表!$F$6:$F$1000)))</f>
        <v/>
      </c>
      <c r="E28" s="75" t="str">
        <f t="array" ref="E28">IF(A28="","",VLOOKUP(A28,基础资料!A:E,4,0))</f>
        <v/>
      </c>
      <c r="F28" s="76" t="str">
        <f t="array" ref="F28">IF(OR(A28="",D28=""),"",E28*D28)</f>
        <v/>
      </c>
      <c r="G28" s="74" t="str">
        <f t="array" ref="G28">IF(SUMPRODUCT((成品明细表!$A$6:$A$1000&gt;=$G$4)*(成品明细表!$A$6:$A$1000&lt;=$H$4)*(成品明细表!$C$6:$C$1000=$A28)*(成品明细表!$I$6:$I$1000))=0,"",SUMPRODUCT((成品明细表!$A$6:$A$1000&gt;=$G$4)*(成品明细表!$A$6:$A$1000&lt;=$H$4)*(成品明细表!$C$6:$C$1000=$A28)*(成品明细表!$I$6:$I$1000)))</f>
        <v/>
      </c>
      <c r="H28" s="75" t="str">
        <f t="array" ref="H28">IF(A28="","",VLOOKUP(A28,基础资料!A:E,4,0))</f>
        <v/>
      </c>
      <c r="I28" s="76" t="str">
        <f t="array" ref="I28">IF(OR(A28="",G28=""),"",G28*H28)</f>
        <v/>
      </c>
      <c r="J28" s="74" t="str">
        <f t="array" ref="J28">IF(SUMPRODUCT((成品明细表!$A$6:$A$1000&gt;=$G$4)*(成品明细表!$A$6:$A$1000&lt;=$H$4)*(成品明细表!$C$6:$C$1000=$A28)*(成品明细表!$L$6:$L$1000))=0,"",SUMPRODUCT((成品明细表!$A$6:$A$1000&gt;=$G$4)*(成品明细表!$A$6:$A$1000&lt;=$H$4)*(成品明细表!$C$6:$C$1000=$A28)*(成品明细表!$L$6:$L$1000)))</f>
        <v/>
      </c>
      <c r="K28" s="98" t="str">
        <f t="array" ref="K28">IF(A28="","",VLOOKUP(A28,基础资料!A:E,4,0))</f>
        <v/>
      </c>
      <c r="L28" s="76" t="str">
        <f t="array" ref="L28">IF(OR(A28="",J28=""),"",J28*K28)</f>
        <v/>
      </c>
      <c r="M28" s="74" t="str">
        <f t="array" ref="M28">IF(AND(D28="",G28="",J28=""),"",IF(AND(D28="",G28=""),-J28,IF(AND(D28="",J28=""),-G28,IF(AND(G28="",J28=""),D28,IF(D28="",-G28-J28,IF(G28="",D28-J28,IF(J28="",D28-G28,D28-G28-J28)))))))</f>
        <v/>
      </c>
      <c r="N28" s="98" t="str">
        <f t="array" ref="N28">IF(A28="","",VLOOKUP(A28,基础资料!A:E,4,0))</f>
        <v/>
      </c>
      <c r="O28" s="76" t="str">
        <f t="array" ref="O28">IF(OR(A28="",M28=""),"",N28*M28)</f>
        <v/>
      </c>
      <c r="P28" s="47"/>
      <c r="Q28" s="47"/>
      <c r="R28" s="47"/>
    </row>
    <row r="29" spans="1:18" s="44" customFormat="1">
      <c r="A29" s="77"/>
      <c r="B29" s="78"/>
      <c r="C29" s="78"/>
      <c r="D29" s="79" t="str">
        <f t="array" ref="D29">IF(SUMPRODUCT((成品明细表!$A$6:$A$1000&gt;=$G$4)*(成品明细表!$A$6:$A$1000&lt;=$H$4)*(成品明细表!$C$6:$C$1000=$A29)*(成品明细表!$F$6:$F$1000))=0,"",SUMPRODUCT((成品明细表!$A$6:$A$1000&gt;=$G$4)*(成品明细表!$A$6:$A$1000&lt;=$H$4)*(成品明细表!$C$6:$C$1000=$A29)*(成品明细表!$F$6:$F$1000)))</f>
        <v/>
      </c>
      <c r="E29" s="80" t="str">
        <f t="array" ref="E29">IF(A29="","",VLOOKUP(A29,基础资料!A:E,4,0))</f>
        <v/>
      </c>
      <c r="F29" s="81" t="str">
        <f t="array" ref="F29">IF(OR(A29="",D29=""),"",E29*D29)</f>
        <v/>
      </c>
      <c r="G29" s="79" t="str">
        <f t="array" ref="G29">IF(SUMPRODUCT((成品明细表!$A$6:$A$1000&gt;=$G$4)*(成品明细表!$A$6:$A$1000&lt;=$H$4)*(成品明细表!$C$6:$C$1000=$A29)*(成品明细表!$I$6:$I$1000))=0,"",SUMPRODUCT((成品明细表!$A$6:$A$1000&gt;=$G$4)*(成品明细表!$A$6:$A$1000&lt;=$H$4)*(成品明细表!$C$6:$C$1000=$A29)*(成品明细表!$I$6:$I$1000)))</f>
        <v/>
      </c>
      <c r="H29" s="80" t="str">
        <f t="array" ref="H29">IF(A29="","",VLOOKUP(A29,基础资料!A:E,4,0))</f>
        <v/>
      </c>
      <c r="I29" s="81" t="str">
        <f t="array" ref="I29">IF(OR(A29="",G29=""),"",G29*H29)</f>
        <v/>
      </c>
      <c r="J29" s="79" t="str">
        <f t="array" ref="J29">IF(SUMPRODUCT((成品明细表!$A$6:$A$1000&gt;=$G$4)*(成品明细表!$A$6:$A$1000&lt;=$H$4)*(成品明细表!$C$6:$C$1000=$A29)*(成品明细表!$L$6:$L$1000))=0,"",SUMPRODUCT((成品明细表!$A$6:$A$1000&gt;=$G$4)*(成品明细表!$A$6:$A$1000&lt;=$H$4)*(成品明细表!$C$6:$C$1000=$A29)*(成品明细表!$L$6:$L$1000)))</f>
        <v/>
      </c>
      <c r="K29" s="99" t="str">
        <f t="array" ref="K29">IF(A29="","",VLOOKUP(A29,基础资料!A:E,4,0))</f>
        <v/>
      </c>
      <c r="L29" s="81" t="str">
        <f t="array" ref="L29">IF(OR(A29="",J29=""),"",J29*K29)</f>
        <v/>
      </c>
      <c r="M29" s="79" t="str">
        <f t="array" ref="M29">IF(AND(D29="",G29="",J29=""),"",IF(AND(D29="",G29=""),-J29,IF(AND(D29="",J29=""),-G29,IF(AND(G29="",J29=""),D29,IF(D29="",-G29-J29,IF(G29="",D29-J29,IF(J29="",D29-G29,D29-G29-J29)))))))</f>
        <v/>
      </c>
      <c r="N29" s="99" t="str">
        <f t="array" ref="N29">IF(A29="","",VLOOKUP(A29,基础资料!A:E,4,0))</f>
        <v/>
      </c>
      <c r="O29" s="81" t="str">
        <f t="array" ref="O29">IF(OR(A29="",M29=""),"",N29*M29)</f>
        <v/>
      </c>
      <c r="P29" s="47"/>
      <c r="Q29" s="47"/>
      <c r="R29" s="47"/>
    </row>
    <row r="30" spans="1:18" s="44" customFormat="1">
      <c r="A30" s="15"/>
      <c r="B30" s="73"/>
      <c r="C30" s="73"/>
      <c r="D30" s="74" t="str">
        <f t="array" ref="D30">IF(SUMPRODUCT((成品明细表!$A$6:$A$1000&gt;=$G$4)*(成品明细表!$A$6:$A$1000&lt;=$H$4)*(成品明细表!$C$6:$C$1000=$A30)*(成品明细表!$F$6:$F$1000))=0,"",SUMPRODUCT((成品明细表!$A$6:$A$1000&gt;=$G$4)*(成品明细表!$A$6:$A$1000&lt;=$H$4)*(成品明细表!$C$6:$C$1000=$A30)*(成品明细表!$F$6:$F$1000)))</f>
        <v/>
      </c>
      <c r="E30" s="75" t="str">
        <f t="array" ref="E30">IF(A30="","",VLOOKUP(A30,基础资料!A:E,4,0))</f>
        <v/>
      </c>
      <c r="F30" s="76" t="str">
        <f t="array" ref="F30">IF(OR(A30="",D30=""),"",E30*D30)</f>
        <v/>
      </c>
      <c r="G30" s="74" t="str">
        <f t="array" ref="G30">IF(SUMPRODUCT((成品明细表!$A$6:$A$1000&gt;=$G$4)*(成品明细表!$A$6:$A$1000&lt;=$H$4)*(成品明细表!$C$6:$C$1000=$A30)*(成品明细表!$I$6:$I$1000))=0,"",SUMPRODUCT((成品明细表!$A$6:$A$1000&gt;=$G$4)*(成品明细表!$A$6:$A$1000&lt;=$H$4)*(成品明细表!$C$6:$C$1000=$A30)*(成品明细表!$I$6:$I$1000)))</f>
        <v/>
      </c>
      <c r="H30" s="75" t="str">
        <f t="array" ref="H30">IF(A30="","",VLOOKUP(A30,基础资料!A:E,4,0))</f>
        <v/>
      </c>
      <c r="I30" s="76" t="str">
        <f t="array" ref="I30">IF(OR(A30="",G30=""),"",G30*H30)</f>
        <v/>
      </c>
      <c r="J30" s="74" t="str">
        <f t="array" ref="J30">IF(SUMPRODUCT((成品明细表!$A$6:$A$1000&gt;=$G$4)*(成品明细表!$A$6:$A$1000&lt;=$H$4)*(成品明细表!$C$6:$C$1000=$A30)*(成品明细表!$L$6:$L$1000))=0,"",SUMPRODUCT((成品明细表!$A$6:$A$1000&gt;=$G$4)*(成品明细表!$A$6:$A$1000&lt;=$H$4)*(成品明细表!$C$6:$C$1000=$A30)*(成品明细表!$L$6:$L$1000)))</f>
        <v/>
      </c>
      <c r="K30" s="98" t="str">
        <f t="array" ref="K30">IF(A30="","",VLOOKUP(A30,基础资料!A:E,4,0))</f>
        <v/>
      </c>
      <c r="L30" s="76" t="str">
        <f t="array" ref="L30">IF(OR(A30="",J30=""),"",J30*K30)</f>
        <v/>
      </c>
      <c r="M30" s="74" t="str">
        <f t="array" ref="M30">IF(AND(D30="",G30="",J30=""),"",IF(AND(D30="",G30=""),-J30,IF(AND(D30="",J30=""),-G30,IF(AND(G30="",J30=""),D30,IF(D30="",-G30-J30,IF(G30="",D30-J30,IF(J30="",D30-G30,D30-G30-J30)))))))</f>
        <v/>
      </c>
      <c r="N30" s="98" t="str">
        <f t="array" ref="N30">IF(A30="","",VLOOKUP(A30,基础资料!A:E,4,0))</f>
        <v/>
      </c>
      <c r="O30" s="76" t="str">
        <f t="array" ref="O30">IF(OR(A30="",M30=""),"",N30*M30)</f>
        <v/>
      </c>
      <c r="P30" s="47"/>
      <c r="Q30" s="47"/>
      <c r="R30" s="47"/>
    </row>
    <row r="31" spans="1:18" s="44" customFormat="1">
      <c r="A31" s="77"/>
      <c r="B31" s="78"/>
      <c r="C31" s="78"/>
      <c r="D31" s="79" t="str">
        <f t="array" ref="D31">IF(SUMPRODUCT((成品明细表!$A$6:$A$1000&gt;=$G$4)*(成品明细表!$A$6:$A$1000&lt;=$H$4)*(成品明细表!$C$6:$C$1000=$A31)*(成品明细表!$F$6:$F$1000))=0,"",SUMPRODUCT((成品明细表!$A$6:$A$1000&gt;=$G$4)*(成品明细表!$A$6:$A$1000&lt;=$H$4)*(成品明细表!$C$6:$C$1000=$A31)*(成品明细表!$F$6:$F$1000)))</f>
        <v/>
      </c>
      <c r="E31" s="80" t="str">
        <f t="array" ref="E31">IF(A31="","",VLOOKUP(A31,基础资料!A:E,4,0))</f>
        <v/>
      </c>
      <c r="F31" s="81" t="str">
        <f t="array" ref="F31">IF(OR(A31="",D31=""),"",E31*D31)</f>
        <v/>
      </c>
      <c r="G31" s="79" t="str">
        <f t="array" ref="G31">IF(SUMPRODUCT((成品明细表!$A$6:$A$1000&gt;=$G$4)*(成品明细表!$A$6:$A$1000&lt;=$H$4)*(成品明细表!$C$6:$C$1000=$A31)*(成品明细表!$I$6:$I$1000))=0,"",SUMPRODUCT((成品明细表!$A$6:$A$1000&gt;=$G$4)*(成品明细表!$A$6:$A$1000&lt;=$H$4)*(成品明细表!$C$6:$C$1000=$A31)*(成品明细表!$I$6:$I$1000)))</f>
        <v/>
      </c>
      <c r="H31" s="80" t="str">
        <f t="array" ref="H31">IF(A31="","",VLOOKUP(A31,基础资料!A:E,4,0))</f>
        <v/>
      </c>
      <c r="I31" s="81" t="str">
        <f t="array" ref="I31">IF(OR(A31="",G31=""),"",G31*H31)</f>
        <v/>
      </c>
      <c r="J31" s="79" t="str">
        <f t="array" ref="J31">IF(SUMPRODUCT((成品明细表!$A$6:$A$1000&gt;=$G$4)*(成品明细表!$A$6:$A$1000&lt;=$H$4)*(成品明细表!$C$6:$C$1000=$A31)*(成品明细表!$L$6:$L$1000))=0,"",SUMPRODUCT((成品明细表!$A$6:$A$1000&gt;=$G$4)*(成品明细表!$A$6:$A$1000&lt;=$H$4)*(成品明细表!$C$6:$C$1000=$A31)*(成品明细表!$L$6:$L$1000)))</f>
        <v/>
      </c>
      <c r="K31" s="99" t="str">
        <f t="array" ref="K31">IF(A31="","",VLOOKUP(A31,基础资料!A:E,4,0))</f>
        <v/>
      </c>
      <c r="L31" s="81" t="str">
        <f t="array" ref="L31">IF(OR(A31="",J31=""),"",J31*K31)</f>
        <v/>
      </c>
      <c r="M31" s="79" t="str">
        <f t="array" ref="M31">IF(AND(D31="",G31="",J31=""),"",IF(AND(D31="",G31=""),-J31,IF(AND(D31="",J31=""),-G31,IF(AND(G31="",J31=""),D31,IF(D31="",-G31-J31,IF(G31="",D31-J31,IF(J31="",D31-G31,D31-G31-J31)))))))</f>
        <v/>
      </c>
      <c r="N31" s="99" t="str">
        <f t="array" ref="N31">IF(A31="","",VLOOKUP(A31,基础资料!A:E,4,0))</f>
        <v/>
      </c>
      <c r="O31" s="81" t="str">
        <f t="array" ref="O31">IF(OR(A31="",M31=""),"",N31*M31)</f>
        <v/>
      </c>
      <c r="P31" s="47"/>
      <c r="Q31" s="47"/>
      <c r="R31" s="47"/>
    </row>
    <row r="32" spans="1:18" s="44" customFormat="1">
      <c r="A32" s="15"/>
      <c r="B32" s="73"/>
      <c r="C32" s="73"/>
      <c r="D32" s="74" t="str">
        <f t="array" ref="D32">IF(SUMPRODUCT((成品明细表!$A$6:$A$1000&gt;=$G$4)*(成品明细表!$A$6:$A$1000&lt;=$H$4)*(成品明细表!$C$6:$C$1000=$A32)*(成品明细表!$F$6:$F$1000))=0,"",SUMPRODUCT((成品明细表!$A$6:$A$1000&gt;=$G$4)*(成品明细表!$A$6:$A$1000&lt;=$H$4)*(成品明细表!$C$6:$C$1000=$A32)*(成品明细表!$F$6:$F$1000)))</f>
        <v/>
      </c>
      <c r="E32" s="75" t="str">
        <f t="array" ref="E32">IF(A32="","",VLOOKUP(A32,基础资料!A:E,4,0))</f>
        <v/>
      </c>
      <c r="F32" s="76" t="str">
        <f t="array" ref="F32">IF(OR(A32="",D32=""),"",E32*D32)</f>
        <v/>
      </c>
      <c r="G32" s="74" t="str">
        <f t="array" ref="G32">IF(SUMPRODUCT((成品明细表!$A$6:$A$1000&gt;=$G$4)*(成品明细表!$A$6:$A$1000&lt;=$H$4)*(成品明细表!$C$6:$C$1000=$A32)*(成品明细表!$I$6:$I$1000))=0,"",SUMPRODUCT((成品明细表!$A$6:$A$1000&gt;=$G$4)*(成品明细表!$A$6:$A$1000&lt;=$H$4)*(成品明细表!$C$6:$C$1000=$A32)*(成品明细表!$I$6:$I$1000)))</f>
        <v/>
      </c>
      <c r="H32" s="75" t="str">
        <f t="array" ref="H32">IF(A32="","",VLOOKUP(A32,基础资料!A:E,4,0))</f>
        <v/>
      </c>
      <c r="I32" s="76" t="str">
        <f t="array" ref="I32">IF(OR(A32="",G32=""),"",G32*H32)</f>
        <v/>
      </c>
      <c r="J32" s="74" t="str">
        <f t="array" ref="J32">IF(SUMPRODUCT((成品明细表!$A$6:$A$1000&gt;=$G$4)*(成品明细表!$A$6:$A$1000&lt;=$H$4)*(成品明细表!$C$6:$C$1000=$A32)*(成品明细表!$L$6:$L$1000))=0,"",SUMPRODUCT((成品明细表!$A$6:$A$1000&gt;=$G$4)*(成品明细表!$A$6:$A$1000&lt;=$H$4)*(成品明细表!$C$6:$C$1000=$A32)*(成品明细表!$L$6:$L$1000)))</f>
        <v/>
      </c>
      <c r="K32" s="98" t="str">
        <f t="array" ref="K32">IF(A32="","",VLOOKUP(A32,基础资料!A:E,4,0))</f>
        <v/>
      </c>
      <c r="L32" s="76" t="str">
        <f t="array" ref="L32">IF(OR(A32="",J32=""),"",J32*K32)</f>
        <v/>
      </c>
      <c r="M32" s="74" t="str">
        <f t="array" ref="M32">IF(AND(D32="",G32="",J32=""),"",IF(AND(D32="",G32=""),-J32,IF(AND(D32="",J32=""),-G32,IF(AND(G32="",J32=""),D32,IF(D32="",-G32-J32,IF(G32="",D32-J32,IF(J32="",D32-G32,D32-G32-J32)))))))</f>
        <v/>
      </c>
      <c r="N32" s="98" t="str">
        <f t="array" ref="N32">IF(A32="","",VLOOKUP(A32,基础资料!A:E,4,0))</f>
        <v/>
      </c>
      <c r="O32" s="76" t="str">
        <f t="array" ref="O32">IF(OR(A32="",M32=""),"",N32*M32)</f>
        <v/>
      </c>
      <c r="P32" s="47"/>
      <c r="Q32" s="47"/>
      <c r="R32" s="47"/>
    </row>
    <row r="33" spans="1:18" s="44" customFormat="1">
      <c r="A33" s="77"/>
      <c r="B33" s="78"/>
      <c r="C33" s="78"/>
      <c r="D33" s="79" t="str">
        <f t="array" ref="D33">IF(SUMPRODUCT((成品明细表!$A$6:$A$1000&gt;=$G$4)*(成品明细表!$A$6:$A$1000&lt;=$H$4)*(成品明细表!$C$6:$C$1000=$A33)*(成品明细表!$F$6:$F$1000))=0,"",SUMPRODUCT((成品明细表!$A$6:$A$1000&gt;=$G$4)*(成品明细表!$A$6:$A$1000&lt;=$H$4)*(成品明细表!$C$6:$C$1000=$A33)*(成品明细表!$F$6:$F$1000)))</f>
        <v/>
      </c>
      <c r="E33" s="80" t="str">
        <f t="array" ref="E33">IF(A33="","",VLOOKUP(A33,基础资料!A:E,4,0))</f>
        <v/>
      </c>
      <c r="F33" s="81" t="str">
        <f t="array" ref="F33">IF(OR(A33="",D33=""),"",E33*D33)</f>
        <v/>
      </c>
      <c r="G33" s="79" t="str">
        <f t="array" ref="G33">IF(SUMPRODUCT((成品明细表!$A$6:$A$1000&gt;=$G$4)*(成品明细表!$A$6:$A$1000&lt;=$H$4)*(成品明细表!$C$6:$C$1000=$A33)*(成品明细表!$I$6:$I$1000))=0,"",SUMPRODUCT((成品明细表!$A$6:$A$1000&gt;=$G$4)*(成品明细表!$A$6:$A$1000&lt;=$H$4)*(成品明细表!$C$6:$C$1000=$A33)*(成品明细表!$I$6:$I$1000)))</f>
        <v/>
      </c>
      <c r="H33" s="80" t="str">
        <f t="array" ref="H33">IF(A33="","",VLOOKUP(A33,基础资料!A:E,4,0))</f>
        <v/>
      </c>
      <c r="I33" s="81" t="str">
        <f t="array" ref="I33">IF(OR(A33="",G33=""),"",G33*H33)</f>
        <v/>
      </c>
      <c r="J33" s="79" t="str">
        <f t="array" ref="J33">IF(SUMPRODUCT((成品明细表!$A$6:$A$1000&gt;=$G$4)*(成品明细表!$A$6:$A$1000&lt;=$H$4)*(成品明细表!$C$6:$C$1000=$A33)*(成品明细表!$L$6:$L$1000))=0,"",SUMPRODUCT((成品明细表!$A$6:$A$1000&gt;=$G$4)*(成品明细表!$A$6:$A$1000&lt;=$H$4)*(成品明细表!$C$6:$C$1000=$A33)*(成品明细表!$L$6:$L$1000)))</f>
        <v/>
      </c>
      <c r="K33" s="99" t="str">
        <f t="array" ref="K33">IF(A33="","",VLOOKUP(A33,基础资料!A:E,4,0))</f>
        <v/>
      </c>
      <c r="L33" s="81" t="str">
        <f t="array" ref="L33">IF(OR(A33="",J33=""),"",J33*K33)</f>
        <v/>
      </c>
      <c r="M33" s="79" t="str">
        <f t="array" ref="M33">IF(AND(D33="",G33="",J33=""),"",IF(AND(D33="",G33=""),-J33,IF(AND(D33="",J33=""),-G33,IF(AND(G33="",J33=""),D33,IF(D33="",-G33-J33,IF(G33="",D33-J33,IF(J33="",D33-G33,D33-G33-J33)))))))</f>
        <v/>
      </c>
      <c r="N33" s="99" t="str">
        <f t="array" ref="N33">IF(A33="","",VLOOKUP(A33,基础资料!A:E,4,0))</f>
        <v/>
      </c>
      <c r="O33" s="81" t="str">
        <f t="array" ref="O33">IF(OR(A33="",M33=""),"",N33*M33)</f>
        <v/>
      </c>
      <c r="P33" s="47"/>
      <c r="Q33" s="47"/>
      <c r="R33" s="47"/>
    </row>
    <row r="34" spans="1:18" s="44" customFormat="1">
      <c r="A34" s="15"/>
      <c r="B34" s="73"/>
      <c r="C34" s="73"/>
      <c r="D34" s="74" t="str">
        <f t="array" ref="D34">IF(SUMPRODUCT((成品明细表!$A$6:$A$1000&gt;=$G$4)*(成品明细表!$A$6:$A$1000&lt;=$H$4)*(成品明细表!$C$6:$C$1000=$A34)*(成品明细表!$F$6:$F$1000))=0,"",SUMPRODUCT((成品明细表!$A$6:$A$1000&gt;=$G$4)*(成品明细表!$A$6:$A$1000&lt;=$H$4)*(成品明细表!$C$6:$C$1000=$A34)*(成品明细表!$F$6:$F$1000)))</f>
        <v/>
      </c>
      <c r="E34" s="75" t="str">
        <f t="array" ref="E34">IF(A34="","",VLOOKUP(A34,基础资料!A:E,4,0))</f>
        <v/>
      </c>
      <c r="F34" s="76" t="str">
        <f t="array" ref="F34">IF(OR(A34="",D34=""),"",E34*D34)</f>
        <v/>
      </c>
      <c r="G34" s="74" t="str">
        <f t="array" ref="G34">IF(SUMPRODUCT((成品明细表!$A$6:$A$1000&gt;=$G$4)*(成品明细表!$A$6:$A$1000&lt;=$H$4)*(成品明细表!$C$6:$C$1000=$A34)*(成品明细表!$I$6:$I$1000))=0,"",SUMPRODUCT((成品明细表!$A$6:$A$1000&gt;=$G$4)*(成品明细表!$A$6:$A$1000&lt;=$H$4)*(成品明细表!$C$6:$C$1000=$A34)*(成品明细表!$I$6:$I$1000)))</f>
        <v/>
      </c>
      <c r="H34" s="75" t="str">
        <f t="array" ref="H34">IF(A34="","",VLOOKUP(A34,基础资料!A:E,4,0))</f>
        <v/>
      </c>
      <c r="I34" s="76" t="str">
        <f t="array" ref="I34">IF(OR(A34="",G34=""),"",G34*H34)</f>
        <v/>
      </c>
      <c r="J34" s="74" t="str">
        <f t="array" ref="J34">IF(SUMPRODUCT((成品明细表!$A$6:$A$1000&gt;=$G$4)*(成品明细表!$A$6:$A$1000&lt;=$H$4)*(成品明细表!$C$6:$C$1000=$A34)*(成品明细表!$L$6:$L$1000))=0,"",SUMPRODUCT((成品明细表!$A$6:$A$1000&gt;=$G$4)*(成品明细表!$A$6:$A$1000&lt;=$H$4)*(成品明细表!$C$6:$C$1000=$A34)*(成品明细表!$L$6:$L$1000)))</f>
        <v/>
      </c>
      <c r="K34" s="98" t="str">
        <f t="array" ref="K34">IF(A34="","",VLOOKUP(A34,基础资料!A:E,4,0))</f>
        <v/>
      </c>
      <c r="L34" s="76" t="str">
        <f t="array" ref="L34">IF(OR(A34="",J34=""),"",J34*K34)</f>
        <v/>
      </c>
      <c r="M34" s="74" t="str">
        <f t="array" ref="M34">IF(AND(D34="",G34="",J34=""),"",IF(AND(D34="",G34=""),-J34,IF(AND(D34="",J34=""),-G34,IF(AND(G34="",J34=""),D34,IF(D34="",-G34-J34,IF(G34="",D34-J34,IF(J34="",D34-G34,D34-G34-J34)))))))</f>
        <v/>
      </c>
      <c r="N34" s="98" t="str">
        <f t="array" ref="N34">IF(A34="","",VLOOKUP(A34,基础资料!A:E,4,0))</f>
        <v/>
      </c>
      <c r="O34" s="76" t="str">
        <f t="array" ref="O34">IF(OR(A34="",M34=""),"",N34*M34)</f>
        <v/>
      </c>
      <c r="P34" s="47"/>
      <c r="Q34" s="47"/>
      <c r="R34" s="47"/>
    </row>
    <row r="35" spans="1:18" s="44" customFormat="1">
      <c r="A35" s="77"/>
      <c r="B35" s="78"/>
      <c r="C35" s="78"/>
      <c r="D35" s="79" t="str">
        <f t="array" ref="D35">IF(SUMPRODUCT((成品明细表!$A$6:$A$1000&gt;=$G$4)*(成品明细表!$A$6:$A$1000&lt;=$H$4)*(成品明细表!$C$6:$C$1000=$A35)*(成品明细表!$F$6:$F$1000))=0,"",SUMPRODUCT((成品明细表!$A$6:$A$1000&gt;=$G$4)*(成品明细表!$A$6:$A$1000&lt;=$H$4)*(成品明细表!$C$6:$C$1000=$A35)*(成品明细表!$F$6:$F$1000)))</f>
        <v/>
      </c>
      <c r="E35" s="80" t="str">
        <f t="array" ref="E35">IF(A35="","",VLOOKUP(A35,基础资料!A:E,4,0))</f>
        <v/>
      </c>
      <c r="F35" s="81" t="str">
        <f t="array" ref="F35">IF(OR(A35="",D35=""),"",E35*D35)</f>
        <v/>
      </c>
      <c r="G35" s="79" t="str">
        <f t="array" ref="G35">IF(SUMPRODUCT((成品明细表!$A$6:$A$1000&gt;=$G$4)*(成品明细表!$A$6:$A$1000&lt;=$H$4)*(成品明细表!$C$6:$C$1000=$A35)*(成品明细表!$I$6:$I$1000))=0,"",SUMPRODUCT((成品明细表!$A$6:$A$1000&gt;=$G$4)*(成品明细表!$A$6:$A$1000&lt;=$H$4)*(成品明细表!$C$6:$C$1000=$A35)*(成品明细表!$I$6:$I$1000)))</f>
        <v/>
      </c>
      <c r="H35" s="80" t="str">
        <f t="array" ref="H35">IF(A35="","",VLOOKUP(A35,基础资料!A:E,4,0))</f>
        <v/>
      </c>
      <c r="I35" s="81" t="str">
        <f t="array" ref="I35">IF(OR(A35="",G35=""),"",G35*H35)</f>
        <v/>
      </c>
      <c r="J35" s="79" t="str">
        <f t="array" ref="J35">IF(SUMPRODUCT((成品明细表!$A$6:$A$1000&gt;=$G$4)*(成品明细表!$A$6:$A$1000&lt;=$H$4)*(成品明细表!$C$6:$C$1000=$A35)*(成品明细表!$L$6:$L$1000))=0,"",SUMPRODUCT((成品明细表!$A$6:$A$1000&gt;=$G$4)*(成品明细表!$A$6:$A$1000&lt;=$H$4)*(成品明细表!$C$6:$C$1000=$A35)*(成品明细表!$L$6:$L$1000)))</f>
        <v/>
      </c>
      <c r="K35" s="99" t="str">
        <f t="array" ref="K35">IF(A35="","",VLOOKUP(A35,基础资料!A:E,4,0))</f>
        <v/>
      </c>
      <c r="L35" s="81" t="str">
        <f t="array" ref="L35">IF(OR(A35="",J35=""),"",J35*K35)</f>
        <v/>
      </c>
      <c r="M35" s="79" t="str">
        <f t="array" ref="M35">IF(AND(D35="",G35="",J35=""),"",IF(AND(D35="",G35=""),-J35,IF(AND(D35="",J35=""),-G35,IF(AND(G35="",J35=""),D35,IF(D35="",-G35-J35,IF(G35="",D35-J35,IF(J35="",D35-G35,D35-G35-J35)))))))</f>
        <v/>
      </c>
      <c r="N35" s="99" t="str">
        <f t="array" ref="N35">IF(A35="","",VLOOKUP(A35,基础资料!A:E,4,0))</f>
        <v/>
      </c>
      <c r="O35" s="81" t="str">
        <f t="array" ref="O35">IF(OR(A35="",M35=""),"",N35*M35)</f>
        <v/>
      </c>
      <c r="P35" s="47"/>
      <c r="Q35" s="47"/>
      <c r="R35" s="47"/>
    </row>
    <row r="36" spans="1:18" s="44" customFormat="1">
      <c r="A36" s="15"/>
      <c r="B36" s="73"/>
      <c r="C36" s="73"/>
      <c r="D36" s="74" t="str">
        <f t="array" ref="D36">IF(SUMPRODUCT((成品明细表!$A$6:$A$1000&gt;=$G$4)*(成品明细表!$A$6:$A$1000&lt;=$H$4)*(成品明细表!$C$6:$C$1000=$A36)*(成品明细表!$F$6:$F$1000))=0,"",SUMPRODUCT((成品明细表!$A$6:$A$1000&gt;=$G$4)*(成品明细表!$A$6:$A$1000&lt;=$H$4)*(成品明细表!$C$6:$C$1000=$A36)*(成品明细表!$F$6:$F$1000)))</f>
        <v/>
      </c>
      <c r="E36" s="75" t="str">
        <f t="array" ref="E36">IF(A36="","",VLOOKUP(A36,基础资料!A:E,4,0))</f>
        <v/>
      </c>
      <c r="F36" s="76" t="str">
        <f t="array" ref="F36">IF(OR(A36="",D36=""),"",E36*D36)</f>
        <v/>
      </c>
      <c r="G36" s="74" t="str">
        <f t="array" ref="G36">IF(SUMPRODUCT((成品明细表!$A$6:$A$1000&gt;=$G$4)*(成品明细表!$A$6:$A$1000&lt;=$H$4)*(成品明细表!$C$6:$C$1000=$A36)*(成品明细表!$I$6:$I$1000))=0,"",SUMPRODUCT((成品明细表!$A$6:$A$1000&gt;=$G$4)*(成品明细表!$A$6:$A$1000&lt;=$H$4)*(成品明细表!$C$6:$C$1000=$A36)*(成品明细表!$I$6:$I$1000)))</f>
        <v/>
      </c>
      <c r="H36" s="75" t="str">
        <f t="array" ref="H36">IF(A36="","",VLOOKUP(A36,基础资料!A:E,4,0))</f>
        <v/>
      </c>
      <c r="I36" s="76" t="str">
        <f t="array" ref="I36">IF(OR(A36="",G36=""),"",G36*H36)</f>
        <v/>
      </c>
      <c r="J36" s="74" t="str">
        <f t="array" ref="J36">IF(SUMPRODUCT((成品明细表!$A$6:$A$1000&gt;=$G$4)*(成品明细表!$A$6:$A$1000&lt;=$H$4)*(成品明细表!$C$6:$C$1000=$A36)*(成品明细表!$L$6:$L$1000))=0,"",SUMPRODUCT((成品明细表!$A$6:$A$1000&gt;=$G$4)*(成品明细表!$A$6:$A$1000&lt;=$H$4)*(成品明细表!$C$6:$C$1000=$A36)*(成品明细表!$L$6:$L$1000)))</f>
        <v/>
      </c>
      <c r="K36" s="98" t="str">
        <f t="array" ref="K36">IF(A36="","",VLOOKUP(A36,基础资料!A:E,4,0))</f>
        <v/>
      </c>
      <c r="L36" s="76" t="str">
        <f t="array" ref="L36">IF(OR(A36="",J36=""),"",J36*K36)</f>
        <v/>
      </c>
      <c r="M36" s="74" t="str">
        <f t="array" ref="M36">IF(AND(D36="",G36="",J36=""),"",IF(AND(D36="",G36=""),-J36,IF(AND(D36="",J36=""),-G36,IF(AND(G36="",J36=""),D36,IF(D36="",-G36-J36,IF(G36="",D36-J36,IF(J36="",D36-G36,D36-G36-J36)))))))</f>
        <v/>
      </c>
      <c r="N36" s="98" t="str">
        <f t="array" ref="N36">IF(A36="","",VLOOKUP(A36,基础资料!A:E,4,0))</f>
        <v/>
      </c>
      <c r="O36" s="76" t="str">
        <f t="array" ref="O36">IF(OR(A36="",M36=""),"",N36*M36)</f>
        <v/>
      </c>
      <c r="P36" s="47"/>
      <c r="Q36" s="47"/>
      <c r="R36" s="47"/>
    </row>
    <row r="37" spans="1:18" s="44" customFormat="1">
      <c r="A37" s="77"/>
      <c r="B37" s="78"/>
      <c r="C37" s="78"/>
      <c r="D37" s="79" t="str">
        <f t="array" ref="D37">IF(SUMPRODUCT((成品明细表!$A$6:$A$1000&gt;=$G$4)*(成品明细表!$A$6:$A$1000&lt;=$H$4)*(成品明细表!$C$6:$C$1000=$A37)*(成品明细表!$F$6:$F$1000))=0,"",SUMPRODUCT((成品明细表!$A$6:$A$1000&gt;=$G$4)*(成品明细表!$A$6:$A$1000&lt;=$H$4)*(成品明细表!$C$6:$C$1000=$A37)*(成品明细表!$F$6:$F$1000)))</f>
        <v/>
      </c>
      <c r="E37" s="80" t="str">
        <f t="array" ref="E37">IF(A37="","",VLOOKUP(A37,基础资料!A:E,4,0))</f>
        <v/>
      </c>
      <c r="F37" s="81" t="str">
        <f t="array" ref="F37">IF(OR(A37="",D37=""),"",E37*D37)</f>
        <v/>
      </c>
      <c r="G37" s="79" t="str">
        <f t="array" ref="G37">IF(SUMPRODUCT((成品明细表!$A$6:$A$1000&gt;=$G$4)*(成品明细表!$A$6:$A$1000&lt;=$H$4)*(成品明细表!$C$6:$C$1000=$A37)*(成品明细表!$I$6:$I$1000))=0,"",SUMPRODUCT((成品明细表!$A$6:$A$1000&gt;=$G$4)*(成品明细表!$A$6:$A$1000&lt;=$H$4)*(成品明细表!$C$6:$C$1000=$A37)*(成品明细表!$I$6:$I$1000)))</f>
        <v/>
      </c>
      <c r="H37" s="80" t="str">
        <f t="array" ref="H37">IF(A37="","",VLOOKUP(A37,基础资料!A:E,4,0))</f>
        <v/>
      </c>
      <c r="I37" s="81" t="str">
        <f t="array" ref="I37">IF(OR(A37="",G37=""),"",G37*H37)</f>
        <v/>
      </c>
      <c r="J37" s="79" t="str">
        <f t="array" ref="J37">IF(SUMPRODUCT((成品明细表!$A$6:$A$1000&gt;=$G$4)*(成品明细表!$A$6:$A$1000&lt;=$H$4)*(成品明细表!$C$6:$C$1000=$A37)*(成品明细表!$L$6:$L$1000))=0,"",SUMPRODUCT((成品明细表!$A$6:$A$1000&gt;=$G$4)*(成品明细表!$A$6:$A$1000&lt;=$H$4)*(成品明细表!$C$6:$C$1000=$A37)*(成品明细表!$L$6:$L$1000)))</f>
        <v/>
      </c>
      <c r="K37" s="99" t="str">
        <f t="array" ref="K37">IF(A37="","",VLOOKUP(A37,基础资料!A:E,4,0))</f>
        <v/>
      </c>
      <c r="L37" s="81" t="str">
        <f t="array" ref="L37">IF(OR(A37="",J37=""),"",J37*K37)</f>
        <v/>
      </c>
      <c r="M37" s="79" t="str">
        <f t="array" ref="M37">IF(AND(D37="",G37="",J37=""),"",IF(AND(D37="",G37=""),-J37,IF(AND(D37="",J37=""),-G37,IF(AND(G37="",J37=""),D37,IF(D37="",-G37-J37,IF(G37="",D37-J37,IF(J37="",D37-G37,D37-G37-J37)))))))</f>
        <v/>
      </c>
      <c r="N37" s="99" t="str">
        <f t="array" ref="N37">IF(A37="","",VLOOKUP(A37,基础资料!A:E,4,0))</f>
        <v/>
      </c>
      <c r="O37" s="81" t="str">
        <f t="array" ref="O37">IF(OR(A37="",M37=""),"",N37*M37)</f>
        <v/>
      </c>
      <c r="P37" s="47"/>
      <c r="Q37" s="47"/>
      <c r="R37" s="47"/>
    </row>
    <row r="38" spans="1:18" s="44" customFormat="1">
      <c r="A38" s="15"/>
      <c r="B38" s="73"/>
      <c r="C38" s="73"/>
      <c r="D38" s="74" t="str">
        <f t="array" ref="D38">IF(SUMPRODUCT((成品明细表!$A$6:$A$1000&gt;=$G$4)*(成品明细表!$A$6:$A$1000&lt;=$H$4)*(成品明细表!$C$6:$C$1000=$A38)*(成品明细表!$F$6:$F$1000))=0,"",SUMPRODUCT((成品明细表!$A$6:$A$1000&gt;=$G$4)*(成品明细表!$A$6:$A$1000&lt;=$H$4)*(成品明细表!$C$6:$C$1000=$A38)*(成品明细表!$F$6:$F$1000)))</f>
        <v/>
      </c>
      <c r="E38" s="75" t="str">
        <f t="array" ref="E38">IF(A38="","",VLOOKUP(A38,基础资料!A:E,4,0))</f>
        <v/>
      </c>
      <c r="F38" s="76" t="str">
        <f t="array" ref="F38">IF(OR(A38="",D38=""),"",E38*D38)</f>
        <v/>
      </c>
      <c r="G38" s="74" t="str">
        <f t="array" ref="G38">IF(SUMPRODUCT((成品明细表!$A$6:$A$1000&gt;=$G$4)*(成品明细表!$A$6:$A$1000&lt;=$H$4)*(成品明细表!$C$6:$C$1000=$A38)*(成品明细表!$I$6:$I$1000))=0,"",SUMPRODUCT((成品明细表!$A$6:$A$1000&gt;=$G$4)*(成品明细表!$A$6:$A$1000&lt;=$H$4)*(成品明细表!$C$6:$C$1000=$A38)*(成品明细表!$I$6:$I$1000)))</f>
        <v/>
      </c>
      <c r="H38" s="75" t="str">
        <f t="array" ref="H38">IF(A38="","",VLOOKUP(A38,基础资料!A:E,4,0))</f>
        <v/>
      </c>
      <c r="I38" s="76" t="str">
        <f t="array" ref="I38">IF(OR(A38="",G38=""),"",G38*H38)</f>
        <v/>
      </c>
      <c r="J38" s="74" t="str">
        <f t="array" ref="J38">IF(SUMPRODUCT((成品明细表!$A$6:$A$1000&gt;=$G$4)*(成品明细表!$A$6:$A$1000&lt;=$H$4)*(成品明细表!$C$6:$C$1000=$A38)*(成品明细表!$L$6:$L$1000))=0,"",SUMPRODUCT((成品明细表!$A$6:$A$1000&gt;=$G$4)*(成品明细表!$A$6:$A$1000&lt;=$H$4)*(成品明细表!$C$6:$C$1000=$A38)*(成品明细表!$L$6:$L$1000)))</f>
        <v/>
      </c>
      <c r="K38" s="98" t="str">
        <f t="array" ref="K38">IF(A38="","",VLOOKUP(A38,基础资料!A:E,4,0))</f>
        <v/>
      </c>
      <c r="L38" s="76" t="str">
        <f t="array" ref="L38">IF(OR(A38="",J38=""),"",J38*K38)</f>
        <v/>
      </c>
      <c r="M38" s="74" t="str">
        <f t="array" ref="M38">IF(AND(D38="",G38="",J38=""),"",IF(AND(D38="",G38=""),-J38,IF(AND(D38="",J38=""),-G38,IF(AND(G38="",J38=""),D38,IF(D38="",-G38-J38,IF(G38="",D38-J38,IF(J38="",D38-G38,D38-G38-J38)))))))</f>
        <v/>
      </c>
      <c r="N38" s="98" t="str">
        <f t="array" ref="N38">IF(A38="","",VLOOKUP(A38,基础资料!A:E,4,0))</f>
        <v/>
      </c>
      <c r="O38" s="76" t="str">
        <f t="array" ref="O38">IF(OR(A38="",M38=""),"",N38*M38)</f>
        <v/>
      </c>
      <c r="P38" s="47"/>
      <c r="Q38" s="47"/>
      <c r="R38" s="47"/>
    </row>
    <row r="39" spans="1:18" s="44" customFormat="1">
      <c r="A39" s="77"/>
      <c r="B39" s="78"/>
      <c r="C39" s="78"/>
      <c r="D39" s="79" t="str">
        <f t="array" ref="D39">IF(SUMPRODUCT((成品明细表!$A$6:$A$1000&gt;=$G$4)*(成品明细表!$A$6:$A$1000&lt;=$H$4)*(成品明细表!$C$6:$C$1000=$A39)*(成品明细表!$F$6:$F$1000))=0,"",SUMPRODUCT((成品明细表!$A$6:$A$1000&gt;=$G$4)*(成品明细表!$A$6:$A$1000&lt;=$H$4)*(成品明细表!$C$6:$C$1000=$A39)*(成品明细表!$F$6:$F$1000)))</f>
        <v/>
      </c>
      <c r="E39" s="80" t="str">
        <f t="array" ref="E39">IF(A39="","",VLOOKUP(A39,基础资料!A:E,4,0))</f>
        <v/>
      </c>
      <c r="F39" s="81" t="str">
        <f t="array" ref="F39">IF(OR(A39="",D39=""),"",E39*D39)</f>
        <v/>
      </c>
      <c r="G39" s="79" t="str">
        <f t="array" ref="G39">IF(SUMPRODUCT((成品明细表!$A$6:$A$1000&gt;=$G$4)*(成品明细表!$A$6:$A$1000&lt;=$H$4)*(成品明细表!$C$6:$C$1000=$A39)*(成品明细表!$I$6:$I$1000))=0,"",SUMPRODUCT((成品明细表!$A$6:$A$1000&gt;=$G$4)*(成品明细表!$A$6:$A$1000&lt;=$H$4)*(成品明细表!$C$6:$C$1000=$A39)*(成品明细表!$I$6:$I$1000)))</f>
        <v/>
      </c>
      <c r="H39" s="80" t="str">
        <f t="array" ref="H39">IF(A39="","",VLOOKUP(A39,基础资料!A:E,4,0))</f>
        <v/>
      </c>
      <c r="I39" s="81" t="str">
        <f t="array" ref="I39">IF(OR(A39="",G39=""),"",G39*H39)</f>
        <v/>
      </c>
      <c r="J39" s="79" t="str">
        <f t="array" ref="J39">IF(SUMPRODUCT((成品明细表!$A$6:$A$1000&gt;=$G$4)*(成品明细表!$A$6:$A$1000&lt;=$H$4)*(成品明细表!$C$6:$C$1000=$A39)*(成品明细表!$L$6:$L$1000))=0,"",SUMPRODUCT((成品明细表!$A$6:$A$1000&gt;=$G$4)*(成品明细表!$A$6:$A$1000&lt;=$H$4)*(成品明细表!$C$6:$C$1000=$A39)*(成品明细表!$L$6:$L$1000)))</f>
        <v/>
      </c>
      <c r="K39" s="99" t="str">
        <f t="array" ref="K39">IF(A39="","",VLOOKUP(A39,基础资料!A:E,4,0))</f>
        <v/>
      </c>
      <c r="L39" s="81" t="str">
        <f t="array" ref="L39">IF(OR(A39="",J39=""),"",J39*K39)</f>
        <v/>
      </c>
      <c r="M39" s="79" t="str">
        <f t="array" ref="M39">IF(AND(D39="",G39="",J39=""),"",IF(AND(D39="",G39=""),-J39,IF(AND(D39="",J39=""),-G39,IF(AND(G39="",J39=""),D39,IF(D39="",-G39-J39,IF(G39="",D39-J39,IF(J39="",D39-G39,D39-G39-J39)))))))</f>
        <v/>
      </c>
      <c r="N39" s="99" t="str">
        <f t="array" ref="N39">IF(A39="","",VLOOKUP(A39,基础资料!A:E,4,0))</f>
        <v/>
      </c>
      <c r="O39" s="81" t="str">
        <f t="array" ref="O39">IF(OR(A39="",M39=""),"",N39*M39)</f>
        <v/>
      </c>
      <c r="P39" s="47"/>
      <c r="Q39" s="47"/>
      <c r="R39" s="47"/>
    </row>
    <row r="40" spans="1:18" s="44" customFormat="1">
      <c r="A40" s="15"/>
      <c r="B40" s="73"/>
      <c r="C40" s="73"/>
      <c r="D40" s="74" t="str">
        <f t="array" ref="D40">IF(SUMPRODUCT((成品明细表!$A$6:$A$1000&gt;=$G$4)*(成品明细表!$A$6:$A$1000&lt;=$H$4)*(成品明细表!$C$6:$C$1000=$A40)*(成品明细表!$F$6:$F$1000))=0,"",SUMPRODUCT((成品明细表!$A$6:$A$1000&gt;=$G$4)*(成品明细表!$A$6:$A$1000&lt;=$H$4)*(成品明细表!$C$6:$C$1000=$A40)*(成品明细表!$F$6:$F$1000)))</f>
        <v/>
      </c>
      <c r="E40" s="75" t="str">
        <f t="array" ref="E40">IF(A40="","",VLOOKUP(A40,基础资料!A:E,4,0))</f>
        <v/>
      </c>
      <c r="F40" s="76" t="str">
        <f t="array" ref="F40">IF(OR(A40="",D40=""),"",E40*D40)</f>
        <v/>
      </c>
      <c r="G40" s="74" t="str">
        <f t="array" ref="G40">IF(SUMPRODUCT((成品明细表!$A$6:$A$1000&gt;=$G$4)*(成品明细表!$A$6:$A$1000&lt;=$H$4)*(成品明细表!$C$6:$C$1000=$A40)*(成品明细表!$I$6:$I$1000))=0,"",SUMPRODUCT((成品明细表!$A$6:$A$1000&gt;=$G$4)*(成品明细表!$A$6:$A$1000&lt;=$H$4)*(成品明细表!$C$6:$C$1000=$A40)*(成品明细表!$I$6:$I$1000)))</f>
        <v/>
      </c>
      <c r="H40" s="75" t="str">
        <f t="array" ref="H40">IF(A40="","",VLOOKUP(A40,基础资料!A:E,4,0))</f>
        <v/>
      </c>
      <c r="I40" s="76" t="str">
        <f t="array" ref="I40">IF(OR(A40="",G40=""),"",G40*H40)</f>
        <v/>
      </c>
      <c r="J40" s="74" t="str">
        <f t="array" ref="J40">IF(SUMPRODUCT((成品明细表!$A$6:$A$1000&gt;=$G$4)*(成品明细表!$A$6:$A$1000&lt;=$H$4)*(成品明细表!$C$6:$C$1000=$A40)*(成品明细表!$L$6:$L$1000))=0,"",SUMPRODUCT((成品明细表!$A$6:$A$1000&gt;=$G$4)*(成品明细表!$A$6:$A$1000&lt;=$H$4)*(成品明细表!$C$6:$C$1000=$A40)*(成品明细表!$L$6:$L$1000)))</f>
        <v/>
      </c>
      <c r="K40" s="98" t="str">
        <f t="array" ref="K40">IF(A40="","",VLOOKUP(A40,基础资料!A:E,4,0))</f>
        <v/>
      </c>
      <c r="L40" s="76" t="str">
        <f t="array" ref="L40">IF(OR(A40="",J40=""),"",J40*K40)</f>
        <v/>
      </c>
      <c r="M40" s="74" t="str">
        <f t="array" ref="M40">IF(AND(D40="",G40="",J40=""),"",IF(AND(D40="",G40=""),-J40,IF(AND(D40="",J40=""),-G40,IF(AND(G40="",J40=""),D40,IF(D40="",-G40-J40,IF(G40="",D40-J40,IF(J40="",D40-G40,D40-G40-J40)))))))</f>
        <v/>
      </c>
      <c r="N40" s="98" t="str">
        <f t="array" ref="N40">IF(A40="","",VLOOKUP(A40,基础资料!A:E,4,0))</f>
        <v/>
      </c>
      <c r="O40" s="76" t="str">
        <f t="array" ref="O40">IF(OR(A40="",M40=""),"",N40*M40)</f>
        <v/>
      </c>
      <c r="P40" s="47"/>
      <c r="Q40" s="47"/>
      <c r="R40" s="47"/>
    </row>
    <row r="41" spans="1:18" s="44" customFormat="1">
      <c r="A41" s="77"/>
      <c r="B41" s="78"/>
      <c r="C41" s="78"/>
      <c r="D41" s="79" t="str">
        <f t="array" ref="D41">IF(SUMPRODUCT((成品明细表!$A$6:$A$1000&gt;=$G$4)*(成品明细表!$A$6:$A$1000&lt;=$H$4)*(成品明细表!$C$6:$C$1000=$A41)*(成品明细表!$F$6:$F$1000))=0,"",SUMPRODUCT((成品明细表!$A$6:$A$1000&gt;=$G$4)*(成品明细表!$A$6:$A$1000&lt;=$H$4)*(成品明细表!$C$6:$C$1000=$A41)*(成品明细表!$F$6:$F$1000)))</f>
        <v/>
      </c>
      <c r="E41" s="80" t="str">
        <f t="array" ref="E41">IF(A41="","",VLOOKUP(A41,基础资料!A:E,4,0))</f>
        <v/>
      </c>
      <c r="F41" s="81" t="str">
        <f t="array" ref="F41">IF(OR(A41="",D41=""),"",E41*D41)</f>
        <v/>
      </c>
      <c r="G41" s="79" t="str">
        <f t="array" ref="G41">IF(SUMPRODUCT((成品明细表!$A$6:$A$1000&gt;=$G$4)*(成品明细表!$A$6:$A$1000&lt;=$H$4)*(成品明细表!$C$6:$C$1000=$A41)*(成品明细表!$I$6:$I$1000))=0,"",SUMPRODUCT((成品明细表!$A$6:$A$1000&gt;=$G$4)*(成品明细表!$A$6:$A$1000&lt;=$H$4)*(成品明细表!$C$6:$C$1000=$A41)*(成品明细表!$I$6:$I$1000)))</f>
        <v/>
      </c>
      <c r="H41" s="80" t="str">
        <f t="array" ref="H41">IF(A41="","",VLOOKUP(A41,基础资料!A:E,4,0))</f>
        <v/>
      </c>
      <c r="I41" s="81" t="str">
        <f t="array" ref="I41">IF(OR(A41="",G41=""),"",G41*H41)</f>
        <v/>
      </c>
      <c r="J41" s="79" t="str">
        <f t="array" ref="J41">IF(SUMPRODUCT((成品明细表!$A$6:$A$1000&gt;=$G$4)*(成品明细表!$A$6:$A$1000&lt;=$H$4)*(成品明细表!$C$6:$C$1000=$A41)*(成品明细表!$L$6:$L$1000))=0,"",SUMPRODUCT((成品明细表!$A$6:$A$1000&gt;=$G$4)*(成品明细表!$A$6:$A$1000&lt;=$H$4)*(成品明细表!$C$6:$C$1000=$A41)*(成品明细表!$L$6:$L$1000)))</f>
        <v/>
      </c>
      <c r="K41" s="99" t="str">
        <f t="array" ref="K41">IF(A41="","",VLOOKUP(A41,基础资料!A:E,4,0))</f>
        <v/>
      </c>
      <c r="L41" s="81" t="str">
        <f t="array" ref="L41">IF(OR(A41="",J41=""),"",J41*K41)</f>
        <v/>
      </c>
      <c r="M41" s="79" t="str">
        <f t="array" ref="M41">IF(AND(D41="",G41="",J41=""),"",IF(AND(D41="",G41=""),-J41,IF(AND(D41="",J41=""),-G41,IF(AND(G41="",J41=""),D41,IF(D41="",-G41-J41,IF(G41="",D41-J41,IF(J41="",D41-G41,D41-G41-J41)))))))</f>
        <v/>
      </c>
      <c r="N41" s="99" t="str">
        <f t="array" ref="N41">IF(A41="","",VLOOKUP(A41,基础资料!A:E,4,0))</f>
        <v/>
      </c>
      <c r="O41" s="81" t="str">
        <f t="array" ref="O41">IF(OR(A41="",M41=""),"",N41*M41)</f>
        <v/>
      </c>
      <c r="P41" s="47"/>
      <c r="Q41" s="47"/>
      <c r="R41" s="47"/>
    </row>
    <row r="42" spans="1:18" s="44" customFormat="1">
      <c r="A42" s="15"/>
      <c r="B42" s="73"/>
      <c r="C42" s="73"/>
      <c r="D42" s="74" t="str">
        <f t="array" ref="D42">IF(SUMPRODUCT((成品明细表!$A$6:$A$1000&gt;=$G$4)*(成品明细表!$A$6:$A$1000&lt;=$H$4)*(成品明细表!$C$6:$C$1000=$A42)*(成品明细表!$F$6:$F$1000))=0,"",SUMPRODUCT((成品明细表!$A$6:$A$1000&gt;=$G$4)*(成品明细表!$A$6:$A$1000&lt;=$H$4)*(成品明细表!$C$6:$C$1000=$A42)*(成品明细表!$F$6:$F$1000)))</f>
        <v/>
      </c>
      <c r="E42" s="75" t="str">
        <f t="array" ref="E42">IF(A42="","",VLOOKUP(A42,基础资料!A:E,4,0))</f>
        <v/>
      </c>
      <c r="F42" s="76" t="str">
        <f t="array" ref="F42">IF(OR(A42="",D42=""),"",E42*D42)</f>
        <v/>
      </c>
      <c r="G42" s="74" t="str">
        <f t="array" ref="G42">IF(SUMPRODUCT((成品明细表!$A$6:$A$1000&gt;=$G$4)*(成品明细表!$A$6:$A$1000&lt;=$H$4)*(成品明细表!$C$6:$C$1000=$A42)*(成品明细表!$I$6:$I$1000))=0,"",SUMPRODUCT((成品明细表!$A$6:$A$1000&gt;=$G$4)*(成品明细表!$A$6:$A$1000&lt;=$H$4)*(成品明细表!$C$6:$C$1000=$A42)*(成品明细表!$I$6:$I$1000)))</f>
        <v/>
      </c>
      <c r="H42" s="75" t="str">
        <f t="array" ref="H42">IF(A42="","",VLOOKUP(A42,基础资料!A:E,4,0))</f>
        <v/>
      </c>
      <c r="I42" s="76" t="str">
        <f t="array" ref="I42">IF(OR(A42="",G42=""),"",G42*H42)</f>
        <v/>
      </c>
      <c r="J42" s="74" t="str">
        <f t="array" ref="J42">IF(SUMPRODUCT((成品明细表!$A$6:$A$1000&gt;=$G$4)*(成品明细表!$A$6:$A$1000&lt;=$H$4)*(成品明细表!$C$6:$C$1000=$A42)*(成品明细表!$L$6:$L$1000))=0,"",SUMPRODUCT((成品明细表!$A$6:$A$1000&gt;=$G$4)*(成品明细表!$A$6:$A$1000&lt;=$H$4)*(成品明细表!$C$6:$C$1000=$A42)*(成品明细表!$L$6:$L$1000)))</f>
        <v/>
      </c>
      <c r="K42" s="98" t="str">
        <f t="array" ref="K42">IF(A42="","",VLOOKUP(A42,基础资料!A:E,4,0))</f>
        <v/>
      </c>
      <c r="L42" s="76" t="str">
        <f t="array" ref="L42">IF(OR(A42="",J42=""),"",J42*K42)</f>
        <v/>
      </c>
      <c r="M42" s="74" t="str">
        <f t="array" ref="M42">IF(AND(D42="",G42="",J42=""),"",IF(AND(D42="",G42=""),-J42,IF(AND(D42="",J42=""),-G42,IF(AND(G42="",J42=""),D42,IF(D42="",-G42-J42,IF(G42="",D42-J42,IF(J42="",D42-G42,D42-G42-J42)))))))</f>
        <v/>
      </c>
      <c r="N42" s="98" t="str">
        <f t="array" ref="N42">IF(A42="","",VLOOKUP(A42,基础资料!A:E,4,0))</f>
        <v/>
      </c>
      <c r="O42" s="76" t="str">
        <f t="array" ref="O42">IF(OR(A42="",M42=""),"",N42*M42)</f>
        <v/>
      </c>
      <c r="P42" s="47"/>
      <c r="Q42" s="47"/>
      <c r="R42" s="47"/>
    </row>
    <row r="43" spans="1:18" s="44" customFormat="1">
      <c r="A43" s="77"/>
      <c r="B43" s="78"/>
      <c r="C43" s="78"/>
      <c r="D43" s="79" t="str">
        <f t="array" ref="D43">IF(SUMPRODUCT((成品明细表!$A$6:$A$1000&gt;=$G$4)*(成品明细表!$A$6:$A$1000&lt;=$H$4)*(成品明细表!$C$6:$C$1000=$A43)*(成品明细表!$F$6:$F$1000))=0,"",SUMPRODUCT((成品明细表!$A$6:$A$1000&gt;=$G$4)*(成品明细表!$A$6:$A$1000&lt;=$H$4)*(成品明细表!$C$6:$C$1000=$A43)*(成品明细表!$F$6:$F$1000)))</f>
        <v/>
      </c>
      <c r="E43" s="80" t="str">
        <f t="array" ref="E43">IF(A43="","",VLOOKUP(A43,基础资料!A:E,4,0))</f>
        <v/>
      </c>
      <c r="F43" s="81" t="str">
        <f t="array" ref="F43">IF(OR(A43="",D43=""),"",E43*D43)</f>
        <v/>
      </c>
      <c r="G43" s="79" t="str">
        <f t="array" ref="G43">IF(SUMPRODUCT((成品明细表!$A$6:$A$1000&gt;=$G$4)*(成品明细表!$A$6:$A$1000&lt;=$H$4)*(成品明细表!$C$6:$C$1000=$A43)*(成品明细表!$I$6:$I$1000))=0,"",SUMPRODUCT((成品明细表!$A$6:$A$1000&gt;=$G$4)*(成品明细表!$A$6:$A$1000&lt;=$H$4)*(成品明细表!$C$6:$C$1000=$A43)*(成品明细表!$I$6:$I$1000)))</f>
        <v/>
      </c>
      <c r="H43" s="80" t="str">
        <f t="array" ref="H43">IF(A43="","",VLOOKUP(A43,基础资料!A:E,4,0))</f>
        <v/>
      </c>
      <c r="I43" s="81" t="str">
        <f t="array" ref="I43">IF(OR(A43="",G43=""),"",G43*H43)</f>
        <v/>
      </c>
      <c r="J43" s="79" t="str">
        <f t="array" ref="J43">IF(SUMPRODUCT((成品明细表!$A$6:$A$1000&gt;=$G$4)*(成品明细表!$A$6:$A$1000&lt;=$H$4)*(成品明细表!$C$6:$C$1000=$A43)*(成品明细表!$L$6:$L$1000))=0,"",SUMPRODUCT((成品明细表!$A$6:$A$1000&gt;=$G$4)*(成品明细表!$A$6:$A$1000&lt;=$H$4)*(成品明细表!$C$6:$C$1000=$A43)*(成品明细表!$L$6:$L$1000)))</f>
        <v/>
      </c>
      <c r="K43" s="99" t="str">
        <f t="array" ref="K43">IF(A43="","",VLOOKUP(A43,基础资料!A:E,4,0))</f>
        <v/>
      </c>
      <c r="L43" s="81" t="str">
        <f t="array" ref="L43">IF(OR(A43="",J43=""),"",J43*K43)</f>
        <v/>
      </c>
      <c r="M43" s="79" t="str">
        <f t="array" ref="M43">IF(AND(D43="",G43="",J43=""),"",IF(AND(D43="",G43=""),-J43,IF(AND(D43="",J43=""),-G43,IF(AND(G43="",J43=""),D43,IF(D43="",-G43-J43,IF(G43="",D43-J43,IF(J43="",D43-G43,D43-G43-J43)))))))</f>
        <v/>
      </c>
      <c r="N43" s="99" t="str">
        <f t="array" ref="N43">IF(A43="","",VLOOKUP(A43,基础资料!A:E,4,0))</f>
        <v/>
      </c>
      <c r="O43" s="81" t="str">
        <f t="array" ref="O43">IF(OR(A43="",M43=""),"",N43*M43)</f>
        <v/>
      </c>
      <c r="P43" s="47"/>
      <c r="Q43" s="47"/>
      <c r="R43" s="47"/>
    </row>
    <row r="44" spans="1:18" s="44" customFormat="1">
      <c r="A44" s="15"/>
      <c r="B44" s="73"/>
      <c r="C44" s="73"/>
      <c r="D44" s="74" t="str">
        <f t="array" ref="D44">IF(SUMPRODUCT((成品明细表!$A$6:$A$1000&gt;=$G$4)*(成品明细表!$A$6:$A$1000&lt;=$H$4)*(成品明细表!$C$6:$C$1000=$A44)*(成品明细表!$F$6:$F$1000))=0,"",SUMPRODUCT((成品明细表!$A$6:$A$1000&gt;=$G$4)*(成品明细表!$A$6:$A$1000&lt;=$H$4)*(成品明细表!$C$6:$C$1000=$A44)*(成品明细表!$F$6:$F$1000)))</f>
        <v/>
      </c>
      <c r="E44" s="75" t="str">
        <f t="array" ref="E44">IF(A44="","",VLOOKUP(A44,基础资料!A:E,4,0))</f>
        <v/>
      </c>
      <c r="F44" s="76" t="str">
        <f t="array" ref="F44">IF(OR(A44="",D44=""),"",E44*D44)</f>
        <v/>
      </c>
      <c r="G44" s="74" t="str">
        <f t="array" ref="G44">IF(SUMPRODUCT((成品明细表!$A$6:$A$1000&gt;=$G$4)*(成品明细表!$A$6:$A$1000&lt;=$H$4)*(成品明细表!$C$6:$C$1000=$A44)*(成品明细表!$I$6:$I$1000))=0,"",SUMPRODUCT((成品明细表!$A$6:$A$1000&gt;=$G$4)*(成品明细表!$A$6:$A$1000&lt;=$H$4)*(成品明细表!$C$6:$C$1000=$A44)*(成品明细表!$I$6:$I$1000)))</f>
        <v/>
      </c>
      <c r="H44" s="75" t="str">
        <f t="array" ref="H44">IF(A44="","",VLOOKUP(A44,基础资料!A:E,4,0))</f>
        <v/>
      </c>
      <c r="I44" s="76" t="str">
        <f t="array" ref="I44">IF(OR(A44="",G44=""),"",G44*H44)</f>
        <v/>
      </c>
      <c r="J44" s="74" t="str">
        <f t="array" ref="J44">IF(SUMPRODUCT((成品明细表!$A$6:$A$1000&gt;=$G$4)*(成品明细表!$A$6:$A$1000&lt;=$H$4)*(成品明细表!$C$6:$C$1000=$A44)*(成品明细表!$L$6:$L$1000))=0,"",SUMPRODUCT((成品明细表!$A$6:$A$1000&gt;=$G$4)*(成品明细表!$A$6:$A$1000&lt;=$H$4)*(成品明细表!$C$6:$C$1000=$A44)*(成品明细表!$L$6:$L$1000)))</f>
        <v/>
      </c>
      <c r="K44" s="98" t="str">
        <f t="array" ref="K44">IF(A44="","",VLOOKUP(A44,基础资料!A:E,4,0))</f>
        <v/>
      </c>
      <c r="L44" s="76" t="str">
        <f t="array" ref="L44">IF(OR(A44="",J44=""),"",J44*K44)</f>
        <v/>
      </c>
      <c r="M44" s="74" t="str">
        <f t="array" ref="M44">IF(AND(D44="",G44="",J44=""),"",IF(AND(D44="",G44=""),-J44,IF(AND(D44="",J44=""),-G44,IF(AND(G44="",J44=""),D44,IF(D44="",-G44-J44,IF(G44="",D44-J44,IF(J44="",D44-G44,D44-G44-J44)))))))</f>
        <v/>
      </c>
      <c r="N44" s="98" t="str">
        <f t="array" ref="N44">IF(A44="","",VLOOKUP(A44,基础资料!A:E,4,0))</f>
        <v/>
      </c>
      <c r="O44" s="76" t="str">
        <f t="array" ref="O44">IF(OR(A44="",M44=""),"",N44*M44)</f>
        <v/>
      </c>
      <c r="P44" s="47"/>
      <c r="Q44" s="47"/>
      <c r="R44" s="47"/>
    </row>
    <row r="45" spans="1:18" s="44" customFormat="1">
      <c r="A45" s="77"/>
      <c r="B45" s="78"/>
      <c r="C45" s="78"/>
      <c r="D45" s="79" t="str">
        <f t="array" ref="D45">IF(SUMPRODUCT((成品明细表!$A$6:$A$1000&gt;=$G$4)*(成品明细表!$A$6:$A$1000&lt;=$H$4)*(成品明细表!$C$6:$C$1000=$A45)*(成品明细表!$F$6:$F$1000))=0,"",SUMPRODUCT((成品明细表!$A$6:$A$1000&gt;=$G$4)*(成品明细表!$A$6:$A$1000&lt;=$H$4)*(成品明细表!$C$6:$C$1000=$A45)*(成品明细表!$F$6:$F$1000)))</f>
        <v/>
      </c>
      <c r="E45" s="80" t="str">
        <f t="array" ref="E45">IF(A45="","",VLOOKUP(A45,基础资料!A:E,4,0))</f>
        <v/>
      </c>
      <c r="F45" s="81" t="str">
        <f t="array" ref="F45">IF(OR(A45="",D45=""),"",E45*D45)</f>
        <v/>
      </c>
      <c r="G45" s="79" t="str">
        <f t="array" ref="G45">IF(SUMPRODUCT((成品明细表!$A$6:$A$1000&gt;=$G$4)*(成品明细表!$A$6:$A$1000&lt;=$H$4)*(成品明细表!$C$6:$C$1000=$A45)*(成品明细表!$I$6:$I$1000))=0,"",SUMPRODUCT((成品明细表!$A$6:$A$1000&gt;=$G$4)*(成品明细表!$A$6:$A$1000&lt;=$H$4)*(成品明细表!$C$6:$C$1000=$A45)*(成品明细表!$I$6:$I$1000)))</f>
        <v/>
      </c>
      <c r="H45" s="80" t="str">
        <f t="array" ref="H45">IF(A45="","",VLOOKUP(A45,基础资料!A:E,4,0))</f>
        <v/>
      </c>
      <c r="I45" s="81" t="str">
        <f t="array" ref="I45">IF(OR(A45="",G45=""),"",G45*H45)</f>
        <v/>
      </c>
      <c r="J45" s="79" t="str">
        <f t="array" ref="J45">IF(SUMPRODUCT((成品明细表!$A$6:$A$1000&gt;=$G$4)*(成品明细表!$A$6:$A$1000&lt;=$H$4)*(成品明细表!$C$6:$C$1000=$A45)*(成品明细表!$L$6:$L$1000))=0,"",SUMPRODUCT((成品明细表!$A$6:$A$1000&gt;=$G$4)*(成品明细表!$A$6:$A$1000&lt;=$H$4)*(成品明细表!$C$6:$C$1000=$A45)*(成品明细表!$L$6:$L$1000)))</f>
        <v/>
      </c>
      <c r="K45" s="99" t="str">
        <f t="array" ref="K45">IF(A45="","",VLOOKUP(A45,基础资料!A:E,4,0))</f>
        <v/>
      </c>
      <c r="L45" s="81" t="str">
        <f t="array" ref="L45">IF(OR(A45="",J45=""),"",J45*K45)</f>
        <v/>
      </c>
      <c r="M45" s="79" t="str">
        <f t="array" ref="M45">IF(AND(D45="",G45="",J45=""),"",IF(AND(D45="",G45=""),-J45,IF(AND(D45="",J45=""),-G45,IF(AND(G45="",J45=""),D45,IF(D45="",-G45-J45,IF(G45="",D45-J45,IF(J45="",D45-G45,D45-G45-J45)))))))</f>
        <v/>
      </c>
      <c r="N45" s="99" t="str">
        <f t="array" ref="N45">IF(A45="","",VLOOKUP(A45,基础资料!A:E,4,0))</f>
        <v/>
      </c>
      <c r="O45" s="81" t="str">
        <f t="array" ref="O45">IF(OR(A45="",M45=""),"",N45*M45)</f>
        <v/>
      </c>
      <c r="P45" s="47"/>
      <c r="Q45" s="47"/>
      <c r="R45" s="47"/>
    </row>
    <row r="46" spans="1:18" s="44" customFormat="1">
      <c r="A46" s="15"/>
      <c r="B46" s="73"/>
      <c r="C46" s="73"/>
      <c r="D46" s="74" t="str">
        <f t="array" ref="D46">IF(SUMPRODUCT((成品明细表!$A$6:$A$1000&gt;=$G$4)*(成品明细表!$A$6:$A$1000&lt;=$H$4)*(成品明细表!$C$6:$C$1000=$A46)*(成品明细表!$F$6:$F$1000))=0,"",SUMPRODUCT((成品明细表!$A$6:$A$1000&gt;=$G$4)*(成品明细表!$A$6:$A$1000&lt;=$H$4)*(成品明细表!$C$6:$C$1000=$A46)*(成品明细表!$F$6:$F$1000)))</f>
        <v/>
      </c>
      <c r="E46" s="75" t="str">
        <f t="array" ref="E46">IF(A46="","",VLOOKUP(A46,基础资料!A:E,4,0))</f>
        <v/>
      </c>
      <c r="F46" s="76" t="str">
        <f t="array" ref="F46">IF(OR(A46="",D46=""),"",E46*D46)</f>
        <v/>
      </c>
      <c r="G46" s="74" t="str">
        <f t="array" ref="G46">IF(SUMPRODUCT((成品明细表!$A$6:$A$1000&gt;=$G$4)*(成品明细表!$A$6:$A$1000&lt;=$H$4)*(成品明细表!$C$6:$C$1000=$A46)*(成品明细表!$I$6:$I$1000))=0,"",SUMPRODUCT((成品明细表!$A$6:$A$1000&gt;=$G$4)*(成品明细表!$A$6:$A$1000&lt;=$H$4)*(成品明细表!$C$6:$C$1000=$A46)*(成品明细表!$I$6:$I$1000)))</f>
        <v/>
      </c>
      <c r="H46" s="75" t="str">
        <f t="array" ref="H46">IF(A46="","",VLOOKUP(A46,基础资料!A:E,4,0))</f>
        <v/>
      </c>
      <c r="I46" s="76" t="str">
        <f t="array" ref="I46">IF(OR(A46="",G46=""),"",G46*H46)</f>
        <v/>
      </c>
      <c r="J46" s="74" t="str">
        <f t="array" ref="J46">IF(SUMPRODUCT((成品明细表!$A$6:$A$1000&gt;=$G$4)*(成品明细表!$A$6:$A$1000&lt;=$H$4)*(成品明细表!$C$6:$C$1000=$A46)*(成品明细表!$L$6:$L$1000))=0,"",SUMPRODUCT((成品明细表!$A$6:$A$1000&gt;=$G$4)*(成品明细表!$A$6:$A$1000&lt;=$H$4)*(成品明细表!$C$6:$C$1000=$A46)*(成品明细表!$L$6:$L$1000)))</f>
        <v/>
      </c>
      <c r="K46" s="98" t="str">
        <f t="array" ref="K46">IF(A46="","",VLOOKUP(A46,基础资料!A:E,4,0))</f>
        <v/>
      </c>
      <c r="L46" s="76" t="str">
        <f t="array" ref="L46">IF(OR(A46="",J46=""),"",J46*K46)</f>
        <v/>
      </c>
      <c r="M46" s="74" t="str">
        <f t="array" ref="M46">IF(AND(D46="",G46="",J46=""),"",IF(AND(D46="",G46=""),-J46,IF(AND(D46="",J46=""),-G46,IF(AND(G46="",J46=""),D46,IF(D46="",-G46-J46,IF(G46="",D46-J46,IF(J46="",D46-G46,D46-G46-J46)))))))</f>
        <v/>
      </c>
      <c r="N46" s="98" t="str">
        <f t="array" ref="N46">IF(A46="","",VLOOKUP(A46,基础资料!A:E,4,0))</f>
        <v/>
      </c>
      <c r="O46" s="76" t="str">
        <f t="array" ref="O46">IF(OR(A46="",M46=""),"",N46*M46)</f>
        <v/>
      </c>
      <c r="P46" s="47"/>
      <c r="Q46" s="47"/>
      <c r="R46" s="47"/>
    </row>
    <row r="47" spans="1:18" s="44" customFormat="1">
      <c r="A47" s="77"/>
      <c r="B47" s="78"/>
      <c r="C47" s="78"/>
      <c r="D47" s="79" t="str">
        <f t="array" ref="D47">IF(SUMPRODUCT((成品明细表!$A$6:$A$1000&gt;=$G$4)*(成品明细表!$A$6:$A$1000&lt;=$H$4)*(成品明细表!$C$6:$C$1000=$A47)*(成品明细表!$F$6:$F$1000))=0,"",SUMPRODUCT((成品明细表!$A$6:$A$1000&gt;=$G$4)*(成品明细表!$A$6:$A$1000&lt;=$H$4)*(成品明细表!$C$6:$C$1000=$A47)*(成品明细表!$F$6:$F$1000)))</f>
        <v/>
      </c>
      <c r="E47" s="80" t="str">
        <f t="array" ref="E47">IF(A47="","",VLOOKUP(A47,基础资料!A:E,4,0))</f>
        <v/>
      </c>
      <c r="F47" s="81" t="str">
        <f t="array" ref="F47">IF(OR(A47="",D47=""),"",E47*D47)</f>
        <v/>
      </c>
      <c r="G47" s="79" t="str">
        <f t="array" ref="G47">IF(SUMPRODUCT((成品明细表!$A$6:$A$1000&gt;=$G$4)*(成品明细表!$A$6:$A$1000&lt;=$H$4)*(成品明细表!$C$6:$C$1000=$A47)*(成品明细表!$I$6:$I$1000))=0,"",SUMPRODUCT((成品明细表!$A$6:$A$1000&gt;=$G$4)*(成品明细表!$A$6:$A$1000&lt;=$H$4)*(成品明细表!$C$6:$C$1000=$A47)*(成品明细表!$I$6:$I$1000)))</f>
        <v/>
      </c>
      <c r="H47" s="80" t="str">
        <f t="array" ref="H47">IF(A47="","",VLOOKUP(A47,基础资料!A:E,4,0))</f>
        <v/>
      </c>
      <c r="I47" s="81" t="str">
        <f t="array" ref="I47">IF(OR(A47="",G47=""),"",G47*H47)</f>
        <v/>
      </c>
      <c r="J47" s="79" t="str">
        <f t="array" ref="J47">IF(SUMPRODUCT((成品明细表!$A$6:$A$1000&gt;=$G$4)*(成品明细表!$A$6:$A$1000&lt;=$H$4)*(成品明细表!$C$6:$C$1000=$A47)*(成品明细表!$L$6:$L$1000))=0,"",SUMPRODUCT((成品明细表!$A$6:$A$1000&gt;=$G$4)*(成品明细表!$A$6:$A$1000&lt;=$H$4)*(成品明细表!$C$6:$C$1000=$A47)*(成品明细表!$L$6:$L$1000)))</f>
        <v/>
      </c>
      <c r="K47" s="99" t="str">
        <f t="array" ref="K47">IF(A47="","",VLOOKUP(A47,基础资料!A:E,4,0))</f>
        <v/>
      </c>
      <c r="L47" s="81" t="str">
        <f t="array" ref="L47">IF(OR(A47="",J47=""),"",J47*K47)</f>
        <v/>
      </c>
      <c r="M47" s="79" t="str">
        <f t="array" ref="M47">IF(AND(D47="",G47="",J47=""),"",IF(AND(D47="",G47=""),-J47,IF(AND(D47="",J47=""),-G47,IF(AND(G47="",J47=""),D47,IF(D47="",-G47-J47,IF(G47="",D47-J47,IF(J47="",D47-G47,D47-G47-J47)))))))</f>
        <v/>
      </c>
      <c r="N47" s="99" t="str">
        <f t="array" ref="N47">IF(A47="","",VLOOKUP(A47,基础资料!A:E,4,0))</f>
        <v/>
      </c>
      <c r="O47" s="81" t="str">
        <f t="array" ref="O47">IF(OR(A47="",M47=""),"",N47*M47)</f>
        <v/>
      </c>
      <c r="P47" s="47"/>
      <c r="Q47" s="47"/>
      <c r="R47" s="47"/>
    </row>
    <row r="48" spans="1:18" s="44" customFormat="1">
      <c r="A48" s="15"/>
      <c r="B48" s="73"/>
      <c r="C48" s="73"/>
      <c r="D48" s="74" t="str">
        <f t="array" ref="D48">IF(SUMPRODUCT((成品明细表!$A$6:$A$1000&gt;=$G$4)*(成品明细表!$A$6:$A$1000&lt;=$H$4)*(成品明细表!$C$6:$C$1000=$A48)*(成品明细表!$F$6:$F$1000))=0,"",SUMPRODUCT((成品明细表!$A$6:$A$1000&gt;=$G$4)*(成品明细表!$A$6:$A$1000&lt;=$H$4)*(成品明细表!$C$6:$C$1000=$A48)*(成品明细表!$F$6:$F$1000)))</f>
        <v/>
      </c>
      <c r="E48" s="75" t="str">
        <f t="array" ref="E48">IF(A48="","",VLOOKUP(A48,基础资料!A:E,4,0))</f>
        <v/>
      </c>
      <c r="F48" s="76" t="str">
        <f t="array" ref="F48">IF(OR(A48="",D48=""),"",E48*D48)</f>
        <v/>
      </c>
      <c r="G48" s="74" t="str">
        <f t="array" ref="G48">IF(SUMPRODUCT((成品明细表!$A$6:$A$1000&gt;=$G$4)*(成品明细表!$A$6:$A$1000&lt;=$H$4)*(成品明细表!$C$6:$C$1000=$A48)*(成品明细表!$I$6:$I$1000))=0,"",SUMPRODUCT((成品明细表!$A$6:$A$1000&gt;=$G$4)*(成品明细表!$A$6:$A$1000&lt;=$H$4)*(成品明细表!$C$6:$C$1000=$A48)*(成品明细表!$I$6:$I$1000)))</f>
        <v/>
      </c>
      <c r="H48" s="75" t="str">
        <f t="array" ref="H48">IF(A48="","",VLOOKUP(A48,基础资料!A:E,4,0))</f>
        <v/>
      </c>
      <c r="I48" s="76" t="str">
        <f t="array" ref="I48">IF(OR(A48="",G48=""),"",G48*H48)</f>
        <v/>
      </c>
      <c r="J48" s="74" t="str">
        <f t="array" ref="J48">IF(SUMPRODUCT((成品明细表!$A$6:$A$1000&gt;=$G$4)*(成品明细表!$A$6:$A$1000&lt;=$H$4)*(成品明细表!$C$6:$C$1000=$A48)*(成品明细表!$L$6:$L$1000))=0,"",SUMPRODUCT((成品明细表!$A$6:$A$1000&gt;=$G$4)*(成品明细表!$A$6:$A$1000&lt;=$H$4)*(成品明细表!$C$6:$C$1000=$A48)*(成品明细表!$L$6:$L$1000)))</f>
        <v/>
      </c>
      <c r="K48" s="98" t="str">
        <f t="array" ref="K48">IF(A48="","",VLOOKUP(A48,基础资料!A:E,4,0))</f>
        <v/>
      </c>
      <c r="L48" s="76" t="str">
        <f t="array" ref="L48">IF(OR(A48="",J48=""),"",J48*K48)</f>
        <v/>
      </c>
      <c r="M48" s="74" t="str">
        <f t="array" ref="M48">IF(AND(D48="",G48="",J48=""),"",IF(AND(D48="",G48=""),-J48,IF(AND(D48="",J48=""),-G48,IF(AND(G48="",J48=""),D48,IF(D48="",-G48-J48,IF(G48="",D48-J48,IF(J48="",D48-G48,D48-G48-J48)))))))</f>
        <v/>
      </c>
      <c r="N48" s="98" t="str">
        <f t="array" ref="N48">IF(A48="","",VLOOKUP(A48,基础资料!A:E,4,0))</f>
        <v/>
      </c>
      <c r="O48" s="76" t="str">
        <f t="array" ref="O48">IF(OR(A48="",M48=""),"",N48*M48)</f>
        <v/>
      </c>
      <c r="P48" s="47"/>
      <c r="Q48" s="47"/>
      <c r="R48" s="47"/>
    </row>
    <row r="49" spans="1:18" s="44" customFormat="1">
      <c r="A49" s="77"/>
      <c r="B49" s="78"/>
      <c r="C49" s="78"/>
      <c r="D49" s="79" t="str">
        <f t="array" ref="D49">IF(SUMPRODUCT((成品明细表!$A$6:$A$1000&gt;=$G$4)*(成品明细表!$A$6:$A$1000&lt;=$H$4)*(成品明细表!$C$6:$C$1000=$A49)*(成品明细表!$F$6:$F$1000))=0,"",SUMPRODUCT((成品明细表!$A$6:$A$1000&gt;=$G$4)*(成品明细表!$A$6:$A$1000&lt;=$H$4)*(成品明细表!$C$6:$C$1000=$A49)*(成品明细表!$F$6:$F$1000)))</f>
        <v/>
      </c>
      <c r="E49" s="80" t="str">
        <f t="array" ref="E49">IF(A49="","",VLOOKUP(A49,基础资料!A:E,4,0))</f>
        <v/>
      </c>
      <c r="F49" s="81" t="str">
        <f t="array" ref="F49">IF(OR(A49="",D49=""),"",E49*D49)</f>
        <v/>
      </c>
      <c r="G49" s="79" t="str">
        <f t="array" ref="G49">IF(SUMPRODUCT((成品明细表!$A$6:$A$1000&gt;=$G$4)*(成品明细表!$A$6:$A$1000&lt;=$H$4)*(成品明细表!$C$6:$C$1000=$A49)*(成品明细表!$I$6:$I$1000))=0,"",SUMPRODUCT((成品明细表!$A$6:$A$1000&gt;=$G$4)*(成品明细表!$A$6:$A$1000&lt;=$H$4)*(成品明细表!$C$6:$C$1000=$A49)*(成品明细表!$I$6:$I$1000)))</f>
        <v/>
      </c>
      <c r="H49" s="80" t="str">
        <f t="array" ref="H49">IF(A49="","",VLOOKUP(A49,基础资料!A:E,4,0))</f>
        <v/>
      </c>
      <c r="I49" s="81" t="str">
        <f t="array" ref="I49">IF(OR(A49="",G49=""),"",G49*H49)</f>
        <v/>
      </c>
      <c r="J49" s="79" t="str">
        <f t="array" ref="J49">IF(SUMPRODUCT((成品明细表!$A$6:$A$1000&gt;=$G$4)*(成品明细表!$A$6:$A$1000&lt;=$H$4)*(成品明细表!$C$6:$C$1000=$A49)*(成品明细表!$L$6:$L$1000))=0,"",SUMPRODUCT((成品明细表!$A$6:$A$1000&gt;=$G$4)*(成品明细表!$A$6:$A$1000&lt;=$H$4)*(成品明细表!$C$6:$C$1000=$A49)*(成品明细表!$L$6:$L$1000)))</f>
        <v/>
      </c>
      <c r="K49" s="99" t="str">
        <f t="array" ref="K49">IF(A49="","",VLOOKUP(A49,基础资料!A:E,4,0))</f>
        <v/>
      </c>
      <c r="L49" s="81" t="str">
        <f t="array" ref="L49">IF(OR(A49="",J49=""),"",J49*K49)</f>
        <v/>
      </c>
      <c r="M49" s="79" t="str">
        <f t="array" ref="M49">IF(AND(D49="",G49="",J49=""),"",IF(AND(D49="",G49=""),-J49,IF(AND(D49="",J49=""),-G49,IF(AND(G49="",J49=""),D49,IF(D49="",-G49-J49,IF(G49="",D49-J49,IF(J49="",D49-G49,D49-G49-J49)))))))</f>
        <v/>
      </c>
      <c r="N49" s="99" t="str">
        <f t="array" ref="N49">IF(A49="","",VLOOKUP(A49,基础资料!A:E,4,0))</f>
        <v/>
      </c>
      <c r="O49" s="81" t="str">
        <f t="array" ref="O49">IF(OR(A49="",M49=""),"",N49*M49)</f>
        <v/>
      </c>
      <c r="P49" s="47"/>
      <c r="Q49" s="47"/>
      <c r="R49" s="47"/>
    </row>
    <row r="50" spans="1:18" s="44" customFormat="1">
      <c r="A50" s="15"/>
      <c r="B50" s="73"/>
      <c r="C50" s="73"/>
      <c r="D50" s="74" t="str">
        <f t="array" ref="D50">IF(SUMPRODUCT((成品明细表!$A$6:$A$1000&gt;=$G$4)*(成品明细表!$A$6:$A$1000&lt;=$H$4)*(成品明细表!$C$6:$C$1000=$A50)*(成品明细表!$F$6:$F$1000))=0,"",SUMPRODUCT((成品明细表!$A$6:$A$1000&gt;=$G$4)*(成品明细表!$A$6:$A$1000&lt;=$H$4)*(成品明细表!$C$6:$C$1000=$A50)*(成品明细表!$F$6:$F$1000)))</f>
        <v/>
      </c>
      <c r="E50" s="75" t="str">
        <f t="array" ref="E50">IF(A50="","",VLOOKUP(A50,基础资料!A:E,4,0))</f>
        <v/>
      </c>
      <c r="F50" s="76" t="str">
        <f t="array" ref="F50">IF(OR(A50="",D50=""),"",E50*D50)</f>
        <v/>
      </c>
      <c r="G50" s="74" t="str">
        <f t="array" ref="G50">IF(SUMPRODUCT((成品明细表!$A$6:$A$1000&gt;=$G$4)*(成品明细表!$A$6:$A$1000&lt;=$H$4)*(成品明细表!$C$6:$C$1000=$A50)*(成品明细表!$I$6:$I$1000))=0,"",SUMPRODUCT((成品明细表!$A$6:$A$1000&gt;=$G$4)*(成品明细表!$A$6:$A$1000&lt;=$H$4)*(成品明细表!$C$6:$C$1000=$A50)*(成品明细表!$I$6:$I$1000)))</f>
        <v/>
      </c>
      <c r="H50" s="75" t="str">
        <f t="array" ref="H50">IF(A50="","",VLOOKUP(A50,基础资料!A:E,4,0))</f>
        <v/>
      </c>
      <c r="I50" s="76" t="str">
        <f t="array" ref="I50">IF(OR(A50="",G50=""),"",G50*H50)</f>
        <v/>
      </c>
      <c r="J50" s="74" t="str">
        <f t="array" ref="J50">IF(SUMPRODUCT((成品明细表!$A$6:$A$1000&gt;=$G$4)*(成品明细表!$A$6:$A$1000&lt;=$H$4)*(成品明细表!$C$6:$C$1000=$A50)*(成品明细表!$L$6:$L$1000))=0,"",SUMPRODUCT((成品明细表!$A$6:$A$1000&gt;=$G$4)*(成品明细表!$A$6:$A$1000&lt;=$H$4)*(成品明细表!$C$6:$C$1000=$A50)*(成品明细表!$L$6:$L$1000)))</f>
        <v/>
      </c>
      <c r="K50" s="98" t="str">
        <f t="array" ref="K50">IF(A50="","",VLOOKUP(A50,基础资料!A:E,4,0))</f>
        <v/>
      </c>
      <c r="L50" s="76" t="str">
        <f t="array" ref="L50">IF(OR(A50="",J50=""),"",J50*K50)</f>
        <v/>
      </c>
      <c r="M50" s="74" t="str">
        <f t="array" ref="M50">IF(AND(D50="",G50="",J50=""),"",IF(AND(D50="",G50=""),-J50,IF(AND(D50="",J50=""),-G50,IF(AND(G50="",J50=""),D50,IF(D50="",-G50-J50,IF(G50="",D50-J50,IF(J50="",D50-G50,D50-G50-J50)))))))</f>
        <v/>
      </c>
      <c r="N50" s="98" t="str">
        <f t="array" ref="N50">IF(A50="","",VLOOKUP(A50,基础资料!A:E,4,0))</f>
        <v/>
      </c>
      <c r="O50" s="76" t="str">
        <f t="array" ref="O50">IF(OR(A50="",M50=""),"",N50*M50)</f>
        <v/>
      </c>
      <c r="P50" s="47"/>
      <c r="Q50" s="47"/>
      <c r="R50" s="47"/>
    </row>
    <row r="51" spans="1:18" s="44" customFormat="1">
      <c r="A51" s="77"/>
      <c r="B51" s="78"/>
      <c r="C51" s="78"/>
      <c r="D51" s="79" t="str">
        <f t="array" ref="D51">IF(SUMPRODUCT((成品明细表!$A$6:$A$1000&gt;=$G$4)*(成品明细表!$A$6:$A$1000&lt;=$H$4)*(成品明细表!$C$6:$C$1000=$A51)*(成品明细表!$F$6:$F$1000))=0,"",SUMPRODUCT((成品明细表!$A$6:$A$1000&gt;=$G$4)*(成品明细表!$A$6:$A$1000&lt;=$H$4)*(成品明细表!$C$6:$C$1000=$A51)*(成品明细表!$F$6:$F$1000)))</f>
        <v/>
      </c>
      <c r="E51" s="80" t="str">
        <f t="array" ref="E51">IF(A51="","",VLOOKUP(A51,基础资料!A:E,4,0))</f>
        <v/>
      </c>
      <c r="F51" s="81" t="str">
        <f t="array" ref="F51">IF(OR(A51="",D51=""),"",E51*D51)</f>
        <v/>
      </c>
      <c r="G51" s="79" t="str">
        <f t="array" ref="G51">IF(SUMPRODUCT((成品明细表!$A$6:$A$1000&gt;=$G$4)*(成品明细表!$A$6:$A$1000&lt;=$H$4)*(成品明细表!$C$6:$C$1000=$A51)*(成品明细表!$I$6:$I$1000))=0,"",SUMPRODUCT((成品明细表!$A$6:$A$1000&gt;=$G$4)*(成品明细表!$A$6:$A$1000&lt;=$H$4)*(成品明细表!$C$6:$C$1000=$A51)*(成品明细表!$I$6:$I$1000)))</f>
        <v/>
      </c>
      <c r="H51" s="80" t="str">
        <f t="array" ref="H51">IF(A51="","",VLOOKUP(A51,基础资料!A:E,4,0))</f>
        <v/>
      </c>
      <c r="I51" s="81" t="str">
        <f t="array" ref="I51">IF(OR(A51="",G51=""),"",G51*H51)</f>
        <v/>
      </c>
      <c r="J51" s="79" t="str">
        <f t="array" ref="J51">IF(SUMPRODUCT((成品明细表!$A$6:$A$1000&gt;=$G$4)*(成品明细表!$A$6:$A$1000&lt;=$H$4)*(成品明细表!$C$6:$C$1000=$A51)*(成品明细表!$L$6:$L$1000))=0,"",SUMPRODUCT((成品明细表!$A$6:$A$1000&gt;=$G$4)*(成品明细表!$A$6:$A$1000&lt;=$H$4)*(成品明细表!$C$6:$C$1000=$A51)*(成品明细表!$L$6:$L$1000)))</f>
        <v/>
      </c>
      <c r="K51" s="99" t="str">
        <f t="array" ref="K51">IF(A51="","",VLOOKUP(A51,基础资料!A:E,4,0))</f>
        <v/>
      </c>
      <c r="L51" s="81" t="str">
        <f t="array" ref="L51">IF(OR(A51="",J51=""),"",J51*K51)</f>
        <v/>
      </c>
      <c r="M51" s="79" t="str">
        <f t="array" ref="M51">IF(AND(D51="",G51="",J51=""),"",IF(AND(D51="",G51=""),-J51,IF(AND(D51="",J51=""),-G51,IF(AND(G51="",J51=""),D51,IF(D51="",-G51-J51,IF(G51="",D51-J51,IF(J51="",D51-G51,D51-G51-J51)))))))</f>
        <v/>
      </c>
      <c r="N51" s="99" t="str">
        <f t="array" ref="N51">IF(A51="","",VLOOKUP(A51,基础资料!A:E,4,0))</f>
        <v/>
      </c>
      <c r="O51" s="81" t="str">
        <f t="array" ref="O51">IF(OR(A51="",M51=""),"",N51*M51)</f>
        <v/>
      </c>
      <c r="P51" s="47"/>
      <c r="Q51" s="47"/>
      <c r="R51" s="47"/>
    </row>
    <row r="52" spans="1:18" s="44" customFormat="1">
      <c r="A52" s="15"/>
      <c r="B52" s="73"/>
      <c r="C52" s="73"/>
      <c r="D52" s="74" t="str">
        <f t="array" ref="D52">IF(SUMPRODUCT((成品明细表!$A$6:$A$1000&gt;=$G$4)*(成品明细表!$A$6:$A$1000&lt;=$H$4)*(成品明细表!$C$6:$C$1000=$A52)*(成品明细表!$F$6:$F$1000))=0,"",SUMPRODUCT((成品明细表!$A$6:$A$1000&gt;=$G$4)*(成品明细表!$A$6:$A$1000&lt;=$H$4)*(成品明细表!$C$6:$C$1000=$A52)*(成品明细表!$F$6:$F$1000)))</f>
        <v/>
      </c>
      <c r="E52" s="75" t="str">
        <f t="array" ref="E52">IF(A52="","",VLOOKUP(A52,基础资料!A:E,4,0))</f>
        <v/>
      </c>
      <c r="F52" s="76" t="str">
        <f t="array" ref="F52">IF(OR(A52="",D52=""),"",E52*D52)</f>
        <v/>
      </c>
      <c r="G52" s="74" t="str">
        <f t="array" ref="G52">IF(SUMPRODUCT((成品明细表!$A$6:$A$1000&gt;=$G$4)*(成品明细表!$A$6:$A$1000&lt;=$H$4)*(成品明细表!$C$6:$C$1000=$A52)*(成品明细表!$I$6:$I$1000))=0,"",SUMPRODUCT((成品明细表!$A$6:$A$1000&gt;=$G$4)*(成品明细表!$A$6:$A$1000&lt;=$H$4)*(成品明细表!$C$6:$C$1000=$A52)*(成品明细表!$I$6:$I$1000)))</f>
        <v/>
      </c>
      <c r="H52" s="75" t="str">
        <f t="array" ref="H52">IF(A52="","",VLOOKUP(A52,基础资料!A:E,4,0))</f>
        <v/>
      </c>
      <c r="I52" s="76" t="str">
        <f t="array" ref="I52">IF(OR(A52="",G52=""),"",G52*H52)</f>
        <v/>
      </c>
      <c r="J52" s="74" t="str">
        <f t="array" ref="J52">IF(SUMPRODUCT((成品明细表!$A$6:$A$1000&gt;=$G$4)*(成品明细表!$A$6:$A$1000&lt;=$H$4)*(成品明细表!$C$6:$C$1000=$A52)*(成品明细表!$L$6:$L$1000))=0,"",SUMPRODUCT((成品明细表!$A$6:$A$1000&gt;=$G$4)*(成品明细表!$A$6:$A$1000&lt;=$H$4)*(成品明细表!$C$6:$C$1000=$A52)*(成品明细表!$L$6:$L$1000)))</f>
        <v/>
      </c>
      <c r="K52" s="98" t="str">
        <f t="array" ref="K52">IF(A52="","",VLOOKUP(A52,基础资料!A:E,4,0))</f>
        <v/>
      </c>
      <c r="L52" s="76" t="str">
        <f t="array" ref="L52">IF(OR(A52="",J52=""),"",J52*K52)</f>
        <v/>
      </c>
      <c r="M52" s="74" t="str">
        <f t="array" ref="M52">IF(AND(D52="",G52="",J52=""),"",IF(AND(D52="",G52=""),-J52,IF(AND(D52="",J52=""),-G52,IF(AND(G52="",J52=""),D52,IF(D52="",-G52-J52,IF(G52="",D52-J52,IF(J52="",D52-G52,D52-G52-J52)))))))</f>
        <v/>
      </c>
      <c r="N52" s="98" t="str">
        <f t="array" ref="N52">IF(A52="","",VLOOKUP(A52,基础资料!A:E,4,0))</f>
        <v/>
      </c>
      <c r="O52" s="76" t="str">
        <f t="array" ref="O52">IF(OR(A52="",M52=""),"",N52*M52)</f>
        <v/>
      </c>
      <c r="P52" s="47"/>
      <c r="Q52" s="47"/>
      <c r="R52" s="47"/>
    </row>
    <row r="53" spans="1:18" s="44" customFormat="1">
      <c r="A53" s="77"/>
      <c r="B53" s="78"/>
      <c r="C53" s="78"/>
      <c r="D53" s="79" t="str">
        <f t="array" ref="D53">IF(SUMPRODUCT((成品明细表!$A$6:$A$1000&gt;=$G$4)*(成品明细表!$A$6:$A$1000&lt;=$H$4)*(成品明细表!$C$6:$C$1000=$A53)*(成品明细表!$F$6:$F$1000))=0,"",SUMPRODUCT((成品明细表!$A$6:$A$1000&gt;=$G$4)*(成品明细表!$A$6:$A$1000&lt;=$H$4)*(成品明细表!$C$6:$C$1000=$A53)*(成品明细表!$F$6:$F$1000)))</f>
        <v/>
      </c>
      <c r="E53" s="80" t="str">
        <f t="array" ref="E53">IF(A53="","",VLOOKUP(A53,基础资料!A:E,4,0))</f>
        <v/>
      </c>
      <c r="F53" s="81" t="str">
        <f t="array" ref="F53">IF(OR(A53="",D53=""),"",E53*D53)</f>
        <v/>
      </c>
      <c r="G53" s="79" t="str">
        <f t="array" ref="G53">IF(SUMPRODUCT((成品明细表!$A$6:$A$1000&gt;=$G$4)*(成品明细表!$A$6:$A$1000&lt;=$H$4)*(成品明细表!$C$6:$C$1000=$A53)*(成品明细表!$I$6:$I$1000))=0,"",SUMPRODUCT((成品明细表!$A$6:$A$1000&gt;=$G$4)*(成品明细表!$A$6:$A$1000&lt;=$H$4)*(成品明细表!$C$6:$C$1000=$A53)*(成品明细表!$I$6:$I$1000)))</f>
        <v/>
      </c>
      <c r="H53" s="80" t="str">
        <f t="array" ref="H53">IF(A53="","",VLOOKUP(A53,基础资料!A:E,4,0))</f>
        <v/>
      </c>
      <c r="I53" s="81" t="str">
        <f t="array" ref="I53">IF(OR(A53="",G53=""),"",G53*H53)</f>
        <v/>
      </c>
      <c r="J53" s="79" t="str">
        <f t="array" ref="J53">IF(SUMPRODUCT((成品明细表!$A$6:$A$1000&gt;=$G$4)*(成品明细表!$A$6:$A$1000&lt;=$H$4)*(成品明细表!$C$6:$C$1000=$A53)*(成品明细表!$L$6:$L$1000))=0,"",SUMPRODUCT((成品明细表!$A$6:$A$1000&gt;=$G$4)*(成品明细表!$A$6:$A$1000&lt;=$H$4)*(成品明细表!$C$6:$C$1000=$A53)*(成品明细表!$L$6:$L$1000)))</f>
        <v/>
      </c>
      <c r="K53" s="99" t="str">
        <f t="array" ref="K53">IF(A53="","",VLOOKUP(A53,基础资料!A:E,4,0))</f>
        <v/>
      </c>
      <c r="L53" s="81" t="str">
        <f t="array" ref="L53">IF(OR(A53="",J53=""),"",J53*K53)</f>
        <v/>
      </c>
      <c r="M53" s="79" t="str">
        <f t="array" ref="M53">IF(AND(D53="",G53="",J53=""),"",IF(AND(D53="",G53=""),-J53,IF(AND(D53="",J53=""),-G53,IF(AND(G53="",J53=""),D53,IF(D53="",-G53-J53,IF(G53="",D53-J53,IF(J53="",D53-G53,D53-G53-J53)))))))</f>
        <v/>
      </c>
      <c r="N53" s="99" t="str">
        <f t="array" ref="N53">IF(A53="","",VLOOKUP(A53,基础资料!A:E,4,0))</f>
        <v/>
      </c>
      <c r="O53" s="81" t="str">
        <f t="array" ref="O53">IF(OR(A53="",M53=""),"",N53*M53)</f>
        <v/>
      </c>
      <c r="P53" s="47"/>
      <c r="Q53" s="47"/>
      <c r="R53" s="47"/>
    </row>
    <row r="54" spans="1:18" s="44" customFormat="1">
      <c r="A54" s="15"/>
      <c r="B54" s="73"/>
      <c r="C54" s="73"/>
      <c r="D54" s="74" t="str">
        <f t="array" ref="D54">IF(SUMPRODUCT((成品明细表!$A$6:$A$1000&gt;=$G$4)*(成品明细表!$A$6:$A$1000&lt;=$H$4)*(成品明细表!$C$6:$C$1000=$A54)*(成品明细表!$F$6:$F$1000))=0,"",SUMPRODUCT((成品明细表!$A$6:$A$1000&gt;=$G$4)*(成品明细表!$A$6:$A$1000&lt;=$H$4)*(成品明细表!$C$6:$C$1000=$A54)*(成品明细表!$F$6:$F$1000)))</f>
        <v/>
      </c>
      <c r="E54" s="75" t="str">
        <f t="array" ref="E54">IF(A54="","",VLOOKUP(A54,基础资料!A:E,4,0))</f>
        <v/>
      </c>
      <c r="F54" s="76" t="str">
        <f t="array" ref="F54">IF(OR(A54="",D54=""),"",E54*D54)</f>
        <v/>
      </c>
      <c r="G54" s="74" t="str">
        <f t="array" ref="G54">IF(SUMPRODUCT((成品明细表!$A$6:$A$1000&gt;=$G$4)*(成品明细表!$A$6:$A$1000&lt;=$H$4)*(成品明细表!$C$6:$C$1000=$A54)*(成品明细表!$I$6:$I$1000))=0,"",SUMPRODUCT((成品明细表!$A$6:$A$1000&gt;=$G$4)*(成品明细表!$A$6:$A$1000&lt;=$H$4)*(成品明细表!$C$6:$C$1000=$A54)*(成品明细表!$I$6:$I$1000)))</f>
        <v/>
      </c>
      <c r="H54" s="75" t="str">
        <f t="array" ref="H54">IF(A54="","",VLOOKUP(A54,基础资料!A:E,4,0))</f>
        <v/>
      </c>
      <c r="I54" s="76" t="str">
        <f t="array" ref="I54">IF(OR(A54="",G54=""),"",G54*H54)</f>
        <v/>
      </c>
      <c r="J54" s="74" t="str">
        <f t="array" ref="J54">IF(SUMPRODUCT((成品明细表!$A$6:$A$1000&gt;=$G$4)*(成品明细表!$A$6:$A$1000&lt;=$H$4)*(成品明细表!$C$6:$C$1000=$A54)*(成品明细表!$L$6:$L$1000))=0,"",SUMPRODUCT((成品明细表!$A$6:$A$1000&gt;=$G$4)*(成品明细表!$A$6:$A$1000&lt;=$H$4)*(成品明细表!$C$6:$C$1000=$A54)*(成品明细表!$L$6:$L$1000)))</f>
        <v/>
      </c>
      <c r="K54" s="98" t="str">
        <f t="array" ref="K54">IF(A54="","",VLOOKUP(A54,基础资料!A:E,4,0))</f>
        <v/>
      </c>
      <c r="L54" s="76" t="str">
        <f t="array" ref="L54">IF(OR(A54="",J54=""),"",J54*K54)</f>
        <v/>
      </c>
      <c r="M54" s="74" t="str">
        <f t="array" ref="M54">IF(AND(D54="",G54="",J54=""),"",IF(AND(D54="",G54=""),-J54,IF(AND(D54="",J54=""),-G54,IF(AND(G54="",J54=""),D54,IF(D54="",-G54-J54,IF(G54="",D54-J54,IF(J54="",D54-G54,D54-G54-J54)))))))</f>
        <v/>
      </c>
      <c r="N54" s="98" t="str">
        <f t="array" ref="N54">IF(A54="","",VLOOKUP(A54,基础资料!A:E,4,0))</f>
        <v/>
      </c>
      <c r="O54" s="76" t="str">
        <f t="array" ref="O54">IF(OR(A54="",M54=""),"",N54*M54)</f>
        <v/>
      </c>
      <c r="P54" s="47"/>
      <c r="Q54" s="47"/>
      <c r="R54" s="47"/>
    </row>
    <row r="55" spans="1:18" s="44" customFormat="1">
      <c r="A55" s="77"/>
      <c r="B55" s="78"/>
      <c r="C55" s="78"/>
      <c r="D55" s="79" t="str">
        <f t="array" ref="D55">IF(SUMPRODUCT((成品明细表!$A$6:$A$1000&gt;=$G$4)*(成品明细表!$A$6:$A$1000&lt;=$H$4)*(成品明细表!$C$6:$C$1000=$A55)*(成品明细表!$F$6:$F$1000))=0,"",SUMPRODUCT((成品明细表!$A$6:$A$1000&gt;=$G$4)*(成品明细表!$A$6:$A$1000&lt;=$H$4)*(成品明细表!$C$6:$C$1000=$A55)*(成品明细表!$F$6:$F$1000)))</f>
        <v/>
      </c>
      <c r="E55" s="80" t="str">
        <f t="array" ref="E55">IF(A55="","",VLOOKUP(A55,基础资料!A:E,4,0))</f>
        <v/>
      </c>
      <c r="F55" s="81" t="str">
        <f t="array" ref="F55">IF(OR(A55="",D55=""),"",E55*D55)</f>
        <v/>
      </c>
      <c r="G55" s="79" t="str">
        <f t="array" ref="G55">IF(SUMPRODUCT((成品明细表!$A$6:$A$1000&gt;=$G$4)*(成品明细表!$A$6:$A$1000&lt;=$H$4)*(成品明细表!$C$6:$C$1000=$A55)*(成品明细表!$I$6:$I$1000))=0,"",SUMPRODUCT((成品明细表!$A$6:$A$1000&gt;=$G$4)*(成品明细表!$A$6:$A$1000&lt;=$H$4)*(成品明细表!$C$6:$C$1000=$A55)*(成品明细表!$I$6:$I$1000)))</f>
        <v/>
      </c>
      <c r="H55" s="80" t="str">
        <f t="array" ref="H55">IF(A55="","",VLOOKUP(A55,基础资料!A:E,4,0))</f>
        <v/>
      </c>
      <c r="I55" s="81" t="str">
        <f t="array" ref="I55">IF(OR(A55="",G55=""),"",G55*H55)</f>
        <v/>
      </c>
      <c r="J55" s="79" t="str">
        <f t="array" ref="J55">IF(SUMPRODUCT((成品明细表!$A$6:$A$1000&gt;=$G$4)*(成品明细表!$A$6:$A$1000&lt;=$H$4)*(成品明细表!$C$6:$C$1000=$A55)*(成品明细表!$L$6:$L$1000))=0,"",SUMPRODUCT((成品明细表!$A$6:$A$1000&gt;=$G$4)*(成品明细表!$A$6:$A$1000&lt;=$H$4)*(成品明细表!$C$6:$C$1000=$A55)*(成品明细表!$L$6:$L$1000)))</f>
        <v/>
      </c>
      <c r="K55" s="99" t="str">
        <f t="array" ref="K55">IF(A55="","",VLOOKUP(A55,基础资料!A:E,4,0))</f>
        <v/>
      </c>
      <c r="L55" s="81" t="str">
        <f t="array" ref="L55">IF(OR(A55="",J55=""),"",J55*K55)</f>
        <v/>
      </c>
      <c r="M55" s="79" t="str">
        <f t="array" ref="M55">IF(AND(D55="",G55="",J55=""),"",IF(AND(D55="",G55=""),-J55,IF(AND(D55="",J55=""),-G55,IF(AND(G55="",J55=""),D55,IF(D55="",-G55-J55,IF(G55="",D55-J55,IF(J55="",D55-G55,D55-G55-J55)))))))</f>
        <v/>
      </c>
      <c r="N55" s="99" t="str">
        <f t="array" ref="N55">IF(A55="","",VLOOKUP(A55,基础资料!A:E,4,0))</f>
        <v/>
      </c>
      <c r="O55" s="81" t="str">
        <f t="array" ref="O55">IF(OR(A55="",M55=""),"",N55*M55)</f>
        <v/>
      </c>
      <c r="P55" s="47"/>
      <c r="Q55" s="47"/>
      <c r="R55" s="47"/>
    </row>
    <row r="56" spans="1:18" s="44" customFormat="1">
      <c r="A56" s="15"/>
      <c r="B56" s="73"/>
      <c r="C56" s="73"/>
      <c r="D56" s="74" t="str">
        <f t="array" ref="D56">IF(SUMPRODUCT((成品明细表!$A$6:$A$1000&gt;=$G$4)*(成品明细表!$A$6:$A$1000&lt;=$H$4)*(成品明细表!$C$6:$C$1000=$A56)*(成品明细表!$F$6:$F$1000))=0,"",SUMPRODUCT((成品明细表!$A$6:$A$1000&gt;=$G$4)*(成品明细表!$A$6:$A$1000&lt;=$H$4)*(成品明细表!$C$6:$C$1000=$A56)*(成品明细表!$F$6:$F$1000)))</f>
        <v/>
      </c>
      <c r="E56" s="75" t="str">
        <f t="array" ref="E56">IF(A56="","",VLOOKUP(A56,基础资料!A:E,4,0))</f>
        <v/>
      </c>
      <c r="F56" s="76" t="str">
        <f t="array" ref="F56">IF(OR(A56="",D56=""),"",E56*D56)</f>
        <v/>
      </c>
      <c r="G56" s="74" t="str">
        <f t="array" ref="G56">IF(SUMPRODUCT((成品明细表!$A$6:$A$1000&gt;=$G$4)*(成品明细表!$A$6:$A$1000&lt;=$H$4)*(成品明细表!$C$6:$C$1000=$A56)*(成品明细表!$I$6:$I$1000))=0,"",SUMPRODUCT((成品明细表!$A$6:$A$1000&gt;=$G$4)*(成品明细表!$A$6:$A$1000&lt;=$H$4)*(成品明细表!$C$6:$C$1000=$A56)*(成品明细表!$I$6:$I$1000)))</f>
        <v/>
      </c>
      <c r="H56" s="75" t="str">
        <f t="array" ref="H56">IF(A56="","",VLOOKUP(A56,基础资料!A:E,4,0))</f>
        <v/>
      </c>
      <c r="I56" s="76" t="str">
        <f t="array" ref="I56">IF(OR(A56="",G56=""),"",G56*H56)</f>
        <v/>
      </c>
      <c r="J56" s="74" t="str">
        <f t="array" ref="J56">IF(SUMPRODUCT((成品明细表!$A$6:$A$1000&gt;=$G$4)*(成品明细表!$A$6:$A$1000&lt;=$H$4)*(成品明细表!$C$6:$C$1000=$A56)*(成品明细表!$L$6:$L$1000))=0,"",SUMPRODUCT((成品明细表!$A$6:$A$1000&gt;=$G$4)*(成品明细表!$A$6:$A$1000&lt;=$H$4)*(成品明细表!$C$6:$C$1000=$A56)*(成品明细表!$L$6:$L$1000)))</f>
        <v/>
      </c>
      <c r="K56" s="98" t="str">
        <f t="array" ref="K56">IF(A56="","",VLOOKUP(A56,基础资料!A:E,4,0))</f>
        <v/>
      </c>
      <c r="L56" s="76" t="str">
        <f t="array" ref="L56">IF(OR(A56="",J56=""),"",J56*K56)</f>
        <v/>
      </c>
      <c r="M56" s="74" t="str">
        <f t="array" ref="M56">IF(AND(D56="",G56="",J56=""),"",IF(AND(D56="",G56=""),-J56,IF(AND(D56="",J56=""),-G56,IF(AND(G56="",J56=""),D56,IF(D56="",-G56-J56,IF(G56="",D56-J56,IF(J56="",D56-G56,D56-G56-J56)))))))</f>
        <v/>
      </c>
      <c r="N56" s="98" t="str">
        <f t="array" ref="N56">IF(A56="","",VLOOKUP(A56,基础资料!A:E,4,0))</f>
        <v/>
      </c>
      <c r="O56" s="76" t="str">
        <f t="array" ref="O56">IF(OR(A56="",M56=""),"",N56*M56)</f>
        <v/>
      </c>
      <c r="P56" s="47"/>
      <c r="Q56" s="47"/>
      <c r="R56" s="47"/>
    </row>
    <row r="57" spans="1:18" s="44" customFormat="1">
      <c r="A57" s="77"/>
      <c r="B57" s="78"/>
      <c r="C57" s="78"/>
      <c r="D57" s="79" t="str">
        <f t="array" ref="D57">IF(SUMPRODUCT((成品明细表!$A$6:$A$1000&gt;=$G$4)*(成品明细表!$A$6:$A$1000&lt;=$H$4)*(成品明细表!$C$6:$C$1000=$A57)*(成品明细表!$F$6:$F$1000))=0,"",SUMPRODUCT((成品明细表!$A$6:$A$1000&gt;=$G$4)*(成品明细表!$A$6:$A$1000&lt;=$H$4)*(成品明细表!$C$6:$C$1000=$A57)*(成品明细表!$F$6:$F$1000)))</f>
        <v/>
      </c>
      <c r="E57" s="80" t="str">
        <f t="array" ref="E57">IF(A57="","",VLOOKUP(A57,基础资料!A:E,4,0))</f>
        <v/>
      </c>
      <c r="F57" s="81" t="str">
        <f t="array" ref="F57">IF(OR(A57="",D57=""),"",E57*D57)</f>
        <v/>
      </c>
      <c r="G57" s="79" t="str">
        <f t="array" ref="G57">IF(SUMPRODUCT((成品明细表!$A$6:$A$1000&gt;=$G$4)*(成品明细表!$A$6:$A$1000&lt;=$H$4)*(成品明细表!$C$6:$C$1000=$A57)*(成品明细表!$I$6:$I$1000))=0,"",SUMPRODUCT((成品明细表!$A$6:$A$1000&gt;=$G$4)*(成品明细表!$A$6:$A$1000&lt;=$H$4)*(成品明细表!$C$6:$C$1000=$A57)*(成品明细表!$I$6:$I$1000)))</f>
        <v/>
      </c>
      <c r="H57" s="80" t="str">
        <f t="array" ref="H57">IF(A57="","",VLOOKUP(A57,基础资料!A:E,4,0))</f>
        <v/>
      </c>
      <c r="I57" s="81" t="str">
        <f t="array" ref="I57">IF(OR(A57="",G57=""),"",G57*H57)</f>
        <v/>
      </c>
      <c r="J57" s="79" t="str">
        <f t="array" ref="J57">IF(SUMPRODUCT((成品明细表!$A$6:$A$1000&gt;=$G$4)*(成品明细表!$A$6:$A$1000&lt;=$H$4)*(成品明细表!$C$6:$C$1000=$A57)*(成品明细表!$L$6:$L$1000))=0,"",SUMPRODUCT((成品明细表!$A$6:$A$1000&gt;=$G$4)*(成品明细表!$A$6:$A$1000&lt;=$H$4)*(成品明细表!$C$6:$C$1000=$A57)*(成品明细表!$L$6:$L$1000)))</f>
        <v/>
      </c>
      <c r="K57" s="99" t="str">
        <f t="array" ref="K57">IF(A57="","",VLOOKUP(A57,基础资料!A:E,4,0))</f>
        <v/>
      </c>
      <c r="L57" s="81" t="str">
        <f t="array" ref="L57">IF(OR(A57="",J57=""),"",J57*K57)</f>
        <v/>
      </c>
      <c r="M57" s="79" t="str">
        <f t="array" ref="M57">IF(AND(D57="",G57="",J57=""),"",IF(AND(D57="",G57=""),-J57,IF(AND(D57="",J57=""),-G57,IF(AND(G57="",J57=""),D57,IF(D57="",-G57-J57,IF(G57="",D57-J57,IF(J57="",D57-G57,D57-G57-J57)))))))</f>
        <v/>
      </c>
      <c r="N57" s="99" t="str">
        <f t="array" ref="N57">IF(A57="","",VLOOKUP(A57,基础资料!A:E,4,0))</f>
        <v/>
      </c>
      <c r="O57" s="81" t="str">
        <f t="array" ref="O57">IF(OR(A57="",M57=""),"",N57*M57)</f>
        <v/>
      </c>
      <c r="P57" s="47"/>
      <c r="Q57" s="47"/>
      <c r="R57" s="47"/>
    </row>
    <row r="58" spans="1:18" s="44" customFormat="1">
      <c r="A58" s="15"/>
      <c r="B58" s="73"/>
      <c r="C58" s="73"/>
      <c r="D58" s="74" t="str">
        <f t="array" ref="D58">IF(SUMPRODUCT((成品明细表!$A$6:$A$1000&gt;=$G$4)*(成品明细表!$A$6:$A$1000&lt;=$H$4)*(成品明细表!$C$6:$C$1000=$A58)*(成品明细表!$F$6:$F$1000))=0,"",SUMPRODUCT((成品明细表!$A$6:$A$1000&gt;=$G$4)*(成品明细表!$A$6:$A$1000&lt;=$H$4)*(成品明细表!$C$6:$C$1000=$A58)*(成品明细表!$F$6:$F$1000)))</f>
        <v/>
      </c>
      <c r="E58" s="75" t="str">
        <f t="array" ref="E58">IF(A58="","",VLOOKUP(A58,基础资料!A:E,4,0))</f>
        <v/>
      </c>
      <c r="F58" s="76" t="str">
        <f t="array" ref="F58">IF(OR(A58="",D58=""),"",E58*D58)</f>
        <v/>
      </c>
      <c r="G58" s="74" t="str">
        <f t="array" ref="G58">IF(SUMPRODUCT((成品明细表!$A$6:$A$1000&gt;=$G$4)*(成品明细表!$A$6:$A$1000&lt;=$H$4)*(成品明细表!$C$6:$C$1000=$A58)*(成品明细表!$I$6:$I$1000))=0,"",SUMPRODUCT((成品明细表!$A$6:$A$1000&gt;=$G$4)*(成品明细表!$A$6:$A$1000&lt;=$H$4)*(成品明细表!$C$6:$C$1000=$A58)*(成品明细表!$I$6:$I$1000)))</f>
        <v/>
      </c>
      <c r="H58" s="75" t="str">
        <f t="array" ref="H58">IF(A58="","",VLOOKUP(A58,基础资料!A:E,4,0))</f>
        <v/>
      </c>
      <c r="I58" s="76" t="str">
        <f t="array" ref="I58">IF(OR(A58="",G58=""),"",G58*H58)</f>
        <v/>
      </c>
      <c r="J58" s="74" t="str">
        <f t="array" ref="J58">IF(SUMPRODUCT((成品明细表!$A$6:$A$1000&gt;=$G$4)*(成品明细表!$A$6:$A$1000&lt;=$H$4)*(成品明细表!$C$6:$C$1000=$A58)*(成品明细表!$L$6:$L$1000))=0,"",SUMPRODUCT((成品明细表!$A$6:$A$1000&gt;=$G$4)*(成品明细表!$A$6:$A$1000&lt;=$H$4)*(成品明细表!$C$6:$C$1000=$A58)*(成品明细表!$L$6:$L$1000)))</f>
        <v/>
      </c>
      <c r="K58" s="98" t="str">
        <f t="array" ref="K58">IF(A58="","",VLOOKUP(A58,基础资料!A:E,4,0))</f>
        <v/>
      </c>
      <c r="L58" s="76" t="str">
        <f t="array" ref="L58">IF(OR(A58="",J58=""),"",J58*K58)</f>
        <v/>
      </c>
      <c r="M58" s="74" t="str">
        <f t="array" ref="M58">IF(AND(D58="",G58="",J58=""),"",IF(AND(D58="",G58=""),-J58,IF(AND(D58="",J58=""),-G58,IF(AND(G58="",J58=""),D58,IF(D58="",-G58-J58,IF(G58="",D58-J58,IF(J58="",D58-G58,D58-G58-J58)))))))</f>
        <v/>
      </c>
      <c r="N58" s="98" t="str">
        <f t="array" ref="N58">IF(A58="","",VLOOKUP(A58,基础资料!A:E,4,0))</f>
        <v/>
      </c>
      <c r="O58" s="76" t="str">
        <f t="array" ref="O58">IF(OR(A58="",M58=""),"",N58*M58)</f>
        <v/>
      </c>
      <c r="P58" s="47"/>
      <c r="Q58" s="47"/>
      <c r="R58" s="47"/>
    </row>
    <row r="59" spans="1:18" s="44" customFormat="1">
      <c r="A59" s="77"/>
      <c r="B59" s="78"/>
      <c r="C59" s="78"/>
      <c r="D59" s="79" t="str">
        <f t="array" ref="D59">IF(SUMPRODUCT((成品明细表!$A$6:$A$1000&gt;=$G$4)*(成品明细表!$A$6:$A$1000&lt;=$H$4)*(成品明细表!$C$6:$C$1000=$A59)*(成品明细表!$F$6:$F$1000))=0,"",SUMPRODUCT((成品明细表!$A$6:$A$1000&gt;=$G$4)*(成品明细表!$A$6:$A$1000&lt;=$H$4)*(成品明细表!$C$6:$C$1000=$A59)*(成品明细表!$F$6:$F$1000)))</f>
        <v/>
      </c>
      <c r="E59" s="80" t="str">
        <f t="array" ref="E59">IF(A59="","",VLOOKUP(A59,基础资料!A:E,4,0))</f>
        <v/>
      </c>
      <c r="F59" s="81" t="str">
        <f t="array" ref="F59">IF(OR(A59="",D59=""),"",E59*D59)</f>
        <v/>
      </c>
      <c r="G59" s="79" t="str">
        <f t="array" ref="G59">IF(SUMPRODUCT((成品明细表!$A$6:$A$1000&gt;=$G$4)*(成品明细表!$A$6:$A$1000&lt;=$H$4)*(成品明细表!$C$6:$C$1000=$A59)*(成品明细表!$I$6:$I$1000))=0,"",SUMPRODUCT((成品明细表!$A$6:$A$1000&gt;=$G$4)*(成品明细表!$A$6:$A$1000&lt;=$H$4)*(成品明细表!$C$6:$C$1000=$A59)*(成品明细表!$I$6:$I$1000)))</f>
        <v/>
      </c>
      <c r="H59" s="80" t="str">
        <f t="array" ref="H59">IF(A59="","",VLOOKUP(A59,基础资料!A:E,4,0))</f>
        <v/>
      </c>
      <c r="I59" s="81" t="str">
        <f t="array" ref="I59">IF(OR(A59="",G59=""),"",G59*H59)</f>
        <v/>
      </c>
      <c r="J59" s="79" t="str">
        <f t="array" ref="J59">IF(SUMPRODUCT((成品明细表!$A$6:$A$1000&gt;=$G$4)*(成品明细表!$A$6:$A$1000&lt;=$H$4)*(成品明细表!$C$6:$C$1000=$A59)*(成品明细表!$L$6:$L$1000))=0,"",SUMPRODUCT((成品明细表!$A$6:$A$1000&gt;=$G$4)*(成品明细表!$A$6:$A$1000&lt;=$H$4)*(成品明细表!$C$6:$C$1000=$A59)*(成品明细表!$L$6:$L$1000)))</f>
        <v/>
      </c>
      <c r="K59" s="99" t="str">
        <f t="array" ref="K59">IF(A59="","",VLOOKUP(A59,基础资料!A:E,4,0))</f>
        <v/>
      </c>
      <c r="L59" s="81" t="str">
        <f t="array" ref="L59">IF(OR(A59="",J59=""),"",J59*K59)</f>
        <v/>
      </c>
      <c r="M59" s="79" t="str">
        <f t="array" ref="M59">IF(AND(D59="",G59="",J59=""),"",IF(AND(D59="",G59=""),-J59,IF(AND(D59="",J59=""),-G59,IF(AND(G59="",J59=""),D59,IF(D59="",-G59-J59,IF(G59="",D59-J59,IF(J59="",D59-G59,D59-G59-J59)))))))</f>
        <v/>
      </c>
      <c r="N59" s="99" t="str">
        <f t="array" ref="N59">IF(A59="","",VLOOKUP(A59,基础资料!A:E,4,0))</f>
        <v/>
      </c>
      <c r="O59" s="81" t="str">
        <f t="array" ref="O59">IF(OR(A59="",M59=""),"",N59*M59)</f>
        <v/>
      </c>
      <c r="P59" s="47"/>
      <c r="Q59" s="47"/>
      <c r="R59" s="47"/>
    </row>
    <row r="60" spans="1:18" s="44" customFormat="1">
      <c r="A60" s="15"/>
      <c r="B60" s="73"/>
      <c r="C60" s="73"/>
      <c r="D60" s="74" t="str">
        <f t="array" ref="D60">IF(SUMPRODUCT((成品明细表!$A$6:$A$1000&gt;=$G$4)*(成品明细表!$A$6:$A$1000&lt;=$H$4)*(成品明细表!$C$6:$C$1000=$A60)*(成品明细表!$F$6:$F$1000))=0,"",SUMPRODUCT((成品明细表!$A$6:$A$1000&gt;=$G$4)*(成品明细表!$A$6:$A$1000&lt;=$H$4)*(成品明细表!$C$6:$C$1000=$A60)*(成品明细表!$F$6:$F$1000)))</f>
        <v/>
      </c>
      <c r="E60" s="75" t="str">
        <f t="array" ref="E60">IF(A60="","",VLOOKUP(A60,基础资料!A:E,4,0))</f>
        <v/>
      </c>
      <c r="F60" s="76" t="str">
        <f t="array" ref="F60">IF(OR(A60="",D60=""),"",E60*D60)</f>
        <v/>
      </c>
      <c r="G60" s="74" t="str">
        <f t="array" ref="G60">IF(SUMPRODUCT((成品明细表!$A$6:$A$1000&gt;=$G$4)*(成品明细表!$A$6:$A$1000&lt;=$H$4)*(成品明细表!$C$6:$C$1000=$A60)*(成品明细表!$I$6:$I$1000))=0,"",SUMPRODUCT((成品明细表!$A$6:$A$1000&gt;=$G$4)*(成品明细表!$A$6:$A$1000&lt;=$H$4)*(成品明细表!$C$6:$C$1000=$A60)*(成品明细表!$I$6:$I$1000)))</f>
        <v/>
      </c>
      <c r="H60" s="75" t="str">
        <f t="array" ref="H60">IF(A60="","",VLOOKUP(A60,基础资料!A:E,4,0))</f>
        <v/>
      </c>
      <c r="I60" s="76" t="str">
        <f t="array" ref="I60">IF(OR(A60="",G60=""),"",G60*H60)</f>
        <v/>
      </c>
      <c r="J60" s="74" t="str">
        <f t="array" ref="J60">IF(SUMPRODUCT((成品明细表!$A$6:$A$1000&gt;=$G$4)*(成品明细表!$A$6:$A$1000&lt;=$H$4)*(成品明细表!$C$6:$C$1000=$A60)*(成品明细表!$L$6:$L$1000))=0,"",SUMPRODUCT((成品明细表!$A$6:$A$1000&gt;=$G$4)*(成品明细表!$A$6:$A$1000&lt;=$H$4)*(成品明细表!$C$6:$C$1000=$A60)*(成品明细表!$L$6:$L$1000)))</f>
        <v/>
      </c>
      <c r="K60" s="98" t="str">
        <f t="array" ref="K60">IF(A60="","",VLOOKUP(A60,基础资料!A:E,4,0))</f>
        <v/>
      </c>
      <c r="L60" s="76" t="str">
        <f t="array" ref="L60">IF(OR(A60="",J60=""),"",J60*K60)</f>
        <v/>
      </c>
      <c r="M60" s="74" t="str">
        <f t="array" ref="M60">IF(AND(D60="",G60="",J60=""),"",IF(AND(D60="",G60=""),-J60,IF(AND(D60="",J60=""),-G60,IF(AND(G60="",J60=""),D60,IF(D60="",-G60-J60,IF(G60="",D60-J60,IF(J60="",D60-G60,D60-G60-J60)))))))</f>
        <v/>
      </c>
      <c r="N60" s="98" t="str">
        <f t="array" ref="N60">IF(A60="","",VLOOKUP(A60,基础资料!A:E,4,0))</f>
        <v/>
      </c>
      <c r="O60" s="76" t="str">
        <f t="array" ref="O60">IF(OR(A60="",M60=""),"",N60*M60)</f>
        <v/>
      </c>
      <c r="P60" s="47"/>
      <c r="Q60" s="47"/>
      <c r="R60" s="47"/>
    </row>
    <row r="61" spans="1:18" s="44" customFormat="1">
      <c r="A61" s="77"/>
      <c r="B61" s="78"/>
      <c r="C61" s="78"/>
      <c r="D61" s="79" t="str">
        <f t="array" ref="D61">IF(SUMPRODUCT((成品明细表!$A$6:$A$1000&gt;=$G$4)*(成品明细表!$A$6:$A$1000&lt;=$H$4)*(成品明细表!$C$6:$C$1000=$A61)*(成品明细表!$F$6:$F$1000))=0,"",SUMPRODUCT((成品明细表!$A$6:$A$1000&gt;=$G$4)*(成品明细表!$A$6:$A$1000&lt;=$H$4)*(成品明细表!$C$6:$C$1000=$A61)*(成品明细表!$F$6:$F$1000)))</f>
        <v/>
      </c>
      <c r="E61" s="80" t="str">
        <f t="array" ref="E61">IF(A61="","",VLOOKUP(A61,基础资料!A:E,4,0))</f>
        <v/>
      </c>
      <c r="F61" s="81" t="str">
        <f t="array" ref="F61">IF(OR(A61="",D61=""),"",E61*D61)</f>
        <v/>
      </c>
      <c r="G61" s="79" t="str">
        <f t="array" ref="G61">IF(SUMPRODUCT((成品明细表!$A$6:$A$1000&gt;=$G$4)*(成品明细表!$A$6:$A$1000&lt;=$H$4)*(成品明细表!$C$6:$C$1000=$A61)*(成品明细表!$I$6:$I$1000))=0,"",SUMPRODUCT((成品明细表!$A$6:$A$1000&gt;=$G$4)*(成品明细表!$A$6:$A$1000&lt;=$H$4)*(成品明细表!$C$6:$C$1000=$A61)*(成品明细表!$I$6:$I$1000)))</f>
        <v/>
      </c>
      <c r="H61" s="80" t="str">
        <f t="array" ref="H61">IF(A61="","",VLOOKUP(A61,基础资料!A:E,4,0))</f>
        <v/>
      </c>
      <c r="I61" s="81" t="str">
        <f t="array" ref="I61">IF(OR(A61="",G61=""),"",G61*H61)</f>
        <v/>
      </c>
      <c r="J61" s="79" t="str">
        <f t="array" ref="J61">IF(SUMPRODUCT((成品明细表!$A$6:$A$1000&gt;=$G$4)*(成品明细表!$A$6:$A$1000&lt;=$H$4)*(成品明细表!$C$6:$C$1000=$A61)*(成品明细表!$L$6:$L$1000))=0,"",SUMPRODUCT((成品明细表!$A$6:$A$1000&gt;=$G$4)*(成品明细表!$A$6:$A$1000&lt;=$H$4)*(成品明细表!$C$6:$C$1000=$A61)*(成品明细表!$L$6:$L$1000)))</f>
        <v/>
      </c>
      <c r="K61" s="99" t="str">
        <f t="array" ref="K61">IF(A61="","",VLOOKUP(A61,基础资料!A:E,4,0))</f>
        <v/>
      </c>
      <c r="L61" s="81" t="str">
        <f t="array" ref="L61">IF(OR(A61="",J61=""),"",J61*K61)</f>
        <v/>
      </c>
      <c r="M61" s="79" t="str">
        <f t="array" ref="M61">IF(AND(D61="",G61="",J61=""),"",IF(AND(D61="",G61=""),-J61,IF(AND(D61="",J61=""),-G61,IF(AND(G61="",J61=""),D61,IF(D61="",-G61-J61,IF(G61="",D61-J61,IF(J61="",D61-G61,D61-G61-J61)))))))</f>
        <v/>
      </c>
      <c r="N61" s="99" t="str">
        <f t="array" ref="N61">IF(A61="","",VLOOKUP(A61,基础资料!A:E,4,0))</f>
        <v/>
      </c>
      <c r="O61" s="81" t="str">
        <f t="array" ref="O61">IF(OR(A61="",M61=""),"",N61*M61)</f>
        <v/>
      </c>
      <c r="P61" s="47"/>
      <c r="Q61" s="47"/>
      <c r="R61" s="47"/>
    </row>
    <row r="62" spans="1:18" s="44" customFormat="1">
      <c r="A62" s="15"/>
      <c r="B62" s="73"/>
      <c r="C62" s="73"/>
      <c r="D62" s="74" t="str">
        <f t="array" ref="D62">IF(SUMPRODUCT((成品明细表!$A$6:$A$1000&gt;=$G$4)*(成品明细表!$A$6:$A$1000&lt;=$H$4)*(成品明细表!$C$6:$C$1000=$A62)*(成品明细表!$F$6:$F$1000))=0,"",SUMPRODUCT((成品明细表!$A$6:$A$1000&gt;=$G$4)*(成品明细表!$A$6:$A$1000&lt;=$H$4)*(成品明细表!$C$6:$C$1000=$A62)*(成品明细表!$F$6:$F$1000)))</f>
        <v/>
      </c>
      <c r="E62" s="75" t="str">
        <f t="array" ref="E62">IF(A62="","",VLOOKUP(A62,基础资料!A:E,4,0))</f>
        <v/>
      </c>
      <c r="F62" s="76" t="str">
        <f t="array" ref="F62">IF(OR(A62="",D62=""),"",E62*D62)</f>
        <v/>
      </c>
      <c r="G62" s="74" t="str">
        <f t="array" ref="G62">IF(SUMPRODUCT((成品明细表!$A$6:$A$1000&gt;=$G$4)*(成品明细表!$A$6:$A$1000&lt;=$H$4)*(成品明细表!$C$6:$C$1000=$A62)*(成品明细表!$I$6:$I$1000))=0,"",SUMPRODUCT((成品明细表!$A$6:$A$1000&gt;=$G$4)*(成品明细表!$A$6:$A$1000&lt;=$H$4)*(成品明细表!$C$6:$C$1000=$A62)*(成品明细表!$I$6:$I$1000)))</f>
        <v/>
      </c>
      <c r="H62" s="75" t="str">
        <f t="array" ref="H62">IF(A62="","",VLOOKUP(A62,基础资料!A:E,4,0))</f>
        <v/>
      </c>
      <c r="I62" s="76" t="str">
        <f t="array" ref="I62">IF(OR(A62="",G62=""),"",G62*H62)</f>
        <v/>
      </c>
      <c r="J62" s="74" t="str">
        <f t="array" ref="J62">IF(SUMPRODUCT((成品明细表!$A$6:$A$1000&gt;=$G$4)*(成品明细表!$A$6:$A$1000&lt;=$H$4)*(成品明细表!$C$6:$C$1000=$A62)*(成品明细表!$L$6:$L$1000))=0,"",SUMPRODUCT((成品明细表!$A$6:$A$1000&gt;=$G$4)*(成品明细表!$A$6:$A$1000&lt;=$H$4)*(成品明细表!$C$6:$C$1000=$A62)*(成品明细表!$L$6:$L$1000)))</f>
        <v/>
      </c>
      <c r="K62" s="98" t="str">
        <f t="array" ref="K62">IF(A62="","",VLOOKUP(A62,基础资料!A:E,4,0))</f>
        <v/>
      </c>
      <c r="L62" s="76" t="str">
        <f t="array" ref="L62">IF(OR(A62="",J62=""),"",J62*K62)</f>
        <v/>
      </c>
      <c r="M62" s="74" t="str">
        <f t="array" ref="M62">IF(AND(D62="",G62="",J62=""),"",IF(AND(D62="",G62=""),-J62,IF(AND(D62="",J62=""),-G62,IF(AND(G62="",J62=""),D62,IF(D62="",-G62-J62,IF(G62="",D62-J62,IF(J62="",D62-G62,D62-G62-J62)))))))</f>
        <v/>
      </c>
      <c r="N62" s="98" t="str">
        <f t="array" ref="N62">IF(A62="","",VLOOKUP(A62,基础资料!A:E,4,0))</f>
        <v/>
      </c>
      <c r="O62" s="76" t="str">
        <f t="array" ref="O62">IF(OR(A62="",M62=""),"",N62*M62)</f>
        <v/>
      </c>
      <c r="P62" s="47"/>
      <c r="Q62" s="47"/>
      <c r="R62" s="47"/>
    </row>
    <row r="63" spans="1:18" s="44" customFormat="1">
      <c r="A63" s="77"/>
      <c r="B63" s="78"/>
      <c r="C63" s="78"/>
      <c r="D63" s="79" t="str">
        <f t="array" ref="D63">IF(SUMPRODUCT((成品明细表!$A$6:$A$1000&gt;=$G$4)*(成品明细表!$A$6:$A$1000&lt;=$H$4)*(成品明细表!$C$6:$C$1000=$A63)*(成品明细表!$F$6:$F$1000))=0,"",SUMPRODUCT((成品明细表!$A$6:$A$1000&gt;=$G$4)*(成品明细表!$A$6:$A$1000&lt;=$H$4)*(成品明细表!$C$6:$C$1000=$A63)*(成品明细表!$F$6:$F$1000)))</f>
        <v/>
      </c>
      <c r="E63" s="80" t="str">
        <f t="array" ref="E63">IF(A63="","",VLOOKUP(A63,基础资料!A:E,4,0))</f>
        <v/>
      </c>
      <c r="F63" s="81" t="str">
        <f t="array" ref="F63">IF(OR(A63="",D63=""),"",E63*D63)</f>
        <v/>
      </c>
      <c r="G63" s="79" t="str">
        <f t="array" ref="G63">IF(SUMPRODUCT((成品明细表!$A$6:$A$1000&gt;=$G$4)*(成品明细表!$A$6:$A$1000&lt;=$H$4)*(成品明细表!$C$6:$C$1000=$A63)*(成品明细表!$I$6:$I$1000))=0,"",SUMPRODUCT((成品明细表!$A$6:$A$1000&gt;=$G$4)*(成品明细表!$A$6:$A$1000&lt;=$H$4)*(成品明细表!$C$6:$C$1000=$A63)*(成品明细表!$I$6:$I$1000)))</f>
        <v/>
      </c>
      <c r="H63" s="80" t="str">
        <f t="array" ref="H63">IF(A63="","",VLOOKUP(A63,基础资料!A:E,4,0))</f>
        <v/>
      </c>
      <c r="I63" s="81" t="str">
        <f t="array" ref="I63">IF(OR(A63="",G63=""),"",G63*H63)</f>
        <v/>
      </c>
      <c r="J63" s="79" t="str">
        <f t="array" ref="J63">IF(SUMPRODUCT((成品明细表!$A$6:$A$1000&gt;=$G$4)*(成品明细表!$A$6:$A$1000&lt;=$H$4)*(成品明细表!$C$6:$C$1000=$A63)*(成品明细表!$L$6:$L$1000))=0,"",SUMPRODUCT((成品明细表!$A$6:$A$1000&gt;=$G$4)*(成品明细表!$A$6:$A$1000&lt;=$H$4)*(成品明细表!$C$6:$C$1000=$A63)*(成品明细表!$L$6:$L$1000)))</f>
        <v/>
      </c>
      <c r="K63" s="99" t="str">
        <f t="array" ref="K63">IF(A63="","",VLOOKUP(A63,基础资料!A:E,4,0))</f>
        <v/>
      </c>
      <c r="L63" s="81" t="str">
        <f t="array" ref="L63">IF(OR(A63="",J63=""),"",J63*K63)</f>
        <v/>
      </c>
      <c r="M63" s="79" t="str">
        <f t="array" ref="M63">IF(AND(D63="",G63="",J63=""),"",IF(AND(D63="",G63=""),-J63,IF(AND(D63="",J63=""),-G63,IF(AND(G63="",J63=""),D63,IF(D63="",-G63-J63,IF(G63="",D63-J63,IF(J63="",D63-G63,D63-G63-J63)))))))</f>
        <v/>
      </c>
      <c r="N63" s="99" t="str">
        <f t="array" ref="N63">IF(A63="","",VLOOKUP(A63,基础资料!A:E,4,0))</f>
        <v/>
      </c>
      <c r="O63" s="81" t="str">
        <f t="array" ref="O63">IF(OR(A63="",M63=""),"",N63*M63)</f>
        <v/>
      </c>
      <c r="P63" s="47"/>
      <c r="Q63" s="47"/>
      <c r="R63" s="47"/>
    </row>
    <row r="64" spans="1:18" s="44" customFormat="1">
      <c r="A64" s="15"/>
      <c r="B64" s="73"/>
      <c r="C64" s="73"/>
      <c r="D64" s="74" t="str">
        <f t="array" ref="D64">IF(SUMPRODUCT((成品明细表!$A$6:$A$1000&gt;=$G$4)*(成品明细表!$A$6:$A$1000&lt;=$H$4)*(成品明细表!$C$6:$C$1000=$A64)*(成品明细表!$F$6:$F$1000))=0,"",SUMPRODUCT((成品明细表!$A$6:$A$1000&gt;=$G$4)*(成品明细表!$A$6:$A$1000&lt;=$H$4)*(成品明细表!$C$6:$C$1000=$A64)*(成品明细表!$F$6:$F$1000)))</f>
        <v/>
      </c>
      <c r="E64" s="75" t="str">
        <f t="array" ref="E64">IF(A64="","",VLOOKUP(A64,基础资料!A:E,4,0))</f>
        <v/>
      </c>
      <c r="F64" s="76" t="str">
        <f t="array" ref="F64">IF(OR(A64="",D64=""),"",E64*D64)</f>
        <v/>
      </c>
      <c r="G64" s="74" t="str">
        <f t="array" ref="G64">IF(SUMPRODUCT((成品明细表!$A$6:$A$1000&gt;=$G$4)*(成品明细表!$A$6:$A$1000&lt;=$H$4)*(成品明细表!$C$6:$C$1000=$A64)*(成品明细表!$I$6:$I$1000))=0,"",SUMPRODUCT((成品明细表!$A$6:$A$1000&gt;=$G$4)*(成品明细表!$A$6:$A$1000&lt;=$H$4)*(成品明细表!$C$6:$C$1000=$A64)*(成品明细表!$I$6:$I$1000)))</f>
        <v/>
      </c>
      <c r="H64" s="75" t="str">
        <f t="array" ref="H64">IF(A64="","",VLOOKUP(A64,基础资料!A:E,4,0))</f>
        <v/>
      </c>
      <c r="I64" s="76" t="str">
        <f t="array" ref="I64">IF(OR(A64="",G64=""),"",G64*H64)</f>
        <v/>
      </c>
      <c r="J64" s="74" t="str">
        <f t="array" ref="J64">IF(SUMPRODUCT((成品明细表!$A$6:$A$1000&gt;=$G$4)*(成品明细表!$A$6:$A$1000&lt;=$H$4)*(成品明细表!$C$6:$C$1000=$A64)*(成品明细表!$L$6:$L$1000))=0,"",SUMPRODUCT((成品明细表!$A$6:$A$1000&gt;=$G$4)*(成品明细表!$A$6:$A$1000&lt;=$H$4)*(成品明细表!$C$6:$C$1000=$A64)*(成品明细表!$L$6:$L$1000)))</f>
        <v/>
      </c>
      <c r="K64" s="98" t="str">
        <f t="array" ref="K64">IF(A64="","",VLOOKUP(A64,基础资料!A:E,4,0))</f>
        <v/>
      </c>
      <c r="L64" s="76" t="str">
        <f t="array" ref="L64">IF(OR(A64="",J64=""),"",J64*K64)</f>
        <v/>
      </c>
      <c r="M64" s="74" t="str">
        <f t="array" ref="M64">IF(AND(D64="",G64="",J64=""),"",IF(AND(D64="",G64=""),-J64,IF(AND(D64="",J64=""),-G64,IF(AND(G64="",J64=""),D64,IF(D64="",-G64-J64,IF(G64="",D64-J64,IF(J64="",D64-G64,D64-G64-J64)))))))</f>
        <v/>
      </c>
      <c r="N64" s="98" t="str">
        <f t="array" ref="N64">IF(A64="","",VLOOKUP(A64,基础资料!A:E,4,0))</f>
        <v/>
      </c>
      <c r="O64" s="76" t="str">
        <f t="array" ref="O64">IF(OR(A64="",M64=""),"",N64*M64)</f>
        <v/>
      </c>
      <c r="P64" s="47"/>
      <c r="Q64" s="47"/>
      <c r="R64" s="47"/>
    </row>
    <row r="65" spans="1:18" s="44" customFormat="1">
      <c r="A65" s="77"/>
      <c r="B65" s="78"/>
      <c r="C65" s="78"/>
      <c r="D65" s="79" t="str">
        <f t="array" ref="D65">IF(SUMPRODUCT((成品明细表!$A$6:$A$1000&gt;=$G$4)*(成品明细表!$A$6:$A$1000&lt;=$H$4)*(成品明细表!$C$6:$C$1000=$A65)*(成品明细表!$F$6:$F$1000))=0,"",SUMPRODUCT((成品明细表!$A$6:$A$1000&gt;=$G$4)*(成品明细表!$A$6:$A$1000&lt;=$H$4)*(成品明细表!$C$6:$C$1000=$A65)*(成品明细表!$F$6:$F$1000)))</f>
        <v/>
      </c>
      <c r="E65" s="80" t="str">
        <f t="array" ref="E65">IF(A65="","",VLOOKUP(A65,基础资料!A:E,4,0))</f>
        <v/>
      </c>
      <c r="F65" s="81" t="str">
        <f t="array" ref="F65">IF(OR(A65="",D65=""),"",E65*D65)</f>
        <v/>
      </c>
      <c r="G65" s="79" t="str">
        <f t="array" ref="G65">IF(SUMPRODUCT((成品明细表!$A$6:$A$1000&gt;=$G$4)*(成品明细表!$A$6:$A$1000&lt;=$H$4)*(成品明细表!$C$6:$C$1000=$A65)*(成品明细表!$I$6:$I$1000))=0,"",SUMPRODUCT((成品明细表!$A$6:$A$1000&gt;=$G$4)*(成品明细表!$A$6:$A$1000&lt;=$H$4)*(成品明细表!$C$6:$C$1000=$A65)*(成品明细表!$I$6:$I$1000)))</f>
        <v/>
      </c>
      <c r="H65" s="80" t="str">
        <f t="array" ref="H65">IF(A65="","",VLOOKUP(A65,基础资料!A:E,4,0))</f>
        <v/>
      </c>
      <c r="I65" s="81" t="str">
        <f t="array" ref="I65">IF(OR(A65="",G65=""),"",G65*H65)</f>
        <v/>
      </c>
      <c r="J65" s="79" t="str">
        <f t="array" ref="J65">IF(SUMPRODUCT((成品明细表!$A$6:$A$1000&gt;=$G$4)*(成品明细表!$A$6:$A$1000&lt;=$H$4)*(成品明细表!$C$6:$C$1000=$A65)*(成品明细表!$L$6:$L$1000))=0,"",SUMPRODUCT((成品明细表!$A$6:$A$1000&gt;=$G$4)*(成品明细表!$A$6:$A$1000&lt;=$H$4)*(成品明细表!$C$6:$C$1000=$A65)*(成品明细表!$L$6:$L$1000)))</f>
        <v/>
      </c>
      <c r="K65" s="99" t="str">
        <f t="array" ref="K65">IF(A65="","",VLOOKUP(A65,基础资料!A:E,4,0))</f>
        <v/>
      </c>
      <c r="L65" s="81" t="str">
        <f t="array" ref="L65">IF(OR(A65="",J65=""),"",J65*K65)</f>
        <v/>
      </c>
      <c r="M65" s="79" t="str">
        <f t="array" ref="M65">IF(AND(D65="",G65="",J65=""),"",IF(AND(D65="",G65=""),-J65,IF(AND(D65="",J65=""),-G65,IF(AND(G65="",J65=""),D65,IF(D65="",-G65-J65,IF(G65="",D65-J65,IF(J65="",D65-G65,D65-G65-J65)))))))</f>
        <v/>
      </c>
      <c r="N65" s="99" t="str">
        <f t="array" ref="N65">IF(A65="","",VLOOKUP(A65,基础资料!A:E,4,0))</f>
        <v/>
      </c>
      <c r="O65" s="81" t="str">
        <f t="array" ref="O65">IF(OR(A65="",M65=""),"",N65*M65)</f>
        <v/>
      </c>
      <c r="P65" s="47"/>
      <c r="Q65" s="47"/>
      <c r="R65" s="47"/>
    </row>
    <row r="66" spans="1:18" s="44" customFormat="1">
      <c r="A66" s="15"/>
      <c r="B66" s="73"/>
      <c r="C66" s="73"/>
      <c r="D66" s="74" t="str">
        <f t="array" ref="D66">IF(SUMPRODUCT((成品明细表!$A$6:$A$1000&gt;=$G$4)*(成品明细表!$A$6:$A$1000&lt;=$H$4)*(成品明细表!$C$6:$C$1000=$A66)*(成品明细表!$F$6:$F$1000))=0,"",SUMPRODUCT((成品明细表!$A$6:$A$1000&gt;=$G$4)*(成品明细表!$A$6:$A$1000&lt;=$H$4)*(成品明细表!$C$6:$C$1000=$A66)*(成品明细表!$F$6:$F$1000)))</f>
        <v/>
      </c>
      <c r="E66" s="75" t="str">
        <f t="array" ref="E66">IF(A66="","",VLOOKUP(A66,基础资料!A:E,4,0))</f>
        <v/>
      </c>
      <c r="F66" s="76" t="str">
        <f t="array" ref="F66">IF(OR(A66="",D66=""),"",E66*D66)</f>
        <v/>
      </c>
      <c r="G66" s="74" t="str">
        <f t="array" ref="G66">IF(SUMPRODUCT((成品明细表!$A$6:$A$1000&gt;=$G$4)*(成品明细表!$A$6:$A$1000&lt;=$H$4)*(成品明细表!$C$6:$C$1000=$A66)*(成品明细表!$I$6:$I$1000))=0,"",SUMPRODUCT((成品明细表!$A$6:$A$1000&gt;=$G$4)*(成品明细表!$A$6:$A$1000&lt;=$H$4)*(成品明细表!$C$6:$C$1000=$A66)*(成品明细表!$I$6:$I$1000)))</f>
        <v/>
      </c>
      <c r="H66" s="75" t="str">
        <f t="array" ref="H66">IF(A66="","",VLOOKUP(A66,基础资料!A:E,4,0))</f>
        <v/>
      </c>
      <c r="I66" s="76" t="str">
        <f t="array" ref="I66">IF(OR(A66="",G66=""),"",G66*H66)</f>
        <v/>
      </c>
      <c r="J66" s="74" t="str">
        <f t="array" ref="J66">IF(SUMPRODUCT((成品明细表!$A$6:$A$1000&gt;=$G$4)*(成品明细表!$A$6:$A$1000&lt;=$H$4)*(成品明细表!$C$6:$C$1000=$A66)*(成品明细表!$L$6:$L$1000))=0,"",SUMPRODUCT((成品明细表!$A$6:$A$1000&gt;=$G$4)*(成品明细表!$A$6:$A$1000&lt;=$H$4)*(成品明细表!$C$6:$C$1000=$A66)*(成品明细表!$L$6:$L$1000)))</f>
        <v/>
      </c>
      <c r="K66" s="98" t="str">
        <f t="array" ref="K66">IF(A66="","",VLOOKUP(A66,基础资料!A:E,4,0))</f>
        <v/>
      </c>
      <c r="L66" s="76" t="str">
        <f t="array" ref="L66">IF(OR(A66="",J66=""),"",J66*K66)</f>
        <v/>
      </c>
      <c r="M66" s="74" t="str">
        <f t="array" ref="M66">IF(AND(D66="",G66="",J66=""),"",IF(AND(D66="",G66=""),-J66,IF(AND(D66="",J66=""),-G66,IF(AND(G66="",J66=""),D66,IF(D66="",-G66-J66,IF(G66="",D66-J66,IF(J66="",D66-G66,D66-G66-J66)))))))</f>
        <v/>
      </c>
      <c r="N66" s="98" t="str">
        <f t="array" ref="N66">IF(A66="","",VLOOKUP(A66,基础资料!A:E,4,0))</f>
        <v/>
      </c>
      <c r="O66" s="76" t="str">
        <f t="array" ref="O66">IF(OR(A66="",M66=""),"",N66*M66)</f>
        <v/>
      </c>
      <c r="P66" s="47"/>
      <c r="Q66" s="47"/>
      <c r="R66" s="47"/>
    </row>
    <row r="67" spans="1:18" s="44" customFormat="1">
      <c r="A67" s="77"/>
      <c r="B67" s="78"/>
      <c r="C67" s="78"/>
      <c r="D67" s="79" t="str">
        <f t="array" ref="D67">IF(SUMPRODUCT((成品明细表!$A$6:$A$1000&gt;=$G$4)*(成品明细表!$A$6:$A$1000&lt;=$H$4)*(成品明细表!$C$6:$C$1000=$A67)*(成品明细表!$F$6:$F$1000))=0,"",SUMPRODUCT((成品明细表!$A$6:$A$1000&gt;=$G$4)*(成品明细表!$A$6:$A$1000&lt;=$H$4)*(成品明细表!$C$6:$C$1000=$A67)*(成品明细表!$F$6:$F$1000)))</f>
        <v/>
      </c>
      <c r="E67" s="80" t="str">
        <f t="array" ref="E67">IF(A67="","",VLOOKUP(A67,基础资料!A:E,4,0))</f>
        <v/>
      </c>
      <c r="F67" s="81" t="str">
        <f t="array" ref="F67">IF(OR(A67="",D67=""),"",E67*D67)</f>
        <v/>
      </c>
      <c r="G67" s="79" t="str">
        <f t="array" ref="G67">IF(SUMPRODUCT((成品明细表!$A$6:$A$1000&gt;=$G$4)*(成品明细表!$A$6:$A$1000&lt;=$H$4)*(成品明细表!$C$6:$C$1000=$A67)*(成品明细表!$I$6:$I$1000))=0,"",SUMPRODUCT((成品明细表!$A$6:$A$1000&gt;=$G$4)*(成品明细表!$A$6:$A$1000&lt;=$H$4)*(成品明细表!$C$6:$C$1000=$A67)*(成品明细表!$I$6:$I$1000)))</f>
        <v/>
      </c>
      <c r="H67" s="80" t="str">
        <f t="array" ref="H67">IF(A67="","",VLOOKUP(A67,基础资料!A:E,4,0))</f>
        <v/>
      </c>
      <c r="I67" s="81" t="str">
        <f t="array" ref="I67">IF(OR(A67="",G67=""),"",G67*H67)</f>
        <v/>
      </c>
      <c r="J67" s="79" t="str">
        <f t="array" ref="J67">IF(SUMPRODUCT((成品明细表!$A$6:$A$1000&gt;=$G$4)*(成品明细表!$A$6:$A$1000&lt;=$H$4)*(成品明细表!$C$6:$C$1000=$A67)*(成品明细表!$L$6:$L$1000))=0,"",SUMPRODUCT((成品明细表!$A$6:$A$1000&gt;=$G$4)*(成品明细表!$A$6:$A$1000&lt;=$H$4)*(成品明细表!$C$6:$C$1000=$A67)*(成品明细表!$L$6:$L$1000)))</f>
        <v/>
      </c>
      <c r="K67" s="99" t="str">
        <f t="array" ref="K67">IF(A67="","",VLOOKUP(A67,基础资料!A:E,4,0))</f>
        <v/>
      </c>
      <c r="L67" s="81" t="str">
        <f t="array" ref="L67">IF(OR(A67="",J67=""),"",J67*K67)</f>
        <v/>
      </c>
      <c r="M67" s="79" t="str">
        <f t="array" ref="M67">IF(AND(D67="",G67="",J67=""),"",IF(AND(D67="",G67=""),-J67,IF(AND(D67="",J67=""),-G67,IF(AND(G67="",J67=""),D67,IF(D67="",-G67-J67,IF(G67="",D67-J67,IF(J67="",D67-G67,D67-G67-J67)))))))</f>
        <v/>
      </c>
      <c r="N67" s="99" t="str">
        <f t="array" ref="N67">IF(A67="","",VLOOKUP(A67,基础资料!A:E,4,0))</f>
        <v/>
      </c>
      <c r="O67" s="81" t="str">
        <f t="array" ref="O67">IF(OR(A67="",M67=""),"",N67*M67)</f>
        <v/>
      </c>
      <c r="P67" s="47"/>
      <c r="Q67" s="47"/>
      <c r="R67" s="47"/>
    </row>
    <row r="68" spans="1:18" s="44" customFormat="1">
      <c r="A68" s="15"/>
      <c r="B68" s="73"/>
      <c r="C68" s="73"/>
      <c r="D68" s="74" t="str">
        <f t="array" ref="D68">IF(SUMPRODUCT((成品明细表!$A$6:$A$1000&gt;=$G$4)*(成品明细表!$A$6:$A$1000&lt;=$H$4)*(成品明细表!$C$6:$C$1000=$A68)*(成品明细表!$F$6:$F$1000))=0,"",SUMPRODUCT((成品明细表!$A$6:$A$1000&gt;=$G$4)*(成品明细表!$A$6:$A$1000&lt;=$H$4)*(成品明细表!$C$6:$C$1000=$A68)*(成品明细表!$F$6:$F$1000)))</f>
        <v/>
      </c>
      <c r="E68" s="75" t="str">
        <f t="array" ref="E68">IF(A68="","",VLOOKUP(A68,基础资料!A:E,4,0))</f>
        <v/>
      </c>
      <c r="F68" s="76" t="str">
        <f t="array" ref="F68">IF(OR(A68="",D68=""),"",E68*D68)</f>
        <v/>
      </c>
      <c r="G68" s="74" t="str">
        <f t="array" ref="G68">IF(SUMPRODUCT((成品明细表!$A$6:$A$1000&gt;=$G$4)*(成品明细表!$A$6:$A$1000&lt;=$H$4)*(成品明细表!$C$6:$C$1000=$A68)*(成品明细表!$I$6:$I$1000))=0,"",SUMPRODUCT((成品明细表!$A$6:$A$1000&gt;=$G$4)*(成品明细表!$A$6:$A$1000&lt;=$H$4)*(成品明细表!$C$6:$C$1000=$A68)*(成品明细表!$I$6:$I$1000)))</f>
        <v/>
      </c>
      <c r="H68" s="75" t="str">
        <f t="array" ref="H68">IF(A68="","",VLOOKUP(A68,基础资料!A:E,4,0))</f>
        <v/>
      </c>
      <c r="I68" s="76" t="str">
        <f t="array" ref="I68">IF(OR(A68="",G68=""),"",G68*H68)</f>
        <v/>
      </c>
      <c r="J68" s="74" t="str">
        <f t="array" ref="J68">IF(SUMPRODUCT((成品明细表!$A$6:$A$1000&gt;=$G$4)*(成品明细表!$A$6:$A$1000&lt;=$H$4)*(成品明细表!$C$6:$C$1000=$A68)*(成品明细表!$L$6:$L$1000))=0,"",SUMPRODUCT((成品明细表!$A$6:$A$1000&gt;=$G$4)*(成品明细表!$A$6:$A$1000&lt;=$H$4)*(成品明细表!$C$6:$C$1000=$A68)*(成品明细表!$L$6:$L$1000)))</f>
        <v/>
      </c>
      <c r="K68" s="98" t="str">
        <f t="array" ref="K68">IF(A68="","",VLOOKUP(A68,基础资料!A:E,4,0))</f>
        <v/>
      </c>
      <c r="L68" s="76" t="str">
        <f t="array" ref="L68">IF(OR(A68="",J68=""),"",J68*K68)</f>
        <v/>
      </c>
      <c r="M68" s="74" t="str">
        <f t="array" ref="M68">IF(AND(D68="",G68="",J68=""),"",IF(AND(D68="",G68=""),-J68,IF(AND(D68="",J68=""),-G68,IF(AND(G68="",J68=""),D68,IF(D68="",-G68-J68,IF(G68="",D68-J68,IF(J68="",D68-G68,D68-G68-J68)))))))</f>
        <v/>
      </c>
      <c r="N68" s="98" t="str">
        <f t="array" ref="N68">IF(A68="","",VLOOKUP(A68,基础资料!A:E,4,0))</f>
        <v/>
      </c>
      <c r="O68" s="76" t="str">
        <f t="array" ref="O68">IF(OR(A68="",M68=""),"",N68*M68)</f>
        <v/>
      </c>
      <c r="P68" s="47"/>
      <c r="Q68" s="47"/>
      <c r="R68" s="47"/>
    </row>
    <row r="69" spans="1:18" s="44" customFormat="1">
      <c r="A69" s="77"/>
      <c r="B69" s="78"/>
      <c r="C69" s="78"/>
      <c r="D69" s="79" t="str">
        <f t="array" ref="D69">IF(SUMPRODUCT((成品明细表!$A$6:$A$1000&gt;=$G$4)*(成品明细表!$A$6:$A$1000&lt;=$H$4)*(成品明细表!$C$6:$C$1000=$A69)*(成品明细表!$F$6:$F$1000))=0,"",SUMPRODUCT((成品明细表!$A$6:$A$1000&gt;=$G$4)*(成品明细表!$A$6:$A$1000&lt;=$H$4)*(成品明细表!$C$6:$C$1000=$A69)*(成品明细表!$F$6:$F$1000)))</f>
        <v/>
      </c>
      <c r="E69" s="80" t="str">
        <f t="array" ref="E69">IF(A69="","",VLOOKUP(A69,基础资料!A:E,4,0))</f>
        <v/>
      </c>
      <c r="F69" s="81" t="str">
        <f t="array" ref="F69">IF(OR(A69="",D69=""),"",E69*D69)</f>
        <v/>
      </c>
      <c r="G69" s="79" t="str">
        <f t="array" ref="G69">IF(SUMPRODUCT((成品明细表!$A$6:$A$1000&gt;=$G$4)*(成品明细表!$A$6:$A$1000&lt;=$H$4)*(成品明细表!$C$6:$C$1000=$A69)*(成品明细表!$I$6:$I$1000))=0,"",SUMPRODUCT((成品明细表!$A$6:$A$1000&gt;=$G$4)*(成品明细表!$A$6:$A$1000&lt;=$H$4)*(成品明细表!$C$6:$C$1000=$A69)*(成品明细表!$I$6:$I$1000)))</f>
        <v/>
      </c>
      <c r="H69" s="80" t="str">
        <f t="array" ref="H69">IF(A69="","",VLOOKUP(A69,基础资料!A:E,4,0))</f>
        <v/>
      </c>
      <c r="I69" s="81" t="str">
        <f t="array" ref="I69">IF(OR(A69="",G69=""),"",G69*H69)</f>
        <v/>
      </c>
      <c r="J69" s="79" t="str">
        <f t="array" ref="J69">IF(SUMPRODUCT((成品明细表!$A$6:$A$1000&gt;=$G$4)*(成品明细表!$A$6:$A$1000&lt;=$H$4)*(成品明细表!$C$6:$C$1000=$A69)*(成品明细表!$L$6:$L$1000))=0,"",SUMPRODUCT((成品明细表!$A$6:$A$1000&gt;=$G$4)*(成品明细表!$A$6:$A$1000&lt;=$H$4)*(成品明细表!$C$6:$C$1000=$A69)*(成品明细表!$L$6:$L$1000)))</f>
        <v/>
      </c>
      <c r="K69" s="99" t="str">
        <f t="array" ref="K69">IF(A69="","",VLOOKUP(A69,基础资料!A:E,4,0))</f>
        <v/>
      </c>
      <c r="L69" s="81" t="str">
        <f t="array" ref="L69">IF(OR(A69="",J69=""),"",J69*K69)</f>
        <v/>
      </c>
      <c r="M69" s="79" t="str">
        <f t="array" ref="M69">IF(AND(D69="",G69="",J69=""),"",IF(AND(D69="",G69=""),-J69,IF(AND(D69="",J69=""),-G69,IF(AND(G69="",J69=""),D69,IF(D69="",-G69-J69,IF(G69="",D69-J69,IF(J69="",D69-G69,D69-G69-J69)))))))</f>
        <v/>
      </c>
      <c r="N69" s="99" t="str">
        <f t="array" ref="N69">IF(A69="","",VLOOKUP(A69,基础资料!A:E,4,0))</f>
        <v/>
      </c>
      <c r="O69" s="81" t="str">
        <f t="array" ref="O69">IF(OR(A69="",M69=""),"",N69*M69)</f>
        <v/>
      </c>
      <c r="P69" s="47"/>
      <c r="Q69" s="47"/>
      <c r="R69" s="47"/>
    </row>
    <row r="70" spans="1:18" s="44" customFormat="1">
      <c r="A70" s="15"/>
      <c r="B70" s="73"/>
      <c r="C70" s="73"/>
      <c r="D70" s="74" t="str">
        <f t="array" ref="D70">IF(SUMPRODUCT((成品明细表!$A$6:$A$1000&gt;=$G$4)*(成品明细表!$A$6:$A$1000&lt;=$H$4)*(成品明细表!$C$6:$C$1000=$A70)*(成品明细表!$F$6:$F$1000))=0,"",SUMPRODUCT((成品明细表!$A$6:$A$1000&gt;=$G$4)*(成品明细表!$A$6:$A$1000&lt;=$H$4)*(成品明细表!$C$6:$C$1000=$A70)*(成品明细表!$F$6:$F$1000)))</f>
        <v/>
      </c>
      <c r="E70" s="75" t="str">
        <f t="array" ref="E70">IF(A70="","",VLOOKUP(A70,基础资料!A:E,4,0))</f>
        <v/>
      </c>
      <c r="F70" s="76" t="str">
        <f t="array" ref="F70">IF(OR(A70="",D70=""),"",E70*D70)</f>
        <v/>
      </c>
      <c r="G70" s="74" t="str">
        <f t="array" ref="G70">IF(SUMPRODUCT((成品明细表!$A$6:$A$1000&gt;=$G$4)*(成品明细表!$A$6:$A$1000&lt;=$H$4)*(成品明细表!$C$6:$C$1000=$A70)*(成品明细表!$I$6:$I$1000))=0,"",SUMPRODUCT((成品明细表!$A$6:$A$1000&gt;=$G$4)*(成品明细表!$A$6:$A$1000&lt;=$H$4)*(成品明细表!$C$6:$C$1000=$A70)*(成品明细表!$I$6:$I$1000)))</f>
        <v/>
      </c>
      <c r="H70" s="75" t="str">
        <f t="array" ref="H70">IF(A70="","",VLOOKUP(A70,基础资料!A:E,4,0))</f>
        <v/>
      </c>
      <c r="I70" s="76" t="str">
        <f t="array" ref="I70">IF(OR(A70="",G70=""),"",G70*H70)</f>
        <v/>
      </c>
      <c r="J70" s="74" t="str">
        <f t="array" ref="J70">IF(SUMPRODUCT((成品明细表!$A$6:$A$1000&gt;=$G$4)*(成品明细表!$A$6:$A$1000&lt;=$H$4)*(成品明细表!$C$6:$C$1000=$A70)*(成品明细表!$L$6:$L$1000))=0,"",SUMPRODUCT((成品明细表!$A$6:$A$1000&gt;=$G$4)*(成品明细表!$A$6:$A$1000&lt;=$H$4)*(成品明细表!$C$6:$C$1000=$A70)*(成品明细表!$L$6:$L$1000)))</f>
        <v/>
      </c>
      <c r="K70" s="98" t="str">
        <f t="array" ref="K70">IF(A70="","",VLOOKUP(A70,基础资料!A:E,4,0))</f>
        <v/>
      </c>
      <c r="L70" s="76" t="str">
        <f t="array" ref="L70">IF(OR(A70="",J70=""),"",J70*K70)</f>
        <v/>
      </c>
      <c r="M70" s="74" t="str">
        <f t="array" ref="M70">IF(AND(D70="",G70="",J70=""),"",IF(AND(D70="",G70=""),-J70,IF(AND(D70="",J70=""),-G70,IF(AND(G70="",J70=""),D70,IF(D70="",-G70-J70,IF(G70="",D70-J70,IF(J70="",D70-G70,D70-G70-J70)))))))</f>
        <v/>
      </c>
      <c r="N70" s="98" t="str">
        <f t="array" ref="N70">IF(A70="","",VLOOKUP(A70,基础资料!A:E,4,0))</f>
        <v/>
      </c>
      <c r="O70" s="76" t="str">
        <f t="array" ref="O70">IF(OR(A70="",M70=""),"",N70*M70)</f>
        <v/>
      </c>
      <c r="P70" s="47"/>
      <c r="Q70" s="47"/>
      <c r="R70" s="47"/>
    </row>
    <row r="71" spans="1:18" s="44" customFormat="1">
      <c r="A71" s="77"/>
      <c r="B71" s="78"/>
      <c r="C71" s="78"/>
      <c r="D71" s="79" t="str">
        <f t="array" ref="D71">IF(SUMPRODUCT((成品明细表!$A$6:$A$1000&gt;=$G$4)*(成品明细表!$A$6:$A$1000&lt;=$H$4)*(成品明细表!$C$6:$C$1000=$A71)*(成品明细表!$F$6:$F$1000))=0,"",SUMPRODUCT((成品明细表!$A$6:$A$1000&gt;=$G$4)*(成品明细表!$A$6:$A$1000&lt;=$H$4)*(成品明细表!$C$6:$C$1000=$A71)*(成品明细表!$F$6:$F$1000)))</f>
        <v/>
      </c>
      <c r="E71" s="80" t="str">
        <f t="array" ref="E71">IF(A71="","",VLOOKUP(A71,基础资料!A:E,4,0))</f>
        <v/>
      </c>
      <c r="F71" s="81" t="str">
        <f t="array" ref="F71">IF(OR(A71="",D71=""),"",E71*D71)</f>
        <v/>
      </c>
      <c r="G71" s="79" t="str">
        <f t="array" ref="G71">IF(SUMPRODUCT((成品明细表!$A$6:$A$1000&gt;=$G$4)*(成品明细表!$A$6:$A$1000&lt;=$H$4)*(成品明细表!$C$6:$C$1000=$A71)*(成品明细表!$I$6:$I$1000))=0,"",SUMPRODUCT((成品明细表!$A$6:$A$1000&gt;=$G$4)*(成品明细表!$A$6:$A$1000&lt;=$H$4)*(成品明细表!$C$6:$C$1000=$A71)*(成品明细表!$I$6:$I$1000)))</f>
        <v/>
      </c>
      <c r="H71" s="80" t="str">
        <f t="array" ref="H71">IF(A71="","",VLOOKUP(A71,基础资料!A:E,4,0))</f>
        <v/>
      </c>
      <c r="I71" s="81" t="str">
        <f t="array" ref="I71">IF(OR(A71="",G71=""),"",G71*H71)</f>
        <v/>
      </c>
      <c r="J71" s="79" t="str">
        <f t="array" ref="J71">IF(SUMPRODUCT((成品明细表!$A$6:$A$1000&gt;=$G$4)*(成品明细表!$A$6:$A$1000&lt;=$H$4)*(成品明细表!$C$6:$C$1000=$A71)*(成品明细表!$L$6:$L$1000))=0,"",SUMPRODUCT((成品明细表!$A$6:$A$1000&gt;=$G$4)*(成品明细表!$A$6:$A$1000&lt;=$H$4)*(成品明细表!$C$6:$C$1000=$A71)*(成品明细表!$L$6:$L$1000)))</f>
        <v/>
      </c>
      <c r="K71" s="99" t="str">
        <f t="array" ref="K71">IF(A71="","",VLOOKUP(A71,基础资料!A:E,4,0))</f>
        <v/>
      </c>
      <c r="L71" s="81" t="str">
        <f t="array" ref="L71">IF(OR(A71="",J71=""),"",J71*K71)</f>
        <v/>
      </c>
      <c r="M71" s="79" t="str">
        <f t="array" ref="M71">IF(AND(D71="",G71="",J71=""),"",IF(AND(D71="",G71=""),-J71,IF(AND(D71="",J71=""),-G71,IF(AND(G71="",J71=""),D71,IF(D71="",-G71-J71,IF(G71="",D71-J71,IF(J71="",D71-G71,D71-G71-J71)))))))</f>
        <v/>
      </c>
      <c r="N71" s="99" t="str">
        <f t="array" ref="N71">IF(A71="","",VLOOKUP(A71,基础资料!A:E,4,0))</f>
        <v/>
      </c>
      <c r="O71" s="81" t="str">
        <f t="array" ref="O71">IF(OR(A71="",M71=""),"",N71*M71)</f>
        <v/>
      </c>
      <c r="P71" s="47"/>
      <c r="Q71" s="47"/>
      <c r="R71" s="47"/>
    </row>
    <row r="72" spans="1:18" s="44" customFormat="1">
      <c r="A72" s="15"/>
      <c r="B72" s="73"/>
      <c r="C72" s="73"/>
      <c r="D72" s="74" t="str">
        <f t="array" ref="D72">IF(SUMPRODUCT((成品明细表!$A$6:$A$1000&gt;=$G$4)*(成品明细表!$A$6:$A$1000&lt;=$H$4)*(成品明细表!$C$6:$C$1000=$A72)*(成品明细表!$F$6:$F$1000))=0,"",SUMPRODUCT((成品明细表!$A$6:$A$1000&gt;=$G$4)*(成品明细表!$A$6:$A$1000&lt;=$H$4)*(成品明细表!$C$6:$C$1000=$A72)*(成品明细表!$F$6:$F$1000)))</f>
        <v/>
      </c>
      <c r="E72" s="75" t="str">
        <f t="array" ref="E72">IF(A72="","",VLOOKUP(A72,基础资料!A:E,4,0))</f>
        <v/>
      </c>
      <c r="F72" s="76" t="str">
        <f t="array" ref="F72">IF(OR(A72="",D72=""),"",E72*D72)</f>
        <v/>
      </c>
      <c r="G72" s="74" t="str">
        <f t="array" ref="G72">IF(SUMPRODUCT((成品明细表!$A$6:$A$1000&gt;=$G$4)*(成品明细表!$A$6:$A$1000&lt;=$H$4)*(成品明细表!$C$6:$C$1000=$A72)*(成品明细表!$I$6:$I$1000))=0,"",SUMPRODUCT((成品明细表!$A$6:$A$1000&gt;=$G$4)*(成品明细表!$A$6:$A$1000&lt;=$H$4)*(成品明细表!$C$6:$C$1000=$A72)*(成品明细表!$I$6:$I$1000)))</f>
        <v/>
      </c>
      <c r="H72" s="75" t="str">
        <f t="array" ref="H72">IF(A72="","",VLOOKUP(A72,基础资料!A:E,4,0))</f>
        <v/>
      </c>
      <c r="I72" s="76" t="str">
        <f t="array" ref="I72">IF(OR(A72="",G72=""),"",G72*H72)</f>
        <v/>
      </c>
      <c r="J72" s="74" t="str">
        <f t="array" ref="J72">IF(SUMPRODUCT((成品明细表!$A$6:$A$1000&gt;=$G$4)*(成品明细表!$A$6:$A$1000&lt;=$H$4)*(成品明细表!$C$6:$C$1000=$A72)*(成品明细表!$L$6:$L$1000))=0,"",SUMPRODUCT((成品明细表!$A$6:$A$1000&gt;=$G$4)*(成品明细表!$A$6:$A$1000&lt;=$H$4)*(成品明细表!$C$6:$C$1000=$A72)*(成品明细表!$L$6:$L$1000)))</f>
        <v/>
      </c>
      <c r="K72" s="98" t="str">
        <f t="array" ref="K72">IF(A72="","",VLOOKUP(A72,基础资料!A:E,4,0))</f>
        <v/>
      </c>
      <c r="L72" s="76" t="str">
        <f t="array" ref="L72">IF(OR(A72="",J72=""),"",J72*K72)</f>
        <v/>
      </c>
      <c r="M72" s="74" t="str">
        <f t="array" ref="M72">IF(AND(D72="",G72="",J72=""),"",IF(AND(D72="",G72=""),-J72,IF(AND(D72="",J72=""),-G72,IF(AND(G72="",J72=""),D72,IF(D72="",-G72-J72,IF(G72="",D72-J72,IF(J72="",D72-G72,D72-G72-J72)))))))</f>
        <v/>
      </c>
      <c r="N72" s="98" t="str">
        <f t="array" ref="N72">IF(A72="","",VLOOKUP(A72,基础资料!A:E,4,0))</f>
        <v/>
      </c>
      <c r="O72" s="76" t="str">
        <f t="array" ref="O72">IF(OR(A72="",M72=""),"",N72*M72)</f>
        <v/>
      </c>
      <c r="P72" s="47"/>
      <c r="Q72" s="47"/>
      <c r="R72" s="47"/>
    </row>
    <row r="73" spans="1:18" s="44" customFormat="1">
      <c r="A73" s="77"/>
      <c r="B73" s="78"/>
      <c r="C73" s="78"/>
      <c r="D73" s="79" t="str">
        <f t="array" ref="D73">IF(SUMPRODUCT((成品明细表!$A$6:$A$1000&gt;=$G$4)*(成品明细表!$A$6:$A$1000&lt;=$H$4)*(成品明细表!$C$6:$C$1000=$A73)*(成品明细表!$F$6:$F$1000))=0,"",SUMPRODUCT((成品明细表!$A$6:$A$1000&gt;=$G$4)*(成品明细表!$A$6:$A$1000&lt;=$H$4)*(成品明细表!$C$6:$C$1000=$A73)*(成品明细表!$F$6:$F$1000)))</f>
        <v/>
      </c>
      <c r="E73" s="80" t="str">
        <f t="array" ref="E73">IF(A73="","",VLOOKUP(A73,基础资料!A:E,4,0))</f>
        <v/>
      </c>
      <c r="F73" s="81" t="str">
        <f t="array" ref="F73">IF(OR(A73="",D73=""),"",E73*D73)</f>
        <v/>
      </c>
      <c r="G73" s="79" t="str">
        <f t="array" ref="G73">IF(SUMPRODUCT((成品明细表!$A$6:$A$1000&gt;=$G$4)*(成品明细表!$A$6:$A$1000&lt;=$H$4)*(成品明细表!$C$6:$C$1000=$A73)*(成品明细表!$I$6:$I$1000))=0,"",SUMPRODUCT((成品明细表!$A$6:$A$1000&gt;=$G$4)*(成品明细表!$A$6:$A$1000&lt;=$H$4)*(成品明细表!$C$6:$C$1000=$A73)*(成品明细表!$I$6:$I$1000)))</f>
        <v/>
      </c>
      <c r="H73" s="80" t="str">
        <f t="array" ref="H73">IF(A73="","",VLOOKUP(A73,基础资料!A:E,4,0))</f>
        <v/>
      </c>
      <c r="I73" s="81" t="str">
        <f t="array" ref="I73">IF(OR(A73="",G73=""),"",G73*H73)</f>
        <v/>
      </c>
      <c r="J73" s="79" t="str">
        <f t="array" ref="J73">IF(SUMPRODUCT((成品明细表!$A$6:$A$1000&gt;=$G$4)*(成品明细表!$A$6:$A$1000&lt;=$H$4)*(成品明细表!$C$6:$C$1000=$A73)*(成品明细表!$L$6:$L$1000))=0,"",SUMPRODUCT((成品明细表!$A$6:$A$1000&gt;=$G$4)*(成品明细表!$A$6:$A$1000&lt;=$H$4)*(成品明细表!$C$6:$C$1000=$A73)*(成品明细表!$L$6:$L$1000)))</f>
        <v/>
      </c>
      <c r="K73" s="99" t="str">
        <f t="array" ref="K73">IF(A73="","",VLOOKUP(A73,基础资料!A:E,4,0))</f>
        <v/>
      </c>
      <c r="L73" s="81" t="str">
        <f t="array" ref="L73">IF(OR(A73="",J73=""),"",J73*K73)</f>
        <v/>
      </c>
      <c r="M73" s="79" t="str">
        <f t="array" ref="M73">IF(AND(D73="",G73="",J73=""),"",IF(AND(D73="",G73=""),-J73,IF(AND(D73="",J73=""),-G73,IF(AND(G73="",J73=""),D73,IF(D73="",-G73-J73,IF(G73="",D73-J73,IF(J73="",D73-G73,D73-G73-J73)))))))</f>
        <v/>
      </c>
      <c r="N73" s="99" t="str">
        <f t="array" ref="N73">IF(A73="","",VLOOKUP(A73,基础资料!A:E,4,0))</f>
        <v/>
      </c>
      <c r="O73" s="81" t="str">
        <f t="array" ref="O73">IF(OR(A73="",M73=""),"",N73*M73)</f>
        <v/>
      </c>
      <c r="P73" s="47"/>
      <c r="Q73" s="47"/>
      <c r="R73" s="47"/>
    </row>
    <row r="74" spans="1:18" s="44" customFormat="1">
      <c r="A74" s="15"/>
      <c r="B74" s="73"/>
      <c r="C74" s="73"/>
      <c r="D74" s="74" t="str">
        <f t="array" ref="D74">IF(SUMPRODUCT((成品明细表!$A$6:$A$1000&gt;=$G$4)*(成品明细表!$A$6:$A$1000&lt;=$H$4)*(成品明细表!$C$6:$C$1000=$A74)*(成品明细表!$F$6:$F$1000))=0,"",SUMPRODUCT((成品明细表!$A$6:$A$1000&gt;=$G$4)*(成品明细表!$A$6:$A$1000&lt;=$H$4)*(成品明细表!$C$6:$C$1000=$A74)*(成品明细表!$F$6:$F$1000)))</f>
        <v/>
      </c>
      <c r="E74" s="75" t="str">
        <f t="array" ref="E74">IF(A74="","",VLOOKUP(A74,基础资料!A:E,4,0))</f>
        <v/>
      </c>
      <c r="F74" s="76" t="str">
        <f t="array" ref="F74">IF(OR(A74="",D74=""),"",E74*D74)</f>
        <v/>
      </c>
      <c r="G74" s="74" t="str">
        <f t="array" ref="G74">IF(SUMPRODUCT((成品明细表!$A$6:$A$1000&gt;=$G$4)*(成品明细表!$A$6:$A$1000&lt;=$H$4)*(成品明细表!$C$6:$C$1000=$A74)*(成品明细表!$I$6:$I$1000))=0,"",SUMPRODUCT((成品明细表!$A$6:$A$1000&gt;=$G$4)*(成品明细表!$A$6:$A$1000&lt;=$H$4)*(成品明细表!$C$6:$C$1000=$A74)*(成品明细表!$I$6:$I$1000)))</f>
        <v/>
      </c>
      <c r="H74" s="75" t="str">
        <f t="array" ref="H74">IF(A74="","",VLOOKUP(A74,基础资料!A:E,4,0))</f>
        <v/>
      </c>
      <c r="I74" s="76" t="str">
        <f t="array" ref="I74">IF(OR(A74="",G74=""),"",G74*H74)</f>
        <v/>
      </c>
      <c r="J74" s="74" t="str">
        <f t="array" ref="J74">IF(SUMPRODUCT((成品明细表!$A$6:$A$1000&gt;=$G$4)*(成品明细表!$A$6:$A$1000&lt;=$H$4)*(成品明细表!$C$6:$C$1000=$A74)*(成品明细表!$L$6:$L$1000))=0,"",SUMPRODUCT((成品明细表!$A$6:$A$1000&gt;=$G$4)*(成品明细表!$A$6:$A$1000&lt;=$H$4)*(成品明细表!$C$6:$C$1000=$A74)*(成品明细表!$L$6:$L$1000)))</f>
        <v/>
      </c>
      <c r="K74" s="98" t="str">
        <f t="array" ref="K74">IF(A74="","",VLOOKUP(A74,基础资料!A:E,4,0))</f>
        <v/>
      </c>
      <c r="L74" s="76" t="str">
        <f t="array" ref="L74">IF(OR(A74="",J74=""),"",J74*K74)</f>
        <v/>
      </c>
      <c r="M74" s="74" t="str">
        <f t="array" ref="M74">IF(AND(D74="",G74="",J74=""),"",IF(AND(D74="",G74=""),-J74,IF(AND(D74="",J74=""),-G74,IF(AND(G74="",J74=""),D74,IF(D74="",-G74-J74,IF(G74="",D74-J74,IF(J74="",D74-G74,D74-G74-J74)))))))</f>
        <v/>
      </c>
      <c r="N74" s="98" t="str">
        <f t="array" ref="N74">IF(A74="","",VLOOKUP(A74,基础资料!A:E,4,0))</f>
        <v/>
      </c>
      <c r="O74" s="76" t="str">
        <f t="array" ref="O74">IF(OR(A74="",M74=""),"",N74*M74)</f>
        <v/>
      </c>
      <c r="P74" s="47"/>
      <c r="Q74" s="47"/>
      <c r="R74" s="47"/>
    </row>
    <row r="75" spans="1:18" s="44" customFormat="1">
      <c r="A75" s="77"/>
      <c r="B75" s="78"/>
      <c r="C75" s="78"/>
      <c r="D75" s="79" t="str">
        <f t="array" ref="D75">IF(SUMPRODUCT((成品明细表!$A$6:$A$1000&gt;=$G$4)*(成品明细表!$A$6:$A$1000&lt;=$H$4)*(成品明细表!$C$6:$C$1000=$A75)*(成品明细表!$F$6:$F$1000))=0,"",SUMPRODUCT((成品明细表!$A$6:$A$1000&gt;=$G$4)*(成品明细表!$A$6:$A$1000&lt;=$H$4)*(成品明细表!$C$6:$C$1000=$A75)*(成品明细表!$F$6:$F$1000)))</f>
        <v/>
      </c>
      <c r="E75" s="80" t="str">
        <f t="array" ref="E75">IF(A75="","",VLOOKUP(A75,基础资料!A:E,4,0))</f>
        <v/>
      </c>
      <c r="F75" s="81" t="str">
        <f t="array" ref="F75">IF(OR(A75="",D75=""),"",E75*D75)</f>
        <v/>
      </c>
      <c r="G75" s="79" t="str">
        <f t="array" ref="G75">IF(SUMPRODUCT((成品明细表!$A$6:$A$1000&gt;=$G$4)*(成品明细表!$A$6:$A$1000&lt;=$H$4)*(成品明细表!$C$6:$C$1000=$A75)*(成品明细表!$I$6:$I$1000))=0,"",SUMPRODUCT((成品明细表!$A$6:$A$1000&gt;=$G$4)*(成品明细表!$A$6:$A$1000&lt;=$H$4)*(成品明细表!$C$6:$C$1000=$A75)*(成品明细表!$I$6:$I$1000)))</f>
        <v/>
      </c>
      <c r="H75" s="80" t="str">
        <f t="array" ref="H75">IF(A75="","",VLOOKUP(A75,基础资料!A:E,4,0))</f>
        <v/>
      </c>
      <c r="I75" s="81" t="str">
        <f t="array" ref="I75">IF(OR(A75="",G75=""),"",G75*H75)</f>
        <v/>
      </c>
      <c r="J75" s="79" t="str">
        <f t="array" ref="J75">IF(SUMPRODUCT((成品明细表!$A$6:$A$1000&gt;=$G$4)*(成品明细表!$A$6:$A$1000&lt;=$H$4)*(成品明细表!$C$6:$C$1000=$A75)*(成品明细表!$L$6:$L$1000))=0,"",SUMPRODUCT((成品明细表!$A$6:$A$1000&gt;=$G$4)*(成品明细表!$A$6:$A$1000&lt;=$H$4)*(成品明细表!$C$6:$C$1000=$A75)*(成品明细表!$L$6:$L$1000)))</f>
        <v/>
      </c>
      <c r="K75" s="99" t="str">
        <f t="array" ref="K75">IF(A75="","",VLOOKUP(A75,基础资料!A:E,4,0))</f>
        <v/>
      </c>
      <c r="L75" s="81" t="str">
        <f t="array" ref="L75">IF(OR(A75="",J75=""),"",J75*K75)</f>
        <v/>
      </c>
      <c r="M75" s="79" t="str">
        <f t="array" ref="M75">IF(AND(D75="",G75="",J75=""),"",IF(AND(D75="",G75=""),-J75,IF(AND(D75="",J75=""),-G75,IF(AND(G75="",J75=""),D75,IF(D75="",-G75-J75,IF(G75="",D75-J75,IF(J75="",D75-G75,D75-G75-J75)))))))</f>
        <v/>
      </c>
      <c r="N75" s="99" t="str">
        <f t="array" ref="N75">IF(A75="","",VLOOKUP(A75,基础资料!A:E,4,0))</f>
        <v/>
      </c>
      <c r="O75" s="81" t="str">
        <f t="array" ref="O75">IF(OR(A75="",M75=""),"",N75*M75)</f>
        <v/>
      </c>
      <c r="P75" s="47"/>
      <c r="Q75" s="47"/>
      <c r="R75" s="47"/>
    </row>
    <row r="76" spans="1:18" s="44" customFormat="1">
      <c r="A76" s="15"/>
      <c r="B76" s="73"/>
      <c r="C76" s="73"/>
      <c r="D76" s="74" t="str">
        <f t="array" ref="D76">IF(SUMPRODUCT((成品明细表!$A$6:$A$1000&gt;=$G$4)*(成品明细表!$A$6:$A$1000&lt;=$H$4)*(成品明细表!$C$6:$C$1000=$A76)*(成品明细表!$F$6:$F$1000))=0,"",SUMPRODUCT((成品明细表!$A$6:$A$1000&gt;=$G$4)*(成品明细表!$A$6:$A$1000&lt;=$H$4)*(成品明细表!$C$6:$C$1000=$A76)*(成品明细表!$F$6:$F$1000)))</f>
        <v/>
      </c>
      <c r="E76" s="75" t="str">
        <f t="array" ref="E76">IF(A76="","",VLOOKUP(A76,基础资料!A:E,4,0))</f>
        <v/>
      </c>
      <c r="F76" s="76" t="str">
        <f t="array" ref="F76">IF(OR(A76="",D76=""),"",E76*D76)</f>
        <v/>
      </c>
      <c r="G76" s="74" t="str">
        <f t="array" ref="G76">IF(SUMPRODUCT((成品明细表!$A$6:$A$1000&gt;=$G$4)*(成品明细表!$A$6:$A$1000&lt;=$H$4)*(成品明细表!$C$6:$C$1000=$A76)*(成品明细表!$I$6:$I$1000))=0,"",SUMPRODUCT((成品明细表!$A$6:$A$1000&gt;=$G$4)*(成品明细表!$A$6:$A$1000&lt;=$H$4)*(成品明细表!$C$6:$C$1000=$A76)*(成品明细表!$I$6:$I$1000)))</f>
        <v/>
      </c>
      <c r="H76" s="75" t="str">
        <f t="array" ref="H76">IF(A76="","",VLOOKUP(A76,基础资料!A:E,4,0))</f>
        <v/>
      </c>
      <c r="I76" s="76" t="str">
        <f t="array" ref="I76">IF(OR(A76="",G76=""),"",G76*H76)</f>
        <v/>
      </c>
      <c r="J76" s="74" t="str">
        <f t="array" ref="J76">IF(SUMPRODUCT((成品明细表!$A$6:$A$1000&gt;=$G$4)*(成品明细表!$A$6:$A$1000&lt;=$H$4)*(成品明细表!$C$6:$C$1000=$A76)*(成品明细表!$L$6:$L$1000))=0,"",SUMPRODUCT((成品明细表!$A$6:$A$1000&gt;=$G$4)*(成品明细表!$A$6:$A$1000&lt;=$H$4)*(成品明细表!$C$6:$C$1000=$A76)*(成品明细表!$L$6:$L$1000)))</f>
        <v/>
      </c>
      <c r="K76" s="98" t="str">
        <f t="array" ref="K76">IF(A76="","",VLOOKUP(A76,基础资料!A:E,4,0))</f>
        <v/>
      </c>
      <c r="L76" s="76" t="str">
        <f t="array" ref="L76">IF(OR(A76="",J76=""),"",J76*K76)</f>
        <v/>
      </c>
      <c r="M76" s="74" t="str">
        <f t="array" ref="M76">IF(AND(D76="",G76="",J76=""),"",IF(AND(D76="",G76=""),-J76,IF(AND(D76="",J76=""),-G76,IF(AND(G76="",J76=""),D76,IF(D76="",-G76-J76,IF(G76="",D76-J76,IF(J76="",D76-G76,D76-G76-J76)))))))</f>
        <v/>
      </c>
      <c r="N76" s="98" t="str">
        <f t="array" ref="N76">IF(A76="","",VLOOKUP(A76,基础资料!A:E,4,0))</f>
        <v/>
      </c>
      <c r="O76" s="76" t="str">
        <f t="array" ref="O76">IF(OR(A76="",M76=""),"",N76*M76)</f>
        <v/>
      </c>
      <c r="P76" s="47"/>
      <c r="Q76" s="47"/>
      <c r="R76" s="47"/>
    </row>
    <row r="77" spans="1:18" s="44" customFormat="1">
      <c r="A77" s="77"/>
      <c r="B77" s="78"/>
      <c r="C77" s="78"/>
      <c r="D77" s="79" t="str">
        <f t="array" ref="D77">IF(SUMPRODUCT((成品明细表!$A$6:$A$1000&gt;=$G$4)*(成品明细表!$A$6:$A$1000&lt;=$H$4)*(成品明细表!$C$6:$C$1000=$A77)*(成品明细表!$F$6:$F$1000))=0,"",SUMPRODUCT((成品明细表!$A$6:$A$1000&gt;=$G$4)*(成品明细表!$A$6:$A$1000&lt;=$H$4)*(成品明细表!$C$6:$C$1000=$A77)*(成品明细表!$F$6:$F$1000)))</f>
        <v/>
      </c>
      <c r="E77" s="80" t="str">
        <f t="array" ref="E77">IF(A77="","",VLOOKUP(A77,基础资料!A:E,4,0))</f>
        <v/>
      </c>
      <c r="F77" s="81" t="str">
        <f t="array" ref="F77">IF(OR(A77="",D77=""),"",E77*D77)</f>
        <v/>
      </c>
      <c r="G77" s="79" t="str">
        <f t="array" ref="G77">IF(SUMPRODUCT((成品明细表!$A$6:$A$1000&gt;=$G$4)*(成品明细表!$A$6:$A$1000&lt;=$H$4)*(成品明细表!$C$6:$C$1000=$A77)*(成品明细表!$I$6:$I$1000))=0,"",SUMPRODUCT((成品明细表!$A$6:$A$1000&gt;=$G$4)*(成品明细表!$A$6:$A$1000&lt;=$H$4)*(成品明细表!$C$6:$C$1000=$A77)*(成品明细表!$I$6:$I$1000)))</f>
        <v/>
      </c>
      <c r="H77" s="80" t="str">
        <f t="array" ref="H77">IF(A77="","",VLOOKUP(A77,基础资料!A:E,4,0))</f>
        <v/>
      </c>
      <c r="I77" s="81" t="str">
        <f t="array" ref="I77">IF(OR(A77="",G77=""),"",G77*H77)</f>
        <v/>
      </c>
      <c r="J77" s="79" t="str">
        <f t="array" ref="J77">IF(SUMPRODUCT((成品明细表!$A$6:$A$1000&gt;=$G$4)*(成品明细表!$A$6:$A$1000&lt;=$H$4)*(成品明细表!$C$6:$C$1000=$A77)*(成品明细表!$L$6:$L$1000))=0,"",SUMPRODUCT((成品明细表!$A$6:$A$1000&gt;=$G$4)*(成品明细表!$A$6:$A$1000&lt;=$H$4)*(成品明细表!$C$6:$C$1000=$A77)*(成品明细表!$L$6:$L$1000)))</f>
        <v/>
      </c>
      <c r="K77" s="99" t="str">
        <f t="array" ref="K77">IF(A77="","",VLOOKUP(A77,基础资料!A:E,4,0))</f>
        <v/>
      </c>
      <c r="L77" s="81" t="str">
        <f t="array" ref="L77">IF(OR(A77="",J77=""),"",J77*K77)</f>
        <v/>
      </c>
      <c r="M77" s="79" t="str">
        <f t="array" ref="M77">IF(AND(D77="",G77="",J77=""),"",IF(AND(D77="",G77=""),-J77,IF(AND(D77="",J77=""),-G77,IF(AND(G77="",J77=""),D77,IF(D77="",-G77-J77,IF(G77="",D77-J77,IF(J77="",D77-G77,D77-G77-J77)))))))</f>
        <v/>
      </c>
      <c r="N77" s="99" t="str">
        <f t="array" ref="N77">IF(A77="","",VLOOKUP(A77,基础资料!A:E,4,0))</f>
        <v/>
      </c>
      <c r="O77" s="81" t="str">
        <f t="array" ref="O77">IF(OR(A77="",M77=""),"",N77*M77)</f>
        <v/>
      </c>
      <c r="P77" s="47"/>
      <c r="Q77" s="47"/>
      <c r="R77" s="47"/>
    </row>
    <row r="78" spans="1:18" s="44" customFormat="1">
      <c r="A78" s="15"/>
      <c r="B78" s="73"/>
      <c r="C78" s="73"/>
      <c r="D78" s="74" t="str">
        <f t="array" ref="D78">IF(SUMPRODUCT((成品明细表!$A$6:$A$1000&gt;=$G$4)*(成品明细表!$A$6:$A$1000&lt;=$H$4)*(成品明细表!$C$6:$C$1000=$A78)*(成品明细表!$F$6:$F$1000))=0,"",SUMPRODUCT((成品明细表!$A$6:$A$1000&gt;=$G$4)*(成品明细表!$A$6:$A$1000&lt;=$H$4)*(成品明细表!$C$6:$C$1000=$A78)*(成品明细表!$F$6:$F$1000)))</f>
        <v/>
      </c>
      <c r="E78" s="75" t="str">
        <f t="array" ref="E78">IF(A78="","",VLOOKUP(A78,基础资料!A:E,4,0))</f>
        <v/>
      </c>
      <c r="F78" s="76" t="str">
        <f t="array" ref="F78">IF(OR(A78="",D78=""),"",E78*D78)</f>
        <v/>
      </c>
      <c r="G78" s="74" t="str">
        <f t="array" ref="G78">IF(SUMPRODUCT((成品明细表!$A$6:$A$1000&gt;=$G$4)*(成品明细表!$A$6:$A$1000&lt;=$H$4)*(成品明细表!$C$6:$C$1000=$A78)*(成品明细表!$I$6:$I$1000))=0,"",SUMPRODUCT((成品明细表!$A$6:$A$1000&gt;=$G$4)*(成品明细表!$A$6:$A$1000&lt;=$H$4)*(成品明细表!$C$6:$C$1000=$A78)*(成品明细表!$I$6:$I$1000)))</f>
        <v/>
      </c>
      <c r="H78" s="75" t="str">
        <f t="array" ref="H78">IF(A78="","",VLOOKUP(A78,基础资料!A:E,4,0))</f>
        <v/>
      </c>
      <c r="I78" s="76" t="str">
        <f t="array" ref="I78">IF(OR(A78="",G78=""),"",G78*H78)</f>
        <v/>
      </c>
      <c r="J78" s="74" t="str">
        <f t="array" ref="J78">IF(SUMPRODUCT((成品明细表!$A$6:$A$1000&gt;=$G$4)*(成品明细表!$A$6:$A$1000&lt;=$H$4)*(成品明细表!$C$6:$C$1000=$A78)*(成品明细表!$L$6:$L$1000))=0,"",SUMPRODUCT((成品明细表!$A$6:$A$1000&gt;=$G$4)*(成品明细表!$A$6:$A$1000&lt;=$H$4)*(成品明细表!$C$6:$C$1000=$A78)*(成品明细表!$L$6:$L$1000)))</f>
        <v/>
      </c>
      <c r="K78" s="98" t="str">
        <f t="array" ref="K78">IF(A78="","",VLOOKUP(A78,基础资料!A:E,4,0))</f>
        <v/>
      </c>
      <c r="L78" s="76" t="str">
        <f t="array" ref="L78">IF(OR(A78="",J78=""),"",J78*K78)</f>
        <v/>
      </c>
      <c r="M78" s="74" t="str">
        <f t="array" ref="M78">IF(AND(D78="",G78="",J78=""),"",IF(AND(D78="",G78=""),-J78,IF(AND(D78="",J78=""),-G78,IF(AND(G78="",J78=""),D78,IF(D78="",-G78-J78,IF(G78="",D78-J78,IF(J78="",D78-G78,D78-G78-J78)))))))</f>
        <v/>
      </c>
      <c r="N78" s="98" t="str">
        <f t="array" ref="N78">IF(A78="","",VLOOKUP(A78,基础资料!A:E,4,0))</f>
        <v/>
      </c>
      <c r="O78" s="76" t="str">
        <f t="array" ref="O78">IF(OR(A78="",M78=""),"",N78*M78)</f>
        <v/>
      </c>
      <c r="P78" s="47"/>
      <c r="Q78" s="47"/>
      <c r="R78" s="47"/>
    </row>
    <row r="79" spans="1:18" s="44" customFormat="1">
      <c r="A79" s="77"/>
      <c r="B79" s="78"/>
      <c r="C79" s="78"/>
      <c r="D79" s="79" t="str">
        <f t="array" ref="D79">IF(SUMPRODUCT((成品明细表!$A$6:$A$1000&gt;=$G$4)*(成品明细表!$A$6:$A$1000&lt;=$H$4)*(成品明细表!$C$6:$C$1000=$A79)*(成品明细表!$F$6:$F$1000))=0,"",SUMPRODUCT((成品明细表!$A$6:$A$1000&gt;=$G$4)*(成品明细表!$A$6:$A$1000&lt;=$H$4)*(成品明细表!$C$6:$C$1000=$A79)*(成品明细表!$F$6:$F$1000)))</f>
        <v/>
      </c>
      <c r="E79" s="80" t="str">
        <f t="array" ref="E79">IF(A79="","",VLOOKUP(A79,基础资料!A:E,4,0))</f>
        <v/>
      </c>
      <c r="F79" s="81" t="str">
        <f t="array" ref="F79">IF(OR(A79="",D79=""),"",E79*D79)</f>
        <v/>
      </c>
      <c r="G79" s="79" t="str">
        <f t="array" ref="G79">IF(SUMPRODUCT((成品明细表!$A$6:$A$1000&gt;=$G$4)*(成品明细表!$A$6:$A$1000&lt;=$H$4)*(成品明细表!$C$6:$C$1000=$A79)*(成品明细表!$I$6:$I$1000))=0,"",SUMPRODUCT((成品明细表!$A$6:$A$1000&gt;=$G$4)*(成品明细表!$A$6:$A$1000&lt;=$H$4)*(成品明细表!$C$6:$C$1000=$A79)*(成品明细表!$I$6:$I$1000)))</f>
        <v/>
      </c>
      <c r="H79" s="80" t="str">
        <f t="array" ref="H79">IF(A79="","",VLOOKUP(A79,基础资料!A:E,4,0))</f>
        <v/>
      </c>
      <c r="I79" s="81" t="str">
        <f t="array" ref="I79">IF(OR(A79="",G79=""),"",G79*H79)</f>
        <v/>
      </c>
      <c r="J79" s="79" t="str">
        <f t="array" ref="J79">IF(SUMPRODUCT((成品明细表!$A$6:$A$1000&gt;=$G$4)*(成品明细表!$A$6:$A$1000&lt;=$H$4)*(成品明细表!$C$6:$C$1000=$A79)*(成品明细表!$L$6:$L$1000))=0,"",SUMPRODUCT((成品明细表!$A$6:$A$1000&gt;=$G$4)*(成品明细表!$A$6:$A$1000&lt;=$H$4)*(成品明细表!$C$6:$C$1000=$A79)*(成品明细表!$L$6:$L$1000)))</f>
        <v/>
      </c>
      <c r="K79" s="99" t="str">
        <f t="array" ref="K79">IF(A79="","",VLOOKUP(A79,基础资料!A:E,4,0))</f>
        <v/>
      </c>
      <c r="L79" s="81" t="str">
        <f t="array" ref="L79">IF(OR(A79="",J79=""),"",J79*K79)</f>
        <v/>
      </c>
      <c r="M79" s="79" t="str">
        <f t="array" ref="M79">IF(AND(D79="",G79="",J79=""),"",IF(AND(D79="",G79=""),-J79,IF(AND(D79="",J79=""),-G79,IF(AND(G79="",J79=""),D79,IF(D79="",-G79-J79,IF(G79="",D79-J79,IF(J79="",D79-G79,D79-G79-J79)))))))</f>
        <v/>
      </c>
      <c r="N79" s="99" t="str">
        <f t="array" ref="N79">IF(A79="","",VLOOKUP(A79,基础资料!A:E,4,0))</f>
        <v/>
      </c>
      <c r="O79" s="81" t="str">
        <f t="array" ref="O79">IF(OR(A79="",M79=""),"",N79*M79)</f>
        <v/>
      </c>
      <c r="P79" s="47"/>
      <c r="Q79" s="47"/>
      <c r="R79" s="47"/>
    </row>
    <row r="80" spans="1:18" s="44" customFormat="1">
      <c r="A80" s="15"/>
      <c r="B80" s="73"/>
      <c r="C80" s="73"/>
      <c r="D80" s="74" t="str">
        <f t="array" ref="D80">IF(SUMPRODUCT((成品明细表!$A$6:$A$1000&gt;=$G$4)*(成品明细表!$A$6:$A$1000&lt;=$H$4)*(成品明细表!$C$6:$C$1000=$A80)*(成品明细表!$F$6:$F$1000))=0,"",SUMPRODUCT((成品明细表!$A$6:$A$1000&gt;=$G$4)*(成品明细表!$A$6:$A$1000&lt;=$H$4)*(成品明细表!$C$6:$C$1000=$A80)*(成品明细表!$F$6:$F$1000)))</f>
        <v/>
      </c>
      <c r="E80" s="75" t="str">
        <f t="array" ref="E80">IF(A80="","",VLOOKUP(A80,基础资料!A:E,4,0))</f>
        <v/>
      </c>
      <c r="F80" s="76" t="str">
        <f t="array" ref="F80">IF(OR(A80="",D80=""),"",E80*D80)</f>
        <v/>
      </c>
      <c r="G80" s="74" t="str">
        <f t="array" ref="G80">IF(SUMPRODUCT((成品明细表!$A$6:$A$1000&gt;=$G$4)*(成品明细表!$A$6:$A$1000&lt;=$H$4)*(成品明细表!$C$6:$C$1000=$A80)*(成品明细表!$I$6:$I$1000))=0,"",SUMPRODUCT((成品明细表!$A$6:$A$1000&gt;=$G$4)*(成品明细表!$A$6:$A$1000&lt;=$H$4)*(成品明细表!$C$6:$C$1000=$A80)*(成品明细表!$I$6:$I$1000)))</f>
        <v/>
      </c>
      <c r="H80" s="75" t="str">
        <f t="array" ref="H80">IF(A80="","",VLOOKUP(A80,基础资料!A:E,4,0))</f>
        <v/>
      </c>
      <c r="I80" s="76" t="str">
        <f t="array" ref="I80">IF(OR(A80="",G80=""),"",G80*H80)</f>
        <v/>
      </c>
      <c r="J80" s="74" t="str">
        <f t="array" ref="J80">IF(SUMPRODUCT((成品明细表!$A$6:$A$1000&gt;=$G$4)*(成品明细表!$A$6:$A$1000&lt;=$H$4)*(成品明细表!$C$6:$C$1000=$A80)*(成品明细表!$L$6:$L$1000))=0,"",SUMPRODUCT((成品明细表!$A$6:$A$1000&gt;=$G$4)*(成品明细表!$A$6:$A$1000&lt;=$H$4)*(成品明细表!$C$6:$C$1000=$A80)*(成品明细表!$L$6:$L$1000)))</f>
        <v/>
      </c>
      <c r="K80" s="98" t="str">
        <f t="array" ref="K80">IF(A80="","",VLOOKUP(A80,基础资料!A:E,4,0))</f>
        <v/>
      </c>
      <c r="L80" s="76" t="str">
        <f t="array" ref="L80">IF(OR(A80="",J80=""),"",J80*K80)</f>
        <v/>
      </c>
      <c r="M80" s="74" t="str">
        <f t="array" ref="M80">IF(AND(D80="",G80="",J80=""),"",IF(AND(D80="",G80=""),-J80,IF(AND(D80="",J80=""),-G80,IF(AND(G80="",J80=""),D80,IF(D80="",-G80-J80,IF(G80="",D80-J80,IF(J80="",D80-G80,D80-G80-J80)))))))</f>
        <v/>
      </c>
      <c r="N80" s="98" t="str">
        <f t="array" ref="N80">IF(A80="","",VLOOKUP(A80,基础资料!A:E,4,0))</f>
        <v/>
      </c>
      <c r="O80" s="76" t="str">
        <f t="array" ref="O80">IF(OR(A80="",M80=""),"",N80*M80)</f>
        <v/>
      </c>
      <c r="P80" s="47"/>
      <c r="Q80" s="47"/>
      <c r="R80" s="47"/>
    </row>
    <row r="81" spans="1:15" s="44" customFormat="1">
      <c r="A81" s="77"/>
      <c r="B81" s="78"/>
      <c r="C81" s="78"/>
      <c r="D81" s="79" t="str">
        <f t="array" ref="D81">IF(SUMPRODUCT((成品明细表!$A$6:$A$1000&gt;=$G$4)*(成品明细表!$A$6:$A$1000&lt;=$H$4)*(成品明细表!$C$6:$C$1000=$A81)*(成品明细表!$F$6:$F$1000))=0,"",SUMPRODUCT((成品明细表!$A$6:$A$1000&gt;=$G$4)*(成品明细表!$A$6:$A$1000&lt;=$H$4)*(成品明细表!$C$6:$C$1000=$A81)*(成品明细表!$F$6:$F$1000)))</f>
        <v/>
      </c>
      <c r="E81" s="80" t="str">
        <f t="array" ref="E81">IF(A81="","",VLOOKUP(A81,基础资料!A:E,4,0))</f>
        <v/>
      </c>
      <c r="F81" s="81" t="str">
        <f t="array" ref="F81">IF(OR(A81="",D81=""),"",E81*D81)</f>
        <v/>
      </c>
      <c r="G81" s="79" t="str">
        <f t="array" ref="G81">IF(SUMPRODUCT((成品明细表!$A$6:$A$1000&gt;=$G$4)*(成品明细表!$A$6:$A$1000&lt;=$H$4)*(成品明细表!$C$6:$C$1000=$A81)*(成品明细表!$I$6:$I$1000))=0,"",SUMPRODUCT((成品明细表!$A$6:$A$1000&gt;=$G$4)*(成品明细表!$A$6:$A$1000&lt;=$H$4)*(成品明细表!$C$6:$C$1000=$A81)*(成品明细表!$I$6:$I$1000)))</f>
        <v/>
      </c>
      <c r="H81" s="80" t="str">
        <f t="array" ref="H81">IF(A81="","",VLOOKUP(A81,基础资料!A:E,4,0))</f>
        <v/>
      </c>
      <c r="I81" s="81" t="str">
        <f t="array" ref="I81">IF(OR(A81="",G81=""),"",G81*H81)</f>
        <v/>
      </c>
      <c r="J81" s="79" t="str">
        <f t="array" ref="J81">IF(SUMPRODUCT((成品明细表!$A$6:$A$1000&gt;=$G$4)*(成品明细表!$A$6:$A$1000&lt;=$H$4)*(成品明细表!$C$6:$C$1000=$A81)*(成品明细表!$L$6:$L$1000))=0,"",SUMPRODUCT((成品明细表!$A$6:$A$1000&gt;=$G$4)*(成品明细表!$A$6:$A$1000&lt;=$H$4)*(成品明细表!$C$6:$C$1000=$A81)*(成品明细表!$L$6:$L$1000)))</f>
        <v/>
      </c>
      <c r="K81" s="99" t="str">
        <f t="array" ref="K81">IF(A81="","",VLOOKUP(A81,基础资料!A:E,4,0))</f>
        <v/>
      </c>
      <c r="L81" s="81" t="str">
        <f t="array" ref="L81">IF(OR(A81="",J81=""),"",J81*K81)</f>
        <v/>
      </c>
      <c r="M81" s="79" t="str">
        <f t="array" ref="M81">IF(AND(D81="",G81="",J81=""),"",IF(AND(D81="",G81=""),-J81,IF(AND(D81="",J81=""),-G81,IF(AND(G81="",J81=""),D81,IF(D81="",-G81-J81,IF(G81="",D81-J81,IF(J81="",D81-G81,D81-G81-J81)))))))</f>
        <v/>
      </c>
      <c r="N81" s="99" t="str">
        <f t="array" ref="N81">IF(A81="","",VLOOKUP(A81,基础资料!A:E,4,0))</f>
        <v/>
      </c>
      <c r="O81" s="81" t="str">
        <f t="array" ref="O81">IF(OR(A81="",M81=""),"",N81*M81)</f>
        <v/>
      </c>
    </row>
    <row r="82" spans="1:15" s="44" customFormat="1">
      <c r="A82" s="15"/>
      <c r="B82" s="73"/>
      <c r="C82" s="73"/>
      <c r="D82" s="74" t="str">
        <f t="array" ref="D82">IF(SUMPRODUCT((成品明细表!$A$6:$A$1000&gt;=$G$4)*(成品明细表!$A$6:$A$1000&lt;=$H$4)*(成品明细表!$C$6:$C$1000=$A82)*(成品明细表!$F$6:$F$1000))=0,"",SUMPRODUCT((成品明细表!$A$6:$A$1000&gt;=$G$4)*(成品明细表!$A$6:$A$1000&lt;=$H$4)*(成品明细表!$C$6:$C$1000=$A82)*(成品明细表!$F$6:$F$1000)))</f>
        <v/>
      </c>
      <c r="E82" s="75" t="str">
        <f t="array" ref="E82">IF(A82="","",VLOOKUP(A82,基础资料!A:E,4,0))</f>
        <v/>
      </c>
      <c r="F82" s="76" t="str">
        <f t="array" ref="F82">IF(OR(A82="",D82=""),"",E82*D82)</f>
        <v/>
      </c>
      <c r="G82" s="74" t="str">
        <f t="array" ref="G82">IF(SUMPRODUCT((成品明细表!$A$6:$A$1000&gt;=$G$4)*(成品明细表!$A$6:$A$1000&lt;=$H$4)*(成品明细表!$C$6:$C$1000=$A82)*(成品明细表!$I$6:$I$1000))=0,"",SUMPRODUCT((成品明细表!$A$6:$A$1000&gt;=$G$4)*(成品明细表!$A$6:$A$1000&lt;=$H$4)*(成品明细表!$C$6:$C$1000=$A82)*(成品明细表!$I$6:$I$1000)))</f>
        <v/>
      </c>
      <c r="H82" s="75" t="str">
        <f t="array" ref="H82">IF(A82="","",VLOOKUP(A82,基础资料!A:E,4,0))</f>
        <v/>
      </c>
      <c r="I82" s="76" t="str">
        <f t="array" ref="I82">IF(OR(A82="",G82=""),"",G82*H82)</f>
        <v/>
      </c>
      <c r="J82" s="74" t="str">
        <f t="array" ref="J82">IF(SUMPRODUCT((成品明细表!$A$6:$A$1000&gt;=$G$4)*(成品明细表!$A$6:$A$1000&lt;=$H$4)*(成品明细表!$C$6:$C$1000=$A82)*(成品明细表!$L$6:$L$1000))=0,"",SUMPRODUCT((成品明细表!$A$6:$A$1000&gt;=$G$4)*(成品明细表!$A$6:$A$1000&lt;=$H$4)*(成品明细表!$C$6:$C$1000=$A82)*(成品明细表!$L$6:$L$1000)))</f>
        <v/>
      </c>
      <c r="K82" s="98" t="str">
        <f t="array" ref="K82">IF(A82="","",VLOOKUP(A82,基础资料!A:E,4,0))</f>
        <v/>
      </c>
      <c r="L82" s="76" t="str">
        <f t="array" ref="L82">IF(OR(A82="",J82=""),"",J82*K82)</f>
        <v/>
      </c>
      <c r="M82" s="74" t="str">
        <f t="array" ref="M82">IF(AND(D82="",G82="",J82=""),"",IF(AND(D82="",G82=""),-J82,IF(AND(D82="",J82=""),-G82,IF(AND(G82="",J82=""),D82,IF(D82="",-G82-J82,IF(G82="",D82-J82,IF(J82="",D82-G82,D82-G82-J82)))))))</f>
        <v/>
      </c>
      <c r="N82" s="98" t="str">
        <f t="array" ref="N82">IF(A82="","",VLOOKUP(A82,基础资料!A:E,4,0))</f>
        <v/>
      </c>
      <c r="O82" s="76" t="str">
        <f t="array" ref="O82">IF(OR(A82="",M82=""),"",N82*M82)</f>
        <v/>
      </c>
    </row>
    <row r="83" spans="1:15" s="44" customFormat="1">
      <c r="A83" s="77"/>
      <c r="B83" s="78"/>
      <c r="C83" s="78"/>
      <c r="D83" s="79" t="str">
        <f t="array" ref="D83">IF(SUMPRODUCT((成品明细表!$A$6:$A$1000&gt;=$G$4)*(成品明细表!$A$6:$A$1000&lt;=$H$4)*(成品明细表!$C$6:$C$1000=$A83)*(成品明细表!$F$6:$F$1000))=0,"",SUMPRODUCT((成品明细表!$A$6:$A$1000&gt;=$G$4)*(成品明细表!$A$6:$A$1000&lt;=$H$4)*(成品明细表!$C$6:$C$1000=$A83)*(成品明细表!$F$6:$F$1000)))</f>
        <v/>
      </c>
      <c r="E83" s="80" t="str">
        <f t="array" ref="E83">IF(A83="","",VLOOKUP(A83,基础资料!A:E,4,0))</f>
        <v/>
      </c>
      <c r="F83" s="81" t="str">
        <f t="array" ref="F83">IF(OR(A83="",D83=""),"",E83*D83)</f>
        <v/>
      </c>
      <c r="G83" s="79" t="str">
        <f t="array" ref="G83">IF(SUMPRODUCT((成品明细表!$A$6:$A$1000&gt;=$G$4)*(成品明细表!$A$6:$A$1000&lt;=$H$4)*(成品明细表!$C$6:$C$1000=$A83)*(成品明细表!$I$6:$I$1000))=0,"",SUMPRODUCT((成品明细表!$A$6:$A$1000&gt;=$G$4)*(成品明细表!$A$6:$A$1000&lt;=$H$4)*(成品明细表!$C$6:$C$1000=$A83)*(成品明细表!$I$6:$I$1000)))</f>
        <v/>
      </c>
      <c r="H83" s="80" t="str">
        <f t="array" ref="H83">IF(A83="","",VLOOKUP(A83,基础资料!A:E,4,0))</f>
        <v/>
      </c>
      <c r="I83" s="81" t="str">
        <f t="array" ref="I83">IF(OR(A83="",G83=""),"",G83*H83)</f>
        <v/>
      </c>
      <c r="J83" s="79" t="str">
        <f t="array" ref="J83">IF(SUMPRODUCT((成品明细表!$A$6:$A$1000&gt;=$G$4)*(成品明细表!$A$6:$A$1000&lt;=$H$4)*(成品明细表!$C$6:$C$1000=$A83)*(成品明细表!$L$6:$L$1000))=0,"",SUMPRODUCT((成品明细表!$A$6:$A$1000&gt;=$G$4)*(成品明细表!$A$6:$A$1000&lt;=$H$4)*(成品明细表!$C$6:$C$1000=$A83)*(成品明细表!$L$6:$L$1000)))</f>
        <v/>
      </c>
      <c r="K83" s="99" t="str">
        <f t="array" ref="K83">IF(A83="","",VLOOKUP(A83,基础资料!A:E,4,0))</f>
        <v/>
      </c>
      <c r="L83" s="81" t="str">
        <f t="array" ref="L83">IF(OR(A83="",J83=""),"",J83*K83)</f>
        <v/>
      </c>
      <c r="M83" s="79" t="str">
        <f t="array" ref="M83">IF(AND(D83="",G83="",J83=""),"",IF(AND(D83="",G83=""),-J83,IF(AND(D83="",J83=""),-G83,IF(AND(G83="",J83=""),D83,IF(D83="",-G83-J83,IF(G83="",D83-J83,IF(J83="",D83-G83,D83-G83-J83)))))))</f>
        <v/>
      </c>
      <c r="N83" s="99" t="str">
        <f t="array" ref="N83">IF(A83="","",VLOOKUP(A83,基础资料!A:E,4,0))</f>
        <v/>
      </c>
      <c r="O83" s="81" t="str">
        <f t="array" ref="O83">IF(OR(A83="",M83=""),"",N83*M83)</f>
        <v/>
      </c>
    </row>
    <row r="84" spans="1:15" s="44" customFormat="1">
      <c r="A84" s="15"/>
      <c r="B84" s="73"/>
      <c r="C84" s="73"/>
      <c r="D84" s="74" t="str">
        <f t="array" ref="D84">IF(SUMPRODUCT((成品明细表!$A$6:$A$1000&gt;=$G$4)*(成品明细表!$A$6:$A$1000&lt;=$H$4)*(成品明细表!$C$6:$C$1000=$A84)*(成品明细表!$F$6:$F$1000))=0,"",SUMPRODUCT((成品明细表!$A$6:$A$1000&gt;=$G$4)*(成品明细表!$A$6:$A$1000&lt;=$H$4)*(成品明细表!$C$6:$C$1000=$A84)*(成品明细表!$F$6:$F$1000)))</f>
        <v/>
      </c>
      <c r="E84" s="75" t="str">
        <f t="array" ref="E84">IF(A84="","",VLOOKUP(A84,基础资料!A:E,4,0))</f>
        <v/>
      </c>
      <c r="F84" s="76" t="str">
        <f t="array" ref="F84">IF(OR(A84="",D84=""),"",E84*D84)</f>
        <v/>
      </c>
      <c r="G84" s="74" t="str">
        <f t="array" ref="G84">IF(SUMPRODUCT((成品明细表!$A$6:$A$1000&gt;=$G$4)*(成品明细表!$A$6:$A$1000&lt;=$H$4)*(成品明细表!$C$6:$C$1000=$A84)*(成品明细表!$I$6:$I$1000))=0,"",SUMPRODUCT((成品明细表!$A$6:$A$1000&gt;=$G$4)*(成品明细表!$A$6:$A$1000&lt;=$H$4)*(成品明细表!$C$6:$C$1000=$A84)*(成品明细表!$I$6:$I$1000)))</f>
        <v/>
      </c>
      <c r="H84" s="75" t="str">
        <f t="array" ref="H84">IF(A84="","",VLOOKUP(A84,基础资料!A:E,4,0))</f>
        <v/>
      </c>
      <c r="I84" s="76" t="str">
        <f t="array" ref="I84">IF(OR(A84="",G84=""),"",G84*H84)</f>
        <v/>
      </c>
      <c r="J84" s="74" t="str">
        <f t="array" ref="J84">IF(SUMPRODUCT((成品明细表!$A$6:$A$1000&gt;=$G$4)*(成品明细表!$A$6:$A$1000&lt;=$H$4)*(成品明细表!$C$6:$C$1000=$A84)*(成品明细表!$L$6:$L$1000))=0,"",SUMPRODUCT((成品明细表!$A$6:$A$1000&gt;=$G$4)*(成品明细表!$A$6:$A$1000&lt;=$H$4)*(成品明细表!$C$6:$C$1000=$A84)*(成品明细表!$L$6:$L$1000)))</f>
        <v/>
      </c>
      <c r="K84" s="98" t="str">
        <f t="array" ref="K84">IF(A84="","",VLOOKUP(A84,基础资料!A:E,4,0))</f>
        <v/>
      </c>
      <c r="L84" s="76" t="str">
        <f t="array" ref="L84">IF(OR(A84="",J84=""),"",J84*K84)</f>
        <v/>
      </c>
      <c r="M84" s="74" t="str">
        <f t="array" ref="M84">IF(AND(D84="",G84="",J84=""),"",IF(AND(D84="",G84=""),-J84,IF(AND(D84="",J84=""),-G84,IF(AND(G84="",J84=""),D84,IF(D84="",-G84-J84,IF(G84="",D84-J84,IF(J84="",D84-G84,D84-G84-J84)))))))</f>
        <v/>
      </c>
      <c r="N84" s="98" t="str">
        <f t="array" ref="N84">IF(A84="","",VLOOKUP(A84,基础资料!A:E,4,0))</f>
        <v/>
      </c>
      <c r="O84" s="76" t="str">
        <f t="array" ref="O84">IF(OR(A84="",M84=""),"",N84*M84)</f>
        <v/>
      </c>
    </row>
    <row r="85" spans="1:15" s="44" customFormat="1">
      <c r="A85" s="77"/>
      <c r="B85" s="78"/>
      <c r="C85" s="78"/>
      <c r="D85" s="79" t="str">
        <f t="array" ref="D85">IF(SUMPRODUCT((成品明细表!$A$6:$A$1000&gt;=$G$4)*(成品明细表!$A$6:$A$1000&lt;=$H$4)*(成品明细表!$C$6:$C$1000=$A85)*(成品明细表!$F$6:$F$1000))=0,"",SUMPRODUCT((成品明细表!$A$6:$A$1000&gt;=$G$4)*(成品明细表!$A$6:$A$1000&lt;=$H$4)*(成品明细表!$C$6:$C$1000=$A85)*(成品明细表!$F$6:$F$1000)))</f>
        <v/>
      </c>
      <c r="E85" s="80" t="str">
        <f t="array" ref="E85">IF(A85="","",VLOOKUP(A85,基础资料!A:E,4,0))</f>
        <v/>
      </c>
      <c r="F85" s="81" t="str">
        <f t="array" ref="F85">IF(OR(A85="",D85=""),"",E85*D85)</f>
        <v/>
      </c>
      <c r="G85" s="79" t="str">
        <f t="array" ref="G85">IF(SUMPRODUCT((成品明细表!$A$6:$A$1000&gt;=$G$4)*(成品明细表!$A$6:$A$1000&lt;=$H$4)*(成品明细表!$C$6:$C$1000=$A85)*(成品明细表!$I$6:$I$1000))=0,"",SUMPRODUCT((成品明细表!$A$6:$A$1000&gt;=$G$4)*(成品明细表!$A$6:$A$1000&lt;=$H$4)*(成品明细表!$C$6:$C$1000=$A85)*(成品明细表!$I$6:$I$1000)))</f>
        <v/>
      </c>
      <c r="H85" s="80" t="str">
        <f t="array" ref="H85">IF(A85="","",VLOOKUP(A85,基础资料!A:E,4,0))</f>
        <v/>
      </c>
      <c r="I85" s="81" t="str">
        <f t="array" ref="I85">IF(OR(A85="",G85=""),"",G85*H85)</f>
        <v/>
      </c>
      <c r="J85" s="79" t="str">
        <f t="array" ref="J85">IF(SUMPRODUCT((成品明细表!$A$6:$A$1000&gt;=$G$4)*(成品明细表!$A$6:$A$1000&lt;=$H$4)*(成品明细表!$C$6:$C$1000=$A85)*(成品明细表!$L$6:$L$1000))=0,"",SUMPRODUCT((成品明细表!$A$6:$A$1000&gt;=$G$4)*(成品明细表!$A$6:$A$1000&lt;=$H$4)*(成品明细表!$C$6:$C$1000=$A85)*(成品明细表!$L$6:$L$1000)))</f>
        <v/>
      </c>
      <c r="K85" s="99" t="str">
        <f t="array" ref="K85">IF(A85="","",VLOOKUP(A85,基础资料!A:E,4,0))</f>
        <v/>
      </c>
      <c r="L85" s="81" t="str">
        <f t="array" ref="L85">IF(OR(A85="",J85=""),"",J85*K85)</f>
        <v/>
      </c>
      <c r="M85" s="79" t="str">
        <f t="array" ref="M85">IF(AND(D85="",G85="",J85=""),"",IF(AND(D85="",G85=""),-J85,IF(AND(D85="",J85=""),-G85,IF(AND(G85="",J85=""),D85,IF(D85="",-G85-J85,IF(G85="",D85-J85,IF(J85="",D85-G85,D85-G85-J85)))))))</f>
        <v/>
      </c>
      <c r="N85" s="99" t="str">
        <f t="array" ref="N85">IF(A85="","",VLOOKUP(A85,基础资料!A:E,4,0))</f>
        <v/>
      </c>
      <c r="O85" s="81" t="str">
        <f t="array" ref="O85">IF(OR(A85="",M85=""),"",N85*M85)</f>
        <v/>
      </c>
    </row>
    <row r="86" spans="1:15" s="44" customFormat="1">
      <c r="A86" s="15"/>
      <c r="B86" s="73"/>
      <c r="C86" s="73"/>
      <c r="D86" s="74" t="str">
        <f t="array" ref="D86">IF(SUMPRODUCT((成品明细表!$A$6:$A$1000&gt;=$G$4)*(成品明细表!$A$6:$A$1000&lt;=$H$4)*(成品明细表!$C$6:$C$1000=$A86)*(成品明细表!$F$6:$F$1000))=0,"",SUMPRODUCT((成品明细表!$A$6:$A$1000&gt;=$G$4)*(成品明细表!$A$6:$A$1000&lt;=$H$4)*(成品明细表!$C$6:$C$1000=$A86)*(成品明细表!$F$6:$F$1000)))</f>
        <v/>
      </c>
      <c r="E86" s="75" t="str">
        <f t="array" ref="E86">IF(A86="","",VLOOKUP(A86,基础资料!A:E,4,0))</f>
        <v/>
      </c>
      <c r="F86" s="76" t="str">
        <f t="array" ref="F86">IF(OR(A86="",D86=""),"",E86*D86)</f>
        <v/>
      </c>
      <c r="G86" s="74" t="str">
        <f t="array" ref="G86">IF(SUMPRODUCT((成品明细表!$A$6:$A$1000&gt;=$G$4)*(成品明细表!$A$6:$A$1000&lt;=$H$4)*(成品明细表!$C$6:$C$1000=$A86)*(成品明细表!$I$6:$I$1000))=0,"",SUMPRODUCT((成品明细表!$A$6:$A$1000&gt;=$G$4)*(成品明细表!$A$6:$A$1000&lt;=$H$4)*(成品明细表!$C$6:$C$1000=$A86)*(成品明细表!$I$6:$I$1000)))</f>
        <v/>
      </c>
      <c r="H86" s="75" t="str">
        <f t="array" ref="H86">IF(A86="","",VLOOKUP(A86,基础资料!A:E,4,0))</f>
        <v/>
      </c>
      <c r="I86" s="76" t="str">
        <f t="array" ref="I86">IF(OR(A86="",G86=""),"",G86*H86)</f>
        <v/>
      </c>
      <c r="J86" s="74" t="str">
        <f t="array" ref="J86">IF(SUMPRODUCT((成品明细表!$A$6:$A$1000&gt;=$G$4)*(成品明细表!$A$6:$A$1000&lt;=$H$4)*(成品明细表!$C$6:$C$1000=$A86)*(成品明细表!$L$6:$L$1000))=0,"",SUMPRODUCT((成品明细表!$A$6:$A$1000&gt;=$G$4)*(成品明细表!$A$6:$A$1000&lt;=$H$4)*(成品明细表!$C$6:$C$1000=$A86)*(成品明细表!$L$6:$L$1000)))</f>
        <v/>
      </c>
      <c r="K86" s="98" t="str">
        <f t="array" ref="K86">IF(A86="","",VLOOKUP(A86,基础资料!A:E,4,0))</f>
        <v/>
      </c>
      <c r="L86" s="76" t="str">
        <f t="array" ref="L86">IF(OR(A86="",J86=""),"",J86*K86)</f>
        <v/>
      </c>
      <c r="M86" s="74" t="str">
        <f t="array" ref="M86">IF(AND(D86="",G86="",J86=""),"",IF(AND(D86="",G86=""),-J86,IF(AND(D86="",J86=""),-G86,IF(AND(G86="",J86=""),D86,IF(D86="",-G86-J86,IF(G86="",D86-J86,IF(J86="",D86-G86,D86-G86-J86)))))))</f>
        <v/>
      </c>
      <c r="N86" s="98" t="str">
        <f t="array" ref="N86">IF(A86="","",VLOOKUP(A86,基础资料!A:E,4,0))</f>
        <v/>
      </c>
      <c r="O86" s="76" t="str">
        <f t="array" ref="O86">IF(OR(A86="",M86=""),"",N86*M86)</f>
        <v/>
      </c>
    </row>
    <row r="87" spans="1:15" s="44" customFormat="1">
      <c r="A87" s="77"/>
      <c r="B87" s="78"/>
      <c r="C87" s="78"/>
      <c r="D87" s="79" t="str">
        <f t="array" ref="D87">IF(SUMPRODUCT((成品明细表!$A$6:$A$1000&gt;=$G$4)*(成品明细表!$A$6:$A$1000&lt;=$H$4)*(成品明细表!$C$6:$C$1000=$A87)*(成品明细表!$F$6:$F$1000))=0,"",SUMPRODUCT((成品明细表!$A$6:$A$1000&gt;=$G$4)*(成品明细表!$A$6:$A$1000&lt;=$H$4)*(成品明细表!$C$6:$C$1000=$A87)*(成品明细表!$F$6:$F$1000)))</f>
        <v/>
      </c>
      <c r="E87" s="80" t="str">
        <f t="array" ref="E87">IF(A87="","",VLOOKUP(A87,基础资料!A:E,4,0))</f>
        <v/>
      </c>
      <c r="F87" s="81" t="str">
        <f t="array" ref="F87">IF(OR(A87="",D87=""),"",E87*D87)</f>
        <v/>
      </c>
      <c r="G87" s="79" t="str">
        <f t="array" ref="G87">IF(SUMPRODUCT((成品明细表!$A$6:$A$1000&gt;=$G$4)*(成品明细表!$A$6:$A$1000&lt;=$H$4)*(成品明细表!$C$6:$C$1000=$A87)*(成品明细表!$I$6:$I$1000))=0,"",SUMPRODUCT((成品明细表!$A$6:$A$1000&gt;=$G$4)*(成品明细表!$A$6:$A$1000&lt;=$H$4)*(成品明细表!$C$6:$C$1000=$A87)*(成品明细表!$I$6:$I$1000)))</f>
        <v/>
      </c>
      <c r="H87" s="80" t="str">
        <f t="array" ref="H87">IF(A87="","",VLOOKUP(A87,基础资料!A:E,4,0))</f>
        <v/>
      </c>
      <c r="I87" s="81" t="str">
        <f t="array" ref="I87">IF(OR(A87="",G87=""),"",G87*H87)</f>
        <v/>
      </c>
      <c r="J87" s="79" t="str">
        <f t="array" ref="J87">IF(SUMPRODUCT((成品明细表!$A$6:$A$1000&gt;=$G$4)*(成品明细表!$A$6:$A$1000&lt;=$H$4)*(成品明细表!$C$6:$C$1000=$A87)*(成品明细表!$L$6:$L$1000))=0,"",SUMPRODUCT((成品明细表!$A$6:$A$1000&gt;=$G$4)*(成品明细表!$A$6:$A$1000&lt;=$H$4)*(成品明细表!$C$6:$C$1000=$A87)*(成品明细表!$L$6:$L$1000)))</f>
        <v/>
      </c>
      <c r="K87" s="99" t="str">
        <f t="array" ref="K87">IF(A87="","",VLOOKUP(A87,基础资料!A:E,4,0))</f>
        <v/>
      </c>
      <c r="L87" s="81" t="str">
        <f t="array" ref="L87">IF(OR(A87="",J87=""),"",J87*K87)</f>
        <v/>
      </c>
      <c r="M87" s="79" t="str">
        <f t="array" ref="M87">IF(AND(D87="",G87="",J87=""),"",IF(AND(D87="",G87=""),-J87,IF(AND(D87="",J87=""),-G87,IF(AND(G87="",J87=""),D87,IF(D87="",-G87-J87,IF(G87="",D87-J87,IF(J87="",D87-G87,D87-G87-J87)))))))</f>
        <v/>
      </c>
      <c r="N87" s="99" t="str">
        <f t="array" ref="N87">IF(A87="","",VLOOKUP(A87,基础资料!A:E,4,0))</f>
        <v/>
      </c>
      <c r="O87" s="81" t="str">
        <f t="array" ref="O87">IF(OR(A87="",M87=""),"",N87*M87)</f>
        <v/>
      </c>
    </row>
    <row r="88" spans="1:15" s="44" customFormat="1">
      <c r="A88" s="15"/>
      <c r="B88" s="73"/>
      <c r="C88" s="73"/>
      <c r="D88" s="74" t="str">
        <f t="array" ref="D88">IF(SUMPRODUCT((成品明细表!$A$6:$A$1000&gt;=$G$4)*(成品明细表!$A$6:$A$1000&lt;=$H$4)*(成品明细表!$C$6:$C$1000=$A88)*(成品明细表!$F$6:$F$1000))=0,"",SUMPRODUCT((成品明细表!$A$6:$A$1000&gt;=$G$4)*(成品明细表!$A$6:$A$1000&lt;=$H$4)*(成品明细表!$C$6:$C$1000=$A88)*(成品明细表!$F$6:$F$1000)))</f>
        <v/>
      </c>
      <c r="E88" s="75" t="str">
        <f t="array" ref="E88">IF(A88="","",VLOOKUP(A88,基础资料!A:E,4,0))</f>
        <v/>
      </c>
      <c r="F88" s="76" t="str">
        <f t="array" ref="F88">IF(OR(A88="",D88=""),"",E88*D88)</f>
        <v/>
      </c>
      <c r="G88" s="74" t="str">
        <f t="array" ref="G88">IF(SUMPRODUCT((成品明细表!$A$6:$A$1000&gt;=$G$4)*(成品明细表!$A$6:$A$1000&lt;=$H$4)*(成品明细表!$C$6:$C$1000=$A88)*(成品明细表!$I$6:$I$1000))=0,"",SUMPRODUCT((成品明细表!$A$6:$A$1000&gt;=$G$4)*(成品明细表!$A$6:$A$1000&lt;=$H$4)*(成品明细表!$C$6:$C$1000=$A88)*(成品明细表!$I$6:$I$1000)))</f>
        <v/>
      </c>
      <c r="H88" s="75" t="str">
        <f t="array" ref="H88">IF(A88="","",VLOOKUP(A88,基础资料!A:E,4,0))</f>
        <v/>
      </c>
      <c r="I88" s="76" t="str">
        <f t="array" ref="I88">IF(OR(A88="",G88=""),"",G88*H88)</f>
        <v/>
      </c>
      <c r="J88" s="74" t="str">
        <f t="array" ref="J88">IF(SUMPRODUCT((成品明细表!$A$6:$A$1000&gt;=$G$4)*(成品明细表!$A$6:$A$1000&lt;=$H$4)*(成品明细表!$C$6:$C$1000=$A88)*(成品明细表!$L$6:$L$1000))=0,"",SUMPRODUCT((成品明细表!$A$6:$A$1000&gt;=$G$4)*(成品明细表!$A$6:$A$1000&lt;=$H$4)*(成品明细表!$C$6:$C$1000=$A88)*(成品明细表!$L$6:$L$1000)))</f>
        <v/>
      </c>
      <c r="K88" s="98" t="str">
        <f t="array" ref="K88">IF(A88="","",VLOOKUP(A88,基础资料!A:E,4,0))</f>
        <v/>
      </c>
      <c r="L88" s="76" t="str">
        <f t="array" ref="L88">IF(OR(A88="",J88=""),"",J88*K88)</f>
        <v/>
      </c>
      <c r="M88" s="74" t="str">
        <f t="array" ref="M88">IF(AND(D88="",G88="",J88=""),"",IF(AND(D88="",G88=""),-J88,IF(AND(D88="",J88=""),-G88,IF(AND(G88="",J88=""),D88,IF(D88="",-G88-J88,IF(G88="",D88-J88,IF(J88="",D88-G88,D88-G88-J88)))))))</f>
        <v/>
      </c>
      <c r="N88" s="98" t="str">
        <f t="array" ref="N88">IF(A88="","",VLOOKUP(A88,基础资料!A:E,4,0))</f>
        <v/>
      </c>
      <c r="O88" s="76" t="str">
        <f t="array" ref="O88">IF(OR(A88="",M88=""),"",N88*M88)</f>
        <v/>
      </c>
    </row>
    <row r="89" spans="1:15" s="44" customFormat="1">
      <c r="A89" s="77"/>
      <c r="B89" s="78"/>
      <c r="C89" s="78"/>
      <c r="D89" s="79" t="str">
        <f t="array" ref="D89">IF(SUMPRODUCT((成品明细表!$A$6:$A$1000&gt;=$G$4)*(成品明细表!$A$6:$A$1000&lt;=$H$4)*(成品明细表!$C$6:$C$1000=$A89)*(成品明细表!$F$6:$F$1000))=0,"",SUMPRODUCT((成品明细表!$A$6:$A$1000&gt;=$G$4)*(成品明细表!$A$6:$A$1000&lt;=$H$4)*(成品明细表!$C$6:$C$1000=$A89)*(成品明细表!$F$6:$F$1000)))</f>
        <v/>
      </c>
      <c r="E89" s="80" t="str">
        <f t="array" ref="E89">IF(A89="","",VLOOKUP(A89,基础资料!A:E,4,0))</f>
        <v/>
      </c>
      <c r="F89" s="81" t="str">
        <f t="array" ref="F89">IF(OR(A89="",D89=""),"",E89*D89)</f>
        <v/>
      </c>
      <c r="G89" s="79" t="str">
        <f t="array" ref="G89">IF(SUMPRODUCT((成品明细表!$A$6:$A$1000&gt;=$G$4)*(成品明细表!$A$6:$A$1000&lt;=$H$4)*(成品明细表!$C$6:$C$1000=$A89)*(成品明细表!$I$6:$I$1000))=0,"",SUMPRODUCT((成品明细表!$A$6:$A$1000&gt;=$G$4)*(成品明细表!$A$6:$A$1000&lt;=$H$4)*(成品明细表!$C$6:$C$1000=$A89)*(成品明细表!$I$6:$I$1000)))</f>
        <v/>
      </c>
      <c r="H89" s="80" t="str">
        <f t="array" ref="H89">IF(A89="","",VLOOKUP(A89,基础资料!A:E,4,0))</f>
        <v/>
      </c>
      <c r="I89" s="81" t="str">
        <f t="array" ref="I89">IF(OR(A89="",G89=""),"",G89*H89)</f>
        <v/>
      </c>
      <c r="J89" s="79" t="str">
        <f t="array" ref="J89">IF(SUMPRODUCT((成品明细表!$A$6:$A$1000&gt;=$G$4)*(成品明细表!$A$6:$A$1000&lt;=$H$4)*(成品明细表!$C$6:$C$1000=$A89)*(成品明细表!$L$6:$L$1000))=0,"",SUMPRODUCT((成品明细表!$A$6:$A$1000&gt;=$G$4)*(成品明细表!$A$6:$A$1000&lt;=$H$4)*(成品明细表!$C$6:$C$1000=$A89)*(成品明细表!$L$6:$L$1000)))</f>
        <v/>
      </c>
      <c r="K89" s="99" t="str">
        <f t="array" ref="K89">IF(A89="","",VLOOKUP(A89,基础资料!A:E,4,0))</f>
        <v/>
      </c>
      <c r="L89" s="81" t="str">
        <f t="array" ref="L89">IF(OR(A89="",J89=""),"",J89*K89)</f>
        <v/>
      </c>
      <c r="M89" s="79" t="str">
        <f t="array" ref="M89">IF(AND(D89="",G89="",J89=""),"",IF(AND(D89="",G89=""),-J89,IF(AND(D89="",J89=""),-G89,IF(AND(G89="",J89=""),D89,IF(D89="",-G89-J89,IF(G89="",D89-J89,IF(J89="",D89-G89,D89-G89-J89)))))))</f>
        <v/>
      </c>
      <c r="N89" s="99" t="str">
        <f t="array" ref="N89">IF(A89="","",VLOOKUP(A89,基础资料!A:E,4,0))</f>
        <v/>
      </c>
      <c r="O89" s="81" t="str">
        <f t="array" ref="O89">IF(OR(A89="",M89=""),"",N89*M89)</f>
        <v/>
      </c>
    </row>
    <row r="90" spans="1:15" s="44" customFormat="1">
      <c r="A90" s="15"/>
      <c r="B90" s="73"/>
      <c r="C90" s="73"/>
      <c r="D90" s="74" t="str">
        <f t="array" ref="D90">IF(SUMPRODUCT((成品明细表!$A$6:$A$1000&gt;=$G$4)*(成品明细表!$A$6:$A$1000&lt;=$H$4)*(成品明细表!$C$6:$C$1000=$A90)*(成品明细表!$F$6:$F$1000))=0,"",SUMPRODUCT((成品明细表!$A$6:$A$1000&gt;=$G$4)*(成品明细表!$A$6:$A$1000&lt;=$H$4)*(成品明细表!$C$6:$C$1000=$A90)*(成品明细表!$F$6:$F$1000)))</f>
        <v/>
      </c>
      <c r="E90" s="75" t="str">
        <f t="array" ref="E90">IF(A90="","",VLOOKUP(A90,基础资料!A:E,4,0))</f>
        <v/>
      </c>
      <c r="F90" s="76" t="str">
        <f t="array" ref="F90">IF(OR(A90="",D90=""),"",E90*D90)</f>
        <v/>
      </c>
      <c r="G90" s="74" t="str">
        <f t="array" ref="G90">IF(SUMPRODUCT((成品明细表!$A$6:$A$1000&gt;=$G$4)*(成品明细表!$A$6:$A$1000&lt;=$H$4)*(成品明细表!$C$6:$C$1000=$A90)*(成品明细表!$I$6:$I$1000))=0,"",SUMPRODUCT((成品明细表!$A$6:$A$1000&gt;=$G$4)*(成品明细表!$A$6:$A$1000&lt;=$H$4)*(成品明细表!$C$6:$C$1000=$A90)*(成品明细表!$I$6:$I$1000)))</f>
        <v/>
      </c>
      <c r="H90" s="75" t="str">
        <f t="array" ref="H90">IF(A90="","",VLOOKUP(A90,基础资料!A:E,4,0))</f>
        <v/>
      </c>
      <c r="I90" s="76" t="str">
        <f t="array" ref="I90">IF(OR(A90="",G90=""),"",G90*H90)</f>
        <v/>
      </c>
      <c r="J90" s="74" t="str">
        <f t="array" ref="J90">IF(SUMPRODUCT((成品明细表!$A$6:$A$1000&gt;=$G$4)*(成品明细表!$A$6:$A$1000&lt;=$H$4)*(成品明细表!$C$6:$C$1000=$A90)*(成品明细表!$L$6:$L$1000))=0,"",SUMPRODUCT((成品明细表!$A$6:$A$1000&gt;=$G$4)*(成品明细表!$A$6:$A$1000&lt;=$H$4)*(成品明细表!$C$6:$C$1000=$A90)*(成品明细表!$L$6:$L$1000)))</f>
        <v/>
      </c>
      <c r="K90" s="98" t="str">
        <f t="array" ref="K90">IF(A90="","",VLOOKUP(A90,基础资料!A:E,4,0))</f>
        <v/>
      </c>
      <c r="L90" s="76" t="str">
        <f t="array" ref="L90">IF(OR(A90="",J90=""),"",J90*K90)</f>
        <v/>
      </c>
      <c r="M90" s="74" t="str">
        <f t="array" ref="M90">IF(AND(D90="",G90="",J90=""),"",IF(AND(D90="",G90=""),-J90,IF(AND(D90="",J90=""),-G90,IF(AND(G90="",J90=""),D90,IF(D90="",-G90-J90,IF(G90="",D90-J90,IF(J90="",D90-G90,D90-G90-J90)))))))</f>
        <v/>
      </c>
      <c r="N90" s="98" t="str">
        <f t="array" ref="N90">IF(A90="","",VLOOKUP(A90,基础资料!A:E,4,0))</f>
        <v/>
      </c>
      <c r="O90" s="76" t="str">
        <f t="array" ref="O90">IF(OR(A90="",M90=""),"",N90*M90)</f>
        <v/>
      </c>
    </row>
    <row r="91" spans="1:15" s="44" customFormat="1">
      <c r="A91" s="77"/>
      <c r="B91" s="78"/>
      <c r="C91" s="78"/>
      <c r="D91" s="79" t="str">
        <f t="array" ref="D91">IF(SUMPRODUCT((成品明细表!$A$6:$A$1000&gt;=$G$4)*(成品明细表!$A$6:$A$1000&lt;=$H$4)*(成品明细表!$C$6:$C$1000=$A91)*(成品明细表!$F$6:$F$1000))=0,"",SUMPRODUCT((成品明细表!$A$6:$A$1000&gt;=$G$4)*(成品明细表!$A$6:$A$1000&lt;=$H$4)*(成品明细表!$C$6:$C$1000=$A91)*(成品明细表!$F$6:$F$1000)))</f>
        <v/>
      </c>
      <c r="E91" s="80" t="str">
        <f t="array" ref="E91">IF(A91="","",VLOOKUP(A91,基础资料!A:E,4,0))</f>
        <v/>
      </c>
      <c r="F91" s="81" t="str">
        <f t="array" ref="F91">IF(OR(A91="",D91=""),"",E91*D91)</f>
        <v/>
      </c>
      <c r="G91" s="79" t="str">
        <f t="array" ref="G91">IF(SUMPRODUCT((成品明细表!$A$6:$A$1000&gt;=$G$4)*(成品明细表!$A$6:$A$1000&lt;=$H$4)*(成品明细表!$C$6:$C$1000=$A91)*(成品明细表!$I$6:$I$1000))=0,"",SUMPRODUCT((成品明细表!$A$6:$A$1000&gt;=$G$4)*(成品明细表!$A$6:$A$1000&lt;=$H$4)*(成品明细表!$C$6:$C$1000=$A91)*(成品明细表!$I$6:$I$1000)))</f>
        <v/>
      </c>
      <c r="H91" s="80" t="str">
        <f t="array" ref="H91">IF(A91="","",VLOOKUP(A91,基础资料!A:E,4,0))</f>
        <v/>
      </c>
      <c r="I91" s="81" t="str">
        <f t="array" ref="I91">IF(OR(A91="",G91=""),"",G91*H91)</f>
        <v/>
      </c>
      <c r="J91" s="79" t="str">
        <f t="array" ref="J91">IF(SUMPRODUCT((成品明细表!$A$6:$A$1000&gt;=$G$4)*(成品明细表!$A$6:$A$1000&lt;=$H$4)*(成品明细表!$C$6:$C$1000=$A91)*(成品明细表!$L$6:$L$1000))=0,"",SUMPRODUCT((成品明细表!$A$6:$A$1000&gt;=$G$4)*(成品明细表!$A$6:$A$1000&lt;=$H$4)*(成品明细表!$C$6:$C$1000=$A91)*(成品明细表!$L$6:$L$1000)))</f>
        <v/>
      </c>
      <c r="K91" s="99" t="str">
        <f t="array" ref="K91">IF(A91="","",VLOOKUP(A91,基础资料!A:E,4,0))</f>
        <v/>
      </c>
      <c r="L91" s="81" t="str">
        <f t="array" ref="L91">IF(OR(A91="",J91=""),"",J91*K91)</f>
        <v/>
      </c>
      <c r="M91" s="79" t="str">
        <f t="array" ref="M91">IF(AND(D91="",G91="",J91=""),"",IF(AND(D91="",G91=""),-J91,IF(AND(D91="",J91=""),-G91,IF(AND(G91="",J91=""),D91,IF(D91="",-G91-J91,IF(G91="",D91-J91,IF(J91="",D91-G91,D91-G91-J91)))))))</f>
        <v/>
      </c>
      <c r="N91" s="99" t="str">
        <f t="array" ref="N91">IF(A91="","",VLOOKUP(A91,基础资料!A:E,4,0))</f>
        <v/>
      </c>
      <c r="O91" s="81" t="str">
        <f t="array" ref="O91">IF(OR(A91="",M91=""),"",N91*M91)</f>
        <v/>
      </c>
    </row>
    <row r="92" spans="1:15" s="44" customFormat="1">
      <c r="A92" s="15"/>
      <c r="B92" s="73"/>
      <c r="C92" s="73"/>
      <c r="D92" s="74" t="str">
        <f t="array" ref="D92">IF(SUMPRODUCT((成品明细表!$A$6:$A$1000&gt;=$G$4)*(成品明细表!$A$6:$A$1000&lt;=$H$4)*(成品明细表!$C$6:$C$1000=$A92)*(成品明细表!$F$6:$F$1000))=0,"",SUMPRODUCT((成品明细表!$A$6:$A$1000&gt;=$G$4)*(成品明细表!$A$6:$A$1000&lt;=$H$4)*(成品明细表!$C$6:$C$1000=$A92)*(成品明细表!$F$6:$F$1000)))</f>
        <v/>
      </c>
      <c r="E92" s="75" t="str">
        <f t="array" ref="E92">IF(A92="","",VLOOKUP(A92,基础资料!A:E,4,0))</f>
        <v/>
      </c>
      <c r="F92" s="76" t="str">
        <f t="array" ref="F92">IF(OR(A92="",D92=""),"",E92*D92)</f>
        <v/>
      </c>
      <c r="G92" s="74" t="str">
        <f t="array" ref="G92">IF(SUMPRODUCT((成品明细表!$A$6:$A$1000&gt;=$G$4)*(成品明细表!$A$6:$A$1000&lt;=$H$4)*(成品明细表!$C$6:$C$1000=$A92)*(成品明细表!$I$6:$I$1000))=0,"",SUMPRODUCT((成品明细表!$A$6:$A$1000&gt;=$G$4)*(成品明细表!$A$6:$A$1000&lt;=$H$4)*(成品明细表!$C$6:$C$1000=$A92)*(成品明细表!$I$6:$I$1000)))</f>
        <v/>
      </c>
      <c r="H92" s="75" t="str">
        <f t="array" ref="H92">IF(A92="","",VLOOKUP(A92,基础资料!A:E,4,0))</f>
        <v/>
      </c>
      <c r="I92" s="76" t="str">
        <f t="array" ref="I92">IF(OR(A92="",G92=""),"",G92*H92)</f>
        <v/>
      </c>
      <c r="J92" s="74" t="str">
        <f t="array" ref="J92">IF(SUMPRODUCT((成品明细表!$A$6:$A$1000&gt;=$G$4)*(成品明细表!$A$6:$A$1000&lt;=$H$4)*(成品明细表!$C$6:$C$1000=$A92)*(成品明细表!$L$6:$L$1000))=0,"",SUMPRODUCT((成品明细表!$A$6:$A$1000&gt;=$G$4)*(成品明细表!$A$6:$A$1000&lt;=$H$4)*(成品明细表!$C$6:$C$1000=$A92)*(成品明细表!$L$6:$L$1000)))</f>
        <v/>
      </c>
      <c r="K92" s="98" t="str">
        <f t="array" ref="K92">IF(A92="","",VLOOKUP(A92,基础资料!A:E,4,0))</f>
        <v/>
      </c>
      <c r="L92" s="76" t="str">
        <f t="array" ref="L92">IF(OR(A92="",J92=""),"",J92*K92)</f>
        <v/>
      </c>
      <c r="M92" s="74" t="str">
        <f t="array" ref="M92">IF(AND(D92="",G92="",J92=""),"",IF(AND(D92="",G92=""),-J92,IF(AND(D92="",J92=""),-G92,IF(AND(G92="",J92=""),D92,IF(D92="",-G92-J92,IF(G92="",D92-J92,IF(J92="",D92-G92,D92-G92-J92)))))))</f>
        <v/>
      </c>
      <c r="N92" s="98" t="str">
        <f t="array" ref="N92">IF(A92="","",VLOOKUP(A92,基础资料!A:E,4,0))</f>
        <v/>
      </c>
      <c r="O92" s="76" t="str">
        <f t="array" ref="O92">IF(OR(A92="",M92=""),"",N92*M92)</f>
        <v/>
      </c>
    </row>
    <row r="93" spans="1:15" s="44" customFormat="1">
      <c r="A93" s="77"/>
      <c r="B93" s="78"/>
      <c r="C93" s="78"/>
      <c r="D93" s="79" t="str">
        <f t="array" ref="D93">IF(SUMPRODUCT((成品明细表!$A$6:$A$1000&gt;=$G$4)*(成品明细表!$A$6:$A$1000&lt;=$H$4)*(成品明细表!$C$6:$C$1000=$A93)*(成品明细表!$F$6:$F$1000))=0,"",SUMPRODUCT((成品明细表!$A$6:$A$1000&gt;=$G$4)*(成品明细表!$A$6:$A$1000&lt;=$H$4)*(成品明细表!$C$6:$C$1000=$A93)*(成品明细表!$F$6:$F$1000)))</f>
        <v/>
      </c>
      <c r="E93" s="80" t="str">
        <f t="array" ref="E93">IF(A93="","",VLOOKUP(A93,基础资料!A:E,4,0))</f>
        <v/>
      </c>
      <c r="F93" s="81" t="str">
        <f t="array" ref="F93">IF(OR(A93="",D93=""),"",E93*D93)</f>
        <v/>
      </c>
      <c r="G93" s="79" t="str">
        <f t="array" ref="G93">IF(SUMPRODUCT((成品明细表!$A$6:$A$1000&gt;=$G$4)*(成品明细表!$A$6:$A$1000&lt;=$H$4)*(成品明细表!$C$6:$C$1000=$A93)*(成品明细表!$I$6:$I$1000))=0,"",SUMPRODUCT((成品明细表!$A$6:$A$1000&gt;=$G$4)*(成品明细表!$A$6:$A$1000&lt;=$H$4)*(成品明细表!$C$6:$C$1000=$A93)*(成品明细表!$I$6:$I$1000)))</f>
        <v/>
      </c>
      <c r="H93" s="80" t="str">
        <f t="array" ref="H93">IF(A93="","",VLOOKUP(A93,基础资料!A:E,4,0))</f>
        <v/>
      </c>
      <c r="I93" s="81" t="str">
        <f t="array" ref="I93">IF(OR(A93="",G93=""),"",G93*H93)</f>
        <v/>
      </c>
      <c r="J93" s="79" t="str">
        <f t="array" ref="J93">IF(SUMPRODUCT((成品明细表!$A$6:$A$1000&gt;=$G$4)*(成品明细表!$A$6:$A$1000&lt;=$H$4)*(成品明细表!$C$6:$C$1000=$A93)*(成品明细表!$L$6:$L$1000))=0,"",SUMPRODUCT((成品明细表!$A$6:$A$1000&gt;=$G$4)*(成品明细表!$A$6:$A$1000&lt;=$H$4)*(成品明细表!$C$6:$C$1000=$A93)*(成品明细表!$L$6:$L$1000)))</f>
        <v/>
      </c>
      <c r="K93" s="99" t="str">
        <f t="array" ref="K93">IF(A93="","",VLOOKUP(A93,基础资料!A:E,4,0))</f>
        <v/>
      </c>
      <c r="L93" s="81" t="str">
        <f t="array" ref="L93">IF(OR(A93="",J93=""),"",J93*K93)</f>
        <v/>
      </c>
      <c r="M93" s="79" t="str">
        <f t="array" ref="M93">IF(AND(D93="",G93="",J93=""),"",IF(AND(D93="",G93=""),-J93,IF(AND(D93="",J93=""),-G93,IF(AND(G93="",J93=""),D93,IF(D93="",-G93-J93,IF(G93="",D93-J93,IF(J93="",D93-G93,D93-G93-J93)))))))</f>
        <v/>
      </c>
      <c r="N93" s="99" t="str">
        <f t="array" ref="N93">IF(A93="","",VLOOKUP(A93,基础资料!A:E,4,0))</f>
        <v/>
      </c>
      <c r="O93" s="81" t="str">
        <f t="array" ref="O93">IF(OR(A93="",M93=""),"",N93*M93)</f>
        <v/>
      </c>
    </row>
    <row r="94" spans="1:15" s="44" customFormat="1">
      <c r="A94" s="15"/>
      <c r="B94" s="73"/>
      <c r="C94" s="73"/>
      <c r="D94" s="74" t="str">
        <f t="array" ref="D94">IF(SUMPRODUCT((成品明细表!$A$6:$A$1000&gt;=$G$4)*(成品明细表!$A$6:$A$1000&lt;=$H$4)*(成品明细表!$C$6:$C$1000=$A94)*(成品明细表!$F$6:$F$1000))=0,"",SUMPRODUCT((成品明细表!$A$6:$A$1000&gt;=$G$4)*(成品明细表!$A$6:$A$1000&lt;=$H$4)*(成品明细表!$C$6:$C$1000=$A94)*(成品明细表!$F$6:$F$1000)))</f>
        <v/>
      </c>
      <c r="E94" s="75" t="str">
        <f t="array" ref="E94">IF(A94="","",VLOOKUP(A94,基础资料!A:E,4,0))</f>
        <v/>
      </c>
      <c r="F94" s="76" t="str">
        <f t="array" ref="F94">IF(OR(A94="",D94=""),"",E94*D94)</f>
        <v/>
      </c>
      <c r="G94" s="74" t="str">
        <f t="array" ref="G94">IF(SUMPRODUCT((成品明细表!$A$6:$A$1000&gt;=$G$4)*(成品明细表!$A$6:$A$1000&lt;=$H$4)*(成品明细表!$C$6:$C$1000=$A94)*(成品明细表!$I$6:$I$1000))=0,"",SUMPRODUCT((成品明细表!$A$6:$A$1000&gt;=$G$4)*(成品明细表!$A$6:$A$1000&lt;=$H$4)*(成品明细表!$C$6:$C$1000=$A94)*(成品明细表!$I$6:$I$1000)))</f>
        <v/>
      </c>
      <c r="H94" s="75" t="str">
        <f t="array" ref="H94">IF(A94="","",VLOOKUP(A94,基础资料!A:E,4,0))</f>
        <v/>
      </c>
      <c r="I94" s="76" t="str">
        <f t="array" ref="I94">IF(OR(A94="",G94=""),"",G94*H94)</f>
        <v/>
      </c>
      <c r="J94" s="74" t="str">
        <f t="array" ref="J94">IF(SUMPRODUCT((成品明细表!$A$6:$A$1000&gt;=$G$4)*(成品明细表!$A$6:$A$1000&lt;=$H$4)*(成品明细表!$C$6:$C$1000=$A94)*(成品明细表!$L$6:$L$1000))=0,"",SUMPRODUCT((成品明细表!$A$6:$A$1000&gt;=$G$4)*(成品明细表!$A$6:$A$1000&lt;=$H$4)*(成品明细表!$C$6:$C$1000=$A94)*(成品明细表!$L$6:$L$1000)))</f>
        <v/>
      </c>
      <c r="K94" s="98" t="str">
        <f t="array" ref="K94">IF(A94="","",VLOOKUP(A94,基础资料!A:E,4,0))</f>
        <v/>
      </c>
      <c r="L94" s="76" t="str">
        <f t="array" ref="L94">IF(OR(A94="",J94=""),"",J94*K94)</f>
        <v/>
      </c>
      <c r="M94" s="74" t="str">
        <f t="array" ref="M94">IF(AND(D94="",G94="",J94=""),"",IF(AND(D94="",G94=""),-J94,IF(AND(D94="",J94=""),-G94,IF(AND(G94="",J94=""),D94,IF(D94="",-G94-J94,IF(G94="",D94-J94,IF(J94="",D94-G94,D94-G94-J94)))))))</f>
        <v/>
      </c>
      <c r="N94" s="98" t="str">
        <f t="array" ref="N94">IF(A94="","",VLOOKUP(A94,基础资料!A:E,4,0))</f>
        <v/>
      </c>
      <c r="O94" s="76" t="str">
        <f t="array" ref="O94">IF(OR(A94="",M94=""),"",N94*M94)</f>
        <v/>
      </c>
    </row>
    <row r="95" spans="1:15" s="44" customFormat="1">
      <c r="A95" s="77"/>
      <c r="B95" s="78"/>
      <c r="C95" s="78"/>
      <c r="D95" s="79" t="str">
        <f t="array" ref="D95">IF(SUMPRODUCT((成品明细表!$A$6:$A$1000&gt;=$G$4)*(成品明细表!$A$6:$A$1000&lt;=$H$4)*(成品明细表!$C$6:$C$1000=$A95)*(成品明细表!$F$6:$F$1000))=0,"",SUMPRODUCT((成品明细表!$A$6:$A$1000&gt;=$G$4)*(成品明细表!$A$6:$A$1000&lt;=$H$4)*(成品明细表!$C$6:$C$1000=$A95)*(成品明细表!$F$6:$F$1000)))</f>
        <v/>
      </c>
      <c r="E95" s="80" t="str">
        <f t="array" ref="E95">IF(A95="","",VLOOKUP(A95,基础资料!A:E,4,0))</f>
        <v/>
      </c>
      <c r="F95" s="81" t="str">
        <f t="array" ref="F95">IF(OR(A95="",D95=""),"",E95*D95)</f>
        <v/>
      </c>
      <c r="G95" s="79" t="str">
        <f t="array" ref="G95">IF(SUMPRODUCT((成品明细表!$A$6:$A$1000&gt;=$G$4)*(成品明细表!$A$6:$A$1000&lt;=$H$4)*(成品明细表!$C$6:$C$1000=$A95)*(成品明细表!$I$6:$I$1000))=0,"",SUMPRODUCT((成品明细表!$A$6:$A$1000&gt;=$G$4)*(成品明细表!$A$6:$A$1000&lt;=$H$4)*(成品明细表!$C$6:$C$1000=$A95)*(成品明细表!$I$6:$I$1000)))</f>
        <v/>
      </c>
      <c r="H95" s="80" t="str">
        <f t="array" ref="H95">IF(A95="","",VLOOKUP(A95,基础资料!A:E,4,0))</f>
        <v/>
      </c>
      <c r="I95" s="81" t="str">
        <f t="array" ref="I95">IF(OR(A95="",G95=""),"",G95*H95)</f>
        <v/>
      </c>
      <c r="J95" s="79" t="str">
        <f t="array" ref="J95">IF(SUMPRODUCT((成品明细表!$A$6:$A$1000&gt;=$G$4)*(成品明细表!$A$6:$A$1000&lt;=$H$4)*(成品明细表!$C$6:$C$1000=$A95)*(成品明细表!$L$6:$L$1000))=0,"",SUMPRODUCT((成品明细表!$A$6:$A$1000&gt;=$G$4)*(成品明细表!$A$6:$A$1000&lt;=$H$4)*(成品明细表!$C$6:$C$1000=$A95)*(成品明细表!$L$6:$L$1000)))</f>
        <v/>
      </c>
      <c r="K95" s="99" t="str">
        <f t="array" ref="K95">IF(A95="","",VLOOKUP(A95,基础资料!A:E,4,0))</f>
        <v/>
      </c>
      <c r="L95" s="81" t="str">
        <f t="array" ref="L95">IF(OR(A95="",J95=""),"",J95*K95)</f>
        <v/>
      </c>
      <c r="M95" s="79" t="str">
        <f t="array" ref="M95">IF(AND(D95="",G95="",J95=""),"",IF(AND(D95="",G95=""),-J95,IF(AND(D95="",J95=""),-G95,IF(AND(G95="",J95=""),D95,IF(D95="",-G95-J95,IF(G95="",D95-J95,IF(J95="",D95-G95,D95-G95-J95)))))))</f>
        <v/>
      </c>
      <c r="N95" s="99" t="str">
        <f t="array" ref="N95">IF(A95="","",VLOOKUP(A95,基础资料!A:E,4,0))</f>
        <v/>
      </c>
      <c r="O95" s="81" t="str">
        <f t="array" ref="O95">IF(OR(A95="",M95=""),"",N95*M95)</f>
        <v/>
      </c>
    </row>
    <row r="96" spans="1:15" s="44" customFormat="1">
      <c r="A96" s="15"/>
      <c r="B96" s="73"/>
      <c r="C96" s="73"/>
      <c r="D96" s="74" t="str">
        <f t="array" ref="D96">IF(SUMPRODUCT((成品明细表!$A$6:$A$1000&gt;=$G$4)*(成品明细表!$A$6:$A$1000&lt;=$H$4)*(成品明细表!$C$6:$C$1000=$A96)*(成品明细表!$F$6:$F$1000))=0,"",SUMPRODUCT((成品明细表!$A$6:$A$1000&gt;=$G$4)*(成品明细表!$A$6:$A$1000&lt;=$H$4)*(成品明细表!$C$6:$C$1000=$A96)*(成品明细表!$F$6:$F$1000)))</f>
        <v/>
      </c>
      <c r="E96" s="75" t="str">
        <f t="array" ref="E96">IF(A96="","",VLOOKUP(A96,基础资料!A:E,4,0))</f>
        <v/>
      </c>
      <c r="F96" s="76" t="str">
        <f t="array" ref="F96">IF(OR(A96="",D96=""),"",E96*D96)</f>
        <v/>
      </c>
      <c r="G96" s="74" t="str">
        <f t="array" ref="G96">IF(SUMPRODUCT((成品明细表!$A$6:$A$1000&gt;=$G$4)*(成品明细表!$A$6:$A$1000&lt;=$H$4)*(成品明细表!$C$6:$C$1000=$A96)*(成品明细表!$I$6:$I$1000))=0,"",SUMPRODUCT((成品明细表!$A$6:$A$1000&gt;=$G$4)*(成品明细表!$A$6:$A$1000&lt;=$H$4)*(成品明细表!$C$6:$C$1000=$A96)*(成品明细表!$I$6:$I$1000)))</f>
        <v/>
      </c>
      <c r="H96" s="75" t="str">
        <f t="array" ref="H96">IF(A96="","",VLOOKUP(A96,基础资料!A:E,4,0))</f>
        <v/>
      </c>
      <c r="I96" s="76" t="str">
        <f t="array" ref="I96">IF(OR(A96="",G96=""),"",G96*H96)</f>
        <v/>
      </c>
      <c r="J96" s="74" t="str">
        <f t="array" ref="J96">IF(SUMPRODUCT((成品明细表!$A$6:$A$1000&gt;=$G$4)*(成品明细表!$A$6:$A$1000&lt;=$H$4)*(成品明细表!$C$6:$C$1000=$A96)*(成品明细表!$L$6:$L$1000))=0,"",SUMPRODUCT((成品明细表!$A$6:$A$1000&gt;=$G$4)*(成品明细表!$A$6:$A$1000&lt;=$H$4)*(成品明细表!$C$6:$C$1000=$A96)*(成品明细表!$L$6:$L$1000)))</f>
        <v/>
      </c>
      <c r="K96" s="98" t="str">
        <f t="array" ref="K96">IF(A96="","",VLOOKUP(A96,基础资料!A:E,4,0))</f>
        <v/>
      </c>
      <c r="L96" s="76" t="str">
        <f t="array" ref="L96">IF(OR(A96="",J96=""),"",J96*K96)</f>
        <v/>
      </c>
      <c r="M96" s="74" t="str">
        <f t="array" ref="M96">IF(AND(D96="",G96="",J96=""),"",IF(AND(D96="",G96=""),-J96,IF(AND(D96="",J96=""),-G96,IF(AND(G96="",J96=""),D96,IF(D96="",-G96-J96,IF(G96="",D96-J96,IF(J96="",D96-G96,D96-G96-J96)))))))</f>
        <v/>
      </c>
      <c r="N96" s="98" t="str">
        <f t="array" ref="N96">IF(A96="","",VLOOKUP(A96,基础资料!A:E,4,0))</f>
        <v/>
      </c>
      <c r="O96" s="76" t="str">
        <f t="array" ref="O96">IF(OR(A96="",M96=""),"",N96*M96)</f>
        <v/>
      </c>
    </row>
    <row r="97" spans="1:15" s="44" customFormat="1">
      <c r="A97" s="77"/>
      <c r="B97" s="78"/>
      <c r="C97" s="78"/>
      <c r="D97" s="79" t="str">
        <f t="array" ref="D97">IF(SUMPRODUCT((成品明细表!$A$6:$A$1000&gt;=$G$4)*(成品明细表!$A$6:$A$1000&lt;=$H$4)*(成品明细表!$C$6:$C$1000=$A97)*(成品明细表!$F$6:$F$1000))=0,"",SUMPRODUCT((成品明细表!$A$6:$A$1000&gt;=$G$4)*(成品明细表!$A$6:$A$1000&lt;=$H$4)*(成品明细表!$C$6:$C$1000=$A97)*(成品明细表!$F$6:$F$1000)))</f>
        <v/>
      </c>
      <c r="E97" s="80" t="str">
        <f t="array" ref="E97">IF(A97="","",VLOOKUP(A97,基础资料!A:E,4,0))</f>
        <v/>
      </c>
      <c r="F97" s="81" t="str">
        <f t="array" ref="F97">IF(OR(A97="",D97=""),"",E97*D97)</f>
        <v/>
      </c>
      <c r="G97" s="79" t="str">
        <f t="array" ref="G97">IF(SUMPRODUCT((成品明细表!$A$6:$A$1000&gt;=$G$4)*(成品明细表!$A$6:$A$1000&lt;=$H$4)*(成品明细表!$C$6:$C$1000=$A97)*(成品明细表!$I$6:$I$1000))=0,"",SUMPRODUCT((成品明细表!$A$6:$A$1000&gt;=$G$4)*(成品明细表!$A$6:$A$1000&lt;=$H$4)*(成品明细表!$C$6:$C$1000=$A97)*(成品明细表!$I$6:$I$1000)))</f>
        <v/>
      </c>
      <c r="H97" s="80" t="str">
        <f t="array" ref="H97">IF(A97="","",VLOOKUP(A97,基础资料!A:E,4,0))</f>
        <v/>
      </c>
      <c r="I97" s="81" t="str">
        <f t="array" ref="I97">IF(OR(A97="",G97=""),"",G97*H97)</f>
        <v/>
      </c>
      <c r="J97" s="79" t="str">
        <f t="array" ref="J97">IF(SUMPRODUCT((成品明细表!$A$6:$A$1000&gt;=$G$4)*(成品明细表!$A$6:$A$1000&lt;=$H$4)*(成品明细表!$C$6:$C$1000=$A97)*(成品明细表!$L$6:$L$1000))=0,"",SUMPRODUCT((成品明细表!$A$6:$A$1000&gt;=$G$4)*(成品明细表!$A$6:$A$1000&lt;=$H$4)*(成品明细表!$C$6:$C$1000=$A97)*(成品明细表!$L$6:$L$1000)))</f>
        <v/>
      </c>
      <c r="K97" s="99" t="str">
        <f t="array" ref="K97">IF(A97="","",VLOOKUP(A97,基础资料!A:E,4,0))</f>
        <v/>
      </c>
      <c r="L97" s="81" t="str">
        <f t="array" ref="L97">IF(OR(A97="",J97=""),"",J97*K97)</f>
        <v/>
      </c>
      <c r="M97" s="79" t="str">
        <f t="array" ref="M97">IF(AND(D97="",G97="",J97=""),"",IF(AND(D97="",G97=""),-J97,IF(AND(D97="",J97=""),-G97,IF(AND(G97="",J97=""),D97,IF(D97="",-G97-J97,IF(G97="",D97-J97,IF(J97="",D97-G97,D97-G97-J97)))))))</f>
        <v/>
      </c>
      <c r="N97" s="99" t="str">
        <f t="array" ref="N97">IF(A97="","",VLOOKUP(A97,基础资料!A:E,4,0))</f>
        <v/>
      </c>
      <c r="O97" s="81" t="str">
        <f t="array" ref="O97">IF(OR(A97="",M97=""),"",N97*M97)</f>
        <v/>
      </c>
    </row>
    <row r="98" spans="1:15" s="44" customFormat="1">
      <c r="A98" s="15"/>
      <c r="B98" s="73"/>
      <c r="C98" s="73"/>
      <c r="D98" s="74" t="str">
        <f t="array" ref="D98">IF(SUMPRODUCT((成品明细表!$A$6:$A$1000&gt;=$G$4)*(成品明细表!$A$6:$A$1000&lt;=$H$4)*(成品明细表!$C$6:$C$1000=$A98)*(成品明细表!$F$6:$F$1000))=0,"",SUMPRODUCT((成品明细表!$A$6:$A$1000&gt;=$G$4)*(成品明细表!$A$6:$A$1000&lt;=$H$4)*(成品明细表!$C$6:$C$1000=$A98)*(成品明细表!$F$6:$F$1000)))</f>
        <v/>
      </c>
      <c r="E98" s="75" t="str">
        <f t="array" ref="E98">IF(A98="","",VLOOKUP(A98,基础资料!A:E,4,0))</f>
        <v/>
      </c>
      <c r="F98" s="76" t="str">
        <f t="array" ref="F98">IF(OR(A98="",D98=""),"",E98*D98)</f>
        <v/>
      </c>
      <c r="G98" s="74" t="str">
        <f t="array" ref="G98">IF(SUMPRODUCT((成品明细表!$A$6:$A$1000&gt;=$G$4)*(成品明细表!$A$6:$A$1000&lt;=$H$4)*(成品明细表!$C$6:$C$1000=$A98)*(成品明细表!$I$6:$I$1000))=0,"",SUMPRODUCT((成品明细表!$A$6:$A$1000&gt;=$G$4)*(成品明细表!$A$6:$A$1000&lt;=$H$4)*(成品明细表!$C$6:$C$1000=$A98)*(成品明细表!$I$6:$I$1000)))</f>
        <v/>
      </c>
      <c r="H98" s="75" t="str">
        <f t="array" ref="H98">IF(A98="","",VLOOKUP(A98,基础资料!A:E,4,0))</f>
        <v/>
      </c>
      <c r="I98" s="76" t="str">
        <f t="array" ref="I98">IF(OR(A98="",G98=""),"",G98*H98)</f>
        <v/>
      </c>
      <c r="J98" s="74" t="str">
        <f t="array" ref="J98">IF(SUMPRODUCT((成品明细表!$A$6:$A$1000&gt;=$G$4)*(成品明细表!$A$6:$A$1000&lt;=$H$4)*(成品明细表!$C$6:$C$1000=$A98)*(成品明细表!$L$6:$L$1000))=0,"",SUMPRODUCT((成品明细表!$A$6:$A$1000&gt;=$G$4)*(成品明细表!$A$6:$A$1000&lt;=$H$4)*(成品明细表!$C$6:$C$1000=$A98)*(成品明细表!$L$6:$L$1000)))</f>
        <v/>
      </c>
      <c r="K98" s="98" t="str">
        <f t="array" ref="K98">IF(A98="","",VLOOKUP(A98,基础资料!A:E,4,0))</f>
        <v/>
      </c>
      <c r="L98" s="76" t="str">
        <f t="array" ref="L98">IF(OR(A98="",J98=""),"",J98*K98)</f>
        <v/>
      </c>
      <c r="M98" s="74" t="str">
        <f t="array" ref="M98">IF(AND(D98="",G98="",J98=""),"",IF(AND(D98="",G98=""),-J98,IF(AND(D98="",J98=""),-G98,IF(AND(G98="",J98=""),D98,IF(D98="",-G98-J98,IF(G98="",D98-J98,IF(J98="",D98-G98,D98-G98-J98)))))))</f>
        <v/>
      </c>
      <c r="N98" s="98" t="str">
        <f t="array" ref="N98">IF(A98="","",VLOOKUP(A98,基础资料!A:E,4,0))</f>
        <v/>
      </c>
      <c r="O98" s="76" t="str">
        <f t="array" ref="O98">IF(OR(A98="",M98=""),"",N98*M98)</f>
        <v/>
      </c>
    </row>
    <row r="99" spans="1:15" s="44" customFormat="1">
      <c r="A99" s="77"/>
      <c r="B99" s="78"/>
      <c r="C99" s="78"/>
      <c r="D99" s="79" t="str">
        <f t="array" ref="D99">IF(SUMPRODUCT((成品明细表!$A$6:$A$1000&gt;=$G$4)*(成品明细表!$A$6:$A$1000&lt;=$H$4)*(成品明细表!$C$6:$C$1000=$A99)*(成品明细表!$F$6:$F$1000))=0,"",SUMPRODUCT((成品明细表!$A$6:$A$1000&gt;=$G$4)*(成品明细表!$A$6:$A$1000&lt;=$H$4)*(成品明细表!$C$6:$C$1000=$A99)*(成品明细表!$F$6:$F$1000)))</f>
        <v/>
      </c>
      <c r="E99" s="80" t="str">
        <f t="array" ref="E99">IF(A99="","",VLOOKUP(A99,基础资料!A:E,4,0))</f>
        <v/>
      </c>
      <c r="F99" s="81" t="str">
        <f t="array" ref="F99">IF(OR(A99="",D99=""),"",E99*D99)</f>
        <v/>
      </c>
      <c r="G99" s="79" t="str">
        <f t="array" ref="G99">IF(SUMPRODUCT((成品明细表!$A$6:$A$1000&gt;=$G$4)*(成品明细表!$A$6:$A$1000&lt;=$H$4)*(成品明细表!$C$6:$C$1000=$A99)*(成品明细表!$I$6:$I$1000))=0,"",SUMPRODUCT((成品明细表!$A$6:$A$1000&gt;=$G$4)*(成品明细表!$A$6:$A$1000&lt;=$H$4)*(成品明细表!$C$6:$C$1000=$A99)*(成品明细表!$I$6:$I$1000)))</f>
        <v/>
      </c>
      <c r="H99" s="80" t="str">
        <f t="array" ref="H99">IF(A99="","",VLOOKUP(A99,基础资料!A:E,4,0))</f>
        <v/>
      </c>
      <c r="I99" s="81" t="str">
        <f t="array" ref="I99">IF(OR(A99="",G99=""),"",G99*H99)</f>
        <v/>
      </c>
      <c r="J99" s="79" t="str">
        <f t="array" ref="J99">IF(SUMPRODUCT((成品明细表!$A$6:$A$1000&gt;=$G$4)*(成品明细表!$A$6:$A$1000&lt;=$H$4)*(成品明细表!$C$6:$C$1000=$A99)*(成品明细表!$L$6:$L$1000))=0,"",SUMPRODUCT((成品明细表!$A$6:$A$1000&gt;=$G$4)*(成品明细表!$A$6:$A$1000&lt;=$H$4)*(成品明细表!$C$6:$C$1000=$A99)*(成品明细表!$L$6:$L$1000)))</f>
        <v/>
      </c>
      <c r="K99" s="99" t="str">
        <f t="array" ref="K99">IF(A99="","",VLOOKUP(A99,基础资料!A:E,4,0))</f>
        <v/>
      </c>
      <c r="L99" s="81" t="str">
        <f t="array" ref="L99">IF(OR(A99="",J99=""),"",J99*K99)</f>
        <v/>
      </c>
      <c r="M99" s="79" t="str">
        <f t="array" ref="M99">IF(AND(D99="",G99="",J99=""),"",IF(AND(D99="",G99=""),-J99,IF(AND(D99="",J99=""),-G99,IF(AND(G99="",J99=""),D99,IF(D99="",-G99-J99,IF(G99="",D99-J99,IF(J99="",D99-G99,D99-G99-J99)))))))</f>
        <v/>
      </c>
      <c r="N99" s="99" t="str">
        <f t="array" ref="N99">IF(A99="","",VLOOKUP(A99,基础资料!A:E,4,0))</f>
        <v/>
      </c>
      <c r="O99" s="81" t="str">
        <f t="array" ref="O99">IF(OR(A99="",M99=""),"",N99*M99)</f>
        <v/>
      </c>
    </row>
    <row r="100" spans="1:15" s="44" customFormat="1">
      <c r="A100" s="15"/>
      <c r="B100" s="73"/>
      <c r="C100" s="73"/>
      <c r="D100" s="74" t="str">
        <f t="array" ref="D100">IF(SUMPRODUCT((成品明细表!$A$6:$A$1000&gt;=$G$4)*(成品明细表!$A$6:$A$1000&lt;=$H$4)*(成品明细表!$C$6:$C$1000=$A100)*(成品明细表!$F$6:$F$1000))=0,"",SUMPRODUCT((成品明细表!$A$6:$A$1000&gt;=$G$4)*(成品明细表!$A$6:$A$1000&lt;=$H$4)*(成品明细表!$C$6:$C$1000=$A100)*(成品明细表!$F$6:$F$1000)))</f>
        <v/>
      </c>
      <c r="E100" s="75" t="str">
        <f t="array" ref="E100">IF(A100="","",VLOOKUP(A100,基础资料!A:E,4,0))</f>
        <v/>
      </c>
      <c r="F100" s="76" t="str">
        <f t="array" ref="F100">IF(OR(A100="",D100=""),"",E100*D100)</f>
        <v/>
      </c>
      <c r="G100" s="74" t="str">
        <f t="array" ref="G100">IF(SUMPRODUCT((成品明细表!$A$6:$A$1000&gt;=$G$4)*(成品明细表!$A$6:$A$1000&lt;=$H$4)*(成品明细表!$C$6:$C$1000=$A100)*(成品明细表!$I$6:$I$1000))=0,"",SUMPRODUCT((成品明细表!$A$6:$A$1000&gt;=$G$4)*(成品明细表!$A$6:$A$1000&lt;=$H$4)*(成品明细表!$C$6:$C$1000=$A100)*(成品明细表!$I$6:$I$1000)))</f>
        <v/>
      </c>
      <c r="H100" s="75" t="str">
        <f t="array" ref="H100">IF(A100="","",VLOOKUP(A100,基础资料!A:E,4,0))</f>
        <v/>
      </c>
      <c r="I100" s="76" t="str">
        <f t="array" ref="I100">IF(OR(A100="",G100=""),"",G100*H100)</f>
        <v/>
      </c>
      <c r="J100" s="74" t="str">
        <f t="array" ref="J100">IF(SUMPRODUCT((成品明细表!$A$6:$A$1000&gt;=$G$4)*(成品明细表!$A$6:$A$1000&lt;=$H$4)*(成品明细表!$C$6:$C$1000=$A100)*(成品明细表!$L$6:$L$1000))=0,"",SUMPRODUCT((成品明细表!$A$6:$A$1000&gt;=$G$4)*(成品明细表!$A$6:$A$1000&lt;=$H$4)*(成品明细表!$C$6:$C$1000=$A100)*(成品明细表!$L$6:$L$1000)))</f>
        <v/>
      </c>
      <c r="K100" s="98" t="str">
        <f t="array" ref="K100">IF(A100="","",VLOOKUP(A100,基础资料!A:E,4,0))</f>
        <v/>
      </c>
      <c r="L100" s="76" t="str">
        <f t="array" ref="L100">IF(OR(A100="",J100=""),"",J100*K100)</f>
        <v/>
      </c>
      <c r="M100" s="74" t="str">
        <f t="array" ref="M100">IF(AND(D100="",G100="",J100=""),"",IF(AND(D100="",G100=""),-J100,IF(AND(D100="",J100=""),-G100,IF(AND(G100="",J100=""),D100,IF(D100="",-G100-J100,IF(G100="",D100-J100,IF(J100="",D100-G100,D100-G100-J100)))))))</f>
        <v/>
      </c>
      <c r="N100" s="98" t="str">
        <f t="array" ref="N100">IF(A100="","",VLOOKUP(A100,基础资料!A:E,4,0))</f>
        <v/>
      </c>
      <c r="O100" s="76" t="str">
        <f t="array" ref="O100">IF(OR(A100="",M100=""),"",N100*M100)</f>
        <v/>
      </c>
    </row>
    <row r="101" spans="1:15" s="44" customFormat="1">
      <c r="A101" s="77"/>
      <c r="B101" s="78"/>
      <c r="C101" s="78"/>
      <c r="D101" s="79" t="str">
        <f t="array" ref="D101">IF(SUMPRODUCT((成品明细表!$A$6:$A$1000&gt;=$G$4)*(成品明细表!$A$6:$A$1000&lt;=$H$4)*(成品明细表!$C$6:$C$1000=$A101)*(成品明细表!$F$6:$F$1000))=0,"",SUMPRODUCT((成品明细表!$A$6:$A$1000&gt;=$G$4)*(成品明细表!$A$6:$A$1000&lt;=$H$4)*(成品明细表!$C$6:$C$1000=$A101)*(成品明细表!$F$6:$F$1000)))</f>
        <v/>
      </c>
      <c r="E101" s="80" t="str">
        <f t="array" ref="E101">IF(A101="","",VLOOKUP(A101,基础资料!A:E,4,0))</f>
        <v/>
      </c>
      <c r="F101" s="81" t="str">
        <f t="array" ref="F101">IF(OR(A101="",D101=""),"",E101*D101)</f>
        <v/>
      </c>
      <c r="G101" s="79" t="str">
        <f t="array" ref="G101">IF(SUMPRODUCT((成品明细表!$A$6:$A$1000&gt;=$G$4)*(成品明细表!$A$6:$A$1000&lt;=$H$4)*(成品明细表!$C$6:$C$1000=$A101)*(成品明细表!$I$6:$I$1000))=0,"",SUMPRODUCT((成品明细表!$A$6:$A$1000&gt;=$G$4)*(成品明细表!$A$6:$A$1000&lt;=$H$4)*(成品明细表!$C$6:$C$1000=$A101)*(成品明细表!$I$6:$I$1000)))</f>
        <v/>
      </c>
      <c r="H101" s="80" t="str">
        <f t="array" ref="H101">IF(A101="","",VLOOKUP(A101,基础资料!A:E,4,0))</f>
        <v/>
      </c>
      <c r="I101" s="81" t="str">
        <f t="array" ref="I101">IF(OR(A101="",G101=""),"",G101*H101)</f>
        <v/>
      </c>
      <c r="J101" s="79" t="str">
        <f t="array" ref="J101">IF(SUMPRODUCT((成品明细表!$A$6:$A$1000&gt;=$G$4)*(成品明细表!$A$6:$A$1000&lt;=$H$4)*(成品明细表!$C$6:$C$1000=$A101)*(成品明细表!$L$6:$L$1000))=0,"",SUMPRODUCT((成品明细表!$A$6:$A$1000&gt;=$G$4)*(成品明细表!$A$6:$A$1000&lt;=$H$4)*(成品明细表!$C$6:$C$1000=$A101)*(成品明细表!$L$6:$L$1000)))</f>
        <v/>
      </c>
      <c r="K101" s="99" t="str">
        <f t="array" ref="K101">IF(A101="","",VLOOKUP(A101,基础资料!A:E,4,0))</f>
        <v/>
      </c>
      <c r="L101" s="81" t="str">
        <f t="array" ref="L101">IF(OR(A101="",J101=""),"",J101*K101)</f>
        <v/>
      </c>
      <c r="M101" s="79" t="str">
        <f t="array" ref="M101">IF(AND(D101="",G101="",J101=""),"",IF(AND(D101="",G101=""),-J101,IF(AND(D101="",J101=""),-G101,IF(AND(G101="",J101=""),D101,IF(D101="",-G101-J101,IF(G101="",D101-J101,IF(J101="",D101-G101,D101-G101-J101)))))))</f>
        <v/>
      </c>
      <c r="N101" s="99" t="str">
        <f t="array" ref="N101">IF(A101="","",VLOOKUP(A101,基础资料!A:E,4,0))</f>
        <v/>
      </c>
      <c r="O101" s="81" t="str">
        <f t="array" ref="O101">IF(OR(A101="",M101=""),"",N101*M101)</f>
        <v/>
      </c>
    </row>
    <row r="102" spans="1:15" s="44" customFormat="1">
      <c r="A102" s="15"/>
      <c r="B102" s="73"/>
      <c r="C102" s="73"/>
      <c r="D102" s="74" t="str">
        <f t="array" ref="D102">IF(SUMPRODUCT((成品明细表!$A$6:$A$1000&gt;=$G$4)*(成品明细表!$A$6:$A$1000&lt;=$H$4)*(成品明细表!$C$6:$C$1000=$A102)*(成品明细表!$F$6:$F$1000))=0,"",SUMPRODUCT((成品明细表!$A$6:$A$1000&gt;=$G$4)*(成品明细表!$A$6:$A$1000&lt;=$H$4)*(成品明细表!$C$6:$C$1000=$A102)*(成品明细表!$F$6:$F$1000)))</f>
        <v/>
      </c>
      <c r="E102" s="75" t="str">
        <f t="array" ref="E102">IF(A102="","",VLOOKUP(A102,基础资料!A:E,4,0))</f>
        <v/>
      </c>
      <c r="F102" s="76" t="str">
        <f t="array" ref="F102">IF(OR(A102="",D102=""),"",E102*D102)</f>
        <v/>
      </c>
      <c r="G102" s="74" t="str">
        <f t="array" ref="G102">IF(SUMPRODUCT((成品明细表!$A$6:$A$1000&gt;=$G$4)*(成品明细表!$A$6:$A$1000&lt;=$H$4)*(成品明细表!$C$6:$C$1000=$A102)*(成品明细表!$I$6:$I$1000))=0,"",SUMPRODUCT((成品明细表!$A$6:$A$1000&gt;=$G$4)*(成品明细表!$A$6:$A$1000&lt;=$H$4)*(成品明细表!$C$6:$C$1000=$A102)*(成品明细表!$I$6:$I$1000)))</f>
        <v/>
      </c>
      <c r="H102" s="75" t="str">
        <f t="array" ref="H102">IF(A102="","",VLOOKUP(A102,基础资料!A:E,4,0))</f>
        <v/>
      </c>
      <c r="I102" s="76" t="str">
        <f t="array" ref="I102">IF(OR(A102="",G102=""),"",G102*H102)</f>
        <v/>
      </c>
      <c r="J102" s="74" t="str">
        <f t="array" ref="J102">IF(SUMPRODUCT((成品明细表!$A$6:$A$1000&gt;=$G$4)*(成品明细表!$A$6:$A$1000&lt;=$H$4)*(成品明细表!$C$6:$C$1000=$A102)*(成品明细表!$L$6:$L$1000))=0,"",SUMPRODUCT((成品明细表!$A$6:$A$1000&gt;=$G$4)*(成品明细表!$A$6:$A$1000&lt;=$H$4)*(成品明细表!$C$6:$C$1000=$A102)*(成品明细表!$L$6:$L$1000)))</f>
        <v/>
      </c>
      <c r="K102" s="98" t="str">
        <f t="array" ref="K102">IF(A102="","",VLOOKUP(A102,基础资料!A:E,4,0))</f>
        <v/>
      </c>
      <c r="L102" s="76" t="str">
        <f t="array" ref="L102">IF(OR(A102="",J102=""),"",J102*K102)</f>
        <v/>
      </c>
      <c r="M102" s="74" t="str">
        <f t="array" ref="M102">IF(AND(D102="",G102="",J102=""),"",IF(AND(D102="",G102=""),-J102,IF(AND(D102="",J102=""),-G102,IF(AND(G102="",J102=""),D102,IF(D102="",-G102-J102,IF(G102="",D102-J102,IF(J102="",D102-G102,D102-G102-J102)))))))</f>
        <v/>
      </c>
      <c r="N102" s="98" t="str">
        <f t="array" ref="N102">IF(A102="","",VLOOKUP(A102,基础资料!A:E,4,0))</f>
        <v/>
      </c>
      <c r="O102" s="76" t="str">
        <f t="array" ref="O102">IF(OR(A102="",M102=""),"",N102*M102)</f>
        <v/>
      </c>
    </row>
    <row r="103" spans="1:15" s="44" customFormat="1">
      <c r="A103" s="77"/>
      <c r="B103" s="78"/>
      <c r="C103" s="78"/>
      <c r="D103" s="79" t="str">
        <f t="array" ref="D103">IF(SUMPRODUCT((成品明细表!$A$6:$A$1000&gt;=$G$4)*(成品明细表!$A$6:$A$1000&lt;=$H$4)*(成品明细表!$C$6:$C$1000=$A103)*(成品明细表!$F$6:$F$1000))=0,"",SUMPRODUCT((成品明细表!$A$6:$A$1000&gt;=$G$4)*(成品明细表!$A$6:$A$1000&lt;=$H$4)*(成品明细表!$C$6:$C$1000=$A103)*(成品明细表!$F$6:$F$1000)))</f>
        <v/>
      </c>
      <c r="E103" s="80" t="str">
        <f t="array" ref="E103">IF(A103="","",VLOOKUP(A103,基础资料!A:E,4,0))</f>
        <v/>
      </c>
      <c r="F103" s="81" t="str">
        <f t="array" ref="F103">IF(OR(A103="",D103=""),"",E103*D103)</f>
        <v/>
      </c>
      <c r="G103" s="79" t="str">
        <f t="array" ref="G103">IF(SUMPRODUCT((成品明细表!$A$6:$A$1000&gt;=$G$4)*(成品明细表!$A$6:$A$1000&lt;=$H$4)*(成品明细表!$C$6:$C$1000=$A103)*(成品明细表!$I$6:$I$1000))=0,"",SUMPRODUCT((成品明细表!$A$6:$A$1000&gt;=$G$4)*(成品明细表!$A$6:$A$1000&lt;=$H$4)*(成品明细表!$C$6:$C$1000=$A103)*(成品明细表!$I$6:$I$1000)))</f>
        <v/>
      </c>
      <c r="H103" s="80" t="str">
        <f t="array" ref="H103">IF(A103="","",VLOOKUP(A103,基础资料!A:E,4,0))</f>
        <v/>
      </c>
      <c r="I103" s="81" t="str">
        <f t="array" ref="I103">IF(OR(A103="",G103=""),"",G103*H103)</f>
        <v/>
      </c>
      <c r="J103" s="79" t="str">
        <f t="array" ref="J103">IF(SUMPRODUCT((成品明细表!$A$6:$A$1000&gt;=$G$4)*(成品明细表!$A$6:$A$1000&lt;=$H$4)*(成品明细表!$C$6:$C$1000=$A103)*(成品明细表!$L$6:$L$1000))=0,"",SUMPRODUCT((成品明细表!$A$6:$A$1000&gt;=$G$4)*(成品明细表!$A$6:$A$1000&lt;=$H$4)*(成品明细表!$C$6:$C$1000=$A103)*(成品明细表!$L$6:$L$1000)))</f>
        <v/>
      </c>
      <c r="K103" s="99" t="str">
        <f t="array" ref="K103">IF(A103="","",VLOOKUP(A103,基础资料!A:E,4,0))</f>
        <v/>
      </c>
      <c r="L103" s="81" t="str">
        <f t="array" ref="L103">IF(OR(A103="",J103=""),"",J103*K103)</f>
        <v/>
      </c>
      <c r="M103" s="79" t="str">
        <f t="array" ref="M103">IF(AND(D103="",G103="",J103=""),"",IF(AND(D103="",G103=""),-J103,IF(AND(D103="",J103=""),-G103,IF(AND(G103="",J103=""),D103,IF(D103="",-G103-J103,IF(G103="",D103-J103,IF(J103="",D103-G103,D103-G103-J103)))))))</f>
        <v/>
      </c>
      <c r="N103" s="99" t="str">
        <f t="array" ref="N103">IF(A103="","",VLOOKUP(A103,基础资料!A:E,4,0))</f>
        <v/>
      </c>
      <c r="O103" s="81" t="str">
        <f t="array" ref="O103">IF(OR(A103="",M103=""),"",N103*M103)</f>
        <v/>
      </c>
    </row>
    <row r="104" spans="1:15" s="44" customFormat="1">
      <c r="A104" s="15"/>
      <c r="B104" s="73"/>
      <c r="C104" s="73"/>
      <c r="D104" s="74" t="str">
        <f t="array" ref="D104">IF(SUMPRODUCT((成品明细表!$A$6:$A$1000&gt;=$G$4)*(成品明细表!$A$6:$A$1000&lt;=$H$4)*(成品明细表!$C$6:$C$1000=$A104)*(成品明细表!$F$6:$F$1000))=0,"",SUMPRODUCT((成品明细表!$A$6:$A$1000&gt;=$G$4)*(成品明细表!$A$6:$A$1000&lt;=$H$4)*(成品明细表!$C$6:$C$1000=$A104)*(成品明细表!$F$6:$F$1000)))</f>
        <v/>
      </c>
      <c r="E104" s="75" t="str">
        <f t="array" ref="E104">IF(A104="","",VLOOKUP(A104,基础资料!A:E,4,0))</f>
        <v/>
      </c>
      <c r="F104" s="76" t="str">
        <f t="array" ref="F104">IF(OR(A104="",D104=""),"",E104*D104)</f>
        <v/>
      </c>
      <c r="G104" s="74" t="str">
        <f t="array" ref="G104">IF(SUMPRODUCT((成品明细表!$A$6:$A$1000&gt;=$G$4)*(成品明细表!$A$6:$A$1000&lt;=$H$4)*(成品明细表!$C$6:$C$1000=$A104)*(成品明细表!$I$6:$I$1000))=0,"",SUMPRODUCT((成品明细表!$A$6:$A$1000&gt;=$G$4)*(成品明细表!$A$6:$A$1000&lt;=$H$4)*(成品明细表!$C$6:$C$1000=$A104)*(成品明细表!$I$6:$I$1000)))</f>
        <v/>
      </c>
      <c r="H104" s="75" t="str">
        <f t="array" ref="H104">IF(A104="","",VLOOKUP(A104,基础资料!A:E,4,0))</f>
        <v/>
      </c>
      <c r="I104" s="76" t="str">
        <f t="array" ref="I104">IF(OR(A104="",G104=""),"",G104*H104)</f>
        <v/>
      </c>
      <c r="J104" s="74" t="str">
        <f t="array" ref="J104">IF(SUMPRODUCT((成品明细表!$A$6:$A$1000&gt;=$G$4)*(成品明细表!$A$6:$A$1000&lt;=$H$4)*(成品明细表!$C$6:$C$1000=$A104)*(成品明细表!$L$6:$L$1000))=0,"",SUMPRODUCT((成品明细表!$A$6:$A$1000&gt;=$G$4)*(成品明细表!$A$6:$A$1000&lt;=$H$4)*(成品明细表!$C$6:$C$1000=$A104)*(成品明细表!$L$6:$L$1000)))</f>
        <v/>
      </c>
      <c r="K104" s="98" t="str">
        <f t="array" ref="K104">IF(A104="","",VLOOKUP(A104,基础资料!A:E,4,0))</f>
        <v/>
      </c>
      <c r="L104" s="76" t="str">
        <f t="array" ref="L104">IF(OR(A104="",J104=""),"",J104*K104)</f>
        <v/>
      </c>
      <c r="M104" s="74" t="str">
        <f t="array" ref="M104">IF(AND(D104="",G104="",J104=""),"",IF(AND(D104="",G104=""),-J104,IF(AND(D104="",J104=""),-G104,IF(AND(G104="",J104=""),D104,IF(D104="",-G104-J104,IF(G104="",D104-J104,IF(J104="",D104-G104,D104-G104-J104)))))))</f>
        <v/>
      </c>
      <c r="N104" s="98" t="str">
        <f t="array" ref="N104">IF(A104="","",VLOOKUP(A104,基础资料!A:E,4,0))</f>
        <v/>
      </c>
      <c r="O104" s="76" t="str">
        <f t="array" ref="O104">IF(OR(A104="",M104=""),"",N104*M104)</f>
        <v/>
      </c>
    </row>
    <row r="105" spans="1:15" s="44" customFormat="1">
      <c r="A105" s="77"/>
      <c r="B105" s="78"/>
      <c r="C105" s="78"/>
      <c r="D105" s="79" t="str">
        <f t="array" ref="D105">IF(SUMPRODUCT((成品明细表!$A$6:$A$1000&gt;=$G$4)*(成品明细表!$A$6:$A$1000&lt;=$H$4)*(成品明细表!$C$6:$C$1000=$A105)*(成品明细表!$F$6:$F$1000))=0,"",SUMPRODUCT((成品明细表!$A$6:$A$1000&gt;=$G$4)*(成品明细表!$A$6:$A$1000&lt;=$H$4)*(成品明细表!$C$6:$C$1000=$A105)*(成品明细表!$F$6:$F$1000)))</f>
        <v/>
      </c>
      <c r="E105" s="80" t="str">
        <f t="array" ref="E105">IF(A105="","",VLOOKUP(A105,基础资料!A:E,4,0))</f>
        <v/>
      </c>
      <c r="F105" s="81" t="str">
        <f t="array" ref="F105">IF(OR(A105="",D105=""),"",E105*D105)</f>
        <v/>
      </c>
      <c r="G105" s="79" t="str">
        <f t="array" ref="G105">IF(SUMPRODUCT((成品明细表!$A$6:$A$1000&gt;=$G$4)*(成品明细表!$A$6:$A$1000&lt;=$H$4)*(成品明细表!$C$6:$C$1000=$A105)*(成品明细表!$I$6:$I$1000))=0,"",SUMPRODUCT((成品明细表!$A$6:$A$1000&gt;=$G$4)*(成品明细表!$A$6:$A$1000&lt;=$H$4)*(成品明细表!$C$6:$C$1000=$A105)*(成品明细表!$I$6:$I$1000)))</f>
        <v/>
      </c>
      <c r="H105" s="80" t="str">
        <f t="array" ref="H105">IF(A105="","",VLOOKUP(A105,基础资料!A:E,4,0))</f>
        <v/>
      </c>
      <c r="I105" s="81" t="str">
        <f t="array" ref="I105">IF(OR(A105="",G105=""),"",G105*H105)</f>
        <v/>
      </c>
      <c r="J105" s="79" t="str">
        <f t="array" ref="J105">IF(SUMPRODUCT((成品明细表!$A$6:$A$1000&gt;=$G$4)*(成品明细表!$A$6:$A$1000&lt;=$H$4)*(成品明细表!$C$6:$C$1000=$A105)*(成品明细表!$L$6:$L$1000))=0,"",SUMPRODUCT((成品明细表!$A$6:$A$1000&gt;=$G$4)*(成品明细表!$A$6:$A$1000&lt;=$H$4)*(成品明细表!$C$6:$C$1000=$A105)*(成品明细表!$L$6:$L$1000)))</f>
        <v/>
      </c>
      <c r="K105" s="99" t="str">
        <f t="array" ref="K105">IF(A105="","",VLOOKUP(A105,基础资料!A:E,4,0))</f>
        <v/>
      </c>
      <c r="L105" s="81" t="str">
        <f t="array" ref="L105">IF(OR(A105="",J105=""),"",J105*K105)</f>
        <v/>
      </c>
      <c r="M105" s="79" t="str">
        <f t="array" ref="M105">IF(AND(D105="",G105="",J105=""),"",IF(AND(D105="",G105=""),-J105,IF(AND(D105="",J105=""),-G105,IF(AND(G105="",J105=""),D105,IF(D105="",-G105-J105,IF(G105="",D105-J105,IF(J105="",D105-G105,D105-G105-J105)))))))</f>
        <v/>
      </c>
      <c r="N105" s="99" t="str">
        <f t="array" ref="N105">IF(A105="","",VLOOKUP(A105,基础资料!A:E,4,0))</f>
        <v/>
      </c>
      <c r="O105" s="81" t="str">
        <f t="array" ref="O105">IF(OR(A105="",M105=""),"",N105*M105)</f>
        <v/>
      </c>
    </row>
    <row r="106" spans="1:15" s="44" customFormat="1">
      <c r="A106" s="15"/>
      <c r="B106" s="73"/>
      <c r="C106" s="73"/>
      <c r="D106" s="74" t="str">
        <f t="array" ref="D106">IF(SUMPRODUCT((成品明细表!$A$6:$A$1000&gt;=$G$4)*(成品明细表!$A$6:$A$1000&lt;=$H$4)*(成品明细表!$C$6:$C$1000=$A106)*(成品明细表!$F$6:$F$1000))=0,"",SUMPRODUCT((成品明细表!$A$6:$A$1000&gt;=$G$4)*(成品明细表!$A$6:$A$1000&lt;=$H$4)*(成品明细表!$C$6:$C$1000=$A106)*(成品明细表!$F$6:$F$1000)))</f>
        <v/>
      </c>
      <c r="E106" s="75" t="str">
        <f t="array" ref="E106">IF(A106="","",VLOOKUP(A106,基础资料!A:E,4,0))</f>
        <v/>
      </c>
      <c r="F106" s="76" t="str">
        <f t="array" ref="F106">IF(OR(A106="",D106=""),"",E106*D106)</f>
        <v/>
      </c>
      <c r="G106" s="74" t="str">
        <f t="array" ref="G106">IF(SUMPRODUCT((成品明细表!$A$6:$A$1000&gt;=$G$4)*(成品明细表!$A$6:$A$1000&lt;=$H$4)*(成品明细表!$C$6:$C$1000=$A106)*(成品明细表!$I$6:$I$1000))=0,"",SUMPRODUCT((成品明细表!$A$6:$A$1000&gt;=$G$4)*(成品明细表!$A$6:$A$1000&lt;=$H$4)*(成品明细表!$C$6:$C$1000=$A106)*(成品明细表!$I$6:$I$1000)))</f>
        <v/>
      </c>
      <c r="H106" s="75" t="str">
        <f t="array" ref="H106">IF(A106="","",VLOOKUP(A106,基础资料!A:E,4,0))</f>
        <v/>
      </c>
      <c r="I106" s="76" t="str">
        <f t="array" ref="I106">IF(OR(A106="",G106=""),"",G106*H106)</f>
        <v/>
      </c>
      <c r="J106" s="74" t="str">
        <f t="array" ref="J106">IF(SUMPRODUCT((成品明细表!$A$6:$A$1000&gt;=$G$4)*(成品明细表!$A$6:$A$1000&lt;=$H$4)*(成品明细表!$C$6:$C$1000=$A106)*(成品明细表!$L$6:$L$1000))=0,"",SUMPRODUCT((成品明细表!$A$6:$A$1000&gt;=$G$4)*(成品明细表!$A$6:$A$1000&lt;=$H$4)*(成品明细表!$C$6:$C$1000=$A106)*(成品明细表!$L$6:$L$1000)))</f>
        <v/>
      </c>
      <c r="K106" s="98" t="str">
        <f t="array" ref="K106">IF(A106="","",VLOOKUP(A106,基础资料!A:E,4,0))</f>
        <v/>
      </c>
      <c r="L106" s="76" t="str">
        <f t="array" ref="L106">IF(OR(A106="",J106=""),"",J106*K106)</f>
        <v/>
      </c>
      <c r="M106" s="74" t="str">
        <f t="array" ref="M106">IF(AND(D106="",G106="",J106=""),"",IF(AND(D106="",G106=""),-J106,IF(AND(D106="",J106=""),-G106,IF(AND(G106="",J106=""),D106,IF(D106="",-G106-J106,IF(G106="",D106-J106,IF(J106="",D106-G106,D106-G106-J106)))))))</f>
        <v/>
      </c>
      <c r="N106" s="98" t="str">
        <f t="array" ref="N106">IF(A106="","",VLOOKUP(A106,基础资料!A:E,4,0))</f>
        <v/>
      </c>
      <c r="O106" s="76" t="str">
        <f t="array" ref="O106">IF(OR(A106="",M106=""),"",N106*M106)</f>
        <v/>
      </c>
    </row>
    <row r="107" spans="1:15" s="44" customFormat="1">
      <c r="A107" s="77"/>
      <c r="B107" s="78"/>
      <c r="C107" s="78"/>
      <c r="D107" s="79" t="str">
        <f t="array" ref="D107">IF(SUMPRODUCT((成品明细表!$A$6:$A$1000&gt;=$G$4)*(成品明细表!$A$6:$A$1000&lt;=$H$4)*(成品明细表!$C$6:$C$1000=$A107)*(成品明细表!$F$6:$F$1000))=0,"",SUMPRODUCT((成品明细表!$A$6:$A$1000&gt;=$G$4)*(成品明细表!$A$6:$A$1000&lt;=$H$4)*(成品明细表!$C$6:$C$1000=$A107)*(成品明细表!$F$6:$F$1000)))</f>
        <v/>
      </c>
      <c r="E107" s="80" t="str">
        <f t="array" ref="E107">IF(A107="","",VLOOKUP(A107,基础资料!A:E,4,0))</f>
        <v/>
      </c>
      <c r="F107" s="81" t="str">
        <f t="array" ref="F107">IF(OR(A107="",D107=""),"",E107*D107)</f>
        <v/>
      </c>
      <c r="G107" s="79" t="str">
        <f t="array" ref="G107">IF(SUMPRODUCT((成品明细表!$A$6:$A$1000&gt;=$G$4)*(成品明细表!$A$6:$A$1000&lt;=$H$4)*(成品明细表!$C$6:$C$1000=$A107)*(成品明细表!$I$6:$I$1000))=0,"",SUMPRODUCT((成品明细表!$A$6:$A$1000&gt;=$G$4)*(成品明细表!$A$6:$A$1000&lt;=$H$4)*(成品明细表!$C$6:$C$1000=$A107)*(成品明细表!$I$6:$I$1000)))</f>
        <v/>
      </c>
      <c r="H107" s="80" t="str">
        <f t="array" ref="H107">IF(A107="","",VLOOKUP(A107,基础资料!A:E,4,0))</f>
        <v/>
      </c>
      <c r="I107" s="81" t="str">
        <f t="array" ref="I107">IF(OR(A107="",G107=""),"",G107*H107)</f>
        <v/>
      </c>
      <c r="J107" s="79" t="str">
        <f t="array" ref="J107">IF(SUMPRODUCT((成品明细表!$A$6:$A$1000&gt;=$G$4)*(成品明细表!$A$6:$A$1000&lt;=$H$4)*(成品明细表!$C$6:$C$1000=$A107)*(成品明细表!$L$6:$L$1000))=0,"",SUMPRODUCT((成品明细表!$A$6:$A$1000&gt;=$G$4)*(成品明细表!$A$6:$A$1000&lt;=$H$4)*(成品明细表!$C$6:$C$1000=$A107)*(成品明细表!$L$6:$L$1000)))</f>
        <v/>
      </c>
      <c r="K107" s="99" t="str">
        <f t="array" ref="K107">IF(A107="","",VLOOKUP(A107,基础资料!A:E,4,0))</f>
        <v/>
      </c>
      <c r="L107" s="81" t="str">
        <f t="array" ref="L107">IF(OR(A107="",J107=""),"",J107*K107)</f>
        <v/>
      </c>
      <c r="M107" s="79" t="str">
        <f t="array" ref="M107">IF(AND(D107="",G107="",J107=""),"",IF(AND(D107="",G107=""),-J107,IF(AND(D107="",J107=""),-G107,IF(AND(G107="",J107=""),D107,IF(D107="",-G107-J107,IF(G107="",D107-J107,IF(J107="",D107-G107,D107-G107-J107)))))))</f>
        <v/>
      </c>
      <c r="N107" s="99" t="str">
        <f t="array" ref="N107">IF(A107="","",VLOOKUP(A107,基础资料!A:E,4,0))</f>
        <v/>
      </c>
      <c r="O107" s="81" t="str">
        <f t="array" ref="O107">IF(OR(A107="",M107=""),"",N107*M107)</f>
        <v/>
      </c>
    </row>
    <row r="108" spans="1:15" s="44" customFormat="1">
      <c r="A108" s="15"/>
      <c r="B108" s="73"/>
      <c r="C108" s="73"/>
      <c r="D108" s="74" t="str">
        <f t="array" ref="D108">IF(SUMPRODUCT((成品明细表!$A$6:$A$1000&gt;=$G$4)*(成品明细表!$A$6:$A$1000&lt;=$H$4)*(成品明细表!$C$6:$C$1000=$A108)*(成品明细表!$F$6:$F$1000))=0,"",SUMPRODUCT((成品明细表!$A$6:$A$1000&gt;=$G$4)*(成品明细表!$A$6:$A$1000&lt;=$H$4)*(成品明细表!$C$6:$C$1000=$A108)*(成品明细表!$F$6:$F$1000)))</f>
        <v/>
      </c>
      <c r="E108" s="75" t="str">
        <f t="array" ref="E108">IF(A108="","",VLOOKUP(A108,基础资料!A:E,4,0))</f>
        <v/>
      </c>
      <c r="F108" s="76" t="str">
        <f t="array" ref="F108">IF(OR(A108="",D108=""),"",E108*D108)</f>
        <v/>
      </c>
      <c r="G108" s="74" t="str">
        <f t="array" ref="G108">IF(SUMPRODUCT((成品明细表!$A$6:$A$1000&gt;=$G$4)*(成品明细表!$A$6:$A$1000&lt;=$H$4)*(成品明细表!$C$6:$C$1000=$A108)*(成品明细表!$I$6:$I$1000))=0,"",SUMPRODUCT((成品明细表!$A$6:$A$1000&gt;=$G$4)*(成品明细表!$A$6:$A$1000&lt;=$H$4)*(成品明细表!$C$6:$C$1000=$A108)*(成品明细表!$I$6:$I$1000)))</f>
        <v/>
      </c>
      <c r="H108" s="75" t="str">
        <f t="array" ref="H108">IF(A108="","",VLOOKUP(A108,基础资料!A:E,4,0))</f>
        <v/>
      </c>
      <c r="I108" s="76" t="str">
        <f t="array" ref="I108">IF(OR(A108="",G108=""),"",G108*H108)</f>
        <v/>
      </c>
      <c r="J108" s="74" t="str">
        <f t="array" ref="J108">IF(SUMPRODUCT((成品明细表!$A$6:$A$1000&gt;=$G$4)*(成品明细表!$A$6:$A$1000&lt;=$H$4)*(成品明细表!$C$6:$C$1000=$A108)*(成品明细表!$L$6:$L$1000))=0,"",SUMPRODUCT((成品明细表!$A$6:$A$1000&gt;=$G$4)*(成品明细表!$A$6:$A$1000&lt;=$H$4)*(成品明细表!$C$6:$C$1000=$A108)*(成品明细表!$L$6:$L$1000)))</f>
        <v/>
      </c>
      <c r="K108" s="98" t="str">
        <f t="array" ref="K108">IF(A108="","",VLOOKUP(A108,基础资料!A:E,4,0))</f>
        <v/>
      </c>
      <c r="L108" s="76" t="str">
        <f t="array" ref="L108">IF(OR(A108="",J108=""),"",J108*K108)</f>
        <v/>
      </c>
      <c r="M108" s="74" t="str">
        <f t="array" ref="M108">IF(AND(D108="",G108="",J108=""),"",IF(AND(D108="",G108=""),-J108,IF(AND(D108="",J108=""),-G108,IF(AND(G108="",J108=""),D108,IF(D108="",-G108-J108,IF(G108="",D108-J108,IF(J108="",D108-G108,D108-G108-J108)))))))</f>
        <v/>
      </c>
      <c r="N108" s="98" t="str">
        <f t="array" ref="N108">IF(A108="","",VLOOKUP(A108,基础资料!A:E,4,0))</f>
        <v/>
      </c>
      <c r="O108" s="76" t="str">
        <f t="array" ref="O108">IF(OR(A108="",M108=""),"",N108*M108)</f>
        <v/>
      </c>
    </row>
    <row r="109" spans="1:15" s="44" customFormat="1">
      <c r="A109" s="77"/>
      <c r="B109" s="78"/>
      <c r="C109" s="78"/>
      <c r="D109" s="79" t="str">
        <f t="array" ref="D109">IF(SUMPRODUCT((成品明细表!$A$6:$A$1000&gt;=$G$4)*(成品明细表!$A$6:$A$1000&lt;=$H$4)*(成品明细表!$C$6:$C$1000=$A109)*(成品明细表!$F$6:$F$1000))=0,"",SUMPRODUCT((成品明细表!$A$6:$A$1000&gt;=$G$4)*(成品明细表!$A$6:$A$1000&lt;=$H$4)*(成品明细表!$C$6:$C$1000=$A109)*(成品明细表!$F$6:$F$1000)))</f>
        <v/>
      </c>
      <c r="E109" s="80" t="str">
        <f t="array" ref="E109">IF(A109="","",VLOOKUP(A109,基础资料!A:E,4,0))</f>
        <v/>
      </c>
      <c r="F109" s="81" t="str">
        <f t="array" ref="F109">IF(OR(A109="",D109=""),"",E109*D109)</f>
        <v/>
      </c>
      <c r="G109" s="79" t="str">
        <f t="array" ref="G109">IF(SUMPRODUCT((成品明细表!$A$6:$A$1000&gt;=$G$4)*(成品明细表!$A$6:$A$1000&lt;=$H$4)*(成品明细表!$C$6:$C$1000=$A109)*(成品明细表!$I$6:$I$1000))=0,"",SUMPRODUCT((成品明细表!$A$6:$A$1000&gt;=$G$4)*(成品明细表!$A$6:$A$1000&lt;=$H$4)*(成品明细表!$C$6:$C$1000=$A109)*(成品明细表!$I$6:$I$1000)))</f>
        <v/>
      </c>
      <c r="H109" s="80" t="str">
        <f t="array" ref="H109">IF(A109="","",VLOOKUP(A109,基础资料!A:E,4,0))</f>
        <v/>
      </c>
      <c r="I109" s="81" t="str">
        <f t="array" ref="I109">IF(OR(A109="",G109=""),"",G109*H109)</f>
        <v/>
      </c>
      <c r="J109" s="79" t="str">
        <f t="array" ref="J109">IF(SUMPRODUCT((成品明细表!$A$6:$A$1000&gt;=$G$4)*(成品明细表!$A$6:$A$1000&lt;=$H$4)*(成品明细表!$C$6:$C$1000=$A109)*(成品明细表!$L$6:$L$1000))=0,"",SUMPRODUCT((成品明细表!$A$6:$A$1000&gt;=$G$4)*(成品明细表!$A$6:$A$1000&lt;=$H$4)*(成品明细表!$C$6:$C$1000=$A109)*(成品明细表!$L$6:$L$1000)))</f>
        <v/>
      </c>
      <c r="K109" s="99" t="str">
        <f t="array" ref="K109">IF(A109="","",VLOOKUP(A109,基础资料!A:E,4,0))</f>
        <v/>
      </c>
      <c r="L109" s="81" t="str">
        <f t="array" ref="L109">IF(OR(A109="",J109=""),"",J109*K109)</f>
        <v/>
      </c>
      <c r="M109" s="79" t="str">
        <f t="array" ref="M109">IF(AND(D109="",G109="",J109=""),"",IF(AND(D109="",G109=""),-J109,IF(AND(D109="",J109=""),-G109,IF(AND(G109="",J109=""),D109,IF(D109="",-G109-J109,IF(G109="",D109-J109,IF(J109="",D109-G109,D109-G109-J109)))))))</f>
        <v/>
      </c>
      <c r="N109" s="99" t="str">
        <f t="array" ref="N109">IF(A109="","",VLOOKUP(A109,基础资料!A:E,4,0))</f>
        <v/>
      </c>
      <c r="O109" s="81" t="str">
        <f t="array" ref="O109">IF(OR(A109="",M109=""),"",N109*M109)</f>
        <v/>
      </c>
    </row>
    <row r="110" spans="1:15" s="44" customFormat="1">
      <c r="A110" s="15"/>
      <c r="B110" s="73"/>
      <c r="C110" s="73"/>
      <c r="D110" s="74" t="str">
        <f t="array" ref="D110">IF(SUMPRODUCT((成品明细表!$A$6:$A$1000&gt;=$G$4)*(成品明细表!$A$6:$A$1000&lt;=$H$4)*(成品明细表!$C$6:$C$1000=$A110)*(成品明细表!$F$6:$F$1000))=0,"",SUMPRODUCT((成品明细表!$A$6:$A$1000&gt;=$G$4)*(成品明细表!$A$6:$A$1000&lt;=$H$4)*(成品明细表!$C$6:$C$1000=$A110)*(成品明细表!$F$6:$F$1000)))</f>
        <v/>
      </c>
      <c r="E110" s="75" t="str">
        <f t="array" ref="E110">IF(A110="","",VLOOKUP(A110,基础资料!A:E,4,0))</f>
        <v/>
      </c>
      <c r="F110" s="76" t="str">
        <f t="array" ref="F110">IF(OR(A110="",D110=""),"",E110*D110)</f>
        <v/>
      </c>
      <c r="G110" s="74" t="str">
        <f t="array" ref="G110">IF(SUMPRODUCT((成品明细表!$A$6:$A$1000&gt;=$G$4)*(成品明细表!$A$6:$A$1000&lt;=$H$4)*(成品明细表!$C$6:$C$1000=$A110)*(成品明细表!$I$6:$I$1000))=0,"",SUMPRODUCT((成品明细表!$A$6:$A$1000&gt;=$G$4)*(成品明细表!$A$6:$A$1000&lt;=$H$4)*(成品明细表!$C$6:$C$1000=$A110)*(成品明细表!$I$6:$I$1000)))</f>
        <v/>
      </c>
      <c r="H110" s="75" t="str">
        <f t="array" ref="H110">IF(A110="","",VLOOKUP(A110,基础资料!A:E,4,0))</f>
        <v/>
      </c>
      <c r="I110" s="76" t="str">
        <f t="array" ref="I110">IF(OR(A110="",G110=""),"",G110*H110)</f>
        <v/>
      </c>
      <c r="J110" s="74" t="str">
        <f t="array" ref="J110">IF(SUMPRODUCT((成品明细表!$A$6:$A$1000&gt;=$G$4)*(成品明细表!$A$6:$A$1000&lt;=$H$4)*(成品明细表!$C$6:$C$1000=$A110)*(成品明细表!$L$6:$L$1000))=0,"",SUMPRODUCT((成品明细表!$A$6:$A$1000&gt;=$G$4)*(成品明细表!$A$6:$A$1000&lt;=$H$4)*(成品明细表!$C$6:$C$1000=$A110)*(成品明细表!$L$6:$L$1000)))</f>
        <v/>
      </c>
      <c r="K110" s="98" t="str">
        <f t="array" ref="K110">IF(A110="","",VLOOKUP(A110,基础资料!A:E,4,0))</f>
        <v/>
      </c>
      <c r="L110" s="76" t="str">
        <f t="array" ref="L110">IF(OR(A110="",J110=""),"",J110*K110)</f>
        <v/>
      </c>
      <c r="M110" s="74" t="str">
        <f t="array" ref="M110">IF(AND(D110="",G110="",J110=""),"",IF(AND(D110="",G110=""),-J110,IF(AND(D110="",J110=""),-G110,IF(AND(G110="",J110=""),D110,IF(D110="",-G110-J110,IF(G110="",D110-J110,IF(J110="",D110-G110,D110-G110-J110)))))))</f>
        <v/>
      </c>
      <c r="N110" s="98" t="str">
        <f t="array" ref="N110">IF(A110="","",VLOOKUP(A110,基础资料!A:E,4,0))</f>
        <v/>
      </c>
      <c r="O110" s="76" t="str">
        <f t="array" ref="O110">IF(OR(A110="",M110=""),"",N110*M110)</f>
        <v/>
      </c>
    </row>
    <row r="111" spans="1:15" s="44" customFormat="1">
      <c r="A111" s="77"/>
      <c r="B111" s="78"/>
      <c r="C111" s="78"/>
      <c r="D111" s="79" t="str">
        <f t="array" ref="D111">IF(SUMPRODUCT((成品明细表!$A$6:$A$1000&gt;=$G$4)*(成品明细表!$A$6:$A$1000&lt;=$H$4)*(成品明细表!$C$6:$C$1000=$A111)*(成品明细表!$F$6:$F$1000))=0,"",SUMPRODUCT((成品明细表!$A$6:$A$1000&gt;=$G$4)*(成品明细表!$A$6:$A$1000&lt;=$H$4)*(成品明细表!$C$6:$C$1000=$A111)*(成品明细表!$F$6:$F$1000)))</f>
        <v/>
      </c>
      <c r="E111" s="80" t="str">
        <f t="array" ref="E111">IF(A111="","",VLOOKUP(A111,基础资料!A:E,4,0))</f>
        <v/>
      </c>
      <c r="F111" s="81" t="str">
        <f t="array" ref="F111">IF(OR(A111="",D111=""),"",E111*D111)</f>
        <v/>
      </c>
      <c r="G111" s="79" t="str">
        <f t="array" ref="G111">IF(SUMPRODUCT((成品明细表!$A$6:$A$1000&gt;=$G$4)*(成品明细表!$A$6:$A$1000&lt;=$H$4)*(成品明细表!$C$6:$C$1000=$A111)*(成品明细表!$I$6:$I$1000))=0,"",SUMPRODUCT((成品明细表!$A$6:$A$1000&gt;=$G$4)*(成品明细表!$A$6:$A$1000&lt;=$H$4)*(成品明细表!$C$6:$C$1000=$A111)*(成品明细表!$I$6:$I$1000)))</f>
        <v/>
      </c>
      <c r="H111" s="80" t="str">
        <f t="array" ref="H111">IF(A111="","",VLOOKUP(A111,基础资料!A:E,4,0))</f>
        <v/>
      </c>
      <c r="I111" s="81" t="str">
        <f t="array" ref="I111">IF(OR(A111="",G111=""),"",G111*H111)</f>
        <v/>
      </c>
      <c r="J111" s="79" t="str">
        <f t="array" ref="J111">IF(SUMPRODUCT((成品明细表!$A$6:$A$1000&gt;=$G$4)*(成品明细表!$A$6:$A$1000&lt;=$H$4)*(成品明细表!$C$6:$C$1000=$A111)*(成品明细表!$L$6:$L$1000))=0,"",SUMPRODUCT((成品明细表!$A$6:$A$1000&gt;=$G$4)*(成品明细表!$A$6:$A$1000&lt;=$H$4)*(成品明细表!$C$6:$C$1000=$A111)*(成品明细表!$L$6:$L$1000)))</f>
        <v/>
      </c>
      <c r="K111" s="99" t="str">
        <f t="array" ref="K111">IF(A111="","",VLOOKUP(A111,基础资料!A:E,4,0))</f>
        <v/>
      </c>
      <c r="L111" s="81" t="str">
        <f t="array" ref="L111">IF(OR(A111="",J111=""),"",J111*K111)</f>
        <v/>
      </c>
      <c r="M111" s="79" t="str">
        <f t="array" ref="M111">IF(AND(D111="",G111="",J111=""),"",IF(AND(D111="",G111=""),-J111,IF(AND(D111="",J111=""),-G111,IF(AND(G111="",J111=""),D111,IF(D111="",-G111-J111,IF(G111="",D111-J111,IF(J111="",D111-G111,D111-G111-J111)))))))</f>
        <v/>
      </c>
      <c r="N111" s="99" t="str">
        <f t="array" ref="N111">IF(A111="","",VLOOKUP(A111,基础资料!A:E,4,0))</f>
        <v/>
      </c>
      <c r="O111" s="81" t="str">
        <f t="array" ref="O111">IF(OR(A111="",M111=""),"",N111*M111)</f>
        <v/>
      </c>
    </row>
    <row r="112" spans="1:15" s="44" customFormat="1">
      <c r="A112" s="15"/>
      <c r="B112" s="73"/>
      <c r="C112" s="73"/>
      <c r="D112" s="74" t="str">
        <f t="array" ref="D112">IF(SUMPRODUCT((成品明细表!$A$6:$A$1000&gt;=$G$4)*(成品明细表!$A$6:$A$1000&lt;=$H$4)*(成品明细表!$C$6:$C$1000=$A112)*(成品明细表!$F$6:$F$1000))=0,"",SUMPRODUCT((成品明细表!$A$6:$A$1000&gt;=$G$4)*(成品明细表!$A$6:$A$1000&lt;=$H$4)*(成品明细表!$C$6:$C$1000=$A112)*(成品明细表!$F$6:$F$1000)))</f>
        <v/>
      </c>
      <c r="E112" s="75" t="str">
        <f t="array" ref="E112">IF(A112="","",VLOOKUP(A112,基础资料!A:E,4,0))</f>
        <v/>
      </c>
      <c r="F112" s="76" t="str">
        <f t="array" ref="F112">IF(OR(A112="",D112=""),"",E112*D112)</f>
        <v/>
      </c>
      <c r="G112" s="74" t="str">
        <f t="array" ref="G112">IF(SUMPRODUCT((成品明细表!$A$6:$A$1000&gt;=$G$4)*(成品明细表!$A$6:$A$1000&lt;=$H$4)*(成品明细表!$C$6:$C$1000=$A112)*(成品明细表!$I$6:$I$1000))=0,"",SUMPRODUCT((成品明细表!$A$6:$A$1000&gt;=$G$4)*(成品明细表!$A$6:$A$1000&lt;=$H$4)*(成品明细表!$C$6:$C$1000=$A112)*(成品明细表!$I$6:$I$1000)))</f>
        <v/>
      </c>
      <c r="H112" s="75" t="str">
        <f t="array" ref="H112">IF(A112="","",VLOOKUP(A112,基础资料!A:E,4,0))</f>
        <v/>
      </c>
      <c r="I112" s="76" t="str">
        <f t="array" ref="I112">IF(OR(A112="",G112=""),"",G112*H112)</f>
        <v/>
      </c>
      <c r="J112" s="74" t="str">
        <f t="array" ref="J112">IF(SUMPRODUCT((成品明细表!$A$6:$A$1000&gt;=$G$4)*(成品明细表!$A$6:$A$1000&lt;=$H$4)*(成品明细表!$C$6:$C$1000=$A112)*(成品明细表!$L$6:$L$1000))=0,"",SUMPRODUCT((成品明细表!$A$6:$A$1000&gt;=$G$4)*(成品明细表!$A$6:$A$1000&lt;=$H$4)*(成品明细表!$C$6:$C$1000=$A112)*(成品明细表!$L$6:$L$1000)))</f>
        <v/>
      </c>
      <c r="K112" s="98" t="str">
        <f t="array" ref="K112">IF(A112="","",VLOOKUP(A112,基础资料!A:E,4,0))</f>
        <v/>
      </c>
      <c r="L112" s="76" t="str">
        <f t="array" ref="L112">IF(OR(A112="",J112=""),"",J112*K112)</f>
        <v/>
      </c>
      <c r="M112" s="74" t="str">
        <f t="array" ref="M112">IF(AND(D112="",G112="",J112=""),"",IF(AND(D112="",G112=""),-J112,IF(AND(D112="",J112=""),-G112,IF(AND(G112="",J112=""),D112,IF(D112="",-G112-J112,IF(G112="",D112-J112,IF(J112="",D112-G112,D112-G112-J112)))))))</f>
        <v/>
      </c>
      <c r="N112" s="98" t="str">
        <f t="array" ref="N112">IF(A112="","",VLOOKUP(A112,基础资料!A:E,4,0))</f>
        <v/>
      </c>
      <c r="O112" s="76" t="str">
        <f t="array" ref="O112">IF(OR(A112="",M112=""),"",N112*M112)</f>
        <v/>
      </c>
    </row>
    <row r="113" spans="1:15" s="44" customFormat="1">
      <c r="A113" s="77"/>
      <c r="B113" s="78"/>
      <c r="C113" s="78"/>
      <c r="D113" s="79" t="str">
        <f t="array" ref="D113">IF(SUMPRODUCT((成品明细表!$A$6:$A$1000&gt;=$G$4)*(成品明细表!$A$6:$A$1000&lt;=$H$4)*(成品明细表!$C$6:$C$1000=$A113)*(成品明细表!$F$6:$F$1000))=0,"",SUMPRODUCT((成品明细表!$A$6:$A$1000&gt;=$G$4)*(成品明细表!$A$6:$A$1000&lt;=$H$4)*(成品明细表!$C$6:$C$1000=$A113)*(成品明细表!$F$6:$F$1000)))</f>
        <v/>
      </c>
      <c r="E113" s="80" t="str">
        <f t="array" ref="E113">IF(A113="","",VLOOKUP(A113,基础资料!A:E,4,0))</f>
        <v/>
      </c>
      <c r="F113" s="81" t="str">
        <f t="array" ref="F113">IF(OR(A113="",D113=""),"",E113*D113)</f>
        <v/>
      </c>
      <c r="G113" s="79" t="str">
        <f t="array" ref="G113">IF(SUMPRODUCT((成品明细表!$A$6:$A$1000&gt;=$G$4)*(成品明细表!$A$6:$A$1000&lt;=$H$4)*(成品明细表!$C$6:$C$1000=$A113)*(成品明细表!$I$6:$I$1000))=0,"",SUMPRODUCT((成品明细表!$A$6:$A$1000&gt;=$G$4)*(成品明细表!$A$6:$A$1000&lt;=$H$4)*(成品明细表!$C$6:$C$1000=$A113)*(成品明细表!$I$6:$I$1000)))</f>
        <v/>
      </c>
      <c r="H113" s="80" t="str">
        <f t="array" ref="H113">IF(A113="","",VLOOKUP(A113,基础资料!A:E,4,0))</f>
        <v/>
      </c>
      <c r="I113" s="81" t="str">
        <f t="array" ref="I113">IF(OR(A113="",G113=""),"",G113*H113)</f>
        <v/>
      </c>
      <c r="J113" s="79" t="str">
        <f t="array" ref="J113">IF(SUMPRODUCT((成品明细表!$A$6:$A$1000&gt;=$G$4)*(成品明细表!$A$6:$A$1000&lt;=$H$4)*(成品明细表!$C$6:$C$1000=$A113)*(成品明细表!$L$6:$L$1000))=0,"",SUMPRODUCT((成品明细表!$A$6:$A$1000&gt;=$G$4)*(成品明细表!$A$6:$A$1000&lt;=$H$4)*(成品明细表!$C$6:$C$1000=$A113)*(成品明细表!$L$6:$L$1000)))</f>
        <v/>
      </c>
      <c r="K113" s="99" t="str">
        <f t="array" ref="K113">IF(A113="","",VLOOKUP(A113,基础资料!A:E,4,0))</f>
        <v/>
      </c>
      <c r="L113" s="81" t="str">
        <f t="array" ref="L113">IF(OR(A113="",J113=""),"",J113*K113)</f>
        <v/>
      </c>
      <c r="M113" s="79" t="str">
        <f t="array" ref="M113">IF(AND(D113="",G113="",J113=""),"",IF(AND(D113="",G113=""),-J113,IF(AND(D113="",J113=""),-G113,IF(AND(G113="",J113=""),D113,IF(D113="",-G113-J113,IF(G113="",D113-J113,IF(J113="",D113-G113,D113-G113-J113)))))))</f>
        <v/>
      </c>
      <c r="N113" s="99" t="str">
        <f t="array" ref="N113">IF(A113="","",VLOOKUP(A113,基础资料!A:E,4,0))</f>
        <v/>
      </c>
      <c r="O113" s="81" t="str">
        <f t="array" ref="O113">IF(OR(A113="",M113=""),"",N113*M113)</f>
        <v/>
      </c>
    </row>
    <row r="114" spans="1:15" s="44" customFormat="1">
      <c r="A114" s="15"/>
      <c r="B114" s="73"/>
      <c r="C114" s="73"/>
      <c r="D114" s="74" t="str">
        <f t="array" ref="D114">IF(SUMPRODUCT((成品明细表!$A$6:$A$1000&gt;=$G$4)*(成品明细表!$A$6:$A$1000&lt;=$H$4)*(成品明细表!$C$6:$C$1000=$A114)*(成品明细表!$F$6:$F$1000))=0,"",SUMPRODUCT((成品明细表!$A$6:$A$1000&gt;=$G$4)*(成品明细表!$A$6:$A$1000&lt;=$H$4)*(成品明细表!$C$6:$C$1000=$A114)*(成品明细表!$F$6:$F$1000)))</f>
        <v/>
      </c>
      <c r="E114" s="75" t="str">
        <f t="array" ref="E114">IF(A114="","",VLOOKUP(A114,基础资料!A:E,4,0))</f>
        <v/>
      </c>
      <c r="F114" s="76" t="str">
        <f t="array" ref="F114">IF(OR(A114="",D114=""),"",E114*D114)</f>
        <v/>
      </c>
      <c r="G114" s="74" t="str">
        <f t="array" ref="G114">IF(SUMPRODUCT((成品明细表!$A$6:$A$1000&gt;=$G$4)*(成品明细表!$A$6:$A$1000&lt;=$H$4)*(成品明细表!$C$6:$C$1000=$A114)*(成品明细表!$I$6:$I$1000))=0,"",SUMPRODUCT((成品明细表!$A$6:$A$1000&gt;=$G$4)*(成品明细表!$A$6:$A$1000&lt;=$H$4)*(成品明细表!$C$6:$C$1000=$A114)*(成品明细表!$I$6:$I$1000)))</f>
        <v/>
      </c>
      <c r="H114" s="75" t="str">
        <f t="array" ref="H114">IF(A114="","",VLOOKUP(A114,基础资料!A:E,4,0))</f>
        <v/>
      </c>
      <c r="I114" s="76" t="str">
        <f t="array" ref="I114">IF(OR(A114="",G114=""),"",G114*H114)</f>
        <v/>
      </c>
      <c r="J114" s="74" t="str">
        <f t="array" ref="J114">IF(SUMPRODUCT((成品明细表!$A$6:$A$1000&gt;=$G$4)*(成品明细表!$A$6:$A$1000&lt;=$H$4)*(成品明细表!$C$6:$C$1000=$A114)*(成品明细表!$L$6:$L$1000))=0,"",SUMPRODUCT((成品明细表!$A$6:$A$1000&gt;=$G$4)*(成品明细表!$A$6:$A$1000&lt;=$H$4)*(成品明细表!$C$6:$C$1000=$A114)*(成品明细表!$L$6:$L$1000)))</f>
        <v/>
      </c>
      <c r="K114" s="98" t="str">
        <f t="array" ref="K114">IF(A114="","",VLOOKUP(A114,基础资料!A:E,4,0))</f>
        <v/>
      </c>
      <c r="L114" s="76" t="str">
        <f t="array" ref="L114">IF(OR(A114="",J114=""),"",J114*K114)</f>
        <v/>
      </c>
      <c r="M114" s="74" t="str">
        <f t="array" ref="M114">IF(AND(D114="",G114="",J114=""),"",IF(AND(D114="",G114=""),-J114,IF(AND(D114="",J114=""),-G114,IF(AND(G114="",J114=""),D114,IF(D114="",-G114-J114,IF(G114="",D114-J114,IF(J114="",D114-G114,D114-G114-J114)))))))</f>
        <v/>
      </c>
      <c r="N114" s="98" t="str">
        <f t="array" ref="N114">IF(A114="","",VLOOKUP(A114,基础资料!A:E,4,0))</f>
        <v/>
      </c>
      <c r="O114" s="76" t="str">
        <f t="array" ref="O114">IF(OR(A114="",M114=""),"",N114*M114)</f>
        <v/>
      </c>
    </row>
    <row r="115" spans="1:15" s="44" customFormat="1">
      <c r="A115" s="77"/>
      <c r="B115" s="78"/>
      <c r="C115" s="78"/>
      <c r="D115" s="79" t="str">
        <f t="array" ref="D115">IF(SUMPRODUCT((成品明细表!$A$6:$A$1000&gt;=$G$4)*(成品明细表!$A$6:$A$1000&lt;=$H$4)*(成品明细表!$C$6:$C$1000=$A115)*(成品明细表!$F$6:$F$1000))=0,"",SUMPRODUCT((成品明细表!$A$6:$A$1000&gt;=$G$4)*(成品明细表!$A$6:$A$1000&lt;=$H$4)*(成品明细表!$C$6:$C$1000=$A115)*(成品明细表!$F$6:$F$1000)))</f>
        <v/>
      </c>
      <c r="E115" s="80" t="str">
        <f t="array" ref="E115">IF(A115="","",VLOOKUP(A115,基础资料!A:E,4,0))</f>
        <v/>
      </c>
      <c r="F115" s="81" t="str">
        <f t="array" ref="F115">IF(OR(A115="",D115=""),"",E115*D115)</f>
        <v/>
      </c>
      <c r="G115" s="79" t="str">
        <f t="array" ref="G115">IF(SUMPRODUCT((成品明细表!$A$6:$A$1000&gt;=$G$4)*(成品明细表!$A$6:$A$1000&lt;=$H$4)*(成品明细表!$C$6:$C$1000=$A115)*(成品明细表!$I$6:$I$1000))=0,"",SUMPRODUCT((成品明细表!$A$6:$A$1000&gt;=$G$4)*(成品明细表!$A$6:$A$1000&lt;=$H$4)*(成品明细表!$C$6:$C$1000=$A115)*(成品明细表!$I$6:$I$1000)))</f>
        <v/>
      </c>
      <c r="H115" s="80" t="str">
        <f t="array" ref="H115">IF(A115="","",VLOOKUP(A115,基础资料!A:E,4,0))</f>
        <v/>
      </c>
      <c r="I115" s="81" t="str">
        <f t="array" ref="I115">IF(OR(A115="",G115=""),"",G115*H115)</f>
        <v/>
      </c>
      <c r="J115" s="79" t="str">
        <f t="array" ref="J115">IF(SUMPRODUCT((成品明细表!$A$6:$A$1000&gt;=$G$4)*(成品明细表!$A$6:$A$1000&lt;=$H$4)*(成品明细表!$C$6:$C$1000=$A115)*(成品明细表!$L$6:$L$1000))=0,"",SUMPRODUCT((成品明细表!$A$6:$A$1000&gt;=$G$4)*(成品明细表!$A$6:$A$1000&lt;=$H$4)*(成品明细表!$C$6:$C$1000=$A115)*(成品明细表!$L$6:$L$1000)))</f>
        <v/>
      </c>
      <c r="K115" s="99" t="str">
        <f t="array" ref="K115">IF(A115="","",VLOOKUP(A115,基础资料!A:E,4,0))</f>
        <v/>
      </c>
      <c r="L115" s="81" t="str">
        <f t="array" ref="L115">IF(OR(A115="",J115=""),"",J115*K115)</f>
        <v/>
      </c>
      <c r="M115" s="79" t="str">
        <f t="array" ref="M115">IF(AND(D115="",G115="",J115=""),"",IF(AND(D115="",G115=""),-J115,IF(AND(D115="",J115=""),-G115,IF(AND(G115="",J115=""),D115,IF(D115="",-G115-J115,IF(G115="",D115-J115,IF(J115="",D115-G115,D115-G115-J115)))))))</f>
        <v/>
      </c>
      <c r="N115" s="99" t="str">
        <f t="array" ref="N115">IF(A115="","",VLOOKUP(A115,基础资料!A:E,4,0))</f>
        <v/>
      </c>
      <c r="O115" s="81" t="str">
        <f t="array" ref="O115">IF(OR(A115="",M115=""),"",N115*M115)</f>
        <v/>
      </c>
    </row>
    <row r="116" spans="1:15" s="44" customFormat="1">
      <c r="A116" s="15"/>
      <c r="B116" s="73"/>
      <c r="C116" s="73"/>
      <c r="D116" s="74" t="str">
        <f t="array" ref="D116">IF(SUMPRODUCT((成品明细表!$A$6:$A$1000&gt;=$G$4)*(成品明细表!$A$6:$A$1000&lt;=$H$4)*(成品明细表!$C$6:$C$1000=$A116)*(成品明细表!$F$6:$F$1000))=0,"",SUMPRODUCT((成品明细表!$A$6:$A$1000&gt;=$G$4)*(成品明细表!$A$6:$A$1000&lt;=$H$4)*(成品明细表!$C$6:$C$1000=$A116)*(成品明细表!$F$6:$F$1000)))</f>
        <v/>
      </c>
      <c r="E116" s="75" t="str">
        <f t="array" ref="E116">IF(A116="","",VLOOKUP(A116,基础资料!A:E,4,0))</f>
        <v/>
      </c>
      <c r="F116" s="76" t="str">
        <f t="array" ref="F116">IF(OR(A116="",D116=""),"",E116*D116)</f>
        <v/>
      </c>
      <c r="G116" s="74" t="str">
        <f t="array" ref="G116">IF(SUMPRODUCT((成品明细表!$A$6:$A$1000&gt;=$G$4)*(成品明细表!$A$6:$A$1000&lt;=$H$4)*(成品明细表!$C$6:$C$1000=$A116)*(成品明细表!$I$6:$I$1000))=0,"",SUMPRODUCT((成品明细表!$A$6:$A$1000&gt;=$G$4)*(成品明细表!$A$6:$A$1000&lt;=$H$4)*(成品明细表!$C$6:$C$1000=$A116)*(成品明细表!$I$6:$I$1000)))</f>
        <v/>
      </c>
      <c r="H116" s="75" t="str">
        <f t="array" ref="H116">IF(A116="","",VLOOKUP(A116,基础资料!A:E,4,0))</f>
        <v/>
      </c>
      <c r="I116" s="76" t="str">
        <f t="array" ref="I116">IF(OR(A116="",G116=""),"",G116*H116)</f>
        <v/>
      </c>
      <c r="J116" s="74" t="str">
        <f t="array" ref="J116">IF(SUMPRODUCT((成品明细表!$A$6:$A$1000&gt;=$G$4)*(成品明细表!$A$6:$A$1000&lt;=$H$4)*(成品明细表!$C$6:$C$1000=$A116)*(成品明细表!$L$6:$L$1000))=0,"",SUMPRODUCT((成品明细表!$A$6:$A$1000&gt;=$G$4)*(成品明细表!$A$6:$A$1000&lt;=$H$4)*(成品明细表!$C$6:$C$1000=$A116)*(成品明细表!$L$6:$L$1000)))</f>
        <v/>
      </c>
      <c r="K116" s="98" t="str">
        <f t="array" ref="K116">IF(A116="","",VLOOKUP(A116,基础资料!A:E,4,0))</f>
        <v/>
      </c>
      <c r="L116" s="76" t="str">
        <f t="array" ref="L116">IF(OR(A116="",J116=""),"",J116*K116)</f>
        <v/>
      </c>
      <c r="M116" s="74" t="str">
        <f t="array" ref="M116">IF(AND(D116="",G116="",J116=""),"",IF(AND(D116="",G116=""),-J116,IF(AND(D116="",J116=""),-G116,IF(AND(G116="",J116=""),D116,IF(D116="",-G116-J116,IF(G116="",D116-J116,IF(J116="",D116-G116,D116-G116-J116)))))))</f>
        <v/>
      </c>
      <c r="N116" s="98" t="str">
        <f t="array" ref="N116">IF(A116="","",VLOOKUP(A116,基础资料!A:E,4,0))</f>
        <v/>
      </c>
      <c r="O116" s="76" t="str">
        <f t="array" ref="O116">IF(OR(A116="",M116=""),"",N116*M116)</f>
        <v/>
      </c>
    </row>
    <row r="117" spans="1:15" s="44" customFormat="1">
      <c r="A117" s="77"/>
      <c r="B117" s="78"/>
      <c r="C117" s="78"/>
      <c r="D117" s="79" t="str">
        <f t="array" ref="D117">IF(SUMPRODUCT((成品明细表!$A$6:$A$1000&gt;=$G$4)*(成品明细表!$A$6:$A$1000&lt;=$H$4)*(成品明细表!$C$6:$C$1000=$A117)*(成品明细表!$F$6:$F$1000))=0,"",SUMPRODUCT((成品明细表!$A$6:$A$1000&gt;=$G$4)*(成品明细表!$A$6:$A$1000&lt;=$H$4)*(成品明细表!$C$6:$C$1000=$A117)*(成品明细表!$F$6:$F$1000)))</f>
        <v/>
      </c>
      <c r="E117" s="80" t="str">
        <f t="array" ref="E117">IF(A117="","",VLOOKUP(A117,基础资料!A:E,4,0))</f>
        <v/>
      </c>
      <c r="F117" s="81" t="str">
        <f t="array" ref="F117">IF(OR(A117="",D117=""),"",E117*D117)</f>
        <v/>
      </c>
      <c r="G117" s="79" t="str">
        <f t="array" ref="G117">IF(SUMPRODUCT((成品明细表!$A$6:$A$1000&gt;=$G$4)*(成品明细表!$A$6:$A$1000&lt;=$H$4)*(成品明细表!$C$6:$C$1000=$A117)*(成品明细表!$I$6:$I$1000))=0,"",SUMPRODUCT((成品明细表!$A$6:$A$1000&gt;=$G$4)*(成品明细表!$A$6:$A$1000&lt;=$H$4)*(成品明细表!$C$6:$C$1000=$A117)*(成品明细表!$I$6:$I$1000)))</f>
        <v/>
      </c>
      <c r="H117" s="80" t="str">
        <f t="array" ref="H117">IF(A117="","",VLOOKUP(A117,基础资料!A:E,4,0))</f>
        <v/>
      </c>
      <c r="I117" s="81" t="str">
        <f t="array" ref="I117">IF(OR(A117="",G117=""),"",G117*H117)</f>
        <v/>
      </c>
      <c r="J117" s="79" t="str">
        <f t="array" ref="J117">IF(SUMPRODUCT((成品明细表!$A$6:$A$1000&gt;=$G$4)*(成品明细表!$A$6:$A$1000&lt;=$H$4)*(成品明细表!$C$6:$C$1000=$A117)*(成品明细表!$L$6:$L$1000))=0,"",SUMPRODUCT((成品明细表!$A$6:$A$1000&gt;=$G$4)*(成品明细表!$A$6:$A$1000&lt;=$H$4)*(成品明细表!$C$6:$C$1000=$A117)*(成品明细表!$L$6:$L$1000)))</f>
        <v/>
      </c>
      <c r="K117" s="99" t="str">
        <f t="array" ref="K117">IF(A117="","",VLOOKUP(A117,基础资料!A:E,4,0))</f>
        <v/>
      </c>
      <c r="L117" s="81" t="str">
        <f t="array" ref="L117">IF(OR(A117="",J117=""),"",J117*K117)</f>
        <v/>
      </c>
      <c r="M117" s="79" t="str">
        <f t="array" ref="M117">IF(AND(D117="",G117="",J117=""),"",IF(AND(D117="",G117=""),-J117,IF(AND(D117="",J117=""),-G117,IF(AND(G117="",J117=""),D117,IF(D117="",-G117-J117,IF(G117="",D117-J117,IF(J117="",D117-G117,D117-G117-J117)))))))</f>
        <v/>
      </c>
      <c r="N117" s="99" t="str">
        <f t="array" ref="N117">IF(A117="","",VLOOKUP(A117,基础资料!A:E,4,0))</f>
        <v/>
      </c>
      <c r="O117" s="81" t="str">
        <f t="array" ref="O117">IF(OR(A117="",M117=""),"",N117*M117)</f>
        <v/>
      </c>
    </row>
    <row r="118" spans="1:15" s="44" customFormat="1">
      <c r="A118" s="15"/>
      <c r="B118" s="73"/>
      <c r="C118" s="73"/>
      <c r="D118" s="74" t="str">
        <f t="array" ref="D118">IF(SUMPRODUCT((成品明细表!$A$6:$A$1000&gt;=$G$4)*(成品明细表!$A$6:$A$1000&lt;=$H$4)*(成品明细表!$C$6:$C$1000=$A118)*(成品明细表!$F$6:$F$1000))=0,"",SUMPRODUCT((成品明细表!$A$6:$A$1000&gt;=$G$4)*(成品明细表!$A$6:$A$1000&lt;=$H$4)*(成品明细表!$C$6:$C$1000=$A118)*(成品明细表!$F$6:$F$1000)))</f>
        <v/>
      </c>
      <c r="E118" s="75" t="str">
        <f t="array" ref="E118">IF(A118="","",VLOOKUP(A118,基础资料!A:E,4,0))</f>
        <v/>
      </c>
      <c r="F118" s="76" t="str">
        <f t="array" ref="F118">IF(OR(A118="",D118=""),"",E118*D118)</f>
        <v/>
      </c>
      <c r="G118" s="74" t="str">
        <f t="array" ref="G118">IF(SUMPRODUCT((成品明细表!$A$6:$A$1000&gt;=$G$4)*(成品明细表!$A$6:$A$1000&lt;=$H$4)*(成品明细表!$C$6:$C$1000=$A118)*(成品明细表!$I$6:$I$1000))=0,"",SUMPRODUCT((成品明细表!$A$6:$A$1000&gt;=$G$4)*(成品明细表!$A$6:$A$1000&lt;=$H$4)*(成品明细表!$C$6:$C$1000=$A118)*(成品明细表!$I$6:$I$1000)))</f>
        <v/>
      </c>
      <c r="H118" s="75" t="str">
        <f t="array" ref="H118">IF(A118="","",VLOOKUP(A118,基础资料!A:E,4,0))</f>
        <v/>
      </c>
      <c r="I118" s="76" t="str">
        <f t="array" ref="I118">IF(OR(A118="",G118=""),"",G118*H118)</f>
        <v/>
      </c>
      <c r="J118" s="74" t="str">
        <f t="array" ref="J118">IF(SUMPRODUCT((成品明细表!$A$6:$A$1000&gt;=$G$4)*(成品明细表!$A$6:$A$1000&lt;=$H$4)*(成品明细表!$C$6:$C$1000=$A118)*(成品明细表!$L$6:$L$1000))=0,"",SUMPRODUCT((成品明细表!$A$6:$A$1000&gt;=$G$4)*(成品明细表!$A$6:$A$1000&lt;=$H$4)*(成品明细表!$C$6:$C$1000=$A118)*(成品明细表!$L$6:$L$1000)))</f>
        <v/>
      </c>
      <c r="K118" s="98" t="str">
        <f t="array" ref="K118">IF(A118="","",VLOOKUP(A118,基础资料!A:E,4,0))</f>
        <v/>
      </c>
      <c r="L118" s="76" t="str">
        <f t="array" ref="L118">IF(OR(A118="",J118=""),"",J118*K118)</f>
        <v/>
      </c>
      <c r="M118" s="74" t="str">
        <f t="array" ref="M118">IF(AND(D118="",G118="",J118=""),"",IF(AND(D118="",G118=""),-J118,IF(AND(D118="",J118=""),-G118,IF(AND(G118="",J118=""),D118,IF(D118="",-G118-J118,IF(G118="",D118-J118,IF(J118="",D118-G118,D118-G118-J118)))))))</f>
        <v/>
      </c>
      <c r="N118" s="98" t="str">
        <f t="array" ref="N118">IF(A118="","",VLOOKUP(A118,基础资料!A:E,4,0))</f>
        <v/>
      </c>
      <c r="O118" s="76" t="str">
        <f t="array" ref="O118">IF(OR(A118="",M118=""),"",N118*M118)</f>
        <v/>
      </c>
    </row>
    <row r="119" spans="1:15" s="44" customFormat="1">
      <c r="A119" s="77"/>
      <c r="B119" s="78"/>
      <c r="C119" s="78"/>
      <c r="D119" s="79" t="str">
        <f t="array" ref="D119">IF(SUMPRODUCT((成品明细表!$A$6:$A$1000&gt;=$G$4)*(成品明细表!$A$6:$A$1000&lt;=$H$4)*(成品明细表!$C$6:$C$1000=$A119)*(成品明细表!$F$6:$F$1000))=0,"",SUMPRODUCT((成品明细表!$A$6:$A$1000&gt;=$G$4)*(成品明细表!$A$6:$A$1000&lt;=$H$4)*(成品明细表!$C$6:$C$1000=$A119)*(成品明细表!$F$6:$F$1000)))</f>
        <v/>
      </c>
      <c r="E119" s="80" t="str">
        <f t="array" ref="E119">IF(A119="","",VLOOKUP(A119,基础资料!A:E,4,0))</f>
        <v/>
      </c>
      <c r="F119" s="81" t="str">
        <f t="array" ref="F119">IF(OR(A119="",D119=""),"",E119*D119)</f>
        <v/>
      </c>
      <c r="G119" s="79" t="str">
        <f t="array" ref="G119">IF(SUMPRODUCT((成品明细表!$A$6:$A$1000&gt;=$G$4)*(成品明细表!$A$6:$A$1000&lt;=$H$4)*(成品明细表!$C$6:$C$1000=$A119)*(成品明细表!$I$6:$I$1000))=0,"",SUMPRODUCT((成品明细表!$A$6:$A$1000&gt;=$G$4)*(成品明细表!$A$6:$A$1000&lt;=$H$4)*(成品明细表!$C$6:$C$1000=$A119)*(成品明细表!$I$6:$I$1000)))</f>
        <v/>
      </c>
      <c r="H119" s="80" t="str">
        <f t="array" ref="H119">IF(A119="","",VLOOKUP(A119,基础资料!A:E,4,0))</f>
        <v/>
      </c>
      <c r="I119" s="81" t="str">
        <f t="array" ref="I119">IF(OR(A119="",G119=""),"",G119*H119)</f>
        <v/>
      </c>
      <c r="J119" s="79" t="str">
        <f t="array" ref="J119">IF(SUMPRODUCT((成品明细表!$A$6:$A$1000&gt;=$G$4)*(成品明细表!$A$6:$A$1000&lt;=$H$4)*(成品明细表!$C$6:$C$1000=$A119)*(成品明细表!$L$6:$L$1000))=0,"",SUMPRODUCT((成品明细表!$A$6:$A$1000&gt;=$G$4)*(成品明细表!$A$6:$A$1000&lt;=$H$4)*(成品明细表!$C$6:$C$1000=$A119)*(成品明细表!$L$6:$L$1000)))</f>
        <v/>
      </c>
      <c r="K119" s="99" t="str">
        <f t="array" ref="K119">IF(A119="","",VLOOKUP(A119,基础资料!A:E,4,0))</f>
        <v/>
      </c>
      <c r="L119" s="81" t="str">
        <f t="array" ref="L119">IF(OR(A119="",J119=""),"",J119*K119)</f>
        <v/>
      </c>
      <c r="M119" s="79" t="str">
        <f t="array" ref="M119">IF(AND(D119="",G119="",J119=""),"",IF(AND(D119="",G119=""),-J119,IF(AND(D119="",J119=""),-G119,IF(AND(G119="",J119=""),D119,IF(D119="",-G119-J119,IF(G119="",D119-J119,IF(J119="",D119-G119,D119-G119-J119)))))))</f>
        <v/>
      </c>
      <c r="N119" s="99" t="str">
        <f t="array" ref="N119">IF(A119="","",VLOOKUP(A119,基础资料!A:E,4,0))</f>
        <v/>
      </c>
      <c r="O119" s="81" t="str">
        <f t="array" ref="O119">IF(OR(A119="",M119=""),"",N119*M119)</f>
        <v/>
      </c>
    </row>
    <row r="120" spans="1:15" s="44" customFormat="1">
      <c r="A120" s="15"/>
      <c r="B120" s="73"/>
      <c r="C120" s="73"/>
      <c r="D120" s="74" t="str">
        <f t="array" ref="D120">IF(SUMPRODUCT((成品明细表!$A$6:$A$1000&gt;=$G$4)*(成品明细表!$A$6:$A$1000&lt;=$H$4)*(成品明细表!$C$6:$C$1000=$A120)*(成品明细表!$F$6:$F$1000))=0,"",SUMPRODUCT((成品明细表!$A$6:$A$1000&gt;=$G$4)*(成品明细表!$A$6:$A$1000&lt;=$H$4)*(成品明细表!$C$6:$C$1000=$A120)*(成品明细表!$F$6:$F$1000)))</f>
        <v/>
      </c>
      <c r="E120" s="75" t="str">
        <f t="array" ref="E120">IF(A120="","",VLOOKUP(A120,基础资料!A:E,4,0))</f>
        <v/>
      </c>
      <c r="F120" s="76" t="str">
        <f t="array" ref="F120">IF(OR(A120="",D120=""),"",E120*D120)</f>
        <v/>
      </c>
      <c r="G120" s="74" t="str">
        <f t="array" ref="G120">IF(SUMPRODUCT((成品明细表!$A$6:$A$1000&gt;=$G$4)*(成品明细表!$A$6:$A$1000&lt;=$H$4)*(成品明细表!$C$6:$C$1000=$A120)*(成品明细表!$I$6:$I$1000))=0,"",SUMPRODUCT((成品明细表!$A$6:$A$1000&gt;=$G$4)*(成品明细表!$A$6:$A$1000&lt;=$H$4)*(成品明细表!$C$6:$C$1000=$A120)*(成品明细表!$I$6:$I$1000)))</f>
        <v/>
      </c>
      <c r="H120" s="75" t="str">
        <f t="array" ref="H120">IF(A120="","",VLOOKUP(A120,基础资料!A:E,4,0))</f>
        <v/>
      </c>
      <c r="I120" s="76" t="str">
        <f t="array" ref="I120">IF(OR(A120="",G120=""),"",G120*H120)</f>
        <v/>
      </c>
      <c r="J120" s="74" t="str">
        <f t="array" ref="J120">IF(SUMPRODUCT((成品明细表!$A$6:$A$1000&gt;=$G$4)*(成品明细表!$A$6:$A$1000&lt;=$H$4)*(成品明细表!$C$6:$C$1000=$A120)*(成品明细表!$L$6:$L$1000))=0,"",SUMPRODUCT((成品明细表!$A$6:$A$1000&gt;=$G$4)*(成品明细表!$A$6:$A$1000&lt;=$H$4)*(成品明细表!$C$6:$C$1000=$A120)*(成品明细表!$L$6:$L$1000)))</f>
        <v/>
      </c>
      <c r="K120" s="98" t="str">
        <f t="array" ref="K120">IF(A120="","",VLOOKUP(A120,基础资料!A:E,4,0))</f>
        <v/>
      </c>
      <c r="L120" s="76" t="str">
        <f t="array" ref="L120">IF(OR(A120="",J120=""),"",J120*K120)</f>
        <v/>
      </c>
      <c r="M120" s="74" t="str">
        <f t="array" ref="M120">IF(AND(D120="",G120="",J120=""),"",IF(AND(D120="",G120=""),-J120,IF(AND(D120="",J120=""),-G120,IF(AND(G120="",J120=""),D120,IF(D120="",-G120-J120,IF(G120="",D120-J120,IF(J120="",D120-G120,D120-G120-J120)))))))</f>
        <v/>
      </c>
      <c r="N120" s="98" t="str">
        <f t="array" ref="N120">IF(A120="","",VLOOKUP(A120,基础资料!A:E,4,0))</f>
        <v/>
      </c>
      <c r="O120" s="76" t="str">
        <f t="array" ref="O120">IF(OR(A120="",M120=""),"",N120*M120)</f>
        <v/>
      </c>
    </row>
    <row r="121" spans="1:15" s="44" customFormat="1">
      <c r="A121" s="77"/>
      <c r="B121" s="78"/>
      <c r="C121" s="78"/>
      <c r="D121" s="79" t="str">
        <f t="array" ref="D121">IF(SUMPRODUCT((成品明细表!$A$6:$A$1000&gt;=$G$4)*(成品明细表!$A$6:$A$1000&lt;=$H$4)*(成品明细表!$C$6:$C$1000=$A121)*(成品明细表!$F$6:$F$1000))=0,"",SUMPRODUCT((成品明细表!$A$6:$A$1000&gt;=$G$4)*(成品明细表!$A$6:$A$1000&lt;=$H$4)*(成品明细表!$C$6:$C$1000=$A121)*(成品明细表!$F$6:$F$1000)))</f>
        <v/>
      </c>
      <c r="E121" s="80" t="str">
        <f t="array" ref="E121">IF(A121="","",VLOOKUP(A121,基础资料!A:E,4,0))</f>
        <v/>
      </c>
      <c r="F121" s="81" t="str">
        <f t="array" ref="F121">IF(OR(A121="",D121=""),"",E121*D121)</f>
        <v/>
      </c>
      <c r="G121" s="79" t="str">
        <f t="array" ref="G121">IF(SUMPRODUCT((成品明细表!$A$6:$A$1000&gt;=$G$4)*(成品明细表!$A$6:$A$1000&lt;=$H$4)*(成品明细表!$C$6:$C$1000=$A121)*(成品明细表!$I$6:$I$1000))=0,"",SUMPRODUCT((成品明细表!$A$6:$A$1000&gt;=$G$4)*(成品明细表!$A$6:$A$1000&lt;=$H$4)*(成品明细表!$C$6:$C$1000=$A121)*(成品明细表!$I$6:$I$1000)))</f>
        <v/>
      </c>
      <c r="H121" s="80" t="str">
        <f t="array" ref="H121">IF(A121="","",VLOOKUP(A121,基础资料!A:E,4,0))</f>
        <v/>
      </c>
      <c r="I121" s="81" t="str">
        <f t="array" ref="I121">IF(OR(A121="",G121=""),"",G121*H121)</f>
        <v/>
      </c>
      <c r="J121" s="79" t="str">
        <f t="array" ref="J121">IF(SUMPRODUCT((成品明细表!$A$6:$A$1000&gt;=$G$4)*(成品明细表!$A$6:$A$1000&lt;=$H$4)*(成品明细表!$C$6:$C$1000=$A121)*(成品明细表!$L$6:$L$1000))=0,"",SUMPRODUCT((成品明细表!$A$6:$A$1000&gt;=$G$4)*(成品明细表!$A$6:$A$1000&lt;=$H$4)*(成品明细表!$C$6:$C$1000=$A121)*(成品明细表!$L$6:$L$1000)))</f>
        <v/>
      </c>
      <c r="K121" s="99" t="str">
        <f t="array" ref="K121">IF(A121="","",VLOOKUP(A121,基础资料!A:E,4,0))</f>
        <v/>
      </c>
      <c r="L121" s="81" t="str">
        <f t="array" ref="L121">IF(OR(A121="",J121=""),"",J121*K121)</f>
        <v/>
      </c>
      <c r="M121" s="79" t="str">
        <f t="array" ref="M121">IF(AND(D121="",G121="",J121=""),"",IF(AND(D121="",G121=""),-J121,IF(AND(D121="",J121=""),-G121,IF(AND(G121="",J121=""),D121,IF(D121="",-G121-J121,IF(G121="",D121-J121,IF(J121="",D121-G121,D121-G121-J121)))))))</f>
        <v/>
      </c>
      <c r="N121" s="99" t="str">
        <f t="array" ref="N121">IF(A121="","",VLOOKUP(A121,基础资料!A:E,4,0))</f>
        <v/>
      </c>
      <c r="O121" s="81" t="str">
        <f t="array" ref="O121">IF(OR(A121="",M121=""),"",N121*M121)</f>
        <v/>
      </c>
    </row>
    <row r="122" spans="1:15" s="44" customFormat="1">
      <c r="A122" s="15"/>
      <c r="B122" s="73"/>
      <c r="C122" s="73"/>
      <c r="D122" s="74" t="str">
        <f t="array" ref="D122">IF(SUMPRODUCT((成品明细表!$A$6:$A$1000&gt;=$G$4)*(成品明细表!$A$6:$A$1000&lt;=$H$4)*(成品明细表!$C$6:$C$1000=$A122)*(成品明细表!$F$6:$F$1000))=0,"",SUMPRODUCT((成品明细表!$A$6:$A$1000&gt;=$G$4)*(成品明细表!$A$6:$A$1000&lt;=$H$4)*(成品明细表!$C$6:$C$1000=$A122)*(成品明细表!$F$6:$F$1000)))</f>
        <v/>
      </c>
      <c r="E122" s="75" t="str">
        <f t="array" ref="E122">IF(A122="","",VLOOKUP(A122,基础资料!A:E,4,0))</f>
        <v/>
      </c>
      <c r="F122" s="76" t="str">
        <f t="array" ref="F122">IF(OR(A122="",D122=""),"",E122*D122)</f>
        <v/>
      </c>
      <c r="G122" s="74" t="str">
        <f t="array" ref="G122">IF(SUMPRODUCT((成品明细表!$A$6:$A$1000&gt;=$G$4)*(成品明细表!$A$6:$A$1000&lt;=$H$4)*(成品明细表!$C$6:$C$1000=$A122)*(成品明细表!$I$6:$I$1000))=0,"",SUMPRODUCT((成品明细表!$A$6:$A$1000&gt;=$G$4)*(成品明细表!$A$6:$A$1000&lt;=$H$4)*(成品明细表!$C$6:$C$1000=$A122)*(成品明细表!$I$6:$I$1000)))</f>
        <v/>
      </c>
      <c r="H122" s="75" t="str">
        <f t="array" ref="H122">IF(A122="","",VLOOKUP(A122,基础资料!A:E,4,0))</f>
        <v/>
      </c>
      <c r="I122" s="76" t="str">
        <f t="array" ref="I122">IF(OR(A122="",G122=""),"",G122*H122)</f>
        <v/>
      </c>
      <c r="J122" s="74" t="str">
        <f t="array" ref="J122">IF(SUMPRODUCT((成品明细表!$A$6:$A$1000&gt;=$G$4)*(成品明细表!$A$6:$A$1000&lt;=$H$4)*(成品明细表!$C$6:$C$1000=$A122)*(成品明细表!$L$6:$L$1000))=0,"",SUMPRODUCT((成品明细表!$A$6:$A$1000&gt;=$G$4)*(成品明细表!$A$6:$A$1000&lt;=$H$4)*(成品明细表!$C$6:$C$1000=$A122)*(成品明细表!$L$6:$L$1000)))</f>
        <v/>
      </c>
      <c r="K122" s="98" t="str">
        <f t="array" ref="K122">IF(A122="","",VLOOKUP(A122,基础资料!A:E,4,0))</f>
        <v/>
      </c>
      <c r="L122" s="76" t="str">
        <f t="array" ref="L122">IF(OR(A122="",J122=""),"",J122*K122)</f>
        <v/>
      </c>
      <c r="M122" s="74" t="str">
        <f t="array" ref="M122">IF(AND(D122="",G122="",J122=""),"",IF(AND(D122="",G122=""),-J122,IF(AND(D122="",J122=""),-G122,IF(AND(G122="",J122=""),D122,IF(D122="",-G122-J122,IF(G122="",D122-J122,IF(J122="",D122-G122,D122-G122-J122)))))))</f>
        <v/>
      </c>
      <c r="N122" s="98" t="str">
        <f t="array" ref="N122">IF(A122="","",VLOOKUP(A122,基础资料!A:E,4,0))</f>
        <v/>
      </c>
      <c r="O122" s="76" t="str">
        <f t="array" ref="O122">IF(OR(A122="",M122=""),"",N122*M122)</f>
        <v/>
      </c>
    </row>
    <row r="123" spans="1:15" s="44" customFormat="1">
      <c r="A123" s="77"/>
      <c r="B123" s="78"/>
      <c r="C123" s="78"/>
      <c r="D123" s="79" t="str">
        <f t="array" ref="D123">IF(SUMPRODUCT((成品明细表!$A$6:$A$1000&gt;=$G$4)*(成品明细表!$A$6:$A$1000&lt;=$H$4)*(成品明细表!$C$6:$C$1000=$A123)*(成品明细表!$F$6:$F$1000))=0,"",SUMPRODUCT((成品明细表!$A$6:$A$1000&gt;=$G$4)*(成品明细表!$A$6:$A$1000&lt;=$H$4)*(成品明细表!$C$6:$C$1000=$A123)*(成品明细表!$F$6:$F$1000)))</f>
        <v/>
      </c>
      <c r="E123" s="80" t="str">
        <f t="array" ref="E123">IF(A123="","",VLOOKUP(A123,基础资料!A:E,4,0))</f>
        <v/>
      </c>
      <c r="F123" s="81" t="str">
        <f t="array" ref="F123">IF(OR(A123="",D123=""),"",E123*D123)</f>
        <v/>
      </c>
      <c r="G123" s="79" t="str">
        <f t="array" ref="G123">IF(SUMPRODUCT((成品明细表!$A$6:$A$1000&gt;=$G$4)*(成品明细表!$A$6:$A$1000&lt;=$H$4)*(成品明细表!$C$6:$C$1000=$A123)*(成品明细表!$I$6:$I$1000))=0,"",SUMPRODUCT((成品明细表!$A$6:$A$1000&gt;=$G$4)*(成品明细表!$A$6:$A$1000&lt;=$H$4)*(成品明细表!$C$6:$C$1000=$A123)*(成品明细表!$I$6:$I$1000)))</f>
        <v/>
      </c>
      <c r="H123" s="80" t="str">
        <f t="array" ref="H123">IF(A123="","",VLOOKUP(A123,基础资料!A:E,4,0))</f>
        <v/>
      </c>
      <c r="I123" s="81" t="str">
        <f t="array" ref="I123">IF(OR(A123="",G123=""),"",G123*H123)</f>
        <v/>
      </c>
      <c r="J123" s="79" t="str">
        <f t="array" ref="J123">IF(SUMPRODUCT((成品明细表!$A$6:$A$1000&gt;=$G$4)*(成品明细表!$A$6:$A$1000&lt;=$H$4)*(成品明细表!$C$6:$C$1000=$A123)*(成品明细表!$L$6:$L$1000))=0,"",SUMPRODUCT((成品明细表!$A$6:$A$1000&gt;=$G$4)*(成品明细表!$A$6:$A$1000&lt;=$H$4)*(成品明细表!$C$6:$C$1000=$A123)*(成品明细表!$L$6:$L$1000)))</f>
        <v/>
      </c>
      <c r="K123" s="99" t="str">
        <f t="array" ref="K123">IF(A123="","",VLOOKUP(A123,基础资料!A:E,4,0))</f>
        <v/>
      </c>
      <c r="L123" s="81" t="str">
        <f t="array" ref="L123">IF(OR(A123="",J123=""),"",J123*K123)</f>
        <v/>
      </c>
      <c r="M123" s="79" t="str">
        <f t="array" ref="M123">IF(AND(D123="",G123="",J123=""),"",IF(AND(D123="",G123=""),-J123,IF(AND(D123="",J123=""),-G123,IF(AND(G123="",J123=""),D123,IF(D123="",-G123-J123,IF(G123="",D123-J123,IF(J123="",D123-G123,D123-G123-J123)))))))</f>
        <v/>
      </c>
      <c r="N123" s="99" t="str">
        <f t="array" ref="N123">IF(A123="","",VLOOKUP(A123,基础资料!A:E,4,0))</f>
        <v/>
      </c>
      <c r="O123" s="81" t="str">
        <f t="array" ref="O123">IF(OR(A123="",M123=""),"",N123*M123)</f>
        <v/>
      </c>
    </row>
    <row r="124" spans="1:15" s="44" customFormat="1">
      <c r="A124" s="15"/>
      <c r="B124" s="73"/>
      <c r="C124" s="73"/>
      <c r="D124" s="74" t="str">
        <f t="array" ref="D124">IF(SUMPRODUCT((成品明细表!$A$6:$A$1000&gt;=$G$4)*(成品明细表!$A$6:$A$1000&lt;=$H$4)*(成品明细表!$C$6:$C$1000=$A124)*(成品明细表!$F$6:$F$1000))=0,"",SUMPRODUCT((成品明细表!$A$6:$A$1000&gt;=$G$4)*(成品明细表!$A$6:$A$1000&lt;=$H$4)*(成品明细表!$C$6:$C$1000=$A124)*(成品明细表!$F$6:$F$1000)))</f>
        <v/>
      </c>
      <c r="E124" s="75" t="str">
        <f t="array" ref="E124">IF(A124="","",VLOOKUP(A124,基础资料!A:E,4,0))</f>
        <v/>
      </c>
      <c r="F124" s="76" t="str">
        <f t="array" ref="F124">IF(OR(A124="",D124=""),"",E124*D124)</f>
        <v/>
      </c>
      <c r="G124" s="74" t="str">
        <f t="array" ref="G124">IF(SUMPRODUCT((成品明细表!$A$6:$A$1000&gt;=$G$4)*(成品明细表!$A$6:$A$1000&lt;=$H$4)*(成品明细表!$C$6:$C$1000=$A124)*(成品明细表!$I$6:$I$1000))=0,"",SUMPRODUCT((成品明细表!$A$6:$A$1000&gt;=$G$4)*(成品明细表!$A$6:$A$1000&lt;=$H$4)*(成品明细表!$C$6:$C$1000=$A124)*(成品明细表!$I$6:$I$1000)))</f>
        <v/>
      </c>
      <c r="H124" s="75" t="str">
        <f t="array" ref="H124">IF(A124="","",VLOOKUP(A124,基础资料!A:E,4,0))</f>
        <v/>
      </c>
      <c r="I124" s="76" t="str">
        <f t="array" ref="I124">IF(OR(A124="",G124=""),"",G124*H124)</f>
        <v/>
      </c>
      <c r="J124" s="74" t="str">
        <f t="array" ref="J124">IF(SUMPRODUCT((成品明细表!$A$6:$A$1000&gt;=$G$4)*(成品明细表!$A$6:$A$1000&lt;=$H$4)*(成品明细表!$C$6:$C$1000=$A124)*(成品明细表!$L$6:$L$1000))=0,"",SUMPRODUCT((成品明细表!$A$6:$A$1000&gt;=$G$4)*(成品明细表!$A$6:$A$1000&lt;=$H$4)*(成品明细表!$C$6:$C$1000=$A124)*(成品明细表!$L$6:$L$1000)))</f>
        <v/>
      </c>
      <c r="K124" s="98" t="str">
        <f t="array" ref="K124">IF(A124="","",VLOOKUP(A124,基础资料!A:E,4,0))</f>
        <v/>
      </c>
      <c r="L124" s="76" t="str">
        <f t="array" ref="L124">IF(OR(A124="",J124=""),"",J124*K124)</f>
        <v/>
      </c>
      <c r="M124" s="74" t="str">
        <f t="array" ref="M124">IF(AND(D124="",G124="",J124=""),"",IF(AND(D124="",G124=""),-J124,IF(AND(D124="",J124=""),-G124,IF(AND(G124="",J124=""),D124,IF(D124="",-G124-J124,IF(G124="",D124-J124,IF(J124="",D124-G124,D124-G124-J124)))))))</f>
        <v/>
      </c>
      <c r="N124" s="98" t="str">
        <f t="array" ref="N124">IF(A124="","",VLOOKUP(A124,基础资料!A:E,4,0))</f>
        <v/>
      </c>
      <c r="O124" s="76" t="str">
        <f t="array" ref="O124">IF(OR(A124="",M124=""),"",N124*M124)</f>
        <v/>
      </c>
    </row>
    <row r="125" spans="1:15" s="44" customFormat="1">
      <c r="A125" s="77"/>
      <c r="B125" s="78"/>
      <c r="C125" s="78"/>
      <c r="D125" s="79" t="str">
        <f t="array" ref="D125">IF(SUMPRODUCT((成品明细表!$A$6:$A$1000&gt;=$G$4)*(成品明细表!$A$6:$A$1000&lt;=$H$4)*(成品明细表!$C$6:$C$1000=$A125)*(成品明细表!$F$6:$F$1000))=0,"",SUMPRODUCT((成品明细表!$A$6:$A$1000&gt;=$G$4)*(成品明细表!$A$6:$A$1000&lt;=$H$4)*(成品明细表!$C$6:$C$1000=$A125)*(成品明细表!$F$6:$F$1000)))</f>
        <v/>
      </c>
      <c r="E125" s="80" t="str">
        <f t="array" ref="E125">IF(A125="","",VLOOKUP(A125,基础资料!A:E,4,0))</f>
        <v/>
      </c>
      <c r="F125" s="81" t="str">
        <f t="array" ref="F125">IF(OR(A125="",D125=""),"",E125*D125)</f>
        <v/>
      </c>
      <c r="G125" s="79" t="str">
        <f t="array" ref="G125">IF(SUMPRODUCT((成品明细表!$A$6:$A$1000&gt;=$G$4)*(成品明细表!$A$6:$A$1000&lt;=$H$4)*(成品明细表!$C$6:$C$1000=$A125)*(成品明细表!$I$6:$I$1000))=0,"",SUMPRODUCT((成品明细表!$A$6:$A$1000&gt;=$G$4)*(成品明细表!$A$6:$A$1000&lt;=$H$4)*(成品明细表!$C$6:$C$1000=$A125)*(成品明细表!$I$6:$I$1000)))</f>
        <v/>
      </c>
      <c r="H125" s="80" t="str">
        <f t="array" ref="H125">IF(A125="","",VLOOKUP(A125,基础资料!A:E,4,0))</f>
        <v/>
      </c>
      <c r="I125" s="81" t="str">
        <f t="array" ref="I125">IF(OR(A125="",G125=""),"",G125*H125)</f>
        <v/>
      </c>
      <c r="J125" s="79" t="str">
        <f t="array" ref="J125">IF(SUMPRODUCT((成品明细表!$A$6:$A$1000&gt;=$G$4)*(成品明细表!$A$6:$A$1000&lt;=$H$4)*(成品明细表!$C$6:$C$1000=$A125)*(成品明细表!$L$6:$L$1000))=0,"",SUMPRODUCT((成品明细表!$A$6:$A$1000&gt;=$G$4)*(成品明细表!$A$6:$A$1000&lt;=$H$4)*(成品明细表!$C$6:$C$1000=$A125)*(成品明细表!$L$6:$L$1000)))</f>
        <v/>
      </c>
      <c r="K125" s="99" t="str">
        <f t="array" ref="K125">IF(A125="","",VLOOKUP(A125,基础资料!A:E,4,0))</f>
        <v/>
      </c>
      <c r="L125" s="81" t="str">
        <f t="array" ref="L125">IF(OR(A125="",J125=""),"",J125*K125)</f>
        <v/>
      </c>
      <c r="M125" s="79" t="str">
        <f t="array" ref="M125">IF(AND(D125="",G125="",J125=""),"",IF(AND(D125="",G125=""),-J125,IF(AND(D125="",J125=""),-G125,IF(AND(G125="",J125=""),D125,IF(D125="",-G125-J125,IF(G125="",D125-J125,IF(J125="",D125-G125,D125-G125-J125)))))))</f>
        <v/>
      </c>
      <c r="N125" s="99" t="str">
        <f t="array" ref="N125">IF(A125="","",VLOOKUP(A125,基础资料!A:E,4,0))</f>
        <v/>
      </c>
      <c r="O125" s="81" t="str">
        <f t="array" ref="O125">IF(OR(A125="",M125=""),"",N125*M125)</f>
        <v/>
      </c>
    </row>
    <row r="126" spans="1:15" s="44" customFormat="1">
      <c r="A126" s="15"/>
      <c r="B126" s="73"/>
      <c r="C126" s="73"/>
      <c r="D126" s="74" t="str">
        <f t="array" ref="D126">IF(SUMPRODUCT((成品明细表!$A$6:$A$1000&gt;=$G$4)*(成品明细表!$A$6:$A$1000&lt;=$H$4)*(成品明细表!$C$6:$C$1000=$A126)*(成品明细表!$F$6:$F$1000))=0,"",SUMPRODUCT((成品明细表!$A$6:$A$1000&gt;=$G$4)*(成品明细表!$A$6:$A$1000&lt;=$H$4)*(成品明细表!$C$6:$C$1000=$A126)*(成品明细表!$F$6:$F$1000)))</f>
        <v/>
      </c>
      <c r="E126" s="75" t="str">
        <f t="array" ref="E126">IF(A126="","",VLOOKUP(A126,基础资料!A:E,4,0))</f>
        <v/>
      </c>
      <c r="F126" s="76" t="str">
        <f t="array" ref="F126">IF(OR(A126="",D126=""),"",E126*D126)</f>
        <v/>
      </c>
      <c r="G126" s="74" t="str">
        <f t="array" ref="G126">IF(SUMPRODUCT((成品明细表!$A$6:$A$1000&gt;=$G$4)*(成品明细表!$A$6:$A$1000&lt;=$H$4)*(成品明细表!$C$6:$C$1000=$A126)*(成品明细表!$I$6:$I$1000))=0,"",SUMPRODUCT((成品明细表!$A$6:$A$1000&gt;=$G$4)*(成品明细表!$A$6:$A$1000&lt;=$H$4)*(成品明细表!$C$6:$C$1000=$A126)*(成品明细表!$I$6:$I$1000)))</f>
        <v/>
      </c>
      <c r="H126" s="75" t="str">
        <f t="array" ref="H126">IF(A126="","",VLOOKUP(A126,基础资料!A:E,4,0))</f>
        <v/>
      </c>
      <c r="I126" s="76" t="str">
        <f t="array" ref="I126">IF(OR(A126="",G126=""),"",G126*H126)</f>
        <v/>
      </c>
      <c r="J126" s="74" t="str">
        <f t="array" ref="J126">IF(SUMPRODUCT((成品明细表!$A$6:$A$1000&gt;=$G$4)*(成品明细表!$A$6:$A$1000&lt;=$H$4)*(成品明细表!$C$6:$C$1000=$A126)*(成品明细表!$L$6:$L$1000))=0,"",SUMPRODUCT((成品明细表!$A$6:$A$1000&gt;=$G$4)*(成品明细表!$A$6:$A$1000&lt;=$H$4)*(成品明细表!$C$6:$C$1000=$A126)*(成品明细表!$L$6:$L$1000)))</f>
        <v/>
      </c>
      <c r="K126" s="98" t="str">
        <f t="array" ref="K126">IF(A126="","",VLOOKUP(A126,基础资料!A:E,4,0))</f>
        <v/>
      </c>
      <c r="L126" s="76" t="str">
        <f t="array" ref="L126">IF(OR(A126="",J126=""),"",J126*K126)</f>
        <v/>
      </c>
      <c r="M126" s="74" t="str">
        <f t="array" ref="M126">IF(AND(D126="",G126="",J126=""),"",IF(AND(D126="",G126=""),-J126,IF(AND(D126="",J126=""),-G126,IF(AND(G126="",J126=""),D126,IF(D126="",-G126-J126,IF(G126="",D126-J126,IF(J126="",D126-G126,D126-G126-J126)))))))</f>
        <v/>
      </c>
      <c r="N126" s="98" t="str">
        <f t="array" ref="N126">IF(A126="","",VLOOKUP(A126,基础资料!A:E,4,0))</f>
        <v/>
      </c>
      <c r="O126" s="76" t="str">
        <f t="array" ref="O126">IF(OR(A126="",M126=""),"",N126*M126)</f>
        <v/>
      </c>
    </row>
    <row r="127" spans="1:15" s="44" customFormat="1">
      <c r="A127" s="77"/>
      <c r="B127" s="78"/>
      <c r="C127" s="78"/>
      <c r="D127" s="79" t="str">
        <f t="array" ref="D127">IF(SUMPRODUCT((成品明细表!$A$6:$A$1000&gt;=$G$4)*(成品明细表!$A$6:$A$1000&lt;=$H$4)*(成品明细表!$C$6:$C$1000=$A127)*(成品明细表!$F$6:$F$1000))=0,"",SUMPRODUCT((成品明细表!$A$6:$A$1000&gt;=$G$4)*(成品明细表!$A$6:$A$1000&lt;=$H$4)*(成品明细表!$C$6:$C$1000=$A127)*(成品明细表!$F$6:$F$1000)))</f>
        <v/>
      </c>
      <c r="E127" s="80" t="str">
        <f t="array" ref="E127">IF(A127="","",VLOOKUP(A127,基础资料!A:E,4,0))</f>
        <v/>
      </c>
      <c r="F127" s="81" t="str">
        <f t="array" ref="F127">IF(OR(A127="",D127=""),"",E127*D127)</f>
        <v/>
      </c>
      <c r="G127" s="79" t="str">
        <f t="array" ref="G127">IF(SUMPRODUCT((成品明细表!$A$6:$A$1000&gt;=$G$4)*(成品明细表!$A$6:$A$1000&lt;=$H$4)*(成品明细表!$C$6:$C$1000=$A127)*(成品明细表!$I$6:$I$1000))=0,"",SUMPRODUCT((成品明细表!$A$6:$A$1000&gt;=$G$4)*(成品明细表!$A$6:$A$1000&lt;=$H$4)*(成品明细表!$C$6:$C$1000=$A127)*(成品明细表!$I$6:$I$1000)))</f>
        <v/>
      </c>
      <c r="H127" s="80" t="str">
        <f t="array" ref="H127">IF(A127="","",VLOOKUP(A127,基础资料!A:E,4,0))</f>
        <v/>
      </c>
      <c r="I127" s="81" t="str">
        <f t="array" ref="I127">IF(OR(A127="",G127=""),"",G127*H127)</f>
        <v/>
      </c>
      <c r="J127" s="79" t="str">
        <f t="array" ref="J127">IF(SUMPRODUCT((成品明细表!$A$6:$A$1000&gt;=$G$4)*(成品明细表!$A$6:$A$1000&lt;=$H$4)*(成品明细表!$C$6:$C$1000=$A127)*(成品明细表!$L$6:$L$1000))=0,"",SUMPRODUCT((成品明细表!$A$6:$A$1000&gt;=$G$4)*(成品明细表!$A$6:$A$1000&lt;=$H$4)*(成品明细表!$C$6:$C$1000=$A127)*(成品明细表!$L$6:$L$1000)))</f>
        <v/>
      </c>
      <c r="K127" s="99" t="str">
        <f t="array" ref="K127">IF(A127="","",VLOOKUP(A127,基础资料!A:E,4,0))</f>
        <v/>
      </c>
      <c r="L127" s="81" t="str">
        <f t="array" ref="L127">IF(OR(A127="",J127=""),"",J127*K127)</f>
        <v/>
      </c>
      <c r="M127" s="79" t="str">
        <f t="array" ref="M127">IF(AND(D127="",G127="",J127=""),"",IF(AND(D127="",G127=""),-J127,IF(AND(D127="",J127=""),-G127,IF(AND(G127="",J127=""),D127,IF(D127="",-G127-J127,IF(G127="",D127-J127,IF(J127="",D127-G127,D127-G127-J127)))))))</f>
        <v/>
      </c>
      <c r="N127" s="99" t="str">
        <f t="array" ref="N127">IF(A127="","",VLOOKUP(A127,基础资料!A:E,4,0))</f>
        <v/>
      </c>
      <c r="O127" s="81" t="str">
        <f t="array" ref="O127">IF(OR(A127="",M127=""),"",N127*M127)</f>
        <v/>
      </c>
    </row>
    <row r="128" spans="1:15" s="44" customFormat="1">
      <c r="A128" s="15"/>
      <c r="B128" s="73"/>
      <c r="C128" s="73"/>
      <c r="D128" s="74" t="str">
        <f t="array" ref="D128">IF(SUMPRODUCT((成品明细表!$A$6:$A$1000&gt;=$G$4)*(成品明细表!$A$6:$A$1000&lt;=$H$4)*(成品明细表!$C$6:$C$1000=$A128)*(成品明细表!$F$6:$F$1000))=0,"",SUMPRODUCT((成品明细表!$A$6:$A$1000&gt;=$G$4)*(成品明细表!$A$6:$A$1000&lt;=$H$4)*(成品明细表!$C$6:$C$1000=$A128)*(成品明细表!$F$6:$F$1000)))</f>
        <v/>
      </c>
      <c r="E128" s="75" t="str">
        <f t="array" ref="E128">IF(A128="","",VLOOKUP(A128,基础资料!A:E,4,0))</f>
        <v/>
      </c>
      <c r="F128" s="76" t="str">
        <f t="array" ref="F128">IF(OR(A128="",D128=""),"",E128*D128)</f>
        <v/>
      </c>
      <c r="G128" s="74" t="str">
        <f t="array" ref="G128">IF(SUMPRODUCT((成品明细表!$A$6:$A$1000&gt;=$G$4)*(成品明细表!$A$6:$A$1000&lt;=$H$4)*(成品明细表!$C$6:$C$1000=$A128)*(成品明细表!$I$6:$I$1000))=0,"",SUMPRODUCT((成品明细表!$A$6:$A$1000&gt;=$G$4)*(成品明细表!$A$6:$A$1000&lt;=$H$4)*(成品明细表!$C$6:$C$1000=$A128)*(成品明细表!$I$6:$I$1000)))</f>
        <v/>
      </c>
      <c r="H128" s="75" t="str">
        <f t="array" ref="H128">IF(A128="","",VLOOKUP(A128,基础资料!A:E,4,0))</f>
        <v/>
      </c>
      <c r="I128" s="76" t="str">
        <f t="array" ref="I128">IF(OR(A128="",G128=""),"",G128*H128)</f>
        <v/>
      </c>
      <c r="J128" s="74" t="str">
        <f t="array" ref="J128">IF(SUMPRODUCT((成品明细表!$A$6:$A$1000&gt;=$G$4)*(成品明细表!$A$6:$A$1000&lt;=$H$4)*(成品明细表!$C$6:$C$1000=$A128)*(成品明细表!$L$6:$L$1000))=0,"",SUMPRODUCT((成品明细表!$A$6:$A$1000&gt;=$G$4)*(成品明细表!$A$6:$A$1000&lt;=$H$4)*(成品明细表!$C$6:$C$1000=$A128)*(成品明细表!$L$6:$L$1000)))</f>
        <v/>
      </c>
      <c r="K128" s="98" t="str">
        <f t="array" ref="K128">IF(A128="","",VLOOKUP(A128,基础资料!A:E,4,0))</f>
        <v/>
      </c>
      <c r="L128" s="76" t="str">
        <f t="array" ref="L128">IF(OR(A128="",J128=""),"",J128*K128)</f>
        <v/>
      </c>
      <c r="M128" s="74" t="str">
        <f t="array" ref="M128">IF(AND(D128="",G128="",J128=""),"",IF(AND(D128="",G128=""),-J128,IF(AND(D128="",J128=""),-G128,IF(AND(G128="",J128=""),D128,IF(D128="",-G128-J128,IF(G128="",D128-J128,IF(J128="",D128-G128,D128-G128-J128)))))))</f>
        <v/>
      </c>
      <c r="N128" s="98" t="str">
        <f t="array" ref="N128">IF(A128="","",VLOOKUP(A128,基础资料!A:E,4,0))</f>
        <v/>
      </c>
      <c r="O128" s="76" t="str">
        <f t="array" ref="O128">IF(OR(A128="",M128=""),"",N128*M128)</f>
        <v/>
      </c>
    </row>
    <row r="129" spans="1:15" s="44" customFormat="1">
      <c r="A129" s="77"/>
      <c r="B129" s="78"/>
      <c r="C129" s="78"/>
      <c r="D129" s="79" t="str">
        <f t="array" ref="D129">IF(SUMPRODUCT((成品明细表!$A$6:$A$1000&gt;=$G$4)*(成品明细表!$A$6:$A$1000&lt;=$H$4)*(成品明细表!$C$6:$C$1000=$A129)*(成品明细表!$F$6:$F$1000))=0,"",SUMPRODUCT((成品明细表!$A$6:$A$1000&gt;=$G$4)*(成品明细表!$A$6:$A$1000&lt;=$H$4)*(成品明细表!$C$6:$C$1000=$A129)*(成品明细表!$F$6:$F$1000)))</f>
        <v/>
      </c>
      <c r="E129" s="80" t="str">
        <f t="array" ref="E129">IF(A129="","",VLOOKUP(A129,基础资料!A:E,4,0))</f>
        <v/>
      </c>
      <c r="F129" s="81" t="str">
        <f t="array" ref="F129">IF(OR(A129="",D129=""),"",E129*D129)</f>
        <v/>
      </c>
      <c r="G129" s="79" t="str">
        <f t="array" ref="G129">IF(SUMPRODUCT((成品明细表!$A$6:$A$1000&gt;=$G$4)*(成品明细表!$A$6:$A$1000&lt;=$H$4)*(成品明细表!$C$6:$C$1000=$A129)*(成品明细表!$I$6:$I$1000))=0,"",SUMPRODUCT((成品明细表!$A$6:$A$1000&gt;=$G$4)*(成品明细表!$A$6:$A$1000&lt;=$H$4)*(成品明细表!$C$6:$C$1000=$A129)*(成品明细表!$I$6:$I$1000)))</f>
        <v/>
      </c>
      <c r="H129" s="80" t="str">
        <f t="array" ref="H129">IF(A129="","",VLOOKUP(A129,基础资料!A:E,4,0))</f>
        <v/>
      </c>
      <c r="I129" s="81" t="str">
        <f t="array" ref="I129">IF(OR(A129="",G129=""),"",G129*H129)</f>
        <v/>
      </c>
      <c r="J129" s="79" t="str">
        <f t="array" ref="J129">IF(SUMPRODUCT((成品明细表!$A$6:$A$1000&gt;=$G$4)*(成品明细表!$A$6:$A$1000&lt;=$H$4)*(成品明细表!$C$6:$C$1000=$A129)*(成品明细表!$L$6:$L$1000))=0,"",SUMPRODUCT((成品明细表!$A$6:$A$1000&gt;=$G$4)*(成品明细表!$A$6:$A$1000&lt;=$H$4)*(成品明细表!$C$6:$C$1000=$A129)*(成品明细表!$L$6:$L$1000)))</f>
        <v/>
      </c>
      <c r="K129" s="99" t="str">
        <f t="array" ref="K129">IF(A129="","",VLOOKUP(A129,基础资料!A:E,4,0))</f>
        <v/>
      </c>
      <c r="L129" s="81" t="str">
        <f t="array" ref="L129">IF(OR(A129="",J129=""),"",J129*K129)</f>
        <v/>
      </c>
      <c r="M129" s="79" t="str">
        <f t="array" ref="M129">IF(AND(D129="",G129="",J129=""),"",IF(AND(D129="",G129=""),-J129,IF(AND(D129="",J129=""),-G129,IF(AND(G129="",J129=""),D129,IF(D129="",-G129-J129,IF(G129="",D129-J129,IF(J129="",D129-G129,D129-G129-J129)))))))</f>
        <v/>
      </c>
      <c r="N129" s="99" t="str">
        <f t="array" ref="N129">IF(A129="","",VLOOKUP(A129,基础资料!A:E,4,0))</f>
        <v/>
      </c>
      <c r="O129" s="81" t="str">
        <f t="array" ref="O129">IF(OR(A129="",M129=""),"",N129*M129)</f>
        <v/>
      </c>
    </row>
    <row r="130" spans="1:15" s="44" customFormat="1">
      <c r="A130" s="15"/>
      <c r="B130" s="73"/>
      <c r="C130" s="73"/>
      <c r="D130" s="74" t="str">
        <f t="array" ref="D130">IF(SUMPRODUCT((成品明细表!$A$6:$A$1000&gt;=$G$4)*(成品明细表!$A$6:$A$1000&lt;=$H$4)*(成品明细表!$C$6:$C$1000=$A130)*(成品明细表!$F$6:$F$1000))=0,"",SUMPRODUCT((成品明细表!$A$6:$A$1000&gt;=$G$4)*(成品明细表!$A$6:$A$1000&lt;=$H$4)*(成品明细表!$C$6:$C$1000=$A130)*(成品明细表!$F$6:$F$1000)))</f>
        <v/>
      </c>
      <c r="E130" s="75" t="str">
        <f t="array" ref="E130">IF(A130="","",VLOOKUP(A130,基础资料!A:E,4,0))</f>
        <v/>
      </c>
      <c r="F130" s="76" t="str">
        <f t="array" ref="F130">IF(OR(A130="",D130=""),"",E130*D130)</f>
        <v/>
      </c>
      <c r="G130" s="74" t="str">
        <f t="array" ref="G130">IF(SUMPRODUCT((成品明细表!$A$6:$A$1000&gt;=$G$4)*(成品明细表!$A$6:$A$1000&lt;=$H$4)*(成品明细表!$C$6:$C$1000=$A130)*(成品明细表!$I$6:$I$1000))=0,"",SUMPRODUCT((成品明细表!$A$6:$A$1000&gt;=$G$4)*(成品明细表!$A$6:$A$1000&lt;=$H$4)*(成品明细表!$C$6:$C$1000=$A130)*(成品明细表!$I$6:$I$1000)))</f>
        <v/>
      </c>
      <c r="H130" s="75" t="str">
        <f t="array" ref="H130">IF(A130="","",VLOOKUP(A130,基础资料!A:E,4,0))</f>
        <v/>
      </c>
      <c r="I130" s="76" t="str">
        <f t="array" ref="I130">IF(OR(A130="",G130=""),"",G130*H130)</f>
        <v/>
      </c>
      <c r="J130" s="74" t="str">
        <f t="array" ref="J130">IF(SUMPRODUCT((成品明细表!$A$6:$A$1000&gt;=$G$4)*(成品明细表!$A$6:$A$1000&lt;=$H$4)*(成品明细表!$C$6:$C$1000=$A130)*(成品明细表!$L$6:$L$1000))=0,"",SUMPRODUCT((成品明细表!$A$6:$A$1000&gt;=$G$4)*(成品明细表!$A$6:$A$1000&lt;=$H$4)*(成品明细表!$C$6:$C$1000=$A130)*(成品明细表!$L$6:$L$1000)))</f>
        <v/>
      </c>
      <c r="K130" s="98" t="str">
        <f t="array" ref="K130">IF(A130="","",VLOOKUP(A130,基础资料!A:E,4,0))</f>
        <v/>
      </c>
      <c r="L130" s="76" t="str">
        <f t="array" ref="L130">IF(OR(A130="",J130=""),"",J130*K130)</f>
        <v/>
      </c>
      <c r="M130" s="74" t="str">
        <f t="array" ref="M130">IF(AND(D130="",G130="",J130=""),"",IF(AND(D130="",G130=""),-J130,IF(AND(D130="",J130=""),-G130,IF(AND(G130="",J130=""),D130,IF(D130="",-G130-J130,IF(G130="",D130-J130,IF(J130="",D130-G130,D130-G130-J130)))))))</f>
        <v/>
      </c>
      <c r="N130" s="98" t="str">
        <f t="array" ref="N130">IF(A130="","",VLOOKUP(A130,基础资料!A:E,4,0))</f>
        <v/>
      </c>
      <c r="O130" s="76" t="str">
        <f t="array" ref="O130">IF(OR(A130="",M130=""),"",N130*M130)</f>
        <v/>
      </c>
    </row>
    <row r="131" spans="1:15" s="44" customFormat="1">
      <c r="A131" s="77"/>
      <c r="B131" s="78"/>
      <c r="C131" s="78"/>
      <c r="D131" s="79" t="str">
        <f t="array" ref="D131">IF(SUMPRODUCT((成品明细表!$A$6:$A$1000&gt;=$G$4)*(成品明细表!$A$6:$A$1000&lt;=$H$4)*(成品明细表!$C$6:$C$1000=$A131)*(成品明细表!$F$6:$F$1000))=0,"",SUMPRODUCT((成品明细表!$A$6:$A$1000&gt;=$G$4)*(成品明细表!$A$6:$A$1000&lt;=$H$4)*(成品明细表!$C$6:$C$1000=$A131)*(成品明细表!$F$6:$F$1000)))</f>
        <v/>
      </c>
      <c r="E131" s="80" t="str">
        <f t="array" ref="E131">IF(A131="","",VLOOKUP(A131,基础资料!A:E,4,0))</f>
        <v/>
      </c>
      <c r="F131" s="81" t="str">
        <f t="array" ref="F131">IF(OR(A131="",D131=""),"",E131*D131)</f>
        <v/>
      </c>
      <c r="G131" s="79" t="str">
        <f t="array" ref="G131">IF(SUMPRODUCT((成品明细表!$A$6:$A$1000&gt;=$G$4)*(成品明细表!$A$6:$A$1000&lt;=$H$4)*(成品明细表!$C$6:$C$1000=$A131)*(成品明细表!$I$6:$I$1000))=0,"",SUMPRODUCT((成品明细表!$A$6:$A$1000&gt;=$G$4)*(成品明细表!$A$6:$A$1000&lt;=$H$4)*(成品明细表!$C$6:$C$1000=$A131)*(成品明细表!$I$6:$I$1000)))</f>
        <v/>
      </c>
      <c r="H131" s="80" t="str">
        <f t="array" ref="H131">IF(A131="","",VLOOKUP(A131,基础资料!A:E,4,0))</f>
        <v/>
      </c>
      <c r="I131" s="81" t="str">
        <f t="array" ref="I131">IF(OR(A131="",G131=""),"",G131*H131)</f>
        <v/>
      </c>
      <c r="J131" s="79" t="str">
        <f t="array" ref="J131">IF(SUMPRODUCT((成品明细表!$A$6:$A$1000&gt;=$G$4)*(成品明细表!$A$6:$A$1000&lt;=$H$4)*(成品明细表!$C$6:$C$1000=$A131)*(成品明细表!$L$6:$L$1000))=0,"",SUMPRODUCT((成品明细表!$A$6:$A$1000&gt;=$G$4)*(成品明细表!$A$6:$A$1000&lt;=$H$4)*(成品明细表!$C$6:$C$1000=$A131)*(成品明细表!$L$6:$L$1000)))</f>
        <v/>
      </c>
      <c r="K131" s="99" t="str">
        <f t="array" ref="K131">IF(A131="","",VLOOKUP(A131,基础资料!A:E,4,0))</f>
        <v/>
      </c>
      <c r="L131" s="81" t="str">
        <f t="array" ref="L131">IF(OR(A131="",J131=""),"",J131*K131)</f>
        <v/>
      </c>
      <c r="M131" s="79" t="str">
        <f t="array" ref="M131">IF(AND(D131="",G131="",J131=""),"",IF(AND(D131="",G131=""),-J131,IF(AND(D131="",J131=""),-G131,IF(AND(G131="",J131=""),D131,IF(D131="",-G131-J131,IF(G131="",D131-J131,IF(J131="",D131-G131,D131-G131-J131)))))))</f>
        <v/>
      </c>
      <c r="N131" s="99" t="str">
        <f t="array" ref="N131">IF(A131="","",VLOOKUP(A131,基础资料!A:E,4,0))</f>
        <v/>
      </c>
      <c r="O131" s="81" t="str">
        <f t="array" ref="O131">IF(OR(A131="",M131=""),"",N131*M131)</f>
        <v/>
      </c>
    </row>
    <row r="132" spans="1:15" s="44" customFormat="1">
      <c r="A132" s="15"/>
      <c r="B132" s="73"/>
      <c r="C132" s="73"/>
      <c r="D132" s="74" t="str">
        <f t="array" ref="D132">IF(SUMPRODUCT((成品明细表!$A$6:$A$1000&gt;=$G$4)*(成品明细表!$A$6:$A$1000&lt;=$H$4)*(成品明细表!$C$6:$C$1000=$A132)*(成品明细表!$F$6:$F$1000))=0,"",SUMPRODUCT((成品明细表!$A$6:$A$1000&gt;=$G$4)*(成品明细表!$A$6:$A$1000&lt;=$H$4)*(成品明细表!$C$6:$C$1000=$A132)*(成品明细表!$F$6:$F$1000)))</f>
        <v/>
      </c>
      <c r="E132" s="75" t="str">
        <f t="array" ref="E132">IF(A132="","",VLOOKUP(A132,基础资料!A:E,4,0))</f>
        <v/>
      </c>
      <c r="F132" s="76" t="str">
        <f t="array" ref="F132">IF(OR(A132="",D132=""),"",E132*D132)</f>
        <v/>
      </c>
      <c r="G132" s="74" t="str">
        <f t="array" ref="G132">IF(SUMPRODUCT((成品明细表!$A$6:$A$1000&gt;=$G$4)*(成品明细表!$A$6:$A$1000&lt;=$H$4)*(成品明细表!$C$6:$C$1000=$A132)*(成品明细表!$I$6:$I$1000))=0,"",SUMPRODUCT((成品明细表!$A$6:$A$1000&gt;=$G$4)*(成品明细表!$A$6:$A$1000&lt;=$H$4)*(成品明细表!$C$6:$C$1000=$A132)*(成品明细表!$I$6:$I$1000)))</f>
        <v/>
      </c>
      <c r="H132" s="75" t="str">
        <f t="array" ref="H132">IF(A132="","",VLOOKUP(A132,基础资料!A:E,4,0))</f>
        <v/>
      </c>
      <c r="I132" s="76" t="str">
        <f t="array" ref="I132">IF(OR(A132="",G132=""),"",G132*H132)</f>
        <v/>
      </c>
      <c r="J132" s="74" t="str">
        <f t="array" ref="J132">IF(SUMPRODUCT((成品明细表!$A$6:$A$1000&gt;=$G$4)*(成品明细表!$A$6:$A$1000&lt;=$H$4)*(成品明细表!$C$6:$C$1000=$A132)*(成品明细表!$L$6:$L$1000))=0,"",SUMPRODUCT((成品明细表!$A$6:$A$1000&gt;=$G$4)*(成品明细表!$A$6:$A$1000&lt;=$H$4)*(成品明细表!$C$6:$C$1000=$A132)*(成品明细表!$L$6:$L$1000)))</f>
        <v/>
      </c>
      <c r="K132" s="98" t="str">
        <f t="array" ref="K132">IF(A132="","",VLOOKUP(A132,基础资料!A:E,4,0))</f>
        <v/>
      </c>
      <c r="L132" s="76" t="str">
        <f t="array" ref="L132">IF(OR(A132="",J132=""),"",J132*K132)</f>
        <v/>
      </c>
      <c r="M132" s="74" t="str">
        <f t="array" ref="M132">IF(AND(D132="",G132="",J132=""),"",IF(AND(D132="",G132=""),-J132,IF(AND(D132="",J132=""),-G132,IF(AND(G132="",J132=""),D132,IF(D132="",-G132-J132,IF(G132="",D132-J132,IF(J132="",D132-G132,D132-G132-J132)))))))</f>
        <v/>
      </c>
      <c r="N132" s="98" t="str">
        <f t="array" ref="N132">IF(A132="","",VLOOKUP(A132,基础资料!A:E,4,0))</f>
        <v/>
      </c>
      <c r="O132" s="76" t="str">
        <f t="array" ref="O132">IF(OR(A132="",M132=""),"",N132*M132)</f>
        <v/>
      </c>
    </row>
    <row r="133" spans="1:15" s="44" customFormat="1">
      <c r="A133" s="77"/>
      <c r="B133" s="78"/>
      <c r="C133" s="78"/>
      <c r="D133" s="79" t="str">
        <f t="array" ref="D133">IF(SUMPRODUCT((成品明细表!$A$6:$A$1000&gt;=$G$4)*(成品明细表!$A$6:$A$1000&lt;=$H$4)*(成品明细表!$C$6:$C$1000=$A133)*(成品明细表!$F$6:$F$1000))=0,"",SUMPRODUCT((成品明细表!$A$6:$A$1000&gt;=$G$4)*(成品明细表!$A$6:$A$1000&lt;=$H$4)*(成品明细表!$C$6:$C$1000=$A133)*(成品明细表!$F$6:$F$1000)))</f>
        <v/>
      </c>
      <c r="E133" s="80" t="str">
        <f t="array" ref="E133">IF(A133="","",VLOOKUP(A133,基础资料!A:E,4,0))</f>
        <v/>
      </c>
      <c r="F133" s="81" t="str">
        <f t="array" ref="F133">IF(OR(A133="",D133=""),"",E133*D133)</f>
        <v/>
      </c>
      <c r="G133" s="79" t="str">
        <f t="array" ref="G133">IF(SUMPRODUCT((成品明细表!$A$6:$A$1000&gt;=$G$4)*(成品明细表!$A$6:$A$1000&lt;=$H$4)*(成品明细表!$C$6:$C$1000=$A133)*(成品明细表!$I$6:$I$1000))=0,"",SUMPRODUCT((成品明细表!$A$6:$A$1000&gt;=$G$4)*(成品明细表!$A$6:$A$1000&lt;=$H$4)*(成品明细表!$C$6:$C$1000=$A133)*(成品明细表!$I$6:$I$1000)))</f>
        <v/>
      </c>
      <c r="H133" s="80" t="str">
        <f t="array" ref="H133">IF(A133="","",VLOOKUP(A133,基础资料!A:E,4,0))</f>
        <v/>
      </c>
      <c r="I133" s="81" t="str">
        <f t="array" ref="I133">IF(OR(A133="",G133=""),"",G133*H133)</f>
        <v/>
      </c>
      <c r="J133" s="79" t="str">
        <f t="array" ref="J133">IF(SUMPRODUCT((成品明细表!$A$6:$A$1000&gt;=$G$4)*(成品明细表!$A$6:$A$1000&lt;=$H$4)*(成品明细表!$C$6:$C$1000=$A133)*(成品明细表!$L$6:$L$1000))=0,"",SUMPRODUCT((成品明细表!$A$6:$A$1000&gt;=$G$4)*(成品明细表!$A$6:$A$1000&lt;=$H$4)*(成品明细表!$C$6:$C$1000=$A133)*(成品明细表!$L$6:$L$1000)))</f>
        <v/>
      </c>
      <c r="K133" s="99" t="str">
        <f t="array" ref="K133">IF(A133="","",VLOOKUP(A133,基础资料!A:E,4,0))</f>
        <v/>
      </c>
      <c r="L133" s="81" t="str">
        <f t="array" ref="L133">IF(OR(A133="",J133=""),"",J133*K133)</f>
        <v/>
      </c>
      <c r="M133" s="79" t="str">
        <f t="array" ref="M133">IF(AND(D133="",G133="",J133=""),"",IF(AND(D133="",G133=""),-J133,IF(AND(D133="",J133=""),-G133,IF(AND(G133="",J133=""),D133,IF(D133="",-G133-J133,IF(G133="",D133-J133,IF(J133="",D133-G133,D133-G133-J133)))))))</f>
        <v/>
      </c>
      <c r="N133" s="99" t="str">
        <f t="array" ref="N133">IF(A133="","",VLOOKUP(A133,基础资料!A:E,4,0))</f>
        <v/>
      </c>
      <c r="O133" s="81" t="str">
        <f t="array" ref="O133">IF(OR(A133="",M133=""),"",N133*M133)</f>
        <v/>
      </c>
    </row>
    <row r="134" spans="1:15" s="44" customFormat="1">
      <c r="A134" s="15"/>
      <c r="B134" s="73"/>
      <c r="C134" s="73"/>
      <c r="D134" s="74" t="str">
        <f t="array" ref="D134">IF(SUMPRODUCT((成品明细表!$A$6:$A$1000&gt;=$G$4)*(成品明细表!$A$6:$A$1000&lt;=$H$4)*(成品明细表!$C$6:$C$1000=$A134)*(成品明细表!$F$6:$F$1000))=0,"",SUMPRODUCT((成品明细表!$A$6:$A$1000&gt;=$G$4)*(成品明细表!$A$6:$A$1000&lt;=$H$4)*(成品明细表!$C$6:$C$1000=$A134)*(成品明细表!$F$6:$F$1000)))</f>
        <v/>
      </c>
      <c r="E134" s="75" t="str">
        <f t="array" ref="E134">IF(A134="","",VLOOKUP(A134,基础资料!A:E,4,0))</f>
        <v/>
      </c>
      <c r="F134" s="76" t="str">
        <f t="array" ref="F134">IF(OR(A134="",D134=""),"",E134*D134)</f>
        <v/>
      </c>
      <c r="G134" s="74" t="str">
        <f t="array" ref="G134">IF(SUMPRODUCT((成品明细表!$A$6:$A$1000&gt;=$G$4)*(成品明细表!$A$6:$A$1000&lt;=$H$4)*(成品明细表!$C$6:$C$1000=$A134)*(成品明细表!$I$6:$I$1000))=0,"",SUMPRODUCT((成品明细表!$A$6:$A$1000&gt;=$G$4)*(成品明细表!$A$6:$A$1000&lt;=$H$4)*(成品明细表!$C$6:$C$1000=$A134)*(成品明细表!$I$6:$I$1000)))</f>
        <v/>
      </c>
      <c r="H134" s="75" t="str">
        <f t="array" ref="H134">IF(A134="","",VLOOKUP(A134,基础资料!A:E,4,0))</f>
        <v/>
      </c>
      <c r="I134" s="76" t="str">
        <f t="array" ref="I134">IF(OR(A134="",G134=""),"",G134*H134)</f>
        <v/>
      </c>
      <c r="J134" s="74" t="str">
        <f t="array" ref="J134">IF(SUMPRODUCT((成品明细表!$A$6:$A$1000&gt;=$G$4)*(成品明细表!$A$6:$A$1000&lt;=$H$4)*(成品明细表!$C$6:$C$1000=$A134)*(成品明细表!$L$6:$L$1000))=0,"",SUMPRODUCT((成品明细表!$A$6:$A$1000&gt;=$G$4)*(成品明细表!$A$6:$A$1000&lt;=$H$4)*(成品明细表!$C$6:$C$1000=$A134)*(成品明细表!$L$6:$L$1000)))</f>
        <v/>
      </c>
      <c r="K134" s="98" t="str">
        <f t="array" ref="K134">IF(A134="","",VLOOKUP(A134,基础资料!A:E,4,0))</f>
        <v/>
      </c>
      <c r="L134" s="76" t="str">
        <f t="array" ref="L134">IF(OR(A134="",J134=""),"",J134*K134)</f>
        <v/>
      </c>
      <c r="M134" s="74" t="str">
        <f t="array" ref="M134">IF(AND(D134="",G134="",J134=""),"",IF(AND(D134="",G134=""),-J134,IF(AND(D134="",J134=""),-G134,IF(AND(G134="",J134=""),D134,IF(D134="",-G134-J134,IF(G134="",D134-J134,IF(J134="",D134-G134,D134-G134-J134)))))))</f>
        <v/>
      </c>
      <c r="N134" s="98" t="str">
        <f t="array" ref="N134">IF(A134="","",VLOOKUP(A134,基础资料!A:E,4,0))</f>
        <v/>
      </c>
      <c r="O134" s="76" t="str">
        <f t="array" ref="O134">IF(OR(A134="",M134=""),"",N134*M134)</f>
        <v/>
      </c>
    </row>
    <row r="135" spans="1:15" s="44" customFormat="1">
      <c r="A135" s="77"/>
      <c r="B135" s="78"/>
      <c r="C135" s="78"/>
      <c r="D135" s="79" t="str">
        <f t="array" ref="D135">IF(SUMPRODUCT((成品明细表!$A$6:$A$1000&gt;=$G$4)*(成品明细表!$A$6:$A$1000&lt;=$H$4)*(成品明细表!$C$6:$C$1000=$A135)*(成品明细表!$F$6:$F$1000))=0,"",SUMPRODUCT((成品明细表!$A$6:$A$1000&gt;=$G$4)*(成品明细表!$A$6:$A$1000&lt;=$H$4)*(成品明细表!$C$6:$C$1000=$A135)*(成品明细表!$F$6:$F$1000)))</f>
        <v/>
      </c>
      <c r="E135" s="80" t="str">
        <f t="array" ref="E135">IF(A135="","",VLOOKUP(A135,基础资料!A:E,4,0))</f>
        <v/>
      </c>
      <c r="F135" s="81" t="str">
        <f t="array" ref="F135">IF(OR(A135="",D135=""),"",E135*D135)</f>
        <v/>
      </c>
      <c r="G135" s="79" t="str">
        <f t="array" ref="G135">IF(SUMPRODUCT((成品明细表!$A$6:$A$1000&gt;=$G$4)*(成品明细表!$A$6:$A$1000&lt;=$H$4)*(成品明细表!$C$6:$C$1000=$A135)*(成品明细表!$I$6:$I$1000))=0,"",SUMPRODUCT((成品明细表!$A$6:$A$1000&gt;=$G$4)*(成品明细表!$A$6:$A$1000&lt;=$H$4)*(成品明细表!$C$6:$C$1000=$A135)*(成品明细表!$I$6:$I$1000)))</f>
        <v/>
      </c>
      <c r="H135" s="80" t="str">
        <f t="array" ref="H135">IF(A135="","",VLOOKUP(A135,基础资料!A:E,4,0))</f>
        <v/>
      </c>
      <c r="I135" s="81" t="str">
        <f t="array" ref="I135">IF(OR(A135="",G135=""),"",G135*H135)</f>
        <v/>
      </c>
      <c r="J135" s="79" t="str">
        <f t="array" ref="J135">IF(SUMPRODUCT((成品明细表!$A$6:$A$1000&gt;=$G$4)*(成品明细表!$A$6:$A$1000&lt;=$H$4)*(成品明细表!$C$6:$C$1000=$A135)*(成品明细表!$L$6:$L$1000))=0,"",SUMPRODUCT((成品明细表!$A$6:$A$1000&gt;=$G$4)*(成品明细表!$A$6:$A$1000&lt;=$H$4)*(成品明细表!$C$6:$C$1000=$A135)*(成品明细表!$L$6:$L$1000)))</f>
        <v/>
      </c>
      <c r="K135" s="99" t="str">
        <f t="array" ref="K135">IF(A135="","",VLOOKUP(A135,基础资料!A:E,4,0))</f>
        <v/>
      </c>
      <c r="L135" s="81" t="str">
        <f t="array" ref="L135">IF(OR(A135="",J135=""),"",J135*K135)</f>
        <v/>
      </c>
      <c r="M135" s="79" t="str">
        <f t="array" ref="M135">IF(AND(D135="",G135="",J135=""),"",IF(AND(D135="",G135=""),-J135,IF(AND(D135="",J135=""),-G135,IF(AND(G135="",J135=""),D135,IF(D135="",-G135-J135,IF(G135="",D135-J135,IF(J135="",D135-G135,D135-G135-J135)))))))</f>
        <v/>
      </c>
      <c r="N135" s="99" t="str">
        <f t="array" ref="N135">IF(A135="","",VLOOKUP(A135,基础资料!A:E,4,0))</f>
        <v/>
      </c>
      <c r="O135" s="81" t="str">
        <f t="array" ref="O135">IF(OR(A135="",M135=""),"",N135*M135)</f>
        <v/>
      </c>
    </row>
    <row r="136" spans="1:15" s="44" customFormat="1">
      <c r="A136" s="15"/>
      <c r="B136" s="73"/>
      <c r="C136" s="73"/>
      <c r="D136" s="74" t="str">
        <f t="array" ref="D136">IF(SUMPRODUCT((成品明细表!$A$6:$A$1000&gt;=$G$4)*(成品明细表!$A$6:$A$1000&lt;=$H$4)*(成品明细表!$C$6:$C$1000=$A136)*(成品明细表!$F$6:$F$1000))=0,"",SUMPRODUCT((成品明细表!$A$6:$A$1000&gt;=$G$4)*(成品明细表!$A$6:$A$1000&lt;=$H$4)*(成品明细表!$C$6:$C$1000=$A136)*(成品明细表!$F$6:$F$1000)))</f>
        <v/>
      </c>
      <c r="E136" s="75" t="str">
        <f t="array" ref="E136">IF(A136="","",VLOOKUP(A136,基础资料!A:E,4,0))</f>
        <v/>
      </c>
      <c r="F136" s="76" t="str">
        <f t="array" ref="F136">IF(OR(A136="",D136=""),"",E136*D136)</f>
        <v/>
      </c>
      <c r="G136" s="74" t="str">
        <f t="array" ref="G136">IF(SUMPRODUCT((成品明细表!$A$6:$A$1000&gt;=$G$4)*(成品明细表!$A$6:$A$1000&lt;=$H$4)*(成品明细表!$C$6:$C$1000=$A136)*(成品明细表!$I$6:$I$1000))=0,"",SUMPRODUCT((成品明细表!$A$6:$A$1000&gt;=$G$4)*(成品明细表!$A$6:$A$1000&lt;=$H$4)*(成品明细表!$C$6:$C$1000=$A136)*(成品明细表!$I$6:$I$1000)))</f>
        <v/>
      </c>
      <c r="H136" s="75" t="str">
        <f t="array" ref="H136">IF(A136="","",VLOOKUP(A136,基础资料!A:E,4,0))</f>
        <v/>
      </c>
      <c r="I136" s="76" t="str">
        <f t="array" ref="I136">IF(OR(A136="",G136=""),"",G136*H136)</f>
        <v/>
      </c>
      <c r="J136" s="74" t="str">
        <f t="array" ref="J136">IF(SUMPRODUCT((成品明细表!$A$6:$A$1000&gt;=$G$4)*(成品明细表!$A$6:$A$1000&lt;=$H$4)*(成品明细表!$C$6:$C$1000=$A136)*(成品明细表!$L$6:$L$1000))=0,"",SUMPRODUCT((成品明细表!$A$6:$A$1000&gt;=$G$4)*(成品明细表!$A$6:$A$1000&lt;=$H$4)*(成品明细表!$C$6:$C$1000=$A136)*(成品明细表!$L$6:$L$1000)))</f>
        <v/>
      </c>
      <c r="K136" s="98" t="str">
        <f t="array" ref="K136">IF(A136="","",VLOOKUP(A136,基础资料!A:E,4,0))</f>
        <v/>
      </c>
      <c r="L136" s="76" t="str">
        <f t="array" ref="L136">IF(OR(A136="",J136=""),"",J136*K136)</f>
        <v/>
      </c>
      <c r="M136" s="74" t="str">
        <f t="array" ref="M136">IF(AND(D136="",G136="",J136=""),"",IF(AND(D136="",G136=""),-J136,IF(AND(D136="",J136=""),-G136,IF(AND(G136="",J136=""),D136,IF(D136="",-G136-J136,IF(G136="",D136-J136,IF(J136="",D136-G136,D136-G136-J136)))))))</f>
        <v/>
      </c>
      <c r="N136" s="98" t="str">
        <f t="array" ref="N136">IF(A136="","",VLOOKUP(A136,基础资料!A:E,4,0))</f>
        <v/>
      </c>
      <c r="O136" s="76" t="str">
        <f t="array" ref="O136">IF(OR(A136="",M136=""),"",N136*M136)</f>
        <v/>
      </c>
    </row>
    <row r="137" spans="1:15" s="44" customFormat="1">
      <c r="A137" s="77"/>
      <c r="B137" s="78"/>
      <c r="C137" s="78"/>
      <c r="D137" s="79" t="str">
        <f t="array" ref="D137">IF(SUMPRODUCT((成品明细表!$A$6:$A$1000&gt;=$G$4)*(成品明细表!$A$6:$A$1000&lt;=$H$4)*(成品明细表!$C$6:$C$1000=$A137)*(成品明细表!$F$6:$F$1000))=0,"",SUMPRODUCT((成品明细表!$A$6:$A$1000&gt;=$G$4)*(成品明细表!$A$6:$A$1000&lt;=$H$4)*(成品明细表!$C$6:$C$1000=$A137)*(成品明细表!$F$6:$F$1000)))</f>
        <v/>
      </c>
      <c r="E137" s="80" t="str">
        <f t="array" ref="E137">IF(A137="","",VLOOKUP(A137,基础资料!A:E,4,0))</f>
        <v/>
      </c>
      <c r="F137" s="81" t="str">
        <f t="array" ref="F137">IF(OR(A137="",D137=""),"",E137*D137)</f>
        <v/>
      </c>
      <c r="G137" s="79" t="str">
        <f t="array" ref="G137">IF(SUMPRODUCT((成品明细表!$A$6:$A$1000&gt;=$G$4)*(成品明细表!$A$6:$A$1000&lt;=$H$4)*(成品明细表!$C$6:$C$1000=$A137)*(成品明细表!$I$6:$I$1000))=0,"",SUMPRODUCT((成品明细表!$A$6:$A$1000&gt;=$G$4)*(成品明细表!$A$6:$A$1000&lt;=$H$4)*(成品明细表!$C$6:$C$1000=$A137)*(成品明细表!$I$6:$I$1000)))</f>
        <v/>
      </c>
      <c r="H137" s="80" t="str">
        <f t="array" ref="H137">IF(A137="","",VLOOKUP(A137,基础资料!A:E,4,0))</f>
        <v/>
      </c>
      <c r="I137" s="81" t="str">
        <f t="array" ref="I137">IF(OR(A137="",G137=""),"",G137*H137)</f>
        <v/>
      </c>
      <c r="J137" s="79" t="str">
        <f t="array" ref="J137">IF(SUMPRODUCT((成品明细表!$A$6:$A$1000&gt;=$G$4)*(成品明细表!$A$6:$A$1000&lt;=$H$4)*(成品明细表!$C$6:$C$1000=$A137)*(成品明细表!$L$6:$L$1000))=0,"",SUMPRODUCT((成品明细表!$A$6:$A$1000&gt;=$G$4)*(成品明细表!$A$6:$A$1000&lt;=$H$4)*(成品明细表!$C$6:$C$1000=$A137)*(成品明细表!$L$6:$L$1000)))</f>
        <v/>
      </c>
      <c r="K137" s="99" t="str">
        <f t="array" ref="K137">IF(A137="","",VLOOKUP(A137,基础资料!A:E,4,0))</f>
        <v/>
      </c>
      <c r="L137" s="81" t="str">
        <f t="array" ref="L137">IF(OR(A137="",J137=""),"",J137*K137)</f>
        <v/>
      </c>
      <c r="M137" s="79" t="str">
        <f t="array" ref="M137">IF(AND(D137="",G137="",J137=""),"",IF(AND(D137="",G137=""),-J137,IF(AND(D137="",J137=""),-G137,IF(AND(G137="",J137=""),D137,IF(D137="",-G137-J137,IF(G137="",D137-J137,IF(J137="",D137-G137,D137-G137-J137)))))))</f>
        <v/>
      </c>
      <c r="N137" s="99" t="str">
        <f t="array" ref="N137">IF(A137="","",VLOOKUP(A137,基础资料!A:E,4,0))</f>
        <v/>
      </c>
      <c r="O137" s="81" t="str">
        <f t="array" ref="O137">IF(OR(A137="",M137=""),"",N137*M137)</f>
        <v/>
      </c>
    </row>
    <row r="138" spans="1:15" s="44" customFormat="1">
      <c r="A138" s="15"/>
      <c r="B138" s="73"/>
      <c r="C138" s="73"/>
      <c r="D138" s="74" t="str">
        <f t="array" ref="D138">IF(SUMPRODUCT((成品明细表!$A$6:$A$1000&gt;=$G$4)*(成品明细表!$A$6:$A$1000&lt;=$H$4)*(成品明细表!$C$6:$C$1000=$A138)*(成品明细表!$F$6:$F$1000))=0,"",SUMPRODUCT((成品明细表!$A$6:$A$1000&gt;=$G$4)*(成品明细表!$A$6:$A$1000&lt;=$H$4)*(成品明细表!$C$6:$C$1000=$A138)*(成品明细表!$F$6:$F$1000)))</f>
        <v/>
      </c>
      <c r="E138" s="75" t="str">
        <f t="array" ref="E138">IF(A138="","",VLOOKUP(A138,基础资料!A:E,4,0))</f>
        <v/>
      </c>
      <c r="F138" s="76" t="str">
        <f t="array" ref="F138">IF(OR(A138="",D138=""),"",E138*D138)</f>
        <v/>
      </c>
      <c r="G138" s="74" t="str">
        <f t="array" ref="G138">IF(SUMPRODUCT((成品明细表!$A$6:$A$1000&gt;=$G$4)*(成品明细表!$A$6:$A$1000&lt;=$H$4)*(成品明细表!$C$6:$C$1000=$A138)*(成品明细表!$I$6:$I$1000))=0,"",SUMPRODUCT((成品明细表!$A$6:$A$1000&gt;=$G$4)*(成品明细表!$A$6:$A$1000&lt;=$H$4)*(成品明细表!$C$6:$C$1000=$A138)*(成品明细表!$I$6:$I$1000)))</f>
        <v/>
      </c>
      <c r="H138" s="75" t="str">
        <f t="array" ref="H138">IF(A138="","",VLOOKUP(A138,基础资料!A:E,4,0))</f>
        <v/>
      </c>
      <c r="I138" s="76" t="str">
        <f t="array" ref="I138">IF(OR(A138="",G138=""),"",G138*H138)</f>
        <v/>
      </c>
      <c r="J138" s="74" t="str">
        <f t="array" ref="J138">IF(SUMPRODUCT((成品明细表!$A$6:$A$1000&gt;=$G$4)*(成品明细表!$A$6:$A$1000&lt;=$H$4)*(成品明细表!$C$6:$C$1000=$A138)*(成品明细表!$L$6:$L$1000))=0,"",SUMPRODUCT((成品明细表!$A$6:$A$1000&gt;=$G$4)*(成品明细表!$A$6:$A$1000&lt;=$H$4)*(成品明细表!$C$6:$C$1000=$A138)*(成品明细表!$L$6:$L$1000)))</f>
        <v/>
      </c>
      <c r="K138" s="98" t="str">
        <f t="array" ref="K138">IF(A138="","",VLOOKUP(A138,基础资料!A:E,4,0))</f>
        <v/>
      </c>
      <c r="L138" s="76" t="str">
        <f t="array" ref="L138">IF(OR(A138="",J138=""),"",J138*K138)</f>
        <v/>
      </c>
      <c r="M138" s="74" t="str">
        <f t="array" ref="M138">IF(AND(D138="",G138="",J138=""),"",IF(AND(D138="",G138=""),-J138,IF(AND(D138="",J138=""),-G138,IF(AND(G138="",J138=""),D138,IF(D138="",-G138-J138,IF(G138="",D138-J138,IF(J138="",D138-G138,D138-G138-J138)))))))</f>
        <v/>
      </c>
      <c r="N138" s="98" t="str">
        <f t="array" ref="N138">IF(A138="","",VLOOKUP(A138,基础资料!A:E,4,0))</f>
        <v/>
      </c>
      <c r="O138" s="76" t="str">
        <f t="array" ref="O138">IF(OR(A138="",M138=""),"",N138*M138)</f>
        <v/>
      </c>
    </row>
    <row r="139" spans="1:15" s="44" customFormat="1">
      <c r="A139" s="77"/>
      <c r="B139" s="78"/>
      <c r="C139" s="78"/>
      <c r="D139" s="79" t="str">
        <f t="array" ref="D139">IF(SUMPRODUCT((成品明细表!$A$6:$A$1000&gt;=$G$4)*(成品明细表!$A$6:$A$1000&lt;=$H$4)*(成品明细表!$C$6:$C$1000=$A139)*(成品明细表!$F$6:$F$1000))=0,"",SUMPRODUCT((成品明细表!$A$6:$A$1000&gt;=$G$4)*(成品明细表!$A$6:$A$1000&lt;=$H$4)*(成品明细表!$C$6:$C$1000=$A139)*(成品明细表!$F$6:$F$1000)))</f>
        <v/>
      </c>
      <c r="E139" s="80" t="str">
        <f t="array" ref="E139">IF(A139="","",VLOOKUP(A139,基础资料!A:E,4,0))</f>
        <v/>
      </c>
      <c r="F139" s="81" t="str">
        <f t="array" ref="F139">IF(OR(A139="",D139=""),"",E139*D139)</f>
        <v/>
      </c>
      <c r="G139" s="79" t="str">
        <f t="array" ref="G139">IF(SUMPRODUCT((成品明细表!$A$6:$A$1000&gt;=$G$4)*(成品明细表!$A$6:$A$1000&lt;=$H$4)*(成品明细表!$C$6:$C$1000=$A139)*(成品明细表!$I$6:$I$1000))=0,"",SUMPRODUCT((成品明细表!$A$6:$A$1000&gt;=$G$4)*(成品明细表!$A$6:$A$1000&lt;=$H$4)*(成品明细表!$C$6:$C$1000=$A139)*(成品明细表!$I$6:$I$1000)))</f>
        <v/>
      </c>
      <c r="H139" s="80" t="str">
        <f t="array" ref="H139">IF(A139="","",VLOOKUP(A139,基础资料!A:E,4,0))</f>
        <v/>
      </c>
      <c r="I139" s="81" t="str">
        <f t="array" ref="I139">IF(OR(A139="",G139=""),"",G139*H139)</f>
        <v/>
      </c>
      <c r="J139" s="79" t="str">
        <f t="array" ref="J139">IF(SUMPRODUCT((成品明细表!$A$6:$A$1000&gt;=$G$4)*(成品明细表!$A$6:$A$1000&lt;=$H$4)*(成品明细表!$C$6:$C$1000=$A139)*(成品明细表!$L$6:$L$1000))=0,"",SUMPRODUCT((成品明细表!$A$6:$A$1000&gt;=$G$4)*(成品明细表!$A$6:$A$1000&lt;=$H$4)*(成品明细表!$C$6:$C$1000=$A139)*(成品明细表!$L$6:$L$1000)))</f>
        <v/>
      </c>
      <c r="K139" s="99" t="str">
        <f t="array" ref="K139">IF(A139="","",VLOOKUP(A139,基础资料!A:E,4,0))</f>
        <v/>
      </c>
      <c r="L139" s="81" t="str">
        <f t="array" ref="L139">IF(OR(A139="",J139=""),"",J139*K139)</f>
        <v/>
      </c>
      <c r="M139" s="79" t="str">
        <f t="array" ref="M139">IF(AND(D139="",G139="",J139=""),"",IF(AND(D139="",G139=""),-J139,IF(AND(D139="",J139=""),-G139,IF(AND(G139="",J139=""),D139,IF(D139="",-G139-J139,IF(G139="",D139-J139,IF(J139="",D139-G139,D139-G139-J139)))))))</f>
        <v/>
      </c>
      <c r="N139" s="99" t="str">
        <f t="array" ref="N139">IF(A139="","",VLOOKUP(A139,基础资料!A:E,4,0))</f>
        <v/>
      </c>
      <c r="O139" s="81" t="str">
        <f t="array" ref="O139">IF(OR(A139="",M139=""),"",N139*M139)</f>
        <v/>
      </c>
    </row>
    <row r="140" spans="1:15" s="44" customFormat="1">
      <c r="A140" s="15"/>
      <c r="B140" s="73"/>
      <c r="C140" s="73"/>
      <c r="D140" s="74" t="str">
        <f t="array" ref="D140">IF(SUMPRODUCT((成品明细表!$A$6:$A$1000&gt;=$G$4)*(成品明细表!$A$6:$A$1000&lt;=$H$4)*(成品明细表!$C$6:$C$1000=$A140)*(成品明细表!$F$6:$F$1000))=0,"",SUMPRODUCT((成品明细表!$A$6:$A$1000&gt;=$G$4)*(成品明细表!$A$6:$A$1000&lt;=$H$4)*(成品明细表!$C$6:$C$1000=$A140)*(成品明细表!$F$6:$F$1000)))</f>
        <v/>
      </c>
      <c r="E140" s="75" t="str">
        <f t="array" ref="E140">IF(A140="","",VLOOKUP(A140,基础资料!A:E,4,0))</f>
        <v/>
      </c>
      <c r="F140" s="76" t="str">
        <f t="array" ref="F140">IF(OR(A140="",D140=""),"",E140*D140)</f>
        <v/>
      </c>
      <c r="G140" s="74" t="str">
        <f t="array" ref="G140">IF(SUMPRODUCT((成品明细表!$A$6:$A$1000&gt;=$G$4)*(成品明细表!$A$6:$A$1000&lt;=$H$4)*(成品明细表!$C$6:$C$1000=$A140)*(成品明细表!$I$6:$I$1000))=0,"",SUMPRODUCT((成品明细表!$A$6:$A$1000&gt;=$G$4)*(成品明细表!$A$6:$A$1000&lt;=$H$4)*(成品明细表!$C$6:$C$1000=$A140)*(成品明细表!$I$6:$I$1000)))</f>
        <v/>
      </c>
      <c r="H140" s="75" t="str">
        <f t="array" ref="H140">IF(A140="","",VLOOKUP(A140,基础资料!A:E,4,0))</f>
        <v/>
      </c>
      <c r="I140" s="76" t="str">
        <f t="array" ref="I140">IF(OR(A140="",G140=""),"",G140*H140)</f>
        <v/>
      </c>
      <c r="J140" s="74" t="str">
        <f t="array" ref="J140">IF(SUMPRODUCT((成品明细表!$A$6:$A$1000&gt;=$G$4)*(成品明细表!$A$6:$A$1000&lt;=$H$4)*(成品明细表!$C$6:$C$1000=$A140)*(成品明细表!$L$6:$L$1000))=0,"",SUMPRODUCT((成品明细表!$A$6:$A$1000&gt;=$G$4)*(成品明细表!$A$6:$A$1000&lt;=$H$4)*(成品明细表!$C$6:$C$1000=$A140)*(成品明细表!$L$6:$L$1000)))</f>
        <v/>
      </c>
      <c r="K140" s="98" t="str">
        <f t="array" ref="K140">IF(A140="","",VLOOKUP(A140,基础资料!A:E,4,0))</f>
        <v/>
      </c>
      <c r="L140" s="76" t="str">
        <f t="array" ref="L140">IF(OR(A140="",J140=""),"",J140*K140)</f>
        <v/>
      </c>
      <c r="M140" s="74" t="str">
        <f t="array" ref="M140">IF(AND(D140="",G140="",J140=""),"",IF(AND(D140="",G140=""),-J140,IF(AND(D140="",J140=""),-G140,IF(AND(G140="",J140=""),D140,IF(D140="",-G140-J140,IF(G140="",D140-J140,IF(J140="",D140-G140,D140-G140-J140)))))))</f>
        <v/>
      </c>
      <c r="N140" s="98" t="str">
        <f t="array" ref="N140">IF(A140="","",VLOOKUP(A140,基础资料!A:E,4,0))</f>
        <v/>
      </c>
      <c r="O140" s="76" t="str">
        <f t="array" ref="O140">IF(OR(A140="",M140=""),"",N140*M140)</f>
        <v/>
      </c>
    </row>
    <row r="141" spans="1:15" s="44" customFormat="1">
      <c r="A141" s="77"/>
      <c r="B141" s="78"/>
      <c r="C141" s="78"/>
      <c r="D141" s="79" t="str">
        <f t="array" ref="D141">IF(SUMPRODUCT((成品明细表!$A$6:$A$1000&gt;=$G$4)*(成品明细表!$A$6:$A$1000&lt;=$H$4)*(成品明细表!$C$6:$C$1000=$A141)*(成品明细表!$F$6:$F$1000))=0,"",SUMPRODUCT((成品明细表!$A$6:$A$1000&gt;=$G$4)*(成品明细表!$A$6:$A$1000&lt;=$H$4)*(成品明细表!$C$6:$C$1000=$A141)*(成品明细表!$F$6:$F$1000)))</f>
        <v/>
      </c>
      <c r="E141" s="80" t="str">
        <f t="array" ref="E141">IF(A141="","",VLOOKUP(A141,基础资料!A:E,4,0))</f>
        <v/>
      </c>
      <c r="F141" s="81" t="str">
        <f t="array" ref="F141">IF(OR(A141="",D141=""),"",E141*D141)</f>
        <v/>
      </c>
      <c r="G141" s="79" t="str">
        <f t="array" ref="G141">IF(SUMPRODUCT((成品明细表!$A$6:$A$1000&gt;=$G$4)*(成品明细表!$A$6:$A$1000&lt;=$H$4)*(成品明细表!$C$6:$C$1000=$A141)*(成品明细表!$I$6:$I$1000))=0,"",SUMPRODUCT((成品明细表!$A$6:$A$1000&gt;=$G$4)*(成品明细表!$A$6:$A$1000&lt;=$H$4)*(成品明细表!$C$6:$C$1000=$A141)*(成品明细表!$I$6:$I$1000)))</f>
        <v/>
      </c>
      <c r="H141" s="80" t="str">
        <f t="array" ref="H141">IF(A141="","",VLOOKUP(A141,基础资料!A:E,4,0))</f>
        <v/>
      </c>
      <c r="I141" s="81" t="str">
        <f t="array" ref="I141">IF(OR(A141="",G141=""),"",G141*H141)</f>
        <v/>
      </c>
      <c r="J141" s="79" t="str">
        <f t="array" ref="J141">IF(SUMPRODUCT((成品明细表!$A$6:$A$1000&gt;=$G$4)*(成品明细表!$A$6:$A$1000&lt;=$H$4)*(成品明细表!$C$6:$C$1000=$A141)*(成品明细表!$L$6:$L$1000))=0,"",SUMPRODUCT((成品明细表!$A$6:$A$1000&gt;=$G$4)*(成品明细表!$A$6:$A$1000&lt;=$H$4)*(成品明细表!$C$6:$C$1000=$A141)*(成品明细表!$L$6:$L$1000)))</f>
        <v/>
      </c>
      <c r="K141" s="99" t="str">
        <f t="array" ref="K141">IF(A141="","",VLOOKUP(A141,基础资料!A:E,4,0))</f>
        <v/>
      </c>
      <c r="L141" s="81" t="str">
        <f t="array" ref="L141">IF(OR(A141="",J141=""),"",J141*K141)</f>
        <v/>
      </c>
      <c r="M141" s="79" t="str">
        <f t="array" ref="M141">IF(AND(D141="",G141="",J141=""),"",IF(AND(D141="",G141=""),-J141,IF(AND(D141="",J141=""),-G141,IF(AND(G141="",J141=""),D141,IF(D141="",-G141-J141,IF(G141="",D141-J141,IF(J141="",D141-G141,D141-G141-J141)))))))</f>
        <v/>
      </c>
      <c r="N141" s="99" t="str">
        <f t="array" ref="N141">IF(A141="","",VLOOKUP(A141,基础资料!A:E,4,0))</f>
        <v/>
      </c>
      <c r="O141" s="81" t="str">
        <f t="array" ref="O141">IF(OR(A141="",M141=""),"",N141*M141)</f>
        <v/>
      </c>
    </row>
    <row r="142" spans="1:15" s="44" customFormat="1">
      <c r="A142" s="15"/>
      <c r="B142" s="73"/>
      <c r="C142" s="73"/>
      <c r="D142" s="74" t="str">
        <f t="array" ref="D142">IF(SUMPRODUCT((成品明细表!$A$6:$A$1000&gt;=$G$4)*(成品明细表!$A$6:$A$1000&lt;=$H$4)*(成品明细表!$C$6:$C$1000=$A142)*(成品明细表!$F$6:$F$1000))=0,"",SUMPRODUCT((成品明细表!$A$6:$A$1000&gt;=$G$4)*(成品明细表!$A$6:$A$1000&lt;=$H$4)*(成品明细表!$C$6:$C$1000=$A142)*(成品明细表!$F$6:$F$1000)))</f>
        <v/>
      </c>
      <c r="E142" s="75" t="str">
        <f t="array" ref="E142">IF(A142="","",VLOOKUP(A142,基础资料!A:E,4,0))</f>
        <v/>
      </c>
      <c r="F142" s="76" t="str">
        <f t="array" ref="F142">IF(OR(A142="",D142=""),"",E142*D142)</f>
        <v/>
      </c>
      <c r="G142" s="74" t="str">
        <f t="array" ref="G142">IF(SUMPRODUCT((成品明细表!$A$6:$A$1000&gt;=$G$4)*(成品明细表!$A$6:$A$1000&lt;=$H$4)*(成品明细表!$C$6:$C$1000=$A142)*(成品明细表!$I$6:$I$1000))=0,"",SUMPRODUCT((成品明细表!$A$6:$A$1000&gt;=$G$4)*(成品明细表!$A$6:$A$1000&lt;=$H$4)*(成品明细表!$C$6:$C$1000=$A142)*(成品明细表!$I$6:$I$1000)))</f>
        <v/>
      </c>
      <c r="H142" s="75" t="str">
        <f t="array" ref="H142">IF(A142="","",VLOOKUP(A142,基础资料!A:E,4,0))</f>
        <v/>
      </c>
      <c r="I142" s="76" t="str">
        <f t="array" ref="I142">IF(OR(A142="",G142=""),"",G142*H142)</f>
        <v/>
      </c>
      <c r="J142" s="74" t="str">
        <f t="array" ref="J142">IF(SUMPRODUCT((成品明细表!$A$6:$A$1000&gt;=$G$4)*(成品明细表!$A$6:$A$1000&lt;=$H$4)*(成品明细表!$C$6:$C$1000=$A142)*(成品明细表!$L$6:$L$1000))=0,"",SUMPRODUCT((成品明细表!$A$6:$A$1000&gt;=$G$4)*(成品明细表!$A$6:$A$1000&lt;=$H$4)*(成品明细表!$C$6:$C$1000=$A142)*(成品明细表!$L$6:$L$1000)))</f>
        <v/>
      </c>
      <c r="K142" s="98" t="str">
        <f t="array" ref="K142">IF(A142="","",VLOOKUP(A142,基础资料!A:E,4,0))</f>
        <v/>
      </c>
      <c r="L142" s="76" t="str">
        <f t="array" ref="L142">IF(OR(A142="",J142=""),"",J142*K142)</f>
        <v/>
      </c>
      <c r="M142" s="74" t="str">
        <f t="array" ref="M142">IF(AND(D142="",G142="",J142=""),"",IF(AND(D142="",G142=""),-J142,IF(AND(D142="",J142=""),-G142,IF(AND(G142="",J142=""),D142,IF(D142="",-G142-J142,IF(G142="",D142-J142,IF(J142="",D142-G142,D142-G142-J142)))))))</f>
        <v/>
      </c>
      <c r="N142" s="98" t="str">
        <f t="array" ref="N142">IF(A142="","",VLOOKUP(A142,基础资料!A:E,4,0))</f>
        <v/>
      </c>
      <c r="O142" s="76" t="str">
        <f t="array" ref="O142">IF(OR(A142="",M142=""),"",N142*M142)</f>
        <v/>
      </c>
    </row>
    <row r="143" spans="1:15" s="44" customFormat="1">
      <c r="A143" s="77"/>
      <c r="B143" s="78"/>
      <c r="C143" s="78"/>
      <c r="D143" s="79" t="str">
        <f t="array" ref="D143">IF(SUMPRODUCT((成品明细表!$A$6:$A$1000&gt;=$G$4)*(成品明细表!$A$6:$A$1000&lt;=$H$4)*(成品明细表!$C$6:$C$1000=$A143)*(成品明细表!$F$6:$F$1000))=0,"",SUMPRODUCT((成品明细表!$A$6:$A$1000&gt;=$G$4)*(成品明细表!$A$6:$A$1000&lt;=$H$4)*(成品明细表!$C$6:$C$1000=$A143)*(成品明细表!$F$6:$F$1000)))</f>
        <v/>
      </c>
      <c r="E143" s="80" t="str">
        <f t="array" ref="E143">IF(A143="","",VLOOKUP(A143,基础资料!A:E,4,0))</f>
        <v/>
      </c>
      <c r="F143" s="81" t="str">
        <f t="array" ref="F143">IF(OR(A143="",D143=""),"",E143*D143)</f>
        <v/>
      </c>
      <c r="G143" s="79" t="str">
        <f t="array" ref="G143">IF(SUMPRODUCT((成品明细表!$A$6:$A$1000&gt;=$G$4)*(成品明细表!$A$6:$A$1000&lt;=$H$4)*(成品明细表!$C$6:$C$1000=$A143)*(成品明细表!$I$6:$I$1000))=0,"",SUMPRODUCT((成品明细表!$A$6:$A$1000&gt;=$G$4)*(成品明细表!$A$6:$A$1000&lt;=$H$4)*(成品明细表!$C$6:$C$1000=$A143)*(成品明细表!$I$6:$I$1000)))</f>
        <v/>
      </c>
      <c r="H143" s="80" t="str">
        <f t="array" ref="H143">IF(A143="","",VLOOKUP(A143,基础资料!A:E,4,0))</f>
        <v/>
      </c>
      <c r="I143" s="81" t="str">
        <f t="array" ref="I143">IF(OR(A143="",G143=""),"",G143*H143)</f>
        <v/>
      </c>
      <c r="J143" s="79" t="str">
        <f t="array" ref="J143">IF(SUMPRODUCT((成品明细表!$A$6:$A$1000&gt;=$G$4)*(成品明细表!$A$6:$A$1000&lt;=$H$4)*(成品明细表!$C$6:$C$1000=$A143)*(成品明细表!$L$6:$L$1000))=0,"",SUMPRODUCT((成品明细表!$A$6:$A$1000&gt;=$G$4)*(成品明细表!$A$6:$A$1000&lt;=$H$4)*(成品明细表!$C$6:$C$1000=$A143)*(成品明细表!$L$6:$L$1000)))</f>
        <v/>
      </c>
      <c r="K143" s="99" t="str">
        <f t="array" ref="K143">IF(A143="","",VLOOKUP(A143,基础资料!A:E,4,0))</f>
        <v/>
      </c>
      <c r="L143" s="81" t="str">
        <f t="array" ref="L143">IF(OR(A143="",J143=""),"",J143*K143)</f>
        <v/>
      </c>
      <c r="M143" s="79" t="str">
        <f t="array" ref="M143">IF(AND(D143="",G143="",J143=""),"",IF(AND(D143="",G143=""),-J143,IF(AND(D143="",J143=""),-G143,IF(AND(G143="",J143=""),D143,IF(D143="",-G143-J143,IF(G143="",D143-J143,IF(J143="",D143-G143,D143-G143-J143)))))))</f>
        <v/>
      </c>
      <c r="N143" s="99" t="str">
        <f t="array" ref="N143">IF(A143="","",VLOOKUP(A143,基础资料!A:E,4,0))</f>
        <v/>
      </c>
      <c r="O143" s="81" t="str">
        <f t="array" ref="O143">IF(OR(A143="",M143=""),"",N143*M143)</f>
        <v/>
      </c>
    </row>
    <row r="144" spans="1:15" s="44" customFormat="1">
      <c r="A144" s="15"/>
      <c r="B144" s="73"/>
      <c r="C144" s="73"/>
      <c r="D144" s="74" t="str">
        <f t="array" ref="D144">IF(SUMPRODUCT((成品明细表!$A$6:$A$1000&gt;=$G$4)*(成品明细表!$A$6:$A$1000&lt;=$H$4)*(成品明细表!$C$6:$C$1000=$A144)*(成品明细表!$F$6:$F$1000))=0,"",SUMPRODUCT((成品明细表!$A$6:$A$1000&gt;=$G$4)*(成品明细表!$A$6:$A$1000&lt;=$H$4)*(成品明细表!$C$6:$C$1000=$A144)*(成品明细表!$F$6:$F$1000)))</f>
        <v/>
      </c>
      <c r="E144" s="75" t="str">
        <f t="array" ref="E144">IF(A144="","",VLOOKUP(A144,基础资料!A:E,4,0))</f>
        <v/>
      </c>
      <c r="F144" s="76" t="str">
        <f t="array" ref="F144">IF(OR(A144="",D144=""),"",E144*D144)</f>
        <v/>
      </c>
      <c r="G144" s="74" t="str">
        <f t="array" ref="G144">IF(SUMPRODUCT((成品明细表!$A$6:$A$1000&gt;=$G$4)*(成品明细表!$A$6:$A$1000&lt;=$H$4)*(成品明细表!$C$6:$C$1000=$A144)*(成品明细表!$I$6:$I$1000))=0,"",SUMPRODUCT((成品明细表!$A$6:$A$1000&gt;=$G$4)*(成品明细表!$A$6:$A$1000&lt;=$H$4)*(成品明细表!$C$6:$C$1000=$A144)*(成品明细表!$I$6:$I$1000)))</f>
        <v/>
      </c>
      <c r="H144" s="75" t="str">
        <f t="array" ref="H144">IF(A144="","",VLOOKUP(A144,基础资料!A:E,4,0))</f>
        <v/>
      </c>
      <c r="I144" s="76" t="str">
        <f t="array" ref="I144">IF(OR(A144="",G144=""),"",G144*H144)</f>
        <v/>
      </c>
      <c r="J144" s="74" t="str">
        <f t="array" ref="J144">IF(SUMPRODUCT((成品明细表!$A$6:$A$1000&gt;=$G$4)*(成品明细表!$A$6:$A$1000&lt;=$H$4)*(成品明细表!$C$6:$C$1000=$A144)*(成品明细表!$L$6:$L$1000))=0,"",SUMPRODUCT((成品明细表!$A$6:$A$1000&gt;=$G$4)*(成品明细表!$A$6:$A$1000&lt;=$H$4)*(成品明细表!$C$6:$C$1000=$A144)*(成品明细表!$L$6:$L$1000)))</f>
        <v/>
      </c>
      <c r="K144" s="98" t="str">
        <f t="array" ref="K144">IF(A144="","",VLOOKUP(A144,基础资料!A:E,4,0))</f>
        <v/>
      </c>
      <c r="L144" s="76" t="str">
        <f t="array" ref="L144">IF(OR(A144="",J144=""),"",J144*K144)</f>
        <v/>
      </c>
      <c r="M144" s="74" t="str">
        <f t="array" ref="M144">IF(AND(D144="",G144="",J144=""),"",IF(AND(D144="",G144=""),-J144,IF(AND(D144="",J144=""),-G144,IF(AND(G144="",J144=""),D144,IF(D144="",-G144-J144,IF(G144="",D144-J144,IF(J144="",D144-G144,D144-G144-J144)))))))</f>
        <v/>
      </c>
      <c r="N144" s="98" t="str">
        <f t="array" ref="N144">IF(A144="","",VLOOKUP(A144,基础资料!A:E,4,0))</f>
        <v/>
      </c>
      <c r="O144" s="76" t="str">
        <f t="array" ref="O144">IF(OR(A144="",M144=""),"",N144*M144)</f>
        <v/>
      </c>
    </row>
    <row r="145" spans="1:15" s="44" customFormat="1">
      <c r="A145" s="77"/>
      <c r="B145" s="78"/>
      <c r="C145" s="78"/>
      <c r="D145" s="79" t="str">
        <f t="array" ref="D145">IF(SUMPRODUCT((成品明细表!$A$6:$A$1000&gt;=$G$4)*(成品明细表!$A$6:$A$1000&lt;=$H$4)*(成品明细表!$C$6:$C$1000=$A145)*(成品明细表!$F$6:$F$1000))=0,"",SUMPRODUCT((成品明细表!$A$6:$A$1000&gt;=$G$4)*(成品明细表!$A$6:$A$1000&lt;=$H$4)*(成品明细表!$C$6:$C$1000=$A145)*(成品明细表!$F$6:$F$1000)))</f>
        <v/>
      </c>
      <c r="E145" s="80" t="str">
        <f t="array" ref="E145">IF(A145="","",VLOOKUP(A145,基础资料!A:E,4,0))</f>
        <v/>
      </c>
      <c r="F145" s="81" t="str">
        <f t="array" ref="F145">IF(OR(A145="",D145=""),"",E145*D145)</f>
        <v/>
      </c>
      <c r="G145" s="79" t="str">
        <f t="array" ref="G145">IF(SUMPRODUCT((成品明细表!$A$6:$A$1000&gt;=$G$4)*(成品明细表!$A$6:$A$1000&lt;=$H$4)*(成品明细表!$C$6:$C$1000=$A145)*(成品明细表!$I$6:$I$1000))=0,"",SUMPRODUCT((成品明细表!$A$6:$A$1000&gt;=$G$4)*(成品明细表!$A$6:$A$1000&lt;=$H$4)*(成品明细表!$C$6:$C$1000=$A145)*(成品明细表!$I$6:$I$1000)))</f>
        <v/>
      </c>
      <c r="H145" s="80" t="str">
        <f t="array" ref="H145">IF(A145="","",VLOOKUP(A145,基础资料!A:E,4,0))</f>
        <v/>
      </c>
      <c r="I145" s="81" t="str">
        <f t="array" ref="I145">IF(OR(A145="",G145=""),"",G145*H145)</f>
        <v/>
      </c>
      <c r="J145" s="79" t="str">
        <f t="array" ref="J145">IF(SUMPRODUCT((成品明细表!$A$6:$A$1000&gt;=$G$4)*(成品明细表!$A$6:$A$1000&lt;=$H$4)*(成品明细表!$C$6:$C$1000=$A145)*(成品明细表!$L$6:$L$1000))=0,"",SUMPRODUCT((成品明细表!$A$6:$A$1000&gt;=$G$4)*(成品明细表!$A$6:$A$1000&lt;=$H$4)*(成品明细表!$C$6:$C$1000=$A145)*(成品明细表!$L$6:$L$1000)))</f>
        <v/>
      </c>
      <c r="K145" s="99" t="str">
        <f t="array" ref="K145">IF(A145="","",VLOOKUP(A145,基础资料!A:E,4,0))</f>
        <v/>
      </c>
      <c r="L145" s="81" t="str">
        <f t="array" ref="L145">IF(OR(A145="",J145=""),"",J145*K145)</f>
        <v/>
      </c>
      <c r="M145" s="79" t="str">
        <f t="array" ref="M145">IF(AND(D145="",G145="",J145=""),"",IF(AND(D145="",G145=""),-J145,IF(AND(D145="",J145=""),-G145,IF(AND(G145="",J145=""),D145,IF(D145="",-G145-J145,IF(G145="",D145-J145,IF(J145="",D145-G145,D145-G145-J145)))))))</f>
        <v/>
      </c>
      <c r="N145" s="99" t="str">
        <f t="array" ref="N145">IF(A145="","",VLOOKUP(A145,基础资料!A:E,4,0))</f>
        <v/>
      </c>
      <c r="O145" s="81" t="str">
        <f t="array" ref="O145">IF(OR(A145="",M145=""),"",N145*M145)</f>
        <v/>
      </c>
    </row>
    <row r="146" spans="1:15" s="44" customFormat="1">
      <c r="A146" s="15"/>
      <c r="B146" s="73"/>
      <c r="C146" s="73"/>
      <c r="D146" s="74" t="str">
        <f t="array" ref="D146">IF(SUMPRODUCT((成品明细表!$A$6:$A$1000&gt;=$G$4)*(成品明细表!$A$6:$A$1000&lt;=$H$4)*(成品明细表!$C$6:$C$1000=$A146)*(成品明细表!$F$6:$F$1000))=0,"",SUMPRODUCT((成品明细表!$A$6:$A$1000&gt;=$G$4)*(成品明细表!$A$6:$A$1000&lt;=$H$4)*(成品明细表!$C$6:$C$1000=$A146)*(成品明细表!$F$6:$F$1000)))</f>
        <v/>
      </c>
      <c r="E146" s="75" t="str">
        <f t="array" ref="E146">IF(A146="","",VLOOKUP(A146,基础资料!A:E,4,0))</f>
        <v/>
      </c>
      <c r="F146" s="76" t="str">
        <f t="array" ref="F146">IF(OR(A146="",D146=""),"",E146*D146)</f>
        <v/>
      </c>
      <c r="G146" s="74" t="str">
        <f t="array" ref="G146">IF(SUMPRODUCT((成品明细表!$A$6:$A$1000&gt;=$G$4)*(成品明细表!$A$6:$A$1000&lt;=$H$4)*(成品明细表!$C$6:$C$1000=$A146)*(成品明细表!$I$6:$I$1000))=0,"",SUMPRODUCT((成品明细表!$A$6:$A$1000&gt;=$G$4)*(成品明细表!$A$6:$A$1000&lt;=$H$4)*(成品明细表!$C$6:$C$1000=$A146)*(成品明细表!$I$6:$I$1000)))</f>
        <v/>
      </c>
      <c r="H146" s="75" t="str">
        <f t="array" ref="H146">IF(A146="","",VLOOKUP(A146,基础资料!A:E,4,0))</f>
        <v/>
      </c>
      <c r="I146" s="76" t="str">
        <f t="array" ref="I146">IF(OR(A146="",G146=""),"",G146*H146)</f>
        <v/>
      </c>
      <c r="J146" s="74" t="str">
        <f t="array" ref="J146">IF(SUMPRODUCT((成品明细表!$A$6:$A$1000&gt;=$G$4)*(成品明细表!$A$6:$A$1000&lt;=$H$4)*(成品明细表!$C$6:$C$1000=$A146)*(成品明细表!$L$6:$L$1000))=0,"",SUMPRODUCT((成品明细表!$A$6:$A$1000&gt;=$G$4)*(成品明细表!$A$6:$A$1000&lt;=$H$4)*(成品明细表!$C$6:$C$1000=$A146)*(成品明细表!$L$6:$L$1000)))</f>
        <v/>
      </c>
      <c r="K146" s="98" t="str">
        <f t="array" ref="K146">IF(A146="","",VLOOKUP(A146,基础资料!A:E,4,0))</f>
        <v/>
      </c>
      <c r="L146" s="76" t="str">
        <f t="array" ref="L146">IF(OR(A146="",J146=""),"",J146*K146)</f>
        <v/>
      </c>
      <c r="M146" s="74" t="str">
        <f t="array" ref="M146">IF(AND(D146="",G146="",J146=""),"",IF(AND(D146="",G146=""),-J146,IF(AND(D146="",J146=""),-G146,IF(AND(G146="",J146=""),D146,IF(D146="",-G146-J146,IF(G146="",D146-J146,IF(J146="",D146-G146,D146-G146-J146)))))))</f>
        <v/>
      </c>
      <c r="N146" s="98" t="str">
        <f t="array" ref="N146">IF(A146="","",VLOOKUP(A146,基础资料!A:E,4,0))</f>
        <v/>
      </c>
      <c r="O146" s="76" t="str">
        <f t="array" ref="O146">IF(OR(A146="",M146=""),"",N146*M146)</f>
        <v/>
      </c>
    </row>
    <row r="147" spans="1:15" s="44" customFormat="1">
      <c r="A147" s="77"/>
      <c r="B147" s="78"/>
      <c r="C147" s="78"/>
      <c r="D147" s="79" t="str">
        <f t="array" ref="D147">IF(SUMPRODUCT((成品明细表!$A$6:$A$1000&gt;=$G$4)*(成品明细表!$A$6:$A$1000&lt;=$H$4)*(成品明细表!$C$6:$C$1000=$A147)*(成品明细表!$F$6:$F$1000))=0,"",SUMPRODUCT((成品明细表!$A$6:$A$1000&gt;=$G$4)*(成品明细表!$A$6:$A$1000&lt;=$H$4)*(成品明细表!$C$6:$C$1000=$A147)*(成品明细表!$F$6:$F$1000)))</f>
        <v/>
      </c>
      <c r="E147" s="80" t="str">
        <f t="array" ref="E147">IF(A147="","",VLOOKUP(A147,基础资料!A:E,4,0))</f>
        <v/>
      </c>
      <c r="F147" s="81" t="str">
        <f t="array" ref="F147">IF(OR(A147="",D147=""),"",E147*D147)</f>
        <v/>
      </c>
      <c r="G147" s="79" t="str">
        <f t="array" ref="G147">IF(SUMPRODUCT((成品明细表!$A$6:$A$1000&gt;=$G$4)*(成品明细表!$A$6:$A$1000&lt;=$H$4)*(成品明细表!$C$6:$C$1000=$A147)*(成品明细表!$I$6:$I$1000))=0,"",SUMPRODUCT((成品明细表!$A$6:$A$1000&gt;=$G$4)*(成品明细表!$A$6:$A$1000&lt;=$H$4)*(成品明细表!$C$6:$C$1000=$A147)*(成品明细表!$I$6:$I$1000)))</f>
        <v/>
      </c>
      <c r="H147" s="80" t="str">
        <f t="array" ref="H147">IF(A147="","",VLOOKUP(A147,基础资料!A:E,4,0))</f>
        <v/>
      </c>
      <c r="I147" s="81" t="str">
        <f t="array" ref="I147">IF(OR(A147="",G147=""),"",G147*H147)</f>
        <v/>
      </c>
      <c r="J147" s="79" t="str">
        <f t="array" ref="J147">IF(SUMPRODUCT((成品明细表!$A$6:$A$1000&gt;=$G$4)*(成品明细表!$A$6:$A$1000&lt;=$H$4)*(成品明细表!$C$6:$C$1000=$A147)*(成品明细表!$L$6:$L$1000))=0,"",SUMPRODUCT((成品明细表!$A$6:$A$1000&gt;=$G$4)*(成品明细表!$A$6:$A$1000&lt;=$H$4)*(成品明细表!$C$6:$C$1000=$A147)*(成品明细表!$L$6:$L$1000)))</f>
        <v/>
      </c>
      <c r="K147" s="99" t="str">
        <f t="array" ref="K147">IF(A147="","",VLOOKUP(A147,基础资料!A:E,4,0))</f>
        <v/>
      </c>
      <c r="L147" s="81" t="str">
        <f t="array" ref="L147">IF(OR(A147="",J147=""),"",J147*K147)</f>
        <v/>
      </c>
      <c r="M147" s="79" t="str">
        <f t="array" ref="M147">IF(AND(D147="",G147="",J147=""),"",IF(AND(D147="",G147=""),-J147,IF(AND(D147="",J147=""),-G147,IF(AND(G147="",J147=""),D147,IF(D147="",-G147-J147,IF(G147="",D147-J147,IF(J147="",D147-G147,D147-G147-J147)))))))</f>
        <v/>
      </c>
      <c r="N147" s="99" t="str">
        <f t="array" ref="N147">IF(A147="","",VLOOKUP(A147,基础资料!A:E,4,0))</f>
        <v/>
      </c>
      <c r="O147" s="81" t="str">
        <f t="array" ref="O147">IF(OR(A147="",M147=""),"",N147*M147)</f>
        <v/>
      </c>
    </row>
    <row r="148" spans="1:15" s="44" customFormat="1">
      <c r="A148" s="15"/>
      <c r="B148" s="73"/>
      <c r="C148" s="73"/>
      <c r="D148" s="74" t="str">
        <f t="array" ref="D148">IF(SUMPRODUCT((成品明细表!$A$6:$A$1000&gt;=$G$4)*(成品明细表!$A$6:$A$1000&lt;=$H$4)*(成品明细表!$C$6:$C$1000=$A148)*(成品明细表!$F$6:$F$1000))=0,"",SUMPRODUCT((成品明细表!$A$6:$A$1000&gt;=$G$4)*(成品明细表!$A$6:$A$1000&lt;=$H$4)*(成品明细表!$C$6:$C$1000=$A148)*(成品明细表!$F$6:$F$1000)))</f>
        <v/>
      </c>
      <c r="E148" s="75" t="str">
        <f t="array" ref="E148">IF(A148="","",VLOOKUP(A148,基础资料!A:E,4,0))</f>
        <v/>
      </c>
      <c r="F148" s="76" t="str">
        <f t="array" ref="F148">IF(OR(A148="",D148=""),"",E148*D148)</f>
        <v/>
      </c>
      <c r="G148" s="74" t="str">
        <f t="array" ref="G148">IF(SUMPRODUCT((成品明细表!$A$6:$A$1000&gt;=$G$4)*(成品明细表!$A$6:$A$1000&lt;=$H$4)*(成品明细表!$C$6:$C$1000=$A148)*(成品明细表!$I$6:$I$1000))=0,"",SUMPRODUCT((成品明细表!$A$6:$A$1000&gt;=$G$4)*(成品明细表!$A$6:$A$1000&lt;=$H$4)*(成品明细表!$C$6:$C$1000=$A148)*(成品明细表!$I$6:$I$1000)))</f>
        <v/>
      </c>
      <c r="H148" s="75" t="str">
        <f t="array" ref="H148">IF(A148="","",VLOOKUP(A148,基础资料!A:E,4,0))</f>
        <v/>
      </c>
      <c r="I148" s="76" t="str">
        <f t="array" ref="I148">IF(OR(A148="",G148=""),"",G148*H148)</f>
        <v/>
      </c>
      <c r="J148" s="74" t="str">
        <f t="array" ref="J148">IF(SUMPRODUCT((成品明细表!$A$6:$A$1000&gt;=$G$4)*(成品明细表!$A$6:$A$1000&lt;=$H$4)*(成品明细表!$C$6:$C$1000=$A148)*(成品明细表!$L$6:$L$1000))=0,"",SUMPRODUCT((成品明细表!$A$6:$A$1000&gt;=$G$4)*(成品明细表!$A$6:$A$1000&lt;=$H$4)*(成品明细表!$C$6:$C$1000=$A148)*(成品明细表!$L$6:$L$1000)))</f>
        <v/>
      </c>
      <c r="K148" s="98" t="str">
        <f t="array" ref="K148">IF(A148="","",VLOOKUP(A148,基础资料!A:E,4,0))</f>
        <v/>
      </c>
      <c r="L148" s="76" t="str">
        <f t="array" ref="L148">IF(OR(A148="",J148=""),"",J148*K148)</f>
        <v/>
      </c>
      <c r="M148" s="74" t="str">
        <f t="array" ref="M148">IF(AND(D148="",G148="",J148=""),"",IF(AND(D148="",G148=""),-J148,IF(AND(D148="",J148=""),-G148,IF(AND(G148="",J148=""),D148,IF(D148="",-G148-J148,IF(G148="",D148-J148,IF(J148="",D148-G148,D148-G148-J148)))))))</f>
        <v/>
      </c>
      <c r="N148" s="98" t="str">
        <f t="array" ref="N148">IF(A148="","",VLOOKUP(A148,基础资料!A:E,4,0))</f>
        <v/>
      </c>
      <c r="O148" s="76" t="str">
        <f t="array" ref="O148">IF(OR(A148="",M148=""),"",N148*M148)</f>
        <v/>
      </c>
    </row>
    <row r="149" spans="1:15" s="44" customFormat="1">
      <c r="A149" s="77"/>
      <c r="B149" s="78"/>
      <c r="C149" s="78"/>
      <c r="D149" s="79" t="str">
        <f t="array" ref="D149">IF(SUMPRODUCT((成品明细表!$A$6:$A$1000&gt;=$G$4)*(成品明细表!$A$6:$A$1000&lt;=$H$4)*(成品明细表!$C$6:$C$1000=$A149)*(成品明细表!$F$6:$F$1000))=0,"",SUMPRODUCT((成品明细表!$A$6:$A$1000&gt;=$G$4)*(成品明细表!$A$6:$A$1000&lt;=$H$4)*(成品明细表!$C$6:$C$1000=$A149)*(成品明细表!$F$6:$F$1000)))</f>
        <v/>
      </c>
      <c r="E149" s="80" t="str">
        <f t="array" ref="E149">IF(A149="","",VLOOKUP(A149,基础资料!A:E,4,0))</f>
        <v/>
      </c>
      <c r="F149" s="81" t="str">
        <f t="array" ref="F149">IF(OR(A149="",D149=""),"",E149*D149)</f>
        <v/>
      </c>
      <c r="G149" s="79" t="str">
        <f t="array" ref="G149">IF(SUMPRODUCT((成品明细表!$A$6:$A$1000&gt;=$G$4)*(成品明细表!$A$6:$A$1000&lt;=$H$4)*(成品明细表!$C$6:$C$1000=$A149)*(成品明细表!$I$6:$I$1000))=0,"",SUMPRODUCT((成品明细表!$A$6:$A$1000&gt;=$G$4)*(成品明细表!$A$6:$A$1000&lt;=$H$4)*(成品明细表!$C$6:$C$1000=$A149)*(成品明细表!$I$6:$I$1000)))</f>
        <v/>
      </c>
      <c r="H149" s="80" t="str">
        <f t="array" ref="H149">IF(A149="","",VLOOKUP(A149,基础资料!A:E,4,0))</f>
        <v/>
      </c>
      <c r="I149" s="81" t="str">
        <f t="array" ref="I149">IF(OR(A149="",G149=""),"",G149*H149)</f>
        <v/>
      </c>
      <c r="J149" s="79" t="str">
        <f t="array" ref="J149">IF(SUMPRODUCT((成品明细表!$A$6:$A$1000&gt;=$G$4)*(成品明细表!$A$6:$A$1000&lt;=$H$4)*(成品明细表!$C$6:$C$1000=$A149)*(成品明细表!$L$6:$L$1000))=0,"",SUMPRODUCT((成品明细表!$A$6:$A$1000&gt;=$G$4)*(成品明细表!$A$6:$A$1000&lt;=$H$4)*(成品明细表!$C$6:$C$1000=$A149)*(成品明细表!$L$6:$L$1000)))</f>
        <v/>
      </c>
      <c r="K149" s="99" t="str">
        <f t="array" ref="K149">IF(A149="","",VLOOKUP(A149,基础资料!A:E,4,0))</f>
        <v/>
      </c>
      <c r="L149" s="81" t="str">
        <f t="array" ref="L149">IF(OR(A149="",J149=""),"",J149*K149)</f>
        <v/>
      </c>
      <c r="M149" s="79" t="str">
        <f t="array" ref="M149">IF(AND(D149="",G149="",J149=""),"",IF(AND(D149="",G149=""),-J149,IF(AND(D149="",J149=""),-G149,IF(AND(G149="",J149=""),D149,IF(D149="",-G149-J149,IF(G149="",D149-J149,IF(J149="",D149-G149,D149-G149-J149)))))))</f>
        <v/>
      </c>
      <c r="N149" s="99" t="str">
        <f t="array" ref="N149">IF(A149="","",VLOOKUP(A149,基础资料!A:E,4,0))</f>
        <v/>
      </c>
      <c r="O149" s="81" t="str">
        <f t="array" ref="O149">IF(OR(A149="",M149=""),"",N149*M149)</f>
        <v/>
      </c>
    </row>
    <row r="150" spans="1:15" s="44" customFormat="1">
      <c r="A150" s="15"/>
      <c r="B150" s="73"/>
      <c r="C150" s="73"/>
      <c r="D150" s="74" t="str">
        <f t="array" ref="D150">IF(SUMPRODUCT((成品明细表!$A$6:$A$1000&gt;=$G$4)*(成品明细表!$A$6:$A$1000&lt;=$H$4)*(成品明细表!$C$6:$C$1000=$A150)*(成品明细表!$F$6:$F$1000))=0,"",SUMPRODUCT((成品明细表!$A$6:$A$1000&gt;=$G$4)*(成品明细表!$A$6:$A$1000&lt;=$H$4)*(成品明细表!$C$6:$C$1000=$A150)*(成品明细表!$F$6:$F$1000)))</f>
        <v/>
      </c>
      <c r="E150" s="75" t="str">
        <f t="array" ref="E150">IF(A150="","",VLOOKUP(A150,基础资料!A:E,4,0))</f>
        <v/>
      </c>
      <c r="F150" s="76" t="str">
        <f t="array" ref="F150">IF(OR(A150="",D150=""),"",E150*D150)</f>
        <v/>
      </c>
      <c r="G150" s="74" t="str">
        <f t="array" ref="G150">IF(SUMPRODUCT((成品明细表!$A$6:$A$1000&gt;=$G$4)*(成品明细表!$A$6:$A$1000&lt;=$H$4)*(成品明细表!$C$6:$C$1000=$A150)*(成品明细表!$I$6:$I$1000))=0,"",SUMPRODUCT((成品明细表!$A$6:$A$1000&gt;=$G$4)*(成品明细表!$A$6:$A$1000&lt;=$H$4)*(成品明细表!$C$6:$C$1000=$A150)*(成品明细表!$I$6:$I$1000)))</f>
        <v/>
      </c>
      <c r="H150" s="75" t="str">
        <f t="array" ref="H150">IF(A150="","",VLOOKUP(A150,基础资料!A:E,4,0))</f>
        <v/>
      </c>
      <c r="I150" s="76" t="str">
        <f t="array" ref="I150">IF(OR(A150="",G150=""),"",G150*H150)</f>
        <v/>
      </c>
      <c r="J150" s="74" t="str">
        <f t="array" ref="J150">IF(SUMPRODUCT((成品明细表!$A$6:$A$1000&gt;=$G$4)*(成品明细表!$A$6:$A$1000&lt;=$H$4)*(成品明细表!$C$6:$C$1000=$A150)*(成品明细表!$L$6:$L$1000))=0,"",SUMPRODUCT((成品明细表!$A$6:$A$1000&gt;=$G$4)*(成品明细表!$A$6:$A$1000&lt;=$H$4)*(成品明细表!$C$6:$C$1000=$A150)*(成品明细表!$L$6:$L$1000)))</f>
        <v/>
      </c>
      <c r="K150" s="98" t="str">
        <f t="array" ref="K150">IF(A150="","",VLOOKUP(A150,基础资料!A:E,4,0))</f>
        <v/>
      </c>
      <c r="L150" s="76" t="str">
        <f t="array" ref="L150">IF(OR(A150="",J150=""),"",J150*K150)</f>
        <v/>
      </c>
      <c r="M150" s="74" t="str">
        <f t="array" ref="M150">IF(AND(D150="",G150="",J150=""),"",IF(AND(D150="",G150=""),-J150,IF(AND(D150="",J150=""),-G150,IF(AND(G150="",J150=""),D150,IF(D150="",-G150-J150,IF(G150="",D150-J150,IF(J150="",D150-G150,D150-G150-J150)))))))</f>
        <v/>
      </c>
      <c r="N150" s="98" t="str">
        <f t="array" ref="N150">IF(A150="","",VLOOKUP(A150,基础资料!A:E,4,0))</f>
        <v/>
      </c>
      <c r="O150" s="76" t="str">
        <f t="array" ref="O150">IF(OR(A150="",M150=""),"",N150*M150)</f>
        <v/>
      </c>
    </row>
    <row r="151" spans="1:15" s="44" customFormat="1">
      <c r="A151" s="77"/>
      <c r="B151" s="78"/>
      <c r="C151" s="78"/>
      <c r="D151" s="79" t="str">
        <f t="array" ref="D151">IF(SUMPRODUCT((成品明细表!$A$6:$A$1000&gt;=$G$4)*(成品明细表!$A$6:$A$1000&lt;=$H$4)*(成品明细表!$C$6:$C$1000=$A151)*(成品明细表!$F$6:$F$1000))=0,"",SUMPRODUCT((成品明细表!$A$6:$A$1000&gt;=$G$4)*(成品明细表!$A$6:$A$1000&lt;=$H$4)*(成品明细表!$C$6:$C$1000=$A151)*(成品明细表!$F$6:$F$1000)))</f>
        <v/>
      </c>
      <c r="E151" s="80" t="str">
        <f t="array" ref="E151">IF(A151="","",VLOOKUP(A151,基础资料!A:E,4,0))</f>
        <v/>
      </c>
      <c r="F151" s="81" t="str">
        <f t="array" ref="F151">IF(OR(A151="",D151=""),"",E151*D151)</f>
        <v/>
      </c>
      <c r="G151" s="79" t="str">
        <f t="array" ref="G151">IF(SUMPRODUCT((成品明细表!$A$6:$A$1000&gt;=$G$4)*(成品明细表!$A$6:$A$1000&lt;=$H$4)*(成品明细表!$C$6:$C$1000=$A151)*(成品明细表!$I$6:$I$1000))=0,"",SUMPRODUCT((成品明细表!$A$6:$A$1000&gt;=$G$4)*(成品明细表!$A$6:$A$1000&lt;=$H$4)*(成品明细表!$C$6:$C$1000=$A151)*(成品明细表!$I$6:$I$1000)))</f>
        <v/>
      </c>
      <c r="H151" s="80" t="str">
        <f t="array" ref="H151">IF(A151="","",VLOOKUP(A151,基础资料!A:E,4,0))</f>
        <v/>
      </c>
      <c r="I151" s="81" t="str">
        <f t="array" ref="I151">IF(OR(A151="",G151=""),"",G151*H151)</f>
        <v/>
      </c>
      <c r="J151" s="79" t="str">
        <f t="array" ref="J151">IF(SUMPRODUCT((成品明细表!$A$6:$A$1000&gt;=$G$4)*(成品明细表!$A$6:$A$1000&lt;=$H$4)*(成品明细表!$C$6:$C$1000=$A151)*(成品明细表!$L$6:$L$1000))=0,"",SUMPRODUCT((成品明细表!$A$6:$A$1000&gt;=$G$4)*(成品明细表!$A$6:$A$1000&lt;=$H$4)*(成品明细表!$C$6:$C$1000=$A151)*(成品明细表!$L$6:$L$1000)))</f>
        <v/>
      </c>
      <c r="K151" s="99" t="str">
        <f t="array" ref="K151">IF(A151="","",VLOOKUP(A151,基础资料!A:E,4,0))</f>
        <v/>
      </c>
      <c r="L151" s="81" t="str">
        <f t="array" ref="L151">IF(OR(A151="",J151=""),"",J151*K151)</f>
        <v/>
      </c>
      <c r="M151" s="79" t="str">
        <f t="array" ref="M151">IF(AND(D151="",G151="",J151=""),"",IF(AND(D151="",G151=""),-J151,IF(AND(D151="",J151=""),-G151,IF(AND(G151="",J151=""),D151,IF(D151="",-G151-J151,IF(G151="",D151-J151,IF(J151="",D151-G151,D151-G151-J151)))))))</f>
        <v/>
      </c>
      <c r="N151" s="99" t="str">
        <f t="array" ref="N151">IF(A151="","",VLOOKUP(A151,基础资料!A:E,4,0))</f>
        <v/>
      </c>
      <c r="O151" s="81" t="str">
        <f t="array" ref="O151">IF(OR(A151="",M151=""),"",N151*M151)</f>
        <v/>
      </c>
    </row>
    <row r="152" spans="1:15" s="44" customFormat="1">
      <c r="A152" s="15"/>
      <c r="B152" s="73"/>
      <c r="C152" s="73"/>
      <c r="D152" s="74" t="str">
        <f t="array" ref="D152">IF(SUMPRODUCT((成品明细表!$A$6:$A$1000&gt;=$G$4)*(成品明细表!$A$6:$A$1000&lt;=$H$4)*(成品明细表!$C$6:$C$1000=$A152)*(成品明细表!$F$6:$F$1000))=0,"",SUMPRODUCT((成品明细表!$A$6:$A$1000&gt;=$G$4)*(成品明细表!$A$6:$A$1000&lt;=$H$4)*(成品明细表!$C$6:$C$1000=$A152)*(成品明细表!$F$6:$F$1000)))</f>
        <v/>
      </c>
      <c r="E152" s="75" t="str">
        <f t="array" ref="E152">IF(A152="","",VLOOKUP(A152,基础资料!A:E,4,0))</f>
        <v/>
      </c>
      <c r="F152" s="76" t="str">
        <f t="array" ref="F152">IF(OR(A152="",D152=""),"",E152*D152)</f>
        <v/>
      </c>
      <c r="G152" s="74" t="str">
        <f t="array" ref="G152">IF(SUMPRODUCT((成品明细表!$A$6:$A$1000&gt;=$G$4)*(成品明细表!$A$6:$A$1000&lt;=$H$4)*(成品明细表!$C$6:$C$1000=$A152)*(成品明细表!$I$6:$I$1000))=0,"",SUMPRODUCT((成品明细表!$A$6:$A$1000&gt;=$G$4)*(成品明细表!$A$6:$A$1000&lt;=$H$4)*(成品明细表!$C$6:$C$1000=$A152)*(成品明细表!$I$6:$I$1000)))</f>
        <v/>
      </c>
      <c r="H152" s="75" t="str">
        <f t="array" ref="H152">IF(A152="","",VLOOKUP(A152,基础资料!A:E,4,0))</f>
        <v/>
      </c>
      <c r="I152" s="76" t="str">
        <f t="array" ref="I152">IF(OR(A152="",G152=""),"",G152*H152)</f>
        <v/>
      </c>
      <c r="J152" s="74" t="str">
        <f t="array" ref="J152">IF(SUMPRODUCT((成品明细表!$A$6:$A$1000&gt;=$G$4)*(成品明细表!$A$6:$A$1000&lt;=$H$4)*(成品明细表!$C$6:$C$1000=$A152)*(成品明细表!$L$6:$L$1000))=0,"",SUMPRODUCT((成品明细表!$A$6:$A$1000&gt;=$G$4)*(成品明细表!$A$6:$A$1000&lt;=$H$4)*(成品明细表!$C$6:$C$1000=$A152)*(成品明细表!$L$6:$L$1000)))</f>
        <v/>
      </c>
      <c r="K152" s="98" t="str">
        <f t="array" ref="K152">IF(A152="","",VLOOKUP(A152,基础资料!A:E,4,0))</f>
        <v/>
      </c>
      <c r="L152" s="76" t="str">
        <f t="array" ref="L152">IF(OR(A152="",J152=""),"",J152*K152)</f>
        <v/>
      </c>
      <c r="M152" s="74" t="str">
        <f t="array" ref="M152">IF(AND(D152="",G152="",J152=""),"",IF(AND(D152="",G152=""),-J152,IF(AND(D152="",J152=""),-G152,IF(AND(G152="",J152=""),D152,IF(D152="",-G152-J152,IF(G152="",D152-J152,IF(J152="",D152-G152,D152-G152-J152)))))))</f>
        <v/>
      </c>
      <c r="N152" s="98" t="str">
        <f t="array" ref="N152">IF(A152="","",VLOOKUP(A152,基础资料!A:E,4,0))</f>
        <v/>
      </c>
      <c r="O152" s="76" t="str">
        <f t="array" ref="O152">IF(OR(A152="",M152=""),"",N152*M152)</f>
        <v/>
      </c>
    </row>
    <row r="153" spans="1:15" s="44" customFormat="1">
      <c r="A153" s="77"/>
      <c r="B153" s="78"/>
      <c r="C153" s="78"/>
      <c r="D153" s="79" t="str">
        <f t="array" ref="D153">IF(SUMPRODUCT((成品明细表!$A$6:$A$1000&gt;=$G$4)*(成品明细表!$A$6:$A$1000&lt;=$H$4)*(成品明细表!$C$6:$C$1000=$A153)*(成品明细表!$F$6:$F$1000))=0,"",SUMPRODUCT((成品明细表!$A$6:$A$1000&gt;=$G$4)*(成品明细表!$A$6:$A$1000&lt;=$H$4)*(成品明细表!$C$6:$C$1000=$A153)*(成品明细表!$F$6:$F$1000)))</f>
        <v/>
      </c>
      <c r="E153" s="80" t="str">
        <f t="array" ref="E153">IF(A153="","",VLOOKUP(A153,基础资料!A:E,4,0))</f>
        <v/>
      </c>
      <c r="F153" s="81" t="str">
        <f t="array" ref="F153">IF(OR(A153="",D153=""),"",E153*D153)</f>
        <v/>
      </c>
      <c r="G153" s="79" t="str">
        <f t="array" ref="G153">IF(SUMPRODUCT((成品明细表!$A$6:$A$1000&gt;=$G$4)*(成品明细表!$A$6:$A$1000&lt;=$H$4)*(成品明细表!$C$6:$C$1000=$A153)*(成品明细表!$I$6:$I$1000))=0,"",SUMPRODUCT((成品明细表!$A$6:$A$1000&gt;=$G$4)*(成品明细表!$A$6:$A$1000&lt;=$H$4)*(成品明细表!$C$6:$C$1000=$A153)*(成品明细表!$I$6:$I$1000)))</f>
        <v/>
      </c>
      <c r="H153" s="80" t="str">
        <f t="array" ref="H153">IF(A153="","",VLOOKUP(A153,基础资料!A:E,4,0))</f>
        <v/>
      </c>
      <c r="I153" s="81" t="str">
        <f t="array" ref="I153">IF(OR(A153="",G153=""),"",G153*H153)</f>
        <v/>
      </c>
      <c r="J153" s="79" t="str">
        <f t="array" ref="J153">IF(SUMPRODUCT((成品明细表!$A$6:$A$1000&gt;=$G$4)*(成品明细表!$A$6:$A$1000&lt;=$H$4)*(成品明细表!$C$6:$C$1000=$A153)*(成品明细表!$L$6:$L$1000))=0,"",SUMPRODUCT((成品明细表!$A$6:$A$1000&gt;=$G$4)*(成品明细表!$A$6:$A$1000&lt;=$H$4)*(成品明细表!$C$6:$C$1000=$A153)*(成品明细表!$L$6:$L$1000)))</f>
        <v/>
      </c>
      <c r="K153" s="99" t="str">
        <f t="array" ref="K153">IF(A153="","",VLOOKUP(A153,基础资料!A:E,4,0))</f>
        <v/>
      </c>
      <c r="L153" s="81" t="str">
        <f t="array" ref="L153">IF(OR(A153="",J153=""),"",J153*K153)</f>
        <v/>
      </c>
      <c r="M153" s="79" t="str">
        <f t="array" ref="M153">IF(AND(D153="",G153="",J153=""),"",IF(AND(D153="",G153=""),-J153,IF(AND(D153="",J153=""),-G153,IF(AND(G153="",J153=""),D153,IF(D153="",-G153-J153,IF(G153="",D153-J153,IF(J153="",D153-G153,D153-G153-J153)))))))</f>
        <v/>
      </c>
      <c r="N153" s="99" t="str">
        <f t="array" ref="N153">IF(A153="","",VLOOKUP(A153,基础资料!A:E,4,0))</f>
        <v/>
      </c>
      <c r="O153" s="81" t="str">
        <f t="array" ref="O153">IF(OR(A153="",M153=""),"",N153*M153)</f>
        <v/>
      </c>
    </row>
    <row r="154" spans="1:15" s="44" customFormat="1">
      <c r="A154" s="15"/>
      <c r="B154" s="73"/>
      <c r="C154" s="73"/>
      <c r="D154" s="74" t="str">
        <f t="array" ref="D154">IF(SUMPRODUCT((成品明细表!$A$6:$A$1000&gt;=$G$4)*(成品明细表!$A$6:$A$1000&lt;=$H$4)*(成品明细表!$C$6:$C$1000=$A154)*(成品明细表!$F$6:$F$1000))=0,"",SUMPRODUCT((成品明细表!$A$6:$A$1000&gt;=$G$4)*(成品明细表!$A$6:$A$1000&lt;=$H$4)*(成品明细表!$C$6:$C$1000=$A154)*(成品明细表!$F$6:$F$1000)))</f>
        <v/>
      </c>
      <c r="E154" s="75" t="str">
        <f t="array" ref="E154">IF(A154="","",VLOOKUP(A154,基础资料!A:E,4,0))</f>
        <v/>
      </c>
      <c r="F154" s="76" t="str">
        <f t="array" ref="F154">IF(OR(A154="",D154=""),"",E154*D154)</f>
        <v/>
      </c>
      <c r="G154" s="74" t="str">
        <f t="array" ref="G154">IF(SUMPRODUCT((成品明细表!$A$6:$A$1000&gt;=$G$4)*(成品明细表!$A$6:$A$1000&lt;=$H$4)*(成品明细表!$C$6:$C$1000=$A154)*(成品明细表!$I$6:$I$1000))=0,"",SUMPRODUCT((成品明细表!$A$6:$A$1000&gt;=$G$4)*(成品明细表!$A$6:$A$1000&lt;=$H$4)*(成品明细表!$C$6:$C$1000=$A154)*(成品明细表!$I$6:$I$1000)))</f>
        <v/>
      </c>
      <c r="H154" s="75" t="str">
        <f t="array" ref="H154">IF(A154="","",VLOOKUP(A154,基础资料!A:E,4,0))</f>
        <v/>
      </c>
      <c r="I154" s="76" t="str">
        <f t="array" ref="I154">IF(OR(A154="",G154=""),"",G154*H154)</f>
        <v/>
      </c>
      <c r="J154" s="74" t="str">
        <f t="array" ref="J154">IF(SUMPRODUCT((成品明细表!$A$6:$A$1000&gt;=$G$4)*(成品明细表!$A$6:$A$1000&lt;=$H$4)*(成品明细表!$C$6:$C$1000=$A154)*(成品明细表!$L$6:$L$1000))=0,"",SUMPRODUCT((成品明细表!$A$6:$A$1000&gt;=$G$4)*(成品明细表!$A$6:$A$1000&lt;=$H$4)*(成品明细表!$C$6:$C$1000=$A154)*(成品明细表!$L$6:$L$1000)))</f>
        <v/>
      </c>
      <c r="K154" s="98" t="str">
        <f t="array" ref="K154">IF(A154="","",VLOOKUP(A154,基础资料!A:E,4,0))</f>
        <v/>
      </c>
      <c r="L154" s="76" t="str">
        <f t="array" ref="L154">IF(OR(A154="",J154=""),"",J154*K154)</f>
        <v/>
      </c>
      <c r="M154" s="74" t="str">
        <f t="array" ref="M154">IF(AND(D154="",G154="",J154=""),"",IF(AND(D154="",G154=""),-J154,IF(AND(D154="",J154=""),-G154,IF(AND(G154="",J154=""),D154,IF(D154="",-G154-J154,IF(G154="",D154-J154,IF(J154="",D154-G154,D154-G154-J154)))))))</f>
        <v/>
      </c>
      <c r="N154" s="98" t="str">
        <f t="array" ref="N154">IF(A154="","",VLOOKUP(A154,基础资料!A:E,4,0))</f>
        <v/>
      </c>
      <c r="O154" s="76" t="str">
        <f t="array" ref="O154">IF(OR(A154="",M154=""),"",N154*M154)</f>
        <v/>
      </c>
    </row>
    <row r="155" spans="1:15" s="44" customFormat="1">
      <c r="A155" s="77"/>
      <c r="B155" s="78"/>
      <c r="C155" s="78"/>
      <c r="D155" s="79" t="str">
        <f t="array" ref="D155">IF(SUMPRODUCT((成品明细表!$A$6:$A$1000&gt;=$G$4)*(成品明细表!$A$6:$A$1000&lt;=$H$4)*(成品明细表!$C$6:$C$1000=$A155)*(成品明细表!$F$6:$F$1000))=0,"",SUMPRODUCT((成品明细表!$A$6:$A$1000&gt;=$G$4)*(成品明细表!$A$6:$A$1000&lt;=$H$4)*(成品明细表!$C$6:$C$1000=$A155)*(成品明细表!$F$6:$F$1000)))</f>
        <v/>
      </c>
      <c r="E155" s="80" t="str">
        <f t="array" ref="E155">IF(A155="","",VLOOKUP(A155,基础资料!A:E,4,0))</f>
        <v/>
      </c>
      <c r="F155" s="81" t="str">
        <f t="array" ref="F155">IF(OR(A155="",D155=""),"",E155*D155)</f>
        <v/>
      </c>
      <c r="G155" s="79" t="str">
        <f t="array" ref="G155">IF(SUMPRODUCT((成品明细表!$A$6:$A$1000&gt;=$G$4)*(成品明细表!$A$6:$A$1000&lt;=$H$4)*(成品明细表!$C$6:$C$1000=$A155)*(成品明细表!$I$6:$I$1000))=0,"",SUMPRODUCT((成品明细表!$A$6:$A$1000&gt;=$G$4)*(成品明细表!$A$6:$A$1000&lt;=$H$4)*(成品明细表!$C$6:$C$1000=$A155)*(成品明细表!$I$6:$I$1000)))</f>
        <v/>
      </c>
      <c r="H155" s="80" t="str">
        <f t="array" ref="H155">IF(A155="","",VLOOKUP(A155,基础资料!A:E,4,0))</f>
        <v/>
      </c>
      <c r="I155" s="81" t="str">
        <f t="array" ref="I155">IF(OR(A155="",G155=""),"",G155*H155)</f>
        <v/>
      </c>
      <c r="J155" s="79" t="str">
        <f t="array" ref="J155">IF(SUMPRODUCT((成品明细表!$A$6:$A$1000&gt;=$G$4)*(成品明细表!$A$6:$A$1000&lt;=$H$4)*(成品明细表!$C$6:$C$1000=$A155)*(成品明细表!$L$6:$L$1000))=0,"",SUMPRODUCT((成品明细表!$A$6:$A$1000&gt;=$G$4)*(成品明细表!$A$6:$A$1000&lt;=$H$4)*(成品明细表!$C$6:$C$1000=$A155)*(成品明细表!$L$6:$L$1000)))</f>
        <v/>
      </c>
      <c r="K155" s="99" t="str">
        <f t="array" ref="K155">IF(A155="","",VLOOKUP(A155,基础资料!A:E,4,0))</f>
        <v/>
      </c>
      <c r="L155" s="81" t="str">
        <f t="array" ref="L155">IF(OR(A155="",J155=""),"",J155*K155)</f>
        <v/>
      </c>
      <c r="M155" s="79" t="str">
        <f t="array" ref="M155">IF(AND(D155="",G155="",J155=""),"",IF(AND(D155="",G155=""),-J155,IF(AND(D155="",J155=""),-G155,IF(AND(G155="",J155=""),D155,IF(D155="",-G155-J155,IF(G155="",D155-J155,IF(J155="",D155-G155,D155-G155-J155)))))))</f>
        <v/>
      </c>
      <c r="N155" s="99" t="str">
        <f t="array" ref="N155">IF(A155="","",VLOOKUP(A155,基础资料!A:E,4,0))</f>
        <v/>
      </c>
      <c r="O155" s="81" t="str">
        <f t="array" ref="O155">IF(OR(A155="",M155=""),"",N155*M155)</f>
        <v/>
      </c>
    </row>
    <row r="156" spans="1:15" s="44" customFormat="1">
      <c r="A156" s="15"/>
      <c r="B156" s="73"/>
      <c r="C156" s="73"/>
      <c r="D156" s="74" t="str">
        <f t="array" ref="D156">IF(SUMPRODUCT((成品明细表!$A$6:$A$1000&gt;=$G$4)*(成品明细表!$A$6:$A$1000&lt;=$H$4)*(成品明细表!$C$6:$C$1000=$A156)*(成品明细表!$F$6:$F$1000))=0,"",SUMPRODUCT((成品明细表!$A$6:$A$1000&gt;=$G$4)*(成品明细表!$A$6:$A$1000&lt;=$H$4)*(成品明细表!$C$6:$C$1000=$A156)*(成品明细表!$F$6:$F$1000)))</f>
        <v/>
      </c>
      <c r="E156" s="75" t="str">
        <f t="array" ref="E156">IF(A156="","",VLOOKUP(A156,基础资料!A:E,4,0))</f>
        <v/>
      </c>
      <c r="F156" s="76" t="str">
        <f t="array" ref="F156">IF(OR(A156="",D156=""),"",E156*D156)</f>
        <v/>
      </c>
      <c r="G156" s="74" t="str">
        <f t="array" ref="G156">IF(SUMPRODUCT((成品明细表!$A$6:$A$1000&gt;=$G$4)*(成品明细表!$A$6:$A$1000&lt;=$H$4)*(成品明细表!$C$6:$C$1000=$A156)*(成品明细表!$I$6:$I$1000))=0,"",SUMPRODUCT((成品明细表!$A$6:$A$1000&gt;=$G$4)*(成品明细表!$A$6:$A$1000&lt;=$H$4)*(成品明细表!$C$6:$C$1000=$A156)*(成品明细表!$I$6:$I$1000)))</f>
        <v/>
      </c>
      <c r="H156" s="75" t="str">
        <f t="array" ref="H156">IF(A156="","",VLOOKUP(A156,基础资料!A:E,4,0))</f>
        <v/>
      </c>
      <c r="I156" s="76" t="str">
        <f t="array" ref="I156">IF(OR(A156="",G156=""),"",G156*H156)</f>
        <v/>
      </c>
      <c r="J156" s="74" t="str">
        <f t="array" ref="J156">IF(SUMPRODUCT((成品明细表!$A$6:$A$1000&gt;=$G$4)*(成品明细表!$A$6:$A$1000&lt;=$H$4)*(成品明细表!$C$6:$C$1000=$A156)*(成品明细表!$L$6:$L$1000))=0,"",SUMPRODUCT((成品明细表!$A$6:$A$1000&gt;=$G$4)*(成品明细表!$A$6:$A$1000&lt;=$H$4)*(成品明细表!$C$6:$C$1000=$A156)*(成品明细表!$L$6:$L$1000)))</f>
        <v/>
      </c>
      <c r="K156" s="98" t="str">
        <f t="array" ref="K156">IF(A156="","",VLOOKUP(A156,基础资料!A:E,4,0))</f>
        <v/>
      </c>
      <c r="L156" s="76" t="str">
        <f t="array" ref="L156">IF(OR(A156="",J156=""),"",J156*K156)</f>
        <v/>
      </c>
      <c r="M156" s="74" t="str">
        <f t="array" ref="M156">IF(AND(D156="",G156="",J156=""),"",IF(AND(D156="",G156=""),-J156,IF(AND(D156="",J156=""),-G156,IF(AND(G156="",J156=""),D156,IF(D156="",-G156-J156,IF(G156="",D156-J156,IF(J156="",D156-G156,D156-G156-J156)))))))</f>
        <v/>
      </c>
      <c r="N156" s="98" t="str">
        <f t="array" ref="N156">IF(A156="","",VLOOKUP(A156,基础资料!A:E,4,0))</f>
        <v/>
      </c>
      <c r="O156" s="76" t="str">
        <f t="array" ref="O156">IF(OR(A156="",M156=""),"",N156*M156)</f>
        <v/>
      </c>
    </row>
    <row r="157" spans="1:15" s="44" customFormat="1">
      <c r="A157" s="77"/>
      <c r="B157" s="78"/>
      <c r="C157" s="78"/>
      <c r="D157" s="79" t="str">
        <f t="array" ref="D157">IF(SUMPRODUCT((成品明细表!$A$6:$A$1000&gt;=$G$4)*(成品明细表!$A$6:$A$1000&lt;=$H$4)*(成品明细表!$C$6:$C$1000=$A157)*(成品明细表!$F$6:$F$1000))=0,"",SUMPRODUCT((成品明细表!$A$6:$A$1000&gt;=$G$4)*(成品明细表!$A$6:$A$1000&lt;=$H$4)*(成品明细表!$C$6:$C$1000=$A157)*(成品明细表!$F$6:$F$1000)))</f>
        <v/>
      </c>
      <c r="E157" s="80" t="str">
        <f t="array" ref="E157">IF(A157="","",VLOOKUP(A157,基础资料!A:E,4,0))</f>
        <v/>
      </c>
      <c r="F157" s="81" t="str">
        <f t="array" ref="F157">IF(OR(A157="",D157=""),"",E157*D157)</f>
        <v/>
      </c>
      <c r="G157" s="79" t="str">
        <f t="array" ref="G157">IF(SUMPRODUCT((成品明细表!$A$6:$A$1000&gt;=$G$4)*(成品明细表!$A$6:$A$1000&lt;=$H$4)*(成品明细表!$C$6:$C$1000=$A157)*(成品明细表!$I$6:$I$1000))=0,"",SUMPRODUCT((成品明细表!$A$6:$A$1000&gt;=$G$4)*(成品明细表!$A$6:$A$1000&lt;=$H$4)*(成品明细表!$C$6:$C$1000=$A157)*(成品明细表!$I$6:$I$1000)))</f>
        <v/>
      </c>
      <c r="H157" s="80" t="str">
        <f t="array" ref="H157">IF(A157="","",VLOOKUP(A157,基础资料!A:E,4,0))</f>
        <v/>
      </c>
      <c r="I157" s="81" t="str">
        <f t="array" ref="I157">IF(OR(A157="",G157=""),"",G157*H157)</f>
        <v/>
      </c>
      <c r="J157" s="79" t="str">
        <f t="array" ref="J157">IF(SUMPRODUCT((成品明细表!$A$6:$A$1000&gt;=$G$4)*(成品明细表!$A$6:$A$1000&lt;=$H$4)*(成品明细表!$C$6:$C$1000=$A157)*(成品明细表!$L$6:$L$1000))=0,"",SUMPRODUCT((成品明细表!$A$6:$A$1000&gt;=$G$4)*(成品明细表!$A$6:$A$1000&lt;=$H$4)*(成品明细表!$C$6:$C$1000=$A157)*(成品明细表!$L$6:$L$1000)))</f>
        <v/>
      </c>
      <c r="K157" s="99" t="str">
        <f t="array" ref="K157">IF(A157="","",VLOOKUP(A157,基础资料!A:E,4,0))</f>
        <v/>
      </c>
      <c r="L157" s="81" t="str">
        <f t="array" ref="L157">IF(OR(A157="",J157=""),"",J157*K157)</f>
        <v/>
      </c>
      <c r="M157" s="79" t="str">
        <f t="array" ref="M157">IF(AND(D157="",G157="",J157=""),"",IF(AND(D157="",G157=""),-J157,IF(AND(D157="",J157=""),-G157,IF(AND(G157="",J157=""),D157,IF(D157="",-G157-J157,IF(G157="",D157-J157,IF(J157="",D157-G157,D157-G157-J157)))))))</f>
        <v/>
      </c>
      <c r="N157" s="99" t="str">
        <f t="array" ref="N157">IF(A157="","",VLOOKUP(A157,基础资料!A:E,4,0))</f>
        <v/>
      </c>
      <c r="O157" s="81" t="str">
        <f t="array" ref="O157">IF(OR(A157="",M157=""),"",N157*M157)</f>
        <v/>
      </c>
    </row>
    <row r="158" spans="1:15" s="44" customFormat="1">
      <c r="A158" s="15"/>
      <c r="B158" s="73"/>
      <c r="C158" s="73"/>
      <c r="D158" s="74" t="str">
        <f t="array" ref="D158">IF(SUMPRODUCT((成品明细表!$A$6:$A$1000&gt;=$G$4)*(成品明细表!$A$6:$A$1000&lt;=$H$4)*(成品明细表!$C$6:$C$1000=$A158)*(成品明细表!$F$6:$F$1000))=0,"",SUMPRODUCT((成品明细表!$A$6:$A$1000&gt;=$G$4)*(成品明细表!$A$6:$A$1000&lt;=$H$4)*(成品明细表!$C$6:$C$1000=$A158)*(成品明细表!$F$6:$F$1000)))</f>
        <v/>
      </c>
      <c r="E158" s="75" t="str">
        <f t="array" ref="E158">IF(A158="","",VLOOKUP(A158,基础资料!A:E,4,0))</f>
        <v/>
      </c>
      <c r="F158" s="76" t="str">
        <f t="array" ref="F158">IF(OR(A158="",D158=""),"",E158*D158)</f>
        <v/>
      </c>
      <c r="G158" s="74" t="str">
        <f t="array" ref="G158">IF(SUMPRODUCT((成品明细表!$A$6:$A$1000&gt;=$G$4)*(成品明细表!$A$6:$A$1000&lt;=$H$4)*(成品明细表!$C$6:$C$1000=$A158)*(成品明细表!$I$6:$I$1000))=0,"",SUMPRODUCT((成品明细表!$A$6:$A$1000&gt;=$G$4)*(成品明细表!$A$6:$A$1000&lt;=$H$4)*(成品明细表!$C$6:$C$1000=$A158)*(成品明细表!$I$6:$I$1000)))</f>
        <v/>
      </c>
      <c r="H158" s="75" t="str">
        <f t="array" ref="H158">IF(A158="","",VLOOKUP(A158,基础资料!A:E,4,0))</f>
        <v/>
      </c>
      <c r="I158" s="76" t="str">
        <f t="array" ref="I158">IF(OR(A158="",G158=""),"",G158*H158)</f>
        <v/>
      </c>
      <c r="J158" s="74" t="str">
        <f t="array" ref="J158">IF(SUMPRODUCT((成品明细表!$A$6:$A$1000&gt;=$G$4)*(成品明细表!$A$6:$A$1000&lt;=$H$4)*(成品明细表!$C$6:$C$1000=$A158)*(成品明细表!$L$6:$L$1000))=0,"",SUMPRODUCT((成品明细表!$A$6:$A$1000&gt;=$G$4)*(成品明细表!$A$6:$A$1000&lt;=$H$4)*(成品明细表!$C$6:$C$1000=$A158)*(成品明细表!$L$6:$L$1000)))</f>
        <v/>
      </c>
      <c r="K158" s="98" t="str">
        <f t="array" ref="K158">IF(A158="","",VLOOKUP(A158,基础资料!A:E,4,0))</f>
        <v/>
      </c>
      <c r="L158" s="76" t="str">
        <f t="array" ref="L158">IF(OR(A158="",J158=""),"",J158*K158)</f>
        <v/>
      </c>
      <c r="M158" s="74" t="str">
        <f t="array" ref="M158">IF(AND(D158="",G158="",J158=""),"",IF(AND(D158="",G158=""),-J158,IF(AND(D158="",J158=""),-G158,IF(AND(G158="",J158=""),D158,IF(D158="",-G158-J158,IF(G158="",D158-J158,IF(J158="",D158-G158,D158-G158-J158)))))))</f>
        <v/>
      </c>
      <c r="N158" s="98" t="str">
        <f t="array" ref="N158">IF(A158="","",VLOOKUP(A158,基础资料!A:E,4,0))</f>
        <v/>
      </c>
      <c r="O158" s="76" t="str">
        <f t="array" ref="O158">IF(OR(A158="",M158=""),"",N158*M158)</f>
        <v/>
      </c>
    </row>
    <row r="159" spans="1:15" s="44" customFormat="1">
      <c r="A159" s="77"/>
      <c r="B159" s="78"/>
      <c r="C159" s="78"/>
      <c r="D159" s="79" t="str">
        <f t="array" ref="D159">IF(SUMPRODUCT((成品明细表!$A$6:$A$1000&gt;=$G$4)*(成品明细表!$A$6:$A$1000&lt;=$H$4)*(成品明细表!$C$6:$C$1000=$A159)*(成品明细表!$F$6:$F$1000))=0,"",SUMPRODUCT((成品明细表!$A$6:$A$1000&gt;=$G$4)*(成品明细表!$A$6:$A$1000&lt;=$H$4)*(成品明细表!$C$6:$C$1000=$A159)*(成品明细表!$F$6:$F$1000)))</f>
        <v/>
      </c>
      <c r="E159" s="80" t="str">
        <f t="array" ref="E159">IF(A159="","",VLOOKUP(A159,基础资料!A:E,4,0))</f>
        <v/>
      </c>
      <c r="F159" s="81" t="str">
        <f t="array" ref="F159">IF(OR(A159="",D159=""),"",E159*D159)</f>
        <v/>
      </c>
      <c r="G159" s="79" t="str">
        <f t="array" ref="G159">IF(SUMPRODUCT((成品明细表!$A$6:$A$1000&gt;=$G$4)*(成品明细表!$A$6:$A$1000&lt;=$H$4)*(成品明细表!$C$6:$C$1000=$A159)*(成品明细表!$I$6:$I$1000))=0,"",SUMPRODUCT((成品明细表!$A$6:$A$1000&gt;=$G$4)*(成品明细表!$A$6:$A$1000&lt;=$H$4)*(成品明细表!$C$6:$C$1000=$A159)*(成品明细表!$I$6:$I$1000)))</f>
        <v/>
      </c>
      <c r="H159" s="80" t="str">
        <f t="array" ref="H159">IF(A159="","",VLOOKUP(A159,基础资料!A:E,4,0))</f>
        <v/>
      </c>
      <c r="I159" s="81" t="str">
        <f t="array" ref="I159">IF(OR(A159="",G159=""),"",G159*H159)</f>
        <v/>
      </c>
      <c r="J159" s="79" t="str">
        <f t="array" ref="J159">IF(SUMPRODUCT((成品明细表!$A$6:$A$1000&gt;=$G$4)*(成品明细表!$A$6:$A$1000&lt;=$H$4)*(成品明细表!$C$6:$C$1000=$A159)*(成品明细表!$L$6:$L$1000))=0,"",SUMPRODUCT((成品明细表!$A$6:$A$1000&gt;=$G$4)*(成品明细表!$A$6:$A$1000&lt;=$H$4)*(成品明细表!$C$6:$C$1000=$A159)*(成品明细表!$L$6:$L$1000)))</f>
        <v/>
      </c>
      <c r="K159" s="99" t="str">
        <f t="array" ref="K159">IF(A159="","",VLOOKUP(A159,基础资料!A:E,4,0))</f>
        <v/>
      </c>
      <c r="L159" s="81" t="str">
        <f t="array" ref="L159">IF(OR(A159="",J159=""),"",J159*K159)</f>
        <v/>
      </c>
      <c r="M159" s="79" t="str">
        <f t="array" ref="M159">IF(AND(D159="",G159="",J159=""),"",IF(AND(D159="",G159=""),-J159,IF(AND(D159="",J159=""),-G159,IF(AND(G159="",J159=""),D159,IF(D159="",-G159-J159,IF(G159="",D159-J159,IF(J159="",D159-G159,D159-G159-J159)))))))</f>
        <v/>
      </c>
      <c r="N159" s="99" t="str">
        <f t="array" ref="N159">IF(A159="","",VLOOKUP(A159,基础资料!A:E,4,0))</f>
        <v/>
      </c>
      <c r="O159" s="81" t="str">
        <f t="array" ref="O159">IF(OR(A159="",M159=""),"",N159*M159)</f>
        <v/>
      </c>
    </row>
    <row r="160" spans="1:15" s="44" customFormat="1">
      <c r="A160" s="15"/>
      <c r="B160" s="73"/>
      <c r="C160" s="73"/>
      <c r="D160" s="74" t="str">
        <f t="array" ref="D160">IF(SUMPRODUCT((成品明细表!$A$6:$A$1000&gt;=$G$4)*(成品明细表!$A$6:$A$1000&lt;=$H$4)*(成品明细表!$C$6:$C$1000=$A160)*(成品明细表!$F$6:$F$1000))=0,"",SUMPRODUCT((成品明细表!$A$6:$A$1000&gt;=$G$4)*(成品明细表!$A$6:$A$1000&lt;=$H$4)*(成品明细表!$C$6:$C$1000=$A160)*(成品明细表!$F$6:$F$1000)))</f>
        <v/>
      </c>
      <c r="E160" s="75" t="str">
        <f t="array" ref="E160">IF(A160="","",VLOOKUP(A160,基础资料!A:E,4,0))</f>
        <v/>
      </c>
      <c r="F160" s="76" t="str">
        <f t="array" ref="F160">IF(OR(A160="",D160=""),"",E160*D160)</f>
        <v/>
      </c>
      <c r="G160" s="74" t="str">
        <f t="array" ref="G160">IF(SUMPRODUCT((成品明细表!$A$6:$A$1000&gt;=$G$4)*(成品明细表!$A$6:$A$1000&lt;=$H$4)*(成品明细表!$C$6:$C$1000=$A160)*(成品明细表!$I$6:$I$1000))=0,"",SUMPRODUCT((成品明细表!$A$6:$A$1000&gt;=$G$4)*(成品明细表!$A$6:$A$1000&lt;=$H$4)*(成品明细表!$C$6:$C$1000=$A160)*(成品明细表!$I$6:$I$1000)))</f>
        <v/>
      </c>
      <c r="H160" s="75" t="str">
        <f t="array" ref="H160">IF(A160="","",VLOOKUP(A160,基础资料!A:E,4,0))</f>
        <v/>
      </c>
      <c r="I160" s="76" t="str">
        <f t="array" ref="I160">IF(OR(A160="",G160=""),"",G160*H160)</f>
        <v/>
      </c>
      <c r="J160" s="74" t="str">
        <f t="array" ref="J160">IF(SUMPRODUCT((成品明细表!$A$6:$A$1000&gt;=$G$4)*(成品明细表!$A$6:$A$1000&lt;=$H$4)*(成品明细表!$C$6:$C$1000=$A160)*(成品明细表!$L$6:$L$1000))=0,"",SUMPRODUCT((成品明细表!$A$6:$A$1000&gt;=$G$4)*(成品明细表!$A$6:$A$1000&lt;=$H$4)*(成品明细表!$C$6:$C$1000=$A160)*(成品明细表!$L$6:$L$1000)))</f>
        <v/>
      </c>
      <c r="K160" s="98" t="str">
        <f t="array" ref="K160">IF(A160="","",VLOOKUP(A160,基础资料!A:E,4,0))</f>
        <v/>
      </c>
      <c r="L160" s="76" t="str">
        <f t="array" ref="L160">IF(OR(A160="",J160=""),"",J160*K160)</f>
        <v/>
      </c>
      <c r="M160" s="74" t="str">
        <f t="array" ref="M160">IF(AND(D160="",G160="",J160=""),"",IF(AND(D160="",G160=""),-J160,IF(AND(D160="",J160=""),-G160,IF(AND(G160="",J160=""),D160,IF(D160="",-G160-J160,IF(G160="",D160-J160,IF(J160="",D160-G160,D160-G160-J160)))))))</f>
        <v/>
      </c>
      <c r="N160" s="98" t="str">
        <f t="array" ref="N160">IF(A160="","",VLOOKUP(A160,基础资料!A:E,4,0))</f>
        <v/>
      </c>
      <c r="O160" s="76" t="str">
        <f t="array" ref="O160">IF(OR(A160="",M160=""),"",N160*M160)</f>
        <v/>
      </c>
    </row>
    <row r="161" spans="1:15" s="44" customFormat="1">
      <c r="A161" s="77"/>
      <c r="B161" s="78"/>
      <c r="C161" s="78"/>
      <c r="D161" s="79" t="str">
        <f t="array" ref="D161">IF(SUMPRODUCT((成品明细表!$A$6:$A$1000&gt;=$G$4)*(成品明细表!$A$6:$A$1000&lt;=$H$4)*(成品明细表!$C$6:$C$1000=$A161)*(成品明细表!$F$6:$F$1000))=0,"",SUMPRODUCT((成品明细表!$A$6:$A$1000&gt;=$G$4)*(成品明细表!$A$6:$A$1000&lt;=$H$4)*(成品明细表!$C$6:$C$1000=$A161)*(成品明细表!$F$6:$F$1000)))</f>
        <v/>
      </c>
      <c r="E161" s="80" t="str">
        <f t="array" ref="E161">IF(A161="","",VLOOKUP(A161,基础资料!A:E,4,0))</f>
        <v/>
      </c>
      <c r="F161" s="81" t="str">
        <f t="array" ref="F161">IF(OR(A161="",D161=""),"",E161*D161)</f>
        <v/>
      </c>
      <c r="G161" s="79" t="str">
        <f t="array" ref="G161">IF(SUMPRODUCT((成品明细表!$A$6:$A$1000&gt;=$G$4)*(成品明细表!$A$6:$A$1000&lt;=$H$4)*(成品明细表!$C$6:$C$1000=$A161)*(成品明细表!$I$6:$I$1000))=0,"",SUMPRODUCT((成品明细表!$A$6:$A$1000&gt;=$G$4)*(成品明细表!$A$6:$A$1000&lt;=$H$4)*(成品明细表!$C$6:$C$1000=$A161)*(成品明细表!$I$6:$I$1000)))</f>
        <v/>
      </c>
      <c r="H161" s="80" t="str">
        <f t="array" ref="H161">IF(A161="","",VLOOKUP(A161,基础资料!A:E,4,0))</f>
        <v/>
      </c>
      <c r="I161" s="81" t="str">
        <f t="array" ref="I161">IF(OR(A161="",G161=""),"",G161*H161)</f>
        <v/>
      </c>
      <c r="J161" s="79" t="str">
        <f t="array" ref="J161">IF(SUMPRODUCT((成品明细表!$A$6:$A$1000&gt;=$G$4)*(成品明细表!$A$6:$A$1000&lt;=$H$4)*(成品明细表!$C$6:$C$1000=$A161)*(成品明细表!$L$6:$L$1000))=0,"",SUMPRODUCT((成品明细表!$A$6:$A$1000&gt;=$G$4)*(成品明细表!$A$6:$A$1000&lt;=$H$4)*(成品明细表!$C$6:$C$1000=$A161)*(成品明细表!$L$6:$L$1000)))</f>
        <v/>
      </c>
      <c r="K161" s="99" t="str">
        <f t="array" ref="K161">IF(A161="","",VLOOKUP(A161,基础资料!A:E,4,0))</f>
        <v/>
      </c>
      <c r="L161" s="81" t="str">
        <f t="array" ref="L161">IF(OR(A161="",J161=""),"",J161*K161)</f>
        <v/>
      </c>
      <c r="M161" s="79" t="str">
        <f t="array" ref="M161">IF(AND(D161="",G161="",J161=""),"",IF(AND(D161="",G161=""),-J161,IF(AND(D161="",J161=""),-G161,IF(AND(G161="",J161=""),D161,IF(D161="",-G161-J161,IF(G161="",D161-J161,IF(J161="",D161-G161,D161-G161-J161)))))))</f>
        <v/>
      </c>
      <c r="N161" s="99" t="str">
        <f t="array" ref="N161">IF(A161="","",VLOOKUP(A161,基础资料!A:E,4,0))</f>
        <v/>
      </c>
      <c r="O161" s="81" t="str">
        <f t="array" ref="O161">IF(OR(A161="",M161=""),"",N161*M161)</f>
        <v/>
      </c>
    </row>
    <row r="162" spans="1:15" s="44" customFormat="1">
      <c r="A162" s="15"/>
      <c r="B162" s="73"/>
      <c r="C162" s="73"/>
      <c r="D162" s="74" t="str">
        <f t="array" ref="D162">IF(SUMPRODUCT((成品明细表!$A$6:$A$1000&gt;=$G$4)*(成品明细表!$A$6:$A$1000&lt;=$H$4)*(成品明细表!$C$6:$C$1000=$A162)*(成品明细表!$F$6:$F$1000))=0,"",SUMPRODUCT((成品明细表!$A$6:$A$1000&gt;=$G$4)*(成品明细表!$A$6:$A$1000&lt;=$H$4)*(成品明细表!$C$6:$C$1000=$A162)*(成品明细表!$F$6:$F$1000)))</f>
        <v/>
      </c>
      <c r="E162" s="75" t="str">
        <f t="array" ref="E162">IF(A162="","",VLOOKUP(A162,基础资料!A:E,4,0))</f>
        <v/>
      </c>
      <c r="F162" s="76" t="str">
        <f t="array" ref="F162">IF(OR(A162="",D162=""),"",E162*D162)</f>
        <v/>
      </c>
      <c r="G162" s="74" t="str">
        <f t="array" ref="G162">IF(SUMPRODUCT((成品明细表!$A$6:$A$1000&gt;=$G$4)*(成品明细表!$A$6:$A$1000&lt;=$H$4)*(成品明细表!$C$6:$C$1000=$A162)*(成品明细表!$I$6:$I$1000))=0,"",SUMPRODUCT((成品明细表!$A$6:$A$1000&gt;=$G$4)*(成品明细表!$A$6:$A$1000&lt;=$H$4)*(成品明细表!$C$6:$C$1000=$A162)*(成品明细表!$I$6:$I$1000)))</f>
        <v/>
      </c>
      <c r="H162" s="75" t="str">
        <f t="array" ref="H162">IF(A162="","",VLOOKUP(A162,基础资料!A:E,4,0))</f>
        <v/>
      </c>
      <c r="I162" s="76" t="str">
        <f t="array" ref="I162">IF(OR(A162="",G162=""),"",G162*H162)</f>
        <v/>
      </c>
      <c r="J162" s="74" t="str">
        <f t="array" ref="J162">IF(SUMPRODUCT((成品明细表!$A$6:$A$1000&gt;=$G$4)*(成品明细表!$A$6:$A$1000&lt;=$H$4)*(成品明细表!$C$6:$C$1000=$A162)*(成品明细表!$L$6:$L$1000))=0,"",SUMPRODUCT((成品明细表!$A$6:$A$1000&gt;=$G$4)*(成品明细表!$A$6:$A$1000&lt;=$H$4)*(成品明细表!$C$6:$C$1000=$A162)*(成品明细表!$L$6:$L$1000)))</f>
        <v/>
      </c>
      <c r="K162" s="98" t="str">
        <f t="array" ref="K162">IF(A162="","",VLOOKUP(A162,基础资料!A:E,4,0))</f>
        <v/>
      </c>
      <c r="L162" s="76" t="str">
        <f t="array" ref="L162">IF(OR(A162="",J162=""),"",J162*K162)</f>
        <v/>
      </c>
      <c r="M162" s="74" t="str">
        <f t="array" ref="M162">IF(AND(D162="",G162="",J162=""),"",IF(AND(D162="",G162=""),-J162,IF(AND(D162="",J162=""),-G162,IF(AND(G162="",J162=""),D162,IF(D162="",-G162-J162,IF(G162="",D162-J162,IF(J162="",D162-G162,D162-G162-J162)))))))</f>
        <v/>
      </c>
      <c r="N162" s="98" t="str">
        <f t="array" ref="N162">IF(A162="","",VLOOKUP(A162,基础资料!A:E,4,0))</f>
        <v/>
      </c>
      <c r="O162" s="76" t="str">
        <f t="array" ref="O162">IF(OR(A162="",M162=""),"",N162*M162)</f>
        <v/>
      </c>
    </row>
    <row r="163" spans="1:15" s="44" customFormat="1">
      <c r="A163" s="77"/>
      <c r="B163" s="78"/>
      <c r="C163" s="78"/>
      <c r="D163" s="79" t="str">
        <f t="array" ref="D163">IF(SUMPRODUCT((成品明细表!$A$6:$A$1000&gt;=$G$4)*(成品明细表!$A$6:$A$1000&lt;=$H$4)*(成品明细表!$C$6:$C$1000=$A163)*(成品明细表!$F$6:$F$1000))=0,"",SUMPRODUCT((成品明细表!$A$6:$A$1000&gt;=$G$4)*(成品明细表!$A$6:$A$1000&lt;=$H$4)*(成品明细表!$C$6:$C$1000=$A163)*(成品明细表!$F$6:$F$1000)))</f>
        <v/>
      </c>
      <c r="E163" s="80" t="str">
        <f t="array" ref="E163">IF(A163="","",VLOOKUP(A163,基础资料!A:E,4,0))</f>
        <v/>
      </c>
      <c r="F163" s="81" t="str">
        <f t="array" ref="F163">IF(OR(A163="",D163=""),"",E163*D163)</f>
        <v/>
      </c>
      <c r="G163" s="79" t="str">
        <f t="array" ref="G163">IF(SUMPRODUCT((成品明细表!$A$6:$A$1000&gt;=$G$4)*(成品明细表!$A$6:$A$1000&lt;=$H$4)*(成品明细表!$C$6:$C$1000=$A163)*(成品明细表!$I$6:$I$1000))=0,"",SUMPRODUCT((成品明细表!$A$6:$A$1000&gt;=$G$4)*(成品明细表!$A$6:$A$1000&lt;=$H$4)*(成品明细表!$C$6:$C$1000=$A163)*(成品明细表!$I$6:$I$1000)))</f>
        <v/>
      </c>
      <c r="H163" s="80" t="str">
        <f t="array" ref="H163">IF(A163="","",VLOOKUP(A163,基础资料!A:E,4,0))</f>
        <v/>
      </c>
      <c r="I163" s="81" t="str">
        <f t="array" ref="I163">IF(OR(A163="",G163=""),"",G163*H163)</f>
        <v/>
      </c>
      <c r="J163" s="79" t="str">
        <f t="array" ref="J163">IF(SUMPRODUCT((成品明细表!$A$6:$A$1000&gt;=$G$4)*(成品明细表!$A$6:$A$1000&lt;=$H$4)*(成品明细表!$C$6:$C$1000=$A163)*(成品明细表!$L$6:$L$1000))=0,"",SUMPRODUCT((成品明细表!$A$6:$A$1000&gt;=$G$4)*(成品明细表!$A$6:$A$1000&lt;=$H$4)*(成品明细表!$C$6:$C$1000=$A163)*(成品明细表!$L$6:$L$1000)))</f>
        <v/>
      </c>
      <c r="K163" s="99" t="str">
        <f t="array" ref="K163">IF(A163="","",VLOOKUP(A163,基础资料!A:E,4,0))</f>
        <v/>
      </c>
      <c r="L163" s="81" t="str">
        <f t="array" ref="L163">IF(OR(A163="",J163=""),"",J163*K163)</f>
        <v/>
      </c>
      <c r="M163" s="79" t="str">
        <f t="array" ref="M163">IF(AND(D163="",G163="",J163=""),"",IF(AND(D163="",G163=""),-J163,IF(AND(D163="",J163=""),-G163,IF(AND(G163="",J163=""),D163,IF(D163="",-G163-J163,IF(G163="",D163-J163,IF(J163="",D163-G163,D163-G163-J163)))))))</f>
        <v/>
      </c>
      <c r="N163" s="99" t="str">
        <f t="array" ref="N163">IF(A163="","",VLOOKUP(A163,基础资料!A:E,4,0))</f>
        <v/>
      </c>
      <c r="O163" s="81" t="str">
        <f t="array" ref="O163">IF(OR(A163="",M163=""),"",N163*M163)</f>
        <v/>
      </c>
    </row>
    <row r="164" spans="1:15" s="44" customFormat="1">
      <c r="A164" s="15"/>
      <c r="B164" s="73"/>
      <c r="C164" s="73"/>
      <c r="D164" s="74" t="str">
        <f t="array" ref="D164">IF(SUMPRODUCT((成品明细表!$A$6:$A$1000&gt;=$G$4)*(成品明细表!$A$6:$A$1000&lt;=$H$4)*(成品明细表!$C$6:$C$1000=$A164)*(成品明细表!$F$6:$F$1000))=0,"",SUMPRODUCT((成品明细表!$A$6:$A$1000&gt;=$G$4)*(成品明细表!$A$6:$A$1000&lt;=$H$4)*(成品明细表!$C$6:$C$1000=$A164)*(成品明细表!$F$6:$F$1000)))</f>
        <v/>
      </c>
      <c r="E164" s="75" t="str">
        <f t="array" ref="E164">IF(A164="","",VLOOKUP(A164,基础资料!A:E,4,0))</f>
        <v/>
      </c>
      <c r="F164" s="76" t="str">
        <f t="array" ref="F164">IF(OR(A164="",D164=""),"",E164*D164)</f>
        <v/>
      </c>
      <c r="G164" s="74" t="str">
        <f t="array" ref="G164">IF(SUMPRODUCT((成品明细表!$A$6:$A$1000&gt;=$G$4)*(成品明细表!$A$6:$A$1000&lt;=$H$4)*(成品明细表!$C$6:$C$1000=$A164)*(成品明细表!$I$6:$I$1000))=0,"",SUMPRODUCT((成品明细表!$A$6:$A$1000&gt;=$G$4)*(成品明细表!$A$6:$A$1000&lt;=$H$4)*(成品明细表!$C$6:$C$1000=$A164)*(成品明细表!$I$6:$I$1000)))</f>
        <v/>
      </c>
      <c r="H164" s="75" t="str">
        <f t="array" ref="H164">IF(A164="","",VLOOKUP(A164,基础资料!A:E,4,0))</f>
        <v/>
      </c>
      <c r="I164" s="76" t="str">
        <f t="array" ref="I164">IF(OR(A164="",G164=""),"",G164*H164)</f>
        <v/>
      </c>
      <c r="J164" s="74" t="str">
        <f t="array" ref="J164">IF(SUMPRODUCT((成品明细表!$A$6:$A$1000&gt;=$G$4)*(成品明细表!$A$6:$A$1000&lt;=$H$4)*(成品明细表!$C$6:$C$1000=$A164)*(成品明细表!$L$6:$L$1000))=0,"",SUMPRODUCT((成品明细表!$A$6:$A$1000&gt;=$G$4)*(成品明细表!$A$6:$A$1000&lt;=$H$4)*(成品明细表!$C$6:$C$1000=$A164)*(成品明细表!$L$6:$L$1000)))</f>
        <v/>
      </c>
      <c r="K164" s="98" t="str">
        <f t="array" ref="K164">IF(A164="","",VLOOKUP(A164,基础资料!A:E,4,0))</f>
        <v/>
      </c>
      <c r="L164" s="76" t="str">
        <f t="array" ref="L164">IF(OR(A164="",J164=""),"",J164*K164)</f>
        <v/>
      </c>
      <c r="M164" s="74" t="str">
        <f t="array" ref="M164">IF(AND(D164="",G164="",J164=""),"",IF(AND(D164="",G164=""),-J164,IF(AND(D164="",J164=""),-G164,IF(AND(G164="",J164=""),D164,IF(D164="",-G164-J164,IF(G164="",D164-J164,IF(J164="",D164-G164,D164-G164-J164)))))))</f>
        <v/>
      </c>
      <c r="N164" s="98" t="str">
        <f t="array" ref="N164">IF(A164="","",VLOOKUP(A164,基础资料!A:E,4,0))</f>
        <v/>
      </c>
      <c r="O164" s="76" t="str">
        <f t="array" ref="O164">IF(OR(A164="",M164=""),"",N164*M164)</f>
        <v/>
      </c>
    </row>
    <row r="165" spans="1:15" s="44" customFormat="1">
      <c r="A165" s="77"/>
      <c r="B165" s="78"/>
      <c r="C165" s="78"/>
      <c r="D165" s="79" t="str">
        <f t="array" ref="D165">IF(SUMPRODUCT((成品明细表!$A$6:$A$1000&gt;=$G$4)*(成品明细表!$A$6:$A$1000&lt;=$H$4)*(成品明细表!$C$6:$C$1000=$A165)*(成品明细表!$F$6:$F$1000))=0,"",SUMPRODUCT((成品明细表!$A$6:$A$1000&gt;=$G$4)*(成品明细表!$A$6:$A$1000&lt;=$H$4)*(成品明细表!$C$6:$C$1000=$A165)*(成品明细表!$F$6:$F$1000)))</f>
        <v/>
      </c>
      <c r="E165" s="80" t="str">
        <f t="array" ref="E165">IF(A165="","",VLOOKUP(A165,基础资料!A:E,4,0))</f>
        <v/>
      </c>
      <c r="F165" s="81" t="str">
        <f t="array" ref="F165">IF(OR(A165="",D165=""),"",E165*D165)</f>
        <v/>
      </c>
      <c r="G165" s="79" t="str">
        <f t="array" ref="G165">IF(SUMPRODUCT((成品明细表!$A$6:$A$1000&gt;=$G$4)*(成品明细表!$A$6:$A$1000&lt;=$H$4)*(成品明细表!$C$6:$C$1000=$A165)*(成品明细表!$I$6:$I$1000))=0,"",SUMPRODUCT((成品明细表!$A$6:$A$1000&gt;=$G$4)*(成品明细表!$A$6:$A$1000&lt;=$H$4)*(成品明细表!$C$6:$C$1000=$A165)*(成品明细表!$I$6:$I$1000)))</f>
        <v/>
      </c>
      <c r="H165" s="80" t="str">
        <f t="array" ref="H165">IF(A165="","",VLOOKUP(A165,基础资料!A:E,4,0))</f>
        <v/>
      </c>
      <c r="I165" s="81" t="str">
        <f t="array" ref="I165">IF(OR(A165="",G165=""),"",G165*H165)</f>
        <v/>
      </c>
      <c r="J165" s="79" t="str">
        <f t="array" ref="J165">IF(SUMPRODUCT((成品明细表!$A$6:$A$1000&gt;=$G$4)*(成品明细表!$A$6:$A$1000&lt;=$H$4)*(成品明细表!$C$6:$C$1000=$A165)*(成品明细表!$L$6:$L$1000))=0,"",SUMPRODUCT((成品明细表!$A$6:$A$1000&gt;=$G$4)*(成品明细表!$A$6:$A$1000&lt;=$H$4)*(成品明细表!$C$6:$C$1000=$A165)*(成品明细表!$L$6:$L$1000)))</f>
        <v/>
      </c>
      <c r="K165" s="99" t="str">
        <f t="array" ref="K165">IF(A165="","",VLOOKUP(A165,基础资料!A:E,4,0))</f>
        <v/>
      </c>
      <c r="L165" s="81" t="str">
        <f t="array" ref="L165">IF(OR(A165="",J165=""),"",J165*K165)</f>
        <v/>
      </c>
      <c r="M165" s="79" t="str">
        <f t="array" ref="M165">IF(AND(D165="",G165="",J165=""),"",IF(AND(D165="",G165=""),-J165,IF(AND(D165="",J165=""),-G165,IF(AND(G165="",J165=""),D165,IF(D165="",-G165-J165,IF(G165="",D165-J165,IF(J165="",D165-G165,D165-G165-J165)))))))</f>
        <v/>
      </c>
      <c r="N165" s="99" t="str">
        <f t="array" ref="N165">IF(A165="","",VLOOKUP(A165,基础资料!A:E,4,0))</f>
        <v/>
      </c>
      <c r="O165" s="81" t="str">
        <f t="array" ref="O165">IF(OR(A165="",M165=""),"",N165*M165)</f>
        <v/>
      </c>
    </row>
    <row r="166" spans="1:15" s="44" customFormat="1">
      <c r="A166" s="15"/>
      <c r="B166" s="73"/>
      <c r="C166" s="73"/>
      <c r="D166" s="74" t="str">
        <f t="array" ref="D166">IF(SUMPRODUCT((成品明细表!$A$6:$A$1000&gt;=$G$4)*(成品明细表!$A$6:$A$1000&lt;=$H$4)*(成品明细表!$C$6:$C$1000=$A166)*(成品明细表!$F$6:$F$1000))=0,"",SUMPRODUCT((成品明细表!$A$6:$A$1000&gt;=$G$4)*(成品明细表!$A$6:$A$1000&lt;=$H$4)*(成品明细表!$C$6:$C$1000=$A166)*(成品明细表!$F$6:$F$1000)))</f>
        <v/>
      </c>
      <c r="E166" s="75" t="str">
        <f t="array" ref="E166">IF(A166="","",VLOOKUP(A166,基础资料!A:E,4,0))</f>
        <v/>
      </c>
      <c r="F166" s="76" t="str">
        <f t="array" ref="F166">IF(OR(A166="",D166=""),"",E166*D166)</f>
        <v/>
      </c>
      <c r="G166" s="74" t="str">
        <f t="array" ref="G166">IF(SUMPRODUCT((成品明细表!$A$6:$A$1000&gt;=$G$4)*(成品明细表!$A$6:$A$1000&lt;=$H$4)*(成品明细表!$C$6:$C$1000=$A166)*(成品明细表!$I$6:$I$1000))=0,"",SUMPRODUCT((成品明细表!$A$6:$A$1000&gt;=$G$4)*(成品明细表!$A$6:$A$1000&lt;=$H$4)*(成品明细表!$C$6:$C$1000=$A166)*(成品明细表!$I$6:$I$1000)))</f>
        <v/>
      </c>
      <c r="H166" s="75" t="str">
        <f t="array" ref="H166">IF(A166="","",VLOOKUP(A166,基础资料!A:E,4,0))</f>
        <v/>
      </c>
      <c r="I166" s="76" t="str">
        <f t="array" ref="I166">IF(OR(A166="",G166=""),"",G166*H166)</f>
        <v/>
      </c>
      <c r="J166" s="74" t="str">
        <f t="array" ref="J166">IF(SUMPRODUCT((成品明细表!$A$6:$A$1000&gt;=$G$4)*(成品明细表!$A$6:$A$1000&lt;=$H$4)*(成品明细表!$C$6:$C$1000=$A166)*(成品明细表!$L$6:$L$1000))=0,"",SUMPRODUCT((成品明细表!$A$6:$A$1000&gt;=$G$4)*(成品明细表!$A$6:$A$1000&lt;=$H$4)*(成品明细表!$C$6:$C$1000=$A166)*(成品明细表!$L$6:$L$1000)))</f>
        <v/>
      </c>
      <c r="K166" s="98" t="str">
        <f t="array" ref="K166">IF(A166="","",VLOOKUP(A166,基础资料!A:E,4,0))</f>
        <v/>
      </c>
      <c r="L166" s="76" t="str">
        <f t="array" ref="L166">IF(OR(A166="",J166=""),"",J166*K166)</f>
        <v/>
      </c>
      <c r="M166" s="74" t="str">
        <f t="array" ref="M166">IF(AND(D166="",G166="",J166=""),"",IF(AND(D166="",G166=""),-J166,IF(AND(D166="",J166=""),-G166,IF(AND(G166="",J166=""),D166,IF(D166="",-G166-J166,IF(G166="",D166-J166,IF(J166="",D166-G166,D166-G166-J166)))))))</f>
        <v/>
      </c>
      <c r="N166" s="98" t="str">
        <f t="array" ref="N166">IF(A166="","",VLOOKUP(A166,基础资料!A:E,4,0))</f>
        <v/>
      </c>
      <c r="O166" s="76" t="str">
        <f t="array" ref="O166">IF(OR(A166="",M166=""),"",N166*M166)</f>
        <v/>
      </c>
    </row>
    <row r="167" spans="1:15" s="44" customFormat="1">
      <c r="A167" s="77"/>
      <c r="B167" s="78"/>
      <c r="C167" s="78"/>
      <c r="D167" s="79" t="str">
        <f t="array" ref="D167">IF(SUMPRODUCT((成品明细表!$A$6:$A$1000&gt;=$G$4)*(成品明细表!$A$6:$A$1000&lt;=$H$4)*(成品明细表!$C$6:$C$1000=$A167)*(成品明细表!$F$6:$F$1000))=0,"",SUMPRODUCT((成品明细表!$A$6:$A$1000&gt;=$G$4)*(成品明细表!$A$6:$A$1000&lt;=$H$4)*(成品明细表!$C$6:$C$1000=$A167)*(成品明细表!$F$6:$F$1000)))</f>
        <v/>
      </c>
      <c r="E167" s="80" t="str">
        <f t="array" ref="E167">IF(A167="","",VLOOKUP(A167,基础资料!A:E,4,0))</f>
        <v/>
      </c>
      <c r="F167" s="81" t="str">
        <f t="array" ref="F167">IF(OR(A167="",D167=""),"",E167*D167)</f>
        <v/>
      </c>
      <c r="G167" s="79" t="str">
        <f t="array" ref="G167">IF(SUMPRODUCT((成品明细表!$A$6:$A$1000&gt;=$G$4)*(成品明细表!$A$6:$A$1000&lt;=$H$4)*(成品明细表!$C$6:$C$1000=$A167)*(成品明细表!$I$6:$I$1000))=0,"",SUMPRODUCT((成品明细表!$A$6:$A$1000&gt;=$G$4)*(成品明细表!$A$6:$A$1000&lt;=$H$4)*(成品明细表!$C$6:$C$1000=$A167)*(成品明细表!$I$6:$I$1000)))</f>
        <v/>
      </c>
      <c r="H167" s="80" t="str">
        <f t="array" ref="H167">IF(A167="","",VLOOKUP(A167,基础资料!A:E,4,0))</f>
        <v/>
      </c>
      <c r="I167" s="81" t="str">
        <f t="array" ref="I167">IF(OR(A167="",G167=""),"",G167*H167)</f>
        <v/>
      </c>
      <c r="J167" s="79" t="str">
        <f t="array" ref="J167">IF(SUMPRODUCT((成品明细表!$A$6:$A$1000&gt;=$G$4)*(成品明细表!$A$6:$A$1000&lt;=$H$4)*(成品明细表!$C$6:$C$1000=$A167)*(成品明细表!$L$6:$L$1000))=0,"",SUMPRODUCT((成品明细表!$A$6:$A$1000&gt;=$G$4)*(成品明细表!$A$6:$A$1000&lt;=$H$4)*(成品明细表!$C$6:$C$1000=$A167)*(成品明细表!$L$6:$L$1000)))</f>
        <v/>
      </c>
      <c r="K167" s="99" t="str">
        <f t="array" ref="K167">IF(A167="","",VLOOKUP(A167,基础资料!A:E,4,0))</f>
        <v/>
      </c>
      <c r="L167" s="81" t="str">
        <f t="array" ref="L167">IF(OR(A167="",J167=""),"",J167*K167)</f>
        <v/>
      </c>
      <c r="M167" s="79" t="str">
        <f t="array" ref="M167">IF(AND(D167="",G167="",J167=""),"",IF(AND(D167="",G167=""),-J167,IF(AND(D167="",J167=""),-G167,IF(AND(G167="",J167=""),D167,IF(D167="",-G167-J167,IF(G167="",D167-J167,IF(J167="",D167-G167,D167-G167-J167)))))))</f>
        <v/>
      </c>
      <c r="N167" s="99" t="str">
        <f t="array" ref="N167">IF(A167="","",VLOOKUP(A167,基础资料!A:E,4,0))</f>
        <v/>
      </c>
      <c r="O167" s="81" t="str">
        <f t="array" ref="O167">IF(OR(A167="",M167=""),"",N167*M167)</f>
        <v/>
      </c>
    </row>
    <row r="168" spans="1:15" s="44" customFormat="1">
      <c r="A168" s="15"/>
      <c r="B168" s="73"/>
      <c r="C168" s="73"/>
      <c r="D168" s="74" t="str">
        <f t="array" ref="D168">IF(SUMPRODUCT((成品明细表!$A$6:$A$1000&gt;=$G$4)*(成品明细表!$A$6:$A$1000&lt;=$H$4)*(成品明细表!$C$6:$C$1000=$A168)*(成品明细表!$F$6:$F$1000))=0,"",SUMPRODUCT((成品明细表!$A$6:$A$1000&gt;=$G$4)*(成品明细表!$A$6:$A$1000&lt;=$H$4)*(成品明细表!$C$6:$C$1000=$A168)*(成品明细表!$F$6:$F$1000)))</f>
        <v/>
      </c>
      <c r="E168" s="75" t="str">
        <f t="array" ref="E168">IF(A168="","",VLOOKUP(A168,基础资料!A:E,4,0))</f>
        <v/>
      </c>
      <c r="F168" s="76" t="str">
        <f t="array" ref="F168">IF(OR(A168="",D168=""),"",E168*D168)</f>
        <v/>
      </c>
      <c r="G168" s="74" t="str">
        <f t="array" ref="G168">IF(SUMPRODUCT((成品明细表!$A$6:$A$1000&gt;=$G$4)*(成品明细表!$A$6:$A$1000&lt;=$H$4)*(成品明细表!$C$6:$C$1000=$A168)*(成品明细表!$I$6:$I$1000))=0,"",SUMPRODUCT((成品明细表!$A$6:$A$1000&gt;=$G$4)*(成品明细表!$A$6:$A$1000&lt;=$H$4)*(成品明细表!$C$6:$C$1000=$A168)*(成品明细表!$I$6:$I$1000)))</f>
        <v/>
      </c>
      <c r="H168" s="75" t="str">
        <f t="array" ref="H168">IF(A168="","",VLOOKUP(A168,基础资料!A:E,4,0))</f>
        <v/>
      </c>
      <c r="I168" s="76" t="str">
        <f t="array" ref="I168">IF(OR(A168="",G168=""),"",G168*H168)</f>
        <v/>
      </c>
      <c r="J168" s="74" t="str">
        <f t="array" ref="J168">IF(SUMPRODUCT((成品明细表!$A$6:$A$1000&gt;=$G$4)*(成品明细表!$A$6:$A$1000&lt;=$H$4)*(成品明细表!$C$6:$C$1000=$A168)*(成品明细表!$L$6:$L$1000))=0,"",SUMPRODUCT((成品明细表!$A$6:$A$1000&gt;=$G$4)*(成品明细表!$A$6:$A$1000&lt;=$H$4)*(成品明细表!$C$6:$C$1000=$A168)*(成品明细表!$L$6:$L$1000)))</f>
        <v/>
      </c>
      <c r="K168" s="98" t="str">
        <f t="array" ref="K168">IF(A168="","",VLOOKUP(A168,基础资料!A:E,4,0))</f>
        <v/>
      </c>
      <c r="L168" s="76" t="str">
        <f t="array" ref="L168">IF(OR(A168="",J168=""),"",J168*K168)</f>
        <v/>
      </c>
      <c r="M168" s="74" t="str">
        <f t="array" ref="M168">IF(AND(D168="",G168="",J168=""),"",IF(AND(D168="",G168=""),-J168,IF(AND(D168="",J168=""),-G168,IF(AND(G168="",J168=""),D168,IF(D168="",-G168-J168,IF(G168="",D168-J168,IF(J168="",D168-G168,D168-G168-J168)))))))</f>
        <v/>
      </c>
      <c r="N168" s="98" t="str">
        <f t="array" ref="N168">IF(A168="","",VLOOKUP(A168,基础资料!A:E,4,0))</f>
        <v/>
      </c>
      <c r="O168" s="76" t="str">
        <f t="array" ref="O168">IF(OR(A168="",M168=""),"",N168*M168)</f>
        <v/>
      </c>
    </row>
    <row r="169" spans="1:15" s="44" customFormat="1">
      <c r="A169" s="77"/>
      <c r="B169" s="78"/>
      <c r="C169" s="78"/>
      <c r="D169" s="79" t="str">
        <f t="array" ref="D169">IF(SUMPRODUCT((成品明细表!$A$6:$A$1000&gt;=$G$4)*(成品明细表!$A$6:$A$1000&lt;=$H$4)*(成品明细表!$C$6:$C$1000=$A169)*(成品明细表!$F$6:$F$1000))=0,"",SUMPRODUCT((成品明细表!$A$6:$A$1000&gt;=$G$4)*(成品明细表!$A$6:$A$1000&lt;=$H$4)*(成品明细表!$C$6:$C$1000=$A169)*(成品明细表!$F$6:$F$1000)))</f>
        <v/>
      </c>
      <c r="E169" s="80" t="str">
        <f t="array" ref="E169">IF(A169="","",VLOOKUP(A169,基础资料!A:E,4,0))</f>
        <v/>
      </c>
      <c r="F169" s="81" t="str">
        <f t="array" ref="F169">IF(OR(A169="",D169=""),"",E169*D169)</f>
        <v/>
      </c>
      <c r="G169" s="79" t="str">
        <f t="array" ref="G169">IF(SUMPRODUCT((成品明细表!$A$6:$A$1000&gt;=$G$4)*(成品明细表!$A$6:$A$1000&lt;=$H$4)*(成品明细表!$C$6:$C$1000=$A169)*(成品明细表!$I$6:$I$1000))=0,"",SUMPRODUCT((成品明细表!$A$6:$A$1000&gt;=$G$4)*(成品明细表!$A$6:$A$1000&lt;=$H$4)*(成品明细表!$C$6:$C$1000=$A169)*(成品明细表!$I$6:$I$1000)))</f>
        <v/>
      </c>
      <c r="H169" s="80" t="str">
        <f t="array" ref="H169">IF(A169="","",VLOOKUP(A169,基础资料!A:E,4,0))</f>
        <v/>
      </c>
      <c r="I169" s="81" t="str">
        <f t="array" ref="I169">IF(OR(A169="",G169=""),"",G169*H169)</f>
        <v/>
      </c>
      <c r="J169" s="79" t="str">
        <f t="array" ref="J169">IF(SUMPRODUCT((成品明细表!$A$6:$A$1000&gt;=$G$4)*(成品明细表!$A$6:$A$1000&lt;=$H$4)*(成品明细表!$C$6:$C$1000=$A169)*(成品明细表!$L$6:$L$1000))=0,"",SUMPRODUCT((成品明细表!$A$6:$A$1000&gt;=$G$4)*(成品明细表!$A$6:$A$1000&lt;=$H$4)*(成品明细表!$C$6:$C$1000=$A169)*(成品明细表!$L$6:$L$1000)))</f>
        <v/>
      </c>
      <c r="K169" s="99" t="str">
        <f t="array" ref="K169">IF(A169="","",VLOOKUP(A169,基础资料!A:E,4,0))</f>
        <v/>
      </c>
      <c r="L169" s="81" t="str">
        <f t="array" ref="L169">IF(OR(A169="",J169=""),"",J169*K169)</f>
        <v/>
      </c>
      <c r="M169" s="79" t="str">
        <f t="array" ref="M169">IF(AND(D169="",G169="",J169=""),"",IF(AND(D169="",G169=""),-J169,IF(AND(D169="",J169=""),-G169,IF(AND(G169="",J169=""),D169,IF(D169="",-G169-J169,IF(G169="",D169-J169,IF(J169="",D169-G169,D169-G169-J169)))))))</f>
        <v/>
      </c>
      <c r="N169" s="99" t="str">
        <f t="array" ref="N169">IF(A169="","",VLOOKUP(A169,基础资料!A:E,4,0))</f>
        <v/>
      </c>
      <c r="O169" s="81" t="str">
        <f t="array" ref="O169">IF(OR(A169="",M169=""),"",N169*M169)</f>
        <v/>
      </c>
    </row>
    <row r="170" spans="1:15" s="44" customFormat="1">
      <c r="A170" s="15"/>
      <c r="B170" s="73"/>
      <c r="C170" s="73"/>
      <c r="D170" s="74" t="str">
        <f t="array" ref="D170">IF(SUMPRODUCT((成品明细表!$A$6:$A$1000&gt;=$G$4)*(成品明细表!$A$6:$A$1000&lt;=$H$4)*(成品明细表!$C$6:$C$1000=$A170)*(成品明细表!$F$6:$F$1000))=0,"",SUMPRODUCT((成品明细表!$A$6:$A$1000&gt;=$G$4)*(成品明细表!$A$6:$A$1000&lt;=$H$4)*(成品明细表!$C$6:$C$1000=$A170)*(成品明细表!$F$6:$F$1000)))</f>
        <v/>
      </c>
      <c r="E170" s="75" t="str">
        <f t="array" ref="E170">IF(A170="","",VLOOKUP(A170,基础资料!A:E,4,0))</f>
        <v/>
      </c>
      <c r="F170" s="76" t="str">
        <f t="array" ref="F170">IF(OR(A170="",D170=""),"",E170*D170)</f>
        <v/>
      </c>
      <c r="G170" s="74" t="str">
        <f t="array" ref="G170">IF(SUMPRODUCT((成品明细表!$A$6:$A$1000&gt;=$G$4)*(成品明细表!$A$6:$A$1000&lt;=$H$4)*(成品明细表!$C$6:$C$1000=$A170)*(成品明细表!$I$6:$I$1000))=0,"",SUMPRODUCT((成品明细表!$A$6:$A$1000&gt;=$G$4)*(成品明细表!$A$6:$A$1000&lt;=$H$4)*(成品明细表!$C$6:$C$1000=$A170)*(成品明细表!$I$6:$I$1000)))</f>
        <v/>
      </c>
      <c r="H170" s="75" t="str">
        <f t="array" ref="H170">IF(A170="","",VLOOKUP(A170,基础资料!A:E,4,0))</f>
        <v/>
      </c>
      <c r="I170" s="76" t="str">
        <f t="array" ref="I170">IF(OR(A170="",G170=""),"",G170*H170)</f>
        <v/>
      </c>
      <c r="J170" s="74" t="str">
        <f t="array" ref="J170">IF(SUMPRODUCT((成品明细表!$A$6:$A$1000&gt;=$G$4)*(成品明细表!$A$6:$A$1000&lt;=$H$4)*(成品明细表!$C$6:$C$1000=$A170)*(成品明细表!$L$6:$L$1000))=0,"",SUMPRODUCT((成品明细表!$A$6:$A$1000&gt;=$G$4)*(成品明细表!$A$6:$A$1000&lt;=$H$4)*(成品明细表!$C$6:$C$1000=$A170)*(成品明细表!$L$6:$L$1000)))</f>
        <v/>
      </c>
      <c r="K170" s="98" t="str">
        <f t="array" ref="K170">IF(A170="","",VLOOKUP(A170,基础资料!A:E,4,0))</f>
        <v/>
      </c>
      <c r="L170" s="76" t="str">
        <f t="array" ref="L170">IF(OR(A170="",J170=""),"",J170*K170)</f>
        <v/>
      </c>
      <c r="M170" s="74" t="str">
        <f t="array" ref="M170">IF(AND(D170="",G170="",J170=""),"",IF(AND(D170="",G170=""),-J170,IF(AND(D170="",J170=""),-G170,IF(AND(G170="",J170=""),D170,IF(D170="",-G170-J170,IF(G170="",D170-J170,IF(J170="",D170-G170,D170-G170-J170)))))))</f>
        <v/>
      </c>
      <c r="N170" s="98" t="str">
        <f t="array" ref="N170">IF(A170="","",VLOOKUP(A170,基础资料!A:E,4,0))</f>
        <v/>
      </c>
      <c r="O170" s="76" t="str">
        <f t="array" ref="O170">IF(OR(A170="",M170=""),"",N170*M170)</f>
        <v/>
      </c>
    </row>
    <row r="171" spans="1:15" s="44" customFormat="1">
      <c r="A171" s="77"/>
      <c r="B171" s="78"/>
      <c r="C171" s="78"/>
      <c r="D171" s="79" t="str">
        <f t="array" ref="D171">IF(SUMPRODUCT((成品明细表!$A$6:$A$1000&gt;=$G$4)*(成品明细表!$A$6:$A$1000&lt;=$H$4)*(成品明细表!$C$6:$C$1000=$A171)*(成品明细表!$F$6:$F$1000))=0,"",SUMPRODUCT((成品明细表!$A$6:$A$1000&gt;=$G$4)*(成品明细表!$A$6:$A$1000&lt;=$H$4)*(成品明细表!$C$6:$C$1000=$A171)*(成品明细表!$F$6:$F$1000)))</f>
        <v/>
      </c>
      <c r="E171" s="80" t="str">
        <f t="array" ref="E171">IF(A171="","",VLOOKUP(A171,基础资料!A:E,4,0))</f>
        <v/>
      </c>
      <c r="F171" s="81" t="str">
        <f t="array" ref="F171">IF(OR(A171="",D171=""),"",E171*D171)</f>
        <v/>
      </c>
      <c r="G171" s="79" t="str">
        <f t="array" ref="G171">IF(SUMPRODUCT((成品明细表!$A$6:$A$1000&gt;=$G$4)*(成品明细表!$A$6:$A$1000&lt;=$H$4)*(成品明细表!$C$6:$C$1000=$A171)*(成品明细表!$I$6:$I$1000))=0,"",SUMPRODUCT((成品明细表!$A$6:$A$1000&gt;=$G$4)*(成品明细表!$A$6:$A$1000&lt;=$H$4)*(成品明细表!$C$6:$C$1000=$A171)*(成品明细表!$I$6:$I$1000)))</f>
        <v/>
      </c>
      <c r="H171" s="80" t="str">
        <f t="array" ref="H171">IF(A171="","",VLOOKUP(A171,基础资料!A:E,4,0))</f>
        <v/>
      </c>
      <c r="I171" s="81" t="str">
        <f t="array" ref="I171">IF(OR(A171="",G171=""),"",G171*H171)</f>
        <v/>
      </c>
      <c r="J171" s="79" t="str">
        <f t="array" ref="J171">IF(SUMPRODUCT((成品明细表!$A$6:$A$1000&gt;=$G$4)*(成品明细表!$A$6:$A$1000&lt;=$H$4)*(成品明细表!$C$6:$C$1000=$A171)*(成品明细表!$L$6:$L$1000))=0,"",SUMPRODUCT((成品明细表!$A$6:$A$1000&gt;=$G$4)*(成品明细表!$A$6:$A$1000&lt;=$H$4)*(成品明细表!$C$6:$C$1000=$A171)*(成品明细表!$L$6:$L$1000)))</f>
        <v/>
      </c>
      <c r="K171" s="99" t="str">
        <f t="array" ref="K171">IF(A171="","",VLOOKUP(A171,基础资料!A:E,4,0))</f>
        <v/>
      </c>
      <c r="L171" s="81" t="str">
        <f t="array" ref="L171">IF(OR(A171="",J171=""),"",J171*K171)</f>
        <v/>
      </c>
      <c r="M171" s="79" t="str">
        <f t="array" ref="M171">IF(AND(D171="",G171="",J171=""),"",IF(AND(D171="",G171=""),-J171,IF(AND(D171="",J171=""),-G171,IF(AND(G171="",J171=""),D171,IF(D171="",-G171-J171,IF(G171="",D171-J171,IF(J171="",D171-G171,D171-G171-J171)))))))</f>
        <v/>
      </c>
      <c r="N171" s="99" t="str">
        <f t="array" ref="N171">IF(A171="","",VLOOKUP(A171,基础资料!A:E,4,0))</f>
        <v/>
      </c>
      <c r="O171" s="81" t="str">
        <f t="array" ref="O171">IF(OR(A171="",M171=""),"",N171*M171)</f>
        <v/>
      </c>
    </row>
    <row r="172" spans="1:15" s="44" customFormat="1">
      <c r="A172" s="15"/>
      <c r="B172" s="73"/>
      <c r="C172" s="73"/>
      <c r="D172" s="74" t="str">
        <f t="array" ref="D172">IF(SUMPRODUCT((成品明细表!$A$6:$A$1000&gt;=$G$4)*(成品明细表!$A$6:$A$1000&lt;=$H$4)*(成品明细表!$C$6:$C$1000=$A172)*(成品明细表!$F$6:$F$1000))=0,"",SUMPRODUCT((成品明细表!$A$6:$A$1000&gt;=$G$4)*(成品明细表!$A$6:$A$1000&lt;=$H$4)*(成品明细表!$C$6:$C$1000=$A172)*(成品明细表!$F$6:$F$1000)))</f>
        <v/>
      </c>
      <c r="E172" s="75" t="str">
        <f t="array" ref="E172">IF(A172="","",VLOOKUP(A172,基础资料!A:E,4,0))</f>
        <v/>
      </c>
      <c r="F172" s="76" t="str">
        <f t="array" ref="F172">IF(OR(A172="",D172=""),"",E172*D172)</f>
        <v/>
      </c>
      <c r="G172" s="74" t="str">
        <f t="array" ref="G172">IF(SUMPRODUCT((成品明细表!$A$6:$A$1000&gt;=$G$4)*(成品明细表!$A$6:$A$1000&lt;=$H$4)*(成品明细表!$C$6:$C$1000=$A172)*(成品明细表!$I$6:$I$1000))=0,"",SUMPRODUCT((成品明细表!$A$6:$A$1000&gt;=$G$4)*(成品明细表!$A$6:$A$1000&lt;=$H$4)*(成品明细表!$C$6:$C$1000=$A172)*(成品明细表!$I$6:$I$1000)))</f>
        <v/>
      </c>
      <c r="H172" s="75" t="str">
        <f t="array" ref="H172">IF(A172="","",VLOOKUP(A172,基础资料!A:E,4,0))</f>
        <v/>
      </c>
      <c r="I172" s="76" t="str">
        <f t="array" ref="I172">IF(OR(A172="",G172=""),"",G172*H172)</f>
        <v/>
      </c>
      <c r="J172" s="74" t="str">
        <f t="array" ref="J172">IF(SUMPRODUCT((成品明细表!$A$6:$A$1000&gt;=$G$4)*(成品明细表!$A$6:$A$1000&lt;=$H$4)*(成品明细表!$C$6:$C$1000=$A172)*(成品明细表!$L$6:$L$1000))=0,"",SUMPRODUCT((成品明细表!$A$6:$A$1000&gt;=$G$4)*(成品明细表!$A$6:$A$1000&lt;=$H$4)*(成品明细表!$C$6:$C$1000=$A172)*(成品明细表!$L$6:$L$1000)))</f>
        <v/>
      </c>
      <c r="K172" s="98" t="str">
        <f t="array" ref="K172">IF(A172="","",VLOOKUP(A172,基础资料!A:E,4,0))</f>
        <v/>
      </c>
      <c r="L172" s="76" t="str">
        <f t="array" ref="L172">IF(OR(A172="",J172=""),"",J172*K172)</f>
        <v/>
      </c>
      <c r="M172" s="74" t="str">
        <f t="array" ref="M172">IF(AND(D172="",G172="",J172=""),"",IF(AND(D172="",G172=""),-J172,IF(AND(D172="",J172=""),-G172,IF(AND(G172="",J172=""),D172,IF(D172="",-G172-J172,IF(G172="",D172-J172,IF(J172="",D172-G172,D172-G172-J172)))))))</f>
        <v/>
      </c>
      <c r="N172" s="98" t="str">
        <f t="array" ref="N172">IF(A172="","",VLOOKUP(A172,基础资料!A:E,4,0))</f>
        <v/>
      </c>
      <c r="O172" s="76" t="str">
        <f t="array" ref="O172">IF(OR(A172="",M172=""),"",N172*M172)</f>
        <v/>
      </c>
    </row>
    <row r="173" spans="1:15" s="44" customFormat="1">
      <c r="A173" s="77"/>
      <c r="B173" s="78"/>
      <c r="C173" s="78"/>
      <c r="D173" s="79" t="str">
        <f t="array" ref="D173">IF(SUMPRODUCT((成品明细表!$A$6:$A$1000&gt;=$G$4)*(成品明细表!$A$6:$A$1000&lt;=$H$4)*(成品明细表!$C$6:$C$1000=$A173)*(成品明细表!$F$6:$F$1000))=0,"",SUMPRODUCT((成品明细表!$A$6:$A$1000&gt;=$G$4)*(成品明细表!$A$6:$A$1000&lt;=$H$4)*(成品明细表!$C$6:$C$1000=$A173)*(成品明细表!$F$6:$F$1000)))</f>
        <v/>
      </c>
      <c r="E173" s="80" t="str">
        <f t="array" ref="E173">IF(A173="","",VLOOKUP(A173,基础资料!A:E,4,0))</f>
        <v/>
      </c>
      <c r="F173" s="81" t="str">
        <f t="array" ref="F173">IF(OR(A173="",D173=""),"",E173*D173)</f>
        <v/>
      </c>
      <c r="G173" s="79" t="str">
        <f t="array" ref="G173">IF(SUMPRODUCT((成品明细表!$A$6:$A$1000&gt;=$G$4)*(成品明细表!$A$6:$A$1000&lt;=$H$4)*(成品明细表!$C$6:$C$1000=$A173)*(成品明细表!$I$6:$I$1000))=0,"",SUMPRODUCT((成品明细表!$A$6:$A$1000&gt;=$G$4)*(成品明细表!$A$6:$A$1000&lt;=$H$4)*(成品明细表!$C$6:$C$1000=$A173)*(成品明细表!$I$6:$I$1000)))</f>
        <v/>
      </c>
      <c r="H173" s="80" t="str">
        <f t="array" ref="H173">IF(A173="","",VLOOKUP(A173,基础资料!A:E,4,0))</f>
        <v/>
      </c>
      <c r="I173" s="81" t="str">
        <f t="array" ref="I173">IF(OR(A173="",G173=""),"",G173*H173)</f>
        <v/>
      </c>
      <c r="J173" s="79" t="str">
        <f t="array" ref="J173">IF(SUMPRODUCT((成品明细表!$A$6:$A$1000&gt;=$G$4)*(成品明细表!$A$6:$A$1000&lt;=$H$4)*(成品明细表!$C$6:$C$1000=$A173)*(成品明细表!$L$6:$L$1000))=0,"",SUMPRODUCT((成品明细表!$A$6:$A$1000&gt;=$G$4)*(成品明细表!$A$6:$A$1000&lt;=$H$4)*(成品明细表!$C$6:$C$1000=$A173)*(成品明细表!$L$6:$L$1000)))</f>
        <v/>
      </c>
      <c r="K173" s="99" t="str">
        <f t="array" ref="K173">IF(A173="","",VLOOKUP(A173,基础资料!A:E,4,0))</f>
        <v/>
      </c>
      <c r="L173" s="81" t="str">
        <f t="array" ref="L173">IF(OR(A173="",J173=""),"",J173*K173)</f>
        <v/>
      </c>
      <c r="M173" s="79" t="str">
        <f t="array" ref="M173">IF(AND(D173="",G173="",J173=""),"",IF(AND(D173="",G173=""),-J173,IF(AND(D173="",J173=""),-G173,IF(AND(G173="",J173=""),D173,IF(D173="",-G173-J173,IF(G173="",D173-J173,IF(J173="",D173-G173,D173-G173-J173)))))))</f>
        <v/>
      </c>
      <c r="N173" s="99" t="str">
        <f t="array" ref="N173">IF(A173="","",VLOOKUP(A173,基础资料!A:E,4,0))</f>
        <v/>
      </c>
      <c r="O173" s="81" t="str">
        <f t="array" ref="O173">IF(OR(A173="",M173=""),"",N173*M173)</f>
        <v/>
      </c>
    </row>
    <row r="174" spans="1:15" s="44" customFormat="1">
      <c r="A174" s="15"/>
      <c r="B174" s="73"/>
      <c r="C174" s="73"/>
      <c r="D174" s="74" t="str">
        <f t="array" ref="D174">IF(SUMPRODUCT((成品明细表!$A$6:$A$1000&gt;=$G$4)*(成品明细表!$A$6:$A$1000&lt;=$H$4)*(成品明细表!$C$6:$C$1000=$A174)*(成品明细表!$F$6:$F$1000))=0,"",SUMPRODUCT((成品明细表!$A$6:$A$1000&gt;=$G$4)*(成品明细表!$A$6:$A$1000&lt;=$H$4)*(成品明细表!$C$6:$C$1000=$A174)*(成品明细表!$F$6:$F$1000)))</f>
        <v/>
      </c>
      <c r="E174" s="75" t="str">
        <f t="array" ref="E174">IF(A174="","",VLOOKUP(A174,基础资料!A:E,4,0))</f>
        <v/>
      </c>
      <c r="F174" s="76" t="str">
        <f t="array" ref="F174">IF(OR(A174="",D174=""),"",E174*D174)</f>
        <v/>
      </c>
      <c r="G174" s="74" t="str">
        <f t="array" ref="G174">IF(SUMPRODUCT((成品明细表!$A$6:$A$1000&gt;=$G$4)*(成品明细表!$A$6:$A$1000&lt;=$H$4)*(成品明细表!$C$6:$C$1000=$A174)*(成品明细表!$I$6:$I$1000))=0,"",SUMPRODUCT((成品明细表!$A$6:$A$1000&gt;=$G$4)*(成品明细表!$A$6:$A$1000&lt;=$H$4)*(成品明细表!$C$6:$C$1000=$A174)*(成品明细表!$I$6:$I$1000)))</f>
        <v/>
      </c>
      <c r="H174" s="75" t="str">
        <f t="array" ref="H174">IF(A174="","",VLOOKUP(A174,基础资料!A:E,4,0))</f>
        <v/>
      </c>
      <c r="I174" s="76" t="str">
        <f t="array" ref="I174">IF(OR(A174="",G174=""),"",G174*H174)</f>
        <v/>
      </c>
      <c r="J174" s="74" t="str">
        <f t="array" ref="J174">IF(SUMPRODUCT((成品明细表!$A$6:$A$1000&gt;=$G$4)*(成品明细表!$A$6:$A$1000&lt;=$H$4)*(成品明细表!$C$6:$C$1000=$A174)*(成品明细表!$L$6:$L$1000))=0,"",SUMPRODUCT((成品明细表!$A$6:$A$1000&gt;=$G$4)*(成品明细表!$A$6:$A$1000&lt;=$H$4)*(成品明细表!$C$6:$C$1000=$A174)*(成品明细表!$L$6:$L$1000)))</f>
        <v/>
      </c>
      <c r="K174" s="98" t="str">
        <f t="array" ref="K174">IF(A174="","",VLOOKUP(A174,基础资料!A:E,4,0))</f>
        <v/>
      </c>
      <c r="L174" s="76" t="str">
        <f t="array" ref="L174">IF(OR(A174="",J174=""),"",J174*K174)</f>
        <v/>
      </c>
      <c r="M174" s="74" t="str">
        <f t="array" ref="M174">IF(AND(D174="",G174="",J174=""),"",IF(AND(D174="",G174=""),-J174,IF(AND(D174="",J174=""),-G174,IF(AND(G174="",J174=""),D174,IF(D174="",-G174-J174,IF(G174="",D174-J174,IF(J174="",D174-G174,D174-G174-J174)))))))</f>
        <v/>
      </c>
      <c r="N174" s="98" t="str">
        <f t="array" ref="N174">IF(A174="","",VLOOKUP(A174,基础资料!A:E,4,0))</f>
        <v/>
      </c>
      <c r="O174" s="76" t="str">
        <f t="array" ref="O174">IF(OR(A174="",M174=""),"",N174*M174)</f>
        <v/>
      </c>
    </row>
    <row r="175" spans="1:15" s="44" customFormat="1">
      <c r="A175" s="77"/>
      <c r="B175" s="78"/>
      <c r="C175" s="78"/>
      <c r="D175" s="79" t="str">
        <f t="array" ref="D175">IF(SUMPRODUCT((成品明细表!$A$6:$A$1000&gt;=$G$4)*(成品明细表!$A$6:$A$1000&lt;=$H$4)*(成品明细表!$C$6:$C$1000=$A175)*(成品明细表!$F$6:$F$1000))=0,"",SUMPRODUCT((成品明细表!$A$6:$A$1000&gt;=$G$4)*(成品明细表!$A$6:$A$1000&lt;=$H$4)*(成品明细表!$C$6:$C$1000=$A175)*(成品明细表!$F$6:$F$1000)))</f>
        <v/>
      </c>
      <c r="E175" s="80" t="str">
        <f t="array" ref="E175">IF(A175="","",VLOOKUP(A175,基础资料!A:E,4,0))</f>
        <v/>
      </c>
      <c r="F175" s="81" t="str">
        <f t="array" ref="F175">IF(OR(A175="",D175=""),"",E175*D175)</f>
        <v/>
      </c>
      <c r="G175" s="79" t="str">
        <f t="array" ref="G175">IF(SUMPRODUCT((成品明细表!$A$6:$A$1000&gt;=$G$4)*(成品明细表!$A$6:$A$1000&lt;=$H$4)*(成品明细表!$C$6:$C$1000=$A175)*(成品明细表!$I$6:$I$1000))=0,"",SUMPRODUCT((成品明细表!$A$6:$A$1000&gt;=$G$4)*(成品明细表!$A$6:$A$1000&lt;=$H$4)*(成品明细表!$C$6:$C$1000=$A175)*(成品明细表!$I$6:$I$1000)))</f>
        <v/>
      </c>
      <c r="H175" s="80" t="str">
        <f t="array" ref="H175">IF(A175="","",VLOOKUP(A175,基础资料!A:E,4,0))</f>
        <v/>
      </c>
      <c r="I175" s="81" t="str">
        <f t="array" ref="I175">IF(OR(A175="",G175=""),"",G175*H175)</f>
        <v/>
      </c>
      <c r="J175" s="79" t="str">
        <f t="array" ref="J175">IF(SUMPRODUCT((成品明细表!$A$6:$A$1000&gt;=$G$4)*(成品明细表!$A$6:$A$1000&lt;=$H$4)*(成品明细表!$C$6:$C$1000=$A175)*(成品明细表!$L$6:$L$1000))=0,"",SUMPRODUCT((成品明细表!$A$6:$A$1000&gt;=$G$4)*(成品明细表!$A$6:$A$1000&lt;=$H$4)*(成品明细表!$C$6:$C$1000=$A175)*(成品明细表!$L$6:$L$1000)))</f>
        <v/>
      </c>
      <c r="K175" s="99" t="str">
        <f t="array" ref="K175">IF(A175="","",VLOOKUP(A175,基础资料!A:E,4,0))</f>
        <v/>
      </c>
      <c r="L175" s="81" t="str">
        <f t="array" ref="L175">IF(OR(A175="",J175=""),"",J175*K175)</f>
        <v/>
      </c>
      <c r="M175" s="79" t="str">
        <f t="array" ref="M175">IF(AND(D175="",G175="",J175=""),"",IF(AND(D175="",G175=""),-J175,IF(AND(D175="",J175=""),-G175,IF(AND(G175="",J175=""),D175,IF(D175="",-G175-J175,IF(G175="",D175-J175,IF(J175="",D175-G175,D175-G175-J175)))))))</f>
        <v/>
      </c>
      <c r="N175" s="99" t="str">
        <f t="array" ref="N175">IF(A175="","",VLOOKUP(A175,基础资料!A:E,4,0))</f>
        <v/>
      </c>
      <c r="O175" s="81" t="str">
        <f t="array" ref="O175">IF(OR(A175="",M175=""),"",N175*M175)</f>
        <v/>
      </c>
    </row>
    <row r="176" spans="1:15" s="44" customFormat="1">
      <c r="A176" s="15"/>
      <c r="B176" s="73"/>
      <c r="C176" s="73"/>
      <c r="D176" s="74" t="str">
        <f t="array" ref="D176">IF(SUMPRODUCT((成品明细表!$A$6:$A$1000&gt;=$G$4)*(成品明细表!$A$6:$A$1000&lt;=$H$4)*(成品明细表!$C$6:$C$1000=$A176)*(成品明细表!$F$6:$F$1000))=0,"",SUMPRODUCT((成品明细表!$A$6:$A$1000&gt;=$G$4)*(成品明细表!$A$6:$A$1000&lt;=$H$4)*(成品明细表!$C$6:$C$1000=$A176)*(成品明细表!$F$6:$F$1000)))</f>
        <v/>
      </c>
      <c r="E176" s="75" t="str">
        <f t="array" ref="E176">IF(A176="","",VLOOKUP(A176,基础资料!A:E,4,0))</f>
        <v/>
      </c>
      <c r="F176" s="76" t="str">
        <f t="array" ref="F176">IF(OR(A176="",D176=""),"",E176*D176)</f>
        <v/>
      </c>
      <c r="G176" s="74" t="str">
        <f t="array" ref="G176">IF(SUMPRODUCT((成品明细表!$A$6:$A$1000&gt;=$G$4)*(成品明细表!$A$6:$A$1000&lt;=$H$4)*(成品明细表!$C$6:$C$1000=$A176)*(成品明细表!$I$6:$I$1000))=0,"",SUMPRODUCT((成品明细表!$A$6:$A$1000&gt;=$G$4)*(成品明细表!$A$6:$A$1000&lt;=$H$4)*(成品明细表!$C$6:$C$1000=$A176)*(成品明细表!$I$6:$I$1000)))</f>
        <v/>
      </c>
      <c r="H176" s="75" t="str">
        <f t="array" ref="H176">IF(A176="","",VLOOKUP(A176,基础资料!A:E,4,0))</f>
        <v/>
      </c>
      <c r="I176" s="76" t="str">
        <f t="array" ref="I176">IF(OR(A176="",G176=""),"",G176*H176)</f>
        <v/>
      </c>
      <c r="J176" s="74" t="str">
        <f t="array" ref="J176">IF(SUMPRODUCT((成品明细表!$A$6:$A$1000&gt;=$G$4)*(成品明细表!$A$6:$A$1000&lt;=$H$4)*(成品明细表!$C$6:$C$1000=$A176)*(成品明细表!$L$6:$L$1000))=0,"",SUMPRODUCT((成品明细表!$A$6:$A$1000&gt;=$G$4)*(成品明细表!$A$6:$A$1000&lt;=$H$4)*(成品明细表!$C$6:$C$1000=$A176)*(成品明细表!$L$6:$L$1000)))</f>
        <v/>
      </c>
      <c r="K176" s="98" t="str">
        <f t="array" ref="K176">IF(A176="","",VLOOKUP(A176,基础资料!A:E,4,0))</f>
        <v/>
      </c>
      <c r="L176" s="76" t="str">
        <f t="array" ref="L176">IF(OR(A176="",J176=""),"",J176*K176)</f>
        <v/>
      </c>
      <c r="M176" s="74" t="str">
        <f t="array" ref="M176">IF(AND(D176="",G176="",J176=""),"",IF(AND(D176="",G176=""),-J176,IF(AND(D176="",J176=""),-G176,IF(AND(G176="",J176=""),D176,IF(D176="",-G176-J176,IF(G176="",D176-J176,IF(J176="",D176-G176,D176-G176-J176)))))))</f>
        <v/>
      </c>
      <c r="N176" s="98" t="str">
        <f t="array" ref="N176">IF(A176="","",VLOOKUP(A176,基础资料!A:E,4,0))</f>
        <v/>
      </c>
      <c r="O176" s="76" t="str">
        <f t="array" ref="O176">IF(OR(A176="",M176=""),"",N176*M176)</f>
        <v/>
      </c>
    </row>
    <row r="177" spans="1:15" s="44" customFormat="1">
      <c r="A177" s="77"/>
      <c r="B177" s="78"/>
      <c r="C177" s="78"/>
      <c r="D177" s="79" t="str">
        <f t="array" ref="D177">IF(SUMPRODUCT((成品明细表!$A$6:$A$1000&gt;=$G$4)*(成品明细表!$A$6:$A$1000&lt;=$H$4)*(成品明细表!$C$6:$C$1000=$A177)*(成品明细表!$F$6:$F$1000))=0,"",SUMPRODUCT((成品明细表!$A$6:$A$1000&gt;=$G$4)*(成品明细表!$A$6:$A$1000&lt;=$H$4)*(成品明细表!$C$6:$C$1000=$A177)*(成品明细表!$F$6:$F$1000)))</f>
        <v/>
      </c>
      <c r="E177" s="80" t="str">
        <f t="array" ref="E177">IF(A177="","",VLOOKUP(A177,基础资料!A:E,4,0))</f>
        <v/>
      </c>
      <c r="F177" s="81" t="str">
        <f t="array" ref="F177">IF(OR(A177="",D177=""),"",E177*D177)</f>
        <v/>
      </c>
      <c r="G177" s="79" t="str">
        <f t="array" ref="G177">IF(SUMPRODUCT((成品明细表!$A$6:$A$1000&gt;=$G$4)*(成品明细表!$A$6:$A$1000&lt;=$H$4)*(成品明细表!$C$6:$C$1000=$A177)*(成品明细表!$I$6:$I$1000))=0,"",SUMPRODUCT((成品明细表!$A$6:$A$1000&gt;=$G$4)*(成品明细表!$A$6:$A$1000&lt;=$H$4)*(成品明细表!$C$6:$C$1000=$A177)*(成品明细表!$I$6:$I$1000)))</f>
        <v/>
      </c>
      <c r="H177" s="80" t="str">
        <f t="array" ref="H177">IF(A177="","",VLOOKUP(A177,基础资料!A:E,4,0))</f>
        <v/>
      </c>
      <c r="I177" s="81" t="str">
        <f t="array" ref="I177">IF(OR(A177="",G177=""),"",G177*H177)</f>
        <v/>
      </c>
      <c r="J177" s="79" t="str">
        <f t="array" ref="J177">IF(SUMPRODUCT((成品明细表!$A$6:$A$1000&gt;=$G$4)*(成品明细表!$A$6:$A$1000&lt;=$H$4)*(成品明细表!$C$6:$C$1000=$A177)*(成品明细表!$L$6:$L$1000))=0,"",SUMPRODUCT((成品明细表!$A$6:$A$1000&gt;=$G$4)*(成品明细表!$A$6:$A$1000&lt;=$H$4)*(成品明细表!$C$6:$C$1000=$A177)*(成品明细表!$L$6:$L$1000)))</f>
        <v/>
      </c>
      <c r="K177" s="99" t="str">
        <f t="array" ref="K177">IF(A177="","",VLOOKUP(A177,基础资料!A:E,4,0))</f>
        <v/>
      </c>
      <c r="L177" s="81" t="str">
        <f t="array" ref="L177">IF(OR(A177="",J177=""),"",J177*K177)</f>
        <v/>
      </c>
      <c r="M177" s="79" t="str">
        <f t="array" ref="M177">IF(AND(D177="",G177="",J177=""),"",IF(AND(D177="",G177=""),-J177,IF(AND(D177="",J177=""),-G177,IF(AND(G177="",J177=""),D177,IF(D177="",-G177-J177,IF(G177="",D177-J177,IF(J177="",D177-G177,D177-G177-J177)))))))</f>
        <v/>
      </c>
      <c r="N177" s="99" t="str">
        <f t="array" ref="N177">IF(A177="","",VLOOKUP(A177,基础资料!A:E,4,0))</f>
        <v/>
      </c>
      <c r="O177" s="81" t="str">
        <f t="array" ref="O177">IF(OR(A177="",M177=""),"",N177*M177)</f>
        <v/>
      </c>
    </row>
    <row r="178" spans="1:15" s="44" customFormat="1">
      <c r="A178" s="15"/>
      <c r="B178" s="73"/>
      <c r="C178" s="73"/>
      <c r="D178" s="74" t="str">
        <f t="array" ref="D178">IF(SUMPRODUCT((成品明细表!$A$6:$A$1000&gt;=$G$4)*(成品明细表!$A$6:$A$1000&lt;=$H$4)*(成品明细表!$C$6:$C$1000=$A178)*(成品明细表!$F$6:$F$1000))=0,"",SUMPRODUCT((成品明细表!$A$6:$A$1000&gt;=$G$4)*(成品明细表!$A$6:$A$1000&lt;=$H$4)*(成品明细表!$C$6:$C$1000=$A178)*(成品明细表!$F$6:$F$1000)))</f>
        <v/>
      </c>
      <c r="E178" s="75" t="str">
        <f t="array" ref="E178">IF(A178="","",VLOOKUP(A178,基础资料!A:E,4,0))</f>
        <v/>
      </c>
      <c r="F178" s="76" t="str">
        <f t="array" ref="F178">IF(OR(A178="",D178=""),"",E178*D178)</f>
        <v/>
      </c>
      <c r="G178" s="74" t="str">
        <f t="array" ref="G178">IF(SUMPRODUCT((成品明细表!$A$6:$A$1000&gt;=$G$4)*(成品明细表!$A$6:$A$1000&lt;=$H$4)*(成品明细表!$C$6:$C$1000=$A178)*(成品明细表!$I$6:$I$1000))=0,"",SUMPRODUCT((成品明细表!$A$6:$A$1000&gt;=$G$4)*(成品明细表!$A$6:$A$1000&lt;=$H$4)*(成品明细表!$C$6:$C$1000=$A178)*(成品明细表!$I$6:$I$1000)))</f>
        <v/>
      </c>
      <c r="H178" s="75" t="str">
        <f t="array" ref="H178">IF(A178="","",VLOOKUP(A178,基础资料!A:E,4,0))</f>
        <v/>
      </c>
      <c r="I178" s="76" t="str">
        <f t="array" ref="I178">IF(OR(A178="",G178=""),"",G178*H178)</f>
        <v/>
      </c>
      <c r="J178" s="74" t="str">
        <f t="array" ref="J178">IF(SUMPRODUCT((成品明细表!$A$6:$A$1000&gt;=$G$4)*(成品明细表!$A$6:$A$1000&lt;=$H$4)*(成品明细表!$C$6:$C$1000=$A178)*(成品明细表!$L$6:$L$1000))=0,"",SUMPRODUCT((成品明细表!$A$6:$A$1000&gt;=$G$4)*(成品明细表!$A$6:$A$1000&lt;=$H$4)*(成品明细表!$C$6:$C$1000=$A178)*(成品明细表!$L$6:$L$1000)))</f>
        <v/>
      </c>
      <c r="K178" s="98" t="str">
        <f t="array" ref="K178">IF(A178="","",VLOOKUP(A178,基础资料!A:E,4,0))</f>
        <v/>
      </c>
      <c r="L178" s="76" t="str">
        <f t="array" ref="L178">IF(OR(A178="",J178=""),"",J178*K178)</f>
        <v/>
      </c>
      <c r="M178" s="74" t="str">
        <f t="array" ref="M178">IF(AND(D178="",G178="",J178=""),"",IF(AND(D178="",G178=""),-J178,IF(AND(D178="",J178=""),-G178,IF(AND(G178="",J178=""),D178,IF(D178="",-G178-J178,IF(G178="",D178-J178,IF(J178="",D178-G178,D178-G178-J178)))))))</f>
        <v/>
      </c>
      <c r="N178" s="98" t="str">
        <f t="array" ref="N178">IF(A178="","",VLOOKUP(A178,基础资料!A:E,4,0))</f>
        <v/>
      </c>
      <c r="O178" s="76" t="str">
        <f t="array" ref="O178">IF(OR(A178="",M178=""),"",N178*M178)</f>
        <v/>
      </c>
    </row>
    <row r="179" spans="1:15" s="44" customFormat="1">
      <c r="A179" s="77"/>
      <c r="B179" s="78"/>
      <c r="C179" s="78"/>
      <c r="D179" s="79" t="str">
        <f t="array" ref="D179">IF(SUMPRODUCT((成品明细表!$A$6:$A$1000&gt;=$G$4)*(成品明细表!$A$6:$A$1000&lt;=$H$4)*(成品明细表!$C$6:$C$1000=$A179)*(成品明细表!$F$6:$F$1000))=0,"",SUMPRODUCT((成品明细表!$A$6:$A$1000&gt;=$G$4)*(成品明细表!$A$6:$A$1000&lt;=$H$4)*(成品明细表!$C$6:$C$1000=$A179)*(成品明细表!$F$6:$F$1000)))</f>
        <v/>
      </c>
      <c r="E179" s="80" t="str">
        <f t="array" ref="E179">IF(A179="","",VLOOKUP(A179,基础资料!A:E,4,0))</f>
        <v/>
      </c>
      <c r="F179" s="81" t="str">
        <f t="array" ref="F179">IF(OR(A179="",D179=""),"",E179*D179)</f>
        <v/>
      </c>
      <c r="G179" s="79" t="str">
        <f t="array" ref="G179">IF(SUMPRODUCT((成品明细表!$A$6:$A$1000&gt;=$G$4)*(成品明细表!$A$6:$A$1000&lt;=$H$4)*(成品明细表!$C$6:$C$1000=$A179)*(成品明细表!$I$6:$I$1000))=0,"",SUMPRODUCT((成品明细表!$A$6:$A$1000&gt;=$G$4)*(成品明细表!$A$6:$A$1000&lt;=$H$4)*(成品明细表!$C$6:$C$1000=$A179)*(成品明细表!$I$6:$I$1000)))</f>
        <v/>
      </c>
      <c r="H179" s="80" t="str">
        <f t="array" ref="H179">IF(A179="","",VLOOKUP(A179,基础资料!A:E,4,0))</f>
        <v/>
      </c>
      <c r="I179" s="81" t="str">
        <f t="array" ref="I179">IF(OR(A179="",G179=""),"",G179*H179)</f>
        <v/>
      </c>
      <c r="J179" s="79" t="str">
        <f t="array" ref="J179">IF(SUMPRODUCT((成品明细表!$A$6:$A$1000&gt;=$G$4)*(成品明细表!$A$6:$A$1000&lt;=$H$4)*(成品明细表!$C$6:$C$1000=$A179)*(成品明细表!$L$6:$L$1000))=0,"",SUMPRODUCT((成品明细表!$A$6:$A$1000&gt;=$G$4)*(成品明细表!$A$6:$A$1000&lt;=$H$4)*(成品明细表!$C$6:$C$1000=$A179)*(成品明细表!$L$6:$L$1000)))</f>
        <v/>
      </c>
      <c r="K179" s="99" t="str">
        <f t="array" ref="K179">IF(A179="","",VLOOKUP(A179,基础资料!A:E,4,0))</f>
        <v/>
      </c>
      <c r="L179" s="81" t="str">
        <f t="array" ref="L179">IF(OR(A179="",J179=""),"",J179*K179)</f>
        <v/>
      </c>
      <c r="M179" s="79" t="str">
        <f t="array" ref="M179">IF(AND(D179="",G179="",J179=""),"",IF(AND(D179="",G179=""),-J179,IF(AND(D179="",J179=""),-G179,IF(AND(G179="",J179=""),D179,IF(D179="",-G179-J179,IF(G179="",D179-J179,IF(J179="",D179-G179,D179-G179-J179)))))))</f>
        <v/>
      </c>
      <c r="N179" s="99" t="str">
        <f t="array" ref="N179">IF(A179="","",VLOOKUP(A179,基础资料!A:E,4,0))</f>
        <v/>
      </c>
      <c r="O179" s="81" t="str">
        <f t="array" ref="O179">IF(OR(A179="",M179=""),"",N179*M179)</f>
        <v/>
      </c>
    </row>
    <row r="180" spans="1:15" s="44" customFormat="1">
      <c r="A180" s="15"/>
      <c r="B180" s="73"/>
      <c r="C180" s="73"/>
      <c r="D180" s="74" t="str">
        <f t="array" ref="D180">IF(SUMPRODUCT((成品明细表!$A$6:$A$1000&gt;=$G$4)*(成品明细表!$A$6:$A$1000&lt;=$H$4)*(成品明细表!$C$6:$C$1000=$A180)*(成品明细表!$F$6:$F$1000))=0,"",SUMPRODUCT((成品明细表!$A$6:$A$1000&gt;=$G$4)*(成品明细表!$A$6:$A$1000&lt;=$H$4)*(成品明细表!$C$6:$C$1000=$A180)*(成品明细表!$F$6:$F$1000)))</f>
        <v/>
      </c>
      <c r="E180" s="75" t="str">
        <f t="array" ref="E180">IF(A180="","",VLOOKUP(A180,基础资料!A:E,4,0))</f>
        <v/>
      </c>
      <c r="F180" s="76" t="str">
        <f t="array" ref="F180">IF(OR(A180="",D180=""),"",E180*D180)</f>
        <v/>
      </c>
      <c r="G180" s="74" t="str">
        <f t="array" ref="G180">IF(SUMPRODUCT((成品明细表!$A$6:$A$1000&gt;=$G$4)*(成品明细表!$A$6:$A$1000&lt;=$H$4)*(成品明细表!$C$6:$C$1000=$A180)*(成品明细表!$I$6:$I$1000))=0,"",SUMPRODUCT((成品明细表!$A$6:$A$1000&gt;=$G$4)*(成品明细表!$A$6:$A$1000&lt;=$H$4)*(成品明细表!$C$6:$C$1000=$A180)*(成品明细表!$I$6:$I$1000)))</f>
        <v/>
      </c>
      <c r="H180" s="75" t="str">
        <f t="array" ref="H180">IF(A180="","",VLOOKUP(A180,基础资料!A:E,4,0))</f>
        <v/>
      </c>
      <c r="I180" s="76" t="str">
        <f t="array" ref="I180">IF(OR(A180="",G180=""),"",G180*H180)</f>
        <v/>
      </c>
      <c r="J180" s="74" t="str">
        <f t="array" ref="J180">IF(SUMPRODUCT((成品明细表!$A$6:$A$1000&gt;=$G$4)*(成品明细表!$A$6:$A$1000&lt;=$H$4)*(成品明细表!$C$6:$C$1000=$A180)*(成品明细表!$L$6:$L$1000))=0,"",SUMPRODUCT((成品明细表!$A$6:$A$1000&gt;=$G$4)*(成品明细表!$A$6:$A$1000&lt;=$H$4)*(成品明细表!$C$6:$C$1000=$A180)*(成品明细表!$L$6:$L$1000)))</f>
        <v/>
      </c>
      <c r="K180" s="98" t="str">
        <f t="array" ref="K180">IF(A180="","",VLOOKUP(A180,基础资料!A:E,4,0))</f>
        <v/>
      </c>
      <c r="L180" s="76" t="str">
        <f t="array" ref="L180">IF(OR(A180="",J180=""),"",J180*K180)</f>
        <v/>
      </c>
      <c r="M180" s="74" t="str">
        <f t="array" ref="M180">IF(AND(D180="",G180="",J180=""),"",IF(AND(D180="",G180=""),-J180,IF(AND(D180="",J180=""),-G180,IF(AND(G180="",J180=""),D180,IF(D180="",-G180-J180,IF(G180="",D180-J180,IF(J180="",D180-G180,D180-G180-J180)))))))</f>
        <v/>
      </c>
      <c r="N180" s="98" t="str">
        <f t="array" ref="N180">IF(A180="","",VLOOKUP(A180,基础资料!A:E,4,0))</f>
        <v/>
      </c>
      <c r="O180" s="76" t="str">
        <f t="array" ref="O180">IF(OR(A180="",M180=""),"",N180*M180)</f>
        <v/>
      </c>
    </row>
    <row r="181" spans="1:15" s="44" customFormat="1">
      <c r="A181" s="77"/>
      <c r="B181" s="78"/>
      <c r="C181" s="78"/>
      <c r="D181" s="79" t="str">
        <f t="array" ref="D181">IF(SUMPRODUCT((成品明细表!$A$6:$A$1000&gt;=$G$4)*(成品明细表!$A$6:$A$1000&lt;=$H$4)*(成品明细表!$C$6:$C$1000=$A181)*(成品明细表!$F$6:$F$1000))=0,"",SUMPRODUCT((成品明细表!$A$6:$A$1000&gt;=$G$4)*(成品明细表!$A$6:$A$1000&lt;=$H$4)*(成品明细表!$C$6:$C$1000=$A181)*(成品明细表!$F$6:$F$1000)))</f>
        <v/>
      </c>
      <c r="E181" s="80" t="str">
        <f t="array" ref="E181">IF(A181="","",VLOOKUP(A181,基础资料!A:E,4,0))</f>
        <v/>
      </c>
      <c r="F181" s="81" t="str">
        <f t="array" ref="F181">IF(OR(A181="",D181=""),"",E181*D181)</f>
        <v/>
      </c>
      <c r="G181" s="79" t="str">
        <f t="array" ref="G181">IF(SUMPRODUCT((成品明细表!$A$6:$A$1000&gt;=$G$4)*(成品明细表!$A$6:$A$1000&lt;=$H$4)*(成品明细表!$C$6:$C$1000=$A181)*(成品明细表!$I$6:$I$1000))=0,"",SUMPRODUCT((成品明细表!$A$6:$A$1000&gt;=$G$4)*(成品明细表!$A$6:$A$1000&lt;=$H$4)*(成品明细表!$C$6:$C$1000=$A181)*(成品明细表!$I$6:$I$1000)))</f>
        <v/>
      </c>
      <c r="H181" s="80" t="str">
        <f t="array" ref="H181">IF(A181="","",VLOOKUP(A181,基础资料!A:E,4,0))</f>
        <v/>
      </c>
      <c r="I181" s="81" t="str">
        <f t="array" ref="I181">IF(OR(A181="",G181=""),"",G181*H181)</f>
        <v/>
      </c>
      <c r="J181" s="79" t="str">
        <f t="array" ref="J181">IF(SUMPRODUCT((成品明细表!$A$6:$A$1000&gt;=$G$4)*(成品明细表!$A$6:$A$1000&lt;=$H$4)*(成品明细表!$C$6:$C$1000=$A181)*(成品明细表!$L$6:$L$1000))=0,"",SUMPRODUCT((成品明细表!$A$6:$A$1000&gt;=$G$4)*(成品明细表!$A$6:$A$1000&lt;=$H$4)*(成品明细表!$C$6:$C$1000=$A181)*(成品明细表!$L$6:$L$1000)))</f>
        <v/>
      </c>
      <c r="K181" s="99" t="str">
        <f t="array" ref="K181">IF(A181="","",VLOOKUP(A181,基础资料!A:E,4,0))</f>
        <v/>
      </c>
      <c r="L181" s="81" t="str">
        <f t="array" ref="L181">IF(OR(A181="",J181=""),"",J181*K181)</f>
        <v/>
      </c>
      <c r="M181" s="79" t="str">
        <f t="array" ref="M181">IF(AND(D181="",G181="",J181=""),"",IF(AND(D181="",G181=""),-J181,IF(AND(D181="",J181=""),-G181,IF(AND(G181="",J181=""),D181,IF(D181="",-G181-J181,IF(G181="",D181-J181,IF(J181="",D181-G181,D181-G181-J181)))))))</f>
        <v/>
      </c>
      <c r="N181" s="99" t="str">
        <f t="array" ref="N181">IF(A181="","",VLOOKUP(A181,基础资料!A:E,4,0))</f>
        <v/>
      </c>
      <c r="O181" s="81" t="str">
        <f t="array" ref="O181">IF(OR(A181="",M181=""),"",N181*M181)</f>
        <v/>
      </c>
    </row>
    <row r="182" spans="1:15" s="44" customFormat="1">
      <c r="A182" s="15"/>
      <c r="B182" s="73"/>
      <c r="C182" s="73"/>
      <c r="D182" s="74" t="str">
        <f t="array" ref="D182">IF(SUMPRODUCT((成品明细表!$A$6:$A$1000&gt;=$G$4)*(成品明细表!$A$6:$A$1000&lt;=$H$4)*(成品明细表!$C$6:$C$1000=$A182)*(成品明细表!$F$6:$F$1000))=0,"",SUMPRODUCT((成品明细表!$A$6:$A$1000&gt;=$G$4)*(成品明细表!$A$6:$A$1000&lt;=$H$4)*(成品明细表!$C$6:$C$1000=$A182)*(成品明细表!$F$6:$F$1000)))</f>
        <v/>
      </c>
      <c r="E182" s="75" t="str">
        <f t="array" ref="E182">IF(A182="","",VLOOKUP(A182,基础资料!A:E,4,0))</f>
        <v/>
      </c>
      <c r="F182" s="76" t="str">
        <f t="array" ref="F182">IF(OR(A182="",D182=""),"",E182*D182)</f>
        <v/>
      </c>
      <c r="G182" s="74" t="str">
        <f t="array" ref="G182">IF(SUMPRODUCT((成品明细表!$A$6:$A$1000&gt;=$G$4)*(成品明细表!$A$6:$A$1000&lt;=$H$4)*(成品明细表!$C$6:$C$1000=$A182)*(成品明细表!$I$6:$I$1000))=0,"",SUMPRODUCT((成品明细表!$A$6:$A$1000&gt;=$G$4)*(成品明细表!$A$6:$A$1000&lt;=$H$4)*(成品明细表!$C$6:$C$1000=$A182)*(成品明细表!$I$6:$I$1000)))</f>
        <v/>
      </c>
      <c r="H182" s="75" t="str">
        <f t="array" ref="H182">IF(A182="","",VLOOKUP(A182,基础资料!A:E,4,0))</f>
        <v/>
      </c>
      <c r="I182" s="76" t="str">
        <f t="array" ref="I182">IF(OR(A182="",G182=""),"",G182*H182)</f>
        <v/>
      </c>
      <c r="J182" s="74" t="str">
        <f t="array" ref="J182">IF(SUMPRODUCT((成品明细表!$A$6:$A$1000&gt;=$G$4)*(成品明细表!$A$6:$A$1000&lt;=$H$4)*(成品明细表!$C$6:$C$1000=$A182)*(成品明细表!$L$6:$L$1000))=0,"",SUMPRODUCT((成品明细表!$A$6:$A$1000&gt;=$G$4)*(成品明细表!$A$6:$A$1000&lt;=$H$4)*(成品明细表!$C$6:$C$1000=$A182)*(成品明细表!$L$6:$L$1000)))</f>
        <v/>
      </c>
      <c r="K182" s="98" t="str">
        <f t="array" ref="K182">IF(A182="","",VLOOKUP(A182,基础资料!A:E,4,0))</f>
        <v/>
      </c>
      <c r="L182" s="76" t="str">
        <f t="array" ref="L182">IF(OR(A182="",J182=""),"",J182*K182)</f>
        <v/>
      </c>
      <c r="M182" s="74" t="str">
        <f t="array" ref="M182">IF(AND(D182="",G182="",J182=""),"",IF(AND(D182="",G182=""),-J182,IF(AND(D182="",J182=""),-G182,IF(AND(G182="",J182=""),D182,IF(D182="",-G182-J182,IF(G182="",D182-J182,IF(J182="",D182-G182,D182-G182-J182)))))))</f>
        <v/>
      </c>
      <c r="N182" s="98" t="str">
        <f t="array" ref="N182">IF(A182="","",VLOOKUP(A182,基础资料!A:E,4,0))</f>
        <v/>
      </c>
      <c r="O182" s="76" t="str">
        <f t="array" ref="O182">IF(OR(A182="",M182=""),"",N182*M182)</f>
        <v/>
      </c>
    </row>
    <row r="183" spans="1:15" s="44" customFormat="1">
      <c r="A183" s="77"/>
      <c r="B183" s="78"/>
      <c r="C183" s="78"/>
      <c r="D183" s="79" t="str">
        <f t="array" ref="D183">IF(SUMPRODUCT((成品明细表!$A$6:$A$1000&gt;=$G$4)*(成品明细表!$A$6:$A$1000&lt;=$H$4)*(成品明细表!$C$6:$C$1000=$A183)*(成品明细表!$F$6:$F$1000))=0,"",SUMPRODUCT((成品明细表!$A$6:$A$1000&gt;=$G$4)*(成品明细表!$A$6:$A$1000&lt;=$H$4)*(成品明细表!$C$6:$C$1000=$A183)*(成品明细表!$F$6:$F$1000)))</f>
        <v/>
      </c>
      <c r="E183" s="80" t="str">
        <f t="array" ref="E183">IF(A183="","",VLOOKUP(A183,基础资料!A:E,4,0))</f>
        <v/>
      </c>
      <c r="F183" s="81" t="str">
        <f t="array" ref="F183">IF(OR(A183="",D183=""),"",E183*D183)</f>
        <v/>
      </c>
      <c r="G183" s="79" t="str">
        <f t="array" ref="G183">IF(SUMPRODUCT((成品明细表!$A$6:$A$1000&gt;=$G$4)*(成品明细表!$A$6:$A$1000&lt;=$H$4)*(成品明细表!$C$6:$C$1000=$A183)*(成品明细表!$I$6:$I$1000))=0,"",SUMPRODUCT((成品明细表!$A$6:$A$1000&gt;=$G$4)*(成品明细表!$A$6:$A$1000&lt;=$H$4)*(成品明细表!$C$6:$C$1000=$A183)*(成品明细表!$I$6:$I$1000)))</f>
        <v/>
      </c>
      <c r="H183" s="80" t="str">
        <f t="array" ref="H183">IF(A183="","",VLOOKUP(A183,基础资料!A:E,4,0))</f>
        <v/>
      </c>
      <c r="I183" s="81" t="str">
        <f t="array" ref="I183">IF(OR(A183="",G183=""),"",G183*H183)</f>
        <v/>
      </c>
      <c r="J183" s="79" t="str">
        <f t="array" ref="J183">IF(SUMPRODUCT((成品明细表!$A$6:$A$1000&gt;=$G$4)*(成品明细表!$A$6:$A$1000&lt;=$H$4)*(成品明细表!$C$6:$C$1000=$A183)*(成品明细表!$L$6:$L$1000))=0,"",SUMPRODUCT((成品明细表!$A$6:$A$1000&gt;=$G$4)*(成品明细表!$A$6:$A$1000&lt;=$H$4)*(成品明细表!$C$6:$C$1000=$A183)*(成品明细表!$L$6:$L$1000)))</f>
        <v/>
      </c>
      <c r="K183" s="99" t="str">
        <f t="array" ref="K183">IF(A183="","",VLOOKUP(A183,基础资料!A:E,4,0))</f>
        <v/>
      </c>
      <c r="L183" s="81" t="str">
        <f t="array" ref="L183">IF(OR(A183="",J183=""),"",J183*K183)</f>
        <v/>
      </c>
      <c r="M183" s="79" t="str">
        <f t="array" ref="M183">IF(AND(D183="",G183="",J183=""),"",IF(AND(D183="",G183=""),-J183,IF(AND(D183="",J183=""),-G183,IF(AND(G183="",J183=""),D183,IF(D183="",-G183-J183,IF(G183="",D183-J183,IF(J183="",D183-G183,D183-G183-J183)))))))</f>
        <v/>
      </c>
      <c r="N183" s="99" t="str">
        <f t="array" ref="N183">IF(A183="","",VLOOKUP(A183,基础资料!A:E,4,0))</f>
        <v/>
      </c>
      <c r="O183" s="81" t="str">
        <f t="array" ref="O183">IF(OR(A183="",M183=""),"",N183*M183)</f>
        <v/>
      </c>
    </row>
    <row r="184" spans="1:15" s="44" customFormat="1">
      <c r="A184" s="15"/>
      <c r="B184" s="73"/>
      <c r="C184" s="73"/>
      <c r="D184" s="74" t="str">
        <f t="array" ref="D184">IF(SUMPRODUCT((成品明细表!$A$6:$A$1000&gt;=$G$4)*(成品明细表!$A$6:$A$1000&lt;=$H$4)*(成品明细表!$C$6:$C$1000=$A184)*(成品明细表!$F$6:$F$1000))=0,"",SUMPRODUCT((成品明细表!$A$6:$A$1000&gt;=$G$4)*(成品明细表!$A$6:$A$1000&lt;=$H$4)*(成品明细表!$C$6:$C$1000=$A184)*(成品明细表!$F$6:$F$1000)))</f>
        <v/>
      </c>
      <c r="E184" s="75" t="str">
        <f t="array" ref="E184">IF(A184="","",VLOOKUP(A184,基础资料!A:E,4,0))</f>
        <v/>
      </c>
      <c r="F184" s="76" t="str">
        <f t="array" ref="F184">IF(OR(A184="",D184=""),"",E184*D184)</f>
        <v/>
      </c>
      <c r="G184" s="74" t="str">
        <f t="array" ref="G184">IF(SUMPRODUCT((成品明细表!$A$6:$A$1000&gt;=$G$4)*(成品明细表!$A$6:$A$1000&lt;=$H$4)*(成品明细表!$C$6:$C$1000=$A184)*(成品明细表!$I$6:$I$1000))=0,"",SUMPRODUCT((成品明细表!$A$6:$A$1000&gt;=$G$4)*(成品明细表!$A$6:$A$1000&lt;=$H$4)*(成品明细表!$C$6:$C$1000=$A184)*(成品明细表!$I$6:$I$1000)))</f>
        <v/>
      </c>
      <c r="H184" s="75" t="str">
        <f t="array" ref="H184">IF(A184="","",VLOOKUP(A184,基础资料!A:E,4,0))</f>
        <v/>
      </c>
      <c r="I184" s="76" t="str">
        <f t="array" ref="I184">IF(OR(A184="",G184=""),"",G184*H184)</f>
        <v/>
      </c>
      <c r="J184" s="74" t="str">
        <f t="array" ref="J184">IF(SUMPRODUCT((成品明细表!$A$6:$A$1000&gt;=$G$4)*(成品明细表!$A$6:$A$1000&lt;=$H$4)*(成品明细表!$C$6:$C$1000=$A184)*(成品明细表!$L$6:$L$1000))=0,"",SUMPRODUCT((成品明细表!$A$6:$A$1000&gt;=$G$4)*(成品明细表!$A$6:$A$1000&lt;=$H$4)*(成品明细表!$C$6:$C$1000=$A184)*(成品明细表!$L$6:$L$1000)))</f>
        <v/>
      </c>
      <c r="K184" s="98" t="str">
        <f t="array" ref="K184">IF(A184="","",VLOOKUP(A184,基础资料!A:E,4,0))</f>
        <v/>
      </c>
      <c r="L184" s="76" t="str">
        <f t="array" ref="L184">IF(OR(A184="",J184=""),"",J184*K184)</f>
        <v/>
      </c>
      <c r="M184" s="74" t="str">
        <f t="array" ref="M184">IF(AND(D184="",G184="",J184=""),"",IF(AND(D184="",G184=""),-J184,IF(AND(D184="",J184=""),-G184,IF(AND(G184="",J184=""),D184,IF(D184="",-G184-J184,IF(G184="",D184-J184,IF(J184="",D184-G184,D184-G184-J184)))))))</f>
        <v/>
      </c>
      <c r="N184" s="98" t="str">
        <f t="array" ref="N184">IF(A184="","",VLOOKUP(A184,基础资料!A:E,4,0))</f>
        <v/>
      </c>
      <c r="O184" s="76" t="str">
        <f t="array" ref="O184">IF(OR(A184="",M184=""),"",N184*M184)</f>
        <v/>
      </c>
    </row>
    <row r="185" spans="1:15" s="44" customFormat="1">
      <c r="A185" s="77"/>
      <c r="B185" s="78"/>
      <c r="C185" s="78"/>
      <c r="D185" s="79" t="str">
        <f t="array" ref="D185">IF(SUMPRODUCT((成品明细表!$A$6:$A$1000&gt;=$G$4)*(成品明细表!$A$6:$A$1000&lt;=$H$4)*(成品明细表!$C$6:$C$1000=$A185)*(成品明细表!$F$6:$F$1000))=0,"",SUMPRODUCT((成品明细表!$A$6:$A$1000&gt;=$G$4)*(成品明细表!$A$6:$A$1000&lt;=$H$4)*(成品明细表!$C$6:$C$1000=$A185)*(成品明细表!$F$6:$F$1000)))</f>
        <v/>
      </c>
      <c r="E185" s="80" t="str">
        <f t="array" ref="E185">IF(A185="","",VLOOKUP(A185,基础资料!A:E,4,0))</f>
        <v/>
      </c>
      <c r="F185" s="81" t="str">
        <f t="array" ref="F185">IF(OR(A185="",D185=""),"",E185*D185)</f>
        <v/>
      </c>
      <c r="G185" s="79" t="str">
        <f t="array" ref="G185">IF(SUMPRODUCT((成品明细表!$A$6:$A$1000&gt;=$G$4)*(成品明细表!$A$6:$A$1000&lt;=$H$4)*(成品明细表!$C$6:$C$1000=$A185)*(成品明细表!$I$6:$I$1000))=0,"",SUMPRODUCT((成品明细表!$A$6:$A$1000&gt;=$G$4)*(成品明细表!$A$6:$A$1000&lt;=$H$4)*(成品明细表!$C$6:$C$1000=$A185)*(成品明细表!$I$6:$I$1000)))</f>
        <v/>
      </c>
      <c r="H185" s="80" t="str">
        <f t="array" ref="H185">IF(A185="","",VLOOKUP(A185,基础资料!A:E,4,0))</f>
        <v/>
      </c>
      <c r="I185" s="81" t="str">
        <f t="array" ref="I185">IF(OR(A185="",G185=""),"",G185*H185)</f>
        <v/>
      </c>
      <c r="J185" s="79" t="str">
        <f t="array" ref="J185">IF(SUMPRODUCT((成品明细表!$A$6:$A$1000&gt;=$G$4)*(成品明细表!$A$6:$A$1000&lt;=$H$4)*(成品明细表!$C$6:$C$1000=$A185)*(成品明细表!$L$6:$L$1000))=0,"",SUMPRODUCT((成品明细表!$A$6:$A$1000&gt;=$G$4)*(成品明细表!$A$6:$A$1000&lt;=$H$4)*(成品明细表!$C$6:$C$1000=$A185)*(成品明细表!$L$6:$L$1000)))</f>
        <v/>
      </c>
      <c r="K185" s="99" t="str">
        <f t="array" ref="K185">IF(A185="","",VLOOKUP(A185,基础资料!A:E,4,0))</f>
        <v/>
      </c>
      <c r="L185" s="81" t="str">
        <f t="array" ref="L185">IF(OR(A185="",J185=""),"",J185*K185)</f>
        <v/>
      </c>
      <c r="M185" s="79" t="str">
        <f t="array" ref="M185">IF(AND(D185="",G185="",J185=""),"",IF(AND(D185="",G185=""),-J185,IF(AND(D185="",J185=""),-G185,IF(AND(G185="",J185=""),D185,IF(D185="",-G185-J185,IF(G185="",D185-J185,IF(J185="",D185-G185,D185-G185-J185)))))))</f>
        <v/>
      </c>
      <c r="N185" s="99" t="str">
        <f t="array" ref="N185">IF(A185="","",VLOOKUP(A185,基础资料!A:E,4,0))</f>
        <v/>
      </c>
      <c r="O185" s="81" t="str">
        <f t="array" ref="O185">IF(OR(A185="",M185=""),"",N185*M185)</f>
        <v/>
      </c>
    </row>
    <row r="186" spans="1:15" s="44" customFormat="1">
      <c r="A186" s="15"/>
      <c r="B186" s="73"/>
      <c r="C186" s="73"/>
      <c r="D186" s="74" t="str">
        <f t="array" ref="D186">IF(SUMPRODUCT((成品明细表!$A$6:$A$1000&gt;=$G$4)*(成品明细表!$A$6:$A$1000&lt;=$H$4)*(成品明细表!$C$6:$C$1000=$A186)*(成品明细表!$F$6:$F$1000))=0,"",SUMPRODUCT((成品明细表!$A$6:$A$1000&gt;=$G$4)*(成品明细表!$A$6:$A$1000&lt;=$H$4)*(成品明细表!$C$6:$C$1000=$A186)*(成品明细表!$F$6:$F$1000)))</f>
        <v/>
      </c>
      <c r="E186" s="75" t="str">
        <f t="array" ref="E186">IF(A186="","",VLOOKUP(A186,基础资料!A:E,4,0))</f>
        <v/>
      </c>
      <c r="F186" s="76" t="str">
        <f t="array" ref="F186">IF(OR(A186="",D186=""),"",E186*D186)</f>
        <v/>
      </c>
      <c r="G186" s="74" t="str">
        <f t="array" ref="G186">IF(SUMPRODUCT((成品明细表!$A$6:$A$1000&gt;=$G$4)*(成品明细表!$A$6:$A$1000&lt;=$H$4)*(成品明细表!$C$6:$C$1000=$A186)*(成品明细表!$I$6:$I$1000))=0,"",SUMPRODUCT((成品明细表!$A$6:$A$1000&gt;=$G$4)*(成品明细表!$A$6:$A$1000&lt;=$H$4)*(成品明细表!$C$6:$C$1000=$A186)*(成品明细表!$I$6:$I$1000)))</f>
        <v/>
      </c>
      <c r="H186" s="75" t="str">
        <f t="array" ref="H186">IF(A186="","",VLOOKUP(A186,基础资料!A:E,4,0))</f>
        <v/>
      </c>
      <c r="I186" s="76" t="str">
        <f t="array" ref="I186">IF(OR(A186="",G186=""),"",G186*H186)</f>
        <v/>
      </c>
      <c r="J186" s="74" t="str">
        <f t="array" ref="J186">IF(SUMPRODUCT((成品明细表!$A$6:$A$1000&gt;=$G$4)*(成品明细表!$A$6:$A$1000&lt;=$H$4)*(成品明细表!$C$6:$C$1000=$A186)*(成品明细表!$L$6:$L$1000))=0,"",SUMPRODUCT((成品明细表!$A$6:$A$1000&gt;=$G$4)*(成品明细表!$A$6:$A$1000&lt;=$H$4)*(成品明细表!$C$6:$C$1000=$A186)*(成品明细表!$L$6:$L$1000)))</f>
        <v/>
      </c>
      <c r="K186" s="98" t="str">
        <f t="array" ref="K186">IF(A186="","",VLOOKUP(A186,基础资料!A:E,4,0))</f>
        <v/>
      </c>
      <c r="L186" s="76" t="str">
        <f t="array" ref="L186">IF(OR(A186="",J186=""),"",J186*K186)</f>
        <v/>
      </c>
      <c r="M186" s="74" t="str">
        <f t="array" ref="M186">IF(AND(D186="",G186="",J186=""),"",IF(AND(D186="",G186=""),-J186,IF(AND(D186="",J186=""),-G186,IF(AND(G186="",J186=""),D186,IF(D186="",-G186-J186,IF(G186="",D186-J186,IF(J186="",D186-G186,D186-G186-J186)))))))</f>
        <v/>
      </c>
      <c r="N186" s="98" t="str">
        <f t="array" ref="N186">IF(A186="","",VLOOKUP(A186,基础资料!A:E,4,0))</f>
        <v/>
      </c>
      <c r="O186" s="76" t="str">
        <f t="array" ref="O186">IF(OR(A186="",M186=""),"",N186*M186)</f>
        <v/>
      </c>
    </row>
    <row r="187" spans="1:15" s="44" customFormat="1">
      <c r="A187" s="77"/>
      <c r="B187" s="78"/>
      <c r="C187" s="78"/>
      <c r="D187" s="79" t="str">
        <f t="array" ref="D187">IF(SUMPRODUCT((成品明细表!$A$6:$A$1000&gt;=$G$4)*(成品明细表!$A$6:$A$1000&lt;=$H$4)*(成品明细表!$C$6:$C$1000=$A187)*(成品明细表!$F$6:$F$1000))=0,"",SUMPRODUCT((成品明细表!$A$6:$A$1000&gt;=$G$4)*(成品明细表!$A$6:$A$1000&lt;=$H$4)*(成品明细表!$C$6:$C$1000=$A187)*(成品明细表!$F$6:$F$1000)))</f>
        <v/>
      </c>
      <c r="E187" s="80" t="str">
        <f t="array" ref="E187">IF(A187="","",VLOOKUP(A187,基础资料!A:E,4,0))</f>
        <v/>
      </c>
      <c r="F187" s="81" t="str">
        <f t="array" ref="F187">IF(OR(A187="",D187=""),"",E187*D187)</f>
        <v/>
      </c>
      <c r="G187" s="79" t="str">
        <f t="array" ref="G187">IF(SUMPRODUCT((成品明细表!$A$6:$A$1000&gt;=$G$4)*(成品明细表!$A$6:$A$1000&lt;=$H$4)*(成品明细表!$C$6:$C$1000=$A187)*(成品明细表!$I$6:$I$1000))=0,"",SUMPRODUCT((成品明细表!$A$6:$A$1000&gt;=$G$4)*(成品明细表!$A$6:$A$1000&lt;=$H$4)*(成品明细表!$C$6:$C$1000=$A187)*(成品明细表!$I$6:$I$1000)))</f>
        <v/>
      </c>
      <c r="H187" s="80" t="str">
        <f t="array" ref="H187">IF(A187="","",VLOOKUP(A187,基础资料!A:E,4,0))</f>
        <v/>
      </c>
      <c r="I187" s="81" t="str">
        <f t="array" ref="I187">IF(OR(A187="",G187=""),"",G187*H187)</f>
        <v/>
      </c>
      <c r="J187" s="79" t="str">
        <f t="array" ref="J187">IF(SUMPRODUCT((成品明细表!$A$6:$A$1000&gt;=$G$4)*(成品明细表!$A$6:$A$1000&lt;=$H$4)*(成品明细表!$C$6:$C$1000=$A187)*(成品明细表!$L$6:$L$1000))=0,"",SUMPRODUCT((成品明细表!$A$6:$A$1000&gt;=$G$4)*(成品明细表!$A$6:$A$1000&lt;=$H$4)*(成品明细表!$C$6:$C$1000=$A187)*(成品明细表!$L$6:$L$1000)))</f>
        <v/>
      </c>
      <c r="K187" s="99" t="str">
        <f t="array" ref="K187">IF(A187="","",VLOOKUP(A187,基础资料!A:E,4,0))</f>
        <v/>
      </c>
      <c r="L187" s="81" t="str">
        <f t="array" ref="L187">IF(OR(A187="",J187=""),"",J187*K187)</f>
        <v/>
      </c>
      <c r="M187" s="79" t="str">
        <f t="array" ref="M187">IF(AND(D187="",G187="",J187=""),"",IF(AND(D187="",G187=""),-J187,IF(AND(D187="",J187=""),-G187,IF(AND(G187="",J187=""),D187,IF(D187="",-G187-J187,IF(G187="",D187-J187,IF(J187="",D187-G187,D187-G187-J187)))))))</f>
        <v/>
      </c>
      <c r="N187" s="99" t="str">
        <f t="array" ref="N187">IF(A187="","",VLOOKUP(A187,基础资料!A:E,4,0))</f>
        <v/>
      </c>
      <c r="O187" s="81" t="str">
        <f t="array" ref="O187">IF(OR(A187="",M187=""),"",N187*M187)</f>
        <v/>
      </c>
    </row>
    <row r="188" spans="1:15" s="44" customFormat="1">
      <c r="A188" s="15"/>
      <c r="B188" s="73"/>
      <c r="C188" s="73"/>
      <c r="D188" s="74" t="str">
        <f t="array" ref="D188">IF(SUMPRODUCT((成品明细表!$A$6:$A$1000&gt;=$G$4)*(成品明细表!$A$6:$A$1000&lt;=$H$4)*(成品明细表!$C$6:$C$1000=$A188)*(成品明细表!$F$6:$F$1000))=0,"",SUMPRODUCT((成品明细表!$A$6:$A$1000&gt;=$G$4)*(成品明细表!$A$6:$A$1000&lt;=$H$4)*(成品明细表!$C$6:$C$1000=$A188)*(成品明细表!$F$6:$F$1000)))</f>
        <v/>
      </c>
      <c r="E188" s="75" t="str">
        <f t="array" ref="E188">IF(A188="","",VLOOKUP(A188,基础资料!A:E,4,0))</f>
        <v/>
      </c>
      <c r="F188" s="76" t="str">
        <f t="array" ref="F188">IF(OR(A188="",D188=""),"",E188*D188)</f>
        <v/>
      </c>
      <c r="G188" s="74" t="str">
        <f t="array" ref="G188">IF(SUMPRODUCT((成品明细表!$A$6:$A$1000&gt;=$G$4)*(成品明细表!$A$6:$A$1000&lt;=$H$4)*(成品明细表!$C$6:$C$1000=$A188)*(成品明细表!$I$6:$I$1000))=0,"",SUMPRODUCT((成品明细表!$A$6:$A$1000&gt;=$G$4)*(成品明细表!$A$6:$A$1000&lt;=$H$4)*(成品明细表!$C$6:$C$1000=$A188)*(成品明细表!$I$6:$I$1000)))</f>
        <v/>
      </c>
      <c r="H188" s="75" t="str">
        <f t="array" ref="H188">IF(A188="","",VLOOKUP(A188,基础资料!A:E,4,0))</f>
        <v/>
      </c>
      <c r="I188" s="76" t="str">
        <f t="array" ref="I188">IF(OR(A188="",G188=""),"",G188*H188)</f>
        <v/>
      </c>
      <c r="J188" s="74" t="str">
        <f t="array" ref="J188">IF(SUMPRODUCT((成品明细表!$A$6:$A$1000&gt;=$G$4)*(成品明细表!$A$6:$A$1000&lt;=$H$4)*(成品明细表!$C$6:$C$1000=$A188)*(成品明细表!$L$6:$L$1000))=0,"",SUMPRODUCT((成品明细表!$A$6:$A$1000&gt;=$G$4)*(成品明细表!$A$6:$A$1000&lt;=$H$4)*(成品明细表!$C$6:$C$1000=$A188)*(成品明细表!$L$6:$L$1000)))</f>
        <v/>
      </c>
      <c r="K188" s="98" t="str">
        <f t="array" ref="K188">IF(A188="","",VLOOKUP(A188,基础资料!A:E,4,0))</f>
        <v/>
      </c>
      <c r="L188" s="76" t="str">
        <f t="array" ref="L188">IF(OR(A188="",J188=""),"",J188*K188)</f>
        <v/>
      </c>
      <c r="M188" s="74" t="str">
        <f t="array" ref="M188">IF(AND(D188="",G188="",J188=""),"",IF(AND(D188="",G188=""),-J188,IF(AND(D188="",J188=""),-G188,IF(AND(G188="",J188=""),D188,IF(D188="",-G188-J188,IF(G188="",D188-J188,IF(J188="",D188-G188,D188-G188-J188)))))))</f>
        <v/>
      </c>
      <c r="N188" s="98" t="str">
        <f t="array" ref="N188">IF(A188="","",VLOOKUP(A188,基础资料!A:E,4,0))</f>
        <v/>
      </c>
      <c r="O188" s="76" t="str">
        <f t="array" ref="O188">IF(OR(A188="",M188=""),"",N188*M188)</f>
        <v/>
      </c>
    </row>
    <row r="189" spans="1:15" s="44" customFormat="1">
      <c r="A189" s="77"/>
      <c r="B189" s="78"/>
      <c r="C189" s="78"/>
      <c r="D189" s="79" t="str">
        <f t="array" ref="D189">IF(SUMPRODUCT((成品明细表!$A$6:$A$1000&gt;=$G$4)*(成品明细表!$A$6:$A$1000&lt;=$H$4)*(成品明细表!$C$6:$C$1000=$A189)*(成品明细表!$F$6:$F$1000))=0,"",SUMPRODUCT((成品明细表!$A$6:$A$1000&gt;=$G$4)*(成品明细表!$A$6:$A$1000&lt;=$H$4)*(成品明细表!$C$6:$C$1000=$A189)*(成品明细表!$F$6:$F$1000)))</f>
        <v/>
      </c>
      <c r="E189" s="80" t="str">
        <f t="array" ref="E189">IF(A189="","",VLOOKUP(A189,基础资料!A:E,4,0))</f>
        <v/>
      </c>
      <c r="F189" s="81" t="str">
        <f t="array" ref="F189">IF(OR(A189="",D189=""),"",E189*D189)</f>
        <v/>
      </c>
      <c r="G189" s="79" t="str">
        <f t="array" ref="G189">IF(SUMPRODUCT((成品明细表!$A$6:$A$1000&gt;=$G$4)*(成品明细表!$A$6:$A$1000&lt;=$H$4)*(成品明细表!$C$6:$C$1000=$A189)*(成品明细表!$I$6:$I$1000))=0,"",SUMPRODUCT((成品明细表!$A$6:$A$1000&gt;=$G$4)*(成品明细表!$A$6:$A$1000&lt;=$H$4)*(成品明细表!$C$6:$C$1000=$A189)*(成品明细表!$I$6:$I$1000)))</f>
        <v/>
      </c>
      <c r="H189" s="80" t="str">
        <f t="array" ref="H189">IF(A189="","",VLOOKUP(A189,基础资料!A:E,4,0))</f>
        <v/>
      </c>
      <c r="I189" s="81" t="str">
        <f t="array" ref="I189">IF(OR(A189="",G189=""),"",G189*H189)</f>
        <v/>
      </c>
      <c r="J189" s="79" t="str">
        <f t="array" ref="J189">IF(SUMPRODUCT((成品明细表!$A$6:$A$1000&gt;=$G$4)*(成品明细表!$A$6:$A$1000&lt;=$H$4)*(成品明细表!$C$6:$C$1000=$A189)*(成品明细表!$L$6:$L$1000))=0,"",SUMPRODUCT((成品明细表!$A$6:$A$1000&gt;=$G$4)*(成品明细表!$A$6:$A$1000&lt;=$H$4)*(成品明细表!$C$6:$C$1000=$A189)*(成品明细表!$L$6:$L$1000)))</f>
        <v/>
      </c>
      <c r="K189" s="99" t="str">
        <f t="array" ref="K189">IF(A189="","",VLOOKUP(A189,基础资料!A:E,4,0))</f>
        <v/>
      </c>
      <c r="L189" s="81" t="str">
        <f t="array" ref="L189">IF(OR(A189="",J189=""),"",J189*K189)</f>
        <v/>
      </c>
      <c r="M189" s="79" t="str">
        <f t="array" ref="M189">IF(AND(D189="",G189="",J189=""),"",IF(AND(D189="",G189=""),-J189,IF(AND(D189="",J189=""),-G189,IF(AND(G189="",J189=""),D189,IF(D189="",-G189-J189,IF(G189="",D189-J189,IF(J189="",D189-G189,D189-G189-J189)))))))</f>
        <v/>
      </c>
      <c r="N189" s="99" t="str">
        <f t="array" ref="N189">IF(A189="","",VLOOKUP(A189,基础资料!A:E,4,0))</f>
        <v/>
      </c>
      <c r="O189" s="81" t="str">
        <f t="array" ref="O189">IF(OR(A189="",M189=""),"",N189*M189)</f>
        <v/>
      </c>
    </row>
    <row r="190" spans="1:15" s="44" customFormat="1">
      <c r="A190" s="15"/>
      <c r="B190" s="73"/>
      <c r="C190" s="73"/>
      <c r="D190" s="74" t="str">
        <f t="array" ref="D190">IF(SUMPRODUCT((成品明细表!$A$6:$A$1000&gt;=$G$4)*(成品明细表!$A$6:$A$1000&lt;=$H$4)*(成品明细表!$C$6:$C$1000=$A190)*(成品明细表!$F$6:$F$1000))=0,"",SUMPRODUCT((成品明细表!$A$6:$A$1000&gt;=$G$4)*(成品明细表!$A$6:$A$1000&lt;=$H$4)*(成品明细表!$C$6:$C$1000=$A190)*(成品明细表!$F$6:$F$1000)))</f>
        <v/>
      </c>
      <c r="E190" s="75" t="str">
        <f t="array" ref="E190">IF(A190="","",VLOOKUP(A190,基础资料!A:E,4,0))</f>
        <v/>
      </c>
      <c r="F190" s="76" t="str">
        <f t="array" ref="F190">IF(OR(A190="",D190=""),"",E190*D190)</f>
        <v/>
      </c>
      <c r="G190" s="74" t="str">
        <f t="array" ref="G190">IF(SUMPRODUCT((成品明细表!$A$6:$A$1000&gt;=$G$4)*(成品明细表!$A$6:$A$1000&lt;=$H$4)*(成品明细表!$C$6:$C$1000=$A190)*(成品明细表!$I$6:$I$1000))=0,"",SUMPRODUCT((成品明细表!$A$6:$A$1000&gt;=$G$4)*(成品明细表!$A$6:$A$1000&lt;=$H$4)*(成品明细表!$C$6:$C$1000=$A190)*(成品明细表!$I$6:$I$1000)))</f>
        <v/>
      </c>
      <c r="H190" s="75" t="str">
        <f t="array" ref="H190">IF(A190="","",VLOOKUP(A190,基础资料!A:E,4,0))</f>
        <v/>
      </c>
      <c r="I190" s="76" t="str">
        <f t="array" ref="I190">IF(OR(A190="",G190=""),"",G190*H190)</f>
        <v/>
      </c>
      <c r="J190" s="74" t="str">
        <f t="array" ref="J190">IF(SUMPRODUCT((成品明细表!$A$6:$A$1000&gt;=$G$4)*(成品明细表!$A$6:$A$1000&lt;=$H$4)*(成品明细表!$C$6:$C$1000=$A190)*(成品明细表!$L$6:$L$1000))=0,"",SUMPRODUCT((成品明细表!$A$6:$A$1000&gt;=$G$4)*(成品明细表!$A$6:$A$1000&lt;=$H$4)*(成品明细表!$C$6:$C$1000=$A190)*(成品明细表!$L$6:$L$1000)))</f>
        <v/>
      </c>
      <c r="K190" s="98" t="str">
        <f t="array" ref="K190">IF(A190="","",VLOOKUP(A190,基础资料!A:E,4,0))</f>
        <v/>
      </c>
      <c r="L190" s="76" t="str">
        <f t="array" ref="L190">IF(OR(A190="",J190=""),"",J190*K190)</f>
        <v/>
      </c>
      <c r="M190" s="74" t="str">
        <f t="array" ref="M190">IF(AND(D190="",G190="",J190=""),"",IF(AND(D190="",G190=""),-J190,IF(AND(D190="",J190=""),-G190,IF(AND(G190="",J190=""),D190,IF(D190="",-G190-J190,IF(G190="",D190-J190,IF(J190="",D190-G190,D190-G190-J190)))))))</f>
        <v/>
      </c>
      <c r="N190" s="98" t="str">
        <f t="array" ref="N190">IF(A190="","",VLOOKUP(A190,基础资料!A:E,4,0))</f>
        <v/>
      </c>
      <c r="O190" s="76" t="str">
        <f t="array" ref="O190">IF(OR(A190="",M190=""),"",N190*M190)</f>
        <v/>
      </c>
    </row>
    <row r="191" spans="1:15" s="44" customFormat="1">
      <c r="A191" s="77"/>
      <c r="B191" s="78"/>
      <c r="C191" s="78"/>
      <c r="D191" s="79" t="str">
        <f t="array" ref="D191">IF(SUMPRODUCT((成品明细表!$A$6:$A$1000&gt;=$G$4)*(成品明细表!$A$6:$A$1000&lt;=$H$4)*(成品明细表!$C$6:$C$1000=$A191)*(成品明细表!$F$6:$F$1000))=0,"",SUMPRODUCT((成品明细表!$A$6:$A$1000&gt;=$G$4)*(成品明细表!$A$6:$A$1000&lt;=$H$4)*(成品明细表!$C$6:$C$1000=$A191)*(成品明细表!$F$6:$F$1000)))</f>
        <v/>
      </c>
      <c r="E191" s="80" t="str">
        <f t="array" ref="E191">IF(A191="","",VLOOKUP(A191,基础资料!A:E,4,0))</f>
        <v/>
      </c>
      <c r="F191" s="81" t="str">
        <f t="array" ref="F191">IF(OR(A191="",D191=""),"",E191*D191)</f>
        <v/>
      </c>
      <c r="G191" s="79" t="str">
        <f t="array" ref="G191">IF(SUMPRODUCT((成品明细表!$A$6:$A$1000&gt;=$G$4)*(成品明细表!$A$6:$A$1000&lt;=$H$4)*(成品明细表!$C$6:$C$1000=$A191)*(成品明细表!$I$6:$I$1000))=0,"",SUMPRODUCT((成品明细表!$A$6:$A$1000&gt;=$G$4)*(成品明细表!$A$6:$A$1000&lt;=$H$4)*(成品明细表!$C$6:$C$1000=$A191)*(成品明细表!$I$6:$I$1000)))</f>
        <v/>
      </c>
      <c r="H191" s="80" t="str">
        <f t="array" ref="H191">IF(A191="","",VLOOKUP(A191,基础资料!A:E,4,0))</f>
        <v/>
      </c>
      <c r="I191" s="81" t="str">
        <f t="array" ref="I191">IF(OR(A191="",G191=""),"",G191*H191)</f>
        <v/>
      </c>
      <c r="J191" s="79" t="str">
        <f t="array" ref="J191">IF(SUMPRODUCT((成品明细表!$A$6:$A$1000&gt;=$G$4)*(成品明细表!$A$6:$A$1000&lt;=$H$4)*(成品明细表!$C$6:$C$1000=$A191)*(成品明细表!$L$6:$L$1000))=0,"",SUMPRODUCT((成品明细表!$A$6:$A$1000&gt;=$G$4)*(成品明细表!$A$6:$A$1000&lt;=$H$4)*(成品明细表!$C$6:$C$1000=$A191)*(成品明细表!$L$6:$L$1000)))</f>
        <v/>
      </c>
      <c r="K191" s="99" t="str">
        <f t="array" ref="K191">IF(A191="","",VLOOKUP(A191,基础资料!A:E,4,0))</f>
        <v/>
      </c>
      <c r="L191" s="81" t="str">
        <f t="array" ref="L191">IF(OR(A191="",J191=""),"",J191*K191)</f>
        <v/>
      </c>
      <c r="M191" s="79" t="str">
        <f t="array" ref="M191">IF(AND(D191="",G191="",J191=""),"",IF(AND(D191="",G191=""),-J191,IF(AND(D191="",J191=""),-G191,IF(AND(G191="",J191=""),D191,IF(D191="",-G191-J191,IF(G191="",D191-J191,IF(J191="",D191-G191,D191-G191-J191)))))))</f>
        <v/>
      </c>
      <c r="N191" s="99" t="str">
        <f t="array" ref="N191">IF(A191="","",VLOOKUP(A191,基础资料!A:E,4,0))</f>
        <v/>
      </c>
      <c r="O191" s="81" t="str">
        <f t="array" ref="O191">IF(OR(A191="",M191=""),"",N191*M191)</f>
        <v/>
      </c>
    </row>
    <row r="192" spans="1:15" s="44" customFormat="1">
      <c r="A192" s="15"/>
      <c r="B192" s="73"/>
      <c r="C192" s="73"/>
      <c r="D192" s="74" t="str">
        <f t="array" ref="D192">IF(SUMPRODUCT((成品明细表!$A$6:$A$1000&gt;=$G$4)*(成品明细表!$A$6:$A$1000&lt;=$H$4)*(成品明细表!$C$6:$C$1000=$A192)*(成品明细表!$F$6:$F$1000))=0,"",SUMPRODUCT((成品明细表!$A$6:$A$1000&gt;=$G$4)*(成品明细表!$A$6:$A$1000&lt;=$H$4)*(成品明细表!$C$6:$C$1000=$A192)*(成品明细表!$F$6:$F$1000)))</f>
        <v/>
      </c>
      <c r="E192" s="75" t="str">
        <f t="array" ref="E192">IF(A192="","",VLOOKUP(A192,基础资料!A:E,4,0))</f>
        <v/>
      </c>
      <c r="F192" s="76" t="str">
        <f t="array" ref="F192">IF(OR(A192="",D192=""),"",E192*D192)</f>
        <v/>
      </c>
      <c r="G192" s="74" t="str">
        <f t="array" ref="G192">IF(SUMPRODUCT((成品明细表!$A$6:$A$1000&gt;=$G$4)*(成品明细表!$A$6:$A$1000&lt;=$H$4)*(成品明细表!$C$6:$C$1000=$A192)*(成品明细表!$I$6:$I$1000))=0,"",SUMPRODUCT((成品明细表!$A$6:$A$1000&gt;=$G$4)*(成品明细表!$A$6:$A$1000&lt;=$H$4)*(成品明细表!$C$6:$C$1000=$A192)*(成品明细表!$I$6:$I$1000)))</f>
        <v/>
      </c>
      <c r="H192" s="75" t="str">
        <f t="array" ref="H192">IF(A192="","",VLOOKUP(A192,基础资料!A:E,4,0))</f>
        <v/>
      </c>
      <c r="I192" s="76" t="str">
        <f t="array" ref="I192">IF(OR(A192="",G192=""),"",G192*H192)</f>
        <v/>
      </c>
      <c r="J192" s="74" t="str">
        <f t="array" ref="J192">IF(SUMPRODUCT((成品明细表!$A$6:$A$1000&gt;=$G$4)*(成品明细表!$A$6:$A$1000&lt;=$H$4)*(成品明细表!$C$6:$C$1000=$A192)*(成品明细表!$L$6:$L$1000))=0,"",SUMPRODUCT((成品明细表!$A$6:$A$1000&gt;=$G$4)*(成品明细表!$A$6:$A$1000&lt;=$H$4)*(成品明细表!$C$6:$C$1000=$A192)*(成品明细表!$L$6:$L$1000)))</f>
        <v/>
      </c>
      <c r="K192" s="98" t="str">
        <f t="array" ref="K192">IF(A192="","",VLOOKUP(A192,基础资料!A:E,4,0))</f>
        <v/>
      </c>
      <c r="L192" s="76" t="str">
        <f t="array" ref="L192">IF(OR(A192="",J192=""),"",J192*K192)</f>
        <v/>
      </c>
      <c r="M192" s="74" t="str">
        <f t="array" ref="M192">IF(AND(D192="",G192="",J192=""),"",IF(AND(D192="",G192=""),-J192,IF(AND(D192="",J192=""),-G192,IF(AND(G192="",J192=""),D192,IF(D192="",-G192-J192,IF(G192="",D192-J192,IF(J192="",D192-G192,D192-G192-J192)))))))</f>
        <v/>
      </c>
      <c r="N192" s="98" t="str">
        <f t="array" ref="N192">IF(A192="","",VLOOKUP(A192,基础资料!A:E,4,0))</f>
        <v/>
      </c>
      <c r="O192" s="76" t="str">
        <f t="array" ref="O192">IF(OR(A192="",M192=""),"",N192*M192)</f>
        <v/>
      </c>
    </row>
    <row r="193" spans="1:15" s="44" customFormat="1">
      <c r="A193" s="77"/>
      <c r="B193" s="78"/>
      <c r="C193" s="78"/>
      <c r="D193" s="79" t="str">
        <f t="array" ref="D193">IF(SUMPRODUCT((成品明细表!$A$6:$A$1000&gt;=$G$4)*(成品明细表!$A$6:$A$1000&lt;=$H$4)*(成品明细表!$C$6:$C$1000=$A193)*(成品明细表!$F$6:$F$1000))=0,"",SUMPRODUCT((成品明细表!$A$6:$A$1000&gt;=$G$4)*(成品明细表!$A$6:$A$1000&lt;=$H$4)*(成品明细表!$C$6:$C$1000=$A193)*(成品明细表!$F$6:$F$1000)))</f>
        <v/>
      </c>
      <c r="E193" s="80" t="str">
        <f t="array" ref="E193">IF(A193="","",VLOOKUP(A193,基础资料!A:E,4,0))</f>
        <v/>
      </c>
      <c r="F193" s="81" t="str">
        <f t="array" ref="F193">IF(OR(A193="",D193=""),"",E193*D193)</f>
        <v/>
      </c>
      <c r="G193" s="79" t="str">
        <f t="array" ref="G193">IF(SUMPRODUCT((成品明细表!$A$6:$A$1000&gt;=$G$4)*(成品明细表!$A$6:$A$1000&lt;=$H$4)*(成品明细表!$C$6:$C$1000=$A193)*(成品明细表!$I$6:$I$1000))=0,"",SUMPRODUCT((成品明细表!$A$6:$A$1000&gt;=$G$4)*(成品明细表!$A$6:$A$1000&lt;=$H$4)*(成品明细表!$C$6:$C$1000=$A193)*(成品明细表!$I$6:$I$1000)))</f>
        <v/>
      </c>
      <c r="H193" s="80" t="str">
        <f t="array" ref="H193">IF(A193="","",VLOOKUP(A193,基础资料!A:E,4,0))</f>
        <v/>
      </c>
      <c r="I193" s="81" t="str">
        <f t="array" ref="I193">IF(OR(A193="",G193=""),"",G193*H193)</f>
        <v/>
      </c>
      <c r="J193" s="79" t="str">
        <f t="array" ref="J193">IF(SUMPRODUCT((成品明细表!$A$6:$A$1000&gt;=$G$4)*(成品明细表!$A$6:$A$1000&lt;=$H$4)*(成品明细表!$C$6:$C$1000=$A193)*(成品明细表!$L$6:$L$1000))=0,"",SUMPRODUCT((成品明细表!$A$6:$A$1000&gt;=$G$4)*(成品明细表!$A$6:$A$1000&lt;=$H$4)*(成品明细表!$C$6:$C$1000=$A193)*(成品明细表!$L$6:$L$1000)))</f>
        <v/>
      </c>
      <c r="K193" s="99" t="str">
        <f t="array" ref="K193">IF(A193="","",VLOOKUP(A193,基础资料!A:E,4,0))</f>
        <v/>
      </c>
      <c r="L193" s="81" t="str">
        <f t="array" ref="L193">IF(OR(A193="",J193=""),"",J193*K193)</f>
        <v/>
      </c>
      <c r="M193" s="79" t="str">
        <f t="array" ref="M193">IF(AND(D193="",G193="",J193=""),"",IF(AND(D193="",G193=""),-J193,IF(AND(D193="",J193=""),-G193,IF(AND(G193="",J193=""),D193,IF(D193="",-G193-J193,IF(G193="",D193-J193,IF(J193="",D193-G193,D193-G193-J193)))))))</f>
        <v/>
      </c>
      <c r="N193" s="99" t="str">
        <f t="array" ref="N193">IF(A193="","",VLOOKUP(A193,基础资料!A:E,4,0))</f>
        <v/>
      </c>
      <c r="O193" s="81" t="str">
        <f t="array" ref="O193">IF(OR(A193="",M193=""),"",N193*M193)</f>
        <v/>
      </c>
    </row>
    <row r="194" spans="1:15" s="44" customFormat="1">
      <c r="A194" s="15"/>
      <c r="B194" s="73"/>
      <c r="C194" s="73"/>
      <c r="D194" s="74" t="str">
        <f t="array" ref="D194">IF(SUMPRODUCT((成品明细表!$A$6:$A$1000&gt;=$G$4)*(成品明细表!$A$6:$A$1000&lt;=$H$4)*(成品明细表!$C$6:$C$1000=$A194)*(成品明细表!$F$6:$F$1000))=0,"",SUMPRODUCT((成品明细表!$A$6:$A$1000&gt;=$G$4)*(成品明细表!$A$6:$A$1000&lt;=$H$4)*(成品明细表!$C$6:$C$1000=$A194)*(成品明细表!$F$6:$F$1000)))</f>
        <v/>
      </c>
      <c r="E194" s="75" t="str">
        <f t="array" ref="E194">IF(A194="","",VLOOKUP(A194,基础资料!A:E,4,0))</f>
        <v/>
      </c>
      <c r="F194" s="76" t="str">
        <f t="array" ref="F194">IF(OR(A194="",D194=""),"",E194*D194)</f>
        <v/>
      </c>
      <c r="G194" s="74" t="str">
        <f t="array" ref="G194">IF(SUMPRODUCT((成品明细表!$A$6:$A$1000&gt;=$G$4)*(成品明细表!$A$6:$A$1000&lt;=$H$4)*(成品明细表!$C$6:$C$1000=$A194)*(成品明细表!$I$6:$I$1000))=0,"",SUMPRODUCT((成品明细表!$A$6:$A$1000&gt;=$G$4)*(成品明细表!$A$6:$A$1000&lt;=$H$4)*(成品明细表!$C$6:$C$1000=$A194)*(成品明细表!$I$6:$I$1000)))</f>
        <v/>
      </c>
      <c r="H194" s="75" t="str">
        <f t="array" ref="H194">IF(A194="","",VLOOKUP(A194,基础资料!A:E,4,0))</f>
        <v/>
      </c>
      <c r="I194" s="76" t="str">
        <f t="array" ref="I194">IF(OR(A194="",G194=""),"",G194*H194)</f>
        <v/>
      </c>
      <c r="J194" s="74" t="str">
        <f t="array" ref="J194">IF(SUMPRODUCT((成品明细表!$A$6:$A$1000&gt;=$G$4)*(成品明细表!$A$6:$A$1000&lt;=$H$4)*(成品明细表!$C$6:$C$1000=$A194)*(成品明细表!$L$6:$L$1000))=0,"",SUMPRODUCT((成品明细表!$A$6:$A$1000&gt;=$G$4)*(成品明细表!$A$6:$A$1000&lt;=$H$4)*(成品明细表!$C$6:$C$1000=$A194)*(成品明细表!$L$6:$L$1000)))</f>
        <v/>
      </c>
      <c r="K194" s="98" t="str">
        <f t="array" ref="K194">IF(A194="","",VLOOKUP(A194,基础资料!A:E,4,0))</f>
        <v/>
      </c>
      <c r="L194" s="76" t="str">
        <f t="array" ref="L194">IF(OR(A194="",J194=""),"",J194*K194)</f>
        <v/>
      </c>
      <c r="M194" s="74" t="str">
        <f t="array" ref="M194">IF(AND(D194="",G194="",J194=""),"",IF(AND(D194="",G194=""),-J194,IF(AND(D194="",J194=""),-G194,IF(AND(G194="",J194=""),D194,IF(D194="",-G194-J194,IF(G194="",D194-J194,IF(J194="",D194-G194,D194-G194-J194)))))))</f>
        <v/>
      </c>
      <c r="N194" s="98" t="str">
        <f t="array" ref="N194">IF(A194="","",VLOOKUP(A194,基础资料!A:E,4,0))</f>
        <v/>
      </c>
      <c r="O194" s="76" t="str">
        <f t="array" ref="O194">IF(OR(A194="",M194=""),"",N194*M194)</f>
        <v/>
      </c>
    </row>
    <row r="195" spans="1:15" s="44" customFormat="1">
      <c r="A195" s="77"/>
      <c r="B195" s="78"/>
      <c r="C195" s="78"/>
      <c r="D195" s="79" t="str">
        <f t="array" ref="D195">IF(SUMPRODUCT((成品明细表!$A$6:$A$1000&gt;=$G$4)*(成品明细表!$A$6:$A$1000&lt;=$H$4)*(成品明细表!$C$6:$C$1000=$A195)*(成品明细表!$F$6:$F$1000))=0,"",SUMPRODUCT((成品明细表!$A$6:$A$1000&gt;=$G$4)*(成品明细表!$A$6:$A$1000&lt;=$H$4)*(成品明细表!$C$6:$C$1000=$A195)*(成品明细表!$F$6:$F$1000)))</f>
        <v/>
      </c>
      <c r="E195" s="80" t="str">
        <f t="array" ref="E195">IF(A195="","",VLOOKUP(A195,基础资料!A:E,4,0))</f>
        <v/>
      </c>
      <c r="F195" s="81" t="str">
        <f t="array" ref="F195">IF(OR(A195="",D195=""),"",E195*D195)</f>
        <v/>
      </c>
      <c r="G195" s="79" t="str">
        <f t="array" ref="G195">IF(SUMPRODUCT((成品明细表!$A$6:$A$1000&gt;=$G$4)*(成品明细表!$A$6:$A$1000&lt;=$H$4)*(成品明细表!$C$6:$C$1000=$A195)*(成品明细表!$I$6:$I$1000))=0,"",SUMPRODUCT((成品明细表!$A$6:$A$1000&gt;=$G$4)*(成品明细表!$A$6:$A$1000&lt;=$H$4)*(成品明细表!$C$6:$C$1000=$A195)*(成品明细表!$I$6:$I$1000)))</f>
        <v/>
      </c>
      <c r="H195" s="80" t="str">
        <f t="array" ref="H195">IF(A195="","",VLOOKUP(A195,基础资料!A:E,4,0))</f>
        <v/>
      </c>
      <c r="I195" s="81" t="str">
        <f t="array" ref="I195">IF(OR(A195="",G195=""),"",G195*H195)</f>
        <v/>
      </c>
      <c r="J195" s="79" t="str">
        <f t="array" ref="J195">IF(SUMPRODUCT((成品明细表!$A$6:$A$1000&gt;=$G$4)*(成品明细表!$A$6:$A$1000&lt;=$H$4)*(成品明细表!$C$6:$C$1000=$A195)*(成品明细表!$L$6:$L$1000))=0,"",SUMPRODUCT((成品明细表!$A$6:$A$1000&gt;=$G$4)*(成品明细表!$A$6:$A$1000&lt;=$H$4)*(成品明细表!$C$6:$C$1000=$A195)*(成品明细表!$L$6:$L$1000)))</f>
        <v/>
      </c>
      <c r="K195" s="99" t="str">
        <f t="array" ref="K195">IF(A195="","",VLOOKUP(A195,基础资料!A:E,4,0))</f>
        <v/>
      </c>
      <c r="L195" s="81" t="str">
        <f t="array" ref="L195">IF(OR(A195="",J195=""),"",J195*K195)</f>
        <v/>
      </c>
      <c r="M195" s="79" t="str">
        <f t="array" ref="M195">IF(AND(D195="",G195="",J195=""),"",IF(AND(D195="",G195=""),-J195,IF(AND(D195="",J195=""),-G195,IF(AND(G195="",J195=""),D195,IF(D195="",-G195-J195,IF(G195="",D195-J195,IF(J195="",D195-G195,D195-G195-J195)))))))</f>
        <v/>
      </c>
      <c r="N195" s="99" t="str">
        <f t="array" ref="N195">IF(A195="","",VLOOKUP(A195,基础资料!A:E,4,0))</f>
        <v/>
      </c>
      <c r="O195" s="81" t="str">
        <f t="array" ref="O195">IF(OR(A195="",M195=""),"",N195*M195)</f>
        <v/>
      </c>
    </row>
    <row r="196" spans="1:15" s="44" customFormat="1">
      <c r="A196" s="15"/>
      <c r="B196" s="73"/>
      <c r="C196" s="73"/>
      <c r="D196" s="74" t="str">
        <f t="array" ref="D196">IF(SUMPRODUCT((成品明细表!$A$6:$A$1000&gt;=$G$4)*(成品明细表!$A$6:$A$1000&lt;=$H$4)*(成品明细表!$C$6:$C$1000=$A196)*(成品明细表!$F$6:$F$1000))=0,"",SUMPRODUCT((成品明细表!$A$6:$A$1000&gt;=$G$4)*(成品明细表!$A$6:$A$1000&lt;=$H$4)*(成品明细表!$C$6:$C$1000=$A196)*(成品明细表!$F$6:$F$1000)))</f>
        <v/>
      </c>
      <c r="E196" s="75" t="str">
        <f t="array" ref="E196">IF(A196="","",VLOOKUP(A196,基础资料!A:E,4,0))</f>
        <v/>
      </c>
      <c r="F196" s="76" t="str">
        <f t="array" ref="F196">IF(OR(A196="",D196=""),"",E196*D196)</f>
        <v/>
      </c>
      <c r="G196" s="74" t="str">
        <f t="array" ref="G196">IF(SUMPRODUCT((成品明细表!$A$6:$A$1000&gt;=$G$4)*(成品明细表!$A$6:$A$1000&lt;=$H$4)*(成品明细表!$C$6:$C$1000=$A196)*(成品明细表!$I$6:$I$1000))=0,"",SUMPRODUCT((成品明细表!$A$6:$A$1000&gt;=$G$4)*(成品明细表!$A$6:$A$1000&lt;=$H$4)*(成品明细表!$C$6:$C$1000=$A196)*(成品明细表!$I$6:$I$1000)))</f>
        <v/>
      </c>
      <c r="H196" s="75" t="str">
        <f t="array" ref="H196">IF(A196="","",VLOOKUP(A196,基础资料!A:E,4,0))</f>
        <v/>
      </c>
      <c r="I196" s="76" t="str">
        <f t="array" ref="I196">IF(OR(A196="",G196=""),"",G196*H196)</f>
        <v/>
      </c>
      <c r="J196" s="74" t="str">
        <f t="array" ref="J196">IF(SUMPRODUCT((成品明细表!$A$6:$A$1000&gt;=$G$4)*(成品明细表!$A$6:$A$1000&lt;=$H$4)*(成品明细表!$C$6:$C$1000=$A196)*(成品明细表!$L$6:$L$1000))=0,"",SUMPRODUCT((成品明细表!$A$6:$A$1000&gt;=$G$4)*(成品明细表!$A$6:$A$1000&lt;=$H$4)*(成品明细表!$C$6:$C$1000=$A196)*(成品明细表!$L$6:$L$1000)))</f>
        <v/>
      </c>
      <c r="K196" s="98" t="str">
        <f t="array" ref="K196">IF(A196="","",VLOOKUP(A196,基础资料!A:E,4,0))</f>
        <v/>
      </c>
      <c r="L196" s="76" t="str">
        <f t="array" ref="L196">IF(OR(A196="",J196=""),"",J196*K196)</f>
        <v/>
      </c>
      <c r="M196" s="74" t="str">
        <f t="array" ref="M196">IF(AND(D196="",G196="",J196=""),"",IF(AND(D196="",G196=""),-J196,IF(AND(D196="",J196=""),-G196,IF(AND(G196="",J196=""),D196,IF(D196="",-G196-J196,IF(G196="",D196-J196,IF(J196="",D196-G196,D196-G196-J196)))))))</f>
        <v/>
      </c>
      <c r="N196" s="98" t="str">
        <f t="array" ref="N196">IF(A196="","",VLOOKUP(A196,基础资料!A:E,4,0))</f>
        <v/>
      </c>
      <c r="O196" s="76" t="str">
        <f t="array" ref="O196">IF(OR(A196="",M196=""),"",N196*M196)</f>
        <v/>
      </c>
    </row>
    <row r="197" spans="1:15" s="44" customFormat="1">
      <c r="A197" s="77"/>
      <c r="B197" s="78"/>
      <c r="C197" s="78"/>
      <c r="D197" s="79" t="str">
        <f t="array" ref="D197">IF(SUMPRODUCT((成品明细表!$A$6:$A$1000&gt;=$G$4)*(成品明细表!$A$6:$A$1000&lt;=$H$4)*(成品明细表!$C$6:$C$1000=$A197)*(成品明细表!$F$6:$F$1000))=0,"",SUMPRODUCT((成品明细表!$A$6:$A$1000&gt;=$G$4)*(成品明细表!$A$6:$A$1000&lt;=$H$4)*(成品明细表!$C$6:$C$1000=$A197)*(成品明细表!$F$6:$F$1000)))</f>
        <v/>
      </c>
      <c r="E197" s="80" t="str">
        <f t="array" ref="E197">IF(A197="","",VLOOKUP(A197,基础资料!A:E,4,0))</f>
        <v/>
      </c>
      <c r="F197" s="81" t="str">
        <f t="array" ref="F197">IF(OR(A197="",D197=""),"",E197*D197)</f>
        <v/>
      </c>
      <c r="G197" s="79" t="str">
        <f t="array" ref="G197">IF(SUMPRODUCT((成品明细表!$A$6:$A$1000&gt;=$G$4)*(成品明细表!$A$6:$A$1000&lt;=$H$4)*(成品明细表!$C$6:$C$1000=$A197)*(成品明细表!$I$6:$I$1000))=0,"",SUMPRODUCT((成品明细表!$A$6:$A$1000&gt;=$G$4)*(成品明细表!$A$6:$A$1000&lt;=$H$4)*(成品明细表!$C$6:$C$1000=$A197)*(成品明细表!$I$6:$I$1000)))</f>
        <v/>
      </c>
      <c r="H197" s="80" t="str">
        <f t="array" ref="H197">IF(A197="","",VLOOKUP(A197,基础资料!A:E,4,0))</f>
        <v/>
      </c>
      <c r="I197" s="81" t="str">
        <f t="array" ref="I197">IF(OR(A197="",G197=""),"",G197*H197)</f>
        <v/>
      </c>
      <c r="J197" s="79" t="str">
        <f t="array" ref="J197">IF(SUMPRODUCT((成品明细表!$A$6:$A$1000&gt;=$G$4)*(成品明细表!$A$6:$A$1000&lt;=$H$4)*(成品明细表!$C$6:$C$1000=$A197)*(成品明细表!$L$6:$L$1000))=0,"",SUMPRODUCT((成品明细表!$A$6:$A$1000&gt;=$G$4)*(成品明细表!$A$6:$A$1000&lt;=$H$4)*(成品明细表!$C$6:$C$1000=$A197)*(成品明细表!$L$6:$L$1000)))</f>
        <v/>
      </c>
      <c r="K197" s="99" t="str">
        <f t="array" ref="K197">IF(A197="","",VLOOKUP(A197,基础资料!A:E,4,0))</f>
        <v/>
      </c>
      <c r="L197" s="81" t="str">
        <f t="array" ref="L197">IF(OR(A197="",J197=""),"",J197*K197)</f>
        <v/>
      </c>
      <c r="M197" s="79" t="str">
        <f t="array" ref="M197">IF(AND(D197="",G197="",J197=""),"",IF(AND(D197="",G197=""),-J197,IF(AND(D197="",J197=""),-G197,IF(AND(G197="",J197=""),D197,IF(D197="",-G197-J197,IF(G197="",D197-J197,IF(J197="",D197-G197,D197-G197-J197)))))))</f>
        <v/>
      </c>
      <c r="N197" s="99" t="str">
        <f t="array" ref="N197">IF(A197="","",VLOOKUP(A197,基础资料!A:E,4,0))</f>
        <v/>
      </c>
      <c r="O197" s="81" t="str">
        <f t="array" ref="O197">IF(OR(A197="",M197=""),"",N197*M197)</f>
        <v/>
      </c>
    </row>
    <row r="198" spans="1:15" s="44" customFormat="1">
      <c r="A198" s="15"/>
      <c r="B198" s="73"/>
      <c r="C198" s="73"/>
      <c r="D198" s="74" t="str">
        <f t="array" ref="D198">IF(SUMPRODUCT((成品明细表!$A$6:$A$1000&gt;=$G$4)*(成品明细表!$A$6:$A$1000&lt;=$H$4)*(成品明细表!$C$6:$C$1000=$A198)*(成品明细表!$F$6:$F$1000))=0,"",SUMPRODUCT((成品明细表!$A$6:$A$1000&gt;=$G$4)*(成品明细表!$A$6:$A$1000&lt;=$H$4)*(成品明细表!$C$6:$C$1000=$A198)*(成品明细表!$F$6:$F$1000)))</f>
        <v/>
      </c>
      <c r="E198" s="75" t="str">
        <f t="array" ref="E198">IF(A198="","",VLOOKUP(A198,基础资料!A:E,4,0))</f>
        <v/>
      </c>
      <c r="F198" s="76" t="str">
        <f t="array" ref="F198">IF(OR(A198="",D198=""),"",E198*D198)</f>
        <v/>
      </c>
      <c r="G198" s="74" t="str">
        <f t="array" ref="G198">IF(SUMPRODUCT((成品明细表!$A$6:$A$1000&gt;=$G$4)*(成品明细表!$A$6:$A$1000&lt;=$H$4)*(成品明细表!$C$6:$C$1000=$A198)*(成品明细表!$I$6:$I$1000))=0,"",SUMPRODUCT((成品明细表!$A$6:$A$1000&gt;=$G$4)*(成品明细表!$A$6:$A$1000&lt;=$H$4)*(成品明细表!$C$6:$C$1000=$A198)*(成品明细表!$I$6:$I$1000)))</f>
        <v/>
      </c>
      <c r="H198" s="75" t="str">
        <f t="array" ref="H198">IF(A198="","",VLOOKUP(A198,基础资料!A:E,4,0))</f>
        <v/>
      </c>
      <c r="I198" s="76" t="str">
        <f t="array" ref="I198">IF(OR(A198="",G198=""),"",G198*H198)</f>
        <v/>
      </c>
      <c r="J198" s="74" t="str">
        <f t="array" ref="J198">IF(SUMPRODUCT((成品明细表!$A$6:$A$1000&gt;=$G$4)*(成品明细表!$A$6:$A$1000&lt;=$H$4)*(成品明细表!$C$6:$C$1000=$A198)*(成品明细表!$L$6:$L$1000))=0,"",SUMPRODUCT((成品明细表!$A$6:$A$1000&gt;=$G$4)*(成品明细表!$A$6:$A$1000&lt;=$H$4)*(成品明细表!$C$6:$C$1000=$A198)*(成品明细表!$L$6:$L$1000)))</f>
        <v/>
      </c>
      <c r="K198" s="98" t="str">
        <f t="array" ref="K198">IF(A198="","",VLOOKUP(A198,基础资料!A:E,4,0))</f>
        <v/>
      </c>
      <c r="L198" s="76" t="str">
        <f t="array" ref="L198">IF(OR(A198="",J198=""),"",J198*K198)</f>
        <v/>
      </c>
      <c r="M198" s="74" t="str">
        <f t="array" ref="M198">IF(AND(D198="",G198="",J198=""),"",IF(AND(D198="",G198=""),-J198,IF(AND(D198="",J198=""),-G198,IF(AND(G198="",J198=""),D198,IF(D198="",-G198-J198,IF(G198="",D198-J198,IF(J198="",D198-G198,D198-G198-J198)))))))</f>
        <v/>
      </c>
      <c r="N198" s="98" t="str">
        <f t="array" ref="N198">IF(A198="","",VLOOKUP(A198,基础资料!A:E,4,0))</f>
        <v/>
      </c>
      <c r="O198" s="76" t="str">
        <f t="array" ref="O198">IF(OR(A198="",M198=""),"",N198*M198)</f>
        <v/>
      </c>
    </row>
    <row r="199" spans="1:15" s="44" customFormat="1">
      <c r="A199" s="77"/>
      <c r="B199" s="78"/>
      <c r="C199" s="78"/>
      <c r="D199" s="79" t="str">
        <f t="array" ref="D199">IF(SUMPRODUCT((成品明细表!$A$6:$A$1000&gt;=$G$4)*(成品明细表!$A$6:$A$1000&lt;=$H$4)*(成品明细表!$C$6:$C$1000=$A199)*(成品明细表!$F$6:$F$1000))=0,"",SUMPRODUCT((成品明细表!$A$6:$A$1000&gt;=$G$4)*(成品明细表!$A$6:$A$1000&lt;=$H$4)*(成品明细表!$C$6:$C$1000=$A199)*(成品明细表!$F$6:$F$1000)))</f>
        <v/>
      </c>
      <c r="E199" s="80" t="str">
        <f t="array" ref="E199">IF(A199="","",VLOOKUP(A199,基础资料!A:E,4,0))</f>
        <v/>
      </c>
      <c r="F199" s="81" t="str">
        <f t="array" ref="F199">IF(OR(A199="",D199=""),"",E199*D199)</f>
        <v/>
      </c>
      <c r="G199" s="79" t="str">
        <f t="array" ref="G199">IF(SUMPRODUCT((成品明细表!$A$6:$A$1000&gt;=$G$4)*(成品明细表!$A$6:$A$1000&lt;=$H$4)*(成品明细表!$C$6:$C$1000=$A199)*(成品明细表!$I$6:$I$1000))=0,"",SUMPRODUCT((成品明细表!$A$6:$A$1000&gt;=$G$4)*(成品明细表!$A$6:$A$1000&lt;=$H$4)*(成品明细表!$C$6:$C$1000=$A199)*(成品明细表!$I$6:$I$1000)))</f>
        <v/>
      </c>
      <c r="H199" s="80" t="str">
        <f t="array" ref="H199">IF(A199="","",VLOOKUP(A199,基础资料!A:E,4,0))</f>
        <v/>
      </c>
      <c r="I199" s="81" t="str">
        <f t="array" ref="I199">IF(OR(A199="",G199=""),"",G199*H199)</f>
        <v/>
      </c>
      <c r="J199" s="79" t="str">
        <f t="array" ref="J199">IF(SUMPRODUCT((成品明细表!$A$6:$A$1000&gt;=$G$4)*(成品明细表!$A$6:$A$1000&lt;=$H$4)*(成品明细表!$C$6:$C$1000=$A199)*(成品明细表!$L$6:$L$1000))=0,"",SUMPRODUCT((成品明细表!$A$6:$A$1000&gt;=$G$4)*(成品明细表!$A$6:$A$1000&lt;=$H$4)*(成品明细表!$C$6:$C$1000=$A199)*(成品明细表!$L$6:$L$1000)))</f>
        <v/>
      </c>
      <c r="K199" s="99" t="str">
        <f t="array" ref="K199">IF(A199="","",VLOOKUP(A199,基础资料!A:E,4,0))</f>
        <v/>
      </c>
      <c r="L199" s="81" t="str">
        <f t="array" ref="L199">IF(OR(A199="",J199=""),"",J199*K199)</f>
        <v/>
      </c>
      <c r="M199" s="79" t="str">
        <f t="array" ref="M199">IF(AND(D199="",G199="",J199=""),"",IF(AND(D199="",G199=""),-J199,IF(AND(D199="",J199=""),-G199,IF(AND(G199="",J199=""),D199,IF(D199="",-G199-J199,IF(G199="",D199-J199,IF(J199="",D199-G199,D199-G199-J199)))))))</f>
        <v/>
      </c>
      <c r="N199" s="99" t="str">
        <f t="array" ref="N199">IF(A199="","",VLOOKUP(A199,基础资料!A:E,4,0))</f>
        <v/>
      </c>
      <c r="O199" s="81" t="str">
        <f t="array" ref="O199">IF(OR(A199="",M199=""),"",N199*M199)</f>
        <v/>
      </c>
    </row>
    <row r="200" spans="1:15" s="44" customFormat="1">
      <c r="A200" s="15"/>
      <c r="B200" s="73"/>
      <c r="C200" s="73"/>
      <c r="D200" s="74" t="str">
        <f t="array" ref="D200">IF(SUMPRODUCT((成品明细表!$A$6:$A$1000&gt;=$G$4)*(成品明细表!$A$6:$A$1000&lt;=$H$4)*(成品明细表!$C$6:$C$1000=$A200)*(成品明细表!$F$6:$F$1000))=0,"",SUMPRODUCT((成品明细表!$A$6:$A$1000&gt;=$G$4)*(成品明细表!$A$6:$A$1000&lt;=$H$4)*(成品明细表!$C$6:$C$1000=$A200)*(成品明细表!$F$6:$F$1000)))</f>
        <v/>
      </c>
      <c r="E200" s="75" t="str">
        <f t="array" ref="E200">IF(A200="","",VLOOKUP(A200,基础资料!A:E,4,0))</f>
        <v/>
      </c>
      <c r="F200" s="76" t="str">
        <f t="array" ref="F200">IF(OR(A200="",D200=""),"",E200*D200)</f>
        <v/>
      </c>
      <c r="G200" s="74" t="str">
        <f t="array" ref="G200">IF(SUMPRODUCT((成品明细表!$A$6:$A$1000&gt;=$G$4)*(成品明细表!$A$6:$A$1000&lt;=$H$4)*(成品明细表!$C$6:$C$1000=$A200)*(成品明细表!$I$6:$I$1000))=0,"",SUMPRODUCT((成品明细表!$A$6:$A$1000&gt;=$G$4)*(成品明细表!$A$6:$A$1000&lt;=$H$4)*(成品明细表!$C$6:$C$1000=$A200)*(成品明细表!$I$6:$I$1000)))</f>
        <v/>
      </c>
      <c r="H200" s="75" t="str">
        <f t="array" ref="H200">IF(A200="","",VLOOKUP(A200,基础资料!A:E,4,0))</f>
        <v/>
      </c>
      <c r="I200" s="76" t="str">
        <f t="array" ref="I200">IF(OR(A200="",G200=""),"",G200*H200)</f>
        <v/>
      </c>
      <c r="J200" s="74" t="str">
        <f t="array" ref="J200">IF(SUMPRODUCT((成品明细表!$A$6:$A$1000&gt;=$G$4)*(成品明细表!$A$6:$A$1000&lt;=$H$4)*(成品明细表!$C$6:$C$1000=$A200)*(成品明细表!$L$6:$L$1000))=0,"",SUMPRODUCT((成品明细表!$A$6:$A$1000&gt;=$G$4)*(成品明细表!$A$6:$A$1000&lt;=$H$4)*(成品明细表!$C$6:$C$1000=$A200)*(成品明细表!$L$6:$L$1000)))</f>
        <v/>
      </c>
      <c r="K200" s="98" t="str">
        <f t="array" ref="K200">IF(A200="","",VLOOKUP(A200,基础资料!A:E,4,0))</f>
        <v/>
      </c>
      <c r="L200" s="76" t="str">
        <f t="array" ref="L200">IF(OR(A200="",J200=""),"",J200*K200)</f>
        <v/>
      </c>
      <c r="M200" s="74" t="str">
        <f t="array" ref="M200">IF(AND(D200="",G200="",J200=""),"",IF(AND(D200="",G200=""),-J200,IF(AND(D200="",J200=""),-G200,IF(AND(G200="",J200=""),D200,IF(D200="",-G200-J200,IF(G200="",D200-J200,IF(J200="",D200-G200,D200-G200-J200)))))))</f>
        <v/>
      </c>
      <c r="N200" s="98" t="str">
        <f t="array" ref="N200">IF(A200="","",VLOOKUP(A200,基础资料!A:E,4,0))</f>
        <v/>
      </c>
      <c r="O200" s="76" t="str">
        <f t="array" ref="O200">IF(OR(A200="",M200=""),"",N200*M200)</f>
        <v/>
      </c>
    </row>
    <row r="201" spans="1:15" s="44" customFormat="1">
      <c r="A201" s="77"/>
      <c r="B201" s="78"/>
      <c r="C201" s="78"/>
      <c r="D201" s="79" t="str">
        <f t="array" ref="D201">IF(SUMPRODUCT((成品明细表!$A$6:$A$1000&gt;=$G$4)*(成品明细表!$A$6:$A$1000&lt;=$H$4)*(成品明细表!$C$6:$C$1000=$A201)*(成品明细表!$F$6:$F$1000))=0,"",SUMPRODUCT((成品明细表!$A$6:$A$1000&gt;=$G$4)*(成品明细表!$A$6:$A$1000&lt;=$H$4)*(成品明细表!$C$6:$C$1000=$A201)*(成品明细表!$F$6:$F$1000)))</f>
        <v/>
      </c>
      <c r="E201" s="80" t="str">
        <f t="array" ref="E201">IF(A201="","",VLOOKUP(A201,基础资料!A:E,4,0))</f>
        <v/>
      </c>
      <c r="F201" s="81" t="str">
        <f t="array" ref="F201">IF(OR(A201="",D201=""),"",E201*D201)</f>
        <v/>
      </c>
      <c r="G201" s="79" t="str">
        <f t="array" ref="G201">IF(SUMPRODUCT((成品明细表!$A$6:$A$1000&gt;=$G$4)*(成品明细表!$A$6:$A$1000&lt;=$H$4)*(成品明细表!$C$6:$C$1000=$A201)*(成品明细表!$I$6:$I$1000))=0,"",SUMPRODUCT((成品明细表!$A$6:$A$1000&gt;=$G$4)*(成品明细表!$A$6:$A$1000&lt;=$H$4)*(成品明细表!$C$6:$C$1000=$A201)*(成品明细表!$I$6:$I$1000)))</f>
        <v/>
      </c>
      <c r="H201" s="80" t="str">
        <f t="array" ref="H201">IF(A201="","",VLOOKUP(A201,基础资料!A:E,4,0))</f>
        <v/>
      </c>
      <c r="I201" s="81" t="str">
        <f t="array" ref="I201">IF(OR(A201="",G201=""),"",G201*H201)</f>
        <v/>
      </c>
      <c r="J201" s="79" t="str">
        <f t="array" ref="J201">IF(SUMPRODUCT((成品明细表!$A$6:$A$1000&gt;=$G$4)*(成品明细表!$A$6:$A$1000&lt;=$H$4)*(成品明细表!$C$6:$C$1000=$A201)*(成品明细表!$L$6:$L$1000))=0,"",SUMPRODUCT((成品明细表!$A$6:$A$1000&gt;=$G$4)*(成品明细表!$A$6:$A$1000&lt;=$H$4)*(成品明细表!$C$6:$C$1000=$A201)*(成品明细表!$L$6:$L$1000)))</f>
        <v/>
      </c>
      <c r="K201" s="99" t="str">
        <f t="array" ref="K201">IF(A201="","",VLOOKUP(A201,基础资料!A:E,4,0))</f>
        <v/>
      </c>
      <c r="L201" s="81" t="str">
        <f t="array" ref="L201">IF(OR(A201="",J201=""),"",J201*K201)</f>
        <v/>
      </c>
      <c r="M201" s="79" t="str">
        <f t="array" ref="M201">IF(AND(D201="",G201="",J201=""),"",IF(AND(D201="",G201=""),-J201,IF(AND(D201="",J201=""),-G201,IF(AND(G201="",J201=""),D201,IF(D201="",-G201-J201,IF(G201="",D201-J201,IF(J201="",D201-G201,D201-G201-J201)))))))</f>
        <v/>
      </c>
      <c r="N201" s="99" t="str">
        <f t="array" ref="N201">IF(A201="","",VLOOKUP(A201,基础资料!A:E,4,0))</f>
        <v/>
      </c>
      <c r="O201" s="81" t="str">
        <f t="array" ref="O201">IF(OR(A201="",M201=""),"",N201*M201)</f>
        <v/>
      </c>
    </row>
    <row r="202" spans="1:15" s="44" customFormat="1">
      <c r="A202" s="15"/>
      <c r="B202" s="73"/>
      <c r="C202" s="73"/>
      <c r="D202" s="74" t="str">
        <f t="array" ref="D202">IF(SUMPRODUCT((成品明细表!$A$6:$A$1000&gt;=$G$4)*(成品明细表!$A$6:$A$1000&lt;=$H$4)*(成品明细表!$C$6:$C$1000=$A202)*(成品明细表!$F$6:$F$1000))=0,"",SUMPRODUCT((成品明细表!$A$6:$A$1000&gt;=$G$4)*(成品明细表!$A$6:$A$1000&lt;=$H$4)*(成品明细表!$C$6:$C$1000=$A202)*(成品明细表!$F$6:$F$1000)))</f>
        <v/>
      </c>
      <c r="E202" s="75" t="str">
        <f t="array" ref="E202">IF(A202="","",VLOOKUP(A202,基础资料!A:E,4,0))</f>
        <v/>
      </c>
      <c r="F202" s="76" t="str">
        <f t="array" ref="F202">IF(OR(A202="",D202=""),"",E202*D202)</f>
        <v/>
      </c>
      <c r="G202" s="74" t="str">
        <f t="array" ref="G202">IF(SUMPRODUCT((成品明细表!$A$6:$A$1000&gt;=$G$4)*(成品明细表!$A$6:$A$1000&lt;=$H$4)*(成品明细表!$C$6:$C$1000=$A202)*(成品明细表!$I$6:$I$1000))=0,"",SUMPRODUCT((成品明细表!$A$6:$A$1000&gt;=$G$4)*(成品明细表!$A$6:$A$1000&lt;=$H$4)*(成品明细表!$C$6:$C$1000=$A202)*(成品明细表!$I$6:$I$1000)))</f>
        <v/>
      </c>
      <c r="H202" s="75" t="str">
        <f t="array" ref="H202">IF(A202="","",VLOOKUP(A202,基础资料!A:E,4,0))</f>
        <v/>
      </c>
      <c r="I202" s="76" t="str">
        <f t="array" ref="I202">IF(OR(A202="",G202=""),"",G202*H202)</f>
        <v/>
      </c>
      <c r="J202" s="74" t="str">
        <f t="array" ref="J202">IF(SUMPRODUCT((成品明细表!$A$6:$A$1000&gt;=$G$4)*(成品明细表!$A$6:$A$1000&lt;=$H$4)*(成品明细表!$C$6:$C$1000=$A202)*(成品明细表!$L$6:$L$1000))=0,"",SUMPRODUCT((成品明细表!$A$6:$A$1000&gt;=$G$4)*(成品明细表!$A$6:$A$1000&lt;=$H$4)*(成品明细表!$C$6:$C$1000=$A202)*(成品明细表!$L$6:$L$1000)))</f>
        <v/>
      </c>
      <c r="K202" s="98" t="str">
        <f t="array" ref="K202">IF(A202="","",VLOOKUP(A202,基础资料!A:E,4,0))</f>
        <v/>
      </c>
      <c r="L202" s="76" t="str">
        <f t="array" ref="L202">IF(OR(A202="",J202=""),"",J202*K202)</f>
        <v/>
      </c>
      <c r="M202" s="74" t="str">
        <f t="array" ref="M202">IF(AND(D202="",G202="",J202=""),"",IF(AND(D202="",G202=""),-J202,IF(AND(D202="",J202=""),-G202,IF(AND(G202="",J202=""),D202,IF(D202="",-G202-J202,IF(G202="",D202-J202,IF(J202="",D202-G202,D202-G202-J202)))))))</f>
        <v/>
      </c>
      <c r="N202" s="98" t="str">
        <f t="array" ref="N202">IF(A202="","",VLOOKUP(A202,基础资料!A:E,4,0))</f>
        <v/>
      </c>
      <c r="O202" s="76" t="str">
        <f t="array" ref="O202">IF(OR(A202="",M202=""),"",N202*M202)</f>
        <v/>
      </c>
    </row>
    <row r="203" spans="1:15" s="44" customFormat="1">
      <c r="A203" s="77"/>
      <c r="B203" s="78"/>
      <c r="C203" s="78"/>
      <c r="D203" s="79" t="str">
        <f t="array" ref="D203">IF(SUMPRODUCT((成品明细表!$A$6:$A$1000&gt;=$G$4)*(成品明细表!$A$6:$A$1000&lt;=$H$4)*(成品明细表!$C$6:$C$1000=$A203)*(成品明细表!$F$6:$F$1000))=0,"",SUMPRODUCT((成品明细表!$A$6:$A$1000&gt;=$G$4)*(成品明细表!$A$6:$A$1000&lt;=$H$4)*(成品明细表!$C$6:$C$1000=$A203)*(成品明细表!$F$6:$F$1000)))</f>
        <v/>
      </c>
      <c r="E203" s="80" t="str">
        <f t="array" ref="E203">IF(A203="","",VLOOKUP(A203,基础资料!A:E,4,0))</f>
        <v/>
      </c>
      <c r="F203" s="81" t="str">
        <f t="array" ref="F203">IF(OR(A203="",D203=""),"",E203*D203)</f>
        <v/>
      </c>
      <c r="G203" s="79" t="str">
        <f t="array" ref="G203">IF(SUMPRODUCT((成品明细表!$A$6:$A$1000&gt;=$G$4)*(成品明细表!$A$6:$A$1000&lt;=$H$4)*(成品明细表!$C$6:$C$1000=$A203)*(成品明细表!$I$6:$I$1000))=0,"",SUMPRODUCT((成品明细表!$A$6:$A$1000&gt;=$G$4)*(成品明细表!$A$6:$A$1000&lt;=$H$4)*(成品明细表!$C$6:$C$1000=$A203)*(成品明细表!$I$6:$I$1000)))</f>
        <v/>
      </c>
      <c r="H203" s="80" t="str">
        <f t="array" ref="H203">IF(A203="","",VLOOKUP(A203,基础资料!A:E,4,0))</f>
        <v/>
      </c>
      <c r="I203" s="81" t="str">
        <f t="array" ref="I203">IF(OR(A203="",G203=""),"",G203*H203)</f>
        <v/>
      </c>
      <c r="J203" s="79" t="str">
        <f t="array" ref="J203">IF(SUMPRODUCT((成品明细表!$A$6:$A$1000&gt;=$G$4)*(成品明细表!$A$6:$A$1000&lt;=$H$4)*(成品明细表!$C$6:$C$1000=$A203)*(成品明细表!$L$6:$L$1000))=0,"",SUMPRODUCT((成品明细表!$A$6:$A$1000&gt;=$G$4)*(成品明细表!$A$6:$A$1000&lt;=$H$4)*(成品明细表!$C$6:$C$1000=$A203)*(成品明细表!$L$6:$L$1000)))</f>
        <v/>
      </c>
      <c r="K203" s="99" t="str">
        <f t="array" ref="K203">IF(A203="","",VLOOKUP(A203,基础资料!A:E,4,0))</f>
        <v/>
      </c>
      <c r="L203" s="81" t="str">
        <f t="array" ref="L203">IF(OR(A203="",J203=""),"",J203*K203)</f>
        <v/>
      </c>
      <c r="M203" s="79" t="str">
        <f t="array" ref="M203">IF(AND(D203="",G203="",J203=""),"",IF(AND(D203="",G203=""),-J203,IF(AND(D203="",J203=""),-G203,IF(AND(G203="",J203=""),D203,IF(D203="",-G203-J203,IF(G203="",D203-J203,IF(J203="",D203-G203,D203-G203-J203)))))))</f>
        <v/>
      </c>
      <c r="N203" s="99" t="str">
        <f t="array" ref="N203">IF(A203="","",VLOOKUP(A203,基础资料!A:E,4,0))</f>
        <v/>
      </c>
      <c r="O203" s="81" t="str">
        <f t="array" ref="O203">IF(OR(A203="",M203=""),"",N203*M203)</f>
        <v/>
      </c>
    </row>
    <row r="204" spans="1:15" s="44" customFormat="1">
      <c r="A204" s="15"/>
      <c r="B204" s="73"/>
      <c r="C204" s="73"/>
      <c r="D204" s="74" t="str">
        <f t="array" ref="D204">IF(SUMPRODUCT((成品明细表!$A$6:$A$1000&gt;=$G$4)*(成品明细表!$A$6:$A$1000&lt;=$H$4)*(成品明细表!$C$6:$C$1000=$A204)*(成品明细表!$F$6:$F$1000))=0,"",SUMPRODUCT((成品明细表!$A$6:$A$1000&gt;=$G$4)*(成品明细表!$A$6:$A$1000&lt;=$H$4)*(成品明细表!$C$6:$C$1000=$A204)*(成品明细表!$F$6:$F$1000)))</f>
        <v/>
      </c>
      <c r="E204" s="75" t="str">
        <f t="array" ref="E204">IF(A204="","",VLOOKUP(A204,基础资料!A:E,4,0))</f>
        <v/>
      </c>
      <c r="F204" s="76" t="str">
        <f t="array" ref="F204">IF(OR(A204="",D204=""),"",E204*D204)</f>
        <v/>
      </c>
      <c r="G204" s="74" t="str">
        <f t="array" ref="G204">IF(SUMPRODUCT((成品明细表!$A$6:$A$1000&gt;=$G$4)*(成品明细表!$A$6:$A$1000&lt;=$H$4)*(成品明细表!$C$6:$C$1000=$A204)*(成品明细表!$I$6:$I$1000))=0,"",SUMPRODUCT((成品明细表!$A$6:$A$1000&gt;=$G$4)*(成品明细表!$A$6:$A$1000&lt;=$H$4)*(成品明细表!$C$6:$C$1000=$A204)*(成品明细表!$I$6:$I$1000)))</f>
        <v/>
      </c>
      <c r="H204" s="75" t="str">
        <f t="array" ref="H204">IF(A204="","",VLOOKUP(A204,基础资料!A:E,4,0))</f>
        <v/>
      </c>
      <c r="I204" s="76" t="str">
        <f t="array" ref="I204">IF(OR(A204="",G204=""),"",G204*H204)</f>
        <v/>
      </c>
      <c r="J204" s="74" t="str">
        <f t="array" ref="J204">IF(SUMPRODUCT((成品明细表!$A$6:$A$1000&gt;=$G$4)*(成品明细表!$A$6:$A$1000&lt;=$H$4)*(成品明细表!$C$6:$C$1000=$A204)*(成品明细表!$L$6:$L$1000))=0,"",SUMPRODUCT((成品明细表!$A$6:$A$1000&gt;=$G$4)*(成品明细表!$A$6:$A$1000&lt;=$H$4)*(成品明细表!$C$6:$C$1000=$A204)*(成品明细表!$L$6:$L$1000)))</f>
        <v/>
      </c>
      <c r="K204" s="98" t="str">
        <f t="array" ref="K204">IF(A204="","",VLOOKUP(A204,基础资料!A:E,4,0))</f>
        <v/>
      </c>
      <c r="L204" s="76" t="str">
        <f t="array" ref="L204">IF(OR(A204="",J204=""),"",J204*K204)</f>
        <v/>
      </c>
      <c r="M204" s="74" t="str">
        <f t="array" ref="M204">IF(AND(D204="",G204="",J204=""),"",IF(AND(D204="",G204=""),-J204,IF(AND(D204="",J204=""),-G204,IF(AND(G204="",J204=""),D204,IF(D204="",-G204-J204,IF(G204="",D204-J204,IF(J204="",D204-G204,D204-G204-J204)))))))</f>
        <v/>
      </c>
      <c r="N204" s="98" t="str">
        <f t="array" ref="N204">IF(A204="","",VLOOKUP(A204,基础资料!A:E,4,0))</f>
        <v/>
      </c>
      <c r="O204" s="76" t="str">
        <f t="array" ref="O204">IF(OR(A204="",M204=""),"",N204*M204)</f>
        <v/>
      </c>
    </row>
    <row r="205" spans="1:15" s="44" customFormat="1">
      <c r="A205" s="77"/>
      <c r="B205" s="78"/>
      <c r="C205" s="78"/>
      <c r="D205" s="79" t="str">
        <f t="array" ref="D205">IF(SUMPRODUCT((成品明细表!$A$6:$A$1000&gt;=$G$4)*(成品明细表!$A$6:$A$1000&lt;=$H$4)*(成品明细表!$C$6:$C$1000=$A205)*(成品明细表!$F$6:$F$1000))=0,"",SUMPRODUCT((成品明细表!$A$6:$A$1000&gt;=$G$4)*(成品明细表!$A$6:$A$1000&lt;=$H$4)*(成品明细表!$C$6:$C$1000=$A205)*(成品明细表!$F$6:$F$1000)))</f>
        <v/>
      </c>
      <c r="E205" s="80" t="str">
        <f t="array" ref="E205">IF(A205="","",VLOOKUP(A205,基础资料!A:E,4,0))</f>
        <v/>
      </c>
      <c r="F205" s="81" t="str">
        <f t="array" ref="F205">IF(OR(A205="",D205=""),"",E205*D205)</f>
        <v/>
      </c>
      <c r="G205" s="79" t="str">
        <f t="array" ref="G205">IF(SUMPRODUCT((成品明细表!$A$6:$A$1000&gt;=$G$4)*(成品明细表!$A$6:$A$1000&lt;=$H$4)*(成品明细表!$C$6:$C$1000=$A205)*(成品明细表!$I$6:$I$1000))=0,"",SUMPRODUCT((成品明细表!$A$6:$A$1000&gt;=$G$4)*(成品明细表!$A$6:$A$1000&lt;=$H$4)*(成品明细表!$C$6:$C$1000=$A205)*(成品明细表!$I$6:$I$1000)))</f>
        <v/>
      </c>
      <c r="H205" s="80" t="str">
        <f t="array" ref="H205">IF(A205="","",VLOOKUP(A205,基础资料!A:E,4,0))</f>
        <v/>
      </c>
      <c r="I205" s="81" t="str">
        <f t="array" ref="I205">IF(OR(A205="",G205=""),"",G205*H205)</f>
        <v/>
      </c>
      <c r="J205" s="79" t="str">
        <f t="array" ref="J205">IF(SUMPRODUCT((成品明细表!$A$6:$A$1000&gt;=$G$4)*(成品明细表!$A$6:$A$1000&lt;=$H$4)*(成品明细表!$C$6:$C$1000=$A205)*(成品明细表!$L$6:$L$1000))=0,"",SUMPRODUCT((成品明细表!$A$6:$A$1000&gt;=$G$4)*(成品明细表!$A$6:$A$1000&lt;=$H$4)*(成品明细表!$C$6:$C$1000=$A205)*(成品明细表!$L$6:$L$1000)))</f>
        <v/>
      </c>
      <c r="K205" s="99" t="str">
        <f t="array" ref="K205">IF(A205="","",VLOOKUP(A205,基础资料!A:E,4,0))</f>
        <v/>
      </c>
      <c r="L205" s="81" t="str">
        <f t="array" ref="L205">IF(OR(A205="",J205=""),"",J205*K205)</f>
        <v/>
      </c>
      <c r="M205" s="79" t="str">
        <f t="array" ref="M205">IF(AND(D205="",G205="",J205=""),"",IF(AND(D205="",G205=""),-J205,IF(AND(D205="",J205=""),-G205,IF(AND(G205="",J205=""),D205,IF(D205="",-G205-J205,IF(G205="",D205-J205,IF(J205="",D205-G205,D205-G205-J205)))))))</f>
        <v/>
      </c>
      <c r="N205" s="99" t="str">
        <f t="array" ref="N205">IF(A205="","",VLOOKUP(A205,基础资料!A:E,4,0))</f>
        <v/>
      </c>
      <c r="O205" s="81" t="str">
        <f t="array" ref="O205">IF(OR(A205="",M205=""),"",N205*M205)</f>
        <v/>
      </c>
    </row>
    <row r="206" spans="1:15" s="44" customFormat="1">
      <c r="A206" s="15"/>
      <c r="B206" s="73"/>
      <c r="C206" s="73"/>
      <c r="D206" s="74" t="str">
        <f t="array" ref="D206">IF(SUMPRODUCT((成品明细表!$A$6:$A$1000&gt;=$G$4)*(成品明细表!$A$6:$A$1000&lt;=$H$4)*(成品明细表!$C$6:$C$1000=$A206)*(成品明细表!$F$6:$F$1000))=0,"",SUMPRODUCT((成品明细表!$A$6:$A$1000&gt;=$G$4)*(成品明细表!$A$6:$A$1000&lt;=$H$4)*(成品明细表!$C$6:$C$1000=$A206)*(成品明细表!$F$6:$F$1000)))</f>
        <v/>
      </c>
      <c r="E206" s="75" t="str">
        <f t="array" ref="E206">IF(A206="","",VLOOKUP(A206,基础资料!A:E,4,0))</f>
        <v/>
      </c>
      <c r="F206" s="76" t="str">
        <f t="array" ref="F206">IF(OR(A206="",D206=""),"",E206*D206)</f>
        <v/>
      </c>
      <c r="G206" s="74" t="str">
        <f t="array" ref="G206">IF(SUMPRODUCT((成品明细表!$A$6:$A$1000&gt;=$G$4)*(成品明细表!$A$6:$A$1000&lt;=$H$4)*(成品明细表!$C$6:$C$1000=$A206)*(成品明细表!$I$6:$I$1000))=0,"",SUMPRODUCT((成品明细表!$A$6:$A$1000&gt;=$G$4)*(成品明细表!$A$6:$A$1000&lt;=$H$4)*(成品明细表!$C$6:$C$1000=$A206)*(成品明细表!$I$6:$I$1000)))</f>
        <v/>
      </c>
      <c r="H206" s="75" t="str">
        <f t="array" ref="H206">IF(A206="","",VLOOKUP(A206,基础资料!A:E,4,0))</f>
        <v/>
      </c>
      <c r="I206" s="76" t="str">
        <f t="array" ref="I206">IF(OR(A206="",G206=""),"",G206*H206)</f>
        <v/>
      </c>
      <c r="J206" s="74" t="str">
        <f t="array" ref="J206">IF(SUMPRODUCT((成品明细表!$A$6:$A$1000&gt;=$G$4)*(成品明细表!$A$6:$A$1000&lt;=$H$4)*(成品明细表!$C$6:$C$1000=$A206)*(成品明细表!$L$6:$L$1000))=0,"",SUMPRODUCT((成品明细表!$A$6:$A$1000&gt;=$G$4)*(成品明细表!$A$6:$A$1000&lt;=$H$4)*(成品明细表!$C$6:$C$1000=$A206)*(成品明细表!$L$6:$L$1000)))</f>
        <v/>
      </c>
      <c r="K206" s="98" t="str">
        <f t="array" ref="K206">IF(A206="","",VLOOKUP(A206,基础资料!A:E,4,0))</f>
        <v/>
      </c>
      <c r="L206" s="76" t="str">
        <f t="array" ref="L206">IF(OR(A206="",J206=""),"",J206*K206)</f>
        <v/>
      </c>
      <c r="M206" s="74" t="str">
        <f t="array" ref="M206">IF(AND(D206="",G206="",J206=""),"",IF(AND(D206="",G206=""),-J206,IF(AND(D206="",J206=""),-G206,IF(AND(G206="",J206=""),D206,IF(D206="",-G206-J206,IF(G206="",D206-J206,IF(J206="",D206-G206,D206-G206-J206)))))))</f>
        <v/>
      </c>
      <c r="N206" s="98" t="str">
        <f t="array" ref="N206">IF(A206="","",VLOOKUP(A206,基础资料!A:E,4,0))</f>
        <v/>
      </c>
      <c r="O206" s="76" t="str">
        <f t="array" ref="O206">IF(OR(A206="",M206=""),"",N206*M206)</f>
        <v/>
      </c>
    </row>
    <row r="207" spans="1:15" s="44" customFormat="1">
      <c r="A207" s="77"/>
      <c r="B207" s="78"/>
      <c r="C207" s="78"/>
      <c r="D207" s="79" t="str">
        <f t="array" ref="D207">IF(SUMPRODUCT((成品明细表!$A$6:$A$1000&gt;=$G$4)*(成品明细表!$A$6:$A$1000&lt;=$H$4)*(成品明细表!$C$6:$C$1000=$A207)*(成品明细表!$F$6:$F$1000))=0,"",SUMPRODUCT((成品明细表!$A$6:$A$1000&gt;=$G$4)*(成品明细表!$A$6:$A$1000&lt;=$H$4)*(成品明细表!$C$6:$C$1000=$A207)*(成品明细表!$F$6:$F$1000)))</f>
        <v/>
      </c>
      <c r="E207" s="80" t="str">
        <f t="array" ref="E207">IF(A207="","",VLOOKUP(A207,基础资料!A:E,4,0))</f>
        <v/>
      </c>
      <c r="F207" s="81" t="str">
        <f t="array" ref="F207">IF(OR(A207="",D207=""),"",E207*D207)</f>
        <v/>
      </c>
      <c r="G207" s="79" t="str">
        <f t="array" ref="G207">IF(SUMPRODUCT((成品明细表!$A$6:$A$1000&gt;=$G$4)*(成品明细表!$A$6:$A$1000&lt;=$H$4)*(成品明细表!$C$6:$C$1000=$A207)*(成品明细表!$I$6:$I$1000))=0,"",SUMPRODUCT((成品明细表!$A$6:$A$1000&gt;=$G$4)*(成品明细表!$A$6:$A$1000&lt;=$H$4)*(成品明细表!$C$6:$C$1000=$A207)*(成品明细表!$I$6:$I$1000)))</f>
        <v/>
      </c>
      <c r="H207" s="80" t="str">
        <f t="array" ref="H207">IF(A207="","",VLOOKUP(A207,基础资料!A:E,4,0))</f>
        <v/>
      </c>
      <c r="I207" s="81" t="str">
        <f t="array" ref="I207">IF(OR(A207="",G207=""),"",G207*H207)</f>
        <v/>
      </c>
      <c r="J207" s="79" t="str">
        <f t="array" ref="J207">IF(SUMPRODUCT((成品明细表!$A$6:$A$1000&gt;=$G$4)*(成品明细表!$A$6:$A$1000&lt;=$H$4)*(成品明细表!$C$6:$C$1000=$A207)*(成品明细表!$L$6:$L$1000))=0,"",SUMPRODUCT((成品明细表!$A$6:$A$1000&gt;=$G$4)*(成品明细表!$A$6:$A$1000&lt;=$H$4)*(成品明细表!$C$6:$C$1000=$A207)*(成品明细表!$L$6:$L$1000)))</f>
        <v/>
      </c>
      <c r="K207" s="99" t="str">
        <f t="array" ref="K207">IF(A207="","",VLOOKUP(A207,基础资料!A:E,4,0))</f>
        <v/>
      </c>
      <c r="L207" s="81" t="str">
        <f t="array" ref="L207">IF(OR(A207="",J207=""),"",J207*K207)</f>
        <v/>
      </c>
      <c r="M207" s="79" t="str">
        <f t="array" ref="M207">IF(AND(D207="",G207="",J207=""),"",IF(AND(D207="",G207=""),-J207,IF(AND(D207="",J207=""),-G207,IF(AND(G207="",J207=""),D207,IF(D207="",-G207-J207,IF(G207="",D207-J207,IF(J207="",D207-G207,D207-G207-J207)))))))</f>
        <v/>
      </c>
      <c r="N207" s="99" t="str">
        <f t="array" ref="N207">IF(A207="","",VLOOKUP(A207,基础资料!A:E,4,0))</f>
        <v/>
      </c>
      <c r="O207" s="81" t="str">
        <f t="array" ref="O207">IF(OR(A207="",M207=""),"",N207*M207)</f>
        <v/>
      </c>
    </row>
    <row r="208" spans="1:15" s="44" customFormat="1">
      <c r="A208" s="15"/>
      <c r="B208" s="73"/>
      <c r="C208" s="73"/>
      <c r="D208" s="74" t="str">
        <f t="array" ref="D208">IF(SUMPRODUCT((成品明细表!$A$6:$A$1000&gt;=$G$4)*(成品明细表!$A$6:$A$1000&lt;=$H$4)*(成品明细表!$C$6:$C$1000=$A208)*(成品明细表!$F$6:$F$1000))=0,"",SUMPRODUCT((成品明细表!$A$6:$A$1000&gt;=$G$4)*(成品明细表!$A$6:$A$1000&lt;=$H$4)*(成品明细表!$C$6:$C$1000=$A208)*(成品明细表!$F$6:$F$1000)))</f>
        <v/>
      </c>
      <c r="E208" s="75" t="str">
        <f t="array" ref="E208">IF(A208="","",VLOOKUP(A208,基础资料!A:E,4,0))</f>
        <v/>
      </c>
      <c r="F208" s="76" t="str">
        <f t="array" ref="F208">IF(OR(A208="",D208=""),"",E208*D208)</f>
        <v/>
      </c>
      <c r="G208" s="74" t="str">
        <f t="array" ref="G208">IF(SUMPRODUCT((成品明细表!$A$6:$A$1000&gt;=$G$4)*(成品明细表!$A$6:$A$1000&lt;=$H$4)*(成品明细表!$C$6:$C$1000=$A208)*(成品明细表!$I$6:$I$1000))=0,"",SUMPRODUCT((成品明细表!$A$6:$A$1000&gt;=$G$4)*(成品明细表!$A$6:$A$1000&lt;=$H$4)*(成品明细表!$C$6:$C$1000=$A208)*(成品明细表!$I$6:$I$1000)))</f>
        <v/>
      </c>
      <c r="H208" s="75" t="str">
        <f t="array" ref="H208">IF(A208="","",VLOOKUP(A208,基础资料!A:E,4,0))</f>
        <v/>
      </c>
      <c r="I208" s="76" t="str">
        <f t="array" ref="I208">IF(OR(A208="",G208=""),"",G208*H208)</f>
        <v/>
      </c>
      <c r="J208" s="74" t="str">
        <f t="array" ref="J208">IF(SUMPRODUCT((成品明细表!$A$6:$A$1000&gt;=$G$4)*(成品明细表!$A$6:$A$1000&lt;=$H$4)*(成品明细表!$C$6:$C$1000=$A208)*(成品明细表!$L$6:$L$1000))=0,"",SUMPRODUCT((成品明细表!$A$6:$A$1000&gt;=$G$4)*(成品明细表!$A$6:$A$1000&lt;=$H$4)*(成品明细表!$C$6:$C$1000=$A208)*(成品明细表!$L$6:$L$1000)))</f>
        <v/>
      </c>
      <c r="K208" s="98" t="str">
        <f t="array" ref="K208">IF(A208="","",VLOOKUP(A208,基础资料!A:E,4,0))</f>
        <v/>
      </c>
      <c r="L208" s="76" t="str">
        <f t="array" ref="L208">IF(OR(A208="",J208=""),"",J208*K208)</f>
        <v/>
      </c>
      <c r="M208" s="74" t="str">
        <f t="array" ref="M208">IF(AND(D208="",G208="",J208=""),"",IF(AND(D208="",G208=""),-J208,IF(AND(D208="",J208=""),-G208,IF(AND(G208="",J208=""),D208,IF(D208="",-G208-J208,IF(G208="",D208-J208,IF(J208="",D208-G208,D208-G208-J208)))))))</f>
        <v/>
      </c>
      <c r="N208" s="98" t="str">
        <f t="array" ref="N208">IF(A208="","",VLOOKUP(A208,基础资料!A:E,4,0))</f>
        <v/>
      </c>
      <c r="O208" s="76" t="str">
        <f t="array" ref="O208">IF(OR(A208="",M208=""),"",N208*M208)</f>
        <v/>
      </c>
    </row>
    <row r="209" spans="1:15" s="44" customFormat="1">
      <c r="A209" s="77"/>
      <c r="B209" s="78"/>
      <c r="C209" s="78"/>
      <c r="D209" s="79" t="str">
        <f t="array" ref="D209">IF(SUMPRODUCT((成品明细表!$A$6:$A$1000&gt;=$G$4)*(成品明细表!$A$6:$A$1000&lt;=$H$4)*(成品明细表!$C$6:$C$1000=$A209)*(成品明细表!$F$6:$F$1000))=0,"",SUMPRODUCT((成品明细表!$A$6:$A$1000&gt;=$G$4)*(成品明细表!$A$6:$A$1000&lt;=$H$4)*(成品明细表!$C$6:$C$1000=$A209)*(成品明细表!$F$6:$F$1000)))</f>
        <v/>
      </c>
      <c r="E209" s="80" t="str">
        <f t="array" ref="E209">IF(A209="","",VLOOKUP(A209,基础资料!A:E,4,0))</f>
        <v/>
      </c>
      <c r="F209" s="81" t="str">
        <f t="array" ref="F209">IF(OR(A209="",D209=""),"",E209*D209)</f>
        <v/>
      </c>
      <c r="G209" s="79" t="str">
        <f t="array" ref="G209">IF(SUMPRODUCT((成品明细表!$A$6:$A$1000&gt;=$G$4)*(成品明细表!$A$6:$A$1000&lt;=$H$4)*(成品明细表!$C$6:$C$1000=$A209)*(成品明细表!$I$6:$I$1000))=0,"",SUMPRODUCT((成品明细表!$A$6:$A$1000&gt;=$G$4)*(成品明细表!$A$6:$A$1000&lt;=$H$4)*(成品明细表!$C$6:$C$1000=$A209)*(成品明细表!$I$6:$I$1000)))</f>
        <v/>
      </c>
      <c r="H209" s="80" t="str">
        <f t="array" ref="H209">IF(A209="","",VLOOKUP(A209,基础资料!A:E,4,0))</f>
        <v/>
      </c>
      <c r="I209" s="81" t="str">
        <f t="array" ref="I209">IF(OR(A209="",G209=""),"",G209*H209)</f>
        <v/>
      </c>
      <c r="J209" s="79" t="str">
        <f t="array" ref="J209">IF(SUMPRODUCT((成品明细表!$A$6:$A$1000&gt;=$G$4)*(成品明细表!$A$6:$A$1000&lt;=$H$4)*(成品明细表!$C$6:$C$1000=$A209)*(成品明细表!$L$6:$L$1000))=0,"",SUMPRODUCT((成品明细表!$A$6:$A$1000&gt;=$G$4)*(成品明细表!$A$6:$A$1000&lt;=$H$4)*(成品明细表!$C$6:$C$1000=$A209)*(成品明细表!$L$6:$L$1000)))</f>
        <v/>
      </c>
      <c r="K209" s="99" t="str">
        <f t="array" ref="K209">IF(A209="","",VLOOKUP(A209,基础资料!A:E,4,0))</f>
        <v/>
      </c>
      <c r="L209" s="81" t="str">
        <f t="array" ref="L209">IF(OR(A209="",J209=""),"",J209*K209)</f>
        <v/>
      </c>
      <c r="M209" s="79" t="str">
        <f t="array" ref="M209">IF(AND(D209="",G209="",J209=""),"",IF(AND(D209="",G209=""),-J209,IF(AND(D209="",J209=""),-G209,IF(AND(G209="",J209=""),D209,IF(D209="",-G209-J209,IF(G209="",D209-J209,IF(J209="",D209-G209,D209-G209-J209)))))))</f>
        <v/>
      </c>
      <c r="N209" s="99" t="str">
        <f t="array" ref="N209">IF(A209="","",VLOOKUP(A209,基础资料!A:E,4,0))</f>
        <v/>
      </c>
      <c r="O209" s="81" t="str">
        <f t="array" ref="O209">IF(OR(A209="",M209=""),"",N209*M209)</f>
        <v/>
      </c>
    </row>
    <row r="210" spans="1:15" s="44" customFormat="1">
      <c r="A210" s="15"/>
      <c r="B210" s="73"/>
      <c r="C210" s="73"/>
      <c r="D210" s="74" t="str">
        <f t="array" ref="D210">IF(SUMPRODUCT((成品明细表!$A$6:$A$1000&gt;=$G$4)*(成品明细表!$A$6:$A$1000&lt;=$H$4)*(成品明细表!$C$6:$C$1000=$A210)*(成品明细表!$F$6:$F$1000))=0,"",SUMPRODUCT((成品明细表!$A$6:$A$1000&gt;=$G$4)*(成品明细表!$A$6:$A$1000&lt;=$H$4)*(成品明细表!$C$6:$C$1000=$A210)*(成品明细表!$F$6:$F$1000)))</f>
        <v/>
      </c>
      <c r="E210" s="75" t="str">
        <f t="array" ref="E210">IF(A210="","",VLOOKUP(A210,基础资料!A:E,4,0))</f>
        <v/>
      </c>
      <c r="F210" s="76" t="str">
        <f t="array" ref="F210">IF(OR(A210="",D210=""),"",E210*D210)</f>
        <v/>
      </c>
      <c r="G210" s="74" t="str">
        <f t="array" ref="G210">IF(SUMPRODUCT((成品明细表!$A$6:$A$1000&gt;=$G$4)*(成品明细表!$A$6:$A$1000&lt;=$H$4)*(成品明细表!$C$6:$C$1000=$A210)*(成品明细表!$I$6:$I$1000))=0,"",SUMPRODUCT((成品明细表!$A$6:$A$1000&gt;=$G$4)*(成品明细表!$A$6:$A$1000&lt;=$H$4)*(成品明细表!$C$6:$C$1000=$A210)*(成品明细表!$I$6:$I$1000)))</f>
        <v/>
      </c>
      <c r="H210" s="75" t="str">
        <f t="array" ref="H210">IF(A210="","",VLOOKUP(A210,基础资料!A:E,4,0))</f>
        <v/>
      </c>
      <c r="I210" s="76" t="str">
        <f t="array" ref="I210">IF(OR(A210="",G210=""),"",G210*H210)</f>
        <v/>
      </c>
      <c r="J210" s="74" t="str">
        <f t="array" ref="J210">IF(SUMPRODUCT((成品明细表!$A$6:$A$1000&gt;=$G$4)*(成品明细表!$A$6:$A$1000&lt;=$H$4)*(成品明细表!$C$6:$C$1000=$A210)*(成品明细表!$L$6:$L$1000))=0,"",SUMPRODUCT((成品明细表!$A$6:$A$1000&gt;=$G$4)*(成品明细表!$A$6:$A$1000&lt;=$H$4)*(成品明细表!$C$6:$C$1000=$A210)*(成品明细表!$L$6:$L$1000)))</f>
        <v/>
      </c>
      <c r="K210" s="98" t="str">
        <f t="array" ref="K210">IF(A210="","",VLOOKUP(A210,基础资料!A:E,4,0))</f>
        <v/>
      </c>
      <c r="L210" s="76" t="str">
        <f t="array" ref="L210">IF(OR(A210="",J210=""),"",J210*K210)</f>
        <v/>
      </c>
      <c r="M210" s="74" t="str">
        <f t="array" ref="M210">IF(AND(D210="",G210="",J210=""),"",IF(AND(D210="",G210=""),-J210,IF(AND(D210="",J210=""),-G210,IF(AND(G210="",J210=""),D210,IF(D210="",-G210-J210,IF(G210="",D210-J210,IF(J210="",D210-G210,D210-G210-J210)))))))</f>
        <v/>
      </c>
      <c r="N210" s="98" t="str">
        <f t="array" ref="N210">IF(A210="","",VLOOKUP(A210,基础资料!A:E,4,0))</f>
        <v/>
      </c>
      <c r="O210" s="76" t="str">
        <f t="array" ref="O210">IF(OR(A210="",M210=""),"",N210*M210)</f>
        <v/>
      </c>
    </row>
    <row r="211" spans="1:15" s="44" customFormat="1">
      <c r="A211" s="77"/>
      <c r="B211" s="78"/>
      <c r="C211" s="78"/>
      <c r="D211" s="79" t="str">
        <f t="array" ref="D211">IF(SUMPRODUCT((成品明细表!$A$6:$A$1000&gt;=$G$4)*(成品明细表!$A$6:$A$1000&lt;=$H$4)*(成品明细表!$C$6:$C$1000=$A211)*(成品明细表!$F$6:$F$1000))=0,"",SUMPRODUCT((成品明细表!$A$6:$A$1000&gt;=$G$4)*(成品明细表!$A$6:$A$1000&lt;=$H$4)*(成品明细表!$C$6:$C$1000=$A211)*(成品明细表!$F$6:$F$1000)))</f>
        <v/>
      </c>
      <c r="E211" s="80" t="str">
        <f t="array" ref="E211">IF(A211="","",VLOOKUP(A211,基础资料!A:E,4,0))</f>
        <v/>
      </c>
      <c r="F211" s="81" t="str">
        <f t="array" ref="F211">IF(OR(A211="",D211=""),"",E211*D211)</f>
        <v/>
      </c>
      <c r="G211" s="79" t="str">
        <f t="array" ref="G211">IF(SUMPRODUCT((成品明细表!$A$6:$A$1000&gt;=$G$4)*(成品明细表!$A$6:$A$1000&lt;=$H$4)*(成品明细表!$C$6:$C$1000=$A211)*(成品明细表!$I$6:$I$1000))=0,"",SUMPRODUCT((成品明细表!$A$6:$A$1000&gt;=$G$4)*(成品明细表!$A$6:$A$1000&lt;=$H$4)*(成品明细表!$C$6:$C$1000=$A211)*(成品明细表!$I$6:$I$1000)))</f>
        <v/>
      </c>
      <c r="H211" s="80" t="str">
        <f t="array" ref="H211">IF(A211="","",VLOOKUP(A211,基础资料!A:E,4,0))</f>
        <v/>
      </c>
      <c r="I211" s="81" t="str">
        <f t="array" ref="I211">IF(OR(A211="",G211=""),"",G211*H211)</f>
        <v/>
      </c>
      <c r="J211" s="79" t="str">
        <f t="array" ref="J211">IF(SUMPRODUCT((成品明细表!$A$6:$A$1000&gt;=$G$4)*(成品明细表!$A$6:$A$1000&lt;=$H$4)*(成品明细表!$C$6:$C$1000=$A211)*(成品明细表!$L$6:$L$1000))=0,"",SUMPRODUCT((成品明细表!$A$6:$A$1000&gt;=$G$4)*(成品明细表!$A$6:$A$1000&lt;=$H$4)*(成品明细表!$C$6:$C$1000=$A211)*(成品明细表!$L$6:$L$1000)))</f>
        <v/>
      </c>
      <c r="K211" s="99" t="str">
        <f t="array" ref="K211">IF(A211="","",VLOOKUP(A211,基础资料!A:E,4,0))</f>
        <v/>
      </c>
      <c r="L211" s="81" t="str">
        <f t="array" ref="L211">IF(OR(A211="",J211=""),"",J211*K211)</f>
        <v/>
      </c>
      <c r="M211" s="79" t="str">
        <f t="array" ref="M211">IF(AND(D211="",G211="",J211=""),"",IF(AND(D211="",G211=""),-J211,IF(AND(D211="",J211=""),-G211,IF(AND(G211="",J211=""),D211,IF(D211="",-G211-J211,IF(G211="",D211-J211,IF(J211="",D211-G211,D211-G211-J211)))))))</f>
        <v/>
      </c>
      <c r="N211" s="99" t="str">
        <f t="array" ref="N211">IF(A211="","",VLOOKUP(A211,基础资料!A:E,4,0))</f>
        <v/>
      </c>
      <c r="O211" s="81" t="str">
        <f t="array" ref="O211">IF(OR(A211="",M211=""),"",N211*M211)</f>
        <v/>
      </c>
    </row>
    <row r="212" spans="1:15" s="44" customFormat="1">
      <c r="A212" s="15"/>
      <c r="B212" s="73"/>
      <c r="C212" s="73"/>
      <c r="D212" s="74" t="str">
        <f t="array" ref="D212">IF(SUMPRODUCT((成品明细表!$A$6:$A$1000&gt;=$G$4)*(成品明细表!$A$6:$A$1000&lt;=$H$4)*(成品明细表!$C$6:$C$1000=$A212)*(成品明细表!$F$6:$F$1000))=0,"",SUMPRODUCT((成品明细表!$A$6:$A$1000&gt;=$G$4)*(成品明细表!$A$6:$A$1000&lt;=$H$4)*(成品明细表!$C$6:$C$1000=$A212)*(成品明细表!$F$6:$F$1000)))</f>
        <v/>
      </c>
      <c r="E212" s="75" t="str">
        <f t="array" ref="E212">IF(A212="","",VLOOKUP(A212,基础资料!A:E,4,0))</f>
        <v/>
      </c>
      <c r="F212" s="76" t="str">
        <f t="array" ref="F212">IF(OR(A212="",D212=""),"",E212*D212)</f>
        <v/>
      </c>
      <c r="G212" s="74" t="str">
        <f t="array" ref="G212">IF(SUMPRODUCT((成品明细表!$A$6:$A$1000&gt;=$G$4)*(成品明细表!$A$6:$A$1000&lt;=$H$4)*(成品明细表!$C$6:$C$1000=$A212)*(成品明细表!$I$6:$I$1000))=0,"",SUMPRODUCT((成品明细表!$A$6:$A$1000&gt;=$G$4)*(成品明细表!$A$6:$A$1000&lt;=$H$4)*(成品明细表!$C$6:$C$1000=$A212)*(成品明细表!$I$6:$I$1000)))</f>
        <v/>
      </c>
      <c r="H212" s="75" t="str">
        <f t="array" ref="H212">IF(A212="","",VLOOKUP(A212,基础资料!A:E,4,0))</f>
        <v/>
      </c>
      <c r="I212" s="76" t="str">
        <f t="array" ref="I212">IF(OR(A212="",G212=""),"",G212*H212)</f>
        <v/>
      </c>
      <c r="J212" s="74" t="str">
        <f t="array" ref="J212">IF(SUMPRODUCT((成品明细表!$A$6:$A$1000&gt;=$G$4)*(成品明细表!$A$6:$A$1000&lt;=$H$4)*(成品明细表!$C$6:$C$1000=$A212)*(成品明细表!$L$6:$L$1000))=0,"",SUMPRODUCT((成品明细表!$A$6:$A$1000&gt;=$G$4)*(成品明细表!$A$6:$A$1000&lt;=$H$4)*(成品明细表!$C$6:$C$1000=$A212)*(成品明细表!$L$6:$L$1000)))</f>
        <v/>
      </c>
      <c r="K212" s="98" t="str">
        <f t="array" ref="K212">IF(A212="","",VLOOKUP(A212,基础资料!A:E,4,0))</f>
        <v/>
      </c>
      <c r="L212" s="76" t="str">
        <f t="array" ref="L212">IF(OR(A212="",J212=""),"",J212*K212)</f>
        <v/>
      </c>
      <c r="M212" s="74" t="str">
        <f t="array" ref="M212">IF(AND(D212="",G212="",J212=""),"",IF(AND(D212="",G212=""),-J212,IF(AND(D212="",J212=""),-G212,IF(AND(G212="",J212=""),D212,IF(D212="",-G212-J212,IF(G212="",D212-J212,IF(J212="",D212-G212,D212-G212-J212)))))))</f>
        <v/>
      </c>
      <c r="N212" s="98" t="str">
        <f t="array" ref="N212">IF(A212="","",VLOOKUP(A212,基础资料!A:E,4,0))</f>
        <v/>
      </c>
      <c r="O212" s="76" t="str">
        <f t="array" ref="O212">IF(OR(A212="",M212=""),"",N212*M212)</f>
        <v/>
      </c>
    </row>
    <row r="213" spans="1:15" s="44" customFormat="1">
      <c r="A213" s="77"/>
      <c r="B213" s="78"/>
      <c r="C213" s="78"/>
      <c r="D213" s="79" t="str">
        <f t="array" ref="D213">IF(SUMPRODUCT((成品明细表!$A$6:$A$1000&gt;=$G$4)*(成品明细表!$A$6:$A$1000&lt;=$H$4)*(成品明细表!$C$6:$C$1000=$A213)*(成品明细表!$F$6:$F$1000))=0,"",SUMPRODUCT((成品明细表!$A$6:$A$1000&gt;=$G$4)*(成品明细表!$A$6:$A$1000&lt;=$H$4)*(成品明细表!$C$6:$C$1000=$A213)*(成品明细表!$F$6:$F$1000)))</f>
        <v/>
      </c>
      <c r="E213" s="80" t="str">
        <f t="array" ref="E213">IF(A213="","",VLOOKUP(A213,基础资料!A:E,4,0))</f>
        <v/>
      </c>
      <c r="F213" s="81" t="str">
        <f t="array" ref="F213">IF(OR(A213="",D213=""),"",E213*D213)</f>
        <v/>
      </c>
      <c r="G213" s="79" t="str">
        <f t="array" ref="G213">IF(SUMPRODUCT((成品明细表!$A$6:$A$1000&gt;=$G$4)*(成品明细表!$A$6:$A$1000&lt;=$H$4)*(成品明细表!$C$6:$C$1000=$A213)*(成品明细表!$I$6:$I$1000))=0,"",SUMPRODUCT((成品明细表!$A$6:$A$1000&gt;=$G$4)*(成品明细表!$A$6:$A$1000&lt;=$H$4)*(成品明细表!$C$6:$C$1000=$A213)*(成品明细表!$I$6:$I$1000)))</f>
        <v/>
      </c>
      <c r="H213" s="80" t="str">
        <f t="array" ref="H213">IF(A213="","",VLOOKUP(A213,基础资料!A:E,4,0))</f>
        <v/>
      </c>
      <c r="I213" s="81" t="str">
        <f t="array" ref="I213">IF(OR(A213="",G213=""),"",G213*H213)</f>
        <v/>
      </c>
      <c r="J213" s="79" t="str">
        <f t="array" ref="J213">IF(SUMPRODUCT((成品明细表!$A$6:$A$1000&gt;=$G$4)*(成品明细表!$A$6:$A$1000&lt;=$H$4)*(成品明细表!$C$6:$C$1000=$A213)*(成品明细表!$L$6:$L$1000))=0,"",SUMPRODUCT((成品明细表!$A$6:$A$1000&gt;=$G$4)*(成品明细表!$A$6:$A$1000&lt;=$H$4)*(成品明细表!$C$6:$C$1000=$A213)*(成品明细表!$L$6:$L$1000)))</f>
        <v/>
      </c>
      <c r="K213" s="99" t="str">
        <f t="array" ref="K213">IF(A213="","",VLOOKUP(A213,基础资料!A:E,4,0))</f>
        <v/>
      </c>
      <c r="L213" s="81" t="str">
        <f t="array" ref="L213">IF(OR(A213="",J213=""),"",J213*K213)</f>
        <v/>
      </c>
      <c r="M213" s="79" t="str">
        <f t="array" ref="M213">IF(AND(D213="",G213="",J213=""),"",IF(AND(D213="",G213=""),-J213,IF(AND(D213="",J213=""),-G213,IF(AND(G213="",J213=""),D213,IF(D213="",-G213-J213,IF(G213="",D213-J213,IF(J213="",D213-G213,D213-G213-J213)))))))</f>
        <v/>
      </c>
      <c r="N213" s="99" t="str">
        <f t="array" ref="N213">IF(A213="","",VLOOKUP(A213,基础资料!A:E,4,0))</f>
        <v/>
      </c>
      <c r="O213" s="81" t="str">
        <f t="array" ref="O213">IF(OR(A213="",M213=""),"",N213*M213)</f>
        <v/>
      </c>
    </row>
    <row r="214" spans="1:15" s="44" customFormat="1">
      <c r="A214" s="15"/>
      <c r="B214" s="73"/>
      <c r="C214" s="73"/>
      <c r="D214" s="74" t="str">
        <f t="array" ref="D214">IF(SUMPRODUCT((成品明细表!$A$6:$A$1000&gt;=$G$4)*(成品明细表!$A$6:$A$1000&lt;=$H$4)*(成品明细表!$C$6:$C$1000=$A214)*(成品明细表!$F$6:$F$1000))=0,"",SUMPRODUCT((成品明细表!$A$6:$A$1000&gt;=$G$4)*(成品明细表!$A$6:$A$1000&lt;=$H$4)*(成品明细表!$C$6:$C$1000=$A214)*(成品明细表!$F$6:$F$1000)))</f>
        <v/>
      </c>
      <c r="E214" s="75" t="str">
        <f t="array" ref="E214">IF(A214="","",VLOOKUP(A214,基础资料!A:E,4,0))</f>
        <v/>
      </c>
      <c r="F214" s="76" t="str">
        <f t="array" ref="F214">IF(OR(A214="",D214=""),"",E214*D214)</f>
        <v/>
      </c>
      <c r="G214" s="74" t="str">
        <f t="array" ref="G214">IF(SUMPRODUCT((成品明细表!$A$6:$A$1000&gt;=$G$4)*(成品明细表!$A$6:$A$1000&lt;=$H$4)*(成品明细表!$C$6:$C$1000=$A214)*(成品明细表!$I$6:$I$1000))=0,"",SUMPRODUCT((成品明细表!$A$6:$A$1000&gt;=$G$4)*(成品明细表!$A$6:$A$1000&lt;=$H$4)*(成品明细表!$C$6:$C$1000=$A214)*(成品明细表!$I$6:$I$1000)))</f>
        <v/>
      </c>
      <c r="H214" s="75" t="str">
        <f t="array" ref="H214">IF(A214="","",VLOOKUP(A214,基础资料!A:E,4,0))</f>
        <v/>
      </c>
      <c r="I214" s="76" t="str">
        <f t="array" ref="I214">IF(OR(A214="",G214=""),"",G214*H214)</f>
        <v/>
      </c>
      <c r="J214" s="74" t="str">
        <f t="array" ref="J214">IF(SUMPRODUCT((成品明细表!$A$6:$A$1000&gt;=$G$4)*(成品明细表!$A$6:$A$1000&lt;=$H$4)*(成品明细表!$C$6:$C$1000=$A214)*(成品明细表!$L$6:$L$1000))=0,"",SUMPRODUCT((成品明细表!$A$6:$A$1000&gt;=$G$4)*(成品明细表!$A$6:$A$1000&lt;=$H$4)*(成品明细表!$C$6:$C$1000=$A214)*(成品明细表!$L$6:$L$1000)))</f>
        <v/>
      </c>
      <c r="K214" s="98" t="str">
        <f t="array" ref="K214">IF(A214="","",VLOOKUP(A214,基础资料!A:E,4,0))</f>
        <v/>
      </c>
      <c r="L214" s="76" t="str">
        <f t="array" ref="L214">IF(OR(A214="",J214=""),"",J214*K214)</f>
        <v/>
      </c>
      <c r="M214" s="74" t="str">
        <f t="array" ref="M214">IF(AND(D214="",G214="",J214=""),"",IF(AND(D214="",G214=""),-J214,IF(AND(D214="",J214=""),-G214,IF(AND(G214="",J214=""),D214,IF(D214="",-G214-J214,IF(G214="",D214-J214,IF(J214="",D214-G214,D214-G214-J214)))))))</f>
        <v/>
      </c>
      <c r="N214" s="98" t="str">
        <f t="array" ref="N214">IF(A214="","",VLOOKUP(A214,基础资料!A:E,4,0))</f>
        <v/>
      </c>
      <c r="O214" s="76" t="str">
        <f t="array" ref="O214">IF(OR(A214="",M214=""),"",N214*M214)</f>
        <v/>
      </c>
    </row>
    <row r="215" spans="1:15" s="44" customFormat="1">
      <c r="A215" s="77"/>
      <c r="B215" s="78"/>
      <c r="C215" s="78"/>
      <c r="D215" s="79" t="str">
        <f t="array" ref="D215">IF(SUMPRODUCT((成品明细表!$A$6:$A$1000&gt;=$G$4)*(成品明细表!$A$6:$A$1000&lt;=$H$4)*(成品明细表!$C$6:$C$1000=$A215)*(成品明细表!$F$6:$F$1000))=0,"",SUMPRODUCT((成品明细表!$A$6:$A$1000&gt;=$G$4)*(成品明细表!$A$6:$A$1000&lt;=$H$4)*(成品明细表!$C$6:$C$1000=$A215)*(成品明细表!$F$6:$F$1000)))</f>
        <v/>
      </c>
      <c r="E215" s="80" t="str">
        <f t="array" ref="E215">IF(A215="","",VLOOKUP(A215,基础资料!A:E,4,0))</f>
        <v/>
      </c>
      <c r="F215" s="81" t="str">
        <f t="array" ref="F215">IF(OR(A215="",D215=""),"",E215*D215)</f>
        <v/>
      </c>
      <c r="G215" s="79" t="str">
        <f t="array" ref="G215">IF(SUMPRODUCT((成品明细表!$A$6:$A$1000&gt;=$G$4)*(成品明细表!$A$6:$A$1000&lt;=$H$4)*(成品明细表!$C$6:$C$1000=$A215)*(成品明细表!$I$6:$I$1000))=0,"",SUMPRODUCT((成品明细表!$A$6:$A$1000&gt;=$G$4)*(成品明细表!$A$6:$A$1000&lt;=$H$4)*(成品明细表!$C$6:$C$1000=$A215)*(成品明细表!$I$6:$I$1000)))</f>
        <v/>
      </c>
      <c r="H215" s="80" t="str">
        <f t="array" ref="H215">IF(A215="","",VLOOKUP(A215,基础资料!A:E,4,0))</f>
        <v/>
      </c>
      <c r="I215" s="81" t="str">
        <f t="array" ref="I215">IF(OR(A215="",G215=""),"",G215*H215)</f>
        <v/>
      </c>
      <c r="J215" s="79" t="str">
        <f t="array" ref="J215">IF(SUMPRODUCT((成品明细表!$A$6:$A$1000&gt;=$G$4)*(成品明细表!$A$6:$A$1000&lt;=$H$4)*(成品明细表!$C$6:$C$1000=$A215)*(成品明细表!$L$6:$L$1000))=0,"",SUMPRODUCT((成品明细表!$A$6:$A$1000&gt;=$G$4)*(成品明细表!$A$6:$A$1000&lt;=$H$4)*(成品明细表!$C$6:$C$1000=$A215)*(成品明细表!$L$6:$L$1000)))</f>
        <v/>
      </c>
      <c r="K215" s="99" t="str">
        <f t="array" ref="K215">IF(A215="","",VLOOKUP(A215,基础资料!A:E,4,0))</f>
        <v/>
      </c>
      <c r="L215" s="81" t="str">
        <f t="array" ref="L215">IF(OR(A215="",J215=""),"",J215*K215)</f>
        <v/>
      </c>
      <c r="M215" s="79" t="str">
        <f t="array" ref="M215">IF(AND(D215="",G215="",J215=""),"",IF(AND(D215="",G215=""),-J215,IF(AND(D215="",J215=""),-G215,IF(AND(G215="",J215=""),D215,IF(D215="",-G215-J215,IF(G215="",D215-J215,IF(J215="",D215-G215,D215-G215-J215)))))))</f>
        <v/>
      </c>
      <c r="N215" s="99" t="str">
        <f t="array" ref="N215">IF(A215="","",VLOOKUP(A215,基础资料!A:E,4,0))</f>
        <v/>
      </c>
      <c r="O215" s="81" t="str">
        <f t="array" ref="O215">IF(OR(A215="",M215=""),"",N215*M215)</f>
        <v/>
      </c>
    </row>
    <row r="216" spans="1:15" s="44" customFormat="1">
      <c r="A216" s="15"/>
      <c r="B216" s="73"/>
      <c r="C216" s="73"/>
      <c r="D216" s="74" t="str">
        <f t="array" ref="D216">IF(SUMPRODUCT((成品明细表!$A$6:$A$1000&gt;=$G$4)*(成品明细表!$A$6:$A$1000&lt;=$H$4)*(成品明细表!$C$6:$C$1000=$A216)*(成品明细表!$F$6:$F$1000))=0,"",SUMPRODUCT((成品明细表!$A$6:$A$1000&gt;=$G$4)*(成品明细表!$A$6:$A$1000&lt;=$H$4)*(成品明细表!$C$6:$C$1000=$A216)*(成品明细表!$F$6:$F$1000)))</f>
        <v/>
      </c>
      <c r="E216" s="75" t="str">
        <f t="array" ref="E216">IF(A216="","",VLOOKUP(A216,基础资料!A:E,4,0))</f>
        <v/>
      </c>
      <c r="F216" s="76" t="str">
        <f t="array" ref="F216">IF(OR(A216="",D216=""),"",E216*D216)</f>
        <v/>
      </c>
      <c r="G216" s="74" t="str">
        <f t="array" ref="G216">IF(SUMPRODUCT((成品明细表!$A$6:$A$1000&gt;=$G$4)*(成品明细表!$A$6:$A$1000&lt;=$H$4)*(成品明细表!$C$6:$C$1000=$A216)*(成品明细表!$I$6:$I$1000))=0,"",SUMPRODUCT((成品明细表!$A$6:$A$1000&gt;=$G$4)*(成品明细表!$A$6:$A$1000&lt;=$H$4)*(成品明细表!$C$6:$C$1000=$A216)*(成品明细表!$I$6:$I$1000)))</f>
        <v/>
      </c>
      <c r="H216" s="75" t="str">
        <f t="array" ref="H216">IF(A216="","",VLOOKUP(A216,基础资料!A:E,4,0))</f>
        <v/>
      </c>
      <c r="I216" s="76" t="str">
        <f t="array" ref="I216">IF(OR(A216="",G216=""),"",G216*H216)</f>
        <v/>
      </c>
      <c r="J216" s="74" t="str">
        <f t="array" ref="J216">IF(SUMPRODUCT((成品明细表!$A$6:$A$1000&gt;=$G$4)*(成品明细表!$A$6:$A$1000&lt;=$H$4)*(成品明细表!$C$6:$C$1000=$A216)*(成品明细表!$L$6:$L$1000))=0,"",SUMPRODUCT((成品明细表!$A$6:$A$1000&gt;=$G$4)*(成品明细表!$A$6:$A$1000&lt;=$H$4)*(成品明细表!$C$6:$C$1000=$A216)*(成品明细表!$L$6:$L$1000)))</f>
        <v/>
      </c>
      <c r="K216" s="98" t="str">
        <f t="array" ref="K216">IF(A216="","",VLOOKUP(A216,基础资料!A:E,4,0))</f>
        <v/>
      </c>
      <c r="L216" s="76" t="str">
        <f t="array" ref="L216">IF(OR(A216="",J216=""),"",J216*K216)</f>
        <v/>
      </c>
      <c r="M216" s="74" t="str">
        <f t="array" ref="M216">IF(AND(D216="",G216="",J216=""),"",IF(AND(D216="",G216=""),-J216,IF(AND(D216="",J216=""),-G216,IF(AND(G216="",J216=""),D216,IF(D216="",-G216-J216,IF(G216="",D216-J216,IF(J216="",D216-G216,D216-G216-J216)))))))</f>
        <v/>
      </c>
      <c r="N216" s="98" t="str">
        <f t="array" ref="N216">IF(A216="","",VLOOKUP(A216,基础资料!A:E,4,0))</f>
        <v/>
      </c>
      <c r="O216" s="76" t="str">
        <f t="array" ref="O216">IF(OR(A216="",M216=""),"",N216*M216)</f>
        <v/>
      </c>
    </row>
    <row r="217" spans="1:15" s="44" customFormat="1">
      <c r="A217" s="77"/>
      <c r="B217" s="78"/>
      <c r="C217" s="78"/>
      <c r="D217" s="79" t="str">
        <f t="array" ref="D217">IF(SUMPRODUCT((成品明细表!$A$6:$A$1000&gt;=$G$4)*(成品明细表!$A$6:$A$1000&lt;=$H$4)*(成品明细表!$C$6:$C$1000=$A217)*(成品明细表!$F$6:$F$1000))=0,"",SUMPRODUCT((成品明细表!$A$6:$A$1000&gt;=$G$4)*(成品明细表!$A$6:$A$1000&lt;=$H$4)*(成品明细表!$C$6:$C$1000=$A217)*(成品明细表!$F$6:$F$1000)))</f>
        <v/>
      </c>
      <c r="E217" s="80" t="str">
        <f t="array" ref="E217">IF(A217="","",VLOOKUP(A217,基础资料!A:E,4,0))</f>
        <v/>
      </c>
      <c r="F217" s="81" t="str">
        <f t="array" ref="F217">IF(OR(A217="",D217=""),"",E217*D217)</f>
        <v/>
      </c>
      <c r="G217" s="79" t="str">
        <f t="array" ref="G217">IF(SUMPRODUCT((成品明细表!$A$6:$A$1000&gt;=$G$4)*(成品明细表!$A$6:$A$1000&lt;=$H$4)*(成品明细表!$C$6:$C$1000=$A217)*(成品明细表!$I$6:$I$1000))=0,"",SUMPRODUCT((成品明细表!$A$6:$A$1000&gt;=$G$4)*(成品明细表!$A$6:$A$1000&lt;=$H$4)*(成品明细表!$C$6:$C$1000=$A217)*(成品明细表!$I$6:$I$1000)))</f>
        <v/>
      </c>
      <c r="H217" s="80" t="str">
        <f t="array" ref="H217">IF(A217="","",VLOOKUP(A217,基础资料!A:E,4,0))</f>
        <v/>
      </c>
      <c r="I217" s="81" t="str">
        <f t="array" ref="I217">IF(OR(A217="",G217=""),"",G217*H217)</f>
        <v/>
      </c>
      <c r="J217" s="79" t="str">
        <f t="array" ref="J217">IF(SUMPRODUCT((成品明细表!$A$6:$A$1000&gt;=$G$4)*(成品明细表!$A$6:$A$1000&lt;=$H$4)*(成品明细表!$C$6:$C$1000=$A217)*(成品明细表!$L$6:$L$1000))=0,"",SUMPRODUCT((成品明细表!$A$6:$A$1000&gt;=$G$4)*(成品明细表!$A$6:$A$1000&lt;=$H$4)*(成品明细表!$C$6:$C$1000=$A217)*(成品明细表!$L$6:$L$1000)))</f>
        <v/>
      </c>
      <c r="K217" s="99" t="str">
        <f t="array" ref="K217">IF(A217="","",VLOOKUP(A217,基础资料!A:E,4,0))</f>
        <v/>
      </c>
      <c r="L217" s="81" t="str">
        <f t="array" ref="L217">IF(OR(A217="",J217=""),"",J217*K217)</f>
        <v/>
      </c>
      <c r="M217" s="79" t="str">
        <f t="array" ref="M217">IF(AND(D217="",G217="",J217=""),"",IF(AND(D217="",G217=""),-J217,IF(AND(D217="",J217=""),-G217,IF(AND(G217="",J217=""),D217,IF(D217="",-G217-J217,IF(G217="",D217-J217,IF(J217="",D217-G217,D217-G217-J217)))))))</f>
        <v/>
      </c>
      <c r="N217" s="99" t="str">
        <f t="array" ref="N217">IF(A217="","",VLOOKUP(A217,基础资料!A:E,4,0))</f>
        <v/>
      </c>
      <c r="O217" s="81" t="str">
        <f t="array" ref="O217">IF(OR(A217="",M217=""),"",N217*M217)</f>
        <v/>
      </c>
    </row>
    <row r="218" spans="1:15" s="44" customFormat="1">
      <c r="A218" s="15"/>
      <c r="B218" s="73"/>
      <c r="C218" s="73"/>
      <c r="D218" s="74" t="str">
        <f t="array" ref="D218">IF(SUMPRODUCT((成品明细表!$A$6:$A$1000&gt;=$G$4)*(成品明细表!$A$6:$A$1000&lt;=$H$4)*(成品明细表!$C$6:$C$1000=$A218)*(成品明细表!$F$6:$F$1000))=0,"",SUMPRODUCT((成品明细表!$A$6:$A$1000&gt;=$G$4)*(成品明细表!$A$6:$A$1000&lt;=$H$4)*(成品明细表!$C$6:$C$1000=$A218)*(成品明细表!$F$6:$F$1000)))</f>
        <v/>
      </c>
      <c r="E218" s="75" t="str">
        <f t="array" ref="E218">IF(A218="","",VLOOKUP(A218,基础资料!A:E,4,0))</f>
        <v/>
      </c>
      <c r="F218" s="76" t="str">
        <f t="array" ref="F218">IF(OR(A218="",D218=""),"",E218*D218)</f>
        <v/>
      </c>
      <c r="G218" s="74" t="str">
        <f t="array" ref="G218">IF(SUMPRODUCT((成品明细表!$A$6:$A$1000&gt;=$G$4)*(成品明细表!$A$6:$A$1000&lt;=$H$4)*(成品明细表!$C$6:$C$1000=$A218)*(成品明细表!$I$6:$I$1000))=0,"",SUMPRODUCT((成品明细表!$A$6:$A$1000&gt;=$G$4)*(成品明细表!$A$6:$A$1000&lt;=$H$4)*(成品明细表!$C$6:$C$1000=$A218)*(成品明细表!$I$6:$I$1000)))</f>
        <v/>
      </c>
      <c r="H218" s="75" t="str">
        <f t="array" ref="H218">IF(A218="","",VLOOKUP(A218,基础资料!A:E,4,0))</f>
        <v/>
      </c>
      <c r="I218" s="76" t="str">
        <f t="array" ref="I218">IF(OR(A218="",G218=""),"",G218*H218)</f>
        <v/>
      </c>
      <c r="J218" s="74" t="str">
        <f t="array" ref="J218">IF(SUMPRODUCT((成品明细表!$A$6:$A$1000&gt;=$G$4)*(成品明细表!$A$6:$A$1000&lt;=$H$4)*(成品明细表!$C$6:$C$1000=$A218)*(成品明细表!$L$6:$L$1000))=0,"",SUMPRODUCT((成品明细表!$A$6:$A$1000&gt;=$G$4)*(成品明细表!$A$6:$A$1000&lt;=$H$4)*(成品明细表!$C$6:$C$1000=$A218)*(成品明细表!$L$6:$L$1000)))</f>
        <v/>
      </c>
      <c r="K218" s="98" t="str">
        <f t="array" ref="K218">IF(A218="","",VLOOKUP(A218,基础资料!A:E,4,0))</f>
        <v/>
      </c>
      <c r="L218" s="76" t="str">
        <f t="array" ref="L218">IF(OR(A218="",J218=""),"",J218*K218)</f>
        <v/>
      </c>
      <c r="M218" s="74" t="str">
        <f t="array" ref="M218">IF(AND(D218="",G218="",J218=""),"",IF(AND(D218="",G218=""),-J218,IF(AND(D218="",J218=""),-G218,IF(AND(G218="",J218=""),D218,IF(D218="",-G218-J218,IF(G218="",D218-J218,IF(J218="",D218-G218,D218-G218-J218)))))))</f>
        <v/>
      </c>
      <c r="N218" s="98" t="str">
        <f t="array" ref="N218">IF(A218="","",VLOOKUP(A218,基础资料!A:E,4,0))</f>
        <v/>
      </c>
      <c r="O218" s="76" t="str">
        <f t="array" ref="O218">IF(OR(A218="",M218=""),"",N218*M218)</f>
        <v/>
      </c>
    </row>
    <row r="219" spans="1:15" s="44" customFormat="1">
      <c r="A219" s="77"/>
      <c r="B219" s="78"/>
      <c r="C219" s="78"/>
      <c r="D219" s="79" t="str">
        <f t="array" ref="D219">IF(SUMPRODUCT((成品明细表!$A$6:$A$1000&gt;=$G$4)*(成品明细表!$A$6:$A$1000&lt;=$H$4)*(成品明细表!$C$6:$C$1000=$A219)*(成品明细表!$F$6:$F$1000))=0,"",SUMPRODUCT((成品明细表!$A$6:$A$1000&gt;=$G$4)*(成品明细表!$A$6:$A$1000&lt;=$H$4)*(成品明细表!$C$6:$C$1000=$A219)*(成品明细表!$F$6:$F$1000)))</f>
        <v/>
      </c>
      <c r="E219" s="80" t="str">
        <f t="array" ref="E219">IF(A219="","",VLOOKUP(A219,基础资料!A:E,4,0))</f>
        <v/>
      </c>
      <c r="F219" s="81" t="str">
        <f t="array" ref="F219">IF(OR(A219="",D219=""),"",E219*D219)</f>
        <v/>
      </c>
      <c r="G219" s="79" t="str">
        <f t="array" ref="G219">IF(SUMPRODUCT((成品明细表!$A$6:$A$1000&gt;=$G$4)*(成品明细表!$A$6:$A$1000&lt;=$H$4)*(成品明细表!$C$6:$C$1000=$A219)*(成品明细表!$I$6:$I$1000))=0,"",SUMPRODUCT((成品明细表!$A$6:$A$1000&gt;=$G$4)*(成品明细表!$A$6:$A$1000&lt;=$H$4)*(成品明细表!$C$6:$C$1000=$A219)*(成品明细表!$I$6:$I$1000)))</f>
        <v/>
      </c>
      <c r="H219" s="80" t="str">
        <f t="array" ref="H219">IF(A219="","",VLOOKUP(A219,基础资料!A:E,4,0))</f>
        <v/>
      </c>
      <c r="I219" s="81" t="str">
        <f t="array" ref="I219">IF(OR(A219="",G219=""),"",G219*H219)</f>
        <v/>
      </c>
      <c r="J219" s="79" t="str">
        <f t="array" ref="J219">IF(SUMPRODUCT((成品明细表!$A$6:$A$1000&gt;=$G$4)*(成品明细表!$A$6:$A$1000&lt;=$H$4)*(成品明细表!$C$6:$C$1000=$A219)*(成品明细表!$L$6:$L$1000))=0,"",SUMPRODUCT((成品明细表!$A$6:$A$1000&gt;=$G$4)*(成品明细表!$A$6:$A$1000&lt;=$H$4)*(成品明细表!$C$6:$C$1000=$A219)*(成品明细表!$L$6:$L$1000)))</f>
        <v/>
      </c>
      <c r="K219" s="99" t="str">
        <f t="array" ref="K219">IF(A219="","",VLOOKUP(A219,基础资料!A:E,4,0))</f>
        <v/>
      </c>
      <c r="L219" s="81" t="str">
        <f t="array" ref="L219">IF(OR(A219="",J219=""),"",J219*K219)</f>
        <v/>
      </c>
      <c r="M219" s="79" t="str">
        <f t="array" ref="M219">IF(AND(D219="",G219="",J219=""),"",IF(AND(D219="",G219=""),-J219,IF(AND(D219="",J219=""),-G219,IF(AND(G219="",J219=""),D219,IF(D219="",-G219-J219,IF(G219="",D219-J219,IF(J219="",D219-G219,D219-G219-J219)))))))</f>
        <v/>
      </c>
      <c r="N219" s="99" t="str">
        <f t="array" ref="N219">IF(A219="","",VLOOKUP(A219,基础资料!A:E,4,0))</f>
        <v/>
      </c>
      <c r="O219" s="81" t="str">
        <f t="array" ref="O219">IF(OR(A219="",M219=""),"",N219*M219)</f>
        <v/>
      </c>
    </row>
    <row r="220" spans="1:15" s="44" customFormat="1">
      <c r="A220" s="15"/>
      <c r="B220" s="73"/>
      <c r="C220" s="73"/>
      <c r="D220" s="74" t="str">
        <f t="array" ref="D220">IF(SUMPRODUCT((成品明细表!$A$6:$A$1000&gt;=$G$4)*(成品明细表!$A$6:$A$1000&lt;=$H$4)*(成品明细表!$C$6:$C$1000=$A220)*(成品明细表!$F$6:$F$1000))=0,"",SUMPRODUCT((成品明细表!$A$6:$A$1000&gt;=$G$4)*(成品明细表!$A$6:$A$1000&lt;=$H$4)*(成品明细表!$C$6:$C$1000=$A220)*(成品明细表!$F$6:$F$1000)))</f>
        <v/>
      </c>
      <c r="E220" s="75" t="str">
        <f t="array" ref="E220">IF(A220="","",VLOOKUP(A220,基础资料!A:E,4,0))</f>
        <v/>
      </c>
      <c r="F220" s="76" t="str">
        <f t="array" ref="F220">IF(OR(A220="",D220=""),"",E220*D220)</f>
        <v/>
      </c>
      <c r="G220" s="74" t="str">
        <f t="array" ref="G220">IF(SUMPRODUCT((成品明细表!$A$6:$A$1000&gt;=$G$4)*(成品明细表!$A$6:$A$1000&lt;=$H$4)*(成品明细表!$C$6:$C$1000=$A220)*(成品明细表!$I$6:$I$1000))=0,"",SUMPRODUCT((成品明细表!$A$6:$A$1000&gt;=$G$4)*(成品明细表!$A$6:$A$1000&lt;=$H$4)*(成品明细表!$C$6:$C$1000=$A220)*(成品明细表!$I$6:$I$1000)))</f>
        <v/>
      </c>
      <c r="H220" s="75" t="str">
        <f t="array" ref="H220">IF(A220="","",VLOOKUP(A220,基础资料!A:E,4,0))</f>
        <v/>
      </c>
      <c r="I220" s="76" t="str">
        <f t="array" ref="I220">IF(OR(A220="",G220=""),"",G220*H220)</f>
        <v/>
      </c>
      <c r="J220" s="74" t="str">
        <f t="array" ref="J220">IF(SUMPRODUCT((成品明细表!$A$6:$A$1000&gt;=$G$4)*(成品明细表!$A$6:$A$1000&lt;=$H$4)*(成品明细表!$C$6:$C$1000=$A220)*(成品明细表!$L$6:$L$1000))=0,"",SUMPRODUCT((成品明细表!$A$6:$A$1000&gt;=$G$4)*(成品明细表!$A$6:$A$1000&lt;=$H$4)*(成品明细表!$C$6:$C$1000=$A220)*(成品明细表!$L$6:$L$1000)))</f>
        <v/>
      </c>
      <c r="K220" s="98" t="str">
        <f t="array" ref="K220">IF(A220="","",VLOOKUP(A220,基础资料!A:E,4,0))</f>
        <v/>
      </c>
      <c r="L220" s="76" t="str">
        <f t="array" ref="L220">IF(OR(A220="",J220=""),"",J220*K220)</f>
        <v/>
      </c>
      <c r="M220" s="74" t="str">
        <f t="array" ref="M220">IF(AND(D220="",G220="",J220=""),"",IF(AND(D220="",G220=""),-J220,IF(AND(D220="",J220=""),-G220,IF(AND(G220="",J220=""),D220,IF(D220="",-G220-J220,IF(G220="",D220-J220,IF(J220="",D220-G220,D220-G220-J220)))))))</f>
        <v/>
      </c>
      <c r="N220" s="98" t="str">
        <f t="array" ref="N220">IF(A220="","",VLOOKUP(A220,基础资料!A:E,4,0))</f>
        <v/>
      </c>
      <c r="O220" s="76" t="str">
        <f t="array" ref="O220">IF(OR(A220="",M220=""),"",N220*M220)</f>
        <v/>
      </c>
    </row>
    <row r="221" spans="1:15" s="44" customFormat="1">
      <c r="A221" s="77"/>
      <c r="B221" s="78"/>
      <c r="C221" s="78"/>
      <c r="D221" s="79" t="str">
        <f t="array" ref="D221">IF(SUMPRODUCT((成品明细表!$A$6:$A$1000&gt;=$G$4)*(成品明细表!$A$6:$A$1000&lt;=$H$4)*(成品明细表!$C$6:$C$1000=$A221)*(成品明细表!$F$6:$F$1000))=0,"",SUMPRODUCT((成品明细表!$A$6:$A$1000&gt;=$G$4)*(成品明细表!$A$6:$A$1000&lt;=$H$4)*(成品明细表!$C$6:$C$1000=$A221)*(成品明细表!$F$6:$F$1000)))</f>
        <v/>
      </c>
      <c r="E221" s="80" t="str">
        <f t="array" ref="E221">IF(A221="","",VLOOKUP(A221,基础资料!A:E,4,0))</f>
        <v/>
      </c>
      <c r="F221" s="81" t="str">
        <f t="array" ref="F221">IF(OR(A221="",D221=""),"",E221*D221)</f>
        <v/>
      </c>
      <c r="G221" s="79" t="str">
        <f t="array" ref="G221">IF(SUMPRODUCT((成品明细表!$A$6:$A$1000&gt;=$G$4)*(成品明细表!$A$6:$A$1000&lt;=$H$4)*(成品明细表!$C$6:$C$1000=$A221)*(成品明细表!$I$6:$I$1000))=0,"",SUMPRODUCT((成品明细表!$A$6:$A$1000&gt;=$G$4)*(成品明细表!$A$6:$A$1000&lt;=$H$4)*(成品明细表!$C$6:$C$1000=$A221)*(成品明细表!$I$6:$I$1000)))</f>
        <v/>
      </c>
      <c r="H221" s="80" t="str">
        <f t="array" ref="H221">IF(A221="","",VLOOKUP(A221,基础资料!A:E,4,0))</f>
        <v/>
      </c>
      <c r="I221" s="81" t="str">
        <f t="array" ref="I221">IF(OR(A221="",G221=""),"",G221*H221)</f>
        <v/>
      </c>
      <c r="J221" s="79" t="str">
        <f t="array" ref="J221">IF(SUMPRODUCT((成品明细表!$A$6:$A$1000&gt;=$G$4)*(成品明细表!$A$6:$A$1000&lt;=$H$4)*(成品明细表!$C$6:$C$1000=$A221)*(成品明细表!$L$6:$L$1000))=0,"",SUMPRODUCT((成品明细表!$A$6:$A$1000&gt;=$G$4)*(成品明细表!$A$6:$A$1000&lt;=$H$4)*(成品明细表!$C$6:$C$1000=$A221)*(成品明细表!$L$6:$L$1000)))</f>
        <v/>
      </c>
      <c r="K221" s="99" t="str">
        <f t="array" ref="K221">IF(A221="","",VLOOKUP(A221,基础资料!A:E,4,0))</f>
        <v/>
      </c>
      <c r="L221" s="81" t="str">
        <f t="array" ref="L221">IF(OR(A221="",J221=""),"",J221*K221)</f>
        <v/>
      </c>
      <c r="M221" s="79" t="str">
        <f t="array" ref="M221">IF(AND(D221="",G221="",J221=""),"",IF(AND(D221="",G221=""),-J221,IF(AND(D221="",J221=""),-G221,IF(AND(G221="",J221=""),D221,IF(D221="",-G221-J221,IF(G221="",D221-J221,IF(J221="",D221-G221,D221-G221-J221)))))))</f>
        <v/>
      </c>
      <c r="N221" s="99" t="str">
        <f t="array" ref="N221">IF(A221="","",VLOOKUP(A221,基础资料!A:E,4,0))</f>
        <v/>
      </c>
      <c r="O221" s="81" t="str">
        <f t="array" ref="O221">IF(OR(A221="",M221=""),"",N221*M221)</f>
        <v/>
      </c>
    </row>
    <row r="222" spans="1:15" s="44" customFormat="1">
      <c r="A222" s="15"/>
      <c r="B222" s="73"/>
      <c r="C222" s="73"/>
      <c r="D222" s="74" t="str">
        <f t="array" ref="D222">IF(SUMPRODUCT((成品明细表!$A$6:$A$1000&gt;=$G$4)*(成品明细表!$A$6:$A$1000&lt;=$H$4)*(成品明细表!$C$6:$C$1000=$A222)*(成品明细表!$F$6:$F$1000))=0,"",SUMPRODUCT((成品明细表!$A$6:$A$1000&gt;=$G$4)*(成品明细表!$A$6:$A$1000&lt;=$H$4)*(成品明细表!$C$6:$C$1000=$A222)*(成品明细表!$F$6:$F$1000)))</f>
        <v/>
      </c>
      <c r="E222" s="75" t="str">
        <f t="array" ref="E222">IF(A222="","",VLOOKUP(A222,基础资料!A:E,4,0))</f>
        <v/>
      </c>
      <c r="F222" s="76" t="str">
        <f t="array" ref="F222">IF(OR(A222="",D222=""),"",E222*D222)</f>
        <v/>
      </c>
      <c r="G222" s="74" t="str">
        <f t="array" ref="G222">IF(SUMPRODUCT((成品明细表!$A$6:$A$1000&gt;=$G$4)*(成品明细表!$A$6:$A$1000&lt;=$H$4)*(成品明细表!$C$6:$C$1000=$A222)*(成品明细表!$I$6:$I$1000))=0,"",SUMPRODUCT((成品明细表!$A$6:$A$1000&gt;=$G$4)*(成品明细表!$A$6:$A$1000&lt;=$H$4)*(成品明细表!$C$6:$C$1000=$A222)*(成品明细表!$I$6:$I$1000)))</f>
        <v/>
      </c>
      <c r="H222" s="75" t="str">
        <f t="array" ref="H222">IF(A222="","",VLOOKUP(A222,基础资料!A:E,4,0))</f>
        <v/>
      </c>
      <c r="I222" s="76" t="str">
        <f t="array" ref="I222">IF(OR(A222="",G222=""),"",G222*H222)</f>
        <v/>
      </c>
      <c r="J222" s="74" t="str">
        <f t="array" ref="J222">IF(SUMPRODUCT((成品明细表!$A$6:$A$1000&gt;=$G$4)*(成品明细表!$A$6:$A$1000&lt;=$H$4)*(成品明细表!$C$6:$C$1000=$A222)*(成品明细表!$L$6:$L$1000))=0,"",SUMPRODUCT((成品明细表!$A$6:$A$1000&gt;=$G$4)*(成品明细表!$A$6:$A$1000&lt;=$H$4)*(成品明细表!$C$6:$C$1000=$A222)*(成品明细表!$L$6:$L$1000)))</f>
        <v/>
      </c>
      <c r="K222" s="98" t="str">
        <f t="array" ref="K222">IF(A222="","",VLOOKUP(A222,基础资料!A:E,4,0))</f>
        <v/>
      </c>
      <c r="L222" s="76" t="str">
        <f t="array" ref="L222">IF(OR(A222="",J222=""),"",J222*K222)</f>
        <v/>
      </c>
      <c r="M222" s="74" t="str">
        <f t="array" ref="M222">IF(AND(D222="",G222="",J222=""),"",IF(AND(D222="",G222=""),-J222,IF(AND(D222="",J222=""),-G222,IF(AND(G222="",J222=""),D222,IF(D222="",-G222-J222,IF(G222="",D222-J222,IF(J222="",D222-G222,D222-G222-J222)))))))</f>
        <v/>
      </c>
      <c r="N222" s="98" t="str">
        <f t="array" ref="N222">IF(A222="","",VLOOKUP(A222,基础资料!A:E,4,0))</f>
        <v/>
      </c>
      <c r="O222" s="76" t="str">
        <f t="array" ref="O222">IF(OR(A222="",M222=""),"",N222*M222)</f>
        <v/>
      </c>
    </row>
    <row r="223" spans="1:15" s="44" customFormat="1">
      <c r="A223" s="77"/>
      <c r="B223" s="78"/>
      <c r="C223" s="78"/>
      <c r="D223" s="79" t="str">
        <f t="array" ref="D223">IF(SUMPRODUCT((成品明细表!$A$6:$A$1000&gt;=$G$4)*(成品明细表!$A$6:$A$1000&lt;=$H$4)*(成品明细表!$C$6:$C$1000=$A223)*(成品明细表!$F$6:$F$1000))=0,"",SUMPRODUCT((成品明细表!$A$6:$A$1000&gt;=$G$4)*(成品明细表!$A$6:$A$1000&lt;=$H$4)*(成品明细表!$C$6:$C$1000=$A223)*(成品明细表!$F$6:$F$1000)))</f>
        <v/>
      </c>
      <c r="E223" s="80" t="str">
        <f t="array" ref="E223">IF(A223="","",VLOOKUP(A223,基础资料!A:E,4,0))</f>
        <v/>
      </c>
      <c r="F223" s="81" t="str">
        <f t="array" ref="F223">IF(OR(A223="",D223=""),"",E223*D223)</f>
        <v/>
      </c>
      <c r="G223" s="79" t="str">
        <f t="array" ref="G223">IF(SUMPRODUCT((成品明细表!$A$6:$A$1000&gt;=$G$4)*(成品明细表!$A$6:$A$1000&lt;=$H$4)*(成品明细表!$C$6:$C$1000=$A223)*(成品明细表!$I$6:$I$1000))=0,"",SUMPRODUCT((成品明细表!$A$6:$A$1000&gt;=$G$4)*(成品明细表!$A$6:$A$1000&lt;=$H$4)*(成品明细表!$C$6:$C$1000=$A223)*(成品明细表!$I$6:$I$1000)))</f>
        <v/>
      </c>
      <c r="H223" s="80" t="str">
        <f t="array" ref="H223">IF(A223="","",VLOOKUP(A223,基础资料!A:E,4,0))</f>
        <v/>
      </c>
      <c r="I223" s="81" t="str">
        <f t="array" ref="I223">IF(OR(A223="",G223=""),"",G223*H223)</f>
        <v/>
      </c>
      <c r="J223" s="79" t="str">
        <f t="array" ref="J223">IF(SUMPRODUCT((成品明细表!$A$6:$A$1000&gt;=$G$4)*(成品明细表!$A$6:$A$1000&lt;=$H$4)*(成品明细表!$C$6:$C$1000=$A223)*(成品明细表!$L$6:$L$1000))=0,"",SUMPRODUCT((成品明细表!$A$6:$A$1000&gt;=$G$4)*(成品明细表!$A$6:$A$1000&lt;=$H$4)*(成品明细表!$C$6:$C$1000=$A223)*(成品明细表!$L$6:$L$1000)))</f>
        <v/>
      </c>
      <c r="K223" s="99" t="str">
        <f t="array" ref="K223">IF(A223="","",VLOOKUP(A223,基础资料!A:E,4,0))</f>
        <v/>
      </c>
      <c r="L223" s="81" t="str">
        <f t="array" ref="L223">IF(OR(A223="",J223=""),"",J223*K223)</f>
        <v/>
      </c>
      <c r="M223" s="79" t="str">
        <f t="array" ref="M223">IF(AND(D223="",G223="",J223=""),"",IF(AND(D223="",G223=""),-J223,IF(AND(D223="",J223=""),-G223,IF(AND(G223="",J223=""),D223,IF(D223="",-G223-J223,IF(G223="",D223-J223,IF(J223="",D223-G223,D223-G223-J223)))))))</f>
        <v/>
      </c>
      <c r="N223" s="99" t="str">
        <f t="array" ref="N223">IF(A223="","",VLOOKUP(A223,基础资料!A:E,4,0))</f>
        <v/>
      </c>
      <c r="O223" s="81" t="str">
        <f t="array" ref="O223">IF(OR(A223="",M223=""),"",N223*M223)</f>
        <v/>
      </c>
    </row>
    <row r="224" spans="1:15" s="44" customFormat="1">
      <c r="A224" s="15"/>
      <c r="B224" s="73"/>
      <c r="C224" s="73"/>
      <c r="D224" s="74" t="str">
        <f t="array" ref="D224">IF(SUMPRODUCT((成品明细表!$A$6:$A$1000&gt;=$G$4)*(成品明细表!$A$6:$A$1000&lt;=$H$4)*(成品明细表!$C$6:$C$1000=$A224)*(成品明细表!$F$6:$F$1000))=0,"",SUMPRODUCT((成品明细表!$A$6:$A$1000&gt;=$G$4)*(成品明细表!$A$6:$A$1000&lt;=$H$4)*(成品明细表!$C$6:$C$1000=$A224)*(成品明细表!$F$6:$F$1000)))</f>
        <v/>
      </c>
      <c r="E224" s="75" t="str">
        <f t="array" ref="E224">IF(A224="","",VLOOKUP(A224,基础资料!A:E,4,0))</f>
        <v/>
      </c>
      <c r="F224" s="76" t="str">
        <f t="array" ref="F224">IF(OR(A224="",D224=""),"",E224*D224)</f>
        <v/>
      </c>
      <c r="G224" s="74" t="str">
        <f t="array" ref="G224">IF(SUMPRODUCT((成品明细表!$A$6:$A$1000&gt;=$G$4)*(成品明细表!$A$6:$A$1000&lt;=$H$4)*(成品明细表!$C$6:$C$1000=$A224)*(成品明细表!$I$6:$I$1000))=0,"",SUMPRODUCT((成品明细表!$A$6:$A$1000&gt;=$G$4)*(成品明细表!$A$6:$A$1000&lt;=$H$4)*(成品明细表!$C$6:$C$1000=$A224)*(成品明细表!$I$6:$I$1000)))</f>
        <v/>
      </c>
      <c r="H224" s="75" t="str">
        <f t="array" ref="H224">IF(A224="","",VLOOKUP(A224,基础资料!A:E,4,0))</f>
        <v/>
      </c>
      <c r="I224" s="76" t="str">
        <f t="array" ref="I224">IF(OR(A224="",G224=""),"",G224*H224)</f>
        <v/>
      </c>
      <c r="J224" s="74" t="str">
        <f t="array" ref="J224">IF(SUMPRODUCT((成品明细表!$A$6:$A$1000&gt;=$G$4)*(成品明细表!$A$6:$A$1000&lt;=$H$4)*(成品明细表!$C$6:$C$1000=$A224)*(成品明细表!$L$6:$L$1000))=0,"",SUMPRODUCT((成品明细表!$A$6:$A$1000&gt;=$G$4)*(成品明细表!$A$6:$A$1000&lt;=$H$4)*(成品明细表!$C$6:$C$1000=$A224)*(成品明细表!$L$6:$L$1000)))</f>
        <v/>
      </c>
      <c r="K224" s="98" t="str">
        <f t="array" ref="K224">IF(A224="","",VLOOKUP(A224,基础资料!A:E,4,0))</f>
        <v/>
      </c>
      <c r="L224" s="76" t="str">
        <f t="array" ref="L224">IF(OR(A224="",J224=""),"",J224*K224)</f>
        <v/>
      </c>
      <c r="M224" s="74" t="str">
        <f t="array" ref="M224">IF(AND(D224="",G224="",J224=""),"",IF(AND(D224="",G224=""),-J224,IF(AND(D224="",J224=""),-G224,IF(AND(G224="",J224=""),D224,IF(D224="",-G224-J224,IF(G224="",D224-J224,IF(J224="",D224-G224,D224-G224-J224)))))))</f>
        <v/>
      </c>
      <c r="N224" s="98" t="str">
        <f t="array" ref="N224">IF(A224="","",VLOOKUP(A224,基础资料!A:E,4,0))</f>
        <v/>
      </c>
      <c r="O224" s="76" t="str">
        <f t="array" ref="O224">IF(OR(A224="",M224=""),"",N224*M224)</f>
        <v/>
      </c>
    </row>
    <row r="225" spans="1:15" s="44" customFormat="1">
      <c r="A225" s="77"/>
      <c r="B225" s="78"/>
      <c r="C225" s="78"/>
      <c r="D225" s="79" t="str">
        <f t="array" ref="D225">IF(SUMPRODUCT((成品明细表!$A$6:$A$1000&gt;=$G$4)*(成品明细表!$A$6:$A$1000&lt;=$H$4)*(成品明细表!$C$6:$C$1000=$A225)*(成品明细表!$F$6:$F$1000))=0,"",SUMPRODUCT((成品明细表!$A$6:$A$1000&gt;=$G$4)*(成品明细表!$A$6:$A$1000&lt;=$H$4)*(成品明细表!$C$6:$C$1000=$A225)*(成品明细表!$F$6:$F$1000)))</f>
        <v/>
      </c>
      <c r="E225" s="80" t="str">
        <f t="array" ref="E225">IF(A225="","",VLOOKUP(A225,基础资料!A:E,4,0))</f>
        <v/>
      </c>
      <c r="F225" s="81" t="str">
        <f t="array" ref="F225">IF(OR(A225="",D225=""),"",E225*D225)</f>
        <v/>
      </c>
      <c r="G225" s="79" t="str">
        <f t="array" ref="G225">IF(SUMPRODUCT((成品明细表!$A$6:$A$1000&gt;=$G$4)*(成品明细表!$A$6:$A$1000&lt;=$H$4)*(成品明细表!$C$6:$C$1000=$A225)*(成品明细表!$I$6:$I$1000))=0,"",SUMPRODUCT((成品明细表!$A$6:$A$1000&gt;=$G$4)*(成品明细表!$A$6:$A$1000&lt;=$H$4)*(成品明细表!$C$6:$C$1000=$A225)*(成品明细表!$I$6:$I$1000)))</f>
        <v/>
      </c>
      <c r="H225" s="80" t="str">
        <f t="array" ref="H225">IF(A225="","",VLOOKUP(A225,基础资料!A:E,4,0))</f>
        <v/>
      </c>
      <c r="I225" s="81" t="str">
        <f t="array" ref="I225">IF(OR(A225="",G225=""),"",G225*H225)</f>
        <v/>
      </c>
      <c r="J225" s="79" t="str">
        <f t="array" ref="J225">IF(SUMPRODUCT((成品明细表!$A$6:$A$1000&gt;=$G$4)*(成品明细表!$A$6:$A$1000&lt;=$H$4)*(成品明细表!$C$6:$C$1000=$A225)*(成品明细表!$L$6:$L$1000))=0,"",SUMPRODUCT((成品明细表!$A$6:$A$1000&gt;=$G$4)*(成品明细表!$A$6:$A$1000&lt;=$H$4)*(成品明细表!$C$6:$C$1000=$A225)*(成品明细表!$L$6:$L$1000)))</f>
        <v/>
      </c>
      <c r="K225" s="99" t="str">
        <f t="array" ref="K225">IF(A225="","",VLOOKUP(A225,基础资料!A:E,4,0))</f>
        <v/>
      </c>
      <c r="L225" s="81" t="str">
        <f t="array" ref="L225">IF(OR(A225="",J225=""),"",J225*K225)</f>
        <v/>
      </c>
      <c r="M225" s="79" t="str">
        <f t="array" ref="M225">IF(AND(D225="",G225="",J225=""),"",IF(AND(D225="",G225=""),-J225,IF(AND(D225="",J225=""),-G225,IF(AND(G225="",J225=""),D225,IF(D225="",-G225-J225,IF(G225="",D225-J225,IF(J225="",D225-G225,D225-G225-J225)))))))</f>
        <v/>
      </c>
      <c r="N225" s="99" t="str">
        <f t="array" ref="N225">IF(A225="","",VLOOKUP(A225,基础资料!A:E,4,0))</f>
        <v/>
      </c>
      <c r="O225" s="81" t="str">
        <f t="array" ref="O225">IF(OR(A225="",M225=""),"",N225*M225)</f>
        <v/>
      </c>
    </row>
    <row r="226" spans="1:15" s="44" customFormat="1">
      <c r="A226" s="15"/>
      <c r="B226" s="73"/>
      <c r="C226" s="73"/>
      <c r="D226" s="74" t="str">
        <f t="array" ref="D226">IF(SUMPRODUCT((成品明细表!$A$6:$A$1000&gt;=$G$4)*(成品明细表!$A$6:$A$1000&lt;=$H$4)*(成品明细表!$C$6:$C$1000=$A226)*(成品明细表!$F$6:$F$1000))=0,"",SUMPRODUCT((成品明细表!$A$6:$A$1000&gt;=$G$4)*(成品明细表!$A$6:$A$1000&lt;=$H$4)*(成品明细表!$C$6:$C$1000=$A226)*(成品明细表!$F$6:$F$1000)))</f>
        <v/>
      </c>
      <c r="E226" s="75" t="str">
        <f t="array" ref="E226">IF(A226="","",VLOOKUP(A226,基础资料!A:E,4,0))</f>
        <v/>
      </c>
      <c r="F226" s="76" t="str">
        <f t="array" ref="F226">IF(OR(A226="",D226=""),"",E226*D226)</f>
        <v/>
      </c>
      <c r="G226" s="74" t="str">
        <f t="array" ref="G226">IF(SUMPRODUCT((成品明细表!$A$6:$A$1000&gt;=$G$4)*(成品明细表!$A$6:$A$1000&lt;=$H$4)*(成品明细表!$C$6:$C$1000=$A226)*(成品明细表!$I$6:$I$1000))=0,"",SUMPRODUCT((成品明细表!$A$6:$A$1000&gt;=$G$4)*(成品明细表!$A$6:$A$1000&lt;=$H$4)*(成品明细表!$C$6:$C$1000=$A226)*(成品明细表!$I$6:$I$1000)))</f>
        <v/>
      </c>
      <c r="H226" s="75" t="str">
        <f t="array" ref="H226">IF(A226="","",VLOOKUP(A226,基础资料!A:E,4,0))</f>
        <v/>
      </c>
      <c r="I226" s="76" t="str">
        <f t="array" ref="I226">IF(OR(A226="",G226=""),"",G226*H226)</f>
        <v/>
      </c>
      <c r="J226" s="74" t="str">
        <f t="array" ref="J226">IF(SUMPRODUCT((成品明细表!$A$6:$A$1000&gt;=$G$4)*(成品明细表!$A$6:$A$1000&lt;=$H$4)*(成品明细表!$C$6:$C$1000=$A226)*(成品明细表!$L$6:$L$1000))=0,"",SUMPRODUCT((成品明细表!$A$6:$A$1000&gt;=$G$4)*(成品明细表!$A$6:$A$1000&lt;=$H$4)*(成品明细表!$C$6:$C$1000=$A226)*(成品明细表!$L$6:$L$1000)))</f>
        <v/>
      </c>
      <c r="K226" s="98" t="str">
        <f t="array" ref="K226">IF(A226="","",VLOOKUP(A226,基础资料!A:E,4,0))</f>
        <v/>
      </c>
      <c r="L226" s="76" t="str">
        <f t="array" ref="L226">IF(OR(A226="",J226=""),"",J226*K226)</f>
        <v/>
      </c>
      <c r="M226" s="74" t="str">
        <f t="array" ref="M226">IF(AND(D226="",G226="",J226=""),"",IF(AND(D226="",G226=""),-J226,IF(AND(D226="",J226=""),-G226,IF(AND(G226="",J226=""),D226,IF(D226="",-G226-J226,IF(G226="",D226-J226,IF(J226="",D226-G226,D226-G226-J226)))))))</f>
        <v/>
      </c>
      <c r="N226" s="98" t="str">
        <f t="array" ref="N226">IF(A226="","",VLOOKUP(A226,基础资料!A:E,4,0))</f>
        <v/>
      </c>
      <c r="O226" s="76" t="str">
        <f t="array" ref="O226">IF(OR(A226="",M226=""),"",N226*M226)</f>
        <v/>
      </c>
    </row>
    <row r="227" spans="1:15" s="44" customFormat="1">
      <c r="A227" s="77"/>
      <c r="B227" s="78"/>
      <c r="C227" s="78"/>
      <c r="D227" s="79" t="str">
        <f t="array" ref="D227">IF(SUMPRODUCT((成品明细表!$A$6:$A$1000&gt;=$G$4)*(成品明细表!$A$6:$A$1000&lt;=$H$4)*(成品明细表!$C$6:$C$1000=$A227)*(成品明细表!$F$6:$F$1000))=0,"",SUMPRODUCT((成品明细表!$A$6:$A$1000&gt;=$G$4)*(成品明细表!$A$6:$A$1000&lt;=$H$4)*(成品明细表!$C$6:$C$1000=$A227)*(成品明细表!$F$6:$F$1000)))</f>
        <v/>
      </c>
      <c r="E227" s="80" t="str">
        <f t="array" ref="E227">IF(A227="","",VLOOKUP(A227,基础资料!A:E,4,0))</f>
        <v/>
      </c>
      <c r="F227" s="81" t="str">
        <f t="array" ref="F227">IF(OR(A227="",D227=""),"",E227*D227)</f>
        <v/>
      </c>
      <c r="G227" s="79" t="str">
        <f t="array" ref="G227">IF(SUMPRODUCT((成品明细表!$A$6:$A$1000&gt;=$G$4)*(成品明细表!$A$6:$A$1000&lt;=$H$4)*(成品明细表!$C$6:$C$1000=$A227)*(成品明细表!$I$6:$I$1000))=0,"",SUMPRODUCT((成品明细表!$A$6:$A$1000&gt;=$G$4)*(成品明细表!$A$6:$A$1000&lt;=$H$4)*(成品明细表!$C$6:$C$1000=$A227)*(成品明细表!$I$6:$I$1000)))</f>
        <v/>
      </c>
      <c r="H227" s="80" t="str">
        <f t="array" ref="H227">IF(A227="","",VLOOKUP(A227,基础资料!A:E,4,0))</f>
        <v/>
      </c>
      <c r="I227" s="81" t="str">
        <f t="array" ref="I227">IF(OR(A227="",G227=""),"",G227*H227)</f>
        <v/>
      </c>
      <c r="J227" s="79" t="str">
        <f t="array" ref="J227">IF(SUMPRODUCT((成品明细表!$A$6:$A$1000&gt;=$G$4)*(成品明细表!$A$6:$A$1000&lt;=$H$4)*(成品明细表!$C$6:$C$1000=$A227)*(成品明细表!$L$6:$L$1000))=0,"",SUMPRODUCT((成品明细表!$A$6:$A$1000&gt;=$G$4)*(成品明细表!$A$6:$A$1000&lt;=$H$4)*(成品明细表!$C$6:$C$1000=$A227)*(成品明细表!$L$6:$L$1000)))</f>
        <v/>
      </c>
      <c r="K227" s="99" t="str">
        <f t="array" ref="K227">IF(A227="","",VLOOKUP(A227,基础资料!A:E,4,0))</f>
        <v/>
      </c>
      <c r="L227" s="81" t="str">
        <f t="array" ref="L227">IF(OR(A227="",J227=""),"",J227*K227)</f>
        <v/>
      </c>
      <c r="M227" s="79" t="str">
        <f t="array" ref="M227">IF(AND(D227="",G227="",J227=""),"",IF(AND(D227="",G227=""),-J227,IF(AND(D227="",J227=""),-G227,IF(AND(G227="",J227=""),D227,IF(D227="",-G227-J227,IF(G227="",D227-J227,IF(J227="",D227-G227,D227-G227-J227)))))))</f>
        <v/>
      </c>
      <c r="N227" s="99" t="str">
        <f t="array" ref="N227">IF(A227="","",VLOOKUP(A227,基础资料!A:E,4,0))</f>
        <v/>
      </c>
      <c r="O227" s="81" t="str">
        <f t="array" ref="O227">IF(OR(A227="",M227=""),"",N227*M227)</f>
        <v/>
      </c>
    </row>
    <row r="228" spans="1:15" s="44" customFormat="1">
      <c r="A228" s="15"/>
      <c r="B228" s="73"/>
      <c r="C228" s="73"/>
      <c r="D228" s="74" t="str">
        <f t="array" ref="D228">IF(SUMPRODUCT((成品明细表!$A$6:$A$1000&gt;=$G$4)*(成品明细表!$A$6:$A$1000&lt;=$H$4)*(成品明细表!$C$6:$C$1000=$A228)*(成品明细表!$F$6:$F$1000))=0,"",SUMPRODUCT((成品明细表!$A$6:$A$1000&gt;=$G$4)*(成品明细表!$A$6:$A$1000&lt;=$H$4)*(成品明细表!$C$6:$C$1000=$A228)*(成品明细表!$F$6:$F$1000)))</f>
        <v/>
      </c>
      <c r="E228" s="75" t="str">
        <f t="array" ref="E228">IF(A228="","",VLOOKUP(A228,基础资料!A:E,4,0))</f>
        <v/>
      </c>
      <c r="F228" s="76" t="str">
        <f t="array" ref="F228">IF(OR(A228="",D228=""),"",E228*D228)</f>
        <v/>
      </c>
      <c r="G228" s="74" t="str">
        <f t="array" ref="G228">IF(SUMPRODUCT((成品明细表!$A$6:$A$1000&gt;=$G$4)*(成品明细表!$A$6:$A$1000&lt;=$H$4)*(成品明细表!$C$6:$C$1000=$A228)*(成品明细表!$I$6:$I$1000))=0,"",SUMPRODUCT((成品明细表!$A$6:$A$1000&gt;=$G$4)*(成品明细表!$A$6:$A$1000&lt;=$H$4)*(成品明细表!$C$6:$C$1000=$A228)*(成品明细表!$I$6:$I$1000)))</f>
        <v/>
      </c>
      <c r="H228" s="75" t="str">
        <f t="array" ref="H228">IF(A228="","",VLOOKUP(A228,基础资料!A:E,4,0))</f>
        <v/>
      </c>
      <c r="I228" s="76" t="str">
        <f t="array" ref="I228">IF(OR(A228="",G228=""),"",G228*H228)</f>
        <v/>
      </c>
      <c r="J228" s="74" t="str">
        <f t="array" ref="J228">IF(SUMPRODUCT((成品明细表!$A$6:$A$1000&gt;=$G$4)*(成品明细表!$A$6:$A$1000&lt;=$H$4)*(成品明细表!$C$6:$C$1000=$A228)*(成品明细表!$L$6:$L$1000))=0,"",SUMPRODUCT((成品明细表!$A$6:$A$1000&gt;=$G$4)*(成品明细表!$A$6:$A$1000&lt;=$H$4)*(成品明细表!$C$6:$C$1000=$A228)*(成品明细表!$L$6:$L$1000)))</f>
        <v/>
      </c>
      <c r="K228" s="98" t="str">
        <f t="array" ref="K228">IF(A228="","",VLOOKUP(A228,基础资料!A:E,4,0))</f>
        <v/>
      </c>
      <c r="L228" s="76" t="str">
        <f t="array" ref="L228">IF(OR(A228="",J228=""),"",J228*K228)</f>
        <v/>
      </c>
      <c r="M228" s="74" t="str">
        <f t="array" ref="M228">IF(AND(D228="",G228="",J228=""),"",IF(AND(D228="",G228=""),-J228,IF(AND(D228="",J228=""),-G228,IF(AND(G228="",J228=""),D228,IF(D228="",-G228-J228,IF(G228="",D228-J228,IF(J228="",D228-G228,D228-G228-J228)))))))</f>
        <v/>
      </c>
      <c r="N228" s="98" t="str">
        <f t="array" ref="N228">IF(A228="","",VLOOKUP(A228,基础资料!A:E,4,0))</f>
        <v/>
      </c>
      <c r="O228" s="76" t="str">
        <f t="array" ref="O228">IF(OR(A228="",M228=""),"",N228*M228)</f>
        <v/>
      </c>
    </row>
    <row r="229" spans="1:15" s="44" customFormat="1">
      <c r="A229" s="77"/>
      <c r="B229" s="78"/>
      <c r="C229" s="78"/>
      <c r="D229" s="79" t="str">
        <f t="array" ref="D229">IF(SUMPRODUCT((成品明细表!$A$6:$A$1000&gt;=$G$4)*(成品明细表!$A$6:$A$1000&lt;=$H$4)*(成品明细表!$C$6:$C$1000=$A229)*(成品明细表!$F$6:$F$1000))=0,"",SUMPRODUCT((成品明细表!$A$6:$A$1000&gt;=$G$4)*(成品明细表!$A$6:$A$1000&lt;=$H$4)*(成品明细表!$C$6:$C$1000=$A229)*(成品明细表!$F$6:$F$1000)))</f>
        <v/>
      </c>
      <c r="E229" s="80" t="str">
        <f t="array" ref="E229">IF(A229="","",VLOOKUP(A229,基础资料!A:E,4,0))</f>
        <v/>
      </c>
      <c r="F229" s="81" t="str">
        <f t="array" ref="F229">IF(OR(A229="",D229=""),"",E229*D229)</f>
        <v/>
      </c>
      <c r="G229" s="79" t="str">
        <f t="array" ref="G229">IF(SUMPRODUCT((成品明细表!$A$6:$A$1000&gt;=$G$4)*(成品明细表!$A$6:$A$1000&lt;=$H$4)*(成品明细表!$C$6:$C$1000=$A229)*(成品明细表!$I$6:$I$1000))=0,"",SUMPRODUCT((成品明细表!$A$6:$A$1000&gt;=$G$4)*(成品明细表!$A$6:$A$1000&lt;=$H$4)*(成品明细表!$C$6:$C$1000=$A229)*(成品明细表!$I$6:$I$1000)))</f>
        <v/>
      </c>
      <c r="H229" s="80" t="str">
        <f t="array" ref="H229">IF(A229="","",VLOOKUP(A229,基础资料!A:E,4,0))</f>
        <v/>
      </c>
      <c r="I229" s="81" t="str">
        <f t="array" ref="I229">IF(OR(A229="",G229=""),"",G229*H229)</f>
        <v/>
      </c>
      <c r="J229" s="79" t="str">
        <f t="array" ref="J229">IF(SUMPRODUCT((成品明细表!$A$6:$A$1000&gt;=$G$4)*(成品明细表!$A$6:$A$1000&lt;=$H$4)*(成品明细表!$C$6:$C$1000=$A229)*(成品明细表!$L$6:$L$1000))=0,"",SUMPRODUCT((成品明细表!$A$6:$A$1000&gt;=$G$4)*(成品明细表!$A$6:$A$1000&lt;=$H$4)*(成品明细表!$C$6:$C$1000=$A229)*(成品明细表!$L$6:$L$1000)))</f>
        <v/>
      </c>
      <c r="K229" s="99" t="str">
        <f t="array" ref="K229">IF(A229="","",VLOOKUP(A229,基础资料!A:E,4,0))</f>
        <v/>
      </c>
      <c r="L229" s="81" t="str">
        <f t="array" ref="L229">IF(OR(A229="",J229=""),"",J229*K229)</f>
        <v/>
      </c>
      <c r="M229" s="79" t="str">
        <f t="array" ref="M229">IF(AND(D229="",G229="",J229=""),"",IF(AND(D229="",G229=""),-J229,IF(AND(D229="",J229=""),-G229,IF(AND(G229="",J229=""),D229,IF(D229="",-G229-J229,IF(G229="",D229-J229,IF(J229="",D229-G229,D229-G229-J229)))))))</f>
        <v/>
      </c>
      <c r="N229" s="99" t="str">
        <f t="array" ref="N229">IF(A229="","",VLOOKUP(A229,基础资料!A:E,4,0))</f>
        <v/>
      </c>
      <c r="O229" s="81" t="str">
        <f t="array" ref="O229">IF(OR(A229="",M229=""),"",N229*M229)</f>
        <v/>
      </c>
    </row>
    <row r="230" spans="1:15" s="44" customFormat="1">
      <c r="A230" s="15"/>
      <c r="B230" s="73"/>
      <c r="C230" s="73"/>
      <c r="D230" s="74" t="str">
        <f t="array" ref="D230">IF(SUMPRODUCT((成品明细表!$A$6:$A$1000&gt;=$G$4)*(成品明细表!$A$6:$A$1000&lt;=$H$4)*(成品明细表!$C$6:$C$1000=$A230)*(成品明细表!$F$6:$F$1000))=0,"",SUMPRODUCT((成品明细表!$A$6:$A$1000&gt;=$G$4)*(成品明细表!$A$6:$A$1000&lt;=$H$4)*(成品明细表!$C$6:$C$1000=$A230)*(成品明细表!$F$6:$F$1000)))</f>
        <v/>
      </c>
      <c r="E230" s="75" t="str">
        <f t="array" ref="E230">IF(A230="","",VLOOKUP(A230,基础资料!A:E,4,0))</f>
        <v/>
      </c>
      <c r="F230" s="76" t="str">
        <f t="array" ref="F230">IF(OR(A230="",D230=""),"",E230*D230)</f>
        <v/>
      </c>
      <c r="G230" s="74" t="str">
        <f t="array" ref="G230">IF(SUMPRODUCT((成品明细表!$A$6:$A$1000&gt;=$G$4)*(成品明细表!$A$6:$A$1000&lt;=$H$4)*(成品明细表!$C$6:$C$1000=$A230)*(成品明细表!$I$6:$I$1000))=0,"",SUMPRODUCT((成品明细表!$A$6:$A$1000&gt;=$G$4)*(成品明细表!$A$6:$A$1000&lt;=$H$4)*(成品明细表!$C$6:$C$1000=$A230)*(成品明细表!$I$6:$I$1000)))</f>
        <v/>
      </c>
      <c r="H230" s="75" t="str">
        <f t="array" ref="H230">IF(A230="","",VLOOKUP(A230,基础资料!A:E,4,0))</f>
        <v/>
      </c>
      <c r="I230" s="76" t="str">
        <f t="array" ref="I230">IF(OR(A230="",G230=""),"",G230*H230)</f>
        <v/>
      </c>
      <c r="J230" s="74" t="str">
        <f t="array" ref="J230">IF(SUMPRODUCT((成品明细表!$A$6:$A$1000&gt;=$G$4)*(成品明细表!$A$6:$A$1000&lt;=$H$4)*(成品明细表!$C$6:$C$1000=$A230)*(成品明细表!$L$6:$L$1000))=0,"",SUMPRODUCT((成品明细表!$A$6:$A$1000&gt;=$G$4)*(成品明细表!$A$6:$A$1000&lt;=$H$4)*(成品明细表!$C$6:$C$1000=$A230)*(成品明细表!$L$6:$L$1000)))</f>
        <v/>
      </c>
      <c r="K230" s="98" t="str">
        <f t="array" ref="K230">IF(A230="","",VLOOKUP(A230,基础资料!A:E,4,0))</f>
        <v/>
      </c>
      <c r="L230" s="76" t="str">
        <f t="array" ref="L230">IF(OR(A230="",J230=""),"",J230*K230)</f>
        <v/>
      </c>
      <c r="M230" s="74" t="str">
        <f t="array" ref="M230">IF(AND(D230="",G230="",J230=""),"",IF(AND(D230="",G230=""),-J230,IF(AND(D230="",J230=""),-G230,IF(AND(G230="",J230=""),D230,IF(D230="",-G230-J230,IF(G230="",D230-J230,IF(J230="",D230-G230,D230-G230-J230)))))))</f>
        <v/>
      </c>
      <c r="N230" s="98" t="str">
        <f t="array" ref="N230">IF(A230="","",VLOOKUP(A230,基础资料!A:E,4,0))</f>
        <v/>
      </c>
      <c r="O230" s="76" t="str">
        <f t="array" ref="O230">IF(OR(A230="",M230=""),"",N230*M230)</f>
        <v/>
      </c>
    </row>
    <row r="231" spans="1:15" s="44" customFormat="1">
      <c r="A231" s="77"/>
      <c r="B231" s="78"/>
      <c r="C231" s="78"/>
      <c r="D231" s="79" t="str">
        <f t="array" ref="D231">IF(SUMPRODUCT((成品明细表!$A$6:$A$1000&gt;=$G$4)*(成品明细表!$A$6:$A$1000&lt;=$H$4)*(成品明细表!$C$6:$C$1000=$A231)*(成品明细表!$F$6:$F$1000))=0,"",SUMPRODUCT((成品明细表!$A$6:$A$1000&gt;=$G$4)*(成品明细表!$A$6:$A$1000&lt;=$H$4)*(成品明细表!$C$6:$C$1000=$A231)*(成品明细表!$F$6:$F$1000)))</f>
        <v/>
      </c>
      <c r="E231" s="80" t="str">
        <f t="array" ref="E231">IF(A231="","",VLOOKUP(A231,基础资料!A:E,4,0))</f>
        <v/>
      </c>
      <c r="F231" s="81" t="str">
        <f t="array" ref="F231">IF(OR(A231="",D231=""),"",E231*D231)</f>
        <v/>
      </c>
      <c r="G231" s="79" t="str">
        <f t="array" ref="G231">IF(SUMPRODUCT((成品明细表!$A$6:$A$1000&gt;=$G$4)*(成品明细表!$A$6:$A$1000&lt;=$H$4)*(成品明细表!$C$6:$C$1000=$A231)*(成品明细表!$I$6:$I$1000))=0,"",SUMPRODUCT((成品明细表!$A$6:$A$1000&gt;=$G$4)*(成品明细表!$A$6:$A$1000&lt;=$H$4)*(成品明细表!$C$6:$C$1000=$A231)*(成品明细表!$I$6:$I$1000)))</f>
        <v/>
      </c>
      <c r="H231" s="80" t="str">
        <f t="array" ref="H231">IF(A231="","",VLOOKUP(A231,基础资料!A:E,4,0))</f>
        <v/>
      </c>
      <c r="I231" s="81" t="str">
        <f t="array" ref="I231">IF(OR(A231="",G231=""),"",G231*H231)</f>
        <v/>
      </c>
      <c r="J231" s="79" t="str">
        <f t="array" ref="J231">IF(SUMPRODUCT((成品明细表!$A$6:$A$1000&gt;=$G$4)*(成品明细表!$A$6:$A$1000&lt;=$H$4)*(成品明细表!$C$6:$C$1000=$A231)*(成品明细表!$L$6:$L$1000))=0,"",SUMPRODUCT((成品明细表!$A$6:$A$1000&gt;=$G$4)*(成品明细表!$A$6:$A$1000&lt;=$H$4)*(成品明细表!$C$6:$C$1000=$A231)*(成品明细表!$L$6:$L$1000)))</f>
        <v/>
      </c>
      <c r="K231" s="99" t="str">
        <f t="array" ref="K231">IF(A231="","",VLOOKUP(A231,基础资料!A:E,4,0))</f>
        <v/>
      </c>
      <c r="L231" s="81" t="str">
        <f t="array" ref="L231">IF(OR(A231="",J231=""),"",J231*K231)</f>
        <v/>
      </c>
      <c r="M231" s="79" t="str">
        <f t="array" ref="M231">IF(AND(D231="",G231="",J231=""),"",IF(AND(D231="",G231=""),-J231,IF(AND(D231="",J231=""),-G231,IF(AND(G231="",J231=""),D231,IF(D231="",-G231-J231,IF(G231="",D231-J231,IF(J231="",D231-G231,D231-G231-J231)))))))</f>
        <v/>
      </c>
      <c r="N231" s="99" t="str">
        <f t="array" ref="N231">IF(A231="","",VLOOKUP(A231,基础资料!A:E,4,0))</f>
        <v/>
      </c>
      <c r="O231" s="81" t="str">
        <f t="array" ref="O231">IF(OR(A231="",M231=""),"",N231*M231)</f>
        <v/>
      </c>
    </row>
    <row r="232" spans="1:15" s="44" customFormat="1">
      <c r="A232" s="15"/>
      <c r="B232" s="73"/>
      <c r="C232" s="73"/>
      <c r="D232" s="74" t="str">
        <f t="array" ref="D232">IF(SUMPRODUCT((成品明细表!$A$6:$A$1000&gt;=$G$4)*(成品明细表!$A$6:$A$1000&lt;=$H$4)*(成品明细表!$C$6:$C$1000=$A232)*(成品明细表!$F$6:$F$1000))=0,"",SUMPRODUCT((成品明细表!$A$6:$A$1000&gt;=$G$4)*(成品明细表!$A$6:$A$1000&lt;=$H$4)*(成品明细表!$C$6:$C$1000=$A232)*(成品明细表!$F$6:$F$1000)))</f>
        <v/>
      </c>
      <c r="E232" s="75" t="str">
        <f t="array" ref="E232">IF(A232="","",VLOOKUP(A232,基础资料!A:E,4,0))</f>
        <v/>
      </c>
      <c r="F232" s="76" t="str">
        <f t="array" ref="F232">IF(OR(A232="",D232=""),"",E232*D232)</f>
        <v/>
      </c>
      <c r="G232" s="74" t="str">
        <f t="array" ref="G232">IF(SUMPRODUCT((成品明细表!$A$6:$A$1000&gt;=$G$4)*(成品明细表!$A$6:$A$1000&lt;=$H$4)*(成品明细表!$C$6:$C$1000=$A232)*(成品明细表!$I$6:$I$1000))=0,"",SUMPRODUCT((成品明细表!$A$6:$A$1000&gt;=$G$4)*(成品明细表!$A$6:$A$1000&lt;=$H$4)*(成品明细表!$C$6:$C$1000=$A232)*(成品明细表!$I$6:$I$1000)))</f>
        <v/>
      </c>
      <c r="H232" s="75" t="str">
        <f t="array" ref="H232">IF(A232="","",VLOOKUP(A232,基础资料!A:E,4,0))</f>
        <v/>
      </c>
      <c r="I232" s="76" t="str">
        <f t="array" ref="I232">IF(OR(A232="",G232=""),"",G232*H232)</f>
        <v/>
      </c>
      <c r="J232" s="74" t="str">
        <f t="array" ref="J232">IF(SUMPRODUCT((成品明细表!$A$6:$A$1000&gt;=$G$4)*(成品明细表!$A$6:$A$1000&lt;=$H$4)*(成品明细表!$C$6:$C$1000=$A232)*(成品明细表!$L$6:$L$1000))=0,"",SUMPRODUCT((成品明细表!$A$6:$A$1000&gt;=$G$4)*(成品明细表!$A$6:$A$1000&lt;=$H$4)*(成品明细表!$C$6:$C$1000=$A232)*(成品明细表!$L$6:$L$1000)))</f>
        <v/>
      </c>
      <c r="K232" s="98" t="str">
        <f t="array" ref="K232">IF(A232="","",VLOOKUP(A232,基础资料!A:E,4,0))</f>
        <v/>
      </c>
      <c r="L232" s="76" t="str">
        <f t="array" ref="L232">IF(OR(A232="",J232=""),"",J232*K232)</f>
        <v/>
      </c>
      <c r="M232" s="74" t="str">
        <f t="array" ref="M232">IF(AND(D232="",G232="",J232=""),"",IF(AND(D232="",G232=""),-J232,IF(AND(D232="",J232=""),-G232,IF(AND(G232="",J232=""),D232,IF(D232="",-G232-J232,IF(G232="",D232-J232,IF(J232="",D232-G232,D232-G232-J232)))))))</f>
        <v/>
      </c>
      <c r="N232" s="98" t="str">
        <f t="array" ref="N232">IF(A232="","",VLOOKUP(A232,基础资料!A:E,4,0))</f>
        <v/>
      </c>
      <c r="O232" s="76" t="str">
        <f t="array" ref="O232">IF(OR(A232="",M232=""),"",N232*M232)</f>
        <v/>
      </c>
    </row>
    <row r="233" spans="1:15" s="44" customFormat="1">
      <c r="A233" s="77"/>
      <c r="B233" s="78"/>
      <c r="C233" s="78"/>
      <c r="D233" s="79" t="str">
        <f t="array" ref="D233">IF(SUMPRODUCT((成品明细表!$A$6:$A$1000&gt;=$G$4)*(成品明细表!$A$6:$A$1000&lt;=$H$4)*(成品明细表!$C$6:$C$1000=$A233)*(成品明细表!$F$6:$F$1000))=0,"",SUMPRODUCT((成品明细表!$A$6:$A$1000&gt;=$G$4)*(成品明细表!$A$6:$A$1000&lt;=$H$4)*(成品明细表!$C$6:$C$1000=$A233)*(成品明细表!$F$6:$F$1000)))</f>
        <v/>
      </c>
      <c r="E233" s="80" t="str">
        <f t="array" ref="E233">IF(A233="","",VLOOKUP(A233,基础资料!A:E,4,0))</f>
        <v/>
      </c>
      <c r="F233" s="81" t="str">
        <f t="array" ref="F233">IF(OR(A233="",D233=""),"",E233*D233)</f>
        <v/>
      </c>
      <c r="G233" s="79" t="str">
        <f t="array" ref="G233">IF(SUMPRODUCT((成品明细表!$A$6:$A$1000&gt;=$G$4)*(成品明细表!$A$6:$A$1000&lt;=$H$4)*(成品明细表!$C$6:$C$1000=$A233)*(成品明细表!$I$6:$I$1000))=0,"",SUMPRODUCT((成品明细表!$A$6:$A$1000&gt;=$G$4)*(成品明细表!$A$6:$A$1000&lt;=$H$4)*(成品明细表!$C$6:$C$1000=$A233)*(成品明细表!$I$6:$I$1000)))</f>
        <v/>
      </c>
      <c r="H233" s="80" t="str">
        <f t="array" ref="H233">IF(A233="","",VLOOKUP(A233,基础资料!A:E,4,0))</f>
        <v/>
      </c>
      <c r="I233" s="81" t="str">
        <f t="array" ref="I233">IF(OR(A233="",G233=""),"",G233*H233)</f>
        <v/>
      </c>
      <c r="J233" s="79" t="str">
        <f t="array" ref="J233">IF(SUMPRODUCT((成品明细表!$A$6:$A$1000&gt;=$G$4)*(成品明细表!$A$6:$A$1000&lt;=$H$4)*(成品明细表!$C$6:$C$1000=$A233)*(成品明细表!$L$6:$L$1000))=0,"",SUMPRODUCT((成品明细表!$A$6:$A$1000&gt;=$G$4)*(成品明细表!$A$6:$A$1000&lt;=$H$4)*(成品明细表!$C$6:$C$1000=$A233)*(成品明细表!$L$6:$L$1000)))</f>
        <v/>
      </c>
      <c r="K233" s="99" t="str">
        <f t="array" ref="K233">IF(A233="","",VLOOKUP(A233,基础资料!A:E,4,0))</f>
        <v/>
      </c>
      <c r="L233" s="81" t="str">
        <f t="array" ref="L233">IF(OR(A233="",J233=""),"",J233*K233)</f>
        <v/>
      </c>
      <c r="M233" s="79" t="str">
        <f t="array" ref="M233">IF(AND(D233="",G233="",J233=""),"",IF(AND(D233="",G233=""),-J233,IF(AND(D233="",J233=""),-G233,IF(AND(G233="",J233=""),D233,IF(D233="",-G233-J233,IF(G233="",D233-J233,IF(J233="",D233-G233,D233-G233-J233)))))))</f>
        <v/>
      </c>
      <c r="N233" s="99" t="str">
        <f t="array" ref="N233">IF(A233="","",VLOOKUP(A233,基础资料!A:E,4,0))</f>
        <v/>
      </c>
      <c r="O233" s="81" t="str">
        <f t="array" ref="O233">IF(OR(A233="",M233=""),"",N233*M233)</f>
        <v/>
      </c>
    </row>
    <row r="234" spans="1:15" s="44" customFormat="1">
      <c r="A234" s="15"/>
      <c r="B234" s="73"/>
      <c r="C234" s="73"/>
      <c r="D234" s="74" t="str">
        <f t="array" ref="D234">IF(SUMPRODUCT((成品明细表!$A$6:$A$1000&gt;=$G$4)*(成品明细表!$A$6:$A$1000&lt;=$H$4)*(成品明细表!$C$6:$C$1000=$A234)*(成品明细表!$F$6:$F$1000))=0,"",SUMPRODUCT((成品明细表!$A$6:$A$1000&gt;=$G$4)*(成品明细表!$A$6:$A$1000&lt;=$H$4)*(成品明细表!$C$6:$C$1000=$A234)*(成品明细表!$F$6:$F$1000)))</f>
        <v/>
      </c>
      <c r="E234" s="75" t="str">
        <f t="array" ref="E234">IF(A234="","",VLOOKUP(A234,基础资料!A:E,4,0))</f>
        <v/>
      </c>
      <c r="F234" s="76" t="str">
        <f t="array" ref="F234">IF(OR(A234="",D234=""),"",E234*D234)</f>
        <v/>
      </c>
      <c r="G234" s="74" t="str">
        <f t="array" ref="G234">IF(SUMPRODUCT((成品明细表!$A$6:$A$1000&gt;=$G$4)*(成品明细表!$A$6:$A$1000&lt;=$H$4)*(成品明细表!$C$6:$C$1000=$A234)*(成品明细表!$I$6:$I$1000))=0,"",SUMPRODUCT((成品明细表!$A$6:$A$1000&gt;=$G$4)*(成品明细表!$A$6:$A$1000&lt;=$H$4)*(成品明细表!$C$6:$C$1000=$A234)*(成品明细表!$I$6:$I$1000)))</f>
        <v/>
      </c>
      <c r="H234" s="75" t="str">
        <f t="array" ref="H234">IF(A234="","",VLOOKUP(A234,基础资料!A:E,4,0))</f>
        <v/>
      </c>
      <c r="I234" s="76" t="str">
        <f t="array" ref="I234">IF(OR(A234="",G234=""),"",G234*H234)</f>
        <v/>
      </c>
      <c r="J234" s="74" t="str">
        <f t="array" ref="J234">IF(SUMPRODUCT((成品明细表!$A$6:$A$1000&gt;=$G$4)*(成品明细表!$A$6:$A$1000&lt;=$H$4)*(成品明细表!$C$6:$C$1000=$A234)*(成品明细表!$L$6:$L$1000))=0,"",SUMPRODUCT((成品明细表!$A$6:$A$1000&gt;=$G$4)*(成品明细表!$A$6:$A$1000&lt;=$H$4)*(成品明细表!$C$6:$C$1000=$A234)*(成品明细表!$L$6:$L$1000)))</f>
        <v/>
      </c>
      <c r="K234" s="98" t="str">
        <f t="array" ref="K234">IF(A234="","",VLOOKUP(A234,基础资料!A:E,4,0))</f>
        <v/>
      </c>
      <c r="L234" s="76" t="str">
        <f t="array" ref="L234">IF(OR(A234="",J234=""),"",J234*K234)</f>
        <v/>
      </c>
      <c r="M234" s="74" t="str">
        <f t="array" ref="M234">IF(AND(D234="",G234="",J234=""),"",IF(AND(D234="",G234=""),-J234,IF(AND(D234="",J234=""),-G234,IF(AND(G234="",J234=""),D234,IF(D234="",-G234-J234,IF(G234="",D234-J234,IF(J234="",D234-G234,D234-G234-J234)))))))</f>
        <v/>
      </c>
      <c r="N234" s="98" t="str">
        <f t="array" ref="N234">IF(A234="","",VLOOKUP(A234,基础资料!A:E,4,0))</f>
        <v/>
      </c>
      <c r="O234" s="76" t="str">
        <f t="array" ref="O234">IF(OR(A234="",M234=""),"",N234*M234)</f>
        <v/>
      </c>
    </row>
    <row r="235" spans="1:15" s="44" customFormat="1">
      <c r="A235" s="77"/>
      <c r="B235" s="78"/>
      <c r="C235" s="78"/>
      <c r="D235" s="79" t="str">
        <f t="array" ref="D235">IF(SUMPRODUCT((成品明细表!$A$6:$A$1000&gt;=$G$4)*(成品明细表!$A$6:$A$1000&lt;=$H$4)*(成品明细表!$C$6:$C$1000=$A235)*(成品明细表!$F$6:$F$1000))=0,"",SUMPRODUCT((成品明细表!$A$6:$A$1000&gt;=$G$4)*(成品明细表!$A$6:$A$1000&lt;=$H$4)*(成品明细表!$C$6:$C$1000=$A235)*(成品明细表!$F$6:$F$1000)))</f>
        <v/>
      </c>
      <c r="E235" s="80" t="str">
        <f t="array" ref="E235">IF(A235="","",VLOOKUP(A235,基础资料!A:E,4,0))</f>
        <v/>
      </c>
      <c r="F235" s="81" t="str">
        <f t="array" ref="F235">IF(OR(A235="",D235=""),"",E235*D235)</f>
        <v/>
      </c>
      <c r="G235" s="79" t="str">
        <f t="array" ref="G235">IF(SUMPRODUCT((成品明细表!$A$6:$A$1000&gt;=$G$4)*(成品明细表!$A$6:$A$1000&lt;=$H$4)*(成品明细表!$C$6:$C$1000=$A235)*(成品明细表!$I$6:$I$1000))=0,"",SUMPRODUCT((成品明细表!$A$6:$A$1000&gt;=$G$4)*(成品明细表!$A$6:$A$1000&lt;=$H$4)*(成品明细表!$C$6:$C$1000=$A235)*(成品明细表!$I$6:$I$1000)))</f>
        <v/>
      </c>
      <c r="H235" s="80" t="str">
        <f t="array" ref="H235">IF(A235="","",VLOOKUP(A235,基础资料!A:E,4,0))</f>
        <v/>
      </c>
      <c r="I235" s="81" t="str">
        <f t="array" ref="I235">IF(OR(A235="",G235=""),"",G235*H235)</f>
        <v/>
      </c>
      <c r="J235" s="79" t="str">
        <f t="array" ref="J235">IF(SUMPRODUCT((成品明细表!$A$6:$A$1000&gt;=$G$4)*(成品明细表!$A$6:$A$1000&lt;=$H$4)*(成品明细表!$C$6:$C$1000=$A235)*(成品明细表!$L$6:$L$1000))=0,"",SUMPRODUCT((成品明细表!$A$6:$A$1000&gt;=$G$4)*(成品明细表!$A$6:$A$1000&lt;=$H$4)*(成品明细表!$C$6:$C$1000=$A235)*(成品明细表!$L$6:$L$1000)))</f>
        <v/>
      </c>
      <c r="K235" s="99" t="str">
        <f t="array" ref="K235">IF(A235="","",VLOOKUP(A235,基础资料!A:E,4,0))</f>
        <v/>
      </c>
      <c r="L235" s="81" t="str">
        <f t="array" ref="L235">IF(OR(A235="",J235=""),"",J235*K235)</f>
        <v/>
      </c>
      <c r="M235" s="79" t="str">
        <f t="array" ref="M235">IF(AND(D235="",G235="",J235=""),"",IF(AND(D235="",G235=""),-J235,IF(AND(D235="",J235=""),-G235,IF(AND(G235="",J235=""),D235,IF(D235="",-G235-J235,IF(G235="",D235-J235,IF(J235="",D235-G235,D235-G235-J235)))))))</f>
        <v/>
      </c>
      <c r="N235" s="99" t="str">
        <f t="array" ref="N235">IF(A235="","",VLOOKUP(A235,基础资料!A:E,4,0))</f>
        <v/>
      </c>
      <c r="O235" s="81" t="str">
        <f t="array" ref="O235">IF(OR(A235="",M235=""),"",N235*M235)</f>
        <v/>
      </c>
    </row>
    <row r="236" spans="1:15" s="44" customFormat="1">
      <c r="A236" s="15"/>
      <c r="B236" s="73"/>
      <c r="C236" s="73"/>
      <c r="D236" s="74" t="str">
        <f t="array" ref="D236">IF(SUMPRODUCT((成品明细表!$A$6:$A$1000&gt;=$G$4)*(成品明细表!$A$6:$A$1000&lt;=$H$4)*(成品明细表!$C$6:$C$1000=$A236)*(成品明细表!$F$6:$F$1000))=0,"",SUMPRODUCT((成品明细表!$A$6:$A$1000&gt;=$G$4)*(成品明细表!$A$6:$A$1000&lt;=$H$4)*(成品明细表!$C$6:$C$1000=$A236)*(成品明细表!$F$6:$F$1000)))</f>
        <v/>
      </c>
      <c r="E236" s="75" t="str">
        <f t="array" ref="E236">IF(A236="","",VLOOKUP(A236,基础资料!A:E,4,0))</f>
        <v/>
      </c>
      <c r="F236" s="76" t="str">
        <f t="array" ref="F236">IF(OR(A236="",D236=""),"",E236*D236)</f>
        <v/>
      </c>
      <c r="G236" s="74" t="str">
        <f t="array" ref="G236">IF(SUMPRODUCT((成品明细表!$A$6:$A$1000&gt;=$G$4)*(成品明细表!$A$6:$A$1000&lt;=$H$4)*(成品明细表!$C$6:$C$1000=$A236)*(成品明细表!$I$6:$I$1000))=0,"",SUMPRODUCT((成品明细表!$A$6:$A$1000&gt;=$G$4)*(成品明细表!$A$6:$A$1000&lt;=$H$4)*(成品明细表!$C$6:$C$1000=$A236)*(成品明细表!$I$6:$I$1000)))</f>
        <v/>
      </c>
      <c r="H236" s="75" t="str">
        <f t="array" ref="H236">IF(A236="","",VLOOKUP(A236,基础资料!A:E,4,0))</f>
        <v/>
      </c>
      <c r="I236" s="76" t="str">
        <f t="array" ref="I236">IF(OR(A236="",G236=""),"",G236*H236)</f>
        <v/>
      </c>
      <c r="J236" s="74" t="str">
        <f t="array" ref="J236">IF(SUMPRODUCT((成品明细表!$A$6:$A$1000&gt;=$G$4)*(成品明细表!$A$6:$A$1000&lt;=$H$4)*(成品明细表!$C$6:$C$1000=$A236)*(成品明细表!$L$6:$L$1000))=0,"",SUMPRODUCT((成品明细表!$A$6:$A$1000&gt;=$G$4)*(成品明细表!$A$6:$A$1000&lt;=$H$4)*(成品明细表!$C$6:$C$1000=$A236)*(成品明细表!$L$6:$L$1000)))</f>
        <v/>
      </c>
      <c r="K236" s="98" t="str">
        <f t="array" ref="K236">IF(A236="","",VLOOKUP(A236,基础资料!A:E,4,0))</f>
        <v/>
      </c>
      <c r="L236" s="76" t="str">
        <f t="array" ref="L236">IF(OR(A236="",J236=""),"",J236*K236)</f>
        <v/>
      </c>
      <c r="M236" s="74" t="str">
        <f t="array" ref="M236">IF(AND(D236="",G236="",J236=""),"",IF(AND(D236="",G236=""),-J236,IF(AND(D236="",J236=""),-G236,IF(AND(G236="",J236=""),D236,IF(D236="",-G236-J236,IF(G236="",D236-J236,IF(J236="",D236-G236,D236-G236-J236)))))))</f>
        <v/>
      </c>
      <c r="N236" s="98" t="str">
        <f t="array" ref="N236">IF(A236="","",VLOOKUP(A236,基础资料!A:E,4,0))</f>
        <v/>
      </c>
      <c r="O236" s="76" t="str">
        <f t="array" ref="O236">IF(OR(A236="",M236=""),"",N236*M236)</f>
        <v/>
      </c>
    </row>
    <row r="237" spans="1:15" s="44" customFormat="1">
      <c r="A237" s="77"/>
      <c r="B237" s="78"/>
      <c r="C237" s="78"/>
      <c r="D237" s="79" t="str">
        <f t="array" ref="D237">IF(SUMPRODUCT((成品明细表!$A$6:$A$1000&gt;=$G$4)*(成品明细表!$A$6:$A$1000&lt;=$H$4)*(成品明细表!$C$6:$C$1000=$A237)*(成品明细表!$F$6:$F$1000))=0,"",SUMPRODUCT((成品明细表!$A$6:$A$1000&gt;=$G$4)*(成品明细表!$A$6:$A$1000&lt;=$H$4)*(成品明细表!$C$6:$C$1000=$A237)*(成品明细表!$F$6:$F$1000)))</f>
        <v/>
      </c>
      <c r="E237" s="80" t="str">
        <f t="array" ref="E237">IF(A237="","",VLOOKUP(A237,基础资料!A:E,4,0))</f>
        <v/>
      </c>
      <c r="F237" s="81" t="str">
        <f t="array" ref="F237">IF(OR(A237="",D237=""),"",E237*D237)</f>
        <v/>
      </c>
      <c r="G237" s="79" t="str">
        <f t="array" ref="G237">IF(SUMPRODUCT((成品明细表!$A$6:$A$1000&gt;=$G$4)*(成品明细表!$A$6:$A$1000&lt;=$H$4)*(成品明细表!$C$6:$C$1000=$A237)*(成品明细表!$I$6:$I$1000))=0,"",SUMPRODUCT((成品明细表!$A$6:$A$1000&gt;=$G$4)*(成品明细表!$A$6:$A$1000&lt;=$H$4)*(成品明细表!$C$6:$C$1000=$A237)*(成品明细表!$I$6:$I$1000)))</f>
        <v/>
      </c>
      <c r="H237" s="80" t="str">
        <f t="array" ref="H237">IF(A237="","",VLOOKUP(A237,基础资料!A:E,4,0))</f>
        <v/>
      </c>
      <c r="I237" s="81" t="str">
        <f t="array" ref="I237">IF(OR(A237="",G237=""),"",G237*H237)</f>
        <v/>
      </c>
      <c r="J237" s="79" t="str">
        <f t="array" ref="J237">IF(SUMPRODUCT((成品明细表!$A$6:$A$1000&gt;=$G$4)*(成品明细表!$A$6:$A$1000&lt;=$H$4)*(成品明细表!$C$6:$C$1000=$A237)*(成品明细表!$L$6:$L$1000))=0,"",SUMPRODUCT((成品明细表!$A$6:$A$1000&gt;=$G$4)*(成品明细表!$A$6:$A$1000&lt;=$H$4)*(成品明细表!$C$6:$C$1000=$A237)*(成品明细表!$L$6:$L$1000)))</f>
        <v/>
      </c>
      <c r="K237" s="99" t="str">
        <f t="array" ref="K237">IF(A237="","",VLOOKUP(A237,基础资料!A:E,4,0))</f>
        <v/>
      </c>
      <c r="L237" s="81" t="str">
        <f t="array" ref="L237">IF(OR(A237="",J237=""),"",J237*K237)</f>
        <v/>
      </c>
      <c r="M237" s="79" t="str">
        <f t="array" ref="M237">IF(AND(D237="",G237="",J237=""),"",IF(AND(D237="",G237=""),-J237,IF(AND(D237="",J237=""),-G237,IF(AND(G237="",J237=""),D237,IF(D237="",-G237-J237,IF(G237="",D237-J237,IF(J237="",D237-G237,D237-G237-J237)))))))</f>
        <v/>
      </c>
      <c r="N237" s="99" t="str">
        <f t="array" ref="N237">IF(A237="","",VLOOKUP(A237,基础资料!A:E,4,0))</f>
        <v/>
      </c>
      <c r="O237" s="81" t="str">
        <f t="array" ref="O237">IF(OR(A237="",M237=""),"",N237*M237)</f>
        <v/>
      </c>
    </row>
    <row r="238" spans="1:15" s="44" customFormat="1">
      <c r="A238" s="15"/>
      <c r="B238" s="73"/>
      <c r="C238" s="73"/>
      <c r="D238" s="74" t="str">
        <f t="array" ref="D238">IF(SUMPRODUCT((成品明细表!$A$6:$A$1000&gt;=$G$4)*(成品明细表!$A$6:$A$1000&lt;=$H$4)*(成品明细表!$C$6:$C$1000=$A238)*(成品明细表!$F$6:$F$1000))=0,"",SUMPRODUCT((成品明细表!$A$6:$A$1000&gt;=$G$4)*(成品明细表!$A$6:$A$1000&lt;=$H$4)*(成品明细表!$C$6:$C$1000=$A238)*(成品明细表!$F$6:$F$1000)))</f>
        <v/>
      </c>
      <c r="E238" s="75" t="str">
        <f t="array" ref="E238">IF(A238="","",VLOOKUP(A238,基础资料!A:E,4,0))</f>
        <v/>
      </c>
      <c r="F238" s="76" t="str">
        <f t="array" ref="F238">IF(OR(A238="",D238=""),"",E238*D238)</f>
        <v/>
      </c>
      <c r="G238" s="74" t="str">
        <f t="array" ref="G238">IF(SUMPRODUCT((成品明细表!$A$6:$A$1000&gt;=$G$4)*(成品明细表!$A$6:$A$1000&lt;=$H$4)*(成品明细表!$C$6:$C$1000=$A238)*(成品明细表!$I$6:$I$1000))=0,"",SUMPRODUCT((成品明细表!$A$6:$A$1000&gt;=$G$4)*(成品明细表!$A$6:$A$1000&lt;=$H$4)*(成品明细表!$C$6:$C$1000=$A238)*(成品明细表!$I$6:$I$1000)))</f>
        <v/>
      </c>
      <c r="H238" s="75" t="str">
        <f t="array" ref="H238">IF(A238="","",VLOOKUP(A238,基础资料!A:E,4,0))</f>
        <v/>
      </c>
      <c r="I238" s="76" t="str">
        <f t="array" ref="I238">IF(OR(A238="",G238=""),"",G238*H238)</f>
        <v/>
      </c>
      <c r="J238" s="74" t="str">
        <f t="array" ref="J238">IF(SUMPRODUCT((成品明细表!$A$6:$A$1000&gt;=$G$4)*(成品明细表!$A$6:$A$1000&lt;=$H$4)*(成品明细表!$C$6:$C$1000=$A238)*(成品明细表!$L$6:$L$1000))=0,"",SUMPRODUCT((成品明细表!$A$6:$A$1000&gt;=$G$4)*(成品明细表!$A$6:$A$1000&lt;=$H$4)*(成品明细表!$C$6:$C$1000=$A238)*(成品明细表!$L$6:$L$1000)))</f>
        <v/>
      </c>
      <c r="K238" s="98" t="str">
        <f t="array" ref="K238">IF(A238="","",VLOOKUP(A238,基础资料!A:E,4,0))</f>
        <v/>
      </c>
      <c r="L238" s="76" t="str">
        <f t="array" ref="L238">IF(OR(A238="",J238=""),"",J238*K238)</f>
        <v/>
      </c>
      <c r="M238" s="74" t="str">
        <f t="array" ref="M238">IF(AND(D238="",G238="",J238=""),"",IF(AND(D238="",G238=""),-J238,IF(AND(D238="",J238=""),-G238,IF(AND(G238="",J238=""),D238,IF(D238="",-G238-J238,IF(G238="",D238-J238,IF(J238="",D238-G238,D238-G238-J238)))))))</f>
        <v/>
      </c>
      <c r="N238" s="98" t="str">
        <f t="array" ref="N238">IF(A238="","",VLOOKUP(A238,基础资料!A:E,4,0))</f>
        <v/>
      </c>
      <c r="O238" s="76" t="str">
        <f t="array" ref="O238">IF(OR(A238="",M238=""),"",N238*M238)</f>
        <v/>
      </c>
    </row>
    <row r="239" spans="1:15" s="44" customFormat="1">
      <c r="A239" s="77"/>
      <c r="B239" s="78"/>
      <c r="C239" s="78"/>
      <c r="D239" s="79" t="str">
        <f t="array" ref="D239">IF(SUMPRODUCT((成品明细表!$A$6:$A$1000&gt;=$G$4)*(成品明细表!$A$6:$A$1000&lt;=$H$4)*(成品明细表!$C$6:$C$1000=$A239)*(成品明细表!$F$6:$F$1000))=0,"",SUMPRODUCT((成品明细表!$A$6:$A$1000&gt;=$G$4)*(成品明细表!$A$6:$A$1000&lt;=$H$4)*(成品明细表!$C$6:$C$1000=$A239)*(成品明细表!$F$6:$F$1000)))</f>
        <v/>
      </c>
      <c r="E239" s="80" t="str">
        <f t="array" ref="E239">IF(A239="","",VLOOKUP(A239,基础资料!A:E,4,0))</f>
        <v/>
      </c>
      <c r="F239" s="81" t="str">
        <f t="array" ref="F239">IF(OR(A239="",D239=""),"",E239*D239)</f>
        <v/>
      </c>
      <c r="G239" s="79" t="str">
        <f t="array" ref="G239">IF(SUMPRODUCT((成品明细表!$A$6:$A$1000&gt;=$G$4)*(成品明细表!$A$6:$A$1000&lt;=$H$4)*(成品明细表!$C$6:$C$1000=$A239)*(成品明细表!$I$6:$I$1000))=0,"",SUMPRODUCT((成品明细表!$A$6:$A$1000&gt;=$G$4)*(成品明细表!$A$6:$A$1000&lt;=$H$4)*(成品明细表!$C$6:$C$1000=$A239)*(成品明细表!$I$6:$I$1000)))</f>
        <v/>
      </c>
      <c r="H239" s="80" t="str">
        <f t="array" ref="H239">IF(A239="","",VLOOKUP(A239,基础资料!A:E,4,0))</f>
        <v/>
      </c>
      <c r="I239" s="81" t="str">
        <f t="array" ref="I239">IF(OR(A239="",G239=""),"",G239*H239)</f>
        <v/>
      </c>
      <c r="J239" s="79" t="str">
        <f t="array" ref="J239">IF(SUMPRODUCT((成品明细表!$A$6:$A$1000&gt;=$G$4)*(成品明细表!$A$6:$A$1000&lt;=$H$4)*(成品明细表!$C$6:$C$1000=$A239)*(成品明细表!$L$6:$L$1000))=0,"",SUMPRODUCT((成品明细表!$A$6:$A$1000&gt;=$G$4)*(成品明细表!$A$6:$A$1000&lt;=$H$4)*(成品明细表!$C$6:$C$1000=$A239)*(成品明细表!$L$6:$L$1000)))</f>
        <v/>
      </c>
      <c r="K239" s="99" t="str">
        <f t="array" ref="K239">IF(A239="","",VLOOKUP(A239,基础资料!A:E,4,0))</f>
        <v/>
      </c>
      <c r="L239" s="81" t="str">
        <f t="array" ref="L239">IF(OR(A239="",J239=""),"",J239*K239)</f>
        <v/>
      </c>
      <c r="M239" s="79" t="str">
        <f t="array" ref="M239">IF(AND(D239="",G239="",J239=""),"",IF(AND(D239="",G239=""),-J239,IF(AND(D239="",J239=""),-G239,IF(AND(G239="",J239=""),D239,IF(D239="",-G239-J239,IF(G239="",D239-J239,IF(J239="",D239-G239,D239-G239-J239)))))))</f>
        <v/>
      </c>
      <c r="N239" s="99" t="str">
        <f t="array" ref="N239">IF(A239="","",VLOOKUP(A239,基础资料!A:E,4,0))</f>
        <v/>
      </c>
      <c r="O239" s="81" t="str">
        <f t="array" ref="O239">IF(OR(A239="",M239=""),"",N239*M239)</f>
        <v/>
      </c>
    </row>
    <row r="240" spans="1:15" s="44" customFormat="1">
      <c r="A240" s="15"/>
      <c r="B240" s="73"/>
      <c r="C240" s="73"/>
      <c r="D240" s="74" t="str">
        <f t="array" ref="D240">IF(SUMPRODUCT((成品明细表!$A$6:$A$1000&gt;=$G$4)*(成品明细表!$A$6:$A$1000&lt;=$H$4)*(成品明细表!$C$6:$C$1000=$A240)*(成品明细表!$F$6:$F$1000))=0,"",SUMPRODUCT((成品明细表!$A$6:$A$1000&gt;=$G$4)*(成品明细表!$A$6:$A$1000&lt;=$H$4)*(成品明细表!$C$6:$C$1000=$A240)*(成品明细表!$F$6:$F$1000)))</f>
        <v/>
      </c>
      <c r="E240" s="75" t="str">
        <f t="array" ref="E240">IF(A240="","",VLOOKUP(A240,基础资料!A:E,4,0))</f>
        <v/>
      </c>
      <c r="F240" s="76" t="str">
        <f t="array" ref="F240">IF(OR(A240="",D240=""),"",E240*D240)</f>
        <v/>
      </c>
      <c r="G240" s="74" t="str">
        <f t="array" ref="G240">IF(SUMPRODUCT((成品明细表!$A$6:$A$1000&gt;=$G$4)*(成品明细表!$A$6:$A$1000&lt;=$H$4)*(成品明细表!$C$6:$C$1000=$A240)*(成品明细表!$I$6:$I$1000))=0,"",SUMPRODUCT((成品明细表!$A$6:$A$1000&gt;=$G$4)*(成品明细表!$A$6:$A$1000&lt;=$H$4)*(成品明细表!$C$6:$C$1000=$A240)*(成品明细表!$I$6:$I$1000)))</f>
        <v/>
      </c>
      <c r="H240" s="75" t="str">
        <f t="array" ref="H240">IF(A240="","",VLOOKUP(A240,基础资料!A:E,4,0))</f>
        <v/>
      </c>
      <c r="I240" s="76" t="str">
        <f t="array" ref="I240">IF(OR(A240="",G240=""),"",G240*H240)</f>
        <v/>
      </c>
      <c r="J240" s="74" t="str">
        <f t="array" ref="J240">IF(SUMPRODUCT((成品明细表!$A$6:$A$1000&gt;=$G$4)*(成品明细表!$A$6:$A$1000&lt;=$H$4)*(成品明细表!$C$6:$C$1000=$A240)*(成品明细表!$L$6:$L$1000))=0,"",SUMPRODUCT((成品明细表!$A$6:$A$1000&gt;=$G$4)*(成品明细表!$A$6:$A$1000&lt;=$H$4)*(成品明细表!$C$6:$C$1000=$A240)*(成品明细表!$L$6:$L$1000)))</f>
        <v/>
      </c>
      <c r="K240" s="98" t="str">
        <f t="array" ref="K240">IF(A240="","",VLOOKUP(A240,基础资料!A:E,4,0))</f>
        <v/>
      </c>
      <c r="L240" s="76" t="str">
        <f t="array" ref="L240">IF(OR(A240="",J240=""),"",J240*K240)</f>
        <v/>
      </c>
      <c r="M240" s="74" t="str">
        <f t="array" ref="M240">IF(AND(D240="",G240="",J240=""),"",IF(AND(D240="",G240=""),-J240,IF(AND(D240="",J240=""),-G240,IF(AND(G240="",J240=""),D240,IF(D240="",-G240-J240,IF(G240="",D240-J240,IF(J240="",D240-G240,D240-G240-J240)))))))</f>
        <v/>
      </c>
      <c r="N240" s="98" t="str">
        <f t="array" ref="N240">IF(A240="","",VLOOKUP(A240,基础资料!A:E,4,0))</f>
        <v/>
      </c>
      <c r="O240" s="76" t="str">
        <f t="array" ref="O240">IF(OR(A240="",M240=""),"",N240*M240)</f>
        <v/>
      </c>
    </row>
    <row r="241" spans="1:15" s="44" customFormat="1">
      <c r="A241" s="77"/>
      <c r="B241" s="78"/>
      <c r="C241" s="78"/>
      <c r="D241" s="79" t="str">
        <f t="array" ref="D241">IF(SUMPRODUCT((成品明细表!$A$6:$A$1000&gt;=$G$4)*(成品明细表!$A$6:$A$1000&lt;=$H$4)*(成品明细表!$C$6:$C$1000=$A241)*(成品明细表!$F$6:$F$1000))=0,"",SUMPRODUCT((成品明细表!$A$6:$A$1000&gt;=$G$4)*(成品明细表!$A$6:$A$1000&lt;=$H$4)*(成品明细表!$C$6:$C$1000=$A241)*(成品明细表!$F$6:$F$1000)))</f>
        <v/>
      </c>
      <c r="E241" s="80" t="str">
        <f t="array" ref="E241">IF(A241="","",VLOOKUP(A241,基础资料!A:E,4,0))</f>
        <v/>
      </c>
      <c r="F241" s="81" t="str">
        <f t="array" ref="F241">IF(OR(A241="",D241=""),"",E241*D241)</f>
        <v/>
      </c>
      <c r="G241" s="79" t="str">
        <f t="array" ref="G241">IF(SUMPRODUCT((成品明细表!$A$6:$A$1000&gt;=$G$4)*(成品明细表!$A$6:$A$1000&lt;=$H$4)*(成品明细表!$C$6:$C$1000=$A241)*(成品明细表!$I$6:$I$1000))=0,"",SUMPRODUCT((成品明细表!$A$6:$A$1000&gt;=$G$4)*(成品明细表!$A$6:$A$1000&lt;=$H$4)*(成品明细表!$C$6:$C$1000=$A241)*(成品明细表!$I$6:$I$1000)))</f>
        <v/>
      </c>
      <c r="H241" s="80" t="str">
        <f t="array" ref="H241">IF(A241="","",VLOOKUP(A241,基础资料!A:E,4,0))</f>
        <v/>
      </c>
      <c r="I241" s="81" t="str">
        <f t="array" ref="I241">IF(OR(A241="",G241=""),"",G241*H241)</f>
        <v/>
      </c>
      <c r="J241" s="79" t="str">
        <f t="array" ref="J241">IF(SUMPRODUCT((成品明细表!$A$6:$A$1000&gt;=$G$4)*(成品明细表!$A$6:$A$1000&lt;=$H$4)*(成品明细表!$C$6:$C$1000=$A241)*(成品明细表!$L$6:$L$1000))=0,"",SUMPRODUCT((成品明细表!$A$6:$A$1000&gt;=$G$4)*(成品明细表!$A$6:$A$1000&lt;=$H$4)*(成品明细表!$C$6:$C$1000=$A241)*(成品明细表!$L$6:$L$1000)))</f>
        <v/>
      </c>
      <c r="K241" s="99" t="str">
        <f t="array" ref="K241">IF(A241="","",VLOOKUP(A241,基础资料!A:E,4,0))</f>
        <v/>
      </c>
      <c r="L241" s="81" t="str">
        <f t="array" ref="L241">IF(OR(A241="",J241=""),"",J241*K241)</f>
        <v/>
      </c>
      <c r="M241" s="79" t="str">
        <f t="array" ref="M241">IF(AND(D241="",G241="",J241=""),"",IF(AND(D241="",G241=""),-J241,IF(AND(D241="",J241=""),-G241,IF(AND(G241="",J241=""),D241,IF(D241="",-G241-J241,IF(G241="",D241-J241,IF(J241="",D241-G241,D241-G241-J241)))))))</f>
        <v/>
      </c>
      <c r="N241" s="99" t="str">
        <f t="array" ref="N241">IF(A241="","",VLOOKUP(A241,基础资料!A:E,4,0))</f>
        <v/>
      </c>
      <c r="O241" s="81" t="str">
        <f t="array" ref="O241">IF(OR(A241="",M241=""),"",N241*M241)</f>
        <v/>
      </c>
    </row>
    <row r="242" spans="1:15" s="44" customFormat="1">
      <c r="A242" s="15"/>
      <c r="B242" s="73"/>
      <c r="C242" s="73"/>
      <c r="D242" s="74" t="str">
        <f t="array" ref="D242">IF(SUMPRODUCT((成品明细表!$A$6:$A$1000&gt;=$G$4)*(成品明细表!$A$6:$A$1000&lt;=$H$4)*(成品明细表!$C$6:$C$1000=$A242)*(成品明细表!$F$6:$F$1000))=0,"",SUMPRODUCT((成品明细表!$A$6:$A$1000&gt;=$G$4)*(成品明细表!$A$6:$A$1000&lt;=$H$4)*(成品明细表!$C$6:$C$1000=$A242)*(成品明细表!$F$6:$F$1000)))</f>
        <v/>
      </c>
      <c r="E242" s="75" t="str">
        <f t="array" ref="E242">IF(A242="","",VLOOKUP(A242,基础资料!A:E,4,0))</f>
        <v/>
      </c>
      <c r="F242" s="76" t="str">
        <f t="array" ref="F242">IF(OR(A242="",D242=""),"",E242*D242)</f>
        <v/>
      </c>
      <c r="G242" s="74" t="str">
        <f t="array" ref="G242">IF(SUMPRODUCT((成品明细表!$A$6:$A$1000&gt;=$G$4)*(成品明细表!$A$6:$A$1000&lt;=$H$4)*(成品明细表!$C$6:$C$1000=$A242)*(成品明细表!$I$6:$I$1000))=0,"",SUMPRODUCT((成品明细表!$A$6:$A$1000&gt;=$G$4)*(成品明细表!$A$6:$A$1000&lt;=$H$4)*(成品明细表!$C$6:$C$1000=$A242)*(成品明细表!$I$6:$I$1000)))</f>
        <v/>
      </c>
      <c r="H242" s="75" t="str">
        <f t="array" ref="H242">IF(A242="","",VLOOKUP(A242,基础资料!A:E,4,0))</f>
        <v/>
      </c>
      <c r="I242" s="76" t="str">
        <f t="array" ref="I242">IF(OR(A242="",G242=""),"",G242*H242)</f>
        <v/>
      </c>
      <c r="J242" s="74" t="str">
        <f t="array" ref="J242">IF(SUMPRODUCT((成品明细表!$A$6:$A$1000&gt;=$G$4)*(成品明细表!$A$6:$A$1000&lt;=$H$4)*(成品明细表!$C$6:$C$1000=$A242)*(成品明细表!$L$6:$L$1000))=0,"",SUMPRODUCT((成品明细表!$A$6:$A$1000&gt;=$G$4)*(成品明细表!$A$6:$A$1000&lt;=$H$4)*(成品明细表!$C$6:$C$1000=$A242)*(成品明细表!$L$6:$L$1000)))</f>
        <v/>
      </c>
      <c r="K242" s="98" t="str">
        <f t="array" ref="K242">IF(A242="","",VLOOKUP(A242,基础资料!A:E,4,0))</f>
        <v/>
      </c>
      <c r="L242" s="76" t="str">
        <f t="array" ref="L242">IF(OR(A242="",J242=""),"",J242*K242)</f>
        <v/>
      </c>
      <c r="M242" s="74" t="str">
        <f t="array" ref="M242">IF(AND(D242="",G242="",J242=""),"",IF(AND(D242="",G242=""),-J242,IF(AND(D242="",J242=""),-G242,IF(AND(G242="",J242=""),D242,IF(D242="",-G242-J242,IF(G242="",D242-J242,IF(J242="",D242-G242,D242-G242-J242)))))))</f>
        <v/>
      </c>
      <c r="N242" s="98" t="str">
        <f t="array" ref="N242">IF(A242="","",VLOOKUP(A242,基础资料!A:E,4,0))</f>
        <v/>
      </c>
      <c r="O242" s="76" t="str">
        <f t="array" ref="O242">IF(OR(A242="",M242=""),"",N242*M242)</f>
        <v/>
      </c>
    </row>
    <row r="243" spans="1:15" s="44" customFormat="1">
      <c r="A243" s="77"/>
      <c r="B243" s="78"/>
      <c r="C243" s="78"/>
      <c r="D243" s="79" t="str">
        <f t="array" ref="D243">IF(SUMPRODUCT((成品明细表!$A$6:$A$1000&gt;=$G$4)*(成品明细表!$A$6:$A$1000&lt;=$H$4)*(成品明细表!$C$6:$C$1000=$A243)*(成品明细表!$F$6:$F$1000))=0,"",SUMPRODUCT((成品明细表!$A$6:$A$1000&gt;=$G$4)*(成品明细表!$A$6:$A$1000&lt;=$H$4)*(成品明细表!$C$6:$C$1000=$A243)*(成品明细表!$F$6:$F$1000)))</f>
        <v/>
      </c>
      <c r="E243" s="80" t="str">
        <f t="array" ref="E243">IF(A243="","",VLOOKUP(A243,基础资料!A:E,4,0))</f>
        <v/>
      </c>
      <c r="F243" s="81" t="str">
        <f t="array" ref="F243">IF(OR(A243="",D243=""),"",E243*D243)</f>
        <v/>
      </c>
      <c r="G243" s="79" t="str">
        <f t="array" ref="G243">IF(SUMPRODUCT((成品明细表!$A$6:$A$1000&gt;=$G$4)*(成品明细表!$A$6:$A$1000&lt;=$H$4)*(成品明细表!$C$6:$C$1000=$A243)*(成品明细表!$I$6:$I$1000))=0,"",SUMPRODUCT((成品明细表!$A$6:$A$1000&gt;=$G$4)*(成品明细表!$A$6:$A$1000&lt;=$H$4)*(成品明细表!$C$6:$C$1000=$A243)*(成品明细表!$I$6:$I$1000)))</f>
        <v/>
      </c>
      <c r="H243" s="80" t="str">
        <f t="array" ref="H243">IF(A243="","",VLOOKUP(A243,基础资料!A:E,4,0))</f>
        <v/>
      </c>
      <c r="I243" s="81" t="str">
        <f t="array" ref="I243">IF(OR(A243="",G243=""),"",G243*H243)</f>
        <v/>
      </c>
      <c r="J243" s="79" t="str">
        <f t="array" ref="J243">IF(SUMPRODUCT((成品明细表!$A$6:$A$1000&gt;=$G$4)*(成品明细表!$A$6:$A$1000&lt;=$H$4)*(成品明细表!$C$6:$C$1000=$A243)*(成品明细表!$L$6:$L$1000))=0,"",SUMPRODUCT((成品明细表!$A$6:$A$1000&gt;=$G$4)*(成品明细表!$A$6:$A$1000&lt;=$H$4)*(成品明细表!$C$6:$C$1000=$A243)*(成品明细表!$L$6:$L$1000)))</f>
        <v/>
      </c>
      <c r="K243" s="99" t="str">
        <f t="array" ref="K243">IF(A243="","",VLOOKUP(A243,基础资料!A:E,4,0))</f>
        <v/>
      </c>
      <c r="L243" s="81" t="str">
        <f t="array" ref="L243">IF(OR(A243="",J243=""),"",J243*K243)</f>
        <v/>
      </c>
      <c r="M243" s="79" t="str">
        <f t="array" ref="M243">IF(AND(D243="",G243="",J243=""),"",IF(AND(D243="",G243=""),-J243,IF(AND(D243="",J243=""),-G243,IF(AND(G243="",J243=""),D243,IF(D243="",-G243-J243,IF(G243="",D243-J243,IF(J243="",D243-G243,D243-G243-J243)))))))</f>
        <v/>
      </c>
      <c r="N243" s="99" t="str">
        <f t="array" ref="N243">IF(A243="","",VLOOKUP(A243,基础资料!A:E,4,0))</f>
        <v/>
      </c>
      <c r="O243" s="81" t="str">
        <f t="array" ref="O243">IF(OR(A243="",M243=""),"",N243*M243)</f>
        <v/>
      </c>
    </row>
    <row r="244" spans="1:15" s="44" customFormat="1">
      <c r="A244" s="15"/>
      <c r="B244" s="73"/>
      <c r="C244" s="73"/>
      <c r="D244" s="74" t="str">
        <f t="array" ref="D244">IF(SUMPRODUCT((成品明细表!$A$6:$A$1000&gt;=$G$4)*(成品明细表!$A$6:$A$1000&lt;=$H$4)*(成品明细表!$C$6:$C$1000=$A244)*(成品明细表!$F$6:$F$1000))=0,"",SUMPRODUCT((成品明细表!$A$6:$A$1000&gt;=$G$4)*(成品明细表!$A$6:$A$1000&lt;=$H$4)*(成品明细表!$C$6:$C$1000=$A244)*(成品明细表!$F$6:$F$1000)))</f>
        <v/>
      </c>
      <c r="E244" s="75" t="str">
        <f t="array" ref="E244">IF(A244="","",VLOOKUP(A244,基础资料!A:E,4,0))</f>
        <v/>
      </c>
      <c r="F244" s="76" t="str">
        <f t="array" ref="F244">IF(OR(A244="",D244=""),"",E244*D244)</f>
        <v/>
      </c>
      <c r="G244" s="74" t="str">
        <f t="array" ref="G244">IF(SUMPRODUCT((成品明细表!$A$6:$A$1000&gt;=$G$4)*(成品明细表!$A$6:$A$1000&lt;=$H$4)*(成品明细表!$C$6:$C$1000=$A244)*(成品明细表!$I$6:$I$1000))=0,"",SUMPRODUCT((成品明细表!$A$6:$A$1000&gt;=$G$4)*(成品明细表!$A$6:$A$1000&lt;=$H$4)*(成品明细表!$C$6:$C$1000=$A244)*(成品明细表!$I$6:$I$1000)))</f>
        <v/>
      </c>
      <c r="H244" s="75" t="str">
        <f t="array" ref="H244">IF(A244="","",VLOOKUP(A244,基础资料!A:E,4,0))</f>
        <v/>
      </c>
      <c r="I244" s="76" t="str">
        <f t="array" ref="I244">IF(OR(A244="",G244=""),"",G244*H244)</f>
        <v/>
      </c>
      <c r="J244" s="74" t="str">
        <f t="array" ref="J244">IF(SUMPRODUCT((成品明细表!$A$6:$A$1000&gt;=$G$4)*(成品明细表!$A$6:$A$1000&lt;=$H$4)*(成品明细表!$C$6:$C$1000=$A244)*(成品明细表!$L$6:$L$1000))=0,"",SUMPRODUCT((成品明细表!$A$6:$A$1000&gt;=$G$4)*(成品明细表!$A$6:$A$1000&lt;=$H$4)*(成品明细表!$C$6:$C$1000=$A244)*(成品明细表!$L$6:$L$1000)))</f>
        <v/>
      </c>
      <c r="K244" s="98" t="str">
        <f t="array" ref="K244">IF(A244="","",VLOOKUP(A244,基础资料!A:E,4,0))</f>
        <v/>
      </c>
      <c r="L244" s="76" t="str">
        <f t="array" ref="L244">IF(OR(A244="",J244=""),"",J244*K244)</f>
        <v/>
      </c>
      <c r="M244" s="74" t="str">
        <f t="array" ref="M244">IF(AND(D244="",G244="",J244=""),"",IF(AND(D244="",G244=""),-J244,IF(AND(D244="",J244=""),-G244,IF(AND(G244="",J244=""),D244,IF(D244="",-G244-J244,IF(G244="",D244-J244,IF(J244="",D244-G244,D244-G244-J244)))))))</f>
        <v/>
      </c>
      <c r="N244" s="98" t="str">
        <f t="array" ref="N244">IF(A244="","",VLOOKUP(A244,基础资料!A:E,4,0))</f>
        <v/>
      </c>
      <c r="O244" s="76" t="str">
        <f t="array" ref="O244">IF(OR(A244="",M244=""),"",N244*M244)</f>
        <v/>
      </c>
    </row>
    <row r="245" spans="1:15" s="44" customFormat="1">
      <c r="A245" s="77"/>
      <c r="B245" s="78"/>
      <c r="C245" s="78"/>
      <c r="D245" s="79" t="str">
        <f t="array" ref="D245">IF(SUMPRODUCT((成品明细表!$A$6:$A$1000&gt;=$G$4)*(成品明细表!$A$6:$A$1000&lt;=$H$4)*(成品明细表!$C$6:$C$1000=$A245)*(成品明细表!$F$6:$F$1000))=0,"",SUMPRODUCT((成品明细表!$A$6:$A$1000&gt;=$G$4)*(成品明细表!$A$6:$A$1000&lt;=$H$4)*(成品明细表!$C$6:$C$1000=$A245)*(成品明细表!$F$6:$F$1000)))</f>
        <v/>
      </c>
      <c r="E245" s="80" t="str">
        <f t="array" ref="E245">IF(A245="","",VLOOKUP(A245,基础资料!A:E,4,0))</f>
        <v/>
      </c>
      <c r="F245" s="81" t="str">
        <f t="array" ref="F245">IF(OR(A245="",D245=""),"",E245*D245)</f>
        <v/>
      </c>
      <c r="G245" s="79" t="str">
        <f t="array" ref="G245">IF(SUMPRODUCT((成品明细表!$A$6:$A$1000&gt;=$G$4)*(成品明细表!$A$6:$A$1000&lt;=$H$4)*(成品明细表!$C$6:$C$1000=$A245)*(成品明细表!$I$6:$I$1000))=0,"",SUMPRODUCT((成品明细表!$A$6:$A$1000&gt;=$G$4)*(成品明细表!$A$6:$A$1000&lt;=$H$4)*(成品明细表!$C$6:$C$1000=$A245)*(成品明细表!$I$6:$I$1000)))</f>
        <v/>
      </c>
      <c r="H245" s="80" t="str">
        <f t="array" ref="H245">IF(A245="","",VLOOKUP(A245,基础资料!A:E,4,0))</f>
        <v/>
      </c>
      <c r="I245" s="81" t="str">
        <f t="array" ref="I245">IF(OR(A245="",G245=""),"",G245*H245)</f>
        <v/>
      </c>
      <c r="J245" s="79" t="str">
        <f t="array" ref="J245">IF(SUMPRODUCT((成品明细表!$A$6:$A$1000&gt;=$G$4)*(成品明细表!$A$6:$A$1000&lt;=$H$4)*(成品明细表!$C$6:$C$1000=$A245)*(成品明细表!$L$6:$L$1000))=0,"",SUMPRODUCT((成品明细表!$A$6:$A$1000&gt;=$G$4)*(成品明细表!$A$6:$A$1000&lt;=$H$4)*(成品明细表!$C$6:$C$1000=$A245)*(成品明细表!$L$6:$L$1000)))</f>
        <v/>
      </c>
      <c r="K245" s="99" t="str">
        <f t="array" ref="K245">IF(A245="","",VLOOKUP(A245,基础资料!A:E,4,0))</f>
        <v/>
      </c>
      <c r="L245" s="81" t="str">
        <f t="array" ref="L245">IF(OR(A245="",J245=""),"",J245*K245)</f>
        <v/>
      </c>
      <c r="M245" s="79" t="str">
        <f t="array" ref="M245">IF(AND(D245="",G245="",J245=""),"",IF(AND(D245="",G245=""),-J245,IF(AND(D245="",J245=""),-G245,IF(AND(G245="",J245=""),D245,IF(D245="",-G245-J245,IF(G245="",D245-J245,IF(J245="",D245-G245,D245-G245-J245)))))))</f>
        <v/>
      </c>
      <c r="N245" s="99" t="str">
        <f t="array" ref="N245">IF(A245="","",VLOOKUP(A245,基础资料!A:E,4,0))</f>
        <v/>
      </c>
      <c r="O245" s="81" t="str">
        <f t="array" ref="O245">IF(OR(A245="",M245=""),"",N245*M245)</f>
        <v/>
      </c>
    </row>
    <row r="246" spans="1:15" s="44" customFormat="1">
      <c r="A246" s="15"/>
      <c r="B246" s="73"/>
      <c r="C246" s="73"/>
      <c r="D246" s="74" t="str">
        <f t="array" ref="D246">IF(SUMPRODUCT((成品明细表!$A$6:$A$1000&gt;=$G$4)*(成品明细表!$A$6:$A$1000&lt;=$H$4)*(成品明细表!$C$6:$C$1000=$A246)*(成品明细表!$F$6:$F$1000))=0,"",SUMPRODUCT((成品明细表!$A$6:$A$1000&gt;=$G$4)*(成品明细表!$A$6:$A$1000&lt;=$H$4)*(成品明细表!$C$6:$C$1000=$A246)*(成品明细表!$F$6:$F$1000)))</f>
        <v/>
      </c>
      <c r="E246" s="75" t="str">
        <f t="array" ref="E246">IF(A246="","",VLOOKUP(A246,基础资料!A:E,4,0))</f>
        <v/>
      </c>
      <c r="F246" s="76" t="str">
        <f t="array" ref="F246">IF(OR(A246="",D246=""),"",E246*D246)</f>
        <v/>
      </c>
      <c r="G246" s="74" t="str">
        <f t="array" ref="G246">IF(SUMPRODUCT((成品明细表!$A$6:$A$1000&gt;=$G$4)*(成品明细表!$A$6:$A$1000&lt;=$H$4)*(成品明细表!$C$6:$C$1000=$A246)*(成品明细表!$I$6:$I$1000))=0,"",SUMPRODUCT((成品明细表!$A$6:$A$1000&gt;=$G$4)*(成品明细表!$A$6:$A$1000&lt;=$H$4)*(成品明细表!$C$6:$C$1000=$A246)*(成品明细表!$I$6:$I$1000)))</f>
        <v/>
      </c>
      <c r="H246" s="75" t="str">
        <f t="array" ref="H246">IF(A246="","",VLOOKUP(A246,基础资料!A:E,4,0))</f>
        <v/>
      </c>
      <c r="I246" s="76" t="str">
        <f t="array" ref="I246">IF(OR(A246="",G246=""),"",G246*H246)</f>
        <v/>
      </c>
      <c r="J246" s="74" t="str">
        <f t="array" ref="J246">IF(SUMPRODUCT((成品明细表!$A$6:$A$1000&gt;=$G$4)*(成品明细表!$A$6:$A$1000&lt;=$H$4)*(成品明细表!$C$6:$C$1000=$A246)*(成品明细表!$L$6:$L$1000))=0,"",SUMPRODUCT((成品明细表!$A$6:$A$1000&gt;=$G$4)*(成品明细表!$A$6:$A$1000&lt;=$H$4)*(成品明细表!$C$6:$C$1000=$A246)*(成品明细表!$L$6:$L$1000)))</f>
        <v/>
      </c>
      <c r="K246" s="98" t="str">
        <f t="array" ref="K246">IF(A246="","",VLOOKUP(A246,基础资料!A:E,4,0))</f>
        <v/>
      </c>
      <c r="L246" s="76" t="str">
        <f t="array" ref="L246">IF(OR(A246="",J246=""),"",J246*K246)</f>
        <v/>
      </c>
      <c r="M246" s="74" t="str">
        <f t="array" ref="M246">IF(AND(D246="",G246="",J246=""),"",IF(AND(D246="",G246=""),-J246,IF(AND(D246="",J246=""),-G246,IF(AND(G246="",J246=""),D246,IF(D246="",-G246-J246,IF(G246="",D246-J246,IF(J246="",D246-G246,D246-G246-J246)))))))</f>
        <v/>
      </c>
      <c r="N246" s="98" t="str">
        <f t="array" ref="N246">IF(A246="","",VLOOKUP(A246,基础资料!A:E,4,0))</f>
        <v/>
      </c>
      <c r="O246" s="76" t="str">
        <f t="array" ref="O246">IF(OR(A246="",M246=""),"",N246*M246)</f>
        <v/>
      </c>
    </row>
    <row r="247" spans="1:15" s="44" customFormat="1">
      <c r="A247" s="77"/>
      <c r="B247" s="78"/>
      <c r="C247" s="78"/>
      <c r="D247" s="79" t="str">
        <f t="array" ref="D247">IF(SUMPRODUCT((成品明细表!$A$6:$A$1000&gt;=$G$4)*(成品明细表!$A$6:$A$1000&lt;=$H$4)*(成品明细表!$C$6:$C$1000=$A247)*(成品明细表!$F$6:$F$1000))=0,"",SUMPRODUCT((成品明细表!$A$6:$A$1000&gt;=$G$4)*(成品明细表!$A$6:$A$1000&lt;=$H$4)*(成品明细表!$C$6:$C$1000=$A247)*(成品明细表!$F$6:$F$1000)))</f>
        <v/>
      </c>
      <c r="E247" s="80" t="str">
        <f t="array" ref="E247">IF(A247="","",VLOOKUP(A247,基础资料!A:E,4,0))</f>
        <v/>
      </c>
      <c r="F247" s="81" t="str">
        <f t="array" ref="F247">IF(OR(A247="",D247=""),"",E247*D247)</f>
        <v/>
      </c>
      <c r="G247" s="79" t="str">
        <f t="array" ref="G247">IF(SUMPRODUCT((成品明细表!$A$6:$A$1000&gt;=$G$4)*(成品明细表!$A$6:$A$1000&lt;=$H$4)*(成品明细表!$C$6:$C$1000=$A247)*(成品明细表!$I$6:$I$1000))=0,"",SUMPRODUCT((成品明细表!$A$6:$A$1000&gt;=$G$4)*(成品明细表!$A$6:$A$1000&lt;=$H$4)*(成品明细表!$C$6:$C$1000=$A247)*(成品明细表!$I$6:$I$1000)))</f>
        <v/>
      </c>
      <c r="H247" s="80" t="str">
        <f t="array" ref="H247">IF(A247="","",VLOOKUP(A247,基础资料!A:E,4,0))</f>
        <v/>
      </c>
      <c r="I247" s="81" t="str">
        <f t="array" ref="I247">IF(OR(A247="",G247=""),"",G247*H247)</f>
        <v/>
      </c>
      <c r="J247" s="79" t="str">
        <f t="array" ref="J247">IF(SUMPRODUCT((成品明细表!$A$6:$A$1000&gt;=$G$4)*(成品明细表!$A$6:$A$1000&lt;=$H$4)*(成品明细表!$C$6:$C$1000=$A247)*(成品明细表!$L$6:$L$1000))=0,"",SUMPRODUCT((成品明细表!$A$6:$A$1000&gt;=$G$4)*(成品明细表!$A$6:$A$1000&lt;=$H$4)*(成品明细表!$C$6:$C$1000=$A247)*(成品明细表!$L$6:$L$1000)))</f>
        <v/>
      </c>
      <c r="K247" s="99" t="str">
        <f t="array" ref="K247">IF(A247="","",VLOOKUP(A247,基础资料!A:E,4,0))</f>
        <v/>
      </c>
      <c r="L247" s="81" t="str">
        <f t="array" ref="L247">IF(OR(A247="",J247=""),"",J247*K247)</f>
        <v/>
      </c>
      <c r="M247" s="79" t="str">
        <f t="array" ref="M247">IF(AND(D247="",G247="",J247=""),"",IF(AND(D247="",G247=""),-J247,IF(AND(D247="",J247=""),-G247,IF(AND(G247="",J247=""),D247,IF(D247="",-G247-J247,IF(G247="",D247-J247,IF(J247="",D247-G247,D247-G247-J247)))))))</f>
        <v/>
      </c>
      <c r="N247" s="99" t="str">
        <f t="array" ref="N247">IF(A247="","",VLOOKUP(A247,基础资料!A:E,4,0))</f>
        <v/>
      </c>
      <c r="O247" s="81" t="str">
        <f t="array" ref="O247">IF(OR(A247="",M247=""),"",N247*M247)</f>
        <v/>
      </c>
    </row>
    <row r="248" spans="1:15" s="44" customFormat="1">
      <c r="A248" s="15"/>
      <c r="B248" s="73"/>
      <c r="C248" s="73"/>
      <c r="D248" s="74" t="str">
        <f t="array" ref="D248">IF(SUMPRODUCT((成品明细表!$A$6:$A$1000&gt;=$G$4)*(成品明细表!$A$6:$A$1000&lt;=$H$4)*(成品明细表!$C$6:$C$1000=$A248)*(成品明细表!$F$6:$F$1000))=0,"",SUMPRODUCT((成品明细表!$A$6:$A$1000&gt;=$G$4)*(成品明细表!$A$6:$A$1000&lt;=$H$4)*(成品明细表!$C$6:$C$1000=$A248)*(成品明细表!$F$6:$F$1000)))</f>
        <v/>
      </c>
      <c r="E248" s="75" t="str">
        <f t="array" ref="E248">IF(A248="","",VLOOKUP(A248,基础资料!A:E,4,0))</f>
        <v/>
      </c>
      <c r="F248" s="76" t="str">
        <f t="array" ref="F248">IF(OR(A248="",D248=""),"",E248*D248)</f>
        <v/>
      </c>
      <c r="G248" s="74" t="str">
        <f t="array" ref="G248">IF(SUMPRODUCT((成品明细表!$A$6:$A$1000&gt;=$G$4)*(成品明细表!$A$6:$A$1000&lt;=$H$4)*(成品明细表!$C$6:$C$1000=$A248)*(成品明细表!$I$6:$I$1000))=0,"",SUMPRODUCT((成品明细表!$A$6:$A$1000&gt;=$G$4)*(成品明细表!$A$6:$A$1000&lt;=$H$4)*(成品明细表!$C$6:$C$1000=$A248)*(成品明细表!$I$6:$I$1000)))</f>
        <v/>
      </c>
      <c r="H248" s="75" t="str">
        <f t="array" ref="H248">IF(A248="","",VLOOKUP(A248,基础资料!A:E,4,0))</f>
        <v/>
      </c>
      <c r="I248" s="76" t="str">
        <f t="array" ref="I248">IF(OR(A248="",G248=""),"",G248*H248)</f>
        <v/>
      </c>
      <c r="J248" s="74" t="str">
        <f t="array" ref="J248">IF(SUMPRODUCT((成品明细表!$A$6:$A$1000&gt;=$G$4)*(成品明细表!$A$6:$A$1000&lt;=$H$4)*(成品明细表!$C$6:$C$1000=$A248)*(成品明细表!$L$6:$L$1000))=0,"",SUMPRODUCT((成品明细表!$A$6:$A$1000&gt;=$G$4)*(成品明细表!$A$6:$A$1000&lt;=$H$4)*(成品明细表!$C$6:$C$1000=$A248)*(成品明细表!$L$6:$L$1000)))</f>
        <v/>
      </c>
      <c r="K248" s="98" t="str">
        <f t="array" ref="K248">IF(A248="","",VLOOKUP(A248,基础资料!A:E,4,0))</f>
        <v/>
      </c>
      <c r="L248" s="76" t="str">
        <f t="array" ref="L248">IF(OR(A248="",J248=""),"",J248*K248)</f>
        <v/>
      </c>
      <c r="M248" s="74" t="str">
        <f t="array" ref="M248">IF(AND(D248="",G248="",J248=""),"",IF(AND(D248="",G248=""),-J248,IF(AND(D248="",J248=""),-G248,IF(AND(G248="",J248=""),D248,IF(D248="",-G248-J248,IF(G248="",D248-J248,IF(J248="",D248-G248,D248-G248-J248)))))))</f>
        <v/>
      </c>
      <c r="N248" s="98" t="str">
        <f t="array" ref="N248">IF(A248="","",VLOOKUP(A248,基础资料!A:E,4,0))</f>
        <v/>
      </c>
      <c r="O248" s="76" t="str">
        <f t="array" ref="O248">IF(OR(A248="",M248=""),"",N248*M248)</f>
        <v/>
      </c>
    </row>
    <row r="249" spans="1:15" s="44" customFormat="1">
      <c r="A249" s="77"/>
      <c r="B249" s="78"/>
      <c r="C249" s="78"/>
      <c r="D249" s="79" t="str">
        <f t="array" ref="D249">IF(SUMPRODUCT((成品明细表!$A$6:$A$1000&gt;=$G$4)*(成品明细表!$A$6:$A$1000&lt;=$H$4)*(成品明细表!$C$6:$C$1000=$A249)*(成品明细表!$F$6:$F$1000))=0,"",SUMPRODUCT((成品明细表!$A$6:$A$1000&gt;=$G$4)*(成品明细表!$A$6:$A$1000&lt;=$H$4)*(成品明细表!$C$6:$C$1000=$A249)*(成品明细表!$F$6:$F$1000)))</f>
        <v/>
      </c>
      <c r="E249" s="80" t="str">
        <f t="array" ref="E249">IF(A249="","",VLOOKUP(A249,基础资料!A:E,4,0))</f>
        <v/>
      </c>
      <c r="F249" s="81" t="str">
        <f t="array" ref="F249">IF(OR(A249="",D249=""),"",E249*D249)</f>
        <v/>
      </c>
      <c r="G249" s="79" t="str">
        <f t="array" ref="G249">IF(SUMPRODUCT((成品明细表!$A$6:$A$1000&gt;=$G$4)*(成品明细表!$A$6:$A$1000&lt;=$H$4)*(成品明细表!$C$6:$C$1000=$A249)*(成品明细表!$I$6:$I$1000))=0,"",SUMPRODUCT((成品明细表!$A$6:$A$1000&gt;=$G$4)*(成品明细表!$A$6:$A$1000&lt;=$H$4)*(成品明细表!$C$6:$C$1000=$A249)*(成品明细表!$I$6:$I$1000)))</f>
        <v/>
      </c>
      <c r="H249" s="80" t="str">
        <f t="array" ref="H249">IF(A249="","",VLOOKUP(A249,基础资料!A:E,4,0))</f>
        <v/>
      </c>
      <c r="I249" s="81" t="str">
        <f t="array" ref="I249">IF(OR(A249="",G249=""),"",G249*H249)</f>
        <v/>
      </c>
      <c r="J249" s="79" t="str">
        <f t="array" ref="J249">IF(SUMPRODUCT((成品明细表!$A$6:$A$1000&gt;=$G$4)*(成品明细表!$A$6:$A$1000&lt;=$H$4)*(成品明细表!$C$6:$C$1000=$A249)*(成品明细表!$L$6:$L$1000))=0,"",SUMPRODUCT((成品明细表!$A$6:$A$1000&gt;=$G$4)*(成品明细表!$A$6:$A$1000&lt;=$H$4)*(成品明细表!$C$6:$C$1000=$A249)*(成品明细表!$L$6:$L$1000)))</f>
        <v/>
      </c>
      <c r="K249" s="99" t="str">
        <f t="array" ref="K249">IF(A249="","",VLOOKUP(A249,基础资料!A:E,4,0))</f>
        <v/>
      </c>
      <c r="L249" s="81" t="str">
        <f t="array" ref="L249">IF(OR(A249="",J249=""),"",J249*K249)</f>
        <v/>
      </c>
      <c r="M249" s="79" t="str">
        <f t="array" ref="M249">IF(AND(D249="",G249="",J249=""),"",IF(AND(D249="",G249=""),-J249,IF(AND(D249="",J249=""),-G249,IF(AND(G249="",J249=""),D249,IF(D249="",-G249-J249,IF(G249="",D249-J249,IF(J249="",D249-G249,D249-G249-J249)))))))</f>
        <v/>
      </c>
      <c r="N249" s="99" t="str">
        <f t="array" ref="N249">IF(A249="","",VLOOKUP(A249,基础资料!A:E,4,0))</f>
        <v/>
      </c>
      <c r="O249" s="81" t="str">
        <f t="array" ref="O249">IF(OR(A249="",M249=""),"",N249*M249)</f>
        <v/>
      </c>
    </row>
    <row r="250" spans="1:15" s="44" customFormat="1">
      <c r="A250" s="15"/>
      <c r="B250" s="73"/>
      <c r="C250" s="73"/>
      <c r="D250" s="74" t="str">
        <f t="array" ref="D250">IF(SUMPRODUCT((成品明细表!$A$6:$A$1000&gt;=$G$4)*(成品明细表!$A$6:$A$1000&lt;=$H$4)*(成品明细表!$C$6:$C$1000=$A250)*(成品明细表!$F$6:$F$1000))=0,"",SUMPRODUCT((成品明细表!$A$6:$A$1000&gt;=$G$4)*(成品明细表!$A$6:$A$1000&lt;=$H$4)*(成品明细表!$C$6:$C$1000=$A250)*(成品明细表!$F$6:$F$1000)))</f>
        <v/>
      </c>
      <c r="E250" s="75" t="str">
        <f t="array" ref="E250">IF(A250="","",VLOOKUP(A250,基础资料!A:E,4,0))</f>
        <v/>
      </c>
      <c r="F250" s="76" t="str">
        <f t="array" ref="F250">IF(OR(A250="",D250=""),"",E250*D250)</f>
        <v/>
      </c>
      <c r="G250" s="74" t="str">
        <f t="array" ref="G250">IF(SUMPRODUCT((成品明细表!$A$6:$A$1000&gt;=$G$4)*(成品明细表!$A$6:$A$1000&lt;=$H$4)*(成品明细表!$C$6:$C$1000=$A250)*(成品明细表!$I$6:$I$1000))=0,"",SUMPRODUCT((成品明细表!$A$6:$A$1000&gt;=$G$4)*(成品明细表!$A$6:$A$1000&lt;=$H$4)*(成品明细表!$C$6:$C$1000=$A250)*(成品明细表!$I$6:$I$1000)))</f>
        <v/>
      </c>
      <c r="H250" s="75" t="str">
        <f t="array" ref="H250">IF(A250="","",VLOOKUP(A250,基础资料!A:E,4,0))</f>
        <v/>
      </c>
      <c r="I250" s="76" t="str">
        <f t="array" ref="I250">IF(OR(A250="",G250=""),"",G250*H250)</f>
        <v/>
      </c>
      <c r="J250" s="74" t="str">
        <f t="array" ref="J250">IF(SUMPRODUCT((成品明细表!$A$6:$A$1000&gt;=$G$4)*(成品明细表!$A$6:$A$1000&lt;=$H$4)*(成品明细表!$C$6:$C$1000=$A250)*(成品明细表!$L$6:$L$1000))=0,"",SUMPRODUCT((成品明细表!$A$6:$A$1000&gt;=$G$4)*(成品明细表!$A$6:$A$1000&lt;=$H$4)*(成品明细表!$C$6:$C$1000=$A250)*(成品明细表!$L$6:$L$1000)))</f>
        <v/>
      </c>
      <c r="K250" s="98" t="str">
        <f t="array" ref="K250">IF(A250="","",VLOOKUP(A250,基础资料!A:E,4,0))</f>
        <v/>
      </c>
      <c r="L250" s="76" t="str">
        <f t="array" ref="L250">IF(OR(A250="",J250=""),"",J250*K250)</f>
        <v/>
      </c>
      <c r="M250" s="74" t="str">
        <f t="array" ref="M250">IF(AND(D250="",G250="",J250=""),"",IF(AND(D250="",G250=""),-J250,IF(AND(D250="",J250=""),-G250,IF(AND(G250="",J250=""),D250,IF(D250="",-G250-J250,IF(G250="",D250-J250,IF(J250="",D250-G250,D250-G250-J250)))))))</f>
        <v/>
      </c>
      <c r="N250" s="98" t="str">
        <f t="array" ref="N250">IF(A250="","",VLOOKUP(A250,基础资料!A:E,4,0))</f>
        <v/>
      </c>
      <c r="O250" s="76" t="str">
        <f t="array" ref="O250">IF(OR(A250="",M250=""),"",N250*M250)</f>
        <v/>
      </c>
    </row>
    <row r="251" spans="1:15" s="44" customFormat="1">
      <c r="A251" s="77"/>
      <c r="B251" s="78"/>
      <c r="C251" s="78"/>
      <c r="D251" s="79" t="str">
        <f t="array" ref="D251">IF(SUMPRODUCT((成品明细表!$A$6:$A$1000&gt;=$G$4)*(成品明细表!$A$6:$A$1000&lt;=$H$4)*(成品明细表!$C$6:$C$1000=$A251)*(成品明细表!$F$6:$F$1000))=0,"",SUMPRODUCT((成品明细表!$A$6:$A$1000&gt;=$G$4)*(成品明细表!$A$6:$A$1000&lt;=$H$4)*(成品明细表!$C$6:$C$1000=$A251)*(成品明细表!$F$6:$F$1000)))</f>
        <v/>
      </c>
      <c r="E251" s="80" t="str">
        <f t="array" ref="E251">IF(A251="","",VLOOKUP(A251,基础资料!A:E,4,0))</f>
        <v/>
      </c>
      <c r="F251" s="81" t="str">
        <f t="array" ref="F251">IF(OR(A251="",D251=""),"",E251*D251)</f>
        <v/>
      </c>
      <c r="G251" s="79" t="str">
        <f t="array" ref="G251">IF(SUMPRODUCT((成品明细表!$A$6:$A$1000&gt;=$G$4)*(成品明细表!$A$6:$A$1000&lt;=$H$4)*(成品明细表!$C$6:$C$1000=$A251)*(成品明细表!$I$6:$I$1000))=0,"",SUMPRODUCT((成品明细表!$A$6:$A$1000&gt;=$G$4)*(成品明细表!$A$6:$A$1000&lt;=$H$4)*(成品明细表!$C$6:$C$1000=$A251)*(成品明细表!$I$6:$I$1000)))</f>
        <v/>
      </c>
      <c r="H251" s="80" t="str">
        <f t="array" ref="H251">IF(A251="","",VLOOKUP(A251,基础资料!A:E,4,0))</f>
        <v/>
      </c>
      <c r="I251" s="81" t="str">
        <f t="array" ref="I251">IF(OR(A251="",G251=""),"",G251*H251)</f>
        <v/>
      </c>
      <c r="J251" s="79" t="str">
        <f t="array" ref="J251">IF(SUMPRODUCT((成品明细表!$A$6:$A$1000&gt;=$G$4)*(成品明细表!$A$6:$A$1000&lt;=$H$4)*(成品明细表!$C$6:$C$1000=$A251)*(成品明细表!$L$6:$L$1000))=0,"",SUMPRODUCT((成品明细表!$A$6:$A$1000&gt;=$G$4)*(成品明细表!$A$6:$A$1000&lt;=$H$4)*(成品明细表!$C$6:$C$1000=$A251)*(成品明细表!$L$6:$L$1000)))</f>
        <v/>
      </c>
      <c r="K251" s="99" t="str">
        <f t="array" ref="K251">IF(A251="","",VLOOKUP(A251,基础资料!A:E,4,0))</f>
        <v/>
      </c>
      <c r="L251" s="81" t="str">
        <f t="array" ref="L251">IF(OR(A251="",J251=""),"",J251*K251)</f>
        <v/>
      </c>
      <c r="M251" s="79" t="str">
        <f t="array" ref="M251">IF(AND(D251="",G251="",J251=""),"",IF(AND(D251="",G251=""),-J251,IF(AND(D251="",J251=""),-G251,IF(AND(G251="",J251=""),D251,IF(D251="",-G251-J251,IF(G251="",D251-J251,IF(J251="",D251-G251,D251-G251-J251)))))))</f>
        <v/>
      </c>
      <c r="N251" s="99" t="str">
        <f t="array" ref="N251">IF(A251="","",VLOOKUP(A251,基础资料!A:E,4,0))</f>
        <v/>
      </c>
      <c r="O251" s="81" t="str">
        <f t="array" ref="O251">IF(OR(A251="",M251=""),"",N251*M251)</f>
        <v/>
      </c>
    </row>
    <row r="252" spans="1:15" s="44" customFormat="1">
      <c r="A252" s="15"/>
      <c r="B252" s="73"/>
      <c r="C252" s="73"/>
      <c r="D252" s="74" t="str">
        <f t="array" ref="D252">IF(SUMPRODUCT((成品明细表!$A$6:$A$1000&gt;=$G$4)*(成品明细表!$A$6:$A$1000&lt;=$H$4)*(成品明细表!$C$6:$C$1000=$A252)*(成品明细表!$F$6:$F$1000))=0,"",SUMPRODUCT((成品明细表!$A$6:$A$1000&gt;=$G$4)*(成品明细表!$A$6:$A$1000&lt;=$H$4)*(成品明细表!$C$6:$C$1000=$A252)*(成品明细表!$F$6:$F$1000)))</f>
        <v/>
      </c>
      <c r="E252" s="75" t="str">
        <f t="array" ref="E252">IF(A252="","",VLOOKUP(A252,基础资料!A:E,4,0))</f>
        <v/>
      </c>
      <c r="F252" s="76" t="str">
        <f t="array" ref="F252">IF(OR(A252="",D252=""),"",E252*D252)</f>
        <v/>
      </c>
      <c r="G252" s="74" t="str">
        <f t="array" ref="G252">IF(SUMPRODUCT((成品明细表!$A$6:$A$1000&gt;=$G$4)*(成品明细表!$A$6:$A$1000&lt;=$H$4)*(成品明细表!$C$6:$C$1000=$A252)*(成品明细表!$I$6:$I$1000))=0,"",SUMPRODUCT((成品明细表!$A$6:$A$1000&gt;=$G$4)*(成品明细表!$A$6:$A$1000&lt;=$H$4)*(成品明细表!$C$6:$C$1000=$A252)*(成品明细表!$I$6:$I$1000)))</f>
        <v/>
      </c>
      <c r="H252" s="75" t="str">
        <f t="array" ref="H252">IF(A252="","",VLOOKUP(A252,基础资料!A:E,4,0))</f>
        <v/>
      </c>
      <c r="I252" s="76" t="str">
        <f t="array" ref="I252">IF(OR(A252="",G252=""),"",G252*H252)</f>
        <v/>
      </c>
      <c r="J252" s="74" t="str">
        <f t="array" ref="J252">IF(SUMPRODUCT((成品明细表!$A$6:$A$1000&gt;=$G$4)*(成品明细表!$A$6:$A$1000&lt;=$H$4)*(成品明细表!$C$6:$C$1000=$A252)*(成品明细表!$L$6:$L$1000))=0,"",SUMPRODUCT((成品明细表!$A$6:$A$1000&gt;=$G$4)*(成品明细表!$A$6:$A$1000&lt;=$H$4)*(成品明细表!$C$6:$C$1000=$A252)*(成品明细表!$L$6:$L$1000)))</f>
        <v/>
      </c>
      <c r="K252" s="98" t="str">
        <f t="array" ref="K252">IF(A252="","",VLOOKUP(A252,基础资料!A:E,4,0))</f>
        <v/>
      </c>
      <c r="L252" s="76" t="str">
        <f t="array" ref="L252">IF(OR(A252="",J252=""),"",J252*K252)</f>
        <v/>
      </c>
      <c r="M252" s="74" t="str">
        <f t="array" ref="M252">IF(AND(D252="",G252="",J252=""),"",IF(AND(D252="",G252=""),-J252,IF(AND(D252="",J252=""),-G252,IF(AND(G252="",J252=""),D252,IF(D252="",-G252-J252,IF(G252="",D252-J252,IF(J252="",D252-G252,D252-G252-J252)))))))</f>
        <v/>
      </c>
      <c r="N252" s="98" t="str">
        <f t="array" ref="N252">IF(A252="","",VLOOKUP(A252,基础资料!A:E,4,0))</f>
        <v/>
      </c>
      <c r="O252" s="76" t="str">
        <f t="array" ref="O252">IF(OR(A252="",M252=""),"",N252*M252)</f>
        <v/>
      </c>
    </row>
    <row r="253" spans="1:15" s="44" customFormat="1">
      <c r="A253" s="77"/>
      <c r="B253" s="78"/>
      <c r="C253" s="78"/>
      <c r="D253" s="79" t="str">
        <f t="array" ref="D253">IF(SUMPRODUCT((成品明细表!$A$6:$A$1000&gt;=$G$4)*(成品明细表!$A$6:$A$1000&lt;=$H$4)*(成品明细表!$C$6:$C$1000=$A253)*(成品明细表!$F$6:$F$1000))=0,"",SUMPRODUCT((成品明细表!$A$6:$A$1000&gt;=$G$4)*(成品明细表!$A$6:$A$1000&lt;=$H$4)*(成品明细表!$C$6:$C$1000=$A253)*(成品明细表!$F$6:$F$1000)))</f>
        <v/>
      </c>
      <c r="E253" s="80" t="str">
        <f t="array" ref="E253">IF(A253="","",VLOOKUP(A253,基础资料!A:E,4,0))</f>
        <v/>
      </c>
      <c r="F253" s="81" t="str">
        <f t="array" ref="F253">IF(OR(A253="",D253=""),"",E253*D253)</f>
        <v/>
      </c>
      <c r="G253" s="79" t="str">
        <f t="array" ref="G253">IF(SUMPRODUCT((成品明细表!$A$6:$A$1000&gt;=$G$4)*(成品明细表!$A$6:$A$1000&lt;=$H$4)*(成品明细表!$C$6:$C$1000=$A253)*(成品明细表!$I$6:$I$1000))=0,"",SUMPRODUCT((成品明细表!$A$6:$A$1000&gt;=$G$4)*(成品明细表!$A$6:$A$1000&lt;=$H$4)*(成品明细表!$C$6:$C$1000=$A253)*(成品明细表!$I$6:$I$1000)))</f>
        <v/>
      </c>
      <c r="H253" s="80" t="str">
        <f t="array" ref="H253">IF(A253="","",VLOOKUP(A253,基础资料!A:E,4,0))</f>
        <v/>
      </c>
      <c r="I253" s="81" t="str">
        <f t="array" ref="I253">IF(OR(A253="",G253=""),"",G253*H253)</f>
        <v/>
      </c>
      <c r="J253" s="79" t="str">
        <f t="array" ref="J253">IF(SUMPRODUCT((成品明细表!$A$6:$A$1000&gt;=$G$4)*(成品明细表!$A$6:$A$1000&lt;=$H$4)*(成品明细表!$C$6:$C$1000=$A253)*(成品明细表!$L$6:$L$1000))=0,"",SUMPRODUCT((成品明细表!$A$6:$A$1000&gt;=$G$4)*(成品明细表!$A$6:$A$1000&lt;=$H$4)*(成品明细表!$C$6:$C$1000=$A253)*(成品明细表!$L$6:$L$1000)))</f>
        <v/>
      </c>
      <c r="K253" s="99" t="str">
        <f t="array" ref="K253">IF(A253="","",VLOOKUP(A253,基础资料!A:E,4,0))</f>
        <v/>
      </c>
      <c r="L253" s="81" t="str">
        <f t="array" ref="L253">IF(OR(A253="",J253=""),"",J253*K253)</f>
        <v/>
      </c>
      <c r="M253" s="79" t="str">
        <f t="array" ref="M253">IF(AND(D253="",G253="",J253=""),"",IF(AND(D253="",G253=""),-J253,IF(AND(D253="",J253=""),-G253,IF(AND(G253="",J253=""),D253,IF(D253="",-G253-J253,IF(G253="",D253-J253,IF(J253="",D253-G253,D253-G253-J253)))))))</f>
        <v/>
      </c>
      <c r="N253" s="99" t="str">
        <f t="array" ref="N253">IF(A253="","",VLOOKUP(A253,基础资料!A:E,4,0))</f>
        <v/>
      </c>
      <c r="O253" s="81" t="str">
        <f t="array" ref="O253">IF(OR(A253="",M253=""),"",N253*M253)</f>
        <v/>
      </c>
    </row>
    <row r="254" spans="1:15" s="44" customFormat="1">
      <c r="A254" s="15"/>
      <c r="B254" s="73"/>
      <c r="C254" s="73"/>
      <c r="D254" s="74" t="str">
        <f t="array" ref="D254">IF(SUMPRODUCT((成品明细表!$A$6:$A$1000&gt;=$G$4)*(成品明细表!$A$6:$A$1000&lt;=$H$4)*(成品明细表!$C$6:$C$1000=$A254)*(成品明细表!$F$6:$F$1000))=0,"",SUMPRODUCT((成品明细表!$A$6:$A$1000&gt;=$G$4)*(成品明细表!$A$6:$A$1000&lt;=$H$4)*(成品明细表!$C$6:$C$1000=$A254)*(成品明细表!$F$6:$F$1000)))</f>
        <v/>
      </c>
      <c r="E254" s="75" t="str">
        <f t="array" ref="E254">IF(A254="","",VLOOKUP(A254,基础资料!A:E,4,0))</f>
        <v/>
      </c>
      <c r="F254" s="76" t="str">
        <f t="array" ref="F254">IF(OR(A254="",D254=""),"",E254*D254)</f>
        <v/>
      </c>
      <c r="G254" s="74" t="str">
        <f t="array" ref="G254">IF(SUMPRODUCT((成品明细表!$A$6:$A$1000&gt;=$G$4)*(成品明细表!$A$6:$A$1000&lt;=$H$4)*(成品明细表!$C$6:$C$1000=$A254)*(成品明细表!$I$6:$I$1000))=0,"",SUMPRODUCT((成品明细表!$A$6:$A$1000&gt;=$G$4)*(成品明细表!$A$6:$A$1000&lt;=$H$4)*(成品明细表!$C$6:$C$1000=$A254)*(成品明细表!$I$6:$I$1000)))</f>
        <v/>
      </c>
      <c r="H254" s="75" t="str">
        <f t="array" ref="H254">IF(A254="","",VLOOKUP(A254,基础资料!A:E,4,0))</f>
        <v/>
      </c>
      <c r="I254" s="76" t="str">
        <f t="array" ref="I254">IF(OR(A254="",G254=""),"",G254*H254)</f>
        <v/>
      </c>
      <c r="J254" s="74" t="str">
        <f t="array" ref="J254">IF(SUMPRODUCT((成品明细表!$A$6:$A$1000&gt;=$G$4)*(成品明细表!$A$6:$A$1000&lt;=$H$4)*(成品明细表!$C$6:$C$1000=$A254)*(成品明细表!$L$6:$L$1000))=0,"",SUMPRODUCT((成品明细表!$A$6:$A$1000&gt;=$G$4)*(成品明细表!$A$6:$A$1000&lt;=$H$4)*(成品明细表!$C$6:$C$1000=$A254)*(成品明细表!$L$6:$L$1000)))</f>
        <v/>
      </c>
      <c r="K254" s="98" t="str">
        <f t="array" ref="K254">IF(A254="","",VLOOKUP(A254,基础资料!A:E,4,0))</f>
        <v/>
      </c>
      <c r="L254" s="76" t="str">
        <f t="array" ref="L254">IF(OR(A254="",J254=""),"",J254*K254)</f>
        <v/>
      </c>
      <c r="M254" s="74" t="str">
        <f t="array" ref="M254">IF(AND(D254="",G254="",J254=""),"",IF(AND(D254="",G254=""),-J254,IF(AND(D254="",J254=""),-G254,IF(AND(G254="",J254=""),D254,IF(D254="",-G254-J254,IF(G254="",D254-J254,IF(J254="",D254-G254,D254-G254-J254)))))))</f>
        <v/>
      </c>
      <c r="N254" s="98" t="str">
        <f t="array" ref="N254">IF(A254="","",VLOOKUP(A254,基础资料!A:E,4,0))</f>
        <v/>
      </c>
      <c r="O254" s="76" t="str">
        <f t="array" ref="O254">IF(OR(A254="",M254=""),"",N254*M254)</f>
        <v/>
      </c>
    </row>
    <row r="255" spans="1:15" s="44" customFormat="1">
      <c r="A255" s="77"/>
      <c r="B255" s="78"/>
      <c r="C255" s="78"/>
      <c r="D255" s="79" t="str">
        <f t="array" ref="D255">IF(SUMPRODUCT((成品明细表!$A$6:$A$1000&gt;=$G$4)*(成品明细表!$A$6:$A$1000&lt;=$H$4)*(成品明细表!$C$6:$C$1000=$A255)*(成品明细表!$F$6:$F$1000))=0,"",SUMPRODUCT((成品明细表!$A$6:$A$1000&gt;=$G$4)*(成品明细表!$A$6:$A$1000&lt;=$H$4)*(成品明细表!$C$6:$C$1000=$A255)*(成品明细表!$F$6:$F$1000)))</f>
        <v/>
      </c>
      <c r="E255" s="80" t="str">
        <f t="array" ref="E255">IF(A255="","",VLOOKUP(A255,基础资料!A:E,4,0))</f>
        <v/>
      </c>
      <c r="F255" s="81" t="str">
        <f t="array" ref="F255">IF(OR(A255="",D255=""),"",E255*D255)</f>
        <v/>
      </c>
      <c r="G255" s="79" t="str">
        <f t="array" ref="G255">IF(SUMPRODUCT((成品明细表!$A$6:$A$1000&gt;=$G$4)*(成品明细表!$A$6:$A$1000&lt;=$H$4)*(成品明细表!$C$6:$C$1000=$A255)*(成品明细表!$I$6:$I$1000))=0,"",SUMPRODUCT((成品明细表!$A$6:$A$1000&gt;=$G$4)*(成品明细表!$A$6:$A$1000&lt;=$H$4)*(成品明细表!$C$6:$C$1000=$A255)*(成品明细表!$I$6:$I$1000)))</f>
        <v/>
      </c>
      <c r="H255" s="80" t="str">
        <f t="array" ref="H255">IF(A255="","",VLOOKUP(A255,基础资料!A:E,4,0))</f>
        <v/>
      </c>
      <c r="I255" s="81" t="str">
        <f t="array" ref="I255">IF(OR(A255="",G255=""),"",G255*H255)</f>
        <v/>
      </c>
      <c r="J255" s="79" t="str">
        <f t="array" ref="J255">IF(SUMPRODUCT((成品明细表!$A$6:$A$1000&gt;=$G$4)*(成品明细表!$A$6:$A$1000&lt;=$H$4)*(成品明细表!$C$6:$C$1000=$A255)*(成品明细表!$L$6:$L$1000))=0,"",SUMPRODUCT((成品明细表!$A$6:$A$1000&gt;=$G$4)*(成品明细表!$A$6:$A$1000&lt;=$H$4)*(成品明细表!$C$6:$C$1000=$A255)*(成品明细表!$L$6:$L$1000)))</f>
        <v/>
      </c>
      <c r="K255" s="99" t="str">
        <f t="array" ref="K255">IF(A255="","",VLOOKUP(A255,基础资料!A:E,4,0))</f>
        <v/>
      </c>
      <c r="L255" s="81" t="str">
        <f t="array" ref="L255">IF(OR(A255="",J255=""),"",J255*K255)</f>
        <v/>
      </c>
      <c r="M255" s="79" t="str">
        <f t="array" ref="M255">IF(AND(D255="",G255="",J255=""),"",IF(AND(D255="",G255=""),-J255,IF(AND(D255="",J255=""),-G255,IF(AND(G255="",J255=""),D255,IF(D255="",-G255-J255,IF(G255="",D255-J255,IF(J255="",D255-G255,D255-G255-J255)))))))</f>
        <v/>
      </c>
      <c r="N255" s="99" t="str">
        <f t="array" ref="N255">IF(A255="","",VLOOKUP(A255,基础资料!A:E,4,0))</f>
        <v/>
      </c>
      <c r="O255" s="81" t="str">
        <f t="array" ref="O255">IF(OR(A255="",M255=""),"",N255*M255)</f>
        <v/>
      </c>
    </row>
    <row r="256" spans="1:15" s="44" customFormat="1">
      <c r="A256" s="15"/>
      <c r="B256" s="73"/>
      <c r="C256" s="73"/>
      <c r="D256" s="74" t="str">
        <f t="array" ref="D256">IF(SUMPRODUCT((成品明细表!$A$6:$A$1000&gt;=$G$4)*(成品明细表!$A$6:$A$1000&lt;=$H$4)*(成品明细表!$C$6:$C$1000=$A256)*(成品明细表!$F$6:$F$1000))=0,"",SUMPRODUCT((成品明细表!$A$6:$A$1000&gt;=$G$4)*(成品明细表!$A$6:$A$1000&lt;=$H$4)*(成品明细表!$C$6:$C$1000=$A256)*(成品明细表!$F$6:$F$1000)))</f>
        <v/>
      </c>
      <c r="E256" s="75" t="str">
        <f t="array" ref="E256">IF(A256="","",VLOOKUP(A256,基础资料!A:E,4,0))</f>
        <v/>
      </c>
      <c r="F256" s="76" t="str">
        <f t="array" ref="F256">IF(OR(A256="",D256=""),"",E256*D256)</f>
        <v/>
      </c>
      <c r="G256" s="74" t="str">
        <f t="array" ref="G256">IF(SUMPRODUCT((成品明细表!$A$6:$A$1000&gt;=$G$4)*(成品明细表!$A$6:$A$1000&lt;=$H$4)*(成品明细表!$C$6:$C$1000=$A256)*(成品明细表!$I$6:$I$1000))=0,"",SUMPRODUCT((成品明细表!$A$6:$A$1000&gt;=$G$4)*(成品明细表!$A$6:$A$1000&lt;=$H$4)*(成品明细表!$C$6:$C$1000=$A256)*(成品明细表!$I$6:$I$1000)))</f>
        <v/>
      </c>
      <c r="H256" s="75" t="str">
        <f t="array" ref="H256">IF(A256="","",VLOOKUP(A256,基础资料!A:E,4,0))</f>
        <v/>
      </c>
      <c r="I256" s="76" t="str">
        <f t="array" ref="I256">IF(OR(A256="",G256=""),"",G256*H256)</f>
        <v/>
      </c>
      <c r="J256" s="74" t="str">
        <f t="array" ref="J256">IF(SUMPRODUCT((成品明细表!$A$6:$A$1000&gt;=$G$4)*(成品明细表!$A$6:$A$1000&lt;=$H$4)*(成品明细表!$C$6:$C$1000=$A256)*(成品明细表!$L$6:$L$1000))=0,"",SUMPRODUCT((成品明细表!$A$6:$A$1000&gt;=$G$4)*(成品明细表!$A$6:$A$1000&lt;=$H$4)*(成品明细表!$C$6:$C$1000=$A256)*(成品明细表!$L$6:$L$1000)))</f>
        <v/>
      </c>
      <c r="K256" s="98" t="str">
        <f t="array" ref="K256">IF(A256="","",VLOOKUP(A256,基础资料!A:E,4,0))</f>
        <v/>
      </c>
      <c r="L256" s="76" t="str">
        <f t="array" ref="L256">IF(OR(A256="",J256=""),"",J256*K256)</f>
        <v/>
      </c>
      <c r="M256" s="74" t="str">
        <f t="array" ref="M256">IF(AND(D256="",G256="",J256=""),"",IF(AND(D256="",G256=""),-J256,IF(AND(D256="",J256=""),-G256,IF(AND(G256="",J256=""),D256,IF(D256="",-G256-J256,IF(G256="",D256-J256,IF(J256="",D256-G256,D256-G256-J256)))))))</f>
        <v/>
      </c>
      <c r="N256" s="98" t="str">
        <f t="array" ref="N256">IF(A256="","",VLOOKUP(A256,基础资料!A:E,4,0))</f>
        <v/>
      </c>
      <c r="O256" s="76" t="str">
        <f t="array" ref="O256">IF(OR(A256="",M256=""),"",N256*M256)</f>
        <v/>
      </c>
    </row>
    <row r="257" spans="1:15" s="44" customFormat="1">
      <c r="A257" s="77"/>
      <c r="B257" s="78"/>
      <c r="C257" s="78"/>
      <c r="D257" s="79" t="str">
        <f t="array" ref="D257">IF(SUMPRODUCT((成品明细表!$A$6:$A$1000&gt;=$G$4)*(成品明细表!$A$6:$A$1000&lt;=$H$4)*(成品明细表!$C$6:$C$1000=$A257)*(成品明细表!$F$6:$F$1000))=0,"",SUMPRODUCT((成品明细表!$A$6:$A$1000&gt;=$G$4)*(成品明细表!$A$6:$A$1000&lt;=$H$4)*(成品明细表!$C$6:$C$1000=$A257)*(成品明细表!$F$6:$F$1000)))</f>
        <v/>
      </c>
      <c r="E257" s="80" t="str">
        <f t="array" ref="E257">IF(A257="","",VLOOKUP(A257,基础资料!A:E,4,0))</f>
        <v/>
      </c>
      <c r="F257" s="81" t="str">
        <f t="array" ref="F257">IF(OR(A257="",D257=""),"",E257*D257)</f>
        <v/>
      </c>
      <c r="G257" s="79" t="str">
        <f t="array" ref="G257">IF(SUMPRODUCT((成品明细表!$A$6:$A$1000&gt;=$G$4)*(成品明细表!$A$6:$A$1000&lt;=$H$4)*(成品明细表!$C$6:$C$1000=$A257)*(成品明细表!$I$6:$I$1000))=0,"",SUMPRODUCT((成品明细表!$A$6:$A$1000&gt;=$G$4)*(成品明细表!$A$6:$A$1000&lt;=$H$4)*(成品明细表!$C$6:$C$1000=$A257)*(成品明细表!$I$6:$I$1000)))</f>
        <v/>
      </c>
      <c r="H257" s="80" t="str">
        <f t="array" ref="H257">IF(A257="","",VLOOKUP(A257,基础资料!A:E,4,0))</f>
        <v/>
      </c>
      <c r="I257" s="81" t="str">
        <f t="array" ref="I257">IF(OR(A257="",G257=""),"",G257*H257)</f>
        <v/>
      </c>
      <c r="J257" s="79" t="str">
        <f t="array" ref="J257">IF(SUMPRODUCT((成品明细表!$A$6:$A$1000&gt;=$G$4)*(成品明细表!$A$6:$A$1000&lt;=$H$4)*(成品明细表!$C$6:$C$1000=$A257)*(成品明细表!$L$6:$L$1000))=0,"",SUMPRODUCT((成品明细表!$A$6:$A$1000&gt;=$G$4)*(成品明细表!$A$6:$A$1000&lt;=$H$4)*(成品明细表!$C$6:$C$1000=$A257)*(成品明细表!$L$6:$L$1000)))</f>
        <v/>
      </c>
      <c r="K257" s="99" t="str">
        <f t="array" ref="K257">IF(A257="","",VLOOKUP(A257,基础资料!A:E,4,0))</f>
        <v/>
      </c>
      <c r="L257" s="81" t="str">
        <f t="array" ref="L257">IF(OR(A257="",J257=""),"",J257*K257)</f>
        <v/>
      </c>
      <c r="M257" s="79" t="str">
        <f t="array" ref="M257">IF(AND(D257="",G257="",J257=""),"",IF(AND(D257="",G257=""),-J257,IF(AND(D257="",J257=""),-G257,IF(AND(G257="",J257=""),D257,IF(D257="",-G257-J257,IF(G257="",D257-J257,IF(J257="",D257-G257,D257-G257-J257)))))))</f>
        <v/>
      </c>
      <c r="N257" s="99" t="str">
        <f t="array" ref="N257">IF(A257="","",VLOOKUP(A257,基础资料!A:E,4,0))</f>
        <v/>
      </c>
      <c r="O257" s="81" t="str">
        <f t="array" ref="O257">IF(OR(A257="",M257=""),"",N257*M257)</f>
        <v/>
      </c>
    </row>
    <row r="258" spans="1:15" s="44" customFormat="1">
      <c r="A258" s="15"/>
      <c r="B258" s="73"/>
      <c r="C258" s="73"/>
      <c r="D258" s="74" t="str">
        <f t="array" ref="D258">IF(SUMPRODUCT((成品明细表!$A$6:$A$1000&gt;=$G$4)*(成品明细表!$A$6:$A$1000&lt;=$H$4)*(成品明细表!$C$6:$C$1000=$A258)*(成品明细表!$F$6:$F$1000))=0,"",SUMPRODUCT((成品明细表!$A$6:$A$1000&gt;=$G$4)*(成品明细表!$A$6:$A$1000&lt;=$H$4)*(成品明细表!$C$6:$C$1000=$A258)*(成品明细表!$F$6:$F$1000)))</f>
        <v/>
      </c>
      <c r="E258" s="75" t="str">
        <f t="array" ref="E258">IF(A258="","",VLOOKUP(A258,基础资料!A:E,4,0))</f>
        <v/>
      </c>
      <c r="F258" s="76" t="str">
        <f t="array" ref="F258">IF(OR(A258="",D258=""),"",E258*D258)</f>
        <v/>
      </c>
      <c r="G258" s="74" t="str">
        <f t="array" ref="G258">IF(SUMPRODUCT((成品明细表!$A$6:$A$1000&gt;=$G$4)*(成品明细表!$A$6:$A$1000&lt;=$H$4)*(成品明细表!$C$6:$C$1000=$A258)*(成品明细表!$I$6:$I$1000))=0,"",SUMPRODUCT((成品明细表!$A$6:$A$1000&gt;=$G$4)*(成品明细表!$A$6:$A$1000&lt;=$H$4)*(成品明细表!$C$6:$C$1000=$A258)*(成品明细表!$I$6:$I$1000)))</f>
        <v/>
      </c>
      <c r="H258" s="75" t="str">
        <f t="array" ref="H258">IF(A258="","",VLOOKUP(A258,基础资料!A:E,4,0))</f>
        <v/>
      </c>
      <c r="I258" s="76" t="str">
        <f t="array" ref="I258">IF(OR(A258="",G258=""),"",G258*H258)</f>
        <v/>
      </c>
      <c r="J258" s="74" t="str">
        <f t="array" ref="J258">IF(SUMPRODUCT((成品明细表!$A$6:$A$1000&gt;=$G$4)*(成品明细表!$A$6:$A$1000&lt;=$H$4)*(成品明细表!$C$6:$C$1000=$A258)*(成品明细表!$L$6:$L$1000))=0,"",SUMPRODUCT((成品明细表!$A$6:$A$1000&gt;=$G$4)*(成品明细表!$A$6:$A$1000&lt;=$H$4)*(成品明细表!$C$6:$C$1000=$A258)*(成品明细表!$L$6:$L$1000)))</f>
        <v/>
      </c>
      <c r="K258" s="98" t="str">
        <f t="array" ref="K258">IF(A258="","",VLOOKUP(A258,基础资料!A:E,4,0))</f>
        <v/>
      </c>
      <c r="L258" s="76" t="str">
        <f t="array" ref="L258">IF(OR(A258="",J258=""),"",J258*K258)</f>
        <v/>
      </c>
      <c r="M258" s="74" t="str">
        <f t="array" ref="M258">IF(AND(D258="",G258="",J258=""),"",IF(AND(D258="",G258=""),-J258,IF(AND(D258="",J258=""),-G258,IF(AND(G258="",J258=""),D258,IF(D258="",-G258-J258,IF(G258="",D258-J258,IF(J258="",D258-G258,D258-G258-J258)))))))</f>
        <v/>
      </c>
      <c r="N258" s="98" t="str">
        <f t="array" ref="N258">IF(A258="","",VLOOKUP(A258,基础资料!A:E,4,0))</f>
        <v/>
      </c>
      <c r="O258" s="76" t="str">
        <f t="array" ref="O258">IF(OR(A258="",M258=""),"",N258*M258)</f>
        <v/>
      </c>
    </row>
    <row r="259" spans="1:15" s="44" customFormat="1">
      <c r="A259" s="77"/>
      <c r="B259" s="78"/>
      <c r="C259" s="78"/>
      <c r="D259" s="79" t="str">
        <f t="array" ref="D259">IF(SUMPRODUCT((成品明细表!$A$6:$A$1000&gt;=$G$4)*(成品明细表!$A$6:$A$1000&lt;=$H$4)*(成品明细表!$C$6:$C$1000=$A259)*(成品明细表!$F$6:$F$1000))=0,"",SUMPRODUCT((成品明细表!$A$6:$A$1000&gt;=$G$4)*(成品明细表!$A$6:$A$1000&lt;=$H$4)*(成品明细表!$C$6:$C$1000=$A259)*(成品明细表!$F$6:$F$1000)))</f>
        <v/>
      </c>
      <c r="E259" s="80" t="str">
        <f t="array" ref="E259">IF(A259="","",VLOOKUP(A259,基础资料!A:E,4,0))</f>
        <v/>
      </c>
      <c r="F259" s="81" t="str">
        <f t="array" ref="F259">IF(OR(A259="",D259=""),"",E259*D259)</f>
        <v/>
      </c>
      <c r="G259" s="79" t="str">
        <f t="array" ref="G259">IF(SUMPRODUCT((成品明细表!$A$6:$A$1000&gt;=$G$4)*(成品明细表!$A$6:$A$1000&lt;=$H$4)*(成品明细表!$C$6:$C$1000=$A259)*(成品明细表!$I$6:$I$1000))=0,"",SUMPRODUCT((成品明细表!$A$6:$A$1000&gt;=$G$4)*(成品明细表!$A$6:$A$1000&lt;=$H$4)*(成品明细表!$C$6:$C$1000=$A259)*(成品明细表!$I$6:$I$1000)))</f>
        <v/>
      </c>
      <c r="H259" s="80" t="str">
        <f t="array" ref="H259">IF(A259="","",VLOOKUP(A259,基础资料!A:E,4,0))</f>
        <v/>
      </c>
      <c r="I259" s="81" t="str">
        <f t="array" ref="I259">IF(OR(A259="",G259=""),"",G259*H259)</f>
        <v/>
      </c>
      <c r="J259" s="79" t="str">
        <f t="array" ref="J259">IF(SUMPRODUCT((成品明细表!$A$6:$A$1000&gt;=$G$4)*(成品明细表!$A$6:$A$1000&lt;=$H$4)*(成品明细表!$C$6:$C$1000=$A259)*(成品明细表!$L$6:$L$1000))=0,"",SUMPRODUCT((成品明细表!$A$6:$A$1000&gt;=$G$4)*(成品明细表!$A$6:$A$1000&lt;=$H$4)*(成品明细表!$C$6:$C$1000=$A259)*(成品明细表!$L$6:$L$1000)))</f>
        <v/>
      </c>
      <c r="K259" s="99" t="str">
        <f t="array" ref="K259">IF(A259="","",VLOOKUP(A259,基础资料!A:E,4,0))</f>
        <v/>
      </c>
      <c r="L259" s="81" t="str">
        <f t="array" ref="L259">IF(OR(A259="",J259=""),"",J259*K259)</f>
        <v/>
      </c>
      <c r="M259" s="79" t="str">
        <f t="array" ref="M259">IF(AND(D259="",G259="",J259=""),"",IF(AND(D259="",G259=""),-J259,IF(AND(D259="",J259=""),-G259,IF(AND(G259="",J259=""),D259,IF(D259="",-G259-J259,IF(G259="",D259-J259,IF(J259="",D259-G259,D259-G259-J259)))))))</f>
        <v/>
      </c>
      <c r="N259" s="99" t="str">
        <f t="array" ref="N259">IF(A259="","",VLOOKUP(A259,基础资料!A:E,4,0))</f>
        <v/>
      </c>
      <c r="O259" s="81" t="str">
        <f t="array" ref="O259">IF(OR(A259="",M259=""),"",N259*M259)</f>
        <v/>
      </c>
    </row>
    <row r="260" spans="1:15" s="44" customFormat="1">
      <c r="A260" s="15"/>
      <c r="B260" s="73"/>
      <c r="C260" s="73"/>
      <c r="D260" s="74" t="str">
        <f t="array" ref="D260">IF(SUMPRODUCT((成品明细表!$A$6:$A$1000&gt;=$G$4)*(成品明细表!$A$6:$A$1000&lt;=$H$4)*(成品明细表!$C$6:$C$1000=$A260)*(成品明细表!$F$6:$F$1000))=0,"",SUMPRODUCT((成品明细表!$A$6:$A$1000&gt;=$G$4)*(成品明细表!$A$6:$A$1000&lt;=$H$4)*(成品明细表!$C$6:$C$1000=$A260)*(成品明细表!$F$6:$F$1000)))</f>
        <v/>
      </c>
      <c r="E260" s="75" t="str">
        <f t="array" ref="E260">IF(A260="","",VLOOKUP(A260,基础资料!A:E,4,0))</f>
        <v/>
      </c>
      <c r="F260" s="76" t="str">
        <f t="array" ref="F260">IF(OR(A260="",D260=""),"",E260*D260)</f>
        <v/>
      </c>
      <c r="G260" s="74" t="str">
        <f t="array" ref="G260">IF(SUMPRODUCT((成品明细表!$A$6:$A$1000&gt;=$G$4)*(成品明细表!$A$6:$A$1000&lt;=$H$4)*(成品明细表!$C$6:$C$1000=$A260)*(成品明细表!$I$6:$I$1000))=0,"",SUMPRODUCT((成品明细表!$A$6:$A$1000&gt;=$G$4)*(成品明细表!$A$6:$A$1000&lt;=$H$4)*(成品明细表!$C$6:$C$1000=$A260)*(成品明细表!$I$6:$I$1000)))</f>
        <v/>
      </c>
      <c r="H260" s="75" t="str">
        <f t="array" ref="H260">IF(A260="","",VLOOKUP(A260,基础资料!A:E,4,0))</f>
        <v/>
      </c>
      <c r="I260" s="76" t="str">
        <f t="array" ref="I260">IF(OR(A260="",G260=""),"",G260*H260)</f>
        <v/>
      </c>
      <c r="J260" s="74" t="str">
        <f t="array" ref="J260">IF(SUMPRODUCT((成品明细表!$A$6:$A$1000&gt;=$G$4)*(成品明细表!$A$6:$A$1000&lt;=$H$4)*(成品明细表!$C$6:$C$1000=$A260)*(成品明细表!$L$6:$L$1000))=0,"",SUMPRODUCT((成品明细表!$A$6:$A$1000&gt;=$G$4)*(成品明细表!$A$6:$A$1000&lt;=$H$4)*(成品明细表!$C$6:$C$1000=$A260)*(成品明细表!$L$6:$L$1000)))</f>
        <v/>
      </c>
      <c r="K260" s="98" t="str">
        <f t="array" ref="K260">IF(A260="","",VLOOKUP(A260,基础资料!A:E,4,0))</f>
        <v/>
      </c>
      <c r="L260" s="76" t="str">
        <f t="array" ref="L260">IF(OR(A260="",J260=""),"",J260*K260)</f>
        <v/>
      </c>
      <c r="M260" s="74" t="str">
        <f t="array" ref="M260">IF(AND(D260="",G260="",J260=""),"",IF(AND(D260="",G260=""),-J260,IF(AND(D260="",J260=""),-G260,IF(AND(G260="",J260=""),D260,IF(D260="",-G260-J260,IF(G260="",D260-J260,IF(J260="",D260-G260,D260-G260-J260)))))))</f>
        <v/>
      </c>
      <c r="N260" s="98" t="str">
        <f t="array" ref="N260">IF(A260="","",VLOOKUP(A260,基础资料!A:E,4,0))</f>
        <v/>
      </c>
      <c r="O260" s="76" t="str">
        <f t="array" ref="O260">IF(OR(A260="",M260=""),"",N260*M260)</f>
        <v/>
      </c>
    </row>
    <row r="261" spans="1:15" s="44" customFormat="1">
      <c r="A261" s="77"/>
      <c r="B261" s="78"/>
      <c r="C261" s="78"/>
      <c r="D261" s="79" t="str">
        <f t="array" ref="D261">IF(SUMPRODUCT((成品明细表!$A$6:$A$1000&gt;=$G$4)*(成品明细表!$A$6:$A$1000&lt;=$H$4)*(成品明细表!$C$6:$C$1000=$A261)*(成品明细表!$F$6:$F$1000))=0,"",SUMPRODUCT((成品明细表!$A$6:$A$1000&gt;=$G$4)*(成品明细表!$A$6:$A$1000&lt;=$H$4)*(成品明细表!$C$6:$C$1000=$A261)*(成品明细表!$F$6:$F$1000)))</f>
        <v/>
      </c>
      <c r="E261" s="80" t="str">
        <f t="array" ref="E261">IF(A261="","",VLOOKUP(A261,基础资料!A:E,4,0))</f>
        <v/>
      </c>
      <c r="F261" s="81" t="str">
        <f t="array" ref="F261">IF(OR(A261="",D261=""),"",E261*D261)</f>
        <v/>
      </c>
      <c r="G261" s="79" t="str">
        <f t="array" ref="G261">IF(SUMPRODUCT((成品明细表!$A$6:$A$1000&gt;=$G$4)*(成品明细表!$A$6:$A$1000&lt;=$H$4)*(成品明细表!$C$6:$C$1000=$A261)*(成品明细表!$I$6:$I$1000))=0,"",SUMPRODUCT((成品明细表!$A$6:$A$1000&gt;=$G$4)*(成品明细表!$A$6:$A$1000&lt;=$H$4)*(成品明细表!$C$6:$C$1000=$A261)*(成品明细表!$I$6:$I$1000)))</f>
        <v/>
      </c>
      <c r="H261" s="80" t="str">
        <f t="array" ref="H261">IF(A261="","",VLOOKUP(A261,基础资料!A:E,4,0))</f>
        <v/>
      </c>
      <c r="I261" s="81" t="str">
        <f t="array" ref="I261">IF(OR(A261="",G261=""),"",G261*H261)</f>
        <v/>
      </c>
      <c r="J261" s="79" t="str">
        <f t="array" ref="J261">IF(SUMPRODUCT((成品明细表!$A$6:$A$1000&gt;=$G$4)*(成品明细表!$A$6:$A$1000&lt;=$H$4)*(成品明细表!$C$6:$C$1000=$A261)*(成品明细表!$L$6:$L$1000))=0,"",SUMPRODUCT((成品明细表!$A$6:$A$1000&gt;=$G$4)*(成品明细表!$A$6:$A$1000&lt;=$H$4)*(成品明细表!$C$6:$C$1000=$A261)*(成品明细表!$L$6:$L$1000)))</f>
        <v/>
      </c>
      <c r="K261" s="99" t="str">
        <f t="array" ref="K261">IF(A261="","",VLOOKUP(A261,基础资料!A:E,4,0))</f>
        <v/>
      </c>
      <c r="L261" s="81" t="str">
        <f t="array" ref="L261">IF(OR(A261="",J261=""),"",J261*K261)</f>
        <v/>
      </c>
      <c r="M261" s="79" t="str">
        <f t="array" ref="M261">IF(AND(D261="",G261="",J261=""),"",IF(AND(D261="",G261=""),-J261,IF(AND(D261="",J261=""),-G261,IF(AND(G261="",J261=""),D261,IF(D261="",-G261-J261,IF(G261="",D261-J261,IF(J261="",D261-G261,D261-G261-J261)))))))</f>
        <v/>
      </c>
      <c r="N261" s="99" t="str">
        <f t="array" ref="N261">IF(A261="","",VLOOKUP(A261,基础资料!A:E,4,0))</f>
        <v/>
      </c>
      <c r="O261" s="81" t="str">
        <f t="array" ref="O261">IF(OR(A261="",M261=""),"",N261*M261)</f>
        <v/>
      </c>
    </row>
    <row r="262" spans="1:15" s="44" customFormat="1">
      <c r="A262" s="15"/>
      <c r="B262" s="73"/>
      <c r="C262" s="73"/>
      <c r="D262" s="74" t="str">
        <f t="array" ref="D262">IF(SUMPRODUCT((成品明细表!$A$6:$A$1000&gt;=$G$4)*(成品明细表!$A$6:$A$1000&lt;=$H$4)*(成品明细表!$C$6:$C$1000=$A262)*(成品明细表!$F$6:$F$1000))=0,"",SUMPRODUCT((成品明细表!$A$6:$A$1000&gt;=$G$4)*(成品明细表!$A$6:$A$1000&lt;=$H$4)*(成品明细表!$C$6:$C$1000=$A262)*(成品明细表!$F$6:$F$1000)))</f>
        <v/>
      </c>
      <c r="E262" s="75" t="str">
        <f t="array" ref="E262">IF(A262="","",VLOOKUP(A262,基础资料!A:E,4,0))</f>
        <v/>
      </c>
      <c r="F262" s="76" t="str">
        <f t="array" ref="F262">IF(OR(A262="",D262=""),"",E262*D262)</f>
        <v/>
      </c>
      <c r="G262" s="74" t="str">
        <f t="array" ref="G262">IF(SUMPRODUCT((成品明细表!$A$6:$A$1000&gt;=$G$4)*(成品明细表!$A$6:$A$1000&lt;=$H$4)*(成品明细表!$C$6:$C$1000=$A262)*(成品明细表!$I$6:$I$1000))=0,"",SUMPRODUCT((成品明细表!$A$6:$A$1000&gt;=$G$4)*(成品明细表!$A$6:$A$1000&lt;=$H$4)*(成品明细表!$C$6:$C$1000=$A262)*(成品明细表!$I$6:$I$1000)))</f>
        <v/>
      </c>
      <c r="H262" s="75" t="str">
        <f t="array" ref="H262">IF(A262="","",VLOOKUP(A262,基础资料!A:E,4,0))</f>
        <v/>
      </c>
      <c r="I262" s="76" t="str">
        <f t="array" ref="I262">IF(OR(A262="",G262=""),"",G262*H262)</f>
        <v/>
      </c>
      <c r="J262" s="74" t="str">
        <f t="array" ref="J262">IF(SUMPRODUCT((成品明细表!$A$6:$A$1000&gt;=$G$4)*(成品明细表!$A$6:$A$1000&lt;=$H$4)*(成品明细表!$C$6:$C$1000=$A262)*(成品明细表!$L$6:$L$1000))=0,"",SUMPRODUCT((成品明细表!$A$6:$A$1000&gt;=$G$4)*(成品明细表!$A$6:$A$1000&lt;=$H$4)*(成品明细表!$C$6:$C$1000=$A262)*(成品明细表!$L$6:$L$1000)))</f>
        <v/>
      </c>
      <c r="K262" s="98" t="str">
        <f t="array" ref="K262">IF(A262="","",VLOOKUP(A262,基础资料!A:E,4,0))</f>
        <v/>
      </c>
      <c r="L262" s="76" t="str">
        <f t="array" ref="L262">IF(OR(A262="",J262=""),"",J262*K262)</f>
        <v/>
      </c>
      <c r="M262" s="74" t="str">
        <f t="array" ref="M262">IF(AND(D262="",G262="",J262=""),"",IF(AND(D262="",G262=""),-J262,IF(AND(D262="",J262=""),-G262,IF(AND(G262="",J262=""),D262,IF(D262="",-G262-J262,IF(G262="",D262-J262,IF(J262="",D262-G262,D262-G262-J262)))))))</f>
        <v/>
      </c>
      <c r="N262" s="98" t="str">
        <f t="array" ref="N262">IF(A262="","",VLOOKUP(A262,基础资料!A:E,4,0))</f>
        <v/>
      </c>
      <c r="O262" s="76" t="str">
        <f t="array" ref="O262">IF(OR(A262="",M262=""),"",N262*M262)</f>
        <v/>
      </c>
    </row>
    <row r="263" spans="1:15" s="44" customFormat="1">
      <c r="A263" s="77"/>
      <c r="B263" s="78"/>
      <c r="C263" s="78"/>
      <c r="D263" s="79" t="str">
        <f t="array" ref="D263">IF(SUMPRODUCT((成品明细表!$A$6:$A$1000&gt;=$G$4)*(成品明细表!$A$6:$A$1000&lt;=$H$4)*(成品明细表!$C$6:$C$1000=$A263)*(成品明细表!$F$6:$F$1000))=0,"",SUMPRODUCT((成品明细表!$A$6:$A$1000&gt;=$G$4)*(成品明细表!$A$6:$A$1000&lt;=$H$4)*(成品明细表!$C$6:$C$1000=$A263)*(成品明细表!$F$6:$F$1000)))</f>
        <v/>
      </c>
      <c r="E263" s="80" t="str">
        <f t="array" ref="E263">IF(A263="","",VLOOKUP(A263,基础资料!A:E,4,0))</f>
        <v/>
      </c>
      <c r="F263" s="81" t="str">
        <f t="array" ref="F263">IF(OR(A263="",D263=""),"",E263*D263)</f>
        <v/>
      </c>
      <c r="G263" s="79" t="str">
        <f t="array" ref="G263">IF(SUMPRODUCT((成品明细表!$A$6:$A$1000&gt;=$G$4)*(成品明细表!$A$6:$A$1000&lt;=$H$4)*(成品明细表!$C$6:$C$1000=$A263)*(成品明细表!$I$6:$I$1000))=0,"",SUMPRODUCT((成品明细表!$A$6:$A$1000&gt;=$G$4)*(成品明细表!$A$6:$A$1000&lt;=$H$4)*(成品明细表!$C$6:$C$1000=$A263)*(成品明细表!$I$6:$I$1000)))</f>
        <v/>
      </c>
      <c r="H263" s="80" t="str">
        <f t="array" ref="H263">IF(A263="","",VLOOKUP(A263,基础资料!A:E,4,0))</f>
        <v/>
      </c>
      <c r="I263" s="81" t="str">
        <f t="array" ref="I263">IF(OR(A263="",G263=""),"",G263*H263)</f>
        <v/>
      </c>
      <c r="J263" s="79" t="str">
        <f t="array" ref="J263">IF(SUMPRODUCT((成品明细表!$A$6:$A$1000&gt;=$G$4)*(成品明细表!$A$6:$A$1000&lt;=$H$4)*(成品明细表!$C$6:$C$1000=$A263)*(成品明细表!$L$6:$L$1000))=0,"",SUMPRODUCT((成品明细表!$A$6:$A$1000&gt;=$G$4)*(成品明细表!$A$6:$A$1000&lt;=$H$4)*(成品明细表!$C$6:$C$1000=$A263)*(成品明细表!$L$6:$L$1000)))</f>
        <v/>
      </c>
      <c r="K263" s="99" t="str">
        <f t="array" ref="K263">IF(A263="","",VLOOKUP(A263,基础资料!A:E,4,0))</f>
        <v/>
      </c>
      <c r="L263" s="81" t="str">
        <f t="array" ref="L263">IF(OR(A263="",J263=""),"",J263*K263)</f>
        <v/>
      </c>
      <c r="M263" s="79" t="str">
        <f t="array" ref="M263">IF(AND(D263="",G263="",J263=""),"",IF(AND(D263="",G263=""),-J263,IF(AND(D263="",J263=""),-G263,IF(AND(G263="",J263=""),D263,IF(D263="",-G263-J263,IF(G263="",D263-J263,IF(J263="",D263-G263,D263-G263-J263)))))))</f>
        <v/>
      </c>
      <c r="N263" s="99" t="str">
        <f t="array" ref="N263">IF(A263="","",VLOOKUP(A263,基础资料!A:E,4,0))</f>
        <v/>
      </c>
      <c r="O263" s="81" t="str">
        <f t="array" ref="O263">IF(OR(A263="",M263=""),"",N263*M263)</f>
        <v/>
      </c>
    </row>
    <row r="264" spans="1:15" s="44" customFormat="1">
      <c r="A264" s="15"/>
      <c r="B264" s="73"/>
      <c r="C264" s="73"/>
      <c r="D264" s="74" t="str">
        <f t="array" ref="D264">IF(SUMPRODUCT((成品明细表!$A$6:$A$1000&gt;=$G$4)*(成品明细表!$A$6:$A$1000&lt;=$H$4)*(成品明细表!$C$6:$C$1000=$A264)*(成品明细表!$F$6:$F$1000))=0,"",SUMPRODUCT((成品明细表!$A$6:$A$1000&gt;=$G$4)*(成品明细表!$A$6:$A$1000&lt;=$H$4)*(成品明细表!$C$6:$C$1000=$A264)*(成品明细表!$F$6:$F$1000)))</f>
        <v/>
      </c>
      <c r="E264" s="75" t="str">
        <f t="array" ref="E264">IF(A264="","",VLOOKUP(A264,基础资料!A:E,4,0))</f>
        <v/>
      </c>
      <c r="F264" s="76" t="str">
        <f t="array" ref="F264">IF(OR(A264="",D264=""),"",E264*D264)</f>
        <v/>
      </c>
      <c r="G264" s="74" t="str">
        <f t="array" ref="G264">IF(SUMPRODUCT((成品明细表!$A$6:$A$1000&gt;=$G$4)*(成品明细表!$A$6:$A$1000&lt;=$H$4)*(成品明细表!$C$6:$C$1000=$A264)*(成品明细表!$I$6:$I$1000))=0,"",SUMPRODUCT((成品明细表!$A$6:$A$1000&gt;=$G$4)*(成品明细表!$A$6:$A$1000&lt;=$H$4)*(成品明细表!$C$6:$C$1000=$A264)*(成品明细表!$I$6:$I$1000)))</f>
        <v/>
      </c>
      <c r="H264" s="75" t="str">
        <f t="array" ref="H264">IF(A264="","",VLOOKUP(A264,基础资料!A:E,4,0))</f>
        <v/>
      </c>
      <c r="I264" s="76" t="str">
        <f t="array" ref="I264">IF(OR(A264="",G264=""),"",G264*H264)</f>
        <v/>
      </c>
      <c r="J264" s="74" t="str">
        <f t="array" ref="J264">IF(SUMPRODUCT((成品明细表!$A$6:$A$1000&gt;=$G$4)*(成品明细表!$A$6:$A$1000&lt;=$H$4)*(成品明细表!$C$6:$C$1000=$A264)*(成品明细表!$L$6:$L$1000))=0,"",SUMPRODUCT((成品明细表!$A$6:$A$1000&gt;=$G$4)*(成品明细表!$A$6:$A$1000&lt;=$H$4)*(成品明细表!$C$6:$C$1000=$A264)*(成品明细表!$L$6:$L$1000)))</f>
        <v/>
      </c>
      <c r="K264" s="98" t="str">
        <f t="array" ref="K264">IF(A264="","",VLOOKUP(A264,基础资料!A:E,4,0))</f>
        <v/>
      </c>
      <c r="L264" s="76" t="str">
        <f t="array" ref="L264">IF(OR(A264="",J264=""),"",J264*K264)</f>
        <v/>
      </c>
      <c r="M264" s="74" t="str">
        <f t="array" ref="M264">IF(AND(D264="",G264="",J264=""),"",IF(AND(D264="",G264=""),-J264,IF(AND(D264="",J264=""),-G264,IF(AND(G264="",J264=""),D264,IF(D264="",-G264-J264,IF(G264="",D264-J264,IF(J264="",D264-G264,D264-G264-J264)))))))</f>
        <v/>
      </c>
      <c r="N264" s="98" t="str">
        <f t="array" ref="N264">IF(A264="","",VLOOKUP(A264,基础资料!A:E,4,0))</f>
        <v/>
      </c>
      <c r="O264" s="76" t="str">
        <f t="array" ref="O264">IF(OR(A264="",M264=""),"",N264*M264)</f>
        <v/>
      </c>
    </row>
    <row r="265" spans="1:15" s="44" customFormat="1">
      <c r="A265" s="77"/>
      <c r="B265" s="78"/>
      <c r="C265" s="78"/>
      <c r="D265" s="79" t="str">
        <f t="array" ref="D265">IF(SUMPRODUCT((成品明细表!$A$6:$A$1000&gt;=$G$4)*(成品明细表!$A$6:$A$1000&lt;=$H$4)*(成品明细表!$C$6:$C$1000=$A265)*(成品明细表!$F$6:$F$1000))=0,"",SUMPRODUCT((成品明细表!$A$6:$A$1000&gt;=$G$4)*(成品明细表!$A$6:$A$1000&lt;=$H$4)*(成品明细表!$C$6:$C$1000=$A265)*(成品明细表!$F$6:$F$1000)))</f>
        <v/>
      </c>
      <c r="E265" s="80" t="str">
        <f t="array" ref="E265">IF(A265="","",VLOOKUP(A265,基础资料!A:E,4,0))</f>
        <v/>
      </c>
      <c r="F265" s="81" t="str">
        <f t="array" ref="F265">IF(OR(A265="",D265=""),"",E265*D265)</f>
        <v/>
      </c>
      <c r="G265" s="79" t="str">
        <f t="array" ref="G265">IF(SUMPRODUCT((成品明细表!$A$6:$A$1000&gt;=$G$4)*(成品明细表!$A$6:$A$1000&lt;=$H$4)*(成品明细表!$C$6:$C$1000=$A265)*(成品明细表!$I$6:$I$1000))=0,"",SUMPRODUCT((成品明细表!$A$6:$A$1000&gt;=$G$4)*(成品明细表!$A$6:$A$1000&lt;=$H$4)*(成品明细表!$C$6:$C$1000=$A265)*(成品明细表!$I$6:$I$1000)))</f>
        <v/>
      </c>
      <c r="H265" s="80" t="str">
        <f t="array" ref="H265">IF(A265="","",VLOOKUP(A265,基础资料!A:E,4,0))</f>
        <v/>
      </c>
      <c r="I265" s="81" t="str">
        <f t="array" ref="I265">IF(OR(A265="",G265=""),"",G265*H265)</f>
        <v/>
      </c>
      <c r="J265" s="79" t="str">
        <f t="array" ref="J265">IF(SUMPRODUCT((成品明细表!$A$6:$A$1000&gt;=$G$4)*(成品明细表!$A$6:$A$1000&lt;=$H$4)*(成品明细表!$C$6:$C$1000=$A265)*(成品明细表!$L$6:$L$1000))=0,"",SUMPRODUCT((成品明细表!$A$6:$A$1000&gt;=$G$4)*(成品明细表!$A$6:$A$1000&lt;=$H$4)*(成品明细表!$C$6:$C$1000=$A265)*(成品明细表!$L$6:$L$1000)))</f>
        <v/>
      </c>
      <c r="K265" s="99" t="str">
        <f t="array" ref="K265">IF(A265="","",VLOOKUP(A265,基础资料!A:E,4,0))</f>
        <v/>
      </c>
      <c r="L265" s="81" t="str">
        <f t="array" ref="L265">IF(OR(A265="",J265=""),"",J265*K265)</f>
        <v/>
      </c>
      <c r="M265" s="79" t="str">
        <f t="array" ref="M265">IF(AND(D265="",G265="",J265=""),"",IF(AND(D265="",G265=""),-J265,IF(AND(D265="",J265=""),-G265,IF(AND(G265="",J265=""),D265,IF(D265="",-G265-J265,IF(G265="",D265-J265,IF(J265="",D265-G265,D265-G265-J265)))))))</f>
        <v/>
      </c>
      <c r="N265" s="99" t="str">
        <f t="array" ref="N265">IF(A265="","",VLOOKUP(A265,基础资料!A:E,4,0))</f>
        <v/>
      </c>
      <c r="O265" s="81" t="str">
        <f t="array" ref="O265">IF(OR(A265="",M265=""),"",N265*M265)</f>
        <v/>
      </c>
    </row>
    <row r="266" spans="1:15" s="44" customFormat="1">
      <c r="A266" s="15"/>
      <c r="B266" s="73"/>
      <c r="C266" s="73"/>
      <c r="D266" s="74" t="str">
        <f t="array" ref="D266">IF(SUMPRODUCT((成品明细表!$A$6:$A$1000&gt;=$G$4)*(成品明细表!$A$6:$A$1000&lt;=$H$4)*(成品明细表!$C$6:$C$1000=$A266)*(成品明细表!$F$6:$F$1000))=0,"",SUMPRODUCT((成品明细表!$A$6:$A$1000&gt;=$G$4)*(成品明细表!$A$6:$A$1000&lt;=$H$4)*(成品明细表!$C$6:$C$1000=$A266)*(成品明细表!$F$6:$F$1000)))</f>
        <v/>
      </c>
      <c r="E266" s="75" t="str">
        <f t="array" ref="E266">IF(A266="","",VLOOKUP(A266,基础资料!A:E,4,0))</f>
        <v/>
      </c>
      <c r="F266" s="76" t="str">
        <f t="array" ref="F266">IF(OR(A266="",D266=""),"",E266*D266)</f>
        <v/>
      </c>
      <c r="G266" s="74" t="str">
        <f t="array" ref="G266">IF(SUMPRODUCT((成品明细表!$A$6:$A$1000&gt;=$G$4)*(成品明细表!$A$6:$A$1000&lt;=$H$4)*(成品明细表!$C$6:$C$1000=$A266)*(成品明细表!$I$6:$I$1000))=0,"",SUMPRODUCT((成品明细表!$A$6:$A$1000&gt;=$G$4)*(成品明细表!$A$6:$A$1000&lt;=$H$4)*(成品明细表!$C$6:$C$1000=$A266)*(成品明细表!$I$6:$I$1000)))</f>
        <v/>
      </c>
      <c r="H266" s="75" t="str">
        <f t="array" ref="H266">IF(A266="","",VLOOKUP(A266,基础资料!A:E,4,0))</f>
        <v/>
      </c>
      <c r="I266" s="76" t="str">
        <f t="array" ref="I266">IF(OR(A266="",G266=""),"",G266*H266)</f>
        <v/>
      </c>
      <c r="J266" s="74" t="str">
        <f t="array" ref="J266">IF(SUMPRODUCT((成品明细表!$A$6:$A$1000&gt;=$G$4)*(成品明细表!$A$6:$A$1000&lt;=$H$4)*(成品明细表!$C$6:$C$1000=$A266)*(成品明细表!$L$6:$L$1000))=0,"",SUMPRODUCT((成品明细表!$A$6:$A$1000&gt;=$G$4)*(成品明细表!$A$6:$A$1000&lt;=$H$4)*(成品明细表!$C$6:$C$1000=$A266)*(成品明细表!$L$6:$L$1000)))</f>
        <v/>
      </c>
      <c r="K266" s="98" t="str">
        <f t="array" ref="K266">IF(A266="","",VLOOKUP(A266,基础资料!A:E,4,0))</f>
        <v/>
      </c>
      <c r="L266" s="76" t="str">
        <f t="array" ref="L266">IF(OR(A266="",J266=""),"",J266*K266)</f>
        <v/>
      </c>
      <c r="M266" s="74" t="str">
        <f t="array" ref="M266">IF(AND(D266="",G266="",J266=""),"",IF(AND(D266="",G266=""),-J266,IF(AND(D266="",J266=""),-G266,IF(AND(G266="",J266=""),D266,IF(D266="",-G266-J266,IF(G266="",D266-J266,IF(J266="",D266-G266,D266-G266-J266)))))))</f>
        <v/>
      </c>
      <c r="N266" s="98" t="str">
        <f t="array" ref="N266">IF(A266="","",VLOOKUP(A266,基础资料!A:E,4,0))</f>
        <v/>
      </c>
      <c r="O266" s="76" t="str">
        <f t="array" ref="O266">IF(OR(A266="",M266=""),"",N266*M266)</f>
        <v/>
      </c>
    </row>
    <row r="267" spans="1:15" s="44" customFormat="1">
      <c r="A267" s="77"/>
      <c r="B267" s="78"/>
      <c r="C267" s="78"/>
      <c r="D267" s="79" t="str">
        <f t="array" ref="D267">IF(SUMPRODUCT((成品明细表!$A$6:$A$1000&gt;=$G$4)*(成品明细表!$A$6:$A$1000&lt;=$H$4)*(成品明细表!$C$6:$C$1000=$A267)*(成品明细表!$F$6:$F$1000))=0,"",SUMPRODUCT((成品明细表!$A$6:$A$1000&gt;=$G$4)*(成品明细表!$A$6:$A$1000&lt;=$H$4)*(成品明细表!$C$6:$C$1000=$A267)*(成品明细表!$F$6:$F$1000)))</f>
        <v/>
      </c>
      <c r="E267" s="80" t="str">
        <f t="array" ref="E267">IF(A267="","",VLOOKUP(A267,基础资料!A:E,4,0))</f>
        <v/>
      </c>
      <c r="F267" s="81" t="str">
        <f t="array" ref="F267">IF(OR(A267="",D267=""),"",E267*D267)</f>
        <v/>
      </c>
      <c r="G267" s="79" t="str">
        <f t="array" ref="G267">IF(SUMPRODUCT((成品明细表!$A$6:$A$1000&gt;=$G$4)*(成品明细表!$A$6:$A$1000&lt;=$H$4)*(成品明细表!$C$6:$C$1000=$A267)*(成品明细表!$I$6:$I$1000))=0,"",SUMPRODUCT((成品明细表!$A$6:$A$1000&gt;=$G$4)*(成品明细表!$A$6:$A$1000&lt;=$H$4)*(成品明细表!$C$6:$C$1000=$A267)*(成品明细表!$I$6:$I$1000)))</f>
        <v/>
      </c>
      <c r="H267" s="80" t="str">
        <f t="array" ref="H267">IF(A267="","",VLOOKUP(A267,基础资料!A:E,4,0))</f>
        <v/>
      </c>
      <c r="I267" s="81" t="str">
        <f t="array" ref="I267">IF(OR(A267="",G267=""),"",G267*H267)</f>
        <v/>
      </c>
      <c r="J267" s="79" t="str">
        <f t="array" ref="J267">IF(SUMPRODUCT((成品明细表!$A$6:$A$1000&gt;=$G$4)*(成品明细表!$A$6:$A$1000&lt;=$H$4)*(成品明细表!$C$6:$C$1000=$A267)*(成品明细表!$L$6:$L$1000))=0,"",SUMPRODUCT((成品明细表!$A$6:$A$1000&gt;=$G$4)*(成品明细表!$A$6:$A$1000&lt;=$H$4)*(成品明细表!$C$6:$C$1000=$A267)*(成品明细表!$L$6:$L$1000)))</f>
        <v/>
      </c>
      <c r="K267" s="99" t="str">
        <f t="array" ref="K267">IF(A267="","",VLOOKUP(A267,基础资料!A:E,4,0))</f>
        <v/>
      </c>
      <c r="L267" s="81" t="str">
        <f t="array" ref="L267">IF(OR(A267="",J267=""),"",J267*K267)</f>
        <v/>
      </c>
      <c r="M267" s="79" t="str">
        <f t="array" ref="M267">IF(AND(D267="",G267="",J267=""),"",IF(AND(D267="",G267=""),-J267,IF(AND(D267="",J267=""),-G267,IF(AND(G267="",J267=""),D267,IF(D267="",-G267-J267,IF(G267="",D267-J267,IF(J267="",D267-G267,D267-G267-J267)))))))</f>
        <v/>
      </c>
      <c r="N267" s="99" t="str">
        <f t="array" ref="N267">IF(A267="","",VLOOKUP(A267,基础资料!A:E,4,0))</f>
        <v/>
      </c>
      <c r="O267" s="81" t="str">
        <f t="array" ref="O267">IF(OR(A267="",M267=""),"",N267*M267)</f>
        <v/>
      </c>
    </row>
    <row r="268" spans="1:15" s="44" customFormat="1">
      <c r="A268" s="15"/>
      <c r="B268" s="73"/>
      <c r="C268" s="73"/>
      <c r="D268" s="74" t="str">
        <f t="array" ref="D268">IF(SUMPRODUCT((成品明细表!$A$6:$A$1000&gt;=$G$4)*(成品明细表!$A$6:$A$1000&lt;=$H$4)*(成品明细表!$C$6:$C$1000=$A268)*(成品明细表!$F$6:$F$1000))=0,"",SUMPRODUCT((成品明细表!$A$6:$A$1000&gt;=$G$4)*(成品明细表!$A$6:$A$1000&lt;=$H$4)*(成品明细表!$C$6:$C$1000=$A268)*(成品明细表!$F$6:$F$1000)))</f>
        <v/>
      </c>
      <c r="E268" s="75" t="str">
        <f t="array" ref="E268">IF(A268="","",VLOOKUP(A268,基础资料!A:E,4,0))</f>
        <v/>
      </c>
      <c r="F268" s="76" t="str">
        <f t="array" ref="F268">IF(OR(A268="",D268=""),"",E268*D268)</f>
        <v/>
      </c>
      <c r="G268" s="74" t="str">
        <f t="array" ref="G268">IF(SUMPRODUCT((成品明细表!$A$6:$A$1000&gt;=$G$4)*(成品明细表!$A$6:$A$1000&lt;=$H$4)*(成品明细表!$C$6:$C$1000=$A268)*(成品明细表!$I$6:$I$1000))=0,"",SUMPRODUCT((成品明细表!$A$6:$A$1000&gt;=$G$4)*(成品明细表!$A$6:$A$1000&lt;=$H$4)*(成品明细表!$C$6:$C$1000=$A268)*(成品明细表!$I$6:$I$1000)))</f>
        <v/>
      </c>
      <c r="H268" s="75" t="str">
        <f t="array" ref="H268">IF(A268="","",VLOOKUP(A268,基础资料!A:E,4,0))</f>
        <v/>
      </c>
      <c r="I268" s="76" t="str">
        <f t="array" ref="I268">IF(OR(A268="",G268=""),"",G268*H268)</f>
        <v/>
      </c>
      <c r="J268" s="74" t="str">
        <f t="array" ref="J268">IF(SUMPRODUCT((成品明细表!$A$6:$A$1000&gt;=$G$4)*(成品明细表!$A$6:$A$1000&lt;=$H$4)*(成品明细表!$C$6:$C$1000=$A268)*(成品明细表!$L$6:$L$1000))=0,"",SUMPRODUCT((成品明细表!$A$6:$A$1000&gt;=$G$4)*(成品明细表!$A$6:$A$1000&lt;=$H$4)*(成品明细表!$C$6:$C$1000=$A268)*(成品明细表!$L$6:$L$1000)))</f>
        <v/>
      </c>
      <c r="K268" s="98" t="str">
        <f t="array" ref="K268">IF(A268="","",VLOOKUP(A268,基础资料!A:E,4,0))</f>
        <v/>
      </c>
      <c r="L268" s="76" t="str">
        <f t="array" ref="L268">IF(OR(A268="",J268=""),"",J268*K268)</f>
        <v/>
      </c>
      <c r="M268" s="74" t="str">
        <f t="array" ref="M268">IF(AND(D268="",G268="",J268=""),"",IF(AND(D268="",G268=""),-J268,IF(AND(D268="",J268=""),-G268,IF(AND(G268="",J268=""),D268,IF(D268="",-G268-J268,IF(G268="",D268-J268,IF(J268="",D268-G268,D268-G268-J268)))))))</f>
        <v/>
      </c>
      <c r="N268" s="98" t="str">
        <f t="array" ref="N268">IF(A268="","",VLOOKUP(A268,基础资料!A:E,4,0))</f>
        <v/>
      </c>
      <c r="O268" s="76" t="str">
        <f t="array" ref="O268">IF(OR(A268="",M268=""),"",N268*M268)</f>
        <v/>
      </c>
    </row>
    <row r="269" spans="1:15" s="44" customFormat="1">
      <c r="A269" s="77"/>
      <c r="B269" s="78"/>
      <c r="C269" s="78"/>
      <c r="D269" s="79" t="str">
        <f t="array" ref="D269">IF(SUMPRODUCT((成品明细表!$A$6:$A$1000&gt;=$G$4)*(成品明细表!$A$6:$A$1000&lt;=$H$4)*(成品明细表!$C$6:$C$1000=$A269)*(成品明细表!$F$6:$F$1000))=0,"",SUMPRODUCT((成品明细表!$A$6:$A$1000&gt;=$G$4)*(成品明细表!$A$6:$A$1000&lt;=$H$4)*(成品明细表!$C$6:$C$1000=$A269)*(成品明细表!$F$6:$F$1000)))</f>
        <v/>
      </c>
      <c r="E269" s="80" t="str">
        <f t="array" ref="E269">IF(A269="","",VLOOKUP(A269,基础资料!A:E,4,0))</f>
        <v/>
      </c>
      <c r="F269" s="81" t="str">
        <f t="array" ref="F269">IF(OR(A269="",D269=""),"",E269*D269)</f>
        <v/>
      </c>
      <c r="G269" s="79" t="str">
        <f t="array" ref="G269">IF(SUMPRODUCT((成品明细表!$A$6:$A$1000&gt;=$G$4)*(成品明细表!$A$6:$A$1000&lt;=$H$4)*(成品明细表!$C$6:$C$1000=$A269)*(成品明细表!$I$6:$I$1000))=0,"",SUMPRODUCT((成品明细表!$A$6:$A$1000&gt;=$G$4)*(成品明细表!$A$6:$A$1000&lt;=$H$4)*(成品明细表!$C$6:$C$1000=$A269)*(成品明细表!$I$6:$I$1000)))</f>
        <v/>
      </c>
      <c r="H269" s="80" t="str">
        <f t="array" ref="H269">IF(A269="","",VLOOKUP(A269,基础资料!A:E,4,0))</f>
        <v/>
      </c>
      <c r="I269" s="81" t="str">
        <f t="array" ref="I269">IF(OR(A269="",G269=""),"",G269*H269)</f>
        <v/>
      </c>
      <c r="J269" s="79" t="str">
        <f t="array" ref="J269">IF(SUMPRODUCT((成品明细表!$A$6:$A$1000&gt;=$G$4)*(成品明细表!$A$6:$A$1000&lt;=$H$4)*(成品明细表!$C$6:$C$1000=$A269)*(成品明细表!$L$6:$L$1000))=0,"",SUMPRODUCT((成品明细表!$A$6:$A$1000&gt;=$G$4)*(成品明细表!$A$6:$A$1000&lt;=$H$4)*(成品明细表!$C$6:$C$1000=$A269)*(成品明细表!$L$6:$L$1000)))</f>
        <v/>
      </c>
      <c r="K269" s="99" t="str">
        <f t="array" ref="K269">IF(A269="","",VLOOKUP(A269,基础资料!A:E,4,0))</f>
        <v/>
      </c>
      <c r="L269" s="81" t="str">
        <f t="array" ref="L269">IF(OR(A269="",J269=""),"",J269*K269)</f>
        <v/>
      </c>
      <c r="M269" s="79" t="str">
        <f t="array" ref="M269">IF(AND(D269="",G269="",J269=""),"",IF(AND(D269="",G269=""),-J269,IF(AND(D269="",J269=""),-G269,IF(AND(G269="",J269=""),D269,IF(D269="",-G269-J269,IF(G269="",D269-J269,IF(J269="",D269-G269,D269-G269-J269)))))))</f>
        <v/>
      </c>
      <c r="N269" s="99" t="str">
        <f t="array" ref="N269">IF(A269="","",VLOOKUP(A269,基础资料!A:E,4,0))</f>
        <v/>
      </c>
      <c r="O269" s="81" t="str">
        <f t="array" ref="O269">IF(OR(A269="",M269=""),"",N269*M269)</f>
        <v/>
      </c>
    </row>
    <row r="270" spans="1:15" s="44" customFormat="1">
      <c r="A270" s="15"/>
      <c r="B270" s="73"/>
      <c r="C270" s="73"/>
      <c r="D270" s="74" t="str">
        <f t="array" ref="D270">IF(SUMPRODUCT((成品明细表!$A$6:$A$1000&gt;=$G$4)*(成品明细表!$A$6:$A$1000&lt;=$H$4)*(成品明细表!$C$6:$C$1000=$A270)*(成品明细表!$F$6:$F$1000))=0,"",SUMPRODUCT((成品明细表!$A$6:$A$1000&gt;=$G$4)*(成品明细表!$A$6:$A$1000&lt;=$H$4)*(成品明细表!$C$6:$C$1000=$A270)*(成品明细表!$F$6:$F$1000)))</f>
        <v/>
      </c>
      <c r="E270" s="75" t="str">
        <f t="array" ref="E270">IF(A270="","",VLOOKUP(A270,基础资料!A:E,4,0))</f>
        <v/>
      </c>
      <c r="F270" s="76" t="str">
        <f t="array" ref="F270">IF(OR(A270="",D270=""),"",E270*D270)</f>
        <v/>
      </c>
      <c r="G270" s="74" t="str">
        <f t="array" ref="G270">IF(SUMPRODUCT((成品明细表!$A$6:$A$1000&gt;=$G$4)*(成品明细表!$A$6:$A$1000&lt;=$H$4)*(成品明细表!$C$6:$C$1000=$A270)*(成品明细表!$I$6:$I$1000))=0,"",SUMPRODUCT((成品明细表!$A$6:$A$1000&gt;=$G$4)*(成品明细表!$A$6:$A$1000&lt;=$H$4)*(成品明细表!$C$6:$C$1000=$A270)*(成品明细表!$I$6:$I$1000)))</f>
        <v/>
      </c>
      <c r="H270" s="75" t="str">
        <f t="array" ref="H270">IF(A270="","",VLOOKUP(A270,基础资料!A:E,4,0))</f>
        <v/>
      </c>
      <c r="I270" s="76" t="str">
        <f t="array" ref="I270">IF(OR(A270="",G270=""),"",G270*H270)</f>
        <v/>
      </c>
      <c r="J270" s="74" t="str">
        <f t="array" ref="J270">IF(SUMPRODUCT((成品明细表!$A$6:$A$1000&gt;=$G$4)*(成品明细表!$A$6:$A$1000&lt;=$H$4)*(成品明细表!$C$6:$C$1000=$A270)*(成品明细表!$L$6:$L$1000))=0,"",SUMPRODUCT((成品明细表!$A$6:$A$1000&gt;=$G$4)*(成品明细表!$A$6:$A$1000&lt;=$H$4)*(成品明细表!$C$6:$C$1000=$A270)*(成品明细表!$L$6:$L$1000)))</f>
        <v/>
      </c>
      <c r="K270" s="98" t="str">
        <f t="array" ref="K270">IF(A270="","",VLOOKUP(A270,基础资料!A:E,4,0))</f>
        <v/>
      </c>
      <c r="L270" s="76" t="str">
        <f t="array" ref="L270">IF(OR(A270="",J270=""),"",J270*K270)</f>
        <v/>
      </c>
      <c r="M270" s="74" t="str">
        <f t="array" ref="M270">IF(AND(D270="",G270="",J270=""),"",IF(AND(D270="",G270=""),-J270,IF(AND(D270="",J270=""),-G270,IF(AND(G270="",J270=""),D270,IF(D270="",-G270-J270,IF(G270="",D270-J270,IF(J270="",D270-G270,D270-G270-J270)))))))</f>
        <v/>
      </c>
      <c r="N270" s="98" t="str">
        <f t="array" ref="N270">IF(A270="","",VLOOKUP(A270,基础资料!A:E,4,0))</f>
        <v/>
      </c>
      <c r="O270" s="76" t="str">
        <f t="array" ref="O270">IF(OR(A270="",M270=""),"",N270*M270)</f>
        <v/>
      </c>
    </row>
    <row r="271" spans="1:15" s="44" customFormat="1">
      <c r="A271" s="77"/>
      <c r="B271" s="78"/>
      <c r="C271" s="78"/>
      <c r="D271" s="79" t="str">
        <f t="array" ref="D271">IF(SUMPRODUCT((成品明细表!$A$6:$A$1000&gt;=$G$4)*(成品明细表!$A$6:$A$1000&lt;=$H$4)*(成品明细表!$C$6:$C$1000=$A271)*(成品明细表!$F$6:$F$1000))=0,"",SUMPRODUCT((成品明细表!$A$6:$A$1000&gt;=$G$4)*(成品明细表!$A$6:$A$1000&lt;=$H$4)*(成品明细表!$C$6:$C$1000=$A271)*(成品明细表!$F$6:$F$1000)))</f>
        <v/>
      </c>
      <c r="E271" s="80" t="str">
        <f t="array" ref="E271">IF(A271="","",VLOOKUP(A271,基础资料!A:E,4,0))</f>
        <v/>
      </c>
      <c r="F271" s="81" t="str">
        <f t="array" ref="F271">IF(OR(A271="",D271=""),"",E271*D271)</f>
        <v/>
      </c>
      <c r="G271" s="79" t="str">
        <f t="array" ref="G271">IF(SUMPRODUCT((成品明细表!$A$6:$A$1000&gt;=$G$4)*(成品明细表!$A$6:$A$1000&lt;=$H$4)*(成品明细表!$C$6:$C$1000=$A271)*(成品明细表!$I$6:$I$1000))=0,"",SUMPRODUCT((成品明细表!$A$6:$A$1000&gt;=$G$4)*(成品明细表!$A$6:$A$1000&lt;=$H$4)*(成品明细表!$C$6:$C$1000=$A271)*(成品明细表!$I$6:$I$1000)))</f>
        <v/>
      </c>
      <c r="H271" s="80" t="str">
        <f t="array" ref="H271">IF(A271="","",VLOOKUP(A271,基础资料!A:E,4,0))</f>
        <v/>
      </c>
      <c r="I271" s="81" t="str">
        <f t="array" ref="I271">IF(OR(A271="",G271=""),"",G271*H271)</f>
        <v/>
      </c>
      <c r="J271" s="79" t="str">
        <f t="array" ref="J271">IF(SUMPRODUCT((成品明细表!$A$6:$A$1000&gt;=$G$4)*(成品明细表!$A$6:$A$1000&lt;=$H$4)*(成品明细表!$C$6:$C$1000=$A271)*(成品明细表!$L$6:$L$1000))=0,"",SUMPRODUCT((成品明细表!$A$6:$A$1000&gt;=$G$4)*(成品明细表!$A$6:$A$1000&lt;=$H$4)*(成品明细表!$C$6:$C$1000=$A271)*(成品明细表!$L$6:$L$1000)))</f>
        <v/>
      </c>
      <c r="K271" s="99" t="str">
        <f t="array" ref="K271">IF(A271="","",VLOOKUP(A271,基础资料!A:E,4,0))</f>
        <v/>
      </c>
      <c r="L271" s="81" t="str">
        <f t="array" ref="L271">IF(OR(A271="",J271=""),"",J271*K271)</f>
        <v/>
      </c>
      <c r="M271" s="79" t="str">
        <f t="array" ref="M271">IF(AND(D271="",G271="",J271=""),"",IF(AND(D271="",G271=""),-J271,IF(AND(D271="",J271=""),-G271,IF(AND(G271="",J271=""),D271,IF(D271="",-G271-J271,IF(G271="",D271-J271,IF(J271="",D271-G271,D271-G271-J271)))))))</f>
        <v/>
      </c>
      <c r="N271" s="99" t="str">
        <f t="array" ref="N271">IF(A271="","",VLOOKUP(A271,基础资料!A:E,4,0))</f>
        <v/>
      </c>
      <c r="O271" s="81" t="str">
        <f t="array" ref="O271">IF(OR(A271="",M271=""),"",N271*M271)</f>
        <v/>
      </c>
    </row>
    <row r="272" spans="1:15" s="44" customFormat="1">
      <c r="A272" s="15"/>
      <c r="B272" s="73"/>
      <c r="C272" s="73"/>
      <c r="D272" s="74" t="str">
        <f t="array" ref="D272">IF(SUMPRODUCT((成品明细表!$A$6:$A$1000&gt;=$G$4)*(成品明细表!$A$6:$A$1000&lt;=$H$4)*(成品明细表!$C$6:$C$1000=$A272)*(成品明细表!$F$6:$F$1000))=0,"",SUMPRODUCT((成品明细表!$A$6:$A$1000&gt;=$G$4)*(成品明细表!$A$6:$A$1000&lt;=$H$4)*(成品明细表!$C$6:$C$1000=$A272)*(成品明细表!$F$6:$F$1000)))</f>
        <v/>
      </c>
      <c r="E272" s="75" t="str">
        <f t="array" ref="E272">IF(A272="","",VLOOKUP(A272,基础资料!A:E,4,0))</f>
        <v/>
      </c>
      <c r="F272" s="76" t="str">
        <f t="array" ref="F272">IF(OR(A272="",D272=""),"",E272*D272)</f>
        <v/>
      </c>
      <c r="G272" s="74" t="str">
        <f t="array" ref="G272">IF(SUMPRODUCT((成品明细表!$A$6:$A$1000&gt;=$G$4)*(成品明细表!$A$6:$A$1000&lt;=$H$4)*(成品明细表!$C$6:$C$1000=$A272)*(成品明细表!$I$6:$I$1000))=0,"",SUMPRODUCT((成品明细表!$A$6:$A$1000&gt;=$G$4)*(成品明细表!$A$6:$A$1000&lt;=$H$4)*(成品明细表!$C$6:$C$1000=$A272)*(成品明细表!$I$6:$I$1000)))</f>
        <v/>
      </c>
      <c r="H272" s="75" t="str">
        <f t="array" ref="H272">IF(A272="","",VLOOKUP(A272,基础资料!A:E,4,0))</f>
        <v/>
      </c>
      <c r="I272" s="76" t="str">
        <f t="array" ref="I272">IF(OR(A272="",G272=""),"",G272*H272)</f>
        <v/>
      </c>
      <c r="J272" s="74" t="str">
        <f t="array" ref="J272">IF(SUMPRODUCT((成品明细表!$A$6:$A$1000&gt;=$G$4)*(成品明细表!$A$6:$A$1000&lt;=$H$4)*(成品明细表!$C$6:$C$1000=$A272)*(成品明细表!$L$6:$L$1000))=0,"",SUMPRODUCT((成品明细表!$A$6:$A$1000&gt;=$G$4)*(成品明细表!$A$6:$A$1000&lt;=$H$4)*(成品明细表!$C$6:$C$1000=$A272)*(成品明细表!$L$6:$L$1000)))</f>
        <v/>
      </c>
      <c r="K272" s="98" t="str">
        <f t="array" ref="K272">IF(A272="","",VLOOKUP(A272,基础资料!A:E,4,0))</f>
        <v/>
      </c>
      <c r="L272" s="76" t="str">
        <f t="array" ref="L272">IF(OR(A272="",J272=""),"",J272*K272)</f>
        <v/>
      </c>
      <c r="M272" s="74" t="str">
        <f t="array" ref="M272">IF(AND(D272="",G272="",J272=""),"",IF(AND(D272="",G272=""),-J272,IF(AND(D272="",J272=""),-G272,IF(AND(G272="",J272=""),D272,IF(D272="",-G272-J272,IF(G272="",D272-J272,IF(J272="",D272-G272,D272-G272-J272)))))))</f>
        <v/>
      </c>
      <c r="N272" s="98" t="str">
        <f t="array" ref="N272">IF(A272="","",VLOOKUP(A272,基础资料!A:E,4,0))</f>
        <v/>
      </c>
      <c r="O272" s="76" t="str">
        <f t="array" ref="O272">IF(OR(A272="",M272=""),"",N272*M272)</f>
        <v/>
      </c>
    </row>
    <row r="273" spans="1:15" s="44" customFormat="1">
      <c r="A273" s="77"/>
      <c r="B273" s="78"/>
      <c r="C273" s="78"/>
      <c r="D273" s="79" t="str">
        <f t="array" ref="D273">IF(SUMPRODUCT((成品明细表!$A$6:$A$1000&gt;=$G$4)*(成品明细表!$A$6:$A$1000&lt;=$H$4)*(成品明细表!$C$6:$C$1000=$A273)*(成品明细表!$F$6:$F$1000))=0,"",SUMPRODUCT((成品明细表!$A$6:$A$1000&gt;=$G$4)*(成品明细表!$A$6:$A$1000&lt;=$H$4)*(成品明细表!$C$6:$C$1000=$A273)*(成品明细表!$F$6:$F$1000)))</f>
        <v/>
      </c>
      <c r="E273" s="80" t="str">
        <f t="array" ref="E273">IF(A273="","",VLOOKUP(A273,基础资料!A:E,4,0))</f>
        <v/>
      </c>
      <c r="F273" s="81" t="str">
        <f t="array" ref="F273">IF(OR(A273="",D273=""),"",E273*D273)</f>
        <v/>
      </c>
      <c r="G273" s="79" t="str">
        <f t="array" ref="G273">IF(SUMPRODUCT((成品明细表!$A$6:$A$1000&gt;=$G$4)*(成品明细表!$A$6:$A$1000&lt;=$H$4)*(成品明细表!$C$6:$C$1000=$A273)*(成品明细表!$I$6:$I$1000))=0,"",SUMPRODUCT((成品明细表!$A$6:$A$1000&gt;=$G$4)*(成品明细表!$A$6:$A$1000&lt;=$H$4)*(成品明细表!$C$6:$C$1000=$A273)*(成品明细表!$I$6:$I$1000)))</f>
        <v/>
      </c>
      <c r="H273" s="80" t="str">
        <f t="array" ref="H273">IF(A273="","",VLOOKUP(A273,基础资料!A:E,4,0))</f>
        <v/>
      </c>
      <c r="I273" s="81" t="str">
        <f t="array" ref="I273">IF(OR(A273="",G273=""),"",G273*H273)</f>
        <v/>
      </c>
      <c r="J273" s="79" t="str">
        <f t="array" ref="J273">IF(SUMPRODUCT((成品明细表!$A$6:$A$1000&gt;=$G$4)*(成品明细表!$A$6:$A$1000&lt;=$H$4)*(成品明细表!$C$6:$C$1000=$A273)*(成品明细表!$L$6:$L$1000))=0,"",SUMPRODUCT((成品明细表!$A$6:$A$1000&gt;=$G$4)*(成品明细表!$A$6:$A$1000&lt;=$H$4)*(成品明细表!$C$6:$C$1000=$A273)*(成品明细表!$L$6:$L$1000)))</f>
        <v/>
      </c>
      <c r="K273" s="99" t="str">
        <f t="array" ref="K273">IF(A273="","",VLOOKUP(A273,基础资料!A:E,4,0))</f>
        <v/>
      </c>
      <c r="L273" s="81" t="str">
        <f t="array" ref="L273">IF(OR(A273="",J273=""),"",J273*K273)</f>
        <v/>
      </c>
      <c r="M273" s="79" t="str">
        <f t="array" ref="M273">IF(AND(D273="",G273="",J273=""),"",IF(AND(D273="",G273=""),-J273,IF(AND(D273="",J273=""),-G273,IF(AND(G273="",J273=""),D273,IF(D273="",-G273-J273,IF(G273="",D273-J273,IF(J273="",D273-G273,D273-G273-J273)))))))</f>
        <v/>
      </c>
      <c r="N273" s="99" t="str">
        <f t="array" ref="N273">IF(A273="","",VLOOKUP(A273,基础资料!A:E,4,0))</f>
        <v/>
      </c>
      <c r="O273" s="81" t="str">
        <f t="array" ref="O273">IF(OR(A273="",M273=""),"",N273*M273)</f>
        <v/>
      </c>
    </row>
    <row r="274" spans="1:15" s="44" customFormat="1">
      <c r="A274" s="15"/>
      <c r="B274" s="73"/>
      <c r="C274" s="73"/>
      <c r="D274" s="74" t="str">
        <f t="array" ref="D274">IF(SUMPRODUCT((成品明细表!$A$6:$A$1000&gt;=$G$4)*(成品明细表!$A$6:$A$1000&lt;=$H$4)*(成品明细表!$C$6:$C$1000=$A274)*(成品明细表!$F$6:$F$1000))=0,"",SUMPRODUCT((成品明细表!$A$6:$A$1000&gt;=$G$4)*(成品明细表!$A$6:$A$1000&lt;=$H$4)*(成品明细表!$C$6:$C$1000=$A274)*(成品明细表!$F$6:$F$1000)))</f>
        <v/>
      </c>
      <c r="E274" s="75" t="str">
        <f t="array" ref="E274">IF(A274="","",VLOOKUP(A274,基础资料!A:E,4,0))</f>
        <v/>
      </c>
      <c r="F274" s="76" t="str">
        <f t="array" ref="F274">IF(OR(A274="",D274=""),"",E274*D274)</f>
        <v/>
      </c>
      <c r="G274" s="74" t="str">
        <f t="array" ref="G274">IF(SUMPRODUCT((成品明细表!$A$6:$A$1000&gt;=$G$4)*(成品明细表!$A$6:$A$1000&lt;=$H$4)*(成品明细表!$C$6:$C$1000=$A274)*(成品明细表!$I$6:$I$1000))=0,"",SUMPRODUCT((成品明细表!$A$6:$A$1000&gt;=$G$4)*(成品明细表!$A$6:$A$1000&lt;=$H$4)*(成品明细表!$C$6:$C$1000=$A274)*(成品明细表!$I$6:$I$1000)))</f>
        <v/>
      </c>
      <c r="H274" s="75" t="str">
        <f t="array" ref="H274">IF(A274="","",VLOOKUP(A274,基础资料!A:E,4,0))</f>
        <v/>
      </c>
      <c r="I274" s="76" t="str">
        <f t="array" ref="I274">IF(OR(A274="",G274=""),"",G274*H274)</f>
        <v/>
      </c>
      <c r="J274" s="74" t="str">
        <f t="array" ref="J274">IF(SUMPRODUCT((成品明细表!$A$6:$A$1000&gt;=$G$4)*(成品明细表!$A$6:$A$1000&lt;=$H$4)*(成品明细表!$C$6:$C$1000=$A274)*(成品明细表!$L$6:$L$1000))=0,"",SUMPRODUCT((成品明细表!$A$6:$A$1000&gt;=$G$4)*(成品明细表!$A$6:$A$1000&lt;=$H$4)*(成品明细表!$C$6:$C$1000=$A274)*(成品明细表!$L$6:$L$1000)))</f>
        <v/>
      </c>
      <c r="K274" s="98" t="str">
        <f t="array" ref="K274">IF(A274="","",VLOOKUP(A274,基础资料!A:E,4,0))</f>
        <v/>
      </c>
      <c r="L274" s="76" t="str">
        <f t="array" ref="L274">IF(OR(A274="",J274=""),"",J274*K274)</f>
        <v/>
      </c>
      <c r="M274" s="74" t="str">
        <f t="array" ref="M274">IF(AND(D274="",G274="",J274=""),"",IF(AND(D274="",G274=""),-J274,IF(AND(D274="",J274=""),-G274,IF(AND(G274="",J274=""),D274,IF(D274="",-G274-J274,IF(G274="",D274-J274,IF(J274="",D274-G274,D274-G274-J274)))))))</f>
        <v/>
      </c>
      <c r="N274" s="98" t="str">
        <f t="array" ref="N274">IF(A274="","",VLOOKUP(A274,基础资料!A:E,4,0))</f>
        <v/>
      </c>
      <c r="O274" s="76" t="str">
        <f t="array" ref="O274">IF(OR(A274="",M274=""),"",N274*M274)</f>
        <v/>
      </c>
    </row>
    <row r="275" spans="1:15" s="44" customFormat="1">
      <c r="A275" s="77"/>
      <c r="B275" s="78"/>
      <c r="C275" s="78"/>
      <c r="D275" s="79" t="str">
        <f t="array" ref="D275">IF(SUMPRODUCT((成品明细表!$A$6:$A$1000&gt;=$G$4)*(成品明细表!$A$6:$A$1000&lt;=$H$4)*(成品明细表!$C$6:$C$1000=$A275)*(成品明细表!$F$6:$F$1000))=0,"",SUMPRODUCT((成品明细表!$A$6:$A$1000&gt;=$G$4)*(成品明细表!$A$6:$A$1000&lt;=$H$4)*(成品明细表!$C$6:$C$1000=$A275)*(成品明细表!$F$6:$F$1000)))</f>
        <v/>
      </c>
      <c r="E275" s="80" t="str">
        <f t="array" ref="E275">IF(A275="","",VLOOKUP(A275,基础资料!A:E,4,0))</f>
        <v/>
      </c>
      <c r="F275" s="81" t="str">
        <f t="array" ref="F275">IF(OR(A275="",D275=""),"",E275*D275)</f>
        <v/>
      </c>
      <c r="G275" s="79" t="str">
        <f t="array" ref="G275">IF(SUMPRODUCT((成品明细表!$A$6:$A$1000&gt;=$G$4)*(成品明细表!$A$6:$A$1000&lt;=$H$4)*(成品明细表!$C$6:$C$1000=$A275)*(成品明细表!$I$6:$I$1000))=0,"",SUMPRODUCT((成品明细表!$A$6:$A$1000&gt;=$G$4)*(成品明细表!$A$6:$A$1000&lt;=$H$4)*(成品明细表!$C$6:$C$1000=$A275)*(成品明细表!$I$6:$I$1000)))</f>
        <v/>
      </c>
      <c r="H275" s="80" t="str">
        <f t="array" ref="H275">IF(A275="","",VLOOKUP(A275,基础资料!A:E,4,0))</f>
        <v/>
      </c>
      <c r="I275" s="81" t="str">
        <f t="array" ref="I275">IF(OR(A275="",G275=""),"",G275*H275)</f>
        <v/>
      </c>
      <c r="J275" s="79" t="str">
        <f t="array" ref="J275">IF(SUMPRODUCT((成品明细表!$A$6:$A$1000&gt;=$G$4)*(成品明细表!$A$6:$A$1000&lt;=$H$4)*(成品明细表!$C$6:$C$1000=$A275)*(成品明细表!$L$6:$L$1000))=0,"",SUMPRODUCT((成品明细表!$A$6:$A$1000&gt;=$G$4)*(成品明细表!$A$6:$A$1000&lt;=$H$4)*(成品明细表!$C$6:$C$1000=$A275)*(成品明细表!$L$6:$L$1000)))</f>
        <v/>
      </c>
      <c r="K275" s="99" t="str">
        <f t="array" ref="K275">IF(A275="","",VLOOKUP(A275,基础资料!A:E,4,0))</f>
        <v/>
      </c>
      <c r="L275" s="81" t="str">
        <f t="array" ref="L275">IF(OR(A275="",J275=""),"",J275*K275)</f>
        <v/>
      </c>
      <c r="M275" s="79" t="str">
        <f t="array" ref="M275">IF(AND(D275="",G275="",J275=""),"",IF(AND(D275="",G275=""),-J275,IF(AND(D275="",J275=""),-G275,IF(AND(G275="",J275=""),D275,IF(D275="",-G275-J275,IF(G275="",D275-J275,IF(J275="",D275-G275,D275-G275-J275)))))))</f>
        <v/>
      </c>
      <c r="N275" s="99" t="str">
        <f t="array" ref="N275">IF(A275="","",VLOOKUP(A275,基础资料!A:E,4,0))</f>
        <v/>
      </c>
      <c r="O275" s="81" t="str">
        <f t="array" ref="O275">IF(OR(A275="",M275=""),"",N275*M275)</f>
        <v/>
      </c>
    </row>
    <row r="276" spans="1:15" s="44" customFormat="1">
      <c r="A276" s="15"/>
      <c r="B276" s="73"/>
      <c r="C276" s="73"/>
      <c r="D276" s="74" t="str">
        <f t="array" ref="D276">IF(SUMPRODUCT((成品明细表!$A$6:$A$1000&gt;=$G$4)*(成品明细表!$A$6:$A$1000&lt;=$H$4)*(成品明细表!$C$6:$C$1000=$A276)*(成品明细表!$F$6:$F$1000))=0,"",SUMPRODUCT((成品明细表!$A$6:$A$1000&gt;=$G$4)*(成品明细表!$A$6:$A$1000&lt;=$H$4)*(成品明细表!$C$6:$C$1000=$A276)*(成品明细表!$F$6:$F$1000)))</f>
        <v/>
      </c>
      <c r="E276" s="75" t="str">
        <f t="array" ref="E276">IF(A276="","",VLOOKUP(A276,基础资料!A:E,4,0))</f>
        <v/>
      </c>
      <c r="F276" s="76" t="str">
        <f t="array" ref="F276">IF(OR(A276="",D276=""),"",E276*D276)</f>
        <v/>
      </c>
      <c r="G276" s="74" t="str">
        <f t="array" ref="G276">IF(SUMPRODUCT((成品明细表!$A$6:$A$1000&gt;=$G$4)*(成品明细表!$A$6:$A$1000&lt;=$H$4)*(成品明细表!$C$6:$C$1000=$A276)*(成品明细表!$I$6:$I$1000))=0,"",SUMPRODUCT((成品明细表!$A$6:$A$1000&gt;=$G$4)*(成品明细表!$A$6:$A$1000&lt;=$H$4)*(成品明细表!$C$6:$C$1000=$A276)*(成品明细表!$I$6:$I$1000)))</f>
        <v/>
      </c>
      <c r="H276" s="75" t="str">
        <f t="array" ref="H276">IF(A276="","",VLOOKUP(A276,基础资料!A:E,4,0))</f>
        <v/>
      </c>
      <c r="I276" s="76" t="str">
        <f t="array" ref="I276">IF(OR(A276="",G276=""),"",G276*H276)</f>
        <v/>
      </c>
      <c r="J276" s="74" t="str">
        <f t="array" ref="J276">IF(SUMPRODUCT((成品明细表!$A$6:$A$1000&gt;=$G$4)*(成品明细表!$A$6:$A$1000&lt;=$H$4)*(成品明细表!$C$6:$C$1000=$A276)*(成品明细表!$L$6:$L$1000))=0,"",SUMPRODUCT((成品明细表!$A$6:$A$1000&gt;=$G$4)*(成品明细表!$A$6:$A$1000&lt;=$H$4)*(成品明细表!$C$6:$C$1000=$A276)*(成品明细表!$L$6:$L$1000)))</f>
        <v/>
      </c>
      <c r="K276" s="98" t="str">
        <f t="array" ref="K276">IF(A276="","",VLOOKUP(A276,基础资料!A:E,4,0))</f>
        <v/>
      </c>
      <c r="L276" s="76" t="str">
        <f t="array" ref="L276">IF(OR(A276="",J276=""),"",J276*K276)</f>
        <v/>
      </c>
      <c r="M276" s="74" t="str">
        <f t="array" ref="M276">IF(AND(D276="",G276="",J276=""),"",IF(AND(D276="",G276=""),-J276,IF(AND(D276="",J276=""),-G276,IF(AND(G276="",J276=""),D276,IF(D276="",-G276-J276,IF(G276="",D276-J276,IF(J276="",D276-G276,D276-G276-J276)))))))</f>
        <v/>
      </c>
      <c r="N276" s="98" t="str">
        <f t="array" ref="N276">IF(A276="","",VLOOKUP(A276,基础资料!A:E,4,0))</f>
        <v/>
      </c>
      <c r="O276" s="76" t="str">
        <f t="array" ref="O276">IF(OR(A276="",M276=""),"",N276*M276)</f>
        <v/>
      </c>
    </row>
    <row r="277" spans="1:15" s="44" customFormat="1">
      <c r="A277" s="77"/>
      <c r="B277" s="78"/>
      <c r="C277" s="78"/>
      <c r="D277" s="79" t="str">
        <f t="array" ref="D277">IF(SUMPRODUCT((成品明细表!$A$6:$A$1000&gt;=$G$4)*(成品明细表!$A$6:$A$1000&lt;=$H$4)*(成品明细表!$C$6:$C$1000=$A277)*(成品明细表!$F$6:$F$1000))=0,"",SUMPRODUCT((成品明细表!$A$6:$A$1000&gt;=$G$4)*(成品明细表!$A$6:$A$1000&lt;=$H$4)*(成品明细表!$C$6:$C$1000=$A277)*(成品明细表!$F$6:$F$1000)))</f>
        <v/>
      </c>
      <c r="E277" s="80" t="str">
        <f t="array" ref="E277">IF(A277="","",VLOOKUP(A277,基础资料!A:E,4,0))</f>
        <v/>
      </c>
      <c r="F277" s="81" t="str">
        <f t="array" ref="F277">IF(OR(A277="",D277=""),"",E277*D277)</f>
        <v/>
      </c>
      <c r="G277" s="79" t="str">
        <f t="array" ref="G277">IF(SUMPRODUCT((成品明细表!$A$6:$A$1000&gt;=$G$4)*(成品明细表!$A$6:$A$1000&lt;=$H$4)*(成品明细表!$C$6:$C$1000=$A277)*(成品明细表!$I$6:$I$1000))=0,"",SUMPRODUCT((成品明细表!$A$6:$A$1000&gt;=$G$4)*(成品明细表!$A$6:$A$1000&lt;=$H$4)*(成品明细表!$C$6:$C$1000=$A277)*(成品明细表!$I$6:$I$1000)))</f>
        <v/>
      </c>
      <c r="H277" s="80" t="str">
        <f t="array" ref="H277">IF(A277="","",VLOOKUP(A277,基础资料!A:E,4,0))</f>
        <v/>
      </c>
      <c r="I277" s="81" t="str">
        <f t="array" ref="I277">IF(OR(A277="",G277=""),"",G277*H277)</f>
        <v/>
      </c>
      <c r="J277" s="79" t="str">
        <f t="array" ref="J277">IF(SUMPRODUCT((成品明细表!$A$6:$A$1000&gt;=$G$4)*(成品明细表!$A$6:$A$1000&lt;=$H$4)*(成品明细表!$C$6:$C$1000=$A277)*(成品明细表!$L$6:$L$1000))=0,"",SUMPRODUCT((成品明细表!$A$6:$A$1000&gt;=$G$4)*(成品明细表!$A$6:$A$1000&lt;=$H$4)*(成品明细表!$C$6:$C$1000=$A277)*(成品明细表!$L$6:$L$1000)))</f>
        <v/>
      </c>
      <c r="K277" s="99" t="str">
        <f t="array" ref="K277">IF(A277="","",VLOOKUP(A277,基础资料!A:E,4,0))</f>
        <v/>
      </c>
      <c r="L277" s="81" t="str">
        <f t="array" ref="L277">IF(OR(A277="",J277=""),"",J277*K277)</f>
        <v/>
      </c>
      <c r="M277" s="79" t="str">
        <f t="array" ref="M277">IF(AND(D277="",G277="",J277=""),"",IF(AND(D277="",G277=""),-J277,IF(AND(D277="",J277=""),-G277,IF(AND(G277="",J277=""),D277,IF(D277="",-G277-J277,IF(G277="",D277-J277,IF(J277="",D277-G277,D277-G277-J277)))))))</f>
        <v/>
      </c>
      <c r="N277" s="99" t="str">
        <f t="array" ref="N277">IF(A277="","",VLOOKUP(A277,基础资料!A:E,4,0))</f>
        <v/>
      </c>
      <c r="O277" s="81" t="str">
        <f t="array" ref="O277">IF(OR(A277="",M277=""),"",N277*M277)</f>
        <v/>
      </c>
    </row>
    <row r="278" spans="1:15" s="44" customFormat="1">
      <c r="A278" s="15"/>
      <c r="B278" s="73"/>
      <c r="C278" s="73"/>
      <c r="D278" s="74" t="str">
        <f t="array" ref="D278">IF(SUMPRODUCT((成品明细表!$A$6:$A$1000&gt;=$G$4)*(成品明细表!$A$6:$A$1000&lt;=$H$4)*(成品明细表!$C$6:$C$1000=$A278)*(成品明细表!$F$6:$F$1000))=0,"",SUMPRODUCT((成品明细表!$A$6:$A$1000&gt;=$G$4)*(成品明细表!$A$6:$A$1000&lt;=$H$4)*(成品明细表!$C$6:$C$1000=$A278)*(成品明细表!$F$6:$F$1000)))</f>
        <v/>
      </c>
      <c r="E278" s="75" t="str">
        <f t="array" ref="E278">IF(A278="","",VLOOKUP(A278,基础资料!A:E,4,0))</f>
        <v/>
      </c>
      <c r="F278" s="76" t="str">
        <f t="array" ref="F278">IF(OR(A278="",D278=""),"",E278*D278)</f>
        <v/>
      </c>
      <c r="G278" s="74" t="str">
        <f t="array" ref="G278">IF(SUMPRODUCT((成品明细表!$A$6:$A$1000&gt;=$G$4)*(成品明细表!$A$6:$A$1000&lt;=$H$4)*(成品明细表!$C$6:$C$1000=$A278)*(成品明细表!$I$6:$I$1000))=0,"",SUMPRODUCT((成品明细表!$A$6:$A$1000&gt;=$G$4)*(成品明细表!$A$6:$A$1000&lt;=$H$4)*(成品明细表!$C$6:$C$1000=$A278)*(成品明细表!$I$6:$I$1000)))</f>
        <v/>
      </c>
      <c r="H278" s="75" t="str">
        <f t="array" ref="H278">IF(A278="","",VLOOKUP(A278,基础资料!A:E,4,0))</f>
        <v/>
      </c>
      <c r="I278" s="76" t="str">
        <f t="array" ref="I278">IF(OR(A278="",G278=""),"",G278*H278)</f>
        <v/>
      </c>
      <c r="J278" s="74" t="str">
        <f t="array" ref="J278">IF(SUMPRODUCT((成品明细表!$A$6:$A$1000&gt;=$G$4)*(成品明细表!$A$6:$A$1000&lt;=$H$4)*(成品明细表!$C$6:$C$1000=$A278)*(成品明细表!$L$6:$L$1000))=0,"",SUMPRODUCT((成品明细表!$A$6:$A$1000&gt;=$G$4)*(成品明细表!$A$6:$A$1000&lt;=$H$4)*(成品明细表!$C$6:$C$1000=$A278)*(成品明细表!$L$6:$L$1000)))</f>
        <v/>
      </c>
      <c r="K278" s="98" t="str">
        <f t="array" ref="K278">IF(A278="","",VLOOKUP(A278,基础资料!A:E,4,0))</f>
        <v/>
      </c>
      <c r="L278" s="76" t="str">
        <f t="array" ref="L278">IF(OR(A278="",J278=""),"",J278*K278)</f>
        <v/>
      </c>
      <c r="M278" s="74" t="str">
        <f t="array" ref="M278">IF(AND(D278="",G278="",J278=""),"",IF(AND(D278="",G278=""),-J278,IF(AND(D278="",J278=""),-G278,IF(AND(G278="",J278=""),D278,IF(D278="",-G278-J278,IF(G278="",D278-J278,IF(J278="",D278-G278,D278-G278-J278)))))))</f>
        <v/>
      </c>
      <c r="N278" s="98" t="str">
        <f t="array" ref="N278">IF(A278="","",VLOOKUP(A278,基础资料!A:E,4,0))</f>
        <v/>
      </c>
      <c r="O278" s="76" t="str">
        <f t="array" ref="O278">IF(OR(A278="",M278=""),"",N278*M278)</f>
        <v/>
      </c>
    </row>
    <row r="279" spans="1:15" s="44" customFormat="1">
      <c r="A279" s="77"/>
      <c r="B279" s="78"/>
      <c r="C279" s="78"/>
      <c r="D279" s="79" t="str">
        <f t="array" ref="D279">IF(SUMPRODUCT((成品明细表!$A$6:$A$1000&gt;=$G$4)*(成品明细表!$A$6:$A$1000&lt;=$H$4)*(成品明细表!$C$6:$C$1000=$A279)*(成品明细表!$F$6:$F$1000))=0,"",SUMPRODUCT((成品明细表!$A$6:$A$1000&gt;=$G$4)*(成品明细表!$A$6:$A$1000&lt;=$H$4)*(成品明细表!$C$6:$C$1000=$A279)*(成品明细表!$F$6:$F$1000)))</f>
        <v/>
      </c>
      <c r="E279" s="80" t="str">
        <f t="array" ref="E279">IF(A279="","",VLOOKUP(A279,基础资料!A:E,4,0))</f>
        <v/>
      </c>
      <c r="F279" s="81" t="str">
        <f t="array" ref="F279">IF(OR(A279="",D279=""),"",E279*D279)</f>
        <v/>
      </c>
      <c r="G279" s="79" t="str">
        <f t="array" ref="G279">IF(SUMPRODUCT((成品明细表!$A$6:$A$1000&gt;=$G$4)*(成品明细表!$A$6:$A$1000&lt;=$H$4)*(成品明细表!$C$6:$C$1000=$A279)*(成品明细表!$I$6:$I$1000))=0,"",SUMPRODUCT((成品明细表!$A$6:$A$1000&gt;=$G$4)*(成品明细表!$A$6:$A$1000&lt;=$H$4)*(成品明细表!$C$6:$C$1000=$A279)*(成品明细表!$I$6:$I$1000)))</f>
        <v/>
      </c>
      <c r="H279" s="80" t="str">
        <f t="array" ref="H279">IF(A279="","",VLOOKUP(A279,基础资料!A:E,4,0))</f>
        <v/>
      </c>
      <c r="I279" s="81" t="str">
        <f t="array" ref="I279">IF(OR(A279="",G279=""),"",G279*H279)</f>
        <v/>
      </c>
      <c r="J279" s="79" t="str">
        <f t="array" ref="J279">IF(SUMPRODUCT((成品明细表!$A$6:$A$1000&gt;=$G$4)*(成品明细表!$A$6:$A$1000&lt;=$H$4)*(成品明细表!$C$6:$C$1000=$A279)*(成品明细表!$L$6:$L$1000))=0,"",SUMPRODUCT((成品明细表!$A$6:$A$1000&gt;=$G$4)*(成品明细表!$A$6:$A$1000&lt;=$H$4)*(成品明细表!$C$6:$C$1000=$A279)*(成品明细表!$L$6:$L$1000)))</f>
        <v/>
      </c>
      <c r="K279" s="99" t="str">
        <f t="array" ref="K279">IF(A279="","",VLOOKUP(A279,基础资料!A:E,4,0))</f>
        <v/>
      </c>
      <c r="L279" s="81" t="str">
        <f t="array" ref="L279">IF(OR(A279="",J279=""),"",J279*K279)</f>
        <v/>
      </c>
      <c r="M279" s="79" t="str">
        <f t="array" ref="M279">IF(AND(D279="",G279="",J279=""),"",IF(AND(D279="",G279=""),-J279,IF(AND(D279="",J279=""),-G279,IF(AND(G279="",J279=""),D279,IF(D279="",-G279-J279,IF(G279="",D279-J279,IF(J279="",D279-G279,D279-G279-J279)))))))</f>
        <v/>
      </c>
      <c r="N279" s="99" t="str">
        <f t="array" ref="N279">IF(A279="","",VLOOKUP(A279,基础资料!A:E,4,0))</f>
        <v/>
      </c>
      <c r="O279" s="81" t="str">
        <f t="array" ref="O279">IF(OR(A279="",M279=""),"",N279*M279)</f>
        <v/>
      </c>
    </row>
    <row r="280" spans="1:15" s="44" customFormat="1">
      <c r="A280" s="15"/>
      <c r="B280" s="73"/>
      <c r="C280" s="73"/>
      <c r="D280" s="74" t="str">
        <f t="array" ref="D280">IF(SUMPRODUCT((成品明细表!$A$6:$A$1000&gt;=$G$4)*(成品明细表!$A$6:$A$1000&lt;=$H$4)*(成品明细表!$C$6:$C$1000=$A280)*(成品明细表!$F$6:$F$1000))=0,"",SUMPRODUCT((成品明细表!$A$6:$A$1000&gt;=$G$4)*(成品明细表!$A$6:$A$1000&lt;=$H$4)*(成品明细表!$C$6:$C$1000=$A280)*(成品明细表!$F$6:$F$1000)))</f>
        <v/>
      </c>
      <c r="E280" s="75" t="str">
        <f t="array" ref="E280">IF(A280="","",VLOOKUP(A280,基础资料!A:E,4,0))</f>
        <v/>
      </c>
      <c r="F280" s="76" t="str">
        <f t="array" ref="F280">IF(OR(A280="",D280=""),"",E280*D280)</f>
        <v/>
      </c>
      <c r="G280" s="74" t="str">
        <f t="array" ref="G280">IF(SUMPRODUCT((成品明细表!$A$6:$A$1000&gt;=$G$4)*(成品明细表!$A$6:$A$1000&lt;=$H$4)*(成品明细表!$C$6:$C$1000=$A280)*(成品明细表!$I$6:$I$1000))=0,"",SUMPRODUCT((成品明细表!$A$6:$A$1000&gt;=$G$4)*(成品明细表!$A$6:$A$1000&lt;=$H$4)*(成品明细表!$C$6:$C$1000=$A280)*(成品明细表!$I$6:$I$1000)))</f>
        <v/>
      </c>
      <c r="H280" s="75" t="str">
        <f t="array" ref="H280">IF(A280="","",VLOOKUP(A280,基础资料!A:E,4,0))</f>
        <v/>
      </c>
      <c r="I280" s="76" t="str">
        <f t="array" ref="I280">IF(OR(A280="",G280=""),"",G280*H280)</f>
        <v/>
      </c>
      <c r="J280" s="74" t="str">
        <f t="array" ref="J280">IF(SUMPRODUCT((成品明细表!$A$6:$A$1000&gt;=$G$4)*(成品明细表!$A$6:$A$1000&lt;=$H$4)*(成品明细表!$C$6:$C$1000=$A280)*(成品明细表!$L$6:$L$1000))=0,"",SUMPRODUCT((成品明细表!$A$6:$A$1000&gt;=$G$4)*(成品明细表!$A$6:$A$1000&lt;=$H$4)*(成品明细表!$C$6:$C$1000=$A280)*(成品明细表!$L$6:$L$1000)))</f>
        <v/>
      </c>
      <c r="K280" s="98" t="str">
        <f t="array" ref="K280">IF(A280="","",VLOOKUP(A280,基础资料!A:E,4,0))</f>
        <v/>
      </c>
      <c r="L280" s="76" t="str">
        <f t="array" ref="L280">IF(OR(A280="",J280=""),"",J280*K280)</f>
        <v/>
      </c>
      <c r="M280" s="74" t="str">
        <f t="array" ref="M280">IF(AND(D280="",G280="",J280=""),"",IF(AND(D280="",G280=""),-J280,IF(AND(D280="",J280=""),-G280,IF(AND(G280="",J280=""),D280,IF(D280="",-G280-J280,IF(G280="",D280-J280,IF(J280="",D280-G280,D280-G280-J280)))))))</f>
        <v/>
      </c>
      <c r="N280" s="98" t="str">
        <f t="array" ref="N280">IF(A280="","",VLOOKUP(A280,基础资料!A:E,4,0))</f>
        <v/>
      </c>
      <c r="O280" s="76" t="str">
        <f t="array" ref="O280">IF(OR(A280="",M280=""),"",N280*M280)</f>
        <v/>
      </c>
    </row>
    <row r="281" spans="1:15" s="44" customFormat="1">
      <c r="A281" s="77"/>
      <c r="B281" s="78"/>
      <c r="C281" s="78"/>
      <c r="D281" s="79" t="str">
        <f t="array" ref="D281">IF(SUMPRODUCT((成品明细表!$A$6:$A$1000&gt;=$G$4)*(成品明细表!$A$6:$A$1000&lt;=$H$4)*(成品明细表!$C$6:$C$1000=$A281)*(成品明细表!$F$6:$F$1000))=0,"",SUMPRODUCT((成品明细表!$A$6:$A$1000&gt;=$G$4)*(成品明细表!$A$6:$A$1000&lt;=$H$4)*(成品明细表!$C$6:$C$1000=$A281)*(成品明细表!$F$6:$F$1000)))</f>
        <v/>
      </c>
      <c r="E281" s="80" t="str">
        <f t="array" ref="E281">IF(A281="","",VLOOKUP(A281,基础资料!A:E,4,0))</f>
        <v/>
      </c>
      <c r="F281" s="81" t="str">
        <f t="array" ref="F281">IF(OR(A281="",D281=""),"",E281*D281)</f>
        <v/>
      </c>
      <c r="G281" s="79" t="str">
        <f t="array" ref="G281">IF(SUMPRODUCT((成品明细表!$A$6:$A$1000&gt;=$G$4)*(成品明细表!$A$6:$A$1000&lt;=$H$4)*(成品明细表!$C$6:$C$1000=$A281)*(成品明细表!$I$6:$I$1000))=0,"",SUMPRODUCT((成品明细表!$A$6:$A$1000&gt;=$G$4)*(成品明细表!$A$6:$A$1000&lt;=$H$4)*(成品明细表!$C$6:$C$1000=$A281)*(成品明细表!$I$6:$I$1000)))</f>
        <v/>
      </c>
      <c r="H281" s="80" t="str">
        <f t="array" ref="H281">IF(A281="","",VLOOKUP(A281,基础资料!A:E,4,0))</f>
        <v/>
      </c>
      <c r="I281" s="81" t="str">
        <f t="array" ref="I281">IF(OR(A281="",G281=""),"",G281*H281)</f>
        <v/>
      </c>
      <c r="J281" s="79" t="str">
        <f t="array" ref="J281">IF(SUMPRODUCT((成品明细表!$A$6:$A$1000&gt;=$G$4)*(成品明细表!$A$6:$A$1000&lt;=$H$4)*(成品明细表!$C$6:$C$1000=$A281)*(成品明细表!$L$6:$L$1000))=0,"",SUMPRODUCT((成品明细表!$A$6:$A$1000&gt;=$G$4)*(成品明细表!$A$6:$A$1000&lt;=$H$4)*(成品明细表!$C$6:$C$1000=$A281)*(成品明细表!$L$6:$L$1000)))</f>
        <v/>
      </c>
      <c r="K281" s="99" t="str">
        <f t="array" ref="K281">IF(A281="","",VLOOKUP(A281,基础资料!A:E,4,0))</f>
        <v/>
      </c>
      <c r="L281" s="81" t="str">
        <f t="array" ref="L281">IF(OR(A281="",J281=""),"",J281*K281)</f>
        <v/>
      </c>
      <c r="M281" s="79" t="str">
        <f t="array" ref="M281">IF(AND(D281="",G281="",J281=""),"",IF(AND(D281="",G281=""),-J281,IF(AND(D281="",J281=""),-G281,IF(AND(G281="",J281=""),D281,IF(D281="",-G281-J281,IF(G281="",D281-J281,IF(J281="",D281-G281,D281-G281-J281)))))))</f>
        <v/>
      </c>
      <c r="N281" s="99" t="str">
        <f t="array" ref="N281">IF(A281="","",VLOOKUP(A281,基础资料!A:E,4,0))</f>
        <v/>
      </c>
      <c r="O281" s="81" t="str">
        <f t="array" ref="O281">IF(OR(A281="",M281=""),"",N281*M281)</f>
        <v/>
      </c>
    </row>
    <row r="282" spans="1:15" s="44" customFormat="1">
      <c r="A282" s="15"/>
      <c r="B282" s="73"/>
      <c r="C282" s="73"/>
      <c r="D282" s="74" t="str">
        <f t="array" ref="D282">IF(SUMPRODUCT((成品明细表!$A$6:$A$1000&gt;=$G$4)*(成品明细表!$A$6:$A$1000&lt;=$H$4)*(成品明细表!$C$6:$C$1000=$A282)*(成品明细表!$F$6:$F$1000))=0,"",SUMPRODUCT((成品明细表!$A$6:$A$1000&gt;=$G$4)*(成品明细表!$A$6:$A$1000&lt;=$H$4)*(成品明细表!$C$6:$C$1000=$A282)*(成品明细表!$F$6:$F$1000)))</f>
        <v/>
      </c>
      <c r="E282" s="75" t="str">
        <f t="array" ref="E282">IF(A282="","",VLOOKUP(A282,基础资料!A:E,4,0))</f>
        <v/>
      </c>
      <c r="F282" s="76" t="str">
        <f t="array" ref="F282">IF(OR(A282="",D282=""),"",E282*D282)</f>
        <v/>
      </c>
      <c r="G282" s="74" t="str">
        <f t="array" ref="G282">IF(SUMPRODUCT((成品明细表!$A$6:$A$1000&gt;=$G$4)*(成品明细表!$A$6:$A$1000&lt;=$H$4)*(成品明细表!$C$6:$C$1000=$A282)*(成品明细表!$I$6:$I$1000))=0,"",SUMPRODUCT((成品明细表!$A$6:$A$1000&gt;=$G$4)*(成品明细表!$A$6:$A$1000&lt;=$H$4)*(成品明细表!$C$6:$C$1000=$A282)*(成品明细表!$I$6:$I$1000)))</f>
        <v/>
      </c>
      <c r="H282" s="75" t="str">
        <f t="array" ref="H282">IF(A282="","",VLOOKUP(A282,基础资料!A:E,4,0))</f>
        <v/>
      </c>
      <c r="I282" s="76" t="str">
        <f t="array" ref="I282">IF(OR(A282="",G282=""),"",G282*H282)</f>
        <v/>
      </c>
      <c r="J282" s="74" t="str">
        <f t="array" ref="J282">IF(SUMPRODUCT((成品明细表!$A$6:$A$1000&gt;=$G$4)*(成品明细表!$A$6:$A$1000&lt;=$H$4)*(成品明细表!$C$6:$C$1000=$A282)*(成品明细表!$L$6:$L$1000))=0,"",SUMPRODUCT((成品明细表!$A$6:$A$1000&gt;=$G$4)*(成品明细表!$A$6:$A$1000&lt;=$H$4)*(成品明细表!$C$6:$C$1000=$A282)*(成品明细表!$L$6:$L$1000)))</f>
        <v/>
      </c>
      <c r="K282" s="98" t="str">
        <f t="array" ref="K282">IF(A282="","",VLOOKUP(A282,基础资料!A:E,4,0))</f>
        <v/>
      </c>
      <c r="L282" s="76" t="str">
        <f t="array" ref="L282">IF(OR(A282="",J282=""),"",J282*K282)</f>
        <v/>
      </c>
      <c r="M282" s="74" t="str">
        <f t="array" ref="M282">IF(AND(D282="",G282="",J282=""),"",IF(AND(D282="",G282=""),-J282,IF(AND(D282="",J282=""),-G282,IF(AND(G282="",J282=""),D282,IF(D282="",-G282-J282,IF(G282="",D282-J282,IF(J282="",D282-G282,D282-G282-J282)))))))</f>
        <v/>
      </c>
      <c r="N282" s="98" t="str">
        <f t="array" ref="N282">IF(A282="","",VLOOKUP(A282,基础资料!A:E,4,0))</f>
        <v/>
      </c>
      <c r="O282" s="76" t="str">
        <f t="array" ref="O282">IF(OR(A282="",M282=""),"",N282*M282)</f>
        <v/>
      </c>
    </row>
    <row r="283" spans="1:15" s="44" customFormat="1">
      <c r="A283" s="77"/>
      <c r="B283" s="78"/>
      <c r="C283" s="78"/>
      <c r="D283" s="79" t="str">
        <f t="array" ref="D283">IF(SUMPRODUCT((成品明细表!$A$6:$A$1000&gt;=$G$4)*(成品明细表!$A$6:$A$1000&lt;=$H$4)*(成品明细表!$C$6:$C$1000=$A283)*(成品明细表!$F$6:$F$1000))=0,"",SUMPRODUCT((成品明细表!$A$6:$A$1000&gt;=$G$4)*(成品明细表!$A$6:$A$1000&lt;=$H$4)*(成品明细表!$C$6:$C$1000=$A283)*(成品明细表!$F$6:$F$1000)))</f>
        <v/>
      </c>
      <c r="E283" s="80" t="str">
        <f t="array" ref="E283">IF(A283="","",VLOOKUP(A283,基础资料!A:E,4,0))</f>
        <v/>
      </c>
      <c r="F283" s="81" t="str">
        <f t="array" ref="F283">IF(OR(A283="",D283=""),"",E283*D283)</f>
        <v/>
      </c>
      <c r="G283" s="79" t="str">
        <f t="array" ref="G283">IF(SUMPRODUCT((成品明细表!$A$6:$A$1000&gt;=$G$4)*(成品明细表!$A$6:$A$1000&lt;=$H$4)*(成品明细表!$C$6:$C$1000=$A283)*(成品明细表!$I$6:$I$1000))=0,"",SUMPRODUCT((成品明细表!$A$6:$A$1000&gt;=$G$4)*(成品明细表!$A$6:$A$1000&lt;=$H$4)*(成品明细表!$C$6:$C$1000=$A283)*(成品明细表!$I$6:$I$1000)))</f>
        <v/>
      </c>
      <c r="H283" s="80" t="str">
        <f t="array" ref="H283">IF(A283="","",VLOOKUP(A283,基础资料!A:E,4,0))</f>
        <v/>
      </c>
      <c r="I283" s="81" t="str">
        <f t="array" ref="I283">IF(OR(A283="",G283=""),"",G283*H283)</f>
        <v/>
      </c>
      <c r="J283" s="79" t="str">
        <f t="array" ref="J283">IF(SUMPRODUCT((成品明细表!$A$6:$A$1000&gt;=$G$4)*(成品明细表!$A$6:$A$1000&lt;=$H$4)*(成品明细表!$C$6:$C$1000=$A283)*(成品明细表!$L$6:$L$1000))=0,"",SUMPRODUCT((成品明细表!$A$6:$A$1000&gt;=$G$4)*(成品明细表!$A$6:$A$1000&lt;=$H$4)*(成品明细表!$C$6:$C$1000=$A283)*(成品明细表!$L$6:$L$1000)))</f>
        <v/>
      </c>
      <c r="K283" s="99" t="str">
        <f t="array" ref="K283">IF(A283="","",VLOOKUP(A283,基础资料!A:E,4,0))</f>
        <v/>
      </c>
      <c r="L283" s="81" t="str">
        <f t="array" ref="L283">IF(OR(A283="",J283=""),"",J283*K283)</f>
        <v/>
      </c>
      <c r="M283" s="79" t="str">
        <f t="array" ref="M283">IF(AND(D283="",G283="",J283=""),"",IF(AND(D283="",G283=""),-J283,IF(AND(D283="",J283=""),-G283,IF(AND(G283="",J283=""),D283,IF(D283="",-G283-J283,IF(G283="",D283-J283,IF(J283="",D283-G283,D283-G283-J283)))))))</f>
        <v/>
      </c>
      <c r="N283" s="99" t="str">
        <f t="array" ref="N283">IF(A283="","",VLOOKUP(A283,基础资料!A:E,4,0))</f>
        <v/>
      </c>
      <c r="O283" s="81" t="str">
        <f t="array" ref="O283">IF(OR(A283="",M283=""),"",N283*M283)</f>
        <v/>
      </c>
    </row>
    <row r="284" spans="1:15" s="44" customFormat="1">
      <c r="A284" s="15"/>
      <c r="B284" s="73"/>
      <c r="C284" s="73"/>
      <c r="D284" s="74" t="str">
        <f t="array" ref="D284">IF(SUMPRODUCT((成品明细表!$A$6:$A$1000&gt;=$G$4)*(成品明细表!$A$6:$A$1000&lt;=$H$4)*(成品明细表!$C$6:$C$1000=$A284)*(成品明细表!$F$6:$F$1000))=0,"",SUMPRODUCT((成品明细表!$A$6:$A$1000&gt;=$G$4)*(成品明细表!$A$6:$A$1000&lt;=$H$4)*(成品明细表!$C$6:$C$1000=$A284)*(成品明细表!$F$6:$F$1000)))</f>
        <v/>
      </c>
      <c r="E284" s="75" t="str">
        <f t="array" ref="E284">IF(A284="","",VLOOKUP(A284,基础资料!A:E,4,0))</f>
        <v/>
      </c>
      <c r="F284" s="76" t="str">
        <f t="array" ref="F284">IF(OR(A284="",D284=""),"",E284*D284)</f>
        <v/>
      </c>
      <c r="G284" s="74" t="str">
        <f t="array" ref="G284">IF(SUMPRODUCT((成品明细表!$A$6:$A$1000&gt;=$G$4)*(成品明细表!$A$6:$A$1000&lt;=$H$4)*(成品明细表!$C$6:$C$1000=$A284)*(成品明细表!$I$6:$I$1000))=0,"",SUMPRODUCT((成品明细表!$A$6:$A$1000&gt;=$G$4)*(成品明细表!$A$6:$A$1000&lt;=$H$4)*(成品明细表!$C$6:$C$1000=$A284)*(成品明细表!$I$6:$I$1000)))</f>
        <v/>
      </c>
      <c r="H284" s="75" t="str">
        <f t="array" ref="H284">IF(A284="","",VLOOKUP(A284,基础资料!A:E,4,0))</f>
        <v/>
      </c>
      <c r="I284" s="76" t="str">
        <f t="array" ref="I284">IF(OR(A284="",G284=""),"",G284*H284)</f>
        <v/>
      </c>
      <c r="J284" s="74" t="str">
        <f t="array" ref="J284">IF(SUMPRODUCT((成品明细表!$A$6:$A$1000&gt;=$G$4)*(成品明细表!$A$6:$A$1000&lt;=$H$4)*(成品明细表!$C$6:$C$1000=$A284)*(成品明细表!$L$6:$L$1000))=0,"",SUMPRODUCT((成品明细表!$A$6:$A$1000&gt;=$G$4)*(成品明细表!$A$6:$A$1000&lt;=$H$4)*(成品明细表!$C$6:$C$1000=$A284)*(成品明细表!$L$6:$L$1000)))</f>
        <v/>
      </c>
      <c r="K284" s="98" t="str">
        <f t="array" ref="K284">IF(A284="","",VLOOKUP(A284,基础资料!A:E,4,0))</f>
        <v/>
      </c>
      <c r="L284" s="76" t="str">
        <f t="array" ref="L284">IF(OR(A284="",J284=""),"",J284*K284)</f>
        <v/>
      </c>
      <c r="M284" s="74" t="str">
        <f t="array" ref="M284">IF(AND(D284="",G284="",J284=""),"",IF(AND(D284="",G284=""),-J284,IF(AND(D284="",J284=""),-G284,IF(AND(G284="",J284=""),D284,IF(D284="",-G284-J284,IF(G284="",D284-J284,IF(J284="",D284-G284,D284-G284-J284)))))))</f>
        <v/>
      </c>
      <c r="N284" s="98" t="str">
        <f t="array" ref="N284">IF(A284="","",VLOOKUP(A284,基础资料!A:E,4,0))</f>
        <v/>
      </c>
      <c r="O284" s="76" t="str">
        <f t="array" ref="O284">IF(OR(A284="",M284=""),"",N284*M284)</f>
        <v/>
      </c>
    </row>
    <row r="285" spans="1:15" s="44" customFormat="1">
      <c r="A285" s="77"/>
      <c r="B285" s="78"/>
      <c r="C285" s="78"/>
      <c r="D285" s="79" t="str">
        <f t="array" ref="D285">IF(SUMPRODUCT((成品明细表!$A$6:$A$1000&gt;=$G$4)*(成品明细表!$A$6:$A$1000&lt;=$H$4)*(成品明细表!$C$6:$C$1000=$A285)*(成品明细表!$F$6:$F$1000))=0,"",SUMPRODUCT((成品明细表!$A$6:$A$1000&gt;=$G$4)*(成品明细表!$A$6:$A$1000&lt;=$H$4)*(成品明细表!$C$6:$C$1000=$A285)*(成品明细表!$F$6:$F$1000)))</f>
        <v/>
      </c>
      <c r="E285" s="80" t="str">
        <f t="array" ref="E285">IF(A285="","",VLOOKUP(A285,基础资料!A:E,4,0))</f>
        <v/>
      </c>
      <c r="F285" s="81" t="str">
        <f t="array" ref="F285">IF(OR(A285="",D285=""),"",E285*D285)</f>
        <v/>
      </c>
      <c r="G285" s="79" t="str">
        <f t="array" ref="G285">IF(SUMPRODUCT((成品明细表!$A$6:$A$1000&gt;=$G$4)*(成品明细表!$A$6:$A$1000&lt;=$H$4)*(成品明细表!$C$6:$C$1000=$A285)*(成品明细表!$I$6:$I$1000))=0,"",SUMPRODUCT((成品明细表!$A$6:$A$1000&gt;=$G$4)*(成品明细表!$A$6:$A$1000&lt;=$H$4)*(成品明细表!$C$6:$C$1000=$A285)*(成品明细表!$I$6:$I$1000)))</f>
        <v/>
      </c>
      <c r="H285" s="80" t="str">
        <f t="array" ref="H285">IF(A285="","",VLOOKUP(A285,基础资料!A:E,4,0))</f>
        <v/>
      </c>
      <c r="I285" s="81" t="str">
        <f t="array" ref="I285">IF(OR(A285="",G285=""),"",G285*H285)</f>
        <v/>
      </c>
      <c r="J285" s="79" t="str">
        <f t="array" ref="J285">IF(SUMPRODUCT((成品明细表!$A$6:$A$1000&gt;=$G$4)*(成品明细表!$A$6:$A$1000&lt;=$H$4)*(成品明细表!$C$6:$C$1000=$A285)*(成品明细表!$L$6:$L$1000))=0,"",SUMPRODUCT((成品明细表!$A$6:$A$1000&gt;=$G$4)*(成品明细表!$A$6:$A$1000&lt;=$H$4)*(成品明细表!$C$6:$C$1000=$A285)*(成品明细表!$L$6:$L$1000)))</f>
        <v/>
      </c>
      <c r="K285" s="99" t="str">
        <f t="array" ref="K285">IF(A285="","",VLOOKUP(A285,基础资料!A:E,4,0))</f>
        <v/>
      </c>
      <c r="L285" s="81" t="str">
        <f t="array" ref="L285">IF(OR(A285="",J285=""),"",J285*K285)</f>
        <v/>
      </c>
      <c r="M285" s="79" t="str">
        <f t="array" ref="M285">IF(AND(D285="",G285="",J285=""),"",IF(AND(D285="",G285=""),-J285,IF(AND(D285="",J285=""),-G285,IF(AND(G285="",J285=""),D285,IF(D285="",-G285-J285,IF(G285="",D285-J285,IF(J285="",D285-G285,D285-G285-J285)))))))</f>
        <v/>
      </c>
      <c r="N285" s="99" t="str">
        <f t="array" ref="N285">IF(A285="","",VLOOKUP(A285,基础资料!A:E,4,0))</f>
        <v/>
      </c>
      <c r="O285" s="81" t="str">
        <f t="array" ref="O285">IF(OR(A285="",M285=""),"",N285*M285)</f>
        <v/>
      </c>
    </row>
    <row r="286" spans="1:15" s="44" customFormat="1">
      <c r="A286" s="15"/>
      <c r="B286" s="73"/>
      <c r="C286" s="73"/>
      <c r="D286" s="74" t="str">
        <f t="array" ref="D286">IF(SUMPRODUCT((成品明细表!$A$6:$A$1000&gt;=$G$4)*(成品明细表!$A$6:$A$1000&lt;=$H$4)*(成品明细表!$C$6:$C$1000=$A286)*(成品明细表!$F$6:$F$1000))=0,"",SUMPRODUCT((成品明细表!$A$6:$A$1000&gt;=$G$4)*(成品明细表!$A$6:$A$1000&lt;=$H$4)*(成品明细表!$C$6:$C$1000=$A286)*(成品明细表!$F$6:$F$1000)))</f>
        <v/>
      </c>
      <c r="E286" s="75" t="str">
        <f t="array" ref="E286">IF(A286="","",VLOOKUP(A286,基础资料!A:E,4,0))</f>
        <v/>
      </c>
      <c r="F286" s="76" t="str">
        <f t="array" ref="F286">IF(OR(A286="",D286=""),"",E286*D286)</f>
        <v/>
      </c>
      <c r="G286" s="74" t="str">
        <f t="array" ref="G286">IF(SUMPRODUCT((成品明细表!$A$6:$A$1000&gt;=$G$4)*(成品明细表!$A$6:$A$1000&lt;=$H$4)*(成品明细表!$C$6:$C$1000=$A286)*(成品明细表!$I$6:$I$1000))=0,"",SUMPRODUCT((成品明细表!$A$6:$A$1000&gt;=$G$4)*(成品明细表!$A$6:$A$1000&lt;=$H$4)*(成品明细表!$C$6:$C$1000=$A286)*(成品明细表!$I$6:$I$1000)))</f>
        <v/>
      </c>
      <c r="H286" s="75" t="str">
        <f t="array" ref="H286">IF(A286="","",VLOOKUP(A286,基础资料!A:E,4,0))</f>
        <v/>
      </c>
      <c r="I286" s="76" t="str">
        <f t="array" ref="I286">IF(OR(A286="",G286=""),"",G286*H286)</f>
        <v/>
      </c>
      <c r="J286" s="74" t="str">
        <f t="array" ref="J286">IF(SUMPRODUCT((成品明细表!$A$6:$A$1000&gt;=$G$4)*(成品明细表!$A$6:$A$1000&lt;=$H$4)*(成品明细表!$C$6:$C$1000=$A286)*(成品明细表!$L$6:$L$1000))=0,"",SUMPRODUCT((成品明细表!$A$6:$A$1000&gt;=$G$4)*(成品明细表!$A$6:$A$1000&lt;=$H$4)*(成品明细表!$C$6:$C$1000=$A286)*(成品明细表!$L$6:$L$1000)))</f>
        <v/>
      </c>
      <c r="K286" s="98" t="str">
        <f t="array" ref="K286">IF(A286="","",VLOOKUP(A286,基础资料!A:E,4,0))</f>
        <v/>
      </c>
      <c r="L286" s="76" t="str">
        <f t="array" ref="L286">IF(OR(A286="",J286=""),"",J286*K286)</f>
        <v/>
      </c>
      <c r="M286" s="74" t="str">
        <f t="array" ref="M286">IF(AND(D286="",G286="",J286=""),"",IF(AND(D286="",G286=""),-J286,IF(AND(D286="",J286=""),-G286,IF(AND(G286="",J286=""),D286,IF(D286="",-G286-J286,IF(G286="",D286-J286,IF(J286="",D286-G286,D286-G286-J286)))))))</f>
        <v/>
      </c>
      <c r="N286" s="98" t="str">
        <f t="array" ref="N286">IF(A286="","",VLOOKUP(A286,基础资料!A:E,4,0))</f>
        <v/>
      </c>
      <c r="O286" s="76" t="str">
        <f t="array" ref="O286">IF(OR(A286="",M286=""),"",N286*M286)</f>
        <v/>
      </c>
    </row>
    <row r="287" spans="1:15" s="44" customFormat="1">
      <c r="A287" s="77"/>
      <c r="B287" s="78"/>
      <c r="C287" s="78"/>
      <c r="D287" s="79" t="str">
        <f t="array" ref="D287">IF(SUMPRODUCT((成品明细表!$A$6:$A$1000&gt;=$G$4)*(成品明细表!$A$6:$A$1000&lt;=$H$4)*(成品明细表!$C$6:$C$1000=$A287)*(成品明细表!$F$6:$F$1000))=0,"",SUMPRODUCT((成品明细表!$A$6:$A$1000&gt;=$G$4)*(成品明细表!$A$6:$A$1000&lt;=$H$4)*(成品明细表!$C$6:$C$1000=$A287)*(成品明细表!$F$6:$F$1000)))</f>
        <v/>
      </c>
      <c r="E287" s="80" t="str">
        <f t="array" ref="E287">IF(A287="","",VLOOKUP(A287,基础资料!A:E,4,0))</f>
        <v/>
      </c>
      <c r="F287" s="81" t="str">
        <f t="array" ref="F287">IF(OR(A287="",D287=""),"",E287*D287)</f>
        <v/>
      </c>
      <c r="G287" s="79" t="str">
        <f t="array" ref="G287">IF(SUMPRODUCT((成品明细表!$A$6:$A$1000&gt;=$G$4)*(成品明细表!$A$6:$A$1000&lt;=$H$4)*(成品明细表!$C$6:$C$1000=$A287)*(成品明细表!$I$6:$I$1000))=0,"",SUMPRODUCT((成品明细表!$A$6:$A$1000&gt;=$G$4)*(成品明细表!$A$6:$A$1000&lt;=$H$4)*(成品明细表!$C$6:$C$1000=$A287)*(成品明细表!$I$6:$I$1000)))</f>
        <v/>
      </c>
      <c r="H287" s="80" t="str">
        <f t="array" ref="H287">IF(A287="","",VLOOKUP(A287,基础资料!A:E,4,0))</f>
        <v/>
      </c>
      <c r="I287" s="81" t="str">
        <f t="array" ref="I287">IF(OR(A287="",G287=""),"",G287*H287)</f>
        <v/>
      </c>
      <c r="J287" s="79" t="str">
        <f t="array" ref="J287">IF(SUMPRODUCT((成品明细表!$A$6:$A$1000&gt;=$G$4)*(成品明细表!$A$6:$A$1000&lt;=$H$4)*(成品明细表!$C$6:$C$1000=$A287)*(成品明细表!$L$6:$L$1000))=0,"",SUMPRODUCT((成品明细表!$A$6:$A$1000&gt;=$G$4)*(成品明细表!$A$6:$A$1000&lt;=$H$4)*(成品明细表!$C$6:$C$1000=$A287)*(成品明细表!$L$6:$L$1000)))</f>
        <v/>
      </c>
      <c r="K287" s="99" t="str">
        <f t="array" ref="K287">IF(A287="","",VLOOKUP(A287,基础资料!A:E,4,0))</f>
        <v/>
      </c>
      <c r="L287" s="81" t="str">
        <f t="array" ref="L287">IF(OR(A287="",J287=""),"",J287*K287)</f>
        <v/>
      </c>
      <c r="M287" s="79" t="str">
        <f t="array" ref="M287">IF(AND(D287="",G287="",J287=""),"",IF(AND(D287="",G287=""),-J287,IF(AND(D287="",J287=""),-G287,IF(AND(G287="",J287=""),D287,IF(D287="",-G287-J287,IF(G287="",D287-J287,IF(J287="",D287-G287,D287-G287-J287)))))))</f>
        <v/>
      </c>
      <c r="N287" s="99" t="str">
        <f t="array" ref="N287">IF(A287="","",VLOOKUP(A287,基础资料!A:E,4,0))</f>
        <v/>
      </c>
      <c r="O287" s="81" t="str">
        <f t="array" ref="O287">IF(OR(A287="",M287=""),"",N287*M287)</f>
        <v/>
      </c>
    </row>
    <row r="288" spans="1:15" s="44" customFormat="1">
      <c r="A288" s="15"/>
      <c r="B288" s="73"/>
      <c r="C288" s="73"/>
      <c r="D288" s="74" t="str">
        <f t="array" ref="D288">IF(SUMPRODUCT((成品明细表!$A$6:$A$1000&gt;=$G$4)*(成品明细表!$A$6:$A$1000&lt;=$H$4)*(成品明细表!$C$6:$C$1000=$A288)*(成品明细表!$F$6:$F$1000))=0,"",SUMPRODUCT((成品明细表!$A$6:$A$1000&gt;=$G$4)*(成品明细表!$A$6:$A$1000&lt;=$H$4)*(成品明细表!$C$6:$C$1000=$A288)*(成品明细表!$F$6:$F$1000)))</f>
        <v/>
      </c>
      <c r="E288" s="75" t="str">
        <f t="array" ref="E288">IF(A288="","",VLOOKUP(A288,基础资料!A:E,4,0))</f>
        <v/>
      </c>
      <c r="F288" s="76" t="str">
        <f t="array" ref="F288">IF(OR(A288="",D288=""),"",E288*D288)</f>
        <v/>
      </c>
      <c r="G288" s="74" t="str">
        <f t="array" ref="G288">IF(SUMPRODUCT((成品明细表!$A$6:$A$1000&gt;=$G$4)*(成品明细表!$A$6:$A$1000&lt;=$H$4)*(成品明细表!$C$6:$C$1000=$A288)*(成品明细表!$I$6:$I$1000))=0,"",SUMPRODUCT((成品明细表!$A$6:$A$1000&gt;=$G$4)*(成品明细表!$A$6:$A$1000&lt;=$H$4)*(成品明细表!$C$6:$C$1000=$A288)*(成品明细表!$I$6:$I$1000)))</f>
        <v/>
      </c>
      <c r="H288" s="75" t="str">
        <f t="array" ref="H288">IF(A288="","",VLOOKUP(A288,基础资料!A:E,4,0))</f>
        <v/>
      </c>
      <c r="I288" s="76" t="str">
        <f t="array" ref="I288">IF(OR(A288="",G288=""),"",G288*H288)</f>
        <v/>
      </c>
      <c r="J288" s="74" t="str">
        <f t="array" ref="J288">IF(SUMPRODUCT((成品明细表!$A$6:$A$1000&gt;=$G$4)*(成品明细表!$A$6:$A$1000&lt;=$H$4)*(成品明细表!$C$6:$C$1000=$A288)*(成品明细表!$L$6:$L$1000))=0,"",SUMPRODUCT((成品明细表!$A$6:$A$1000&gt;=$G$4)*(成品明细表!$A$6:$A$1000&lt;=$H$4)*(成品明细表!$C$6:$C$1000=$A288)*(成品明细表!$L$6:$L$1000)))</f>
        <v/>
      </c>
      <c r="K288" s="98" t="str">
        <f t="array" ref="K288">IF(A288="","",VLOOKUP(A288,基础资料!A:E,4,0))</f>
        <v/>
      </c>
      <c r="L288" s="76" t="str">
        <f t="array" ref="L288">IF(OR(A288="",J288=""),"",J288*K288)</f>
        <v/>
      </c>
      <c r="M288" s="74" t="str">
        <f t="array" ref="M288">IF(AND(D288="",G288="",J288=""),"",IF(AND(D288="",G288=""),-J288,IF(AND(D288="",J288=""),-G288,IF(AND(G288="",J288=""),D288,IF(D288="",-G288-J288,IF(G288="",D288-J288,IF(J288="",D288-G288,D288-G288-J288)))))))</f>
        <v/>
      </c>
      <c r="N288" s="98" t="str">
        <f t="array" ref="N288">IF(A288="","",VLOOKUP(A288,基础资料!A:E,4,0))</f>
        <v/>
      </c>
      <c r="O288" s="76" t="str">
        <f t="array" ref="O288">IF(OR(A288="",M288=""),"",N288*M288)</f>
        <v/>
      </c>
    </row>
    <row r="289" spans="1:15" s="44" customFormat="1">
      <c r="A289" s="77"/>
      <c r="B289" s="78"/>
      <c r="C289" s="78"/>
      <c r="D289" s="79" t="str">
        <f t="array" ref="D289">IF(SUMPRODUCT((成品明细表!$A$6:$A$1000&gt;=$G$4)*(成品明细表!$A$6:$A$1000&lt;=$H$4)*(成品明细表!$C$6:$C$1000=$A289)*(成品明细表!$F$6:$F$1000))=0,"",SUMPRODUCT((成品明细表!$A$6:$A$1000&gt;=$G$4)*(成品明细表!$A$6:$A$1000&lt;=$H$4)*(成品明细表!$C$6:$C$1000=$A289)*(成品明细表!$F$6:$F$1000)))</f>
        <v/>
      </c>
      <c r="E289" s="80" t="str">
        <f t="array" ref="E289">IF(A289="","",VLOOKUP(A289,基础资料!A:E,4,0))</f>
        <v/>
      </c>
      <c r="F289" s="81" t="str">
        <f t="array" ref="F289">IF(OR(A289="",D289=""),"",E289*D289)</f>
        <v/>
      </c>
      <c r="G289" s="79" t="str">
        <f t="array" ref="G289">IF(SUMPRODUCT((成品明细表!$A$6:$A$1000&gt;=$G$4)*(成品明细表!$A$6:$A$1000&lt;=$H$4)*(成品明细表!$C$6:$C$1000=$A289)*(成品明细表!$I$6:$I$1000))=0,"",SUMPRODUCT((成品明细表!$A$6:$A$1000&gt;=$G$4)*(成品明细表!$A$6:$A$1000&lt;=$H$4)*(成品明细表!$C$6:$C$1000=$A289)*(成品明细表!$I$6:$I$1000)))</f>
        <v/>
      </c>
      <c r="H289" s="80" t="str">
        <f t="array" ref="H289">IF(A289="","",VLOOKUP(A289,基础资料!A:E,4,0))</f>
        <v/>
      </c>
      <c r="I289" s="81" t="str">
        <f t="array" ref="I289">IF(OR(A289="",G289=""),"",G289*H289)</f>
        <v/>
      </c>
      <c r="J289" s="79" t="str">
        <f t="array" ref="J289">IF(SUMPRODUCT((成品明细表!$A$6:$A$1000&gt;=$G$4)*(成品明细表!$A$6:$A$1000&lt;=$H$4)*(成品明细表!$C$6:$C$1000=$A289)*(成品明细表!$L$6:$L$1000))=0,"",SUMPRODUCT((成品明细表!$A$6:$A$1000&gt;=$G$4)*(成品明细表!$A$6:$A$1000&lt;=$H$4)*(成品明细表!$C$6:$C$1000=$A289)*(成品明细表!$L$6:$L$1000)))</f>
        <v/>
      </c>
      <c r="K289" s="99" t="str">
        <f t="array" ref="K289">IF(A289="","",VLOOKUP(A289,基础资料!A:E,4,0))</f>
        <v/>
      </c>
      <c r="L289" s="81" t="str">
        <f t="array" ref="L289">IF(OR(A289="",J289=""),"",J289*K289)</f>
        <v/>
      </c>
      <c r="M289" s="79" t="str">
        <f t="array" ref="M289">IF(AND(D289="",G289="",J289=""),"",IF(AND(D289="",G289=""),-J289,IF(AND(D289="",J289=""),-G289,IF(AND(G289="",J289=""),D289,IF(D289="",-G289-J289,IF(G289="",D289-J289,IF(J289="",D289-G289,D289-G289-J289)))))))</f>
        <v/>
      </c>
      <c r="N289" s="99" t="str">
        <f t="array" ref="N289">IF(A289="","",VLOOKUP(A289,基础资料!A:E,4,0))</f>
        <v/>
      </c>
      <c r="O289" s="81" t="str">
        <f t="array" ref="O289">IF(OR(A289="",M289=""),"",N289*M289)</f>
        <v/>
      </c>
    </row>
    <row r="290" spans="1:15" s="44" customFormat="1">
      <c r="A290" s="15"/>
      <c r="B290" s="73"/>
      <c r="C290" s="73"/>
      <c r="D290" s="74" t="str">
        <f t="array" ref="D290">IF(SUMPRODUCT((成品明细表!$A$6:$A$1000&gt;=$G$4)*(成品明细表!$A$6:$A$1000&lt;=$H$4)*(成品明细表!$C$6:$C$1000=$A290)*(成品明细表!$F$6:$F$1000))=0,"",SUMPRODUCT((成品明细表!$A$6:$A$1000&gt;=$G$4)*(成品明细表!$A$6:$A$1000&lt;=$H$4)*(成品明细表!$C$6:$C$1000=$A290)*(成品明细表!$F$6:$F$1000)))</f>
        <v/>
      </c>
      <c r="E290" s="75" t="str">
        <f t="array" ref="E290">IF(A290="","",VLOOKUP(A290,基础资料!A:E,4,0))</f>
        <v/>
      </c>
      <c r="F290" s="76" t="str">
        <f t="array" ref="F290">IF(OR(A290="",D290=""),"",E290*D290)</f>
        <v/>
      </c>
      <c r="G290" s="74" t="str">
        <f t="array" ref="G290">IF(SUMPRODUCT((成品明细表!$A$6:$A$1000&gt;=$G$4)*(成品明细表!$A$6:$A$1000&lt;=$H$4)*(成品明细表!$C$6:$C$1000=$A290)*(成品明细表!$I$6:$I$1000))=0,"",SUMPRODUCT((成品明细表!$A$6:$A$1000&gt;=$G$4)*(成品明细表!$A$6:$A$1000&lt;=$H$4)*(成品明细表!$C$6:$C$1000=$A290)*(成品明细表!$I$6:$I$1000)))</f>
        <v/>
      </c>
      <c r="H290" s="75" t="str">
        <f t="array" ref="H290">IF(A290="","",VLOOKUP(A290,基础资料!A:E,4,0))</f>
        <v/>
      </c>
      <c r="I290" s="76" t="str">
        <f t="array" ref="I290">IF(OR(A290="",G290=""),"",G290*H290)</f>
        <v/>
      </c>
      <c r="J290" s="74" t="str">
        <f t="array" ref="J290">IF(SUMPRODUCT((成品明细表!$A$6:$A$1000&gt;=$G$4)*(成品明细表!$A$6:$A$1000&lt;=$H$4)*(成品明细表!$C$6:$C$1000=$A290)*(成品明细表!$L$6:$L$1000))=0,"",SUMPRODUCT((成品明细表!$A$6:$A$1000&gt;=$G$4)*(成品明细表!$A$6:$A$1000&lt;=$H$4)*(成品明细表!$C$6:$C$1000=$A290)*(成品明细表!$L$6:$L$1000)))</f>
        <v/>
      </c>
      <c r="K290" s="98" t="str">
        <f t="array" ref="K290">IF(A290="","",VLOOKUP(A290,基础资料!A:E,4,0))</f>
        <v/>
      </c>
      <c r="L290" s="76" t="str">
        <f t="array" ref="L290">IF(OR(A290="",J290=""),"",J290*K290)</f>
        <v/>
      </c>
      <c r="M290" s="74" t="str">
        <f t="array" ref="M290">IF(AND(D290="",G290="",J290=""),"",IF(AND(D290="",G290=""),-J290,IF(AND(D290="",J290=""),-G290,IF(AND(G290="",J290=""),D290,IF(D290="",-G290-J290,IF(G290="",D290-J290,IF(J290="",D290-G290,D290-G290-J290)))))))</f>
        <v/>
      </c>
      <c r="N290" s="98" t="str">
        <f t="array" ref="N290">IF(A290="","",VLOOKUP(A290,基础资料!A:E,4,0))</f>
        <v/>
      </c>
      <c r="O290" s="76" t="str">
        <f t="array" ref="O290">IF(OR(A290="",M290=""),"",N290*M290)</f>
        <v/>
      </c>
    </row>
    <row r="291" spans="1:15" s="44" customFormat="1">
      <c r="A291" s="77"/>
      <c r="B291" s="78"/>
      <c r="C291" s="78"/>
      <c r="D291" s="79" t="str">
        <f t="array" ref="D291">IF(SUMPRODUCT((成品明细表!$A$6:$A$1000&gt;=$G$4)*(成品明细表!$A$6:$A$1000&lt;=$H$4)*(成品明细表!$C$6:$C$1000=$A291)*(成品明细表!$F$6:$F$1000))=0,"",SUMPRODUCT((成品明细表!$A$6:$A$1000&gt;=$G$4)*(成品明细表!$A$6:$A$1000&lt;=$H$4)*(成品明细表!$C$6:$C$1000=$A291)*(成品明细表!$F$6:$F$1000)))</f>
        <v/>
      </c>
      <c r="E291" s="80" t="str">
        <f t="array" ref="E291">IF(A291="","",VLOOKUP(A291,基础资料!A:E,4,0))</f>
        <v/>
      </c>
      <c r="F291" s="81" t="str">
        <f t="array" ref="F291">IF(OR(A291="",D291=""),"",E291*D291)</f>
        <v/>
      </c>
      <c r="G291" s="79" t="str">
        <f t="array" ref="G291">IF(SUMPRODUCT((成品明细表!$A$6:$A$1000&gt;=$G$4)*(成品明细表!$A$6:$A$1000&lt;=$H$4)*(成品明细表!$C$6:$C$1000=$A291)*(成品明细表!$I$6:$I$1000))=0,"",SUMPRODUCT((成品明细表!$A$6:$A$1000&gt;=$G$4)*(成品明细表!$A$6:$A$1000&lt;=$H$4)*(成品明细表!$C$6:$C$1000=$A291)*(成品明细表!$I$6:$I$1000)))</f>
        <v/>
      </c>
      <c r="H291" s="80" t="str">
        <f t="array" ref="H291">IF(A291="","",VLOOKUP(A291,基础资料!A:E,4,0))</f>
        <v/>
      </c>
      <c r="I291" s="81" t="str">
        <f t="array" ref="I291">IF(OR(A291="",G291=""),"",G291*H291)</f>
        <v/>
      </c>
      <c r="J291" s="79" t="str">
        <f t="array" ref="J291">IF(SUMPRODUCT((成品明细表!$A$6:$A$1000&gt;=$G$4)*(成品明细表!$A$6:$A$1000&lt;=$H$4)*(成品明细表!$C$6:$C$1000=$A291)*(成品明细表!$L$6:$L$1000))=0,"",SUMPRODUCT((成品明细表!$A$6:$A$1000&gt;=$G$4)*(成品明细表!$A$6:$A$1000&lt;=$H$4)*(成品明细表!$C$6:$C$1000=$A291)*(成品明细表!$L$6:$L$1000)))</f>
        <v/>
      </c>
      <c r="K291" s="99" t="str">
        <f t="array" ref="K291">IF(A291="","",VLOOKUP(A291,基础资料!A:E,4,0))</f>
        <v/>
      </c>
      <c r="L291" s="81" t="str">
        <f t="array" ref="L291">IF(OR(A291="",J291=""),"",J291*K291)</f>
        <v/>
      </c>
      <c r="M291" s="79" t="str">
        <f t="array" ref="M291">IF(AND(D291="",G291="",J291=""),"",IF(AND(D291="",G291=""),-J291,IF(AND(D291="",J291=""),-G291,IF(AND(G291="",J291=""),D291,IF(D291="",-G291-J291,IF(G291="",D291-J291,IF(J291="",D291-G291,D291-G291-J291)))))))</f>
        <v/>
      </c>
      <c r="N291" s="99" t="str">
        <f t="array" ref="N291">IF(A291="","",VLOOKUP(A291,基础资料!A:E,4,0))</f>
        <v/>
      </c>
      <c r="O291" s="81" t="str">
        <f t="array" ref="O291">IF(OR(A291="",M291=""),"",N291*M291)</f>
        <v/>
      </c>
    </row>
    <row r="292" spans="1:15" s="44" customFormat="1">
      <c r="A292" s="15"/>
      <c r="B292" s="73"/>
      <c r="C292" s="73"/>
      <c r="D292" s="74" t="str">
        <f t="array" ref="D292">IF(SUMPRODUCT((成品明细表!$A$6:$A$1000&gt;=$G$4)*(成品明细表!$A$6:$A$1000&lt;=$H$4)*(成品明细表!$C$6:$C$1000=$A292)*(成品明细表!$F$6:$F$1000))=0,"",SUMPRODUCT((成品明细表!$A$6:$A$1000&gt;=$G$4)*(成品明细表!$A$6:$A$1000&lt;=$H$4)*(成品明细表!$C$6:$C$1000=$A292)*(成品明细表!$F$6:$F$1000)))</f>
        <v/>
      </c>
      <c r="E292" s="75" t="str">
        <f t="array" ref="E292">IF(A292="","",VLOOKUP(A292,基础资料!A:E,4,0))</f>
        <v/>
      </c>
      <c r="F292" s="76" t="str">
        <f t="array" ref="F292">IF(OR(A292="",D292=""),"",E292*D292)</f>
        <v/>
      </c>
      <c r="G292" s="74" t="str">
        <f t="array" ref="G292">IF(SUMPRODUCT((成品明细表!$A$6:$A$1000&gt;=$G$4)*(成品明细表!$A$6:$A$1000&lt;=$H$4)*(成品明细表!$C$6:$C$1000=$A292)*(成品明细表!$I$6:$I$1000))=0,"",SUMPRODUCT((成品明细表!$A$6:$A$1000&gt;=$G$4)*(成品明细表!$A$6:$A$1000&lt;=$H$4)*(成品明细表!$C$6:$C$1000=$A292)*(成品明细表!$I$6:$I$1000)))</f>
        <v/>
      </c>
      <c r="H292" s="75" t="str">
        <f t="array" ref="H292">IF(A292="","",VLOOKUP(A292,基础资料!A:E,4,0))</f>
        <v/>
      </c>
      <c r="I292" s="76" t="str">
        <f t="array" ref="I292">IF(OR(A292="",G292=""),"",G292*H292)</f>
        <v/>
      </c>
      <c r="J292" s="74" t="str">
        <f t="array" ref="J292">IF(SUMPRODUCT((成品明细表!$A$6:$A$1000&gt;=$G$4)*(成品明细表!$A$6:$A$1000&lt;=$H$4)*(成品明细表!$C$6:$C$1000=$A292)*(成品明细表!$L$6:$L$1000))=0,"",SUMPRODUCT((成品明细表!$A$6:$A$1000&gt;=$G$4)*(成品明细表!$A$6:$A$1000&lt;=$H$4)*(成品明细表!$C$6:$C$1000=$A292)*(成品明细表!$L$6:$L$1000)))</f>
        <v/>
      </c>
      <c r="K292" s="98" t="str">
        <f t="array" ref="K292">IF(A292="","",VLOOKUP(A292,基础资料!A:E,4,0))</f>
        <v/>
      </c>
      <c r="L292" s="76" t="str">
        <f t="array" ref="L292">IF(OR(A292="",J292=""),"",J292*K292)</f>
        <v/>
      </c>
      <c r="M292" s="74" t="str">
        <f t="array" ref="M292">IF(AND(D292="",G292="",J292=""),"",IF(AND(D292="",G292=""),-J292,IF(AND(D292="",J292=""),-G292,IF(AND(G292="",J292=""),D292,IF(D292="",-G292-J292,IF(G292="",D292-J292,IF(J292="",D292-G292,D292-G292-J292)))))))</f>
        <v/>
      </c>
      <c r="N292" s="98" t="str">
        <f t="array" ref="N292">IF(A292="","",VLOOKUP(A292,基础资料!A:E,4,0))</f>
        <v/>
      </c>
      <c r="O292" s="76" t="str">
        <f t="array" ref="O292">IF(OR(A292="",M292=""),"",N292*M292)</f>
        <v/>
      </c>
    </row>
    <row r="293" spans="1:15" s="44" customFormat="1">
      <c r="A293" s="77"/>
      <c r="B293" s="78"/>
      <c r="C293" s="78"/>
      <c r="D293" s="79" t="str">
        <f t="array" ref="D293">IF(SUMPRODUCT((成品明细表!$A$6:$A$1000&gt;=$G$4)*(成品明细表!$A$6:$A$1000&lt;=$H$4)*(成品明细表!$C$6:$C$1000=$A293)*(成品明细表!$F$6:$F$1000))=0,"",SUMPRODUCT((成品明细表!$A$6:$A$1000&gt;=$G$4)*(成品明细表!$A$6:$A$1000&lt;=$H$4)*(成品明细表!$C$6:$C$1000=$A293)*(成品明细表!$F$6:$F$1000)))</f>
        <v/>
      </c>
      <c r="E293" s="80" t="str">
        <f t="array" ref="E293">IF(A293="","",VLOOKUP(A293,基础资料!A:E,4,0))</f>
        <v/>
      </c>
      <c r="F293" s="81" t="str">
        <f t="array" ref="F293">IF(OR(A293="",D293=""),"",E293*D293)</f>
        <v/>
      </c>
      <c r="G293" s="79" t="str">
        <f t="array" ref="G293">IF(SUMPRODUCT((成品明细表!$A$6:$A$1000&gt;=$G$4)*(成品明细表!$A$6:$A$1000&lt;=$H$4)*(成品明细表!$C$6:$C$1000=$A293)*(成品明细表!$I$6:$I$1000))=0,"",SUMPRODUCT((成品明细表!$A$6:$A$1000&gt;=$G$4)*(成品明细表!$A$6:$A$1000&lt;=$H$4)*(成品明细表!$C$6:$C$1000=$A293)*(成品明细表!$I$6:$I$1000)))</f>
        <v/>
      </c>
      <c r="H293" s="80" t="str">
        <f t="array" ref="H293">IF(A293="","",VLOOKUP(A293,基础资料!A:E,4,0))</f>
        <v/>
      </c>
      <c r="I293" s="81" t="str">
        <f t="array" ref="I293">IF(OR(A293="",G293=""),"",G293*H293)</f>
        <v/>
      </c>
      <c r="J293" s="79" t="str">
        <f t="array" ref="J293">IF(SUMPRODUCT((成品明细表!$A$6:$A$1000&gt;=$G$4)*(成品明细表!$A$6:$A$1000&lt;=$H$4)*(成品明细表!$C$6:$C$1000=$A293)*(成品明细表!$L$6:$L$1000))=0,"",SUMPRODUCT((成品明细表!$A$6:$A$1000&gt;=$G$4)*(成品明细表!$A$6:$A$1000&lt;=$H$4)*(成品明细表!$C$6:$C$1000=$A293)*(成品明细表!$L$6:$L$1000)))</f>
        <v/>
      </c>
      <c r="K293" s="99" t="str">
        <f t="array" ref="K293">IF(A293="","",VLOOKUP(A293,基础资料!A:E,4,0))</f>
        <v/>
      </c>
      <c r="L293" s="81" t="str">
        <f t="array" ref="L293">IF(OR(A293="",J293=""),"",J293*K293)</f>
        <v/>
      </c>
      <c r="M293" s="79" t="str">
        <f t="array" ref="M293">IF(AND(D293="",G293="",J293=""),"",IF(AND(D293="",G293=""),-J293,IF(AND(D293="",J293=""),-G293,IF(AND(G293="",J293=""),D293,IF(D293="",-G293-J293,IF(G293="",D293-J293,IF(J293="",D293-G293,D293-G293-J293)))))))</f>
        <v/>
      </c>
      <c r="N293" s="99" t="str">
        <f t="array" ref="N293">IF(A293="","",VLOOKUP(A293,基础资料!A:E,4,0))</f>
        <v/>
      </c>
      <c r="O293" s="81" t="str">
        <f t="array" ref="O293">IF(OR(A293="",M293=""),"",N293*M293)</f>
        <v/>
      </c>
    </row>
    <row r="294" spans="1:15" s="44" customFormat="1">
      <c r="A294" s="15"/>
      <c r="B294" s="73"/>
      <c r="C294" s="73"/>
      <c r="D294" s="74" t="str">
        <f t="array" ref="D294">IF(SUMPRODUCT((成品明细表!$A$6:$A$1000&gt;=$G$4)*(成品明细表!$A$6:$A$1000&lt;=$H$4)*(成品明细表!$C$6:$C$1000=$A294)*(成品明细表!$F$6:$F$1000))=0,"",SUMPRODUCT((成品明细表!$A$6:$A$1000&gt;=$G$4)*(成品明细表!$A$6:$A$1000&lt;=$H$4)*(成品明细表!$C$6:$C$1000=$A294)*(成品明细表!$F$6:$F$1000)))</f>
        <v/>
      </c>
      <c r="E294" s="75" t="str">
        <f t="array" ref="E294">IF(A294="","",VLOOKUP(A294,基础资料!A:E,4,0))</f>
        <v/>
      </c>
      <c r="F294" s="76" t="str">
        <f t="array" ref="F294">IF(OR(A294="",D294=""),"",E294*D294)</f>
        <v/>
      </c>
      <c r="G294" s="74" t="str">
        <f t="array" ref="G294">IF(SUMPRODUCT((成品明细表!$A$6:$A$1000&gt;=$G$4)*(成品明细表!$A$6:$A$1000&lt;=$H$4)*(成品明细表!$C$6:$C$1000=$A294)*(成品明细表!$I$6:$I$1000))=0,"",SUMPRODUCT((成品明细表!$A$6:$A$1000&gt;=$G$4)*(成品明细表!$A$6:$A$1000&lt;=$H$4)*(成品明细表!$C$6:$C$1000=$A294)*(成品明细表!$I$6:$I$1000)))</f>
        <v/>
      </c>
      <c r="H294" s="75" t="str">
        <f t="array" ref="H294">IF(A294="","",VLOOKUP(A294,基础资料!A:E,4,0))</f>
        <v/>
      </c>
      <c r="I294" s="76" t="str">
        <f t="array" ref="I294">IF(OR(A294="",G294=""),"",G294*H294)</f>
        <v/>
      </c>
      <c r="J294" s="74" t="str">
        <f t="array" ref="J294">IF(SUMPRODUCT((成品明细表!$A$6:$A$1000&gt;=$G$4)*(成品明细表!$A$6:$A$1000&lt;=$H$4)*(成品明细表!$C$6:$C$1000=$A294)*(成品明细表!$L$6:$L$1000))=0,"",SUMPRODUCT((成品明细表!$A$6:$A$1000&gt;=$G$4)*(成品明细表!$A$6:$A$1000&lt;=$H$4)*(成品明细表!$C$6:$C$1000=$A294)*(成品明细表!$L$6:$L$1000)))</f>
        <v/>
      </c>
      <c r="K294" s="98" t="str">
        <f t="array" ref="K294">IF(A294="","",VLOOKUP(A294,基础资料!A:E,4,0))</f>
        <v/>
      </c>
      <c r="L294" s="76" t="str">
        <f t="array" ref="L294">IF(OR(A294="",J294=""),"",J294*K294)</f>
        <v/>
      </c>
      <c r="M294" s="74" t="str">
        <f t="array" ref="M294">IF(AND(D294="",G294="",J294=""),"",IF(AND(D294="",G294=""),-J294,IF(AND(D294="",J294=""),-G294,IF(AND(G294="",J294=""),D294,IF(D294="",-G294-J294,IF(G294="",D294-J294,IF(J294="",D294-G294,D294-G294-J294)))))))</f>
        <v/>
      </c>
      <c r="N294" s="98" t="str">
        <f t="array" ref="N294">IF(A294="","",VLOOKUP(A294,基础资料!A:E,4,0))</f>
        <v/>
      </c>
      <c r="O294" s="76" t="str">
        <f t="array" ref="O294">IF(OR(A294="",M294=""),"",N294*M294)</f>
        <v/>
      </c>
    </row>
    <row r="295" spans="1:15" s="44" customFormat="1">
      <c r="A295" s="77"/>
      <c r="B295" s="78"/>
      <c r="C295" s="78"/>
      <c r="D295" s="79" t="str">
        <f t="array" ref="D295">IF(SUMPRODUCT((成品明细表!$A$6:$A$1000&gt;=$G$4)*(成品明细表!$A$6:$A$1000&lt;=$H$4)*(成品明细表!$C$6:$C$1000=$A295)*(成品明细表!$F$6:$F$1000))=0,"",SUMPRODUCT((成品明细表!$A$6:$A$1000&gt;=$G$4)*(成品明细表!$A$6:$A$1000&lt;=$H$4)*(成品明细表!$C$6:$C$1000=$A295)*(成品明细表!$F$6:$F$1000)))</f>
        <v/>
      </c>
      <c r="E295" s="80" t="str">
        <f t="array" ref="E295">IF(A295="","",VLOOKUP(A295,基础资料!A:E,4,0))</f>
        <v/>
      </c>
      <c r="F295" s="81" t="str">
        <f t="array" ref="F295">IF(OR(A295="",D295=""),"",E295*D295)</f>
        <v/>
      </c>
      <c r="G295" s="79" t="str">
        <f t="array" ref="G295">IF(SUMPRODUCT((成品明细表!$A$6:$A$1000&gt;=$G$4)*(成品明细表!$A$6:$A$1000&lt;=$H$4)*(成品明细表!$C$6:$C$1000=$A295)*(成品明细表!$I$6:$I$1000))=0,"",SUMPRODUCT((成品明细表!$A$6:$A$1000&gt;=$G$4)*(成品明细表!$A$6:$A$1000&lt;=$H$4)*(成品明细表!$C$6:$C$1000=$A295)*(成品明细表!$I$6:$I$1000)))</f>
        <v/>
      </c>
      <c r="H295" s="80" t="str">
        <f t="array" ref="H295">IF(A295="","",VLOOKUP(A295,基础资料!A:E,4,0))</f>
        <v/>
      </c>
      <c r="I295" s="81" t="str">
        <f t="array" ref="I295">IF(OR(A295="",G295=""),"",G295*H295)</f>
        <v/>
      </c>
      <c r="J295" s="79" t="str">
        <f t="array" ref="J295">IF(SUMPRODUCT((成品明细表!$A$6:$A$1000&gt;=$G$4)*(成品明细表!$A$6:$A$1000&lt;=$H$4)*(成品明细表!$C$6:$C$1000=$A295)*(成品明细表!$L$6:$L$1000))=0,"",SUMPRODUCT((成品明细表!$A$6:$A$1000&gt;=$G$4)*(成品明细表!$A$6:$A$1000&lt;=$H$4)*(成品明细表!$C$6:$C$1000=$A295)*(成品明细表!$L$6:$L$1000)))</f>
        <v/>
      </c>
      <c r="K295" s="99" t="str">
        <f t="array" ref="K295">IF(A295="","",VLOOKUP(A295,基础资料!A:E,4,0))</f>
        <v/>
      </c>
      <c r="L295" s="81" t="str">
        <f t="array" ref="L295">IF(OR(A295="",J295=""),"",J295*K295)</f>
        <v/>
      </c>
      <c r="M295" s="79" t="str">
        <f t="array" ref="M295">IF(AND(D295="",G295="",J295=""),"",IF(AND(D295="",G295=""),-J295,IF(AND(D295="",J295=""),-G295,IF(AND(G295="",J295=""),D295,IF(D295="",-G295-J295,IF(G295="",D295-J295,IF(J295="",D295-G295,D295-G295-J295)))))))</f>
        <v/>
      </c>
      <c r="N295" s="99" t="str">
        <f t="array" ref="N295">IF(A295="","",VLOOKUP(A295,基础资料!A:E,4,0))</f>
        <v/>
      </c>
      <c r="O295" s="81" t="str">
        <f t="array" ref="O295">IF(OR(A295="",M295=""),"",N295*M295)</f>
        <v/>
      </c>
    </row>
    <row r="296" spans="1:15" s="44" customFormat="1">
      <c r="A296" s="15"/>
      <c r="B296" s="73"/>
      <c r="C296" s="73"/>
      <c r="D296" s="74" t="str">
        <f t="array" ref="D296">IF(SUMPRODUCT((成品明细表!$A$6:$A$1000&gt;=$G$4)*(成品明细表!$A$6:$A$1000&lt;=$H$4)*(成品明细表!$C$6:$C$1000=$A296)*(成品明细表!$F$6:$F$1000))=0,"",SUMPRODUCT((成品明细表!$A$6:$A$1000&gt;=$G$4)*(成品明细表!$A$6:$A$1000&lt;=$H$4)*(成品明细表!$C$6:$C$1000=$A296)*(成品明细表!$F$6:$F$1000)))</f>
        <v/>
      </c>
      <c r="E296" s="75" t="str">
        <f t="array" ref="E296">IF(A296="","",VLOOKUP(A296,基础资料!A:E,4,0))</f>
        <v/>
      </c>
      <c r="F296" s="76" t="str">
        <f t="array" ref="F296">IF(OR(A296="",D296=""),"",E296*D296)</f>
        <v/>
      </c>
      <c r="G296" s="74" t="str">
        <f t="array" ref="G296">IF(SUMPRODUCT((成品明细表!$A$6:$A$1000&gt;=$G$4)*(成品明细表!$A$6:$A$1000&lt;=$H$4)*(成品明细表!$C$6:$C$1000=$A296)*(成品明细表!$I$6:$I$1000))=0,"",SUMPRODUCT((成品明细表!$A$6:$A$1000&gt;=$G$4)*(成品明细表!$A$6:$A$1000&lt;=$H$4)*(成品明细表!$C$6:$C$1000=$A296)*(成品明细表!$I$6:$I$1000)))</f>
        <v/>
      </c>
      <c r="H296" s="75" t="str">
        <f t="array" ref="H296">IF(A296="","",VLOOKUP(A296,基础资料!A:E,4,0))</f>
        <v/>
      </c>
      <c r="I296" s="76" t="str">
        <f t="array" ref="I296">IF(OR(A296="",G296=""),"",G296*H296)</f>
        <v/>
      </c>
      <c r="J296" s="74" t="str">
        <f t="array" ref="J296">IF(SUMPRODUCT((成品明细表!$A$6:$A$1000&gt;=$G$4)*(成品明细表!$A$6:$A$1000&lt;=$H$4)*(成品明细表!$C$6:$C$1000=$A296)*(成品明细表!$L$6:$L$1000))=0,"",SUMPRODUCT((成品明细表!$A$6:$A$1000&gt;=$G$4)*(成品明细表!$A$6:$A$1000&lt;=$H$4)*(成品明细表!$C$6:$C$1000=$A296)*(成品明细表!$L$6:$L$1000)))</f>
        <v/>
      </c>
      <c r="K296" s="98" t="str">
        <f t="array" ref="K296">IF(A296="","",VLOOKUP(A296,基础资料!A:E,4,0))</f>
        <v/>
      </c>
      <c r="L296" s="76" t="str">
        <f t="array" ref="L296">IF(OR(A296="",J296=""),"",J296*K296)</f>
        <v/>
      </c>
      <c r="M296" s="74" t="str">
        <f t="array" ref="M296">IF(AND(D296="",G296="",J296=""),"",IF(AND(D296="",G296=""),-J296,IF(AND(D296="",J296=""),-G296,IF(AND(G296="",J296=""),D296,IF(D296="",-G296-J296,IF(G296="",D296-J296,IF(J296="",D296-G296,D296-G296-J296)))))))</f>
        <v/>
      </c>
      <c r="N296" s="98" t="str">
        <f t="array" ref="N296">IF(A296="","",VLOOKUP(A296,基础资料!A:E,4,0))</f>
        <v/>
      </c>
      <c r="O296" s="76" t="str">
        <f t="array" ref="O296">IF(OR(A296="",M296=""),"",N296*M296)</f>
        <v/>
      </c>
    </row>
    <row r="297" spans="1:15" s="44" customFormat="1">
      <c r="A297" s="77"/>
      <c r="B297" s="78"/>
      <c r="C297" s="78"/>
      <c r="D297" s="79" t="str">
        <f t="array" ref="D297">IF(SUMPRODUCT((成品明细表!$A$6:$A$1000&gt;=$G$4)*(成品明细表!$A$6:$A$1000&lt;=$H$4)*(成品明细表!$C$6:$C$1000=$A297)*(成品明细表!$F$6:$F$1000))=0,"",SUMPRODUCT((成品明细表!$A$6:$A$1000&gt;=$G$4)*(成品明细表!$A$6:$A$1000&lt;=$H$4)*(成品明细表!$C$6:$C$1000=$A297)*(成品明细表!$F$6:$F$1000)))</f>
        <v/>
      </c>
      <c r="E297" s="80" t="str">
        <f t="array" ref="E297">IF(A297="","",VLOOKUP(A297,基础资料!A:E,4,0))</f>
        <v/>
      </c>
      <c r="F297" s="81" t="str">
        <f t="array" ref="F297">IF(OR(A297="",D297=""),"",E297*D297)</f>
        <v/>
      </c>
      <c r="G297" s="79" t="str">
        <f t="array" ref="G297">IF(SUMPRODUCT((成品明细表!$A$6:$A$1000&gt;=$G$4)*(成品明细表!$A$6:$A$1000&lt;=$H$4)*(成品明细表!$C$6:$C$1000=$A297)*(成品明细表!$I$6:$I$1000))=0,"",SUMPRODUCT((成品明细表!$A$6:$A$1000&gt;=$G$4)*(成品明细表!$A$6:$A$1000&lt;=$H$4)*(成品明细表!$C$6:$C$1000=$A297)*(成品明细表!$I$6:$I$1000)))</f>
        <v/>
      </c>
      <c r="H297" s="80" t="str">
        <f t="array" ref="H297">IF(A297="","",VLOOKUP(A297,基础资料!A:E,4,0))</f>
        <v/>
      </c>
      <c r="I297" s="81" t="str">
        <f t="array" ref="I297">IF(OR(A297="",G297=""),"",G297*H297)</f>
        <v/>
      </c>
      <c r="J297" s="79" t="str">
        <f t="array" ref="J297">IF(SUMPRODUCT((成品明细表!$A$6:$A$1000&gt;=$G$4)*(成品明细表!$A$6:$A$1000&lt;=$H$4)*(成品明细表!$C$6:$C$1000=$A297)*(成品明细表!$L$6:$L$1000))=0,"",SUMPRODUCT((成品明细表!$A$6:$A$1000&gt;=$G$4)*(成品明细表!$A$6:$A$1000&lt;=$H$4)*(成品明细表!$C$6:$C$1000=$A297)*(成品明细表!$L$6:$L$1000)))</f>
        <v/>
      </c>
      <c r="K297" s="99" t="str">
        <f t="array" ref="K297">IF(A297="","",VLOOKUP(A297,基础资料!A:E,4,0))</f>
        <v/>
      </c>
      <c r="L297" s="81" t="str">
        <f t="array" ref="L297">IF(OR(A297="",J297=""),"",J297*K297)</f>
        <v/>
      </c>
      <c r="M297" s="79" t="str">
        <f t="array" ref="M297">IF(AND(D297="",G297="",J297=""),"",IF(AND(D297="",G297=""),-J297,IF(AND(D297="",J297=""),-G297,IF(AND(G297="",J297=""),D297,IF(D297="",-G297-J297,IF(G297="",D297-J297,IF(J297="",D297-G297,D297-G297-J297)))))))</f>
        <v/>
      </c>
      <c r="N297" s="99" t="str">
        <f t="array" ref="N297">IF(A297="","",VLOOKUP(A297,基础资料!A:E,4,0))</f>
        <v/>
      </c>
      <c r="O297" s="81" t="str">
        <f t="array" ref="O297">IF(OR(A297="",M297=""),"",N297*M297)</f>
        <v/>
      </c>
    </row>
    <row r="298" spans="1:15" s="44" customFormat="1">
      <c r="A298" s="15"/>
      <c r="B298" s="73"/>
      <c r="C298" s="73"/>
      <c r="D298" s="74" t="str">
        <f t="array" ref="D298">IF(SUMPRODUCT((成品明细表!$A$6:$A$1000&gt;=$G$4)*(成品明细表!$A$6:$A$1000&lt;=$H$4)*(成品明细表!$C$6:$C$1000=$A298)*(成品明细表!$F$6:$F$1000))=0,"",SUMPRODUCT((成品明细表!$A$6:$A$1000&gt;=$G$4)*(成品明细表!$A$6:$A$1000&lt;=$H$4)*(成品明细表!$C$6:$C$1000=$A298)*(成品明细表!$F$6:$F$1000)))</f>
        <v/>
      </c>
      <c r="E298" s="75" t="str">
        <f t="array" ref="E298">IF(A298="","",VLOOKUP(A298,基础资料!A:E,4,0))</f>
        <v/>
      </c>
      <c r="F298" s="76" t="str">
        <f t="array" ref="F298">IF(OR(A298="",D298=""),"",E298*D298)</f>
        <v/>
      </c>
      <c r="G298" s="74" t="str">
        <f t="array" ref="G298">IF(SUMPRODUCT((成品明细表!$A$6:$A$1000&gt;=$G$4)*(成品明细表!$A$6:$A$1000&lt;=$H$4)*(成品明细表!$C$6:$C$1000=$A298)*(成品明细表!$I$6:$I$1000))=0,"",SUMPRODUCT((成品明细表!$A$6:$A$1000&gt;=$G$4)*(成品明细表!$A$6:$A$1000&lt;=$H$4)*(成品明细表!$C$6:$C$1000=$A298)*(成品明细表!$I$6:$I$1000)))</f>
        <v/>
      </c>
      <c r="H298" s="75" t="str">
        <f t="array" ref="H298">IF(A298="","",VLOOKUP(A298,基础资料!A:E,4,0))</f>
        <v/>
      </c>
      <c r="I298" s="76" t="str">
        <f t="array" ref="I298">IF(OR(A298="",G298=""),"",G298*H298)</f>
        <v/>
      </c>
      <c r="J298" s="74" t="str">
        <f t="array" ref="J298">IF(SUMPRODUCT((成品明细表!$A$6:$A$1000&gt;=$G$4)*(成品明细表!$A$6:$A$1000&lt;=$H$4)*(成品明细表!$C$6:$C$1000=$A298)*(成品明细表!$L$6:$L$1000))=0,"",SUMPRODUCT((成品明细表!$A$6:$A$1000&gt;=$G$4)*(成品明细表!$A$6:$A$1000&lt;=$H$4)*(成品明细表!$C$6:$C$1000=$A298)*(成品明细表!$L$6:$L$1000)))</f>
        <v/>
      </c>
      <c r="K298" s="98" t="str">
        <f t="array" ref="K298">IF(A298="","",VLOOKUP(A298,基础资料!A:E,4,0))</f>
        <v/>
      </c>
      <c r="L298" s="76" t="str">
        <f t="array" ref="L298">IF(OR(A298="",J298=""),"",J298*K298)</f>
        <v/>
      </c>
      <c r="M298" s="74" t="str">
        <f t="array" ref="M298">IF(AND(D298="",G298="",J298=""),"",IF(AND(D298="",G298=""),-J298,IF(AND(D298="",J298=""),-G298,IF(AND(G298="",J298=""),D298,IF(D298="",-G298-J298,IF(G298="",D298-J298,IF(J298="",D298-G298,D298-G298-J298)))))))</f>
        <v/>
      </c>
      <c r="N298" s="98" t="str">
        <f t="array" ref="N298">IF(A298="","",VLOOKUP(A298,基础资料!A:E,4,0))</f>
        <v/>
      </c>
      <c r="O298" s="76" t="str">
        <f t="array" ref="O298">IF(OR(A298="",M298=""),"",N298*M298)</f>
        <v/>
      </c>
    </row>
    <row r="299" spans="1:15" s="44" customFormat="1">
      <c r="A299" s="77"/>
      <c r="B299" s="78"/>
      <c r="C299" s="78"/>
      <c r="D299" s="79" t="str">
        <f t="array" ref="D299">IF(SUMPRODUCT((成品明细表!$A$6:$A$1000&gt;=$G$4)*(成品明细表!$A$6:$A$1000&lt;=$H$4)*(成品明细表!$C$6:$C$1000=$A299)*(成品明细表!$F$6:$F$1000))=0,"",SUMPRODUCT((成品明细表!$A$6:$A$1000&gt;=$G$4)*(成品明细表!$A$6:$A$1000&lt;=$H$4)*(成品明细表!$C$6:$C$1000=$A299)*(成品明细表!$F$6:$F$1000)))</f>
        <v/>
      </c>
      <c r="E299" s="80" t="str">
        <f t="array" ref="E299">IF(A299="","",VLOOKUP(A299,基础资料!A:E,4,0))</f>
        <v/>
      </c>
      <c r="F299" s="81" t="str">
        <f t="array" ref="F299">IF(OR(A299="",D299=""),"",E299*D299)</f>
        <v/>
      </c>
      <c r="G299" s="79" t="str">
        <f t="array" ref="G299">IF(SUMPRODUCT((成品明细表!$A$6:$A$1000&gt;=$G$4)*(成品明细表!$A$6:$A$1000&lt;=$H$4)*(成品明细表!$C$6:$C$1000=$A299)*(成品明细表!$I$6:$I$1000))=0,"",SUMPRODUCT((成品明细表!$A$6:$A$1000&gt;=$G$4)*(成品明细表!$A$6:$A$1000&lt;=$H$4)*(成品明细表!$C$6:$C$1000=$A299)*(成品明细表!$I$6:$I$1000)))</f>
        <v/>
      </c>
      <c r="H299" s="80" t="str">
        <f t="array" ref="H299">IF(A299="","",VLOOKUP(A299,基础资料!A:E,4,0))</f>
        <v/>
      </c>
      <c r="I299" s="81" t="str">
        <f t="array" ref="I299">IF(OR(A299="",G299=""),"",G299*H299)</f>
        <v/>
      </c>
      <c r="J299" s="79" t="str">
        <f t="array" ref="J299">IF(SUMPRODUCT((成品明细表!$A$6:$A$1000&gt;=$G$4)*(成品明细表!$A$6:$A$1000&lt;=$H$4)*(成品明细表!$C$6:$C$1000=$A299)*(成品明细表!$L$6:$L$1000))=0,"",SUMPRODUCT((成品明细表!$A$6:$A$1000&gt;=$G$4)*(成品明细表!$A$6:$A$1000&lt;=$H$4)*(成品明细表!$C$6:$C$1000=$A299)*(成品明细表!$L$6:$L$1000)))</f>
        <v/>
      </c>
      <c r="K299" s="99" t="str">
        <f t="array" ref="K299">IF(A299="","",VLOOKUP(A299,基础资料!A:E,4,0))</f>
        <v/>
      </c>
      <c r="L299" s="81" t="str">
        <f t="array" ref="L299">IF(OR(A299="",J299=""),"",J299*K299)</f>
        <v/>
      </c>
      <c r="M299" s="79" t="str">
        <f t="array" ref="M299">IF(AND(D299="",G299="",J299=""),"",IF(AND(D299="",G299=""),-J299,IF(AND(D299="",J299=""),-G299,IF(AND(G299="",J299=""),D299,IF(D299="",-G299-J299,IF(G299="",D299-J299,IF(J299="",D299-G299,D299-G299-J299)))))))</f>
        <v/>
      </c>
      <c r="N299" s="99" t="str">
        <f t="array" ref="N299">IF(A299="","",VLOOKUP(A299,基础资料!A:E,4,0))</f>
        <v/>
      </c>
      <c r="O299" s="81" t="str">
        <f t="array" ref="O299">IF(OR(A299="",M299=""),"",N299*M299)</f>
        <v/>
      </c>
    </row>
    <row r="300" spans="1:15" s="44" customFormat="1">
      <c r="A300" s="15"/>
      <c r="B300" s="73"/>
      <c r="C300" s="73"/>
      <c r="D300" s="74" t="str">
        <f t="array" ref="D300">IF(SUMPRODUCT((成品明细表!$A$6:$A$1000&gt;=$G$4)*(成品明细表!$A$6:$A$1000&lt;=$H$4)*(成品明细表!$C$6:$C$1000=$A300)*(成品明细表!$F$6:$F$1000))=0,"",SUMPRODUCT((成品明细表!$A$6:$A$1000&gt;=$G$4)*(成品明细表!$A$6:$A$1000&lt;=$H$4)*(成品明细表!$C$6:$C$1000=$A300)*(成品明细表!$F$6:$F$1000)))</f>
        <v/>
      </c>
      <c r="E300" s="75" t="str">
        <f t="array" ref="E300">IF(A300="","",VLOOKUP(A300,基础资料!A:E,4,0))</f>
        <v/>
      </c>
      <c r="F300" s="76" t="str">
        <f t="array" ref="F300">IF(OR(A300="",D300=""),"",E300*D300)</f>
        <v/>
      </c>
      <c r="G300" s="74" t="str">
        <f t="array" ref="G300">IF(SUMPRODUCT((成品明细表!$A$6:$A$1000&gt;=$G$4)*(成品明细表!$A$6:$A$1000&lt;=$H$4)*(成品明细表!$C$6:$C$1000=$A300)*(成品明细表!$I$6:$I$1000))=0,"",SUMPRODUCT((成品明细表!$A$6:$A$1000&gt;=$G$4)*(成品明细表!$A$6:$A$1000&lt;=$H$4)*(成品明细表!$C$6:$C$1000=$A300)*(成品明细表!$I$6:$I$1000)))</f>
        <v/>
      </c>
      <c r="H300" s="75" t="str">
        <f t="array" ref="H300">IF(A300="","",VLOOKUP(A300,基础资料!A:E,4,0))</f>
        <v/>
      </c>
      <c r="I300" s="76" t="str">
        <f t="array" ref="I300">IF(OR(A300="",G300=""),"",G300*H300)</f>
        <v/>
      </c>
      <c r="J300" s="74" t="str">
        <f t="array" ref="J300">IF(SUMPRODUCT((成品明细表!$A$6:$A$1000&gt;=$G$4)*(成品明细表!$A$6:$A$1000&lt;=$H$4)*(成品明细表!$C$6:$C$1000=$A300)*(成品明细表!$L$6:$L$1000))=0,"",SUMPRODUCT((成品明细表!$A$6:$A$1000&gt;=$G$4)*(成品明细表!$A$6:$A$1000&lt;=$H$4)*(成品明细表!$C$6:$C$1000=$A300)*(成品明细表!$L$6:$L$1000)))</f>
        <v/>
      </c>
      <c r="K300" s="98" t="str">
        <f t="array" ref="K300">IF(A300="","",VLOOKUP(A300,基础资料!A:E,4,0))</f>
        <v/>
      </c>
      <c r="L300" s="76" t="str">
        <f t="array" ref="L300">IF(OR(A300="",J300=""),"",J300*K300)</f>
        <v/>
      </c>
      <c r="M300" s="74" t="str">
        <f t="array" ref="M300">IF(AND(D300="",G300="",J300=""),"",IF(AND(D300="",G300=""),-J300,IF(AND(D300="",J300=""),-G300,IF(AND(G300="",J300=""),D300,IF(D300="",-G300-J300,IF(G300="",D300-J300,IF(J300="",D300-G300,D300-G300-J300)))))))</f>
        <v/>
      </c>
      <c r="N300" s="98" t="str">
        <f t="array" ref="N300">IF(A300="","",VLOOKUP(A300,基础资料!A:E,4,0))</f>
        <v/>
      </c>
      <c r="O300" s="76" t="str">
        <f t="array" ref="O300">IF(OR(A300="",M300=""),"",N300*M300)</f>
        <v/>
      </c>
    </row>
    <row r="301" spans="1:15" s="44" customFormat="1">
      <c r="A301" s="77"/>
      <c r="B301" s="78"/>
      <c r="C301" s="78"/>
      <c r="D301" s="79" t="str">
        <f t="array" ref="D301">IF(SUMPRODUCT((成品明细表!$A$6:$A$1000&gt;=$G$4)*(成品明细表!$A$6:$A$1000&lt;=$H$4)*(成品明细表!$C$6:$C$1000=$A301)*(成品明细表!$F$6:$F$1000))=0,"",SUMPRODUCT((成品明细表!$A$6:$A$1000&gt;=$G$4)*(成品明细表!$A$6:$A$1000&lt;=$H$4)*(成品明细表!$C$6:$C$1000=$A301)*(成品明细表!$F$6:$F$1000)))</f>
        <v/>
      </c>
      <c r="E301" s="80" t="str">
        <f t="array" ref="E301">IF(A301="","",VLOOKUP(A301,基础资料!A:E,4,0))</f>
        <v/>
      </c>
      <c r="F301" s="81" t="str">
        <f t="array" ref="F301">IF(OR(A301="",D301=""),"",E301*D301)</f>
        <v/>
      </c>
      <c r="G301" s="79" t="str">
        <f t="array" ref="G301">IF(SUMPRODUCT((成品明细表!$A$6:$A$1000&gt;=$G$4)*(成品明细表!$A$6:$A$1000&lt;=$H$4)*(成品明细表!$C$6:$C$1000=$A301)*(成品明细表!$I$6:$I$1000))=0,"",SUMPRODUCT((成品明细表!$A$6:$A$1000&gt;=$G$4)*(成品明细表!$A$6:$A$1000&lt;=$H$4)*(成品明细表!$C$6:$C$1000=$A301)*(成品明细表!$I$6:$I$1000)))</f>
        <v/>
      </c>
      <c r="H301" s="80" t="str">
        <f t="array" ref="H301">IF(A301="","",VLOOKUP(A301,基础资料!A:E,4,0))</f>
        <v/>
      </c>
      <c r="I301" s="81" t="str">
        <f t="array" ref="I301">IF(OR(A301="",G301=""),"",G301*H301)</f>
        <v/>
      </c>
      <c r="J301" s="79" t="str">
        <f t="array" ref="J301">IF(SUMPRODUCT((成品明细表!$A$6:$A$1000&gt;=$G$4)*(成品明细表!$A$6:$A$1000&lt;=$H$4)*(成品明细表!$C$6:$C$1000=$A301)*(成品明细表!$L$6:$L$1000))=0,"",SUMPRODUCT((成品明细表!$A$6:$A$1000&gt;=$G$4)*(成品明细表!$A$6:$A$1000&lt;=$H$4)*(成品明细表!$C$6:$C$1000=$A301)*(成品明细表!$L$6:$L$1000)))</f>
        <v/>
      </c>
      <c r="K301" s="99" t="str">
        <f t="array" ref="K301">IF(A301="","",VLOOKUP(A301,基础资料!A:E,4,0))</f>
        <v/>
      </c>
      <c r="L301" s="81" t="str">
        <f t="array" ref="L301">IF(OR(A301="",J301=""),"",J301*K301)</f>
        <v/>
      </c>
      <c r="M301" s="79" t="str">
        <f t="array" ref="M301">IF(AND(D301="",G301="",J301=""),"",IF(AND(D301="",G301=""),-J301,IF(AND(D301="",J301=""),-G301,IF(AND(G301="",J301=""),D301,IF(D301="",-G301-J301,IF(G301="",D301-J301,IF(J301="",D301-G301,D301-G301-J301)))))))</f>
        <v/>
      </c>
      <c r="N301" s="99" t="str">
        <f t="array" ref="N301">IF(A301="","",VLOOKUP(A301,基础资料!A:E,4,0))</f>
        <v/>
      </c>
      <c r="O301" s="81" t="str">
        <f t="array" ref="O301">IF(OR(A301="",M301=""),"",N301*M301)</f>
        <v/>
      </c>
    </row>
    <row r="302" spans="1:15" s="44" customFormat="1">
      <c r="A302" s="15"/>
      <c r="B302" s="73"/>
      <c r="C302" s="73"/>
      <c r="D302" s="74" t="str">
        <f t="array" ref="D302">IF(SUMPRODUCT((成品明细表!$A$6:$A$1000&gt;=$G$4)*(成品明细表!$A$6:$A$1000&lt;=$H$4)*(成品明细表!$C$6:$C$1000=$A302)*(成品明细表!$F$6:$F$1000))=0,"",SUMPRODUCT((成品明细表!$A$6:$A$1000&gt;=$G$4)*(成品明细表!$A$6:$A$1000&lt;=$H$4)*(成品明细表!$C$6:$C$1000=$A302)*(成品明细表!$F$6:$F$1000)))</f>
        <v/>
      </c>
      <c r="E302" s="75" t="str">
        <f t="array" ref="E302">IF(A302="","",VLOOKUP(A302,基础资料!A:E,4,0))</f>
        <v/>
      </c>
      <c r="F302" s="76" t="str">
        <f t="array" ref="F302">IF(OR(A302="",D302=""),"",E302*D302)</f>
        <v/>
      </c>
      <c r="G302" s="74" t="str">
        <f t="array" ref="G302">IF(SUMPRODUCT((成品明细表!$A$6:$A$1000&gt;=$G$4)*(成品明细表!$A$6:$A$1000&lt;=$H$4)*(成品明细表!$C$6:$C$1000=$A302)*(成品明细表!$I$6:$I$1000))=0,"",SUMPRODUCT((成品明细表!$A$6:$A$1000&gt;=$G$4)*(成品明细表!$A$6:$A$1000&lt;=$H$4)*(成品明细表!$C$6:$C$1000=$A302)*(成品明细表!$I$6:$I$1000)))</f>
        <v/>
      </c>
      <c r="H302" s="75" t="str">
        <f t="array" ref="H302">IF(A302="","",VLOOKUP(A302,基础资料!A:E,4,0))</f>
        <v/>
      </c>
      <c r="I302" s="76" t="str">
        <f t="array" ref="I302">IF(OR(A302="",G302=""),"",G302*H302)</f>
        <v/>
      </c>
      <c r="J302" s="74" t="str">
        <f t="array" ref="J302">IF(SUMPRODUCT((成品明细表!$A$6:$A$1000&gt;=$G$4)*(成品明细表!$A$6:$A$1000&lt;=$H$4)*(成品明细表!$C$6:$C$1000=$A302)*(成品明细表!$L$6:$L$1000))=0,"",SUMPRODUCT((成品明细表!$A$6:$A$1000&gt;=$G$4)*(成品明细表!$A$6:$A$1000&lt;=$H$4)*(成品明细表!$C$6:$C$1000=$A302)*(成品明细表!$L$6:$L$1000)))</f>
        <v/>
      </c>
      <c r="K302" s="98" t="str">
        <f t="array" ref="K302">IF(A302="","",VLOOKUP(A302,基础资料!A:E,4,0))</f>
        <v/>
      </c>
      <c r="L302" s="76" t="str">
        <f t="array" ref="L302">IF(OR(A302="",J302=""),"",J302*K302)</f>
        <v/>
      </c>
      <c r="M302" s="74" t="str">
        <f t="array" ref="M302">IF(AND(D302="",G302="",J302=""),"",IF(AND(D302="",G302=""),-J302,IF(AND(D302="",J302=""),-G302,IF(AND(G302="",J302=""),D302,IF(D302="",-G302-J302,IF(G302="",D302-J302,IF(J302="",D302-G302,D302-G302-J302)))))))</f>
        <v/>
      </c>
      <c r="N302" s="98" t="str">
        <f t="array" ref="N302">IF(A302="","",VLOOKUP(A302,基础资料!A:E,4,0))</f>
        <v/>
      </c>
      <c r="O302" s="76" t="str">
        <f t="array" ref="O302">IF(OR(A302="",M302=""),"",N302*M302)</f>
        <v/>
      </c>
    </row>
    <row r="303" spans="1:15" s="44" customFormat="1">
      <c r="A303" s="77"/>
      <c r="B303" s="78"/>
      <c r="C303" s="78"/>
      <c r="D303" s="79" t="str">
        <f t="array" ref="D303">IF(SUMPRODUCT((成品明细表!$A$6:$A$1000&gt;=$G$4)*(成品明细表!$A$6:$A$1000&lt;=$H$4)*(成品明细表!$C$6:$C$1000=$A303)*(成品明细表!$F$6:$F$1000))=0,"",SUMPRODUCT((成品明细表!$A$6:$A$1000&gt;=$G$4)*(成品明细表!$A$6:$A$1000&lt;=$H$4)*(成品明细表!$C$6:$C$1000=$A303)*(成品明细表!$F$6:$F$1000)))</f>
        <v/>
      </c>
      <c r="E303" s="80" t="str">
        <f t="array" ref="E303">IF(A303="","",VLOOKUP(A303,基础资料!A:E,4,0))</f>
        <v/>
      </c>
      <c r="F303" s="81" t="str">
        <f t="array" ref="F303">IF(OR(A303="",D303=""),"",E303*D303)</f>
        <v/>
      </c>
      <c r="G303" s="79" t="str">
        <f t="array" ref="G303">IF(SUMPRODUCT((成品明细表!$A$6:$A$1000&gt;=$G$4)*(成品明细表!$A$6:$A$1000&lt;=$H$4)*(成品明细表!$C$6:$C$1000=$A303)*(成品明细表!$I$6:$I$1000))=0,"",SUMPRODUCT((成品明细表!$A$6:$A$1000&gt;=$G$4)*(成品明细表!$A$6:$A$1000&lt;=$H$4)*(成品明细表!$C$6:$C$1000=$A303)*(成品明细表!$I$6:$I$1000)))</f>
        <v/>
      </c>
      <c r="H303" s="80" t="str">
        <f t="array" ref="H303">IF(A303="","",VLOOKUP(A303,基础资料!A:E,4,0))</f>
        <v/>
      </c>
      <c r="I303" s="81" t="str">
        <f t="array" ref="I303">IF(OR(A303="",G303=""),"",G303*H303)</f>
        <v/>
      </c>
      <c r="J303" s="79" t="str">
        <f t="array" ref="J303">IF(SUMPRODUCT((成品明细表!$A$6:$A$1000&gt;=$G$4)*(成品明细表!$A$6:$A$1000&lt;=$H$4)*(成品明细表!$C$6:$C$1000=$A303)*(成品明细表!$L$6:$L$1000))=0,"",SUMPRODUCT((成品明细表!$A$6:$A$1000&gt;=$G$4)*(成品明细表!$A$6:$A$1000&lt;=$H$4)*(成品明细表!$C$6:$C$1000=$A303)*(成品明细表!$L$6:$L$1000)))</f>
        <v/>
      </c>
      <c r="K303" s="99" t="str">
        <f t="array" ref="K303">IF(A303="","",VLOOKUP(A303,基础资料!A:E,4,0))</f>
        <v/>
      </c>
      <c r="L303" s="81" t="str">
        <f t="array" ref="L303">IF(OR(A303="",J303=""),"",J303*K303)</f>
        <v/>
      </c>
      <c r="M303" s="79" t="str">
        <f t="array" ref="M303">IF(AND(D303="",G303="",J303=""),"",IF(AND(D303="",G303=""),-J303,IF(AND(D303="",J303=""),-G303,IF(AND(G303="",J303=""),D303,IF(D303="",-G303-J303,IF(G303="",D303-J303,IF(J303="",D303-G303,D303-G303-J303)))))))</f>
        <v/>
      </c>
      <c r="N303" s="99" t="str">
        <f t="array" ref="N303">IF(A303="","",VLOOKUP(A303,基础资料!A:E,4,0))</f>
        <v/>
      </c>
      <c r="O303" s="81" t="str">
        <f t="array" ref="O303">IF(OR(A303="",M303=""),"",N303*M303)</f>
        <v/>
      </c>
    </row>
    <row r="304" spans="1:15" s="44" customFormat="1">
      <c r="A304" s="15"/>
      <c r="B304" s="73"/>
      <c r="C304" s="73"/>
      <c r="D304" s="74" t="str">
        <f t="array" ref="D304">IF(SUMPRODUCT((成品明细表!$A$6:$A$1000&gt;=$G$4)*(成品明细表!$A$6:$A$1000&lt;=$H$4)*(成品明细表!$C$6:$C$1000=$A304)*(成品明细表!$F$6:$F$1000))=0,"",SUMPRODUCT((成品明细表!$A$6:$A$1000&gt;=$G$4)*(成品明细表!$A$6:$A$1000&lt;=$H$4)*(成品明细表!$C$6:$C$1000=$A304)*(成品明细表!$F$6:$F$1000)))</f>
        <v/>
      </c>
      <c r="E304" s="75" t="str">
        <f t="array" ref="E304">IF(A304="","",VLOOKUP(A304,基础资料!A:E,4,0))</f>
        <v/>
      </c>
      <c r="F304" s="76" t="str">
        <f t="array" ref="F304">IF(OR(A304="",D304=""),"",E304*D304)</f>
        <v/>
      </c>
      <c r="G304" s="74" t="str">
        <f t="array" ref="G304">IF(SUMPRODUCT((成品明细表!$A$6:$A$1000&gt;=$G$4)*(成品明细表!$A$6:$A$1000&lt;=$H$4)*(成品明细表!$C$6:$C$1000=$A304)*(成品明细表!$I$6:$I$1000))=0,"",SUMPRODUCT((成品明细表!$A$6:$A$1000&gt;=$G$4)*(成品明细表!$A$6:$A$1000&lt;=$H$4)*(成品明细表!$C$6:$C$1000=$A304)*(成品明细表!$I$6:$I$1000)))</f>
        <v/>
      </c>
      <c r="H304" s="75" t="str">
        <f t="array" ref="H304">IF(A304="","",VLOOKUP(A304,基础资料!A:E,4,0))</f>
        <v/>
      </c>
      <c r="I304" s="76" t="str">
        <f t="array" ref="I304">IF(OR(A304="",G304=""),"",G304*H304)</f>
        <v/>
      </c>
      <c r="J304" s="74" t="str">
        <f t="array" ref="J304">IF(SUMPRODUCT((成品明细表!$A$6:$A$1000&gt;=$G$4)*(成品明细表!$A$6:$A$1000&lt;=$H$4)*(成品明细表!$C$6:$C$1000=$A304)*(成品明细表!$L$6:$L$1000))=0,"",SUMPRODUCT((成品明细表!$A$6:$A$1000&gt;=$G$4)*(成品明细表!$A$6:$A$1000&lt;=$H$4)*(成品明细表!$C$6:$C$1000=$A304)*(成品明细表!$L$6:$L$1000)))</f>
        <v/>
      </c>
      <c r="K304" s="98" t="str">
        <f t="array" ref="K304">IF(A304="","",VLOOKUP(A304,基础资料!A:E,4,0))</f>
        <v/>
      </c>
      <c r="L304" s="76" t="str">
        <f t="array" ref="L304">IF(OR(A304="",J304=""),"",J304*K304)</f>
        <v/>
      </c>
      <c r="M304" s="74" t="str">
        <f t="array" ref="M304">IF(AND(D304="",G304="",J304=""),"",IF(AND(D304="",G304=""),-J304,IF(AND(D304="",J304=""),-G304,IF(AND(G304="",J304=""),D304,IF(D304="",-G304-J304,IF(G304="",D304-J304,IF(J304="",D304-G304,D304-G304-J304)))))))</f>
        <v/>
      </c>
      <c r="N304" s="98" t="str">
        <f t="array" ref="N304">IF(A304="","",VLOOKUP(A304,基础资料!A:E,4,0))</f>
        <v/>
      </c>
      <c r="O304" s="76" t="str">
        <f t="array" ref="O304">IF(OR(A304="",M304=""),"",N304*M304)</f>
        <v/>
      </c>
    </row>
    <row r="305" spans="1:15" s="44" customFormat="1">
      <c r="A305" s="77"/>
      <c r="B305" s="78"/>
      <c r="C305" s="78"/>
      <c r="D305" s="79" t="str">
        <f t="array" ref="D305">IF(SUMPRODUCT((成品明细表!$A$6:$A$1000&gt;=$G$4)*(成品明细表!$A$6:$A$1000&lt;=$H$4)*(成品明细表!$C$6:$C$1000=$A305)*(成品明细表!$F$6:$F$1000))=0,"",SUMPRODUCT((成品明细表!$A$6:$A$1000&gt;=$G$4)*(成品明细表!$A$6:$A$1000&lt;=$H$4)*(成品明细表!$C$6:$C$1000=$A305)*(成品明细表!$F$6:$F$1000)))</f>
        <v/>
      </c>
      <c r="E305" s="80" t="str">
        <f t="array" ref="E305">IF(A305="","",VLOOKUP(A305,基础资料!A:E,4,0))</f>
        <v/>
      </c>
      <c r="F305" s="81" t="str">
        <f t="array" ref="F305">IF(OR(A305="",D305=""),"",E305*D305)</f>
        <v/>
      </c>
      <c r="G305" s="79" t="str">
        <f t="array" ref="G305">IF(SUMPRODUCT((成品明细表!$A$6:$A$1000&gt;=$G$4)*(成品明细表!$A$6:$A$1000&lt;=$H$4)*(成品明细表!$C$6:$C$1000=$A305)*(成品明细表!$I$6:$I$1000))=0,"",SUMPRODUCT((成品明细表!$A$6:$A$1000&gt;=$G$4)*(成品明细表!$A$6:$A$1000&lt;=$H$4)*(成品明细表!$C$6:$C$1000=$A305)*(成品明细表!$I$6:$I$1000)))</f>
        <v/>
      </c>
      <c r="H305" s="80" t="str">
        <f t="array" ref="H305">IF(A305="","",VLOOKUP(A305,基础资料!A:E,4,0))</f>
        <v/>
      </c>
      <c r="I305" s="81" t="str">
        <f t="array" ref="I305">IF(OR(A305="",G305=""),"",G305*H305)</f>
        <v/>
      </c>
      <c r="J305" s="79" t="str">
        <f t="array" ref="J305">IF(SUMPRODUCT((成品明细表!$A$6:$A$1000&gt;=$G$4)*(成品明细表!$A$6:$A$1000&lt;=$H$4)*(成品明细表!$C$6:$C$1000=$A305)*(成品明细表!$L$6:$L$1000))=0,"",SUMPRODUCT((成品明细表!$A$6:$A$1000&gt;=$G$4)*(成品明细表!$A$6:$A$1000&lt;=$H$4)*(成品明细表!$C$6:$C$1000=$A305)*(成品明细表!$L$6:$L$1000)))</f>
        <v/>
      </c>
      <c r="K305" s="99" t="str">
        <f t="array" ref="K305">IF(A305="","",VLOOKUP(A305,基础资料!A:E,4,0))</f>
        <v/>
      </c>
      <c r="L305" s="81" t="str">
        <f t="array" ref="L305">IF(OR(A305="",J305=""),"",J305*K305)</f>
        <v/>
      </c>
      <c r="M305" s="79" t="str">
        <f t="array" ref="M305">IF(AND(D305="",G305="",J305=""),"",IF(AND(D305="",G305=""),-J305,IF(AND(D305="",J305=""),-G305,IF(AND(G305="",J305=""),D305,IF(D305="",-G305-J305,IF(G305="",D305-J305,IF(J305="",D305-G305,D305-G305-J305)))))))</f>
        <v/>
      </c>
      <c r="N305" s="99" t="str">
        <f t="array" ref="N305">IF(A305="","",VLOOKUP(A305,基础资料!A:E,4,0))</f>
        <v/>
      </c>
      <c r="O305" s="81" t="str">
        <f t="array" ref="O305">IF(OR(A305="",M305=""),"",N305*M305)</f>
        <v/>
      </c>
    </row>
    <row r="306" spans="1:15" s="44" customFormat="1">
      <c r="A306" s="15"/>
      <c r="B306" s="73"/>
      <c r="C306" s="73"/>
      <c r="D306" s="74" t="str">
        <f t="array" ref="D306">IF(SUMPRODUCT((成品明细表!$A$6:$A$1000&gt;=$G$4)*(成品明细表!$A$6:$A$1000&lt;=$H$4)*(成品明细表!$C$6:$C$1000=$A306)*(成品明细表!$F$6:$F$1000))=0,"",SUMPRODUCT((成品明细表!$A$6:$A$1000&gt;=$G$4)*(成品明细表!$A$6:$A$1000&lt;=$H$4)*(成品明细表!$C$6:$C$1000=$A306)*(成品明细表!$F$6:$F$1000)))</f>
        <v/>
      </c>
      <c r="E306" s="75" t="str">
        <f t="array" ref="E306">IF(A306="","",VLOOKUP(A306,基础资料!A:E,4,0))</f>
        <v/>
      </c>
      <c r="F306" s="76" t="str">
        <f t="array" ref="F306">IF(OR(A306="",D306=""),"",E306*D306)</f>
        <v/>
      </c>
      <c r="G306" s="74" t="str">
        <f t="array" ref="G306">IF(SUMPRODUCT((成品明细表!$A$6:$A$1000&gt;=$G$4)*(成品明细表!$A$6:$A$1000&lt;=$H$4)*(成品明细表!$C$6:$C$1000=$A306)*(成品明细表!$I$6:$I$1000))=0,"",SUMPRODUCT((成品明细表!$A$6:$A$1000&gt;=$G$4)*(成品明细表!$A$6:$A$1000&lt;=$H$4)*(成品明细表!$C$6:$C$1000=$A306)*(成品明细表!$I$6:$I$1000)))</f>
        <v/>
      </c>
      <c r="H306" s="75" t="str">
        <f t="array" ref="H306">IF(A306="","",VLOOKUP(A306,基础资料!A:E,4,0))</f>
        <v/>
      </c>
      <c r="I306" s="76" t="str">
        <f t="array" ref="I306">IF(OR(A306="",G306=""),"",G306*H306)</f>
        <v/>
      </c>
      <c r="J306" s="74" t="str">
        <f t="array" ref="J306">IF(SUMPRODUCT((成品明细表!$A$6:$A$1000&gt;=$G$4)*(成品明细表!$A$6:$A$1000&lt;=$H$4)*(成品明细表!$C$6:$C$1000=$A306)*(成品明细表!$L$6:$L$1000))=0,"",SUMPRODUCT((成品明细表!$A$6:$A$1000&gt;=$G$4)*(成品明细表!$A$6:$A$1000&lt;=$H$4)*(成品明细表!$C$6:$C$1000=$A306)*(成品明细表!$L$6:$L$1000)))</f>
        <v/>
      </c>
      <c r="K306" s="98" t="str">
        <f t="array" ref="K306">IF(A306="","",VLOOKUP(A306,基础资料!A:E,4,0))</f>
        <v/>
      </c>
      <c r="L306" s="76" t="str">
        <f t="array" ref="L306">IF(OR(A306="",J306=""),"",J306*K306)</f>
        <v/>
      </c>
      <c r="M306" s="74" t="str">
        <f t="array" ref="M306">IF(AND(D306="",G306="",J306=""),"",IF(AND(D306="",G306=""),-J306,IF(AND(D306="",J306=""),-G306,IF(AND(G306="",J306=""),D306,IF(D306="",-G306-J306,IF(G306="",D306-J306,IF(J306="",D306-G306,D306-G306-J306)))))))</f>
        <v/>
      </c>
      <c r="N306" s="98" t="str">
        <f t="array" ref="N306">IF(A306="","",VLOOKUP(A306,基础资料!A:E,4,0))</f>
        <v/>
      </c>
      <c r="O306" s="76" t="str">
        <f t="array" ref="O306">IF(OR(A306="",M306=""),"",N306*M306)</f>
        <v/>
      </c>
    </row>
    <row r="307" spans="1:15" s="44" customFormat="1">
      <c r="A307" s="77"/>
      <c r="B307" s="78"/>
      <c r="C307" s="78"/>
      <c r="D307" s="79" t="str">
        <f t="array" ref="D307">IF(SUMPRODUCT((成品明细表!$A$6:$A$1000&gt;=$G$4)*(成品明细表!$A$6:$A$1000&lt;=$H$4)*(成品明细表!$C$6:$C$1000=$A307)*(成品明细表!$F$6:$F$1000))=0,"",SUMPRODUCT((成品明细表!$A$6:$A$1000&gt;=$G$4)*(成品明细表!$A$6:$A$1000&lt;=$H$4)*(成品明细表!$C$6:$C$1000=$A307)*(成品明细表!$F$6:$F$1000)))</f>
        <v/>
      </c>
      <c r="E307" s="80" t="str">
        <f t="array" ref="E307">IF(A307="","",VLOOKUP(A307,基础资料!A:E,4,0))</f>
        <v/>
      </c>
      <c r="F307" s="81" t="str">
        <f t="array" ref="F307">IF(OR(A307="",D307=""),"",E307*D307)</f>
        <v/>
      </c>
      <c r="G307" s="79" t="str">
        <f t="array" ref="G307">IF(SUMPRODUCT((成品明细表!$A$6:$A$1000&gt;=$G$4)*(成品明细表!$A$6:$A$1000&lt;=$H$4)*(成品明细表!$C$6:$C$1000=$A307)*(成品明细表!$I$6:$I$1000))=0,"",SUMPRODUCT((成品明细表!$A$6:$A$1000&gt;=$G$4)*(成品明细表!$A$6:$A$1000&lt;=$H$4)*(成品明细表!$C$6:$C$1000=$A307)*(成品明细表!$I$6:$I$1000)))</f>
        <v/>
      </c>
      <c r="H307" s="80" t="str">
        <f t="array" ref="H307">IF(A307="","",VLOOKUP(A307,基础资料!A:E,4,0))</f>
        <v/>
      </c>
      <c r="I307" s="81" t="str">
        <f t="array" ref="I307">IF(OR(A307="",G307=""),"",G307*H307)</f>
        <v/>
      </c>
      <c r="J307" s="79" t="str">
        <f t="array" ref="J307">IF(SUMPRODUCT((成品明细表!$A$6:$A$1000&gt;=$G$4)*(成品明细表!$A$6:$A$1000&lt;=$H$4)*(成品明细表!$C$6:$C$1000=$A307)*(成品明细表!$L$6:$L$1000))=0,"",SUMPRODUCT((成品明细表!$A$6:$A$1000&gt;=$G$4)*(成品明细表!$A$6:$A$1000&lt;=$H$4)*(成品明细表!$C$6:$C$1000=$A307)*(成品明细表!$L$6:$L$1000)))</f>
        <v/>
      </c>
      <c r="K307" s="99" t="str">
        <f t="array" ref="K307">IF(A307="","",VLOOKUP(A307,基础资料!A:E,4,0))</f>
        <v/>
      </c>
      <c r="L307" s="81" t="str">
        <f t="array" ref="L307">IF(OR(A307="",J307=""),"",J307*K307)</f>
        <v/>
      </c>
      <c r="M307" s="79" t="str">
        <f t="array" ref="M307">IF(AND(D307="",G307="",J307=""),"",IF(AND(D307="",G307=""),-J307,IF(AND(D307="",J307=""),-G307,IF(AND(G307="",J307=""),D307,IF(D307="",-G307-J307,IF(G307="",D307-J307,IF(J307="",D307-G307,D307-G307-J307)))))))</f>
        <v/>
      </c>
      <c r="N307" s="99" t="str">
        <f t="array" ref="N307">IF(A307="","",VLOOKUP(A307,基础资料!A:E,4,0))</f>
        <v/>
      </c>
      <c r="O307" s="81" t="str">
        <f t="array" ref="O307">IF(OR(A307="",M307=""),"",N307*M307)</f>
        <v/>
      </c>
    </row>
    <row r="308" spans="1:15" s="44" customFormat="1">
      <c r="A308" s="15"/>
      <c r="B308" s="73"/>
      <c r="C308" s="73"/>
      <c r="D308" s="74" t="str">
        <f t="array" ref="D308">IF(SUMPRODUCT((成品明细表!$A$6:$A$1000&gt;=$G$4)*(成品明细表!$A$6:$A$1000&lt;=$H$4)*(成品明细表!$C$6:$C$1000=$A308)*(成品明细表!$F$6:$F$1000))=0,"",SUMPRODUCT((成品明细表!$A$6:$A$1000&gt;=$G$4)*(成品明细表!$A$6:$A$1000&lt;=$H$4)*(成品明细表!$C$6:$C$1000=$A308)*(成品明细表!$F$6:$F$1000)))</f>
        <v/>
      </c>
      <c r="E308" s="75" t="str">
        <f t="array" ref="E308">IF(A308="","",VLOOKUP(A308,基础资料!A:E,4,0))</f>
        <v/>
      </c>
      <c r="F308" s="76" t="str">
        <f t="array" ref="F308">IF(OR(A308="",D308=""),"",E308*D308)</f>
        <v/>
      </c>
      <c r="G308" s="74" t="str">
        <f t="array" ref="G308">IF(SUMPRODUCT((成品明细表!$A$6:$A$1000&gt;=$G$4)*(成品明细表!$A$6:$A$1000&lt;=$H$4)*(成品明细表!$C$6:$C$1000=$A308)*(成品明细表!$I$6:$I$1000))=0,"",SUMPRODUCT((成品明细表!$A$6:$A$1000&gt;=$G$4)*(成品明细表!$A$6:$A$1000&lt;=$H$4)*(成品明细表!$C$6:$C$1000=$A308)*(成品明细表!$I$6:$I$1000)))</f>
        <v/>
      </c>
      <c r="H308" s="75" t="str">
        <f t="array" ref="H308">IF(A308="","",VLOOKUP(A308,基础资料!A:E,4,0))</f>
        <v/>
      </c>
      <c r="I308" s="76" t="str">
        <f t="array" ref="I308">IF(OR(A308="",G308=""),"",G308*H308)</f>
        <v/>
      </c>
      <c r="J308" s="74" t="str">
        <f t="array" ref="J308">IF(SUMPRODUCT((成品明细表!$A$6:$A$1000&gt;=$G$4)*(成品明细表!$A$6:$A$1000&lt;=$H$4)*(成品明细表!$C$6:$C$1000=$A308)*(成品明细表!$L$6:$L$1000))=0,"",SUMPRODUCT((成品明细表!$A$6:$A$1000&gt;=$G$4)*(成品明细表!$A$6:$A$1000&lt;=$H$4)*(成品明细表!$C$6:$C$1000=$A308)*(成品明细表!$L$6:$L$1000)))</f>
        <v/>
      </c>
      <c r="K308" s="98" t="str">
        <f t="array" ref="K308">IF(A308="","",VLOOKUP(A308,基础资料!A:E,4,0))</f>
        <v/>
      </c>
      <c r="L308" s="76" t="str">
        <f t="array" ref="L308">IF(OR(A308="",J308=""),"",J308*K308)</f>
        <v/>
      </c>
      <c r="M308" s="74" t="str">
        <f t="array" ref="M308">IF(AND(D308="",G308="",J308=""),"",IF(AND(D308="",G308=""),-J308,IF(AND(D308="",J308=""),-G308,IF(AND(G308="",J308=""),D308,IF(D308="",-G308-J308,IF(G308="",D308-J308,IF(J308="",D308-G308,D308-G308-J308)))))))</f>
        <v/>
      </c>
      <c r="N308" s="98" t="str">
        <f t="array" ref="N308">IF(A308="","",VLOOKUP(A308,基础资料!A:E,4,0))</f>
        <v/>
      </c>
      <c r="O308" s="76" t="str">
        <f t="array" ref="O308">IF(OR(A308="",M308=""),"",N308*M308)</f>
        <v/>
      </c>
    </row>
    <row r="309" spans="1:15" s="44" customFormat="1">
      <c r="A309" s="77"/>
      <c r="B309" s="78"/>
      <c r="C309" s="78"/>
      <c r="D309" s="79" t="str">
        <f t="array" ref="D309">IF(SUMPRODUCT((成品明细表!$A$6:$A$1000&gt;=$G$4)*(成品明细表!$A$6:$A$1000&lt;=$H$4)*(成品明细表!$C$6:$C$1000=$A309)*(成品明细表!$F$6:$F$1000))=0,"",SUMPRODUCT((成品明细表!$A$6:$A$1000&gt;=$G$4)*(成品明细表!$A$6:$A$1000&lt;=$H$4)*(成品明细表!$C$6:$C$1000=$A309)*(成品明细表!$F$6:$F$1000)))</f>
        <v/>
      </c>
      <c r="E309" s="80" t="str">
        <f t="array" ref="E309">IF(A309="","",VLOOKUP(A309,基础资料!A:E,4,0))</f>
        <v/>
      </c>
      <c r="F309" s="81" t="str">
        <f t="array" ref="F309">IF(OR(A309="",D309=""),"",E309*D309)</f>
        <v/>
      </c>
      <c r="G309" s="79" t="str">
        <f t="array" ref="G309">IF(SUMPRODUCT((成品明细表!$A$6:$A$1000&gt;=$G$4)*(成品明细表!$A$6:$A$1000&lt;=$H$4)*(成品明细表!$C$6:$C$1000=$A309)*(成品明细表!$I$6:$I$1000))=0,"",SUMPRODUCT((成品明细表!$A$6:$A$1000&gt;=$G$4)*(成品明细表!$A$6:$A$1000&lt;=$H$4)*(成品明细表!$C$6:$C$1000=$A309)*(成品明细表!$I$6:$I$1000)))</f>
        <v/>
      </c>
      <c r="H309" s="80" t="str">
        <f t="array" ref="H309">IF(A309="","",VLOOKUP(A309,基础资料!A:E,4,0))</f>
        <v/>
      </c>
      <c r="I309" s="81" t="str">
        <f t="array" ref="I309">IF(OR(A309="",G309=""),"",G309*H309)</f>
        <v/>
      </c>
      <c r="J309" s="79" t="str">
        <f t="array" ref="J309">IF(SUMPRODUCT((成品明细表!$A$6:$A$1000&gt;=$G$4)*(成品明细表!$A$6:$A$1000&lt;=$H$4)*(成品明细表!$C$6:$C$1000=$A309)*(成品明细表!$L$6:$L$1000))=0,"",SUMPRODUCT((成品明细表!$A$6:$A$1000&gt;=$G$4)*(成品明细表!$A$6:$A$1000&lt;=$H$4)*(成品明细表!$C$6:$C$1000=$A309)*(成品明细表!$L$6:$L$1000)))</f>
        <v/>
      </c>
      <c r="K309" s="99" t="str">
        <f t="array" ref="K309">IF(A309="","",VLOOKUP(A309,基础资料!A:E,4,0))</f>
        <v/>
      </c>
      <c r="L309" s="81" t="str">
        <f t="array" ref="L309">IF(OR(A309="",J309=""),"",J309*K309)</f>
        <v/>
      </c>
      <c r="M309" s="79" t="str">
        <f t="array" ref="M309">IF(AND(D309="",G309="",J309=""),"",IF(AND(D309="",G309=""),-J309,IF(AND(D309="",J309=""),-G309,IF(AND(G309="",J309=""),D309,IF(D309="",-G309-J309,IF(G309="",D309-J309,IF(J309="",D309-G309,D309-G309-J309)))))))</f>
        <v/>
      </c>
      <c r="N309" s="99" t="str">
        <f t="array" ref="N309">IF(A309="","",VLOOKUP(A309,基础资料!A:E,4,0))</f>
        <v/>
      </c>
      <c r="O309" s="81" t="str">
        <f t="array" ref="O309">IF(OR(A309="",M309=""),"",N309*M309)</f>
        <v/>
      </c>
    </row>
    <row r="310" spans="1:15" s="44" customFormat="1">
      <c r="A310" s="15"/>
      <c r="B310" s="73"/>
      <c r="C310" s="73"/>
      <c r="D310" s="74" t="str">
        <f t="array" ref="D310">IF(SUMPRODUCT((成品明细表!$A$6:$A$1000&gt;=$G$4)*(成品明细表!$A$6:$A$1000&lt;=$H$4)*(成品明细表!$C$6:$C$1000=$A310)*(成品明细表!$F$6:$F$1000))=0,"",SUMPRODUCT((成品明细表!$A$6:$A$1000&gt;=$G$4)*(成品明细表!$A$6:$A$1000&lt;=$H$4)*(成品明细表!$C$6:$C$1000=$A310)*(成品明细表!$F$6:$F$1000)))</f>
        <v/>
      </c>
      <c r="E310" s="75" t="str">
        <f t="array" ref="E310">IF(A310="","",VLOOKUP(A310,基础资料!A:E,4,0))</f>
        <v/>
      </c>
      <c r="F310" s="76" t="str">
        <f t="array" ref="F310">IF(OR(A310="",D310=""),"",E310*D310)</f>
        <v/>
      </c>
      <c r="G310" s="74" t="str">
        <f t="array" ref="G310">IF(SUMPRODUCT((成品明细表!$A$6:$A$1000&gt;=$G$4)*(成品明细表!$A$6:$A$1000&lt;=$H$4)*(成品明细表!$C$6:$C$1000=$A310)*(成品明细表!$I$6:$I$1000))=0,"",SUMPRODUCT((成品明细表!$A$6:$A$1000&gt;=$G$4)*(成品明细表!$A$6:$A$1000&lt;=$H$4)*(成品明细表!$C$6:$C$1000=$A310)*(成品明细表!$I$6:$I$1000)))</f>
        <v/>
      </c>
      <c r="H310" s="75" t="str">
        <f t="array" ref="H310">IF(A310="","",VLOOKUP(A310,基础资料!A:E,4,0))</f>
        <v/>
      </c>
      <c r="I310" s="76" t="str">
        <f t="array" ref="I310">IF(OR(A310="",G310=""),"",G310*H310)</f>
        <v/>
      </c>
      <c r="J310" s="74" t="str">
        <f t="array" ref="J310">IF(SUMPRODUCT((成品明细表!$A$6:$A$1000&gt;=$G$4)*(成品明细表!$A$6:$A$1000&lt;=$H$4)*(成品明细表!$C$6:$C$1000=$A310)*(成品明细表!$L$6:$L$1000))=0,"",SUMPRODUCT((成品明细表!$A$6:$A$1000&gt;=$G$4)*(成品明细表!$A$6:$A$1000&lt;=$H$4)*(成品明细表!$C$6:$C$1000=$A310)*(成品明细表!$L$6:$L$1000)))</f>
        <v/>
      </c>
      <c r="K310" s="98" t="str">
        <f t="array" ref="K310">IF(A310="","",VLOOKUP(A310,基础资料!A:E,4,0))</f>
        <v/>
      </c>
      <c r="L310" s="76" t="str">
        <f t="array" ref="L310">IF(OR(A310="",J310=""),"",J310*K310)</f>
        <v/>
      </c>
      <c r="M310" s="74" t="str">
        <f t="array" ref="M310">IF(AND(D310="",G310="",J310=""),"",IF(AND(D310="",G310=""),-J310,IF(AND(D310="",J310=""),-G310,IF(AND(G310="",J310=""),D310,IF(D310="",-G310-J310,IF(G310="",D310-J310,IF(J310="",D310-G310,D310-G310-J310)))))))</f>
        <v/>
      </c>
      <c r="N310" s="98" t="str">
        <f t="array" ref="N310">IF(A310="","",VLOOKUP(A310,基础资料!A:E,4,0))</f>
        <v/>
      </c>
      <c r="O310" s="76" t="str">
        <f t="array" ref="O310">IF(OR(A310="",M310=""),"",N310*M310)</f>
        <v/>
      </c>
    </row>
    <row r="311" spans="1:15" s="44" customFormat="1">
      <c r="A311" s="77"/>
      <c r="B311" s="78"/>
      <c r="C311" s="78"/>
      <c r="D311" s="79" t="str">
        <f t="array" ref="D311">IF(SUMPRODUCT((成品明细表!$A$6:$A$1000&gt;=$G$4)*(成品明细表!$A$6:$A$1000&lt;=$H$4)*(成品明细表!$C$6:$C$1000=$A311)*(成品明细表!$F$6:$F$1000))=0,"",SUMPRODUCT((成品明细表!$A$6:$A$1000&gt;=$G$4)*(成品明细表!$A$6:$A$1000&lt;=$H$4)*(成品明细表!$C$6:$C$1000=$A311)*(成品明细表!$F$6:$F$1000)))</f>
        <v/>
      </c>
      <c r="E311" s="80" t="str">
        <f t="array" ref="E311">IF(A311="","",VLOOKUP(A311,基础资料!A:E,4,0))</f>
        <v/>
      </c>
      <c r="F311" s="81" t="str">
        <f t="array" ref="F311">IF(OR(A311="",D311=""),"",E311*D311)</f>
        <v/>
      </c>
      <c r="G311" s="79" t="str">
        <f t="array" ref="G311">IF(SUMPRODUCT((成品明细表!$A$6:$A$1000&gt;=$G$4)*(成品明细表!$A$6:$A$1000&lt;=$H$4)*(成品明细表!$C$6:$C$1000=$A311)*(成品明细表!$I$6:$I$1000))=0,"",SUMPRODUCT((成品明细表!$A$6:$A$1000&gt;=$G$4)*(成品明细表!$A$6:$A$1000&lt;=$H$4)*(成品明细表!$C$6:$C$1000=$A311)*(成品明细表!$I$6:$I$1000)))</f>
        <v/>
      </c>
      <c r="H311" s="80" t="str">
        <f t="array" ref="H311">IF(A311="","",VLOOKUP(A311,基础资料!A:E,4,0))</f>
        <v/>
      </c>
      <c r="I311" s="81" t="str">
        <f t="array" ref="I311">IF(OR(A311="",G311=""),"",G311*H311)</f>
        <v/>
      </c>
      <c r="J311" s="79" t="str">
        <f t="array" ref="J311">IF(SUMPRODUCT((成品明细表!$A$6:$A$1000&gt;=$G$4)*(成品明细表!$A$6:$A$1000&lt;=$H$4)*(成品明细表!$C$6:$C$1000=$A311)*(成品明细表!$L$6:$L$1000))=0,"",SUMPRODUCT((成品明细表!$A$6:$A$1000&gt;=$G$4)*(成品明细表!$A$6:$A$1000&lt;=$H$4)*(成品明细表!$C$6:$C$1000=$A311)*(成品明细表!$L$6:$L$1000)))</f>
        <v/>
      </c>
      <c r="K311" s="99" t="str">
        <f t="array" ref="K311">IF(A311="","",VLOOKUP(A311,基础资料!A:E,4,0))</f>
        <v/>
      </c>
      <c r="L311" s="81" t="str">
        <f t="array" ref="L311">IF(OR(A311="",J311=""),"",J311*K311)</f>
        <v/>
      </c>
      <c r="M311" s="79" t="str">
        <f t="array" ref="M311">IF(AND(D311="",G311="",J311=""),"",IF(AND(D311="",G311=""),-J311,IF(AND(D311="",J311=""),-G311,IF(AND(G311="",J311=""),D311,IF(D311="",-G311-J311,IF(G311="",D311-J311,IF(J311="",D311-G311,D311-G311-J311)))))))</f>
        <v/>
      </c>
      <c r="N311" s="99" t="str">
        <f t="array" ref="N311">IF(A311="","",VLOOKUP(A311,基础资料!A:E,4,0))</f>
        <v/>
      </c>
      <c r="O311" s="81" t="str">
        <f t="array" ref="O311">IF(OR(A311="",M311=""),"",N311*M311)</f>
        <v/>
      </c>
    </row>
    <row r="312" spans="1:15" s="44" customFormat="1">
      <c r="A312" s="15"/>
      <c r="B312" s="73"/>
      <c r="C312" s="73"/>
      <c r="D312" s="74" t="str">
        <f t="array" ref="D312">IF(SUMPRODUCT((成品明细表!$A$6:$A$1000&gt;=$G$4)*(成品明细表!$A$6:$A$1000&lt;=$H$4)*(成品明细表!$C$6:$C$1000=$A312)*(成品明细表!$F$6:$F$1000))=0,"",SUMPRODUCT((成品明细表!$A$6:$A$1000&gt;=$G$4)*(成品明细表!$A$6:$A$1000&lt;=$H$4)*(成品明细表!$C$6:$C$1000=$A312)*(成品明细表!$F$6:$F$1000)))</f>
        <v/>
      </c>
      <c r="E312" s="75" t="str">
        <f t="array" ref="E312">IF(A312="","",VLOOKUP(A312,基础资料!A:E,4,0))</f>
        <v/>
      </c>
      <c r="F312" s="76" t="str">
        <f t="array" ref="F312">IF(OR(A312="",D312=""),"",E312*D312)</f>
        <v/>
      </c>
      <c r="G312" s="74" t="str">
        <f t="array" ref="G312">IF(SUMPRODUCT((成品明细表!$A$6:$A$1000&gt;=$G$4)*(成品明细表!$A$6:$A$1000&lt;=$H$4)*(成品明细表!$C$6:$C$1000=$A312)*(成品明细表!$I$6:$I$1000))=0,"",SUMPRODUCT((成品明细表!$A$6:$A$1000&gt;=$G$4)*(成品明细表!$A$6:$A$1000&lt;=$H$4)*(成品明细表!$C$6:$C$1000=$A312)*(成品明细表!$I$6:$I$1000)))</f>
        <v/>
      </c>
      <c r="H312" s="75" t="str">
        <f t="array" ref="H312">IF(A312="","",VLOOKUP(A312,基础资料!A:E,4,0))</f>
        <v/>
      </c>
      <c r="I312" s="76" t="str">
        <f t="array" ref="I312">IF(OR(A312="",G312=""),"",G312*H312)</f>
        <v/>
      </c>
      <c r="J312" s="74" t="str">
        <f t="array" ref="J312">IF(SUMPRODUCT((成品明细表!$A$6:$A$1000&gt;=$G$4)*(成品明细表!$A$6:$A$1000&lt;=$H$4)*(成品明细表!$C$6:$C$1000=$A312)*(成品明细表!$L$6:$L$1000))=0,"",SUMPRODUCT((成品明细表!$A$6:$A$1000&gt;=$G$4)*(成品明细表!$A$6:$A$1000&lt;=$H$4)*(成品明细表!$C$6:$C$1000=$A312)*(成品明细表!$L$6:$L$1000)))</f>
        <v/>
      </c>
      <c r="K312" s="98" t="str">
        <f t="array" ref="K312">IF(A312="","",VLOOKUP(A312,基础资料!A:E,4,0))</f>
        <v/>
      </c>
      <c r="L312" s="76" t="str">
        <f t="array" ref="L312">IF(OR(A312="",J312=""),"",J312*K312)</f>
        <v/>
      </c>
      <c r="M312" s="74" t="str">
        <f t="array" ref="M312">IF(AND(D312="",G312="",J312=""),"",IF(AND(D312="",G312=""),-J312,IF(AND(D312="",J312=""),-G312,IF(AND(G312="",J312=""),D312,IF(D312="",-G312-J312,IF(G312="",D312-J312,IF(J312="",D312-G312,D312-G312-J312)))))))</f>
        <v/>
      </c>
      <c r="N312" s="98" t="str">
        <f t="array" ref="N312">IF(A312="","",VLOOKUP(A312,基础资料!A:E,4,0))</f>
        <v/>
      </c>
      <c r="O312" s="76" t="str">
        <f t="array" ref="O312">IF(OR(A312="",M312=""),"",N312*M312)</f>
        <v/>
      </c>
    </row>
    <row r="313" spans="1:15" s="44" customFormat="1">
      <c r="A313" s="77"/>
      <c r="B313" s="78"/>
      <c r="C313" s="78"/>
      <c r="D313" s="79" t="str">
        <f t="array" ref="D313">IF(SUMPRODUCT((成品明细表!$A$6:$A$1000&gt;=$G$4)*(成品明细表!$A$6:$A$1000&lt;=$H$4)*(成品明细表!$C$6:$C$1000=$A313)*(成品明细表!$F$6:$F$1000))=0,"",SUMPRODUCT((成品明细表!$A$6:$A$1000&gt;=$G$4)*(成品明细表!$A$6:$A$1000&lt;=$H$4)*(成品明细表!$C$6:$C$1000=$A313)*(成品明细表!$F$6:$F$1000)))</f>
        <v/>
      </c>
      <c r="E313" s="80" t="str">
        <f t="array" ref="E313">IF(A313="","",VLOOKUP(A313,基础资料!A:E,4,0))</f>
        <v/>
      </c>
      <c r="F313" s="81" t="str">
        <f t="array" ref="F313">IF(OR(A313="",D313=""),"",E313*D313)</f>
        <v/>
      </c>
      <c r="G313" s="79" t="str">
        <f t="array" ref="G313">IF(SUMPRODUCT((成品明细表!$A$6:$A$1000&gt;=$G$4)*(成品明细表!$A$6:$A$1000&lt;=$H$4)*(成品明细表!$C$6:$C$1000=$A313)*(成品明细表!$I$6:$I$1000))=0,"",SUMPRODUCT((成品明细表!$A$6:$A$1000&gt;=$G$4)*(成品明细表!$A$6:$A$1000&lt;=$H$4)*(成品明细表!$C$6:$C$1000=$A313)*(成品明细表!$I$6:$I$1000)))</f>
        <v/>
      </c>
      <c r="H313" s="80" t="str">
        <f t="array" ref="H313">IF(A313="","",VLOOKUP(A313,基础资料!A:E,4,0))</f>
        <v/>
      </c>
      <c r="I313" s="81" t="str">
        <f t="array" ref="I313">IF(OR(A313="",G313=""),"",G313*H313)</f>
        <v/>
      </c>
      <c r="J313" s="79" t="str">
        <f t="array" ref="J313">IF(SUMPRODUCT((成品明细表!$A$6:$A$1000&gt;=$G$4)*(成品明细表!$A$6:$A$1000&lt;=$H$4)*(成品明细表!$C$6:$C$1000=$A313)*(成品明细表!$L$6:$L$1000))=0,"",SUMPRODUCT((成品明细表!$A$6:$A$1000&gt;=$G$4)*(成品明细表!$A$6:$A$1000&lt;=$H$4)*(成品明细表!$C$6:$C$1000=$A313)*(成品明细表!$L$6:$L$1000)))</f>
        <v/>
      </c>
      <c r="K313" s="99" t="str">
        <f t="array" ref="K313">IF(A313="","",VLOOKUP(A313,基础资料!A:E,4,0))</f>
        <v/>
      </c>
      <c r="L313" s="81" t="str">
        <f t="array" ref="L313">IF(OR(A313="",J313=""),"",J313*K313)</f>
        <v/>
      </c>
      <c r="M313" s="79" t="str">
        <f t="array" ref="M313">IF(AND(D313="",G313="",J313=""),"",IF(AND(D313="",G313=""),-J313,IF(AND(D313="",J313=""),-G313,IF(AND(G313="",J313=""),D313,IF(D313="",-G313-J313,IF(G313="",D313-J313,IF(J313="",D313-G313,D313-G313-J313)))))))</f>
        <v/>
      </c>
      <c r="N313" s="99" t="str">
        <f t="array" ref="N313">IF(A313="","",VLOOKUP(A313,基础资料!A:E,4,0))</f>
        <v/>
      </c>
      <c r="O313" s="81" t="str">
        <f t="array" ref="O313">IF(OR(A313="",M313=""),"",N313*M313)</f>
        <v/>
      </c>
    </row>
    <row r="314" spans="1:15" s="44" customFormat="1">
      <c r="A314" s="15"/>
      <c r="B314" s="73"/>
      <c r="C314" s="73"/>
      <c r="D314" s="74" t="str">
        <f t="array" ref="D314">IF(SUMPRODUCT((成品明细表!$A$6:$A$1000&gt;=$G$4)*(成品明细表!$A$6:$A$1000&lt;=$H$4)*(成品明细表!$C$6:$C$1000=$A314)*(成品明细表!$F$6:$F$1000))=0,"",SUMPRODUCT((成品明细表!$A$6:$A$1000&gt;=$G$4)*(成品明细表!$A$6:$A$1000&lt;=$H$4)*(成品明细表!$C$6:$C$1000=$A314)*(成品明细表!$F$6:$F$1000)))</f>
        <v/>
      </c>
      <c r="E314" s="75" t="str">
        <f t="array" ref="E314">IF(A314="","",VLOOKUP(A314,基础资料!A:E,4,0))</f>
        <v/>
      </c>
      <c r="F314" s="76" t="str">
        <f t="array" ref="F314">IF(OR(A314="",D314=""),"",E314*D314)</f>
        <v/>
      </c>
      <c r="G314" s="74" t="str">
        <f t="array" ref="G314">IF(SUMPRODUCT((成品明细表!$A$6:$A$1000&gt;=$G$4)*(成品明细表!$A$6:$A$1000&lt;=$H$4)*(成品明细表!$C$6:$C$1000=$A314)*(成品明细表!$I$6:$I$1000))=0,"",SUMPRODUCT((成品明细表!$A$6:$A$1000&gt;=$G$4)*(成品明细表!$A$6:$A$1000&lt;=$H$4)*(成品明细表!$C$6:$C$1000=$A314)*(成品明细表!$I$6:$I$1000)))</f>
        <v/>
      </c>
      <c r="H314" s="75" t="str">
        <f t="array" ref="H314">IF(A314="","",VLOOKUP(A314,基础资料!A:E,4,0))</f>
        <v/>
      </c>
      <c r="I314" s="76" t="str">
        <f t="array" ref="I314">IF(OR(A314="",G314=""),"",G314*H314)</f>
        <v/>
      </c>
      <c r="J314" s="74" t="str">
        <f t="array" ref="J314">IF(SUMPRODUCT((成品明细表!$A$6:$A$1000&gt;=$G$4)*(成品明细表!$A$6:$A$1000&lt;=$H$4)*(成品明细表!$C$6:$C$1000=$A314)*(成品明细表!$L$6:$L$1000))=0,"",SUMPRODUCT((成品明细表!$A$6:$A$1000&gt;=$G$4)*(成品明细表!$A$6:$A$1000&lt;=$H$4)*(成品明细表!$C$6:$C$1000=$A314)*(成品明细表!$L$6:$L$1000)))</f>
        <v/>
      </c>
      <c r="K314" s="98" t="str">
        <f t="array" ref="K314">IF(A314="","",VLOOKUP(A314,基础资料!A:E,4,0))</f>
        <v/>
      </c>
      <c r="L314" s="76" t="str">
        <f t="array" ref="L314">IF(OR(A314="",J314=""),"",J314*K314)</f>
        <v/>
      </c>
      <c r="M314" s="74" t="str">
        <f t="array" ref="M314">IF(AND(D314="",G314="",J314=""),"",IF(AND(D314="",G314=""),-J314,IF(AND(D314="",J314=""),-G314,IF(AND(G314="",J314=""),D314,IF(D314="",-G314-J314,IF(G314="",D314-J314,IF(J314="",D314-G314,D314-G314-J314)))))))</f>
        <v/>
      </c>
      <c r="N314" s="98" t="str">
        <f t="array" ref="N314">IF(A314="","",VLOOKUP(A314,基础资料!A:E,4,0))</f>
        <v/>
      </c>
      <c r="O314" s="76" t="str">
        <f t="array" ref="O314">IF(OR(A314="",M314=""),"",N314*M314)</f>
        <v/>
      </c>
    </row>
    <row r="315" spans="1:15" s="44" customFormat="1">
      <c r="A315" s="77"/>
      <c r="B315" s="78"/>
      <c r="C315" s="78"/>
      <c r="D315" s="79" t="str">
        <f t="array" ref="D315">IF(SUMPRODUCT((成品明细表!$A$6:$A$1000&gt;=$G$4)*(成品明细表!$A$6:$A$1000&lt;=$H$4)*(成品明细表!$C$6:$C$1000=$A315)*(成品明细表!$F$6:$F$1000))=0,"",SUMPRODUCT((成品明细表!$A$6:$A$1000&gt;=$G$4)*(成品明细表!$A$6:$A$1000&lt;=$H$4)*(成品明细表!$C$6:$C$1000=$A315)*(成品明细表!$F$6:$F$1000)))</f>
        <v/>
      </c>
      <c r="E315" s="80" t="str">
        <f t="array" ref="E315">IF(A315="","",VLOOKUP(A315,基础资料!A:E,4,0))</f>
        <v/>
      </c>
      <c r="F315" s="81" t="str">
        <f t="array" ref="F315">IF(OR(A315="",D315=""),"",E315*D315)</f>
        <v/>
      </c>
      <c r="G315" s="79" t="str">
        <f t="array" ref="G315">IF(SUMPRODUCT((成品明细表!$A$6:$A$1000&gt;=$G$4)*(成品明细表!$A$6:$A$1000&lt;=$H$4)*(成品明细表!$C$6:$C$1000=$A315)*(成品明细表!$I$6:$I$1000))=0,"",SUMPRODUCT((成品明细表!$A$6:$A$1000&gt;=$G$4)*(成品明细表!$A$6:$A$1000&lt;=$H$4)*(成品明细表!$C$6:$C$1000=$A315)*(成品明细表!$I$6:$I$1000)))</f>
        <v/>
      </c>
      <c r="H315" s="80" t="str">
        <f t="array" ref="H315">IF(A315="","",VLOOKUP(A315,基础资料!A:E,4,0))</f>
        <v/>
      </c>
      <c r="I315" s="81" t="str">
        <f t="array" ref="I315">IF(OR(A315="",G315=""),"",G315*H315)</f>
        <v/>
      </c>
      <c r="J315" s="79" t="str">
        <f t="array" ref="J315">IF(SUMPRODUCT((成品明细表!$A$6:$A$1000&gt;=$G$4)*(成品明细表!$A$6:$A$1000&lt;=$H$4)*(成品明细表!$C$6:$C$1000=$A315)*(成品明细表!$L$6:$L$1000))=0,"",SUMPRODUCT((成品明细表!$A$6:$A$1000&gt;=$G$4)*(成品明细表!$A$6:$A$1000&lt;=$H$4)*(成品明细表!$C$6:$C$1000=$A315)*(成品明细表!$L$6:$L$1000)))</f>
        <v/>
      </c>
      <c r="K315" s="99" t="str">
        <f t="array" ref="K315">IF(A315="","",VLOOKUP(A315,基础资料!A:E,4,0))</f>
        <v/>
      </c>
      <c r="L315" s="81" t="str">
        <f t="array" ref="L315">IF(OR(A315="",J315=""),"",J315*K315)</f>
        <v/>
      </c>
      <c r="M315" s="79" t="str">
        <f t="array" ref="M315">IF(AND(D315="",G315="",J315=""),"",IF(AND(D315="",G315=""),-J315,IF(AND(D315="",J315=""),-G315,IF(AND(G315="",J315=""),D315,IF(D315="",-G315-J315,IF(G315="",D315-J315,IF(J315="",D315-G315,D315-G315-J315)))))))</f>
        <v/>
      </c>
      <c r="N315" s="99" t="str">
        <f t="array" ref="N315">IF(A315="","",VLOOKUP(A315,基础资料!A:E,4,0))</f>
        <v/>
      </c>
      <c r="O315" s="81" t="str">
        <f t="array" ref="O315">IF(OR(A315="",M315=""),"",N315*M315)</f>
        <v/>
      </c>
    </row>
    <row r="316" spans="1:15" s="44" customFormat="1">
      <c r="A316" s="15"/>
      <c r="B316" s="73"/>
      <c r="C316" s="73"/>
      <c r="D316" s="74" t="str">
        <f t="array" ref="D316">IF(SUMPRODUCT((成品明细表!$A$6:$A$1000&gt;=$G$4)*(成品明细表!$A$6:$A$1000&lt;=$H$4)*(成品明细表!$C$6:$C$1000=$A316)*(成品明细表!$F$6:$F$1000))=0,"",SUMPRODUCT((成品明细表!$A$6:$A$1000&gt;=$G$4)*(成品明细表!$A$6:$A$1000&lt;=$H$4)*(成品明细表!$C$6:$C$1000=$A316)*(成品明细表!$F$6:$F$1000)))</f>
        <v/>
      </c>
      <c r="E316" s="75" t="str">
        <f t="array" ref="E316">IF(A316="","",VLOOKUP(A316,基础资料!A:E,4,0))</f>
        <v/>
      </c>
      <c r="F316" s="76" t="str">
        <f t="array" ref="F316">IF(OR(A316="",D316=""),"",E316*D316)</f>
        <v/>
      </c>
      <c r="G316" s="74" t="str">
        <f t="array" ref="G316">IF(SUMPRODUCT((成品明细表!$A$6:$A$1000&gt;=$G$4)*(成品明细表!$A$6:$A$1000&lt;=$H$4)*(成品明细表!$C$6:$C$1000=$A316)*(成品明细表!$I$6:$I$1000))=0,"",SUMPRODUCT((成品明细表!$A$6:$A$1000&gt;=$G$4)*(成品明细表!$A$6:$A$1000&lt;=$H$4)*(成品明细表!$C$6:$C$1000=$A316)*(成品明细表!$I$6:$I$1000)))</f>
        <v/>
      </c>
      <c r="H316" s="75" t="str">
        <f t="array" ref="H316">IF(A316="","",VLOOKUP(A316,基础资料!A:E,4,0))</f>
        <v/>
      </c>
      <c r="I316" s="76" t="str">
        <f t="array" ref="I316">IF(OR(A316="",G316=""),"",G316*H316)</f>
        <v/>
      </c>
      <c r="J316" s="74" t="str">
        <f t="array" ref="J316">IF(SUMPRODUCT((成品明细表!$A$6:$A$1000&gt;=$G$4)*(成品明细表!$A$6:$A$1000&lt;=$H$4)*(成品明细表!$C$6:$C$1000=$A316)*(成品明细表!$L$6:$L$1000))=0,"",SUMPRODUCT((成品明细表!$A$6:$A$1000&gt;=$G$4)*(成品明细表!$A$6:$A$1000&lt;=$H$4)*(成品明细表!$C$6:$C$1000=$A316)*(成品明细表!$L$6:$L$1000)))</f>
        <v/>
      </c>
      <c r="K316" s="98" t="str">
        <f t="array" ref="K316">IF(A316="","",VLOOKUP(A316,基础资料!A:E,4,0))</f>
        <v/>
      </c>
      <c r="L316" s="76" t="str">
        <f t="array" ref="L316">IF(OR(A316="",J316=""),"",J316*K316)</f>
        <v/>
      </c>
      <c r="M316" s="74" t="str">
        <f t="array" ref="M316">IF(AND(D316="",G316="",J316=""),"",IF(AND(D316="",G316=""),-J316,IF(AND(D316="",J316=""),-G316,IF(AND(G316="",J316=""),D316,IF(D316="",-G316-J316,IF(G316="",D316-J316,IF(J316="",D316-G316,D316-G316-J316)))))))</f>
        <v/>
      </c>
      <c r="N316" s="98" t="str">
        <f t="array" ref="N316">IF(A316="","",VLOOKUP(A316,基础资料!A:E,4,0))</f>
        <v/>
      </c>
      <c r="O316" s="76" t="str">
        <f t="array" ref="O316">IF(OR(A316="",M316=""),"",N316*M316)</f>
        <v/>
      </c>
    </row>
    <row r="317" spans="1:15" s="44" customFormat="1">
      <c r="A317" s="77"/>
      <c r="B317" s="78"/>
      <c r="C317" s="78"/>
      <c r="D317" s="79" t="str">
        <f t="array" ref="D317">IF(SUMPRODUCT((成品明细表!$A$6:$A$1000&gt;=$G$4)*(成品明细表!$A$6:$A$1000&lt;=$H$4)*(成品明细表!$C$6:$C$1000=$A317)*(成品明细表!$F$6:$F$1000))=0,"",SUMPRODUCT((成品明细表!$A$6:$A$1000&gt;=$G$4)*(成品明细表!$A$6:$A$1000&lt;=$H$4)*(成品明细表!$C$6:$C$1000=$A317)*(成品明细表!$F$6:$F$1000)))</f>
        <v/>
      </c>
      <c r="E317" s="80" t="str">
        <f t="array" ref="E317">IF(A317="","",VLOOKUP(A317,基础资料!A:E,4,0))</f>
        <v/>
      </c>
      <c r="F317" s="81" t="str">
        <f t="array" ref="F317">IF(OR(A317="",D317=""),"",E317*D317)</f>
        <v/>
      </c>
      <c r="G317" s="79" t="str">
        <f t="array" ref="G317">IF(SUMPRODUCT((成品明细表!$A$6:$A$1000&gt;=$G$4)*(成品明细表!$A$6:$A$1000&lt;=$H$4)*(成品明细表!$C$6:$C$1000=$A317)*(成品明细表!$I$6:$I$1000))=0,"",SUMPRODUCT((成品明细表!$A$6:$A$1000&gt;=$G$4)*(成品明细表!$A$6:$A$1000&lt;=$H$4)*(成品明细表!$C$6:$C$1000=$A317)*(成品明细表!$I$6:$I$1000)))</f>
        <v/>
      </c>
      <c r="H317" s="80" t="str">
        <f t="array" ref="H317">IF(A317="","",VLOOKUP(A317,基础资料!A:E,4,0))</f>
        <v/>
      </c>
      <c r="I317" s="81" t="str">
        <f t="array" ref="I317">IF(OR(A317="",G317=""),"",G317*H317)</f>
        <v/>
      </c>
      <c r="J317" s="79" t="str">
        <f t="array" ref="J317">IF(SUMPRODUCT((成品明细表!$A$6:$A$1000&gt;=$G$4)*(成品明细表!$A$6:$A$1000&lt;=$H$4)*(成品明细表!$C$6:$C$1000=$A317)*(成品明细表!$L$6:$L$1000))=0,"",SUMPRODUCT((成品明细表!$A$6:$A$1000&gt;=$G$4)*(成品明细表!$A$6:$A$1000&lt;=$H$4)*(成品明细表!$C$6:$C$1000=$A317)*(成品明细表!$L$6:$L$1000)))</f>
        <v/>
      </c>
      <c r="K317" s="99" t="str">
        <f t="array" ref="K317">IF(A317="","",VLOOKUP(A317,基础资料!A:E,4,0))</f>
        <v/>
      </c>
      <c r="L317" s="81" t="str">
        <f t="array" ref="L317">IF(OR(A317="",J317=""),"",J317*K317)</f>
        <v/>
      </c>
      <c r="M317" s="79" t="str">
        <f t="array" ref="M317">IF(AND(D317="",G317="",J317=""),"",IF(AND(D317="",G317=""),-J317,IF(AND(D317="",J317=""),-G317,IF(AND(G317="",J317=""),D317,IF(D317="",-G317-J317,IF(G317="",D317-J317,IF(J317="",D317-G317,D317-G317-J317)))))))</f>
        <v/>
      </c>
      <c r="N317" s="99" t="str">
        <f t="array" ref="N317">IF(A317="","",VLOOKUP(A317,基础资料!A:E,4,0))</f>
        <v/>
      </c>
      <c r="O317" s="81" t="str">
        <f t="array" ref="O317">IF(OR(A317="",M317=""),"",N317*M317)</f>
        <v/>
      </c>
    </row>
    <row r="318" spans="1:15" s="44" customFormat="1">
      <c r="A318" s="15"/>
      <c r="B318" s="73"/>
      <c r="C318" s="73"/>
      <c r="D318" s="74" t="str">
        <f t="array" ref="D318">IF(SUMPRODUCT((成品明细表!$A$6:$A$1000&gt;=$G$4)*(成品明细表!$A$6:$A$1000&lt;=$H$4)*(成品明细表!$C$6:$C$1000=$A318)*(成品明细表!$F$6:$F$1000))=0,"",SUMPRODUCT((成品明细表!$A$6:$A$1000&gt;=$G$4)*(成品明细表!$A$6:$A$1000&lt;=$H$4)*(成品明细表!$C$6:$C$1000=$A318)*(成品明细表!$F$6:$F$1000)))</f>
        <v/>
      </c>
      <c r="E318" s="75" t="str">
        <f t="array" ref="E318">IF(A318="","",VLOOKUP(A318,基础资料!A:E,4,0))</f>
        <v/>
      </c>
      <c r="F318" s="76" t="str">
        <f t="array" ref="F318">IF(OR(A318="",D318=""),"",E318*D318)</f>
        <v/>
      </c>
      <c r="G318" s="74" t="str">
        <f t="array" ref="G318">IF(SUMPRODUCT((成品明细表!$A$6:$A$1000&gt;=$G$4)*(成品明细表!$A$6:$A$1000&lt;=$H$4)*(成品明细表!$C$6:$C$1000=$A318)*(成品明细表!$I$6:$I$1000))=0,"",SUMPRODUCT((成品明细表!$A$6:$A$1000&gt;=$G$4)*(成品明细表!$A$6:$A$1000&lt;=$H$4)*(成品明细表!$C$6:$C$1000=$A318)*(成品明细表!$I$6:$I$1000)))</f>
        <v/>
      </c>
      <c r="H318" s="75" t="str">
        <f t="array" ref="H318">IF(A318="","",VLOOKUP(A318,基础资料!A:E,4,0))</f>
        <v/>
      </c>
      <c r="I318" s="76" t="str">
        <f t="array" ref="I318">IF(OR(A318="",G318=""),"",G318*H318)</f>
        <v/>
      </c>
      <c r="J318" s="74" t="str">
        <f t="array" ref="J318">IF(SUMPRODUCT((成品明细表!$A$6:$A$1000&gt;=$G$4)*(成品明细表!$A$6:$A$1000&lt;=$H$4)*(成品明细表!$C$6:$C$1000=$A318)*(成品明细表!$L$6:$L$1000))=0,"",SUMPRODUCT((成品明细表!$A$6:$A$1000&gt;=$G$4)*(成品明细表!$A$6:$A$1000&lt;=$H$4)*(成品明细表!$C$6:$C$1000=$A318)*(成品明细表!$L$6:$L$1000)))</f>
        <v/>
      </c>
      <c r="K318" s="98" t="str">
        <f t="array" ref="K318">IF(A318="","",VLOOKUP(A318,基础资料!A:E,4,0))</f>
        <v/>
      </c>
      <c r="L318" s="76" t="str">
        <f t="array" ref="L318">IF(OR(A318="",J318=""),"",J318*K318)</f>
        <v/>
      </c>
      <c r="M318" s="74" t="str">
        <f t="array" ref="M318">IF(AND(D318="",G318="",J318=""),"",IF(AND(D318="",G318=""),-J318,IF(AND(D318="",J318=""),-G318,IF(AND(G318="",J318=""),D318,IF(D318="",-G318-J318,IF(G318="",D318-J318,IF(J318="",D318-G318,D318-G318-J318)))))))</f>
        <v/>
      </c>
      <c r="N318" s="98" t="str">
        <f t="array" ref="N318">IF(A318="","",VLOOKUP(A318,基础资料!A:E,4,0))</f>
        <v/>
      </c>
      <c r="O318" s="76" t="str">
        <f t="array" ref="O318">IF(OR(A318="",M318=""),"",N318*M318)</f>
        <v/>
      </c>
    </row>
    <row r="319" spans="1:15" s="44" customFormat="1">
      <c r="A319" s="77"/>
      <c r="B319" s="78"/>
      <c r="C319" s="78"/>
      <c r="D319" s="79" t="str">
        <f t="array" ref="D319">IF(SUMPRODUCT((成品明细表!$A$6:$A$1000&gt;=$G$4)*(成品明细表!$A$6:$A$1000&lt;=$H$4)*(成品明细表!$C$6:$C$1000=$A319)*(成品明细表!$F$6:$F$1000))=0,"",SUMPRODUCT((成品明细表!$A$6:$A$1000&gt;=$G$4)*(成品明细表!$A$6:$A$1000&lt;=$H$4)*(成品明细表!$C$6:$C$1000=$A319)*(成品明细表!$F$6:$F$1000)))</f>
        <v/>
      </c>
      <c r="E319" s="80" t="str">
        <f t="array" ref="E319">IF(A319="","",VLOOKUP(A319,基础资料!A:E,4,0))</f>
        <v/>
      </c>
      <c r="F319" s="81" t="str">
        <f t="array" ref="F319">IF(OR(A319="",D319=""),"",E319*D319)</f>
        <v/>
      </c>
      <c r="G319" s="79" t="str">
        <f t="array" ref="G319">IF(SUMPRODUCT((成品明细表!$A$6:$A$1000&gt;=$G$4)*(成品明细表!$A$6:$A$1000&lt;=$H$4)*(成品明细表!$C$6:$C$1000=$A319)*(成品明细表!$I$6:$I$1000))=0,"",SUMPRODUCT((成品明细表!$A$6:$A$1000&gt;=$G$4)*(成品明细表!$A$6:$A$1000&lt;=$H$4)*(成品明细表!$C$6:$C$1000=$A319)*(成品明细表!$I$6:$I$1000)))</f>
        <v/>
      </c>
      <c r="H319" s="80" t="str">
        <f t="array" ref="H319">IF(A319="","",VLOOKUP(A319,基础资料!A:E,4,0))</f>
        <v/>
      </c>
      <c r="I319" s="81" t="str">
        <f t="array" ref="I319">IF(OR(A319="",G319=""),"",G319*H319)</f>
        <v/>
      </c>
      <c r="J319" s="79" t="str">
        <f t="array" ref="J319">IF(SUMPRODUCT((成品明细表!$A$6:$A$1000&gt;=$G$4)*(成品明细表!$A$6:$A$1000&lt;=$H$4)*(成品明细表!$C$6:$C$1000=$A319)*(成品明细表!$L$6:$L$1000))=0,"",SUMPRODUCT((成品明细表!$A$6:$A$1000&gt;=$G$4)*(成品明细表!$A$6:$A$1000&lt;=$H$4)*(成品明细表!$C$6:$C$1000=$A319)*(成品明细表!$L$6:$L$1000)))</f>
        <v/>
      </c>
      <c r="K319" s="99" t="str">
        <f t="array" ref="K319">IF(A319="","",VLOOKUP(A319,基础资料!A:E,4,0))</f>
        <v/>
      </c>
      <c r="L319" s="81" t="str">
        <f t="array" ref="L319">IF(OR(A319="",J319=""),"",J319*K319)</f>
        <v/>
      </c>
      <c r="M319" s="79" t="str">
        <f t="array" ref="M319">IF(AND(D319="",G319="",J319=""),"",IF(AND(D319="",G319=""),-J319,IF(AND(D319="",J319=""),-G319,IF(AND(G319="",J319=""),D319,IF(D319="",-G319-J319,IF(G319="",D319-J319,IF(J319="",D319-G319,D319-G319-J319)))))))</f>
        <v/>
      </c>
      <c r="N319" s="99" t="str">
        <f t="array" ref="N319">IF(A319="","",VLOOKUP(A319,基础资料!A:E,4,0))</f>
        <v/>
      </c>
      <c r="O319" s="81" t="str">
        <f t="array" ref="O319">IF(OR(A319="",M319=""),"",N319*M319)</f>
        <v/>
      </c>
    </row>
    <row r="320" spans="1:15" s="44" customFormat="1">
      <c r="A320" s="15"/>
      <c r="B320" s="73"/>
      <c r="C320" s="73"/>
      <c r="D320" s="74" t="str">
        <f t="array" ref="D320">IF(SUMPRODUCT((成品明细表!$A$6:$A$1000&gt;=$G$4)*(成品明细表!$A$6:$A$1000&lt;=$H$4)*(成品明细表!$C$6:$C$1000=$A320)*(成品明细表!$F$6:$F$1000))=0,"",SUMPRODUCT((成品明细表!$A$6:$A$1000&gt;=$G$4)*(成品明细表!$A$6:$A$1000&lt;=$H$4)*(成品明细表!$C$6:$C$1000=$A320)*(成品明细表!$F$6:$F$1000)))</f>
        <v/>
      </c>
      <c r="E320" s="75" t="str">
        <f t="array" ref="E320">IF(A320="","",VLOOKUP(A320,基础资料!A:E,4,0))</f>
        <v/>
      </c>
      <c r="F320" s="76" t="str">
        <f t="array" ref="F320">IF(OR(A320="",D320=""),"",E320*D320)</f>
        <v/>
      </c>
      <c r="G320" s="74" t="str">
        <f t="array" ref="G320">IF(SUMPRODUCT((成品明细表!$A$6:$A$1000&gt;=$G$4)*(成品明细表!$A$6:$A$1000&lt;=$H$4)*(成品明细表!$C$6:$C$1000=$A320)*(成品明细表!$I$6:$I$1000))=0,"",SUMPRODUCT((成品明细表!$A$6:$A$1000&gt;=$G$4)*(成品明细表!$A$6:$A$1000&lt;=$H$4)*(成品明细表!$C$6:$C$1000=$A320)*(成品明细表!$I$6:$I$1000)))</f>
        <v/>
      </c>
      <c r="H320" s="75" t="str">
        <f t="array" ref="H320">IF(A320="","",VLOOKUP(A320,基础资料!A:E,4,0))</f>
        <v/>
      </c>
      <c r="I320" s="76" t="str">
        <f t="array" ref="I320">IF(OR(A320="",G320=""),"",G320*H320)</f>
        <v/>
      </c>
      <c r="J320" s="74" t="str">
        <f t="array" ref="J320">IF(SUMPRODUCT((成品明细表!$A$6:$A$1000&gt;=$G$4)*(成品明细表!$A$6:$A$1000&lt;=$H$4)*(成品明细表!$C$6:$C$1000=$A320)*(成品明细表!$L$6:$L$1000))=0,"",SUMPRODUCT((成品明细表!$A$6:$A$1000&gt;=$G$4)*(成品明细表!$A$6:$A$1000&lt;=$H$4)*(成品明细表!$C$6:$C$1000=$A320)*(成品明细表!$L$6:$L$1000)))</f>
        <v/>
      </c>
      <c r="K320" s="98" t="str">
        <f t="array" ref="K320">IF(A320="","",VLOOKUP(A320,基础资料!A:E,4,0))</f>
        <v/>
      </c>
      <c r="L320" s="76" t="str">
        <f t="array" ref="L320">IF(OR(A320="",J320=""),"",J320*K320)</f>
        <v/>
      </c>
      <c r="M320" s="74" t="str">
        <f t="array" ref="M320">IF(AND(D320="",G320="",J320=""),"",IF(AND(D320="",G320=""),-J320,IF(AND(D320="",J320=""),-G320,IF(AND(G320="",J320=""),D320,IF(D320="",-G320-J320,IF(G320="",D320-J320,IF(J320="",D320-G320,D320-G320-J320)))))))</f>
        <v/>
      </c>
      <c r="N320" s="98" t="str">
        <f t="array" ref="N320">IF(A320="","",VLOOKUP(A320,基础资料!A:E,4,0))</f>
        <v/>
      </c>
      <c r="O320" s="76" t="str">
        <f t="array" ref="O320">IF(OR(A320="",M320=""),"",N320*M320)</f>
        <v/>
      </c>
    </row>
    <row r="321" spans="1:15" s="44" customFormat="1">
      <c r="A321" s="77"/>
      <c r="B321" s="78"/>
      <c r="C321" s="78"/>
      <c r="D321" s="79" t="str">
        <f t="array" ref="D321">IF(SUMPRODUCT((成品明细表!$A$6:$A$1000&gt;=$G$4)*(成品明细表!$A$6:$A$1000&lt;=$H$4)*(成品明细表!$C$6:$C$1000=$A321)*(成品明细表!$F$6:$F$1000))=0,"",SUMPRODUCT((成品明细表!$A$6:$A$1000&gt;=$G$4)*(成品明细表!$A$6:$A$1000&lt;=$H$4)*(成品明细表!$C$6:$C$1000=$A321)*(成品明细表!$F$6:$F$1000)))</f>
        <v/>
      </c>
      <c r="E321" s="80" t="str">
        <f t="array" ref="E321">IF(A321="","",VLOOKUP(A321,基础资料!A:E,4,0))</f>
        <v/>
      </c>
      <c r="F321" s="81" t="str">
        <f t="array" ref="F321">IF(OR(A321="",D321=""),"",E321*D321)</f>
        <v/>
      </c>
      <c r="G321" s="79" t="str">
        <f t="array" ref="G321">IF(SUMPRODUCT((成品明细表!$A$6:$A$1000&gt;=$G$4)*(成品明细表!$A$6:$A$1000&lt;=$H$4)*(成品明细表!$C$6:$C$1000=$A321)*(成品明细表!$I$6:$I$1000))=0,"",SUMPRODUCT((成品明细表!$A$6:$A$1000&gt;=$G$4)*(成品明细表!$A$6:$A$1000&lt;=$H$4)*(成品明细表!$C$6:$C$1000=$A321)*(成品明细表!$I$6:$I$1000)))</f>
        <v/>
      </c>
      <c r="H321" s="80" t="str">
        <f t="array" ref="H321">IF(A321="","",VLOOKUP(A321,基础资料!A:E,4,0))</f>
        <v/>
      </c>
      <c r="I321" s="81" t="str">
        <f t="array" ref="I321">IF(OR(A321="",G321=""),"",G321*H321)</f>
        <v/>
      </c>
      <c r="J321" s="79" t="str">
        <f t="array" ref="J321">IF(SUMPRODUCT((成品明细表!$A$6:$A$1000&gt;=$G$4)*(成品明细表!$A$6:$A$1000&lt;=$H$4)*(成品明细表!$C$6:$C$1000=$A321)*(成品明细表!$L$6:$L$1000))=0,"",SUMPRODUCT((成品明细表!$A$6:$A$1000&gt;=$G$4)*(成品明细表!$A$6:$A$1000&lt;=$H$4)*(成品明细表!$C$6:$C$1000=$A321)*(成品明细表!$L$6:$L$1000)))</f>
        <v/>
      </c>
      <c r="K321" s="99" t="str">
        <f t="array" ref="K321">IF(A321="","",VLOOKUP(A321,基础资料!A:E,4,0))</f>
        <v/>
      </c>
      <c r="L321" s="81" t="str">
        <f t="array" ref="L321">IF(OR(A321="",J321=""),"",J321*K321)</f>
        <v/>
      </c>
      <c r="M321" s="79" t="str">
        <f t="array" ref="M321">IF(AND(D321="",G321="",J321=""),"",IF(AND(D321="",G321=""),-J321,IF(AND(D321="",J321=""),-G321,IF(AND(G321="",J321=""),D321,IF(D321="",-G321-J321,IF(G321="",D321-J321,IF(J321="",D321-G321,D321-G321-J321)))))))</f>
        <v/>
      </c>
      <c r="N321" s="99" t="str">
        <f t="array" ref="N321">IF(A321="","",VLOOKUP(A321,基础资料!A:E,4,0))</f>
        <v/>
      </c>
      <c r="O321" s="81" t="str">
        <f t="array" ref="O321">IF(OR(A321="",M321=""),"",N321*M321)</f>
        <v/>
      </c>
    </row>
    <row r="322" spans="1:15" s="44" customFormat="1">
      <c r="A322" s="15"/>
      <c r="B322" s="73"/>
      <c r="C322" s="73"/>
      <c r="D322" s="74" t="str">
        <f t="array" ref="D322">IF(SUMPRODUCT((成品明细表!$A$6:$A$1000&gt;=$G$4)*(成品明细表!$A$6:$A$1000&lt;=$H$4)*(成品明细表!$C$6:$C$1000=$A322)*(成品明细表!$F$6:$F$1000))=0,"",SUMPRODUCT((成品明细表!$A$6:$A$1000&gt;=$G$4)*(成品明细表!$A$6:$A$1000&lt;=$H$4)*(成品明细表!$C$6:$C$1000=$A322)*(成品明细表!$F$6:$F$1000)))</f>
        <v/>
      </c>
      <c r="E322" s="75" t="str">
        <f t="array" ref="E322">IF(A322="","",VLOOKUP(A322,基础资料!A:E,4,0))</f>
        <v/>
      </c>
      <c r="F322" s="76" t="str">
        <f t="array" ref="F322">IF(OR(A322="",D322=""),"",E322*D322)</f>
        <v/>
      </c>
      <c r="G322" s="74" t="str">
        <f t="array" ref="G322">IF(SUMPRODUCT((成品明细表!$A$6:$A$1000&gt;=$G$4)*(成品明细表!$A$6:$A$1000&lt;=$H$4)*(成品明细表!$C$6:$C$1000=$A322)*(成品明细表!$I$6:$I$1000))=0,"",SUMPRODUCT((成品明细表!$A$6:$A$1000&gt;=$G$4)*(成品明细表!$A$6:$A$1000&lt;=$H$4)*(成品明细表!$C$6:$C$1000=$A322)*(成品明细表!$I$6:$I$1000)))</f>
        <v/>
      </c>
      <c r="H322" s="75" t="str">
        <f t="array" ref="H322">IF(A322="","",VLOOKUP(A322,基础资料!A:E,4,0))</f>
        <v/>
      </c>
      <c r="I322" s="76" t="str">
        <f t="array" ref="I322">IF(OR(A322="",G322=""),"",G322*H322)</f>
        <v/>
      </c>
      <c r="J322" s="74" t="str">
        <f t="array" ref="J322">IF(SUMPRODUCT((成品明细表!$A$6:$A$1000&gt;=$G$4)*(成品明细表!$A$6:$A$1000&lt;=$H$4)*(成品明细表!$C$6:$C$1000=$A322)*(成品明细表!$L$6:$L$1000))=0,"",SUMPRODUCT((成品明细表!$A$6:$A$1000&gt;=$G$4)*(成品明细表!$A$6:$A$1000&lt;=$H$4)*(成品明细表!$C$6:$C$1000=$A322)*(成品明细表!$L$6:$L$1000)))</f>
        <v/>
      </c>
      <c r="K322" s="98" t="str">
        <f t="array" ref="K322">IF(A322="","",VLOOKUP(A322,基础资料!A:E,4,0))</f>
        <v/>
      </c>
      <c r="L322" s="76" t="str">
        <f t="array" ref="L322">IF(OR(A322="",J322=""),"",J322*K322)</f>
        <v/>
      </c>
      <c r="M322" s="74" t="str">
        <f t="array" ref="M322">IF(AND(D322="",G322="",J322=""),"",IF(AND(D322="",G322=""),-J322,IF(AND(D322="",J322=""),-G322,IF(AND(G322="",J322=""),D322,IF(D322="",-G322-J322,IF(G322="",D322-J322,IF(J322="",D322-G322,D322-G322-J322)))))))</f>
        <v/>
      </c>
      <c r="N322" s="98" t="str">
        <f t="array" ref="N322">IF(A322="","",VLOOKUP(A322,基础资料!A:E,4,0))</f>
        <v/>
      </c>
      <c r="O322" s="76" t="str">
        <f t="array" ref="O322">IF(OR(A322="",M322=""),"",N322*M322)</f>
        <v/>
      </c>
    </row>
    <row r="323" spans="1:15" s="44" customFormat="1">
      <c r="A323" s="77"/>
      <c r="B323" s="78"/>
      <c r="C323" s="78"/>
      <c r="D323" s="79" t="str">
        <f t="array" ref="D323">IF(SUMPRODUCT((成品明细表!$A$6:$A$1000&gt;=$G$4)*(成品明细表!$A$6:$A$1000&lt;=$H$4)*(成品明细表!$C$6:$C$1000=$A323)*(成品明细表!$F$6:$F$1000))=0,"",SUMPRODUCT((成品明细表!$A$6:$A$1000&gt;=$G$4)*(成品明细表!$A$6:$A$1000&lt;=$H$4)*(成品明细表!$C$6:$C$1000=$A323)*(成品明细表!$F$6:$F$1000)))</f>
        <v/>
      </c>
      <c r="E323" s="80" t="str">
        <f t="array" ref="E323">IF(A323="","",VLOOKUP(A323,基础资料!A:E,4,0))</f>
        <v/>
      </c>
      <c r="F323" s="81" t="str">
        <f t="array" ref="F323">IF(OR(A323="",D323=""),"",E323*D323)</f>
        <v/>
      </c>
      <c r="G323" s="79" t="str">
        <f t="array" ref="G323">IF(SUMPRODUCT((成品明细表!$A$6:$A$1000&gt;=$G$4)*(成品明细表!$A$6:$A$1000&lt;=$H$4)*(成品明细表!$C$6:$C$1000=$A323)*(成品明细表!$I$6:$I$1000))=0,"",SUMPRODUCT((成品明细表!$A$6:$A$1000&gt;=$G$4)*(成品明细表!$A$6:$A$1000&lt;=$H$4)*(成品明细表!$C$6:$C$1000=$A323)*(成品明细表!$I$6:$I$1000)))</f>
        <v/>
      </c>
      <c r="H323" s="80" t="str">
        <f t="array" ref="H323">IF(A323="","",VLOOKUP(A323,基础资料!A:E,4,0))</f>
        <v/>
      </c>
      <c r="I323" s="81" t="str">
        <f t="array" ref="I323">IF(OR(A323="",G323=""),"",G323*H323)</f>
        <v/>
      </c>
      <c r="J323" s="79" t="str">
        <f t="array" ref="J323">IF(SUMPRODUCT((成品明细表!$A$6:$A$1000&gt;=$G$4)*(成品明细表!$A$6:$A$1000&lt;=$H$4)*(成品明细表!$C$6:$C$1000=$A323)*(成品明细表!$L$6:$L$1000))=0,"",SUMPRODUCT((成品明细表!$A$6:$A$1000&gt;=$G$4)*(成品明细表!$A$6:$A$1000&lt;=$H$4)*(成品明细表!$C$6:$C$1000=$A323)*(成品明细表!$L$6:$L$1000)))</f>
        <v/>
      </c>
      <c r="K323" s="99" t="str">
        <f t="array" ref="K323">IF(A323="","",VLOOKUP(A323,基础资料!A:E,4,0))</f>
        <v/>
      </c>
      <c r="L323" s="81" t="str">
        <f t="array" ref="L323">IF(OR(A323="",J323=""),"",J323*K323)</f>
        <v/>
      </c>
      <c r="M323" s="79" t="str">
        <f t="array" ref="M323">IF(AND(D323="",G323="",J323=""),"",IF(AND(D323="",G323=""),-J323,IF(AND(D323="",J323=""),-G323,IF(AND(G323="",J323=""),D323,IF(D323="",-G323-J323,IF(G323="",D323-J323,IF(J323="",D323-G323,D323-G323-J323)))))))</f>
        <v/>
      </c>
      <c r="N323" s="99" t="str">
        <f t="array" ref="N323">IF(A323="","",VLOOKUP(A323,基础资料!A:E,4,0))</f>
        <v/>
      </c>
      <c r="O323" s="81" t="str">
        <f t="array" ref="O323">IF(OR(A323="",M323=""),"",N323*M323)</f>
        <v/>
      </c>
    </row>
    <row r="324" spans="1:15" s="44" customFormat="1">
      <c r="A324" s="15"/>
      <c r="B324" s="73"/>
      <c r="C324" s="73"/>
      <c r="D324" s="74" t="str">
        <f t="array" ref="D324">IF(SUMPRODUCT((成品明细表!$A$6:$A$1000&gt;=$G$4)*(成品明细表!$A$6:$A$1000&lt;=$H$4)*(成品明细表!$C$6:$C$1000=$A324)*(成品明细表!$F$6:$F$1000))=0,"",SUMPRODUCT((成品明细表!$A$6:$A$1000&gt;=$G$4)*(成品明细表!$A$6:$A$1000&lt;=$H$4)*(成品明细表!$C$6:$C$1000=$A324)*(成品明细表!$F$6:$F$1000)))</f>
        <v/>
      </c>
      <c r="E324" s="75" t="str">
        <f t="array" ref="E324">IF(A324="","",VLOOKUP(A324,基础资料!A:E,4,0))</f>
        <v/>
      </c>
      <c r="F324" s="76" t="str">
        <f t="array" ref="F324">IF(OR(A324="",D324=""),"",E324*D324)</f>
        <v/>
      </c>
      <c r="G324" s="74" t="str">
        <f t="array" ref="G324">IF(SUMPRODUCT((成品明细表!$A$6:$A$1000&gt;=$G$4)*(成品明细表!$A$6:$A$1000&lt;=$H$4)*(成品明细表!$C$6:$C$1000=$A324)*(成品明细表!$I$6:$I$1000))=0,"",SUMPRODUCT((成品明细表!$A$6:$A$1000&gt;=$G$4)*(成品明细表!$A$6:$A$1000&lt;=$H$4)*(成品明细表!$C$6:$C$1000=$A324)*(成品明细表!$I$6:$I$1000)))</f>
        <v/>
      </c>
      <c r="H324" s="75" t="str">
        <f t="array" ref="H324">IF(A324="","",VLOOKUP(A324,基础资料!A:E,4,0))</f>
        <v/>
      </c>
      <c r="I324" s="76" t="str">
        <f t="array" ref="I324">IF(OR(A324="",G324=""),"",G324*H324)</f>
        <v/>
      </c>
      <c r="J324" s="74" t="str">
        <f t="array" ref="J324">IF(SUMPRODUCT((成品明细表!$A$6:$A$1000&gt;=$G$4)*(成品明细表!$A$6:$A$1000&lt;=$H$4)*(成品明细表!$C$6:$C$1000=$A324)*(成品明细表!$L$6:$L$1000))=0,"",SUMPRODUCT((成品明细表!$A$6:$A$1000&gt;=$G$4)*(成品明细表!$A$6:$A$1000&lt;=$H$4)*(成品明细表!$C$6:$C$1000=$A324)*(成品明细表!$L$6:$L$1000)))</f>
        <v/>
      </c>
      <c r="K324" s="98" t="str">
        <f t="array" ref="K324">IF(A324="","",VLOOKUP(A324,基础资料!A:E,4,0))</f>
        <v/>
      </c>
      <c r="L324" s="76" t="str">
        <f t="array" ref="L324">IF(OR(A324="",J324=""),"",J324*K324)</f>
        <v/>
      </c>
      <c r="M324" s="74" t="str">
        <f t="array" ref="M324">IF(AND(D324="",G324="",J324=""),"",IF(AND(D324="",G324=""),-J324,IF(AND(D324="",J324=""),-G324,IF(AND(G324="",J324=""),D324,IF(D324="",-G324-J324,IF(G324="",D324-J324,IF(J324="",D324-G324,D324-G324-J324)))))))</f>
        <v/>
      </c>
      <c r="N324" s="98" t="str">
        <f t="array" ref="N324">IF(A324="","",VLOOKUP(A324,基础资料!A:E,4,0))</f>
        <v/>
      </c>
      <c r="O324" s="76" t="str">
        <f t="array" ref="O324">IF(OR(A324="",M324=""),"",N324*M324)</f>
        <v/>
      </c>
    </row>
    <row r="325" spans="1:15" s="44" customFormat="1">
      <c r="A325" s="77"/>
      <c r="B325" s="78"/>
      <c r="C325" s="78"/>
      <c r="D325" s="79" t="str">
        <f t="array" ref="D325">IF(SUMPRODUCT((成品明细表!$A$6:$A$1000&gt;=$G$4)*(成品明细表!$A$6:$A$1000&lt;=$H$4)*(成品明细表!$C$6:$C$1000=$A325)*(成品明细表!$F$6:$F$1000))=0,"",SUMPRODUCT((成品明细表!$A$6:$A$1000&gt;=$G$4)*(成品明细表!$A$6:$A$1000&lt;=$H$4)*(成品明细表!$C$6:$C$1000=$A325)*(成品明细表!$F$6:$F$1000)))</f>
        <v/>
      </c>
      <c r="E325" s="80" t="str">
        <f t="array" ref="E325">IF(A325="","",VLOOKUP(A325,基础资料!A:E,4,0))</f>
        <v/>
      </c>
      <c r="F325" s="81" t="str">
        <f t="array" ref="F325">IF(OR(A325="",D325=""),"",E325*D325)</f>
        <v/>
      </c>
      <c r="G325" s="79" t="str">
        <f t="array" ref="G325">IF(SUMPRODUCT((成品明细表!$A$6:$A$1000&gt;=$G$4)*(成品明细表!$A$6:$A$1000&lt;=$H$4)*(成品明细表!$C$6:$C$1000=$A325)*(成品明细表!$I$6:$I$1000))=0,"",SUMPRODUCT((成品明细表!$A$6:$A$1000&gt;=$G$4)*(成品明细表!$A$6:$A$1000&lt;=$H$4)*(成品明细表!$C$6:$C$1000=$A325)*(成品明细表!$I$6:$I$1000)))</f>
        <v/>
      </c>
      <c r="H325" s="80" t="str">
        <f t="array" ref="H325">IF(A325="","",VLOOKUP(A325,基础资料!A:E,4,0))</f>
        <v/>
      </c>
      <c r="I325" s="81" t="str">
        <f t="array" ref="I325">IF(OR(A325="",G325=""),"",G325*H325)</f>
        <v/>
      </c>
      <c r="J325" s="79" t="str">
        <f t="array" ref="J325">IF(SUMPRODUCT((成品明细表!$A$6:$A$1000&gt;=$G$4)*(成品明细表!$A$6:$A$1000&lt;=$H$4)*(成品明细表!$C$6:$C$1000=$A325)*(成品明细表!$L$6:$L$1000))=0,"",SUMPRODUCT((成品明细表!$A$6:$A$1000&gt;=$G$4)*(成品明细表!$A$6:$A$1000&lt;=$H$4)*(成品明细表!$C$6:$C$1000=$A325)*(成品明细表!$L$6:$L$1000)))</f>
        <v/>
      </c>
      <c r="K325" s="99" t="str">
        <f t="array" ref="K325">IF(A325="","",VLOOKUP(A325,基础资料!A:E,4,0))</f>
        <v/>
      </c>
      <c r="L325" s="81" t="str">
        <f t="array" ref="L325">IF(OR(A325="",J325=""),"",J325*K325)</f>
        <v/>
      </c>
      <c r="M325" s="79" t="str">
        <f t="array" ref="M325">IF(AND(D325="",G325="",J325=""),"",IF(AND(D325="",G325=""),-J325,IF(AND(D325="",J325=""),-G325,IF(AND(G325="",J325=""),D325,IF(D325="",-G325-J325,IF(G325="",D325-J325,IF(J325="",D325-G325,D325-G325-J325)))))))</f>
        <v/>
      </c>
      <c r="N325" s="99" t="str">
        <f t="array" ref="N325">IF(A325="","",VLOOKUP(A325,基础资料!A:E,4,0))</f>
        <v/>
      </c>
      <c r="O325" s="81" t="str">
        <f t="array" ref="O325">IF(OR(A325="",M325=""),"",N325*M325)</f>
        <v/>
      </c>
    </row>
    <row r="326" spans="1:15" s="44" customFormat="1">
      <c r="A326" s="15"/>
      <c r="B326" s="73"/>
      <c r="C326" s="73"/>
      <c r="D326" s="74" t="str">
        <f t="array" ref="D326">IF(SUMPRODUCT((成品明细表!$A$6:$A$1000&gt;=$G$4)*(成品明细表!$A$6:$A$1000&lt;=$H$4)*(成品明细表!$C$6:$C$1000=$A326)*(成品明细表!$F$6:$F$1000))=0,"",SUMPRODUCT((成品明细表!$A$6:$A$1000&gt;=$G$4)*(成品明细表!$A$6:$A$1000&lt;=$H$4)*(成品明细表!$C$6:$C$1000=$A326)*(成品明细表!$F$6:$F$1000)))</f>
        <v/>
      </c>
      <c r="E326" s="75" t="str">
        <f t="array" ref="E326">IF(A326="","",VLOOKUP(A326,基础资料!A:E,4,0))</f>
        <v/>
      </c>
      <c r="F326" s="76" t="str">
        <f t="array" ref="F326">IF(OR(A326="",D326=""),"",E326*D326)</f>
        <v/>
      </c>
      <c r="G326" s="74" t="str">
        <f t="array" ref="G326">IF(SUMPRODUCT((成品明细表!$A$6:$A$1000&gt;=$G$4)*(成品明细表!$A$6:$A$1000&lt;=$H$4)*(成品明细表!$C$6:$C$1000=$A326)*(成品明细表!$I$6:$I$1000))=0,"",SUMPRODUCT((成品明细表!$A$6:$A$1000&gt;=$G$4)*(成品明细表!$A$6:$A$1000&lt;=$H$4)*(成品明细表!$C$6:$C$1000=$A326)*(成品明细表!$I$6:$I$1000)))</f>
        <v/>
      </c>
      <c r="H326" s="75" t="str">
        <f t="array" ref="H326">IF(A326="","",VLOOKUP(A326,基础资料!A:E,4,0))</f>
        <v/>
      </c>
      <c r="I326" s="76" t="str">
        <f t="array" ref="I326">IF(OR(A326="",G326=""),"",G326*H326)</f>
        <v/>
      </c>
      <c r="J326" s="74" t="str">
        <f t="array" ref="J326">IF(SUMPRODUCT((成品明细表!$A$6:$A$1000&gt;=$G$4)*(成品明细表!$A$6:$A$1000&lt;=$H$4)*(成品明细表!$C$6:$C$1000=$A326)*(成品明细表!$L$6:$L$1000))=0,"",SUMPRODUCT((成品明细表!$A$6:$A$1000&gt;=$G$4)*(成品明细表!$A$6:$A$1000&lt;=$H$4)*(成品明细表!$C$6:$C$1000=$A326)*(成品明细表!$L$6:$L$1000)))</f>
        <v/>
      </c>
      <c r="K326" s="98" t="str">
        <f t="array" ref="K326">IF(A326="","",VLOOKUP(A326,基础资料!A:E,4,0))</f>
        <v/>
      </c>
      <c r="L326" s="76" t="str">
        <f t="array" ref="L326">IF(OR(A326="",J326=""),"",J326*K326)</f>
        <v/>
      </c>
      <c r="M326" s="74" t="str">
        <f t="array" ref="M326">IF(AND(D326="",G326="",J326=""),"",IF(AND(D326="",G326=""),-J326,IF(AND(D326="",J326=""),-G326,IF(AND(G326="",J326=""),D326,IF(D326="",-G326-J326,IF(G326="",D326-J326,IF(J326="",D326-G326,D326-G326-J326)))))))</f>
        <v/>
      </c>
      <c r="N326" s="98" t="str">
        <f t="array" ref="N326">IF(A326="","",VLOOKUP(A326,基础资料!A:E,4,0))</f>
        <v/>
      </c>
      <c r="O326" s="76" t="str">
        <f t="array" ref="O326">IF(OR(A326="",M326=""),"",N326*M326)</f>
        <v/>
      </c>
    </row>
    <row r="327" spans="1:15" s="44" customFormat="1">
      <c r="A327" s="77"/>
      <c r="B327" s="78"/>
      <c r="C327" s="78"/>
      <c r="D327" s="79" t="str">
        <f t="array" ref="D327">IF(SUMPRODUCT((成品明细表!$A$6:$A$1000&gt;=$G$4)*(成品明细表!$A$6:$A$1000&lt;=$H$4)*(成品明细表!$C$6:$C$1000=$A327)*(成品明细表!$F$6:$F$1000))=0,"",SUMPRODUCT((成品明细表!$A$6:$A$1000&gt;=$G$4)*(成品明细表!$A$6:$A$1000&lt;=$H$4)*(成品明细表!$C$6:$C$1000=$A327)*(成品明细表!$F$6:$F$1000)))</f>
        <v/>
      </c>
      <c r="E327" s="80" t="str">
        <f t="array" ref="E327">IF(A327="","",VLOOKUP(A327,基础资料!A:E,4,0))</f>
        <v/>
      </c>
      <c r="F327" s="81" t="str">
        <f t="array" ref="F327">IF(OR(A327="",D327=""),"",E327*D327)</f>
        <v/>
      </c>
      <c r="G327" s="79" t="str">
        <f t="array" ref="G327">IF(SUMPRODUCT((成品明细表!$A$6:$A$1000&gt;=$G$4)*(成品明细表!$A$6:$A$1000&lt;=$H$4)*(成品明细表!$C$6:$C$1000=$A327)*(成品明细表!$I$6:$I$1000))=0,"",SUMPRODUCT((成品明细表!$A$6:$A$1000&gt;=$G$4)*(成品明细表!$A$6:$A$1000&lt;=$H$4)*(成品明细表!$C$6:$C$1000=$A327)*(成品明细表!$I$6:$I$1000)))</f>
        <v/>
      </c>
      <c r="H327" s="80" t="str">
        <f t="array" ref="H327">IF(A327="","",VLOOKUP(A327,基础资料!A:E,4,0))</f>
        <v/>
      </c>
      <c r="I327" s="81" t="str">
        <f t="array" ref="I327">IF(OR(A327="",G327=""),"",G327*H327)</f>
        <v/>
      </c>
      <c r="J327" s="79" t="str">
        <f t="array" ref="J327">IF(SUMPRODUCT((成品明细表!$A$6:$A$1000&gt;=$G$4)*(成品明细表!$A$6:$A$1000&lt;=$H$4)*(成品明细表!$C$6:$C$1000=$A327)*(成品明细表!$L$6:$L$1000))=0,"",SUMPRODUCT((成品明细表!$A$6:$A$1000&gt;=$G$4)*(成品明细表!$A$6:$A$1000&lt;=$H$4)*(成品明细表!$C$6:$C$1000=$A327)*(成品明细表!$L$6:$L$1000)))</f>
        <v/>
      </c>
      <c r="K327" s="99" t="str">
        <f t="array" ref="K327">IF(A327="","",VLOOKUP(A327,基础资料!A:E,4,0))</f>
        <v/>
      </c>
      <c r="L327" s="81" t="str">
        <f t="array" ref="L327">IF(OR(A327="",J327=""),"",J327*K327)</f>
        <v/>
      </c>
      <c r="M327" s="79" t="str">
        <f t="array" ref="M327">IF(AND(D327="",G327="",J327=""),"",IF(AND(D327="",G327=""),-J327,IF(AND(D327="",J327=""),-G327,IF(AND(G327="",J327=""),D327,IF(D327="",-G327-J327,IF(G327="",D327-J327,IF(J327="",D327-G327,D327-G327-J327)))))))</f>
        <v/>
      </c>
      <c r="N327" s="99" t="str">
        <f t="array" ref="N327">IF(A327="","",VLOOKUP(A327,基础资料!A:E,4,0))</f>
        <v/>
      </c>
      <c r="O327" s="81" t="str">
        <f t="array" ref="O327">IF(OR(A327="",M327=""),"",N327*M327)</f>
        <v/>
      </c>
    </row>
    <row r="328" spans="1:15" s="44" customFormat="1">
      <c r="A328" s="15"/>
      <c r="B328" s="73"/>
      <c r="C328" s="73"/>
      <c r="D328" s="74" t="str">
        <f t="array" ref="D328">IF(SUMPRODUCT((成品明细表!$A$6:$A$1000&gt;=$G$4)*(成品明细表!$A$6:$A$1000&lt;=$H$4)*(成品明细表!$C$6:$C$1000=$A328)*(成品明细表!$F$6:$F$1000))=0,"",SUMPRODUCT((成品明细表!$A$6:$A$1000&gt;=$G$4)*(成品明细表!$A$6:$A$1000&lt;=$H$4)*(成品明细表!$C$6:$C$1000=$A328)*(成品明细表!$F$6:$F$1000)))</f>
        <v/>
      </c>
      <c r="E328" s="75" t="str">
        <f t="array" ref="E328">IF(A328="","",VLOOKUP(A328,基础资料!A:E,4,0))</f>
        <v/>
      </c>
      <c r="F328" s="76" t="str">
        <f t="array" ref="F328">IF(OR(A328="",D328=""),"",E328*D328)</f>
        <v/>
      </c>
      <c r="G328" s="74" t="str">
        <f t="array" ref="G328">IF(SUMPRODUCT((成品明细表!$A$6:$A$1000&gt;=$G$4)*(成品明细表!$A$6:$A$1000&lt;=$H$4)*(成品明细表!$C$6:$C$1000=$A328)*(成品明细表!$I$6:$I$1000))=0,"",SUMPRODUCT((成品明细表!$A$6:$A$1000&gt;=$G$4)*(成品明细表!$A$6:$A$1000&lt;=$H$4)*(成品明细表!$C$6:$C$1000=$A328)*(成品明细表!$I$6:$I$1000)))</f>
        <v/>
      </c>
      <c r="H328" s="75" t="str">
        <f t="array" ref="H328">IF(A328="","",VLOOKUP(A328,基础资料!A:E,4,0))</f>
        <v/>
      </c>
      <c r="I328" s="76" t="str">
        <f t="array" ref="I328">IF(OR(A328="",G328=""),"",G328*H328)</f>
        <v/>
      </c>
      <c r="J328" s="74" t="str">
        <f t="array" ref="J328">IF(SUMPRODUCT((成品明细表!$A$6:$A$1000&gt;=$G$4)*(成品明细表!$A$6:$A$1000&lt;=$H$4)*(成品明细表!$C$6:$C$1000=$A328)*(成品明细表!$L$6:$L$1000))=0,"",SUMPRODUCT((成品明细表!$A$6:$A$1000&gt;=$G$4)*(成品明细表!$A$6:$A$1000&lt;=$H$4)*(成品明细表!$C$6:$C$1000=$A328)*(成品明细表!$L$6:$L$1000)))</f>
        <v/>
      </c>
      <c r="K328" s="98" t="str">
        <f t="array" ref="K328">IF(A328="","",VLOOKUP(A328,基础资料!A:E,4,0))</f>
        <v/>
      </c>
      <c r="L328" s="76" t="str">
        <f t="array" ref="L328">IF(OR(A328="",J328=""),"",J328*K328)</f>
        <v/>
      </c>
      <c r="M328" s="74" t="str">
        <f t="array" ref="M328">IF(AND(D328="",G328="",J328=""),"",IF(AND(D328="",G328=""),-J328,IF(AND(D328="",J328=""),-G328,IF(AND(G328="",J328=""),D328,IF(D328="",-G328-J328,IF(G328="",D328-J328,IF(J328="",D328-G328,D328-G328-J328)))))))</f>
        <v/>
      </c>
      <c r="N328" s="98" t="str">
        <f t="array" ref="N328">IF(A328="","",VLOOKUP(A328,基础资料!A:E,4,0))</f>
        <v/>
      </c>
      <c r="O328" s="76" t="str">
        <f t="array" ref="O328">IF(OR(A328="",M328=""),"",N328*M328)</f>
        <v/>
      </c>
    </row>
    <row r="329" spans="1:15" s="44" customFormat="1">
      <c r="A329" s="77"/>
      <c r="B329" s="78"/>
      <c r="C329" s="78"/>
      <c r="D329" s="79" t="str">
        <f t="array" ref="D329">IF(SUMPRODUCT((成品明细表!$A$6:$A$1000&gt;=$G$4)*(成品明细表!$A$6:$A$1000&lt;=$H$4)*(成品明细表!$C$6:$C$1000=$A329)*(成品明细表!$F$6:$F$1000))=0,"",SUMPRODUCT((成品明细表!$A$6:$A$1000&gt;=$G$4)*(成品明细表!$A$6:$A$1000&lt;=$H$4)*(成品明细表!$C$6:$C$1000=$A329)*(成品明细表!$F$6:$F$1000)))</f>
        <v/>
      </c>
      <c r="E329" s="80" t="str">
        <f t="array" ref="E329">IF(A329="","",VLOOKUP(A329,基础资料!A:E,4,0))</f>
        <v/>
      </c>
      <c r="F329" s="81" t="str">
        <f t="array" ref="F329">IF(OR(A329="",D329=""),"",E329*D329)</f>
        <v/>
      </c>
      <c r="G329" s="79" t="str">
        <f t="array" ref="G329">IF(SUMPRODUCT((成品明细表!$A$6:$A$1000&gt;=$G$4)*(成品明细表!$A$6:$A$1000&lt;=$H$4)*(成品明细表!$C$6:$C$1000=$A329)*(成品明细表!$I$6:$I$1000))=0,"",SUMPRODUCT((成品明细表!$A$6:$A$1000&gt;=$G$4)*(成品明细表!$A$6:$A$1000&lt;=$H$4)*(成品明细表!$C$6:$C$1000=$A329)*(成品明细表!$I$6:$I$1000)))</f>
        <v/>
      </c>
      <c r="H329" s="80" t="str">
        <f t="array" ref="H329">IF(A329="","",VLOOKUP(A329,基础资料!A:E,4,0))</f>
        <v/>
      </c>
      <c r="I329" s="81" t="str">
        <f t="array" ref="I329">IF(OR(A329="",G329=""),"",G329*H329)</f>
        <v/>
      </c>
      <c r="J329" s="79" t="str">
        <f t="array" ref="J329">IF(SUMPRODUCT((成品明细表!$A$6:$A$1000&gt;=$G$4)*(成品明细表!$A$6:$A$1000&lt;=$H$4)*(成品明细表!$C$6:$C$1000=$A329)*(成品明细表!$L$6:$L$1000))=0,"",SUMPRODUCT((成品明细表!$A$6:$A$1000&gt;=$G$4)*(成品明细表!$A$6:$A$1000&lt;=$H$4)*(成品明细表!$C$6:$C$1000=$A329)*(成品明细表!$L$6:$L$1000)))</f>
        <v/>
      </c>
      <c r="K329" s="99" t="str">
        <f t="array" ref="K329">IF(A329="","",VLOOKUP(A329,基础资料!A:E,4,0))</f>
        <v/>
      </c>
      <c r="L329" s="81" t="str">
        <f t="array" ref="L329">IF(OR(A329="",J329=""),"",J329*K329)</f>
        <v/>
      </c>
      <c r="M329" s="79" t="str">
        <f t="array" ref="M329">IF(AND(D329="",G329="",J329=""),"",IF(AND(D329="",G329=""),-J329,IF(AND(D329="",J329=""),-G329,IF(AND(G329="",J329=""),D329,IF(D329="",-G329-J329,IF(G329="",D329-J329,IF(J329="",D329-G329,D329-G329-J329)))))))</f>
        <v/>
      </c>
      <c r="N329" s="99" t="str">
        <f t="array" ref="N329">IF(A329="","",VLOOKUP(A329,基础资料!A:E,4,0))</f>
        <v/>
      </c>
      <c r="O329" s="81" t="str">
        <f t="array" ref="O329">IF(OR(A329="",M329=""),"",N329*M329)</f>
        <v/>
      </c>
    </row>
    <row r="330" spans="1:15" s="44" customFormat="1">
      <c r="A330" s="15"/>
      <c r="B330" s="73"/>
      <c r="C330" s="73"/>
      <c r="D330" s="74" t="str">
        <f t="array" ref="D330">IF(SUMPRODUCT((成品明细表!$A$6:$A$1000&gt;=$G$4)*(成品明细表!$A$6:$A$1000&lt;=$H$4)*(成品明细表!$C$6:$C$1000=$A330)*(成品明细表!$F$6:$F$1000))=0,"",SUMPRODUCT((成品明细表!$A$6:$A$1000&gt;=$G$4)*(成品明细表!$A$6:$A$1000&lt;=$H$4)*(成品明细表!$C$6:$C$1000=$A330)*(成品明细表!$F$6:$F$1000)))</f>
        <v/>
      </c>
      <c r="E330" s="75" t="str">
        <f t="array" ref="E330">IF(A330="","",VLOOKUP(A330,基础资料!A:E,4,0))</f>
        <v/>
      </c>
      <c r="F330" s="76" t="str">
        <f t="array" ref="F330">IF(OR(A330="",D330=""),"",E330*D330)</f>
        <v/>
      </c>
      <c r="G330" s="74" t="str">
        <f t="array" ref="G330">IF(SUMPRODUCT((成品明细表!$A$6:$A$1000&gt;=$G$4)*(成品明细表!$A$6:$A$1000&lt;=$H$4)*(成品明细表!$C$6:$C$1000=$A330)*(成品明细表!$I$6:$I$1000))=0,"",SUMPRODUCT((成品明细表!$A$6:$A$1000&gt;=$G$4)*(成品明细表!$A$6:$A$1000&lt;=$H$4)*(成品明细表!$C$6:$C$1000=$A330)*(成品明细表!$I$6:$I$1000)))</f>
        <v/>
      </c>
      <c r="H330" s="75" t="str">
        <f t="array" ref="H330">IF(A330="","",VLOOKUP(A330,基础资料!A:E,4,0))</f>
        <v/>
      </c>
      <c r="I330" s="76" t="str">
        <f t="array" ref="I330">IF(OR(A330="",G330=""),"",G330*H330)</f>
        <v/>
      </c>
      <c r="J330" s="74" t="str">
        <f t="array" ref="J330">IF(SUMPRODUCT((成品明细表!$A$6:$A$1000&gt;=$G$4)*(成品明细表!$A$6:$A$1000&lt;=$H$4)*(成品明细表!$C$6:$C$1000=$A330)*(成品明细表!$L$6:$L$1000))=0,"",SUMPRODUCT((成品明细表!$A$6:$A$1000&gt;=$G$4)*(成品明细表!$A$6:$A$1000&lt;=$H$4)*(成品明细表!$C$6:$C$1000=$A330)*(成品明细表!$L$6:$L$1000)))</f>
        <v/>
      </c>
      <c r="K330" s="98" t="str">
        <f t="array" ref="K330">IF(A330="","",VLOOKUP(A330,基础资料!A:E,4,0))</f>
        <v/>
      </c>
      <c r="L330" s="76" t="str">
        <f t="array" ref="L330">IF(OR(A330="",J330=""),"",J330*K330)</f>
        <v/>
      </c>
      <c r="M330" s="74" t="str">
        <f t="array" ref="M330">IF(AND(D330="",G330="",J330=""),"",IF(AND(D330="",G330=""),-J330,IF(AND(D330="",J330=""),-G330,IF(AND(G330="",J330=""),D330,IF(D330="",-G330-J330,IF(G330="",D330-J330,IF(J330="",D330-G330,D330-G330-J330)))))))</f>
        <v/>
      </c>
      <c r="N330" s="98" t="str">
        <f t="array" ref="N330">IF(A330="","",VLOOKUP(A330,基础资料!A:E,4,0))</f>
        <v/>
      </c>
      <c r="O330" s="76" t="str">
        <f t="array" ref="O330">IF(OR(A330="",M330=""),"",N330*M330)</f>
        <v/>
      </c>
    </row>
    <row r="331" spans="1:15" s="44" customFormat="1">
      <c r="A331" s="77"/>
      <c r="B331" s="78"/>
      <c r="C331" s="78"/>
      <c r="D331" s="79" t="str">
        <f t="array" ref="D331">IF(SUMPRODUCT((成品明细表!$A$6:$A$1000&gt;=$G$4)*(成品明细表!$A$6:$A$1000&lt;=$H$4)*(成品明细表!$C$6:$C$1000=$A331)*(成品明细表!$F$6:$F$1000))=0,"",SUMPRODUCT((成品明细表!$A$6:$A$1000&gt;=$G$4)*(成品明细表!$A$6:$A$1000&lt;=$H$4)*(成品明细表!$C$6:$C$1000=$A331)*(成品明细表!$F$6:$F$1000)))</f>
        <v/>
      </c>
      <c r="E331" s="80" t="str">
        <f t="array" ref="E331">IF(A331="","",VLOOKUP(A331,基础资料!A:E,4,0))</f>
        <v/>
      </c>
      <c r="F331" s="81" t="str">
        <f t="array" ref="F331">IF(OR(A331="",D331=""),"",E331*D331)</f>
        <v/>
      </c>
      <c r="G331" s="79" t="str">
        <f t="array" ref="G331">IF(SUMPRODUCT((成品明细表!$A$6:$A$1000&gt;=$G$4)*(成品明细表!$A$6:$A$1000&lt;=$H$4)*(成品明细表!$C$6:$C$1000=$A331)*(成品明细表!$I$6:$I$1000))=0,"",SUMPRODUCT((成品明细表!$A$6:$A$1000&gt;=$G$4)*(成品明细表!$A$6:$A$1000&lt;=$H$4)*(成品明细表!$C$6:$C$1000=$A331)*(成品明细表!$I$6:$I$1000)))</f>
        <v/>
      </c>
      <c r="H331" s="80" t="str">
        <f t="array" ref="H331">IF(A331="","",VLOOKUP(A331,基础资料!A:E,4,0))</f>
        <v/>
      </c>
      <c r="I331" s="81" t="str">
        <f t="array" ref="I331">IF(OR(A331="",G331=""),"",G331*H331)</f>
        <v/>
      </c>
      <c r="J331" s="79" t="str">
        <f t="array" ref="J331">IF(SUMPRODUCT((成品明细表!$A$6:$A$1000&gt;=$G$4)*(成品明细表!$A$6:$A$1000&lt;=$H$4)*(成品明细表!$C$6:$C$1000=$A331)*(成品明细表!$L$6:$L$1000))=0,"",SUMPRODUCT((成品明细表!$A$6:$A$1000&gt;=$G$4)*(成品明细表!$A$6:$A$1000&lt;=$H$4)*(成品明细表!$C$6:$C$1000=$A331)*(成品明细表!$L$6:$L$1000)))</f>
        <v/>
      </c>
      <c r="K331" s="99" t="str">
        <f t="array" ref="K331">IF(A331="","",VLOOKUP(A331,基础资料!A:E,4,0))</f>
        <v/>
      </c>
      <c r="L331" s="81" t="str">
        <f t="array" ref="L331">IF(OR(A331="",J331=""),"",J331*K331)</f>
        <v/>
      </c>
      <c r="M331" s="79" t="str">
        <f t="array" ref="M331">IF(AND(D331="",G331="",J331=""),"",IF(AND(D331="",G331=""),-J331,IF(AND(D331="",J331=""),-G331,IF(AND(G331="",J331=""),D331,IF(D331="",-G331-J331,IF(G331="",D331-J331,IF(J331="",D331-G331,D331-G331-J331)))))))</f>
        <v/>
      </c>
      <c r="N331" s="99" t="str">
        <f t="array" ref="N331">IF(A331="","",VLOOKUP(A331,基础资料!A:E,4,0))</f>
        <v/>
      </c>
      <c r="O331" s="81" t="str">
        <f t="array" ref="O331">IF(OR(A331="",M331=""),"",N331*M331)</f>
        <v/>
      </c>
    </row>
    <row r="332" spans="1:15" s="44" customFormat="1">
      <c r="A332" s="15"/>
      <c r="B332" s="73"/>
      <c r="C332" s="73"/>
      <c r="D332" s="74" t="str">
        <f t="array" ref="D332">IF(SUMPRODUCT((成品明细表!$A$6:$A$1000&gt;=$G$4)*(成品明细表!$A$6:$A$1000&lt;=$H$4)*(成品明细表!$C$6:$C$1000=$A332)*(成品明细表!$F$6:$F$1000))=0,"",SUMPRODUCT((成品明细表!$A$6:$A$1000&gt;=$G$4)*(成品明细表!$A$6:$A$1000&lt;=$H$4)*(成品明细表!$C$6:$C$1000=$A332)*(成品明细表!$F$6:$F$1000)))</f>
        <v/>
      </c>
      <c r="E332" s="75" t="str">
        <f t="array" ref="E332">IF(A332="","",VLOOKUP(A332,基础资料!A:E,4,0))</f>
        <v/>
      </c>
      <c r="F332" s="76" t="str">
        <f t="array" ref="F332">IF(OR(A332="",D332=""),"",E332*D332)</f>
        <v/>
      </c>
      <c r="G332" s="74" t="str">
        <f t="array" ref="G332">IF(SUMPRODUCT((成品明细表!$A$6:$A$1000&gt;=$G$4)*(成品明细表!$A$6:$A$1000&lt;=$H$4)*(成品明细表!$C$6:$C$1000=$A332)*(成品明细表!$I$6:$I$1000))=0,"",SUMPRODUCT((成品明细表!$A$6:$A$1000&gt;=$G$4)*(成品明细表!$A$6:$A$1000&lt;=$H$4)*(成品明细表!$C$6:$C$1000=$A332)*(成品明细表!$I$6:$I$1000)))</f>
        <v/>
      </c>
      <c r="H332" s="75" t="str">
        <f t="array" ref="H332">IF(A332="","",VLOOKUP(A332,基础资料!A:E,4,0))</f>
        <v/>
      </c>
      <c r="I332" s="76" t="str">
        <f t="array" ref="I332">IF(OR(A332="",G332=""),"",G332*H332)</f>
        <v/>
      </c>
      <c r="J332" s="74" t="str">
        <f t="array" ref="J332">IF(SUMPRODUCT((成品明细表!$A$6:$A$1000&gt;=$G$4)*(成品明细表!$A$6:$A$1000&lt;=$H$4)*(成品明细表!$C$6:$C$1000=$A332)*(成品明细表!$L$6:$L$1000))=0,"",SUMPRODUCT((成品明细表!$A$6:$A$1000&gt;=$G$4)*(成品明细表!$A$6:$A$1000&lt;=$H$4)*(成品明细表!$C$6:$C$1000=$A332)*(成品明细表!$L$6:$L$1000)))</f>
        <v/>
      </c>
      <c r="K332" s="98" t="str">
        <f t="array" ref="K332">IF(A332="","",VLOOKUP(A332,基础资料!A:E,4,0))</f>
        <v/>
      </c>
      <c r="L332" s="76" t="str">
        <f t="array" ref="L332">IF(OR(A332="",J332=""),"",J332*K332)</f>
        <v/>
      </c>
      <c r="M332" s="74" t="str">
        <f t="array" ref="M332">IF(AND(D332="",G332="",J332=""),"",IF(AND(D332="",G332=""),-J332,IF(AND(D332="",J332=""),-G332,IF(AND(G332="",J332=""),D332,IF(D332="",-G332-J332,IF(G332="",D332-J332,IF(J332="",D332-G332,D332-G332-J332)))))))</f>
        <v/>
      </c>
      <c r="N332" s="98" t="str">
        <f t="array" ref="N332">IF(A332="","",VLOOKUP(A332,基础资料!A:E,4,0))</f>
        <v/>
      </c>
      <c r="O332" s="76" t="str">
        <f t="array" ref="O332">IF(OR(A332="",M332=""),"",N332*M332)</f>
        <v/>
      </c>
    </row>
    <row r="333" spans="1:15" s="44" customFormat="1">
      <c r="A333" s="77"/>
      <c r="B333" s="78"/>
      <c r="C333" s="78"/>
      <c r="D333" s="79" t="str">
        <f t="array" ref="D333">IF(SUMPRODUCT((成品明细表!$A$6:$A$1000&gt;=$G$4)*(成品明细表!$A$6:$A$1000&lt;=$H$4)*(成品明细表!$C$6:$C$1000=$A333)*(成品明细表!$F$6:$F$1000))=0,"",SUMPRODUCT((成品明细表!$A$6:$A$1000&gt;=$G$4)*(成品明细表!$A$6:$A$1000&lt;=$H$4)*(成品明细表!$C$6:$C$1000=$A333)*(成品明细表!$F$6:$F$1000)))</f>
        <v/>
      </c>
      <c r="E333" s="80" t="str">
        <f t="array" ref="E333">IF(A333="","",VLOOKUP(A333,基础资料!A:E,4,0))</f>
        <v/>
      </c>
      <c r="F333" s="81" t="str">
        <f t="array" ref="F333">IF(OR(A333="",D333=""),"",E333*D333)</f>
        <v/>
      </c>
      <c r="G333" s="79" t="str">
        <f t="array" ref="G333">IF(SUMPRODUCT((成品明细表!$A$6:$A$1000&gt;=$G$4)*(成品明细表!$A$6:$A$1000&lt;=$H$4)*(成品明细表!$C$6:$C$1000=$A333)*(成品明细表!$I$6:$I$1000))=0,"",SUMPRODUCT((成品明细表!$A$6:$A$1000&gt;=$G$4)*(成品明细表!$A$6:$A$1000&lt;=$H$4)*(成品明细表!$C$6:$C$1000=$A333)*(成品明细表!$I$6:$I$1000)))</f>
        <v/>
      </c>
      <c r="H333" s="80" t="str">
        <f t="array" ref="H333">IF(A333="","",VLOOKUP(A333,基础资料!A:E,4,0))</f>
        <v/>
      </c>
      <c r="I333" s="81" t="str">
        <f t="array" ref="I333">IF(OR(A333="",G333=""),"",G333*H333)</f>
        <v/>
      </c>
      <c r="J333" s="79" t="str">
        <f t="array" ref="J333">IF(SUMPRODUCT((成品明细表!$A$6:$A$1000&gt;=$G$4)*(成品明细表!$A$6:$A$1000&lt;=$H$4)*(成品明细表!$C$6:$C$1000=$A333)*(成品明细表!$L$6:$L$1000))=0,"",SUMPRODUCT((成品明细表!$A$6:$A$1000&gt;=$G$4)*(成品明细表!$A$6:$A$1000&lt;=$H$4)*(成品明细表!$C$6:$C$1000=$A333)*(成品明细表!$L$6:$L$1000)))</f>
        <v/>
      </c>
      <c r="K333" s="99" t="str">
        <f t="array" ref="K333">IF(A333="","",VLOOKUP(A333,基础资料!A:E,4,0))</f>
        <v/>
      </c>
      <c r="L333" s="81" t="str">
        <f t="array" ref="L333">IF(OR(A333="",J333=""),"",J333*K333)</f>
        <v/>
      </c>
      <c r="M333" s="79" t="str">
        <f t="array" ref="M333">IF(AND(D333="",G333="",J333=""),"",IF(AND(D333="",G333=""),-J333,IF(AND(D333="",J333=""),-G333,IF(AND(G333="",J333=""),D333,IF(D333="",-G333-J333,IF(G333="",D333-J333,IF(J333="",D333-G333,D333-G333-J333)))))))</f>
        <v/>
      </c>
      <c r="N333" s="99" t="str">
        <f t="array" ref="N333">IF(A333="","",VLOOKUP(A333,基础资料!A:E,4,0))</f>
        <v/>
      </c>
      <c r="O333" s="81" t="str">
        <f t="array" ref="O333">IF(OR(A333="",M333=""),"",N333*M333)</f>
        <v/>
      </c>
    </row>
    <row r="334" spans="1:15" s="44" customFormat="1">
      <c r="A334" s="15"/>
      <c r="B334" s="73"/>
      <c r="C334" s="73"/>
      <c r="D334" s="74" t="str">
        <f t="array" ref="D334">IF(SUMPRODUCT((成品明细表!$A$6:$A$1000&gt;=$G$4)*(成品明细表!$A$6:$A$1000&lt;=$H$4)*(成品明细表!$C$6:$C$1000=$A334)*(成品明细表!$F$6:$F$1000))=0,"",SUMPRODUCT((成品明细表!$A$6:$A$1000&gt;=$G$4)*(成品明细表!$A$6:$A$1000&lt;=$H$4)*(成品明细表!$C$6:$C$1000=$A334)*(成品明细表!$F$6:$F$1000)))</f>
        <v/>
      </c>
      <c r="E334" s="75" t="str">
        <f t="array" ref="E334">IF(A334="","",VLOOKUP(A334,基础资料!A:E,4,0))</f>
        <v/>
      </c>
      <c r="F334" s="76" t="str">
        <f t="array" ref="F334">IF(OR(A334="",D334=""),"",E334*D334)</f>
        <v/>
      </c>
      <c r="G334" s="74" t="str">
        <f t="array" ref="G334">IF(SUMPRODUCT((成品明细表!$A$6:$A$1000&gt;=$G$4)*(成品明细表!$A$6:$A$1000&lt;=$H$4)*(成品明细表!$C$6:$C$1000=$A334)*(成品明细表!$I$6:$I$1000))=0,"",SUMPRODUCT((成品明细表!$A$6:$A$1000&gt;=$G$4)*(成品明细表!$A$6:$A$1000&lt;=$H$4)*(成品明细表!$C$6:$C$1000=$A334)*(成品明细表!$I$6:$I$1000)))</f>
        <v/>
      </c>
      <c r="H334" s="75" t="str">
        <f t="array" ref="H334">IF(A334="","",VLOOKUP(A334,基础资料!A:E,4,0))</f>
        <v/>
      </c>
      <c r="I334" s="76" t="str">
        <f t="array" ref="I334">IF(OR(A334="",G334=""),"",G334*H334)</f>
        <v/>
      </c>
      <c r="J334" s="74" t="str">
        <f t="array" ref="J334">IF(SUMPRODUCT((成品明细表!$A$6:$A$1000&gt;=$G$4)*(成品明细表!$A$6:$A$1000&lt;=$H$4)*(成品明细表!$C$6:$C$1000=$A334)*(成品明细表!$L$6:$L$1000))=0,"",SUMPRODUCT((成品明细表!$A$6:$A$1000&gt;=$G$4)*(成品明细表!$A$6:$A$1000&lt;=$H$4)*(成品明细表!$C$6:$C$1000=$A334)*(成品明细表!$L$6:$L$1000)))</f>
        <v/>
      </c>
      <c r="K334" s="98" t="str">
        <f t="array" ref="K334">IF(A334="","",VLOOKUP(A334,基础资料!A:E,4,0))</f>
        <v/>
      </c>
      <c r="L334" s="76" t="str">
        <f t="array" ref="L334">IF(OR(A334="",J334=""),"",J334*K334)</f>
        <v/>
      </c>
      <c r="M334" s="74" t="str">
        <f t="array" ref="M334">IF(AND(D334="",G334="",J334=""),"",IF(AND(D334="",G334=""),-J334,IF(AND(D334="",J334=""),-G334,IF(AND(G334="",J334=""),D334,IF(D334="",-G334-J334,IF(G334="",D334-J334,IF(J334="",D334-G334,D334-G334-J334)))))))</f>
        <v/>
      </c>
      <c r="N334" s="98" t="str">
        <f t="array" ref="N334">IF(A334="","",VLOOKUP(A334,基础资料!A:E,4,0))</f>
        <v/>
      </c>
      <c r="O334" s="76" t="str">
        <f t="array" ref="O334">IF(OR(A334="",M334=""),"",N334*M334)</f>
        <v/>
      </c>
    </row>
    <row r="335" spans="1:15" s="44" customFormat="1">
      <c r="A335" s="77"/>
      <c r="B335" s="78"/>
      <c r="C335" s="78"/>
      <c r="D335" s="79" t="str">
        <f t="array" ref="D335">IF(SUMPRODUCT((成品明细表!$A$6:$A$1000&gt;=$G$4)*(成品明细表!$A$6:$A$1000&lt;=$H$4)*(成品明细表!$C$6:$C$1000=$A335)*(成品明细表!$F$6:$F$1000))=0,"",SUMPRODUCT((成品明细表!$A$6:$A$1000&gt;=$G$4)*(成品明细表!$A$6:$A$1000&lt;=$H$4)*(成品明细表!$C$6:$C$1000=$A335)*(成品明细表!$F$6:$F$1000)))</f>
        <v/>
      </c>
      <c r="E335" s="80" t="str">
        <f t="array" ref="E335">IF(A335="","",VLOOKUP(A335,基础资料!A:E,4,0))</f>
        <v/>
      </c>
      <c r="F335" s="81" t="str">
        <f t="array" ref="F335">IF(OR(A335="",D335=""),"",E335*D335)</f>
        <v/>
      </c>
      <c r="G335" s="79" t="str">
        <f t="array" ref="G335">IF(SUMPRODUCT((成品明细表!$A$6:$A$1000&gt;=$G$4)*(成品明细表!$A$6:$A$1000&lt;=$H$4)*(成品明细表!$C$6:$C$1000=$A335)*(成品明细表!$I$6:$I$1000))=0,"",SUMPRODUCT((成品明细表!$A$6:$A$1000&gt;=$G$4)*(成品明细表!$A$6:$A$1000&lt;=$H$4)*(成品明细表!$C$6:$C$1000=$A335)*(成品明细表!$I$6:$I$1000)))</f>
        <v/>
      </c>
      <c r="H335" s="80" t="str">
        <f t="array" ref="H335">IF(A335="","",VLOOKUP(A335,基础资料!A:E,4,0))</f>
        <v/>
      </c>
      <c r="I335" s="81" t="str">
        <f t="array" ref="I335">IF(OR(A335="",G335=""),"",G335*H335)</f>
        <v/>
      </c>
      <c r="J335" s="79" t="str">
        <f t="array" ref="J335">IF(SUMPRODUCT((成品明细表!$A$6:$A$1000&gt;=$G$4)*(成品明细表!$A$6:$A$1000&lt;=$H$4)*(成品明细表!$C$6:$C$1000=$A335)*(成品明细表!$L$6:$L$1000))=0,"",SUMPRODUCT((成品明细表!$A$6:$A$1000&gt;=$G$4)*(成品明细表!$A$6:$A$1000&lt;=$H$4)*(成品明细表!$C$6:$C$1000=$A335)*(成品明细表!$L$6:$L$1000)))</f>
        <v/>
      </c>
      <c r="K335" s="99" t="str">
        <f t="array" ref="K335">IF(A335="","",VLOOKUP(A335,基础资料!A:E,4,0))</f>
        <v/>
      </c>
      <c r="L335" s="81" t="str">
        <f t="array" ref="L335">IF(OR(A335="",J335=""),"",J335*K335)</f>
        <v/>
      </c>
      <c r="M335" s="79" t="str">
        <f t="array" ref="M335">IF(AND(D335="",G335="",J335=""),"",IF(AND(D335="",G335=""),-J335,IF(AND(D335="",J335=""),-G335,IF(AND(G335="",J335=""),D335,IF(D335="",-G335-J335,IF(G335="",D335-J335,IF(J335="",D335-G335,D335-G335-J335)))))))</f>
        <v/>
      </c>
      <c r="N335" s="99" t="str">
        <f t="array" ref="N335">IF(A335="","",VLOOKUP(A335,基础资料!A:E,4,0))</f>
        <v/>
      </c>
      <c r="O335" s="81" t="str">
        <f t="array" ref="O335">IF(OR(A335="",M335=""),"",N335*M335)</f>
        <v/>
      </c>
    </row>
    <row r="336" spans="1:15" s="44" customFormat="1">
      <c r="A336" s="15"/>
      <c r="B336" s="73"/>
      <c r="C336" s="73"/>
      <c r="D336" s="74" t="str">
        <f t="array" ref="D336">IF(SUMPRODUCT((成品明细表!$A$6:$A$1000&gt;=$G$4)*(成品明细表!$A$6:$A$1000&lt;=$H$4)*(成品明细表!$C$6:$C$1000=$A336)*(成品明细表!$F$6:$F$1000))=0,"",SUMPRODUCT((成品明细表!$A$6:$A$1000&gt;=$G$4)*(成品明细表!$A$6:$A$1000&lt;=$H$4)*(成品明细表!$C$6:$C$1000=$A336)*(成品明细表!$F$6:$F$1000)))</f>
        <v/>
      </c>
      <c r="E336" s="75" t="str">
        <f t="array" ref="E336">IF(A336="","",VLOOKUP(A336,基础资料!A:E,4,0))</f>
        <v/>
      </c>
      <c r="F336" s="76" t="str">
        <f t="array" ref="F336">IF(OR(A336="",D336=""),"",E336*D336)</f>
        <v/>
      </c>
      <c r="G336" s="74" t="str">
        <f t="array" ref="G336">IF(SUMPRODUCT((成品明细表!$A$6:$A$1000&gt;=$G$4)*(成品明细表!$A$6:$A$1000&lt;=$H$4)*(成品明细表!$C$6:$C$1000=$A336)*(成品明细表!$I$6:$I$1000))=0,"",SUMPRODUCT((成品明细表!$A$6:$A$1000&gt;=$G$4)*(成品明细表!$A$6:$A$1000&lt;=$H$4)*(成品明细表!$C$6:$C$1000=$A336)*(成品明细表!$I$6:$I$1000)))</f>
        <v/>
      </c>
      <c r="H336" s="75" t="str">
        <f t="array" ref="H336">IF(A336="","",VLOOKUP(A336,基础资料!A:E,4,0))</f>
        <v/>
      </c>
      <c r="I336" s="76" t="str">
        <f t="array" ref="I336">IF(OR(A336="",G336=""),"",G336*H336)</f>
        <v/>
      </c>
      <c r="J336" s="74" t="str">
        <f t="array" ref="J336">IF(SUMPRODUCT((成品明细表!$A$6:$A$1000&gt;=$G$4)*(成品明细表!$A$6:$A$1000&lt;=$H$4)*(成品明细表!$C$6:$C$1000=$A336)*(成品明细表!$L$6:$L$1000))=0,"",SUMPRODUCT((成品明细表!$A$6:$A$1000&gt;=$G$4)*(成品明细表!$A$6:$A$1000&lt;=$H$4)*(成品明细表!$C$6:$C$1000=$A336)*(成品明细表!$L$6:$L$1000)))</f>
        <v/>
      </c>
      <c r="K336" s="98" t="str">
        <f t="array" ref="K336">IF(A336="","",VLOOKUP(A336,基础资料!A:E,4,0))</f>
        <v/>
      </c>
      <c r="L336" s="76" t="str">
        <f t="array" ref="L336">IF(OR(A336="",J336=""),"",J336*K336)</f>
        <v/>
      </c>
      <c r="M336" s="74" t="str">
        <f t="array" ref="M336">IF(AND(D336="",G336="",J336=""),"",IF(AND(D336="",G336=""),-J336,IF(AND(D336="",J336=""),-G336,IF(AND(G336="",J336=""),D336,IF(D336="",-G336-J336,IF(G336="",D336-J336,IF(J336="",D336-G336,D336-G336-J336)))))))</f>
        <v/>
      </c>
      <c r="N336" s="98" t="str">
        <f t="array" ref="N336">IF(A336="","",VLOOKUP(A336,基础资料!A:E,4,0))</f>
        <v/>
      </c>
      <c r="O336" s="76" t="str">
        <f t="array" ref="O336">IF(OR(A336="",M336=""),"",N336*M336)</f>
        <v/>
      </c>
    </row>
    <row r="337" spans="1:15" s="44" customFormat="1">
      <c r="A337" s="77"/>
      <c r="B337" s="78"/>
      <c r="C337" s="78"/>
      <c r="D337" s="79" t="str">
        <f t="array" ref="D337">IF(SUMPRODUCT((成品明细表!$A$6:$A$1000&gt;=$G$4)*(成品明细表!$A$6:$A$1000&lt;=$H$4)*(成品明细表!$C$6:$C$1000=$A337)*(成品明细表!$F$6:$F$1000))=0,"",SUMPRODUCT((成品明细表!$A$6:$A$1000&gt;=$G$4)*(成品明细表!$A$6:$A$1000&lt;=$H$4)*(成品明细表!$C$6:$C$1000=$A337)*(成品明细表!$F$6:$F$1000)))</f>
        <v/>
      </c>
      <c r="E337" s="80" t="str">
        <f t="array" ref="E337">IF(A337="","",VLOOKUP(A337,基础资料!A:E,4,0))</f>
        <v/>
      </c>
      <c r="F337" s="81" t="str">
        <f t="array" ref="F337">IF(OR(A337="",D337=""),"",E337*D337)</f>
        <v/>
      </c>
      <c r="G337" s="79" t="str">
        <f t="array" ref="G337">IF(SUMPRODUCT((成品明细表!$A$6:$A$1000&gt;=$G$4)*(成品明细表!$A$6:$A$1000&lt;=$H$4)*(成品明细表!$C$6:$C$1000=$A337)*(成品明细表!$I$6:$I$1000))=0,"",SUMPRODUCT((成品明细表!$A$6:$A$1000&gt;=$G$4)*(成品明细表!$A$6:$A$1000&lt;=$H$4)*(成品明细表!$C$6:$C$1000=$A337)*(成品明细表!$I$6:$I$1000)))</f>
        <v/>
      </c>
      <c r="H337" s="80" t="str">
        <f t="array" ref="H337">IF(A337="","",VLOOKUP(A337,基础资料!A:E,4,0))</f>
        <v/>
      </c>
      <c r="I337" s="81" t="str">
        <f t="array" ref="I337">IF(OR(A337="",G337=""),"",G337*H337)</f>
        <v/>
      </c>
      <c r="J337" s="79" t="str">
        <f t="array" ref="J337">IF(SUMPRODUCT((成品明细表!$A$6:$A$1000&gt;=$G$4)*(成品明细表!$A$6:$A$1000&lt;=$H$4)*(成品明细表!$C$6:$C$1000=$A337)*(成品明细表!$L$6:$L$1000))=0,"",SUMPRODUCT((成品明细表!$A$6:$A$1000&gt;=$G$4)*(成品明细表!$A$6:$A$1000&lt;=$H$4)*(成品明细表!$C$6:$C$1000=$A337)*(成品明细表!$L$6:$L$1000)))</f>
        <v/>
      </c>
      <c r="K337" s="99" t="str">
        <f t="array" ref="K337">IF(A337="","",VLOOKUP(A337,基础资料!A:E,4,0))</f>
        <v/>
      </c>
      <c r="L337" s="81" t="str">
        <f t="array" ref="L337">IF(OR(A337="",J337=""),"",J337*K337)</f>
        <v/>
      </c>
      <c r="M337" s="79" t="str">
        <f t="array" ref="M337">IF(AND(D337="",G337="",J337=""),"",IF(AND(D337="",G337=""),-J337,IF(AND(D337="",J337=""),-G337,IF(AND(G337="",J337=""),D337,IF(D337="",-G337-J337,IF(G337="",D337-J337,IF(J337="",D337-G337,D337-G337-J337)))))))</f>
        <v/>
      </c>
      <c r="N337" s="99" t="str">
        <f t="array" ref="N337">IF(A337="","",VLOOKUP(A337,基础资料!A:E,4,0))</f>
        <v/>
      </c>
      <c r="O337" s="81" t="str">
        <f t="array" ref="O337">IF(OR(A337="",M337=""),"",N337*M337)</f>
        <v/>
      </c>
    </row>
    <row r="338" spans="1:15" s="44" customFormat="1">
      <c r="A338" s="15"/>
      <c r="B338" s="73"/>
      <c r="C338" s="73"/>
      <c r="D338" s="74" t="str">
        <f t="array" ref="D338">IF(SUMPRODUCT((成品明细表!$A$6:$A$1000&gt;=$G$4)*(成品明细表!$A$6:$A$1000&lt;=$H$4)*(成品明细表!$C$6:$C$1000=$A338)*(成品明细表!$F$6:$F$1000))=0,"",SUMPRODUCT((成品明细表!$A$6:$A$1000&gt;=$G$4)*(成品明细表!$A$6:$A$1000&lt;=$H$4)*(成品明细表!$C$6:$C$1000=$A338)*(成品明细表!$F$6:$F$1000)))</f>
        <v/>
      </c>
      <c r="E338" s="75" t="str">
        <f t="array" ref="E338">IF(A338="","",VLOOKUP(A338,基础资料!A:E,4,0))</f>
        <v/>
      </c>
      <c r="F338" s="76" t="str">
        <f t="array" ref="F338">IF(OR(A338="",D338=""),"",E338*D338)</f>
        <v/>
      </c>
      <c r="G338" s="74" t="str">
        <f t="array" ref="G338">IF(SUMPRODUCT((成品明细表!$A$6:$A$1000&gt;=$G$4)*(成品明细表!$A$6:$A$1000&lt;=$H$4)*(成品明细表!$C$6:$C$1000=$A338)*(成品明细表!$I$6:$I$1000))=0,"",SUMPRODUCT((成品明细表!$A$6:$A$1000&gt;=$G$4)*(成品明细表!$A$6:$A$1000&lt;=$H$4)*(成品明细表!$C$6:$C$1000=$A338)*(成品明细表!$I$6:$I$1000)))</f>
        <v/>
      </c>
      <c r="H338" s="75" t="str">
        <f t="array" ref="H338">IF(A338="","",VLOOKUP(A338,基础资料!A:E,4,0))</f>
        <v/>
      </c>
      <c r="I338" s="76" t="str">
        <f t="array" ref="I338">IF(OR(A338="",G338=""),"",G338*H338)</f>
        <v/>
      </c>
      <c r="J338" s="74" t="str">
        <f t="array" ref="J338">IF(SUMPRODUCT((成品明细表!$A$6:$A$1000&gt;=$G$4)*(成品明细表!$A$6:$A$1000&lt;=$H$4)*(成品明细表!$C$6:$C$1000=$A338)*(成品明细表!$L$6:$L$1000))=0,"",SUMPRODUCT((成品明细表!$A$6:$A$1000&gt;=$G$4)*(成品明细表!$A$6:$A$1000&lt;=$H$4)*(成品明细表!$C$6:$C$1000=$A338)*(成品明细表!$L$6:$L$1000)))</f>
        <v/>
      </c>
      <c r="K338" s="98" t="str">
        <f t="array" ref="K338">IF(A338="","",VLOOKUP(A338,基础资料!A:E,4,0))</f>
        <v/>
      </c>
      <c r="L338" s="76" t="str">
        <f t="array" ref="L338">IF(OR(A338="",J338=""),"",J338*K338)</f>
        <v/>
      </c>
      <c r="M338" s="74" t="str">
        <f t="array" ref="M338">IF(AND(D338="",G338="",J338=""),"",IF(AND(D338="",G338=""),-J338,IF(AND(D338="",J338=""),-G338,IF(AND(G338="",J338=""),D338,IF(D338="",-G338-J338,IF(G338="",D338-J338,IF(J338="",D338-G338,D338-G338-J338)))))))</f>
        <v/>
      </c>
      <c r="N338" s="98" t="str">
        <f t="array" ref="N338">IF(A338="","",VLOOKUP(A338,基础资料!A:E,4,0))</f>
        <v/>
      </c>
      <c r="O338" s="76" t="str">
        <f t="array" ref="O338">IF(OR(A338="",M338=""),"",N338*M338)</f>
        <v/>
      </c>
    </row>
    <row r="339" spans="1:15" s="44" customFormat="1">
      <c r="A339" s="77"/>
      <c r="B339" s="78"/>
      <c r="C339" s="78"/>
      <c r="D339" s="79" t="str">
        <f t="array" ref="D339">IF(SUMPRODUCT((成品明细表!$A$6:$A$1000&gt;=$G$4)*(成品明细表!$A$6:$A$1000&lt;=$H$4)*(成品明细表!$C$6:$C$1000=$A339)*(成品明细表!$F$6:$F$1000))=0,"",SUMPRODUCT((成品明细表!$A$6:$A$1000&gt;=$G$4)*(成品明细表!$A$6:$A$1000&lt;=$H$4)*(成品明细表!$C$6:$C$1000=$A339)*(成品明细表!$F$6:$F$1000)))</f>
        <v/>
      </c>
      <c r="E339" s="80" t="str">
        <f t="array" ref="E339">IF(A339="","",VLOOKUP(A339,基础资料!A:E,4,0))</f>
        <v/>
      </c>
      <c r="F339" s="81" t="str">
        <f t="array" ref="F339">IF(OR(A339="",D339=""),"",E339*D339)</f>
        <v/>
      </c>
      <c r="G339" s="79" t="str">
        <f t="array" ref="G339">IF(SUMPRODUCT((成品明细表!$A$6:$A$1000&gt;=$G$4)*(成品明细表!$A$6:$A$1000&lt;=$H$4)*(成品明细表!$C$6:$C$1000=$A339)*(成品明细表!$I$6:$I$1000))=0,"",SUMPRODUCT((成品明细表!$A$6:$A$1000&gt;=$G$4)*(成品明细表!$A$6:$A$1000&lt;=$H$4)*(成品明细表!$C$6:$C$1000=$A339)*(成品明细表!$I$6:$I$1000)))</f>
        <v/>
      </c>
      <c r="H339" s="80" t="str">
        <f t="array" ref="H339">IF(A339="","",VLOOKUP(A339,基础资料!A:E,4,0))</f>
        <v/>
      </c>
      <c r="I339" s="81" t="str">
        <f t="array" ref="I339">IF(OR(A339="",G339=""),"",G339*H339)</f>
        <v/>
      </c>
      <c r="J339" s="79" t="str">
        <f t="array" ref="J339">IF(SUMPRODUCT((成品明细表!$A$6:$A$1000&gt;=$G$4)*(成品明细表!$A$6:$A$1000&lt;=$H$4)*(成品明细表!$C$6:$C$1000=$A339)*(成品明细表!$L$6:$L$1000))=0,"",SUMPRODUCT((成品明细表!$A$6:$A$1000&gt;=$G$4)*(成品明细表!$A$6:$A$1000&lt;=$H$4)*(成品明细表!$C$6:$C$1000=$A339)*(成品明细表!$L$6:$L$1000)))</f>
        <v/>
      </c>
      <c r="K339" s="99" t="str">
        <f t="array" ref="K339">IF(A339="","",VLOOKUP(A339,基础资料!A:E,4,0))</f>
        <v/>
      </c>
      <c r="L339" s="81" t="str">
        <f t="array" ref="L339">IF(OR(A339="",J339=""),"",J339*K339)</f>
        <v/>
      </c>
      <c r="M339" s="79" t="str">
        <f t="array" ref="M339">IF(AND(D339="",G339="",J339=""),"",IF(AND(D339="",G339=""),-J339,IF(AND(D339="",J339=""),-G339,IF(AND(G339="",J339=""),D339,IF(D339="",-G339-J339,IF(G339="",D339-J339,IF(J339="",D339-G339,D339-G339-J339)))))))</f>
        <v/>
      </c>
      <c r="N339" s="99" t="str">
        <f t="array" ref="N339">IF(A339="","",VLOOKUP(A339,基础资料!A:E,4,0))</f>
        <v/>
      </c>
      <c r="O339" s="81" t="str">
        <f t="array" ref="O339">IF(OR(A339="",M339=""),"",N339*M339)</f>
        <v/>
      </c>
    </row>
    <row r="340" spans="1:15" s="44" customFormat="1">
      <c r="A340" s="15"/>
      <c r="B340" s="73"/>
      <c r="C340" s="73"/>
      <c r="D340" s="74" t="str">
        <f t="array" ref="D340">IF(SUMPRODUCT((成品明细表!$A$6:$A$1000&gt;=$G$4)*(成品明细表!$A$6:$A$1000&lt;=$H$4)*(成品明细表!$C$6:$C$1000=$A340)*(成品明细表!$F$6:$F$1000))=0,"",SUMPRODUCT((成品明细表!$A$6:$A$1000&gt;=$G$4)*(成品明细表!$A$6:$A$1000&lt;=$H$4)*(成品明细表!$C$6:$C$1000=$A340)*(成品明细表!$F$6:$F$1000)))</f>
        <v/>
      </c>
      <c r="E340" s="75" t="str">
        <f t="array" ref="E340">IF(A340="","",VLOOKUP(A340,基础资料!A:E,4,0))</f>
        <v/>
      </c>
      <c r="F340" s="76" t="str">
        <f t="array" ref="F340">IF(OR(A340="",D340=""),"",E340*D340)</f>
        <v/>
      </c>
      <c r="G340" s="74" t="str">
        <f t="array" ref="G340">IF(SUMPRODUCT((成品明细表!$A$6:$A$1000&gt;=$G$4)*(成品明细表!$A$6:$A$1000&lt;=$H$4)*(成品明细表!$C$6:$C$1000=$A340)*(成品明细表!$I$6:$I$1000))=0,"",SUMPRODUCT((成品明细表!$A$6:$A$1000&gt;=$G$4)*(成品明细表!$A$6:$A$1000&lt;=$H$4)*(成品明细表!$C$6:$C$1000=$A340)*(成品明细表!$I$6:$I$1000)))</f>
        <v/>
      </c>
      <c r="H340" s="75" t="str">
        <f t="array" ref="H340">IF(A340="","",VLOOKUP(A340,基础资料!A:E,4,0))</f>
        <v/>
      </c>
      <c r="I340" s="76" t="str">
        <f t="array" ref="I340">IF(OR(A340="",G340=""),"",G340*H340)</f>
        <v/>
      </c>
      <c r="J340" s="74" t="str">
        <f t="array" ref="J340">IF(SUMPRODUCT((成品明细表!$A$6:$A$1000&gt;=$G$4)*(成品明细表!$A$6:$A$1000&lt;=$H$4)*(成品明细表!$C$6:$C$1000=$A340)*(成品明细表!$L$6:$L$1000))=0,"",SUMPRODUCT((成品明细表!$A$6:$A$1000&gt;=$G$4)*(成品明细表!$A$6:$A$1000&lt;=$H$4)*(成品明细表!$C$6:$C$1000=$A340)*(成品明细表!$L$6:$L$1000)))</f>
        <v/>
      </c>
      <c r="K340" s="98" t="str">
        <f t="array" ref="K340">IF(A340="","",VLOOKUP(A340,基础资料!A:E,4,0))</f>
        <v/>
      </c>
      <c r="L340" s="76" t="str">
        <f t="array" ref="L340">IF(OR(A340="",J340=""),"",J340*K340)</f>
        <v/>
      </c>
      <c r="M340" s="74" t="str">
        <f t="array" ref="M340">IF(AND(D340="",G340="",J340=""),"",IF(AND(D340="",G340=""),-J340,IF(AND(D340="",J340=""),-G340,IF(AND(G340="",J340=""),D340,IF(D340="",-G340-J340,IF(G340="",D340-J340,IF(J340="",D340-G340,D340-G340-J340)))))))</f>
        <v/>
      </c>
      <c r="N340" s="98" t="str">
        <f t="array" ref="N340">IF(A340="","",VLOOKUP(A340,基础资料!A:E,4,0))</f>
        <v/>
      </c>
      <c r="O340" s="76" t="str">
        <f t="array" ref="O340">IF(OR(A340="",M340=""),"",N340*M340)</f>
        <v/>
      </c>
    </row>
    <row r="341" spans="1:15" s="44" customFormat="1">
      <c r="A341" s="77"/>
      <c r="B341" s="78"/>
      <c r="C341" s="78"/>
      <c r="D341" s="79" t="str">
        <f t="array" ref="D341">IF(SUMPRODUCT((成品明细表!$A$6:$A$1000&gt;=$G$4)*(成品明细表!$A$6:$A$1000&lt;=$H$4)*(成品明细表!$C$6:$C$1000=$A341)*(成品明细表!$F$6:$F$1000))=0,"",SUMPRODUCT((成品明细表!$A$6:$A$1000&gt;=$G$4)*(成品明细表!$A$6:$A$1000&lt;=$H$4)*(成品明细表!$C$6:$C$1000=$A341)*(成品明细表!$F$6:$F$1000)))</f>
        <v/>
      </c>
      <c r="E341" s="80" t="str">
        <f t="array" ref="E341">IF(A341="","",VLOOKUP(A341,基础资料!A:E,4,0))</f>
        <v/>
      </c>
      <c r="F341" s="81" t="str">
        <f t="array" ref="F341">IF(OR(A341="",D341=""),"",E341*D341)</f>
        <v/>
      </c>
      <c r="G341" s="79" t="str">
        <f t="array" ref="G341">IF(SUMPRODUCT((成品明细表!$A$6:$A$1000&gt;=$G$4)*(成品明细表!$A$6:$A$1000&lt;=$H$4)*(成品明细表!$C$6:$C$1000=$A341)*(成品明细表!$I$6:$I$1000))=0,"",SUMPRODUCT((成品明细表!$A$6:$A$1000&gt;=$G$4)*(成品明细表!$A$6:$A$1000&lt;=$H$4)*(成品明细表!$C$6:$C$1000=$A341)*(成品明细表!$I$6:$I$1000)))</f>
        <v/>
      </c>
      <c r="H341" s="80" t="str">
        <f t="array" ref="H341">IF(A341="","",VLOOKUP(A341,基础资料!A:E,4,0))</f>
        <v/>
      </c>
      <c r="I341" s="81" t="str">
        <f t="array" ref="I341">IF(OR(A341="",G341=""),"",G341*H341)</f>
        <v/>
      </c>
      <c r="J341" s="79" t="str">
        <f t="array" ref="J341">IF(SUMPRODUCT((成品明细表!$A$6:$A$1000&gt;=$G$4)*(成品明细表!$A$6:$A$1000&lt;=$H$4)*(成品明细表!$C$6:$C$1000=$A341)*(成品明细表!$L$6:$L$1000))=0,"",SUMPRODUCT((成品明细表!$A$6:$A$1000&gt;=$G$4)*(成品明细表!$A$6:$A$1000&lt;=$H$4)*(成品明细表!$C$6:$C$1000=$A341)*(成品明细表!$L$6:$L$1000)))</f>
        <v/>
      </c>
      <c r="K341" s="99" t="str">
        <f t="array" ref="K341">IF(A341="","",VLOOKUP(A341,基础资料!A:E,4,0))</f>
        <v/>
      </c>
      <c r="L341" s="81" t="str">
        <f t="array" ref="L341">IF(OR(A341="",J341=""),"",J341*K341)</f>
        <v/>
      </c>
      <c r="M341" s="79" t="str">
        <f t="array" ref="M341">IF(AND(D341="",G341="",J341=""),"",IF(AND(D341="",G341=""),-J341,IF(AND(D341="",J341=""),-G341,IF(AND(G341="",J341=""),D341,IF(D341="",-G341-J341,IF(G341="",D341-J341,IF(J341="",D341-G341,D341-G341-J341)))))))</f>
        <v/>
      </c>
      <c r="N341" s="99" t="str">
        <f t="array" ref="N341">IF(A341="","",VLOOKUP(A341,基础资料!A:E,4,0))</f>
        <v/>
      </c>
      <c r="O341" s="81" t="str">
        <f t="array" ref="O341">IF(OR(A341="",M341=""),"",N341*M341)</f>
        <v/>
      </c>
    </row>
    <row r="342" spans="1:15" s="44" customFormat="1">
      <c r="A342" s="15"/>
      <c r="B342" s="73"/>
      <c r="C342" s="73"/>
      <c r="D342" s="74" t="str">
        <f t="array" ref="D342">IF(SUMPRODUCT((成品明细表!$A$6:$A$1000&gt;=$G$4)*(成品明细表!$A$6:$A$1000&lt;=$H$4)*(成品明细表!$C$6:$C$1000=$A342)*(成品明细表!$F$6:$F$1000))=0,"",SUMPRODUCT((成品明细表!$A$6:$A$1000&gt;=$G$4)*(成品明细表!$A$6:$A$1000&lt;=$H$4)*(成品明细表!$C$6:$C$1000=$A342)*(成品明细表!$F$6:$F$1000)))</f>
        <v/>
      </c>
      <c r="E342" s="75" t="str">
        <f t="array" ref="E342">IF(A342="","",VLOOKUP(A342,基础资料!A:E,4,0))</f>
        <v/>
      </c>
      <c r="F342" s="76" t="str">
        <f t="array" ref="F342">IF(OR(A342="",D342=""),"",E342*D342)</f>
        <v/>
      </c>
      <c r="G342" s="74" t="str">
        <f t="array" ref="G342">IF(SUMPRODUCT((成品明细表!$A$6:$A$1000&gt;=$G$4)*(成品明细表!$A$6:$A$1000&lt;=$H$4)*(成品明细表!$C$6:$C$1000=$A342)*(成品明细表!$I$6:$I$1000))=0,"",SUMPRODUCT((成品明细表!$A$6:$A$1000&gt;=$G$4)*(成品明细表!$A$6:$A$1000&lt;=$H$4)*(成品明细表!$C$6:$C$1000=$A342)*(成品明细表!$I$6:$I$1000)))</f>
        <v/>
      </c>
      <c r="H342" s="75" t="str">
        <f t="array" ref="H342">IF(A342="","",VLOOKUP(A342,基础资料!A:E,4,0))</f>
        <v/>
      </c>
      <c r="I342" s="76" t="str">
        <f t="array" ref="I342">IF(OR(A342="",G342=""),"",G342*H342)</f>
        <v/>
      </c>
      <c r="J342" s="74" t="str">
        <f t="array" ref="J342">IF(SUMPRODUCT((成品明细表!$A$6:$A$1000&gt;=$G$4)*(成品明细表!$A$6:$A$1000&lt;=$H$4)*(成品明细表!$C$6:$C$1000=$A342)*(成品明细表!$L$6:$L$1000))=0,"",SUMPRODUCT((成品明细表!$A$6:$A$1000&gt;=$G$4)*(成品明细表!$A$6:$A$1000&lt;=$H$4)*(成品明细表!$C$6:$C$1000=$A342)*(成品明细表!$L$6:$L$1000)))</f>
        <v/>
      </c>
      <c r="K342" s="98" t="str">
        <f t="array" ref="K342">IF(A342="","",VLOOKUP(A342,基础资料!A:E,4,0))</f>
        <v/>
      </c>
      <c r="L342" s="76" t="str">
        <f t="array" ref="L342">IF(OR(A342="",J342=""),"",J342*K342)</f>
        <v/>
      </c>
      <c r="M342" s="74" t="str">
        <f t="array" ref="M342">IF(AND(D342="",G342="",J342=""),"",IF(AND(D342="",G342=""),-J342,IF(AND(D342="",J342=""),-G342,IF(AND(G342="",J342=""),D342,IF(D342="",-G342-J342,IF(G342="",D342-J342,IF(J342="",D342-G342,D342-G342-J342)))))))</f>
        <v/>
      </c>
      <c r="N342" s="98" t="str">
        <f t="array" ref="N342">IF(A342="","",VLOOKUP(A342,基础资料!A:E,4,0))</f>
        <v/>
      </c>
      <c r="O342" s="76" t="str">
        <f t="array" ref="O342">IF(OR(A342="",M342=""),"",N342*M342)</f>
        <v/>
      </c>
    </row>
    <row r="343" spans="1:15" s="44" customFormat="1">
      <c r="A343" s="77"/>
      <c r="B343" s="78"/>
      <c r="C343" s="78"/>
      <c r="D343" s="79" t="str">
        <f t="array" ref="D343">IF(SUMPRODUCT((成品明细表!$A$6:$A$1000&gt;=$G$4)*(成品明细表!$A$6:$A$1000&lt;=$H$4)*(成品明细表!$C$6:$C$1000=$A343)*(成品明细表!$F$6:$F$1000))=0,"",SUMPRODUCT((成品明细表!$A$6:$A$1000&gt;=$G$4)*(成品明细表!$A$6:$A$1000&lt;=$H$4)*(成品明细表!$C$6:$C$1000=$A343)*(成品明细表!$F$6:$F$1000)))</f>
        <v/>
      </c>
      <c r="E343" s="80" t="str">
        <f t="array" ref="E343">IF(A343="","",VLOOKUP(A343,基础资料!A:E,4,0))</f>
        <v/>
      </c>
      <c r="F343" s="81" t="str">
        <f t="array" ref="F343">IF(OR(A343="",D343=""),"",E343*D343)</f>
        <v/>
      </c>
      <c r="G343" s="79" t="str">
        <f t="array" ref="G343">IF(SUMPRODUCT((成品明细表!$A$6:$A$1000&gt;=$G$4)*(成品明细表!$A$6:$A$1000&lt;=$H$4)*(成品明细表!$C$6:$C$1000=$A343)*(成品明细表!$I$6:$I$1000))=0,"",SUMPRODUCT((成品明细表!$A$6:$A$1000&gt;=$G$4)*(成品明细表!$A$6:$A$1000&lt;=$H$4)*(成品明细表!$C$6:$C$1000=$A343)*(成品明细表!$I$6:$I$1000)))</f>
        <v/>
      </c>
      <c r="H343" s="80" t="str">
        <f t="array" ref="H343">IF(A343="","",VLOOKUP(A343,基础资料!A:E,4,0))</f>
        <v/>
      </c>
      <c r="I343" s="81" t="str">
        <f t="array" ref="I343">IF(OR(A343="",G343=""),"",G343*H343)</f>
        <v/>
      </c>
      <c r="J343" s="79" t="str">
        <f t="array" ref="J343">IF(SUMPRODUCT((成品明细表!$A$6:$A$1000&gt;=$G$4)*(成品明细表!$A$6:$A$1000&lt;=$H$4)*(成品明细表!$C$6:$C$1000=$A343)*(成品明细表!$L$6:$L$1000))=0,"",SUMPRODUCT((成品明细表!$A$6:$A$1000&gt;=$G$4)*(成品明细表!$A$6:$A$1000&lt;=$H$4)*(成品明细表!$C$6:$C$1000=$A343)*(成品明细表!$L$6:$L$1000)))</f>
        <v/>
      </c>
      <c r="K343" s="99" t="str">
        <f t="array" ref="K343">IF(A343="","",VLOOKUP(A343,基础资料!A:E,4,0))</f>
        <v/>
      </c>
      <c r="L343" s="81" t="str">
        <f t="array" ref="L343">IF(OR(A343="",J343=""),"",J343*K343)</f>
        <v/>
      </c>
      <c r="M343" s="79" t="str">
        <f t="array" ref="M343">IF(AND(D343="",G343="",J343=""),"",IF(AND(D343="",G343=""),-J343,IF(AND(D343="",J343=""),-G343,IF(AND(G343="",J343=""),D343,IF(D343="",-G343-J343,IF(G343="",D343-J343,IF(J343="",D343-G343,D343-G343-J343)))))))</f>
        <v/>
      </c>
      <c r="N343" s="99" t="str">
        <f t="array" ref="N343">IF(A343="","",VLOOKUP(A343,基础资料!A:E,4,0))</f>
        <v/>
      </c>
      <c r="O343" s="81" t="str">
        <f t="array" ref="O343">IF(OR(A343="",M343=""),"",N343*M343)</f>
        <v/>
      </c>
    </row>
    <row r="344" spans="1:15" s="44" customFormat="1">
      <c r="A344" s="15"/>
      <c r="B344" s="73"/>
      <c r="C344" s="73"/>
      <c r="D344" s="74" t="str">
        <f t="array" ref="D344">IF(SUMPRODUCT((成品明细表!$A$6:$A$1000&gt;=$G$4)*(成品明细表!$A$6:$A$1000&lt;=$H$4)*(成品明细表!$C$6:$C$1000=$A344)*(成品明细表!$F$6:$F$1000))=0,"",SUMPRODUCT((成品明细表!$A$6:$A$1000&gt;=$G$4)*(成品明细表!$A$6:$A$1000&lt;=$H$4)*(成品明细表!$C$6:$C$1000=$A344)*(成品明细表!$F$6:$F$1000)))</f>
        <v/>
      </c>
      <c r="E344" s="75" t="str">
        <f t="array" ref="E344">IF(A344="","",VLOOKUP(A344,基础资料!A:E,4,0))</f>
        <v/>
      </c>
      <c r="F344" s="76" t="str">
        <f t="array" ref="F344">IF(OR(A344="",D344=""),"",E344*D344)</f>
        <v/>
      </c>
      <c r="G344" s="74" t="str">
        <f t="array" ref="G344">IF(SUMPRODUCT((成品明细表!$A$6:$A$1000&gt;=$G$4)*(成品明细表!$A$6:$A$1000&lt;=$H$4)*(成品明细表!$C$6:$C$1000=$A344)*(成品明细表!$I$6:$I$1000))=0,"",SUMPRODUCT((成品明细表!$A$6:$A$1000&gt;=$G$4)*(成品明细表!$A$6:$A$1000&lt;=$H$4)*(成品明细表!$C$6:$C$1000=$A344)*(成品明细表!$I$6:$I$1000)))</f>
        <v/>
      </c>
      <c r="H344" s="75" t="str">
        <f t="array" ref="H344">IF(A344="","",VLOOKUP(A344,基础资料!A:E,4,0))</f>
        <v/>
      </c>
      <c r="I344" s="76" t="str">
        <f t="array" ref="I344">IF(OR(A344="",G344=""),"",G344*H344)</f>
        <v/>
      </c>
      <c r="J344" s="74" t="str">
        <f t="array" ref="J344">IF(SUMPRODUCT((成品明细表!$A$6:$A$1000&gt;=$G$4)*(成品明细表!$A$6:$A$1000&lt;=$H$4)*(成品明细表!$C$6:$C$1000=$A344)*(成品明细表!$L$6:$L$1000))=0,"",SUMPRODUCT((成品明细表!$A$6:$A$1000&gt;=$G$4)*(成品明细表!$A$6:$A$1000&lt;=$H$4)*(成品明细表!$C$6:$C$1000=$A344)*(成品明细表!$L$6:$L$1000)))</f>
        <v/>
      </c>
      <c r="K344" s="98" t="str">
        <f t="array" ref="K344">IF(A344="","",VLOOKUP(A344,基础资料!A:E,4,0))</f>
        <v/>
      </c>
      <c r="L344" s="76" t="str">
        <f t="array" ref="L344">IF(OR(A344="",J344=""),"",J344*K344)</f>
        <v/>
      </c>
      <c r="M344" s="74" t="str">
        <f t="array" ref="M344">IF(AND(D344="",G344="",J344=""),"",IF(AND(D344="",G344=""),-J344,IF(AND(D344="",J344=""),-G344,IF(AND(G344="",J344=""),D344,IF(D344="",-G344-J344,IF(G344="",D344-J344,IF(J344="",D344-G344,D344-G344-J344)))))))</f>
        <v/>
      </c>
      <c r="N344" s="98" t="str">
        <f t="array" ref="N344">IF(A344="","",VLOOKUP(A344,基础资料!A:E,4,0))</f>
        <v/>
      </c>
      <c r="O344" s="76" t="str">
        <f t="array" ref="O344">IF(OR(A344="",M344=""),"",N344*M344)</f>
        <v/>
      </c>
    </row>
    <row r="345" spans="1:15" s="44" customFormat="1">
      <c r="A345" s="77"/>
      <c r="B345" s="78"/>
      <c r="C345" s="78"/>
      <c r="D345" s="79" t="str">
        <f t="array" ref="D345">IF(SUMPRODUCT((成品明细表!$A$6:$A$1000&gt;=$G$4)*(成品明细表!$A$6:$A$1000&lt;=$H$4)*(成品明细表!$C$6:$C$1000=$A345)*(成品明细表!$F$6:$F$1000))=0,"",SUMPRODUCT((成品明细表!$A$6:$A$1000&gt;=$G$4)*(成品明细表!$A$6:$A$1000&lt;=$H$4)*(成品明细表!$C$6:$C$1000=$A345)*(成品明细表!$F$6:$F$1000)))</f>
        <v/>
      </c>
      <c r="E345" s="80" t="str">
        <f t="array" ref="E345">IF(A345="","",VLOOKUP(A345,基础资料!A:E,4,0))</f>
        <v/>
      </c>
      <c r="F345" s="81" t="str">
        <f t="array" ref="F345">IF(OR(A345="",D345=""),"",E345*D345)</f>
        <v/>
      </c>
      <c r="G345" s="79" t="str">
        <f t="array" ref="G345">IF(SUMPRODUCT((成品明细表!$A$6:$A$1000&gt;=$G$4)*(成品明细表!$A$6:$A$1000&lt;=$H$4)*(成品明细表!$C$6:$C$1000=$A345)*(成品明细表!$I$6:$I$1000))=0,"",SUMPRODUCT((成品明细表!$A$6:$A$1000&gt;=$G$4)*(成品明细表!$A$6:$A$1000&lt;=$H$4)*(成品明细表!$C$6:$C$1000=$A345)*(成品明细表!$I$6:$I$1000)))</f>
        <v/>
      </c>
      <c r="H345" s="80" t="str">
        <f t="array" ref="H345">IF(A345="","",VLOOKUP(A345,基础资料!A:E,4,0))</f>
        <v/>
      </c>
      <c r="I345" s="81" t="str">
        <f t="array" ref="I345">IF(OR(A345="",G345=""),"",G345*H345)</f>
        <v/>
      </c>
      <c r="J345" s="79" t="str">
        <f t="array" ref="J345">IF(SUMPRODUCT((成品明细表!$A$6:$A$1000&gt;=$G$4)*(成品明细表!$A$6:$A$1000&lt;=$H$4)*(成品明细表!$C$6:$C$1000=$A345)*(成品明细表!$L$6:$L$1000))=0,"",SUMPRODUCT((成品明细表!$A$6:$A$1000&gt;=$G$4)*(成品明细表!$A$6:$A$1000&lt;=$H$4)*(成品明细表!$C$6:$C$1000=$A345)*(成品明细表!$L$6:$L$1000)))</f>
        <v/>
      </c>
      <c r="K345" s="99" t="str">
        <f t="array" ref="K345">IF(A345="","",VLOOKUP(A345,基础资料!A:E,4,0))</f>
        <v/>
      </c>
      <c r="L345" s="81" t="str">
        <f t="array" ref="L345">IF(OR(A345="",J345=""),"",J345*K345)</f>
        <v/>
      </c>
      <c r="M345" s="79" t="str">
        <f t="array" ref="M345">IF(AND(D345="",G345="",J345=""),"",IF(AND(D345="",G345=""),-J345,IF(AND(D345="",J345=""),-G345,IF(AND(G345="",J345=""),D345,IF(D345="",-G345-J345,IF(G345="",D345-J345,IF(J345="",D345-G345,D345-G345-J345)))))))</f>
        <v/>
      </c>
      <c r="N345" s="99" t="str">
        <f t="array" ref="N345">IF(A345="","",VLOOKUP(A345,基础资料!A:E,4,0))</f>
        <v/>
      </c>
      <c r="O345" s="81" t="str">
        <f t="array" ref="O345">IF(OR(A345="",M345=""),"",N345*M345)</f>
        <v/>
      </c>
    </row>
    <row r="346" spans="1:15" s="44" customFormat="1">
      <c r="A346" s="15"/>
      <c r="B346" s="73"/>
      <c r="C346" s="73"/>
      <c r="D346" s="74" t="str">
        <f t="array" ref="D346">IF(SUMPRODUCT((成品明细表!$A$6:$A$1000&gt;=$G$4)*(成品明细表!$A$6:$A$1000&lt;=$H$4)*(成品明细表!$C$6:$C$1000=$A346)*(成品明细表!$F$6:$F$1000))=0,"",SUMPRODUCT((成品明细表!$A$6:$A$1000&gt;=$G$4)*(成品明细表!$A$6:$A$1000&lt;=$H$4)*(成品明细表!$C$6:$C$1000=$A346)*(成品明细表!$F$6:$F$1000)))</f>
        <v/>
      </c>
      <c r="E346" s="75" t="str">
        <f t="array" ref="E346">IF(A346="","",VLOOKUP(A346,基础资料!A:E,4,0))</f>
        <v/>
      </c>
      <c r="F346" s="76" t="str">
        <f t="array" ref="F346">IF(OR(A346="",D346=""),"",E346*D346)</f>
        <v/>
      </c>
      <c r="G346" s="74" t="str">
        <f t="array" ref="G346">IF(SUMPRODUCT((成品明细表!$A$6:$A$1000&gt;=$G$4)*(成品明细表!$A$6:$A$1000&lt;=$H$4)*(成品明细表!$C$6:$C$1000=$A346)*(成品明细表!$I$6:$I$1000))=0,"",SUMPRODUCT((成品明细表!$A$6:$A$1000&gt;=$G$4)*(成品明细表!$A$6:$A$1000&lt;=$H$4)*(成品明细表!$C$6:$C$1000=$A346)*(成品明细表!$I$6:$I$1000)))</f>
        <v/>
      </c>
      <c r="H346" s="75" t="str">
        <f t="array" ref="H346">IF(A346="","",VLOOKUP(A346,基础资料!A:E,4,0))</f>
        <v/>
      </c>
      <c r="I346" s="76" t="str">
        <f t="array" ref="I346">IF(OR(A346="",G346=""),"",G346*H346)</f>
        <v/>
      </c>
      <c r="J346" s="74" t="str">
        <f t="array" ref="J346">IF(SUMPRODUCT((成品明细表!$A$6:$A$1000&gt;=$G$4)*(成品明细表!$A$6:$A$1000&lt;=$H$4)*(成品明细表!$C$6:$C$1000=$A346)*(成品明细表!$L$6:$L$1000))=0,"",SUMPRODUCT((成品明细表!$A$6:$A$1000&gt;=$G$4)*(成品明细表!$A$6:$A$1000&lt;=$H$4)*(成品明细表!$C$6:$C$1000=$A346)*(成品明细表!$L$6:$L$1000)))</f>
        <v/>
      </c>
      <c r="K346" s="98" t="str">
        <f t="array" ref="K346">IF(A346="","",VLOOKUP(A346,基础资料!A:E,4,0))</f>
        <v/>
      </c>
      <c r="L346" s="76" t="str">
        <f t="array" ref="L346">IF(OR(A346="",J346=""),"",J346*K346)</f>
        <v/>
      </c>
      <c r="M346" s="74" t="str">
        <f t="array" ref="M346">IF(AND(D346="",G346="",J346=""),"",IF(AND(D346="",G346=""),-J346,IF(AND(D346="",J346=""),-G346,IF(AND(G346="",J346=""),D346,IF(D346="",-G346-J346,IF(G346="",D346-J346,IF(J346="",D346-G346,D346-G346-J346)))))))</f>
        <v/>
      </c>
      <c r="N346" s="98" t="str">
        <f t="array" ref="N346">IF(A346="","",VLOOKUP(A346,基础资料!A:E,4,0))</f>
        <v/>
      </c>
      <c r="O346" s="76" t="str">
        <f t="array" ref="O346">IF(OR(A346="",M346=""),"",N346*M346)</f>
        <v/>
      </c>
    </row>
    <row r="347" spans="1:15" s="44" customFormat="1">
      <c r="A347" s="77"/>
      <c r="B347" s="78"/>
      <c r="C347" s="78"/>
      <c r="D347" s="79" t="str">
        <f t="array" ref="D347">IF(SUMPRODUCT((成品明细表!$A$6:$A$1000&gt;=$G$4)*(成品明细表!$A$6:$A$1000&lt;=$H$4)*(成品明细表!$C$6:$C$1000=$A347)*(成品明细表!$F$6:$F$1000))=0,"",SUMPRODUCT((成品明细表!$A$6:$A$1000&gt;=$G$4)*(成品明细表!$A$6:$A$1000&lt;=$H$4)*(成品明细表!$C$6:$C$1000=$A347)*(成品明细表!$F$6:$F$1000)))</f>
        <v/>
      </c>
      <c r="E347" s="80" t="str">
        <f t="array" ref="E347">IF(A347="","",VLOOKUP(A347,基础资料!A:E,4,0))</f>
        <v/>
      </c>
      <c r="F347" s="81" t="str">
        <f t="array" ref="F347">IF(OR(A347="",D347=""),"",E347*D347)</f>
        <v/>
      </c>
      <c r="G347" s="79" t="str">
        <f t="array" ref="G347">IF(SUMPRODUCT((成品明细表!$A$6:$A$1000&gt;=$G$4)*(成品明细表!$A$6:$A$1000&lt;=$H$4)*(成品明细表!$C$6:$C$1000=$A347)*(成品明细表!$I$6:$I$1000))=0,"",SUMPRODUCT((成品明细表!$A$6:$A$1000&gt;=$G$4)*(成品明细表!$A$6:$A$1000&lt;=$H$4)*(成品明细表!$C$6:$C$1000=$A347)*(成品明细表!$I$6:$I$1000)))</f>
        <v/>
      </c>
      <c r="H347" s="80" t="str">
        <f t="array" ref="H347">IF(A347="","",VLOOKUP(A347,基础资料!A:E,4,0))</f>
        <v/>
      </c>
      <c r="I347" s="81" t="str">
        <f t="array" ref="I347">IF(OR(A347="",G347=""),"",G347*H347)</f>
        <v/>
      </c>
      <c r="J347" s="79" t="str">
        <f t="array" ref="J347">IF(SUMPRODUCT((成品明细表!$A$6:$A$1000&gt;=$G$4)*(成品明细表!$A$6:$A$1000&lt;=$H$4)*(成品明细表!$C$6:$C$1000=$A347)*(成品明细表!$L$6:$L$1000))=0,"",SUMPRODUCT((成品明细表!$A$6:$A$1000&gt;=$G$4)*(成品明细表!$A$6:$A$1000&lt;=$H$4)*(成品明细表!$C$6:$C$1000=$A347)*(成品明细表!$L$6:$L$1000)))</f>
        <v/>
      </c>
      <c r="K347" s="99" t="str">
        <f t="array" ref="K347">IF(A347="","",VLOOKUP(A347,基础资料!A:E,4,0))</f>
        <v/>
      </c>
      <c r="L347" s="81" t="str">
        <f t="array" ref="L347">IF(OR(A347="",J347=""),"",J347*K347)</f>
        <v/>
      </c>
      <c r="M347" s="79" t="str">
        <f t="array" ref="M347">IF(AND(D347="",G347="",J347=""),"",IF(AND(D347="",G347=""),-J347,IF(AND(D347="",J347=""),-G347,IF(AND(G347="",J347=""),D347,IF(D347="",-G347-J347,IF(G347="",D347-J347,IF(J347="",D347-G347,D347-G347-J347)))))))</f>
        <v/>
      </c>
      <c r="N347" s="99" t="str">
        <f t="array" ref="N347">IF(A347="","",VLOOKUP(A347,基础资料!A:E,4,0))</f>
        <v/>
      </c>
      <c r="O347" s="81" t="str">
        <f t="array" ref="O347">IF(OR(A347="",M347=""),"",N347*M347)</f>
        <v/>
      </c>
    </row>
    <row r="348" spans="1:15" s="44" customFormat="1">
      <c r="A348" s="15"/>
      <c r="B348" s="73"/>
      <c r="C348" s="73"/>
      <c r="D348" s="74" t="str">
        <f t="array" ref="D348">IF(SUMPRODUCT((成品明细表!$A$6:$A$1000&gt;=$G$4)*(成品明细表!$A$6:$A$1000&lt;=$H$4)*(成品明细表!$C$6:$C$1000=$A348)*(成品明细表!$F$6:$F$1000))=0,"",SUMPRODUCT((成品明细表!$A$6:$A$1000&gt;=$G$4)*(成品明细表!$A$6:$A$1000&lt;=$H$4)*(成品明细表!$C$6:$C$1000=$A348)*(成品明细表!$F$6:$F$1000)))</f>
        <v/>
      </c>
      <c r="E348" s="75" t="str">
        <f t="array" ref="E348">IF(A348="","",VLOOKUP(A348,基础资料!A:E,4,0))</f>
        <v/>
      </c>
      <c r="F348" s="76" t="str">
        <f t="array" ref="F348">IF(OR(A348="",D348=""),"",E348*D348)</f>
        <v/>
      </c>
      <c r="G348" s="74" t="str">
        <f t="array" ref="G348">IF(SUMPRODUCT((成品明细表!$A$6:$A$1000&gt;=$G$4)*(成品明细表!$A$6:$A$1000&lt;=$H$4)*(成品明细表!$C$6:$C$1000=$A348)*(成品明细表!$I$6:$I$1000))=0,"",SUMPRODUCT((成品明细表!$A$6:$A$1000&gt;=$G$4)*(成品明细表!$A$6:$A$1000&lt;=$H$4)*(成品明细表!$C$6:$C$1000=$A348)*(成品明细表!$I$6:$I$1000)))</f>
        <v/>
      </c>
      <c r="H348" s="75" t="str">
        <f t="array" ref="H348">IF(A348="","",VLOOKUP(A348,基础资料!A:E,4,0))</f>
        <v/>
      </c>
      <c r="I348" s="76" t="str">
        <f t="array" ref="I348">IF(OR(A348="",G348=""),"",G348*H348)</f>
        <v/>
      </c>
      <c r="J348" s="74" t="str">
        <f t="array" ref="J348">IF(SUMPRODUCT((成品明细表!$A$6:$A$1000&gt;=$G$4)*(成品明细表!$A$6:$A$1000&lt;=$H$4)*(成品明细表!$C$6:$C$1000=$A348)*(成品明细表!$L$6:$L$1000))=0,"",SUMPRODUCT((成品明细表!$A$6:$A$1000&gt;=$G$4)*(成品明细表!$A$6:$A$1000&lt;=$H$4)*(成品明细表!$C$6:$C$1000=$A348)*(成品明细表!$L$6:$L$1000)))</f>
        <v/>
      </c>
      <c r="K348" s="98" t="str">
        <f t="array" ref="K348">IF(A348="","",VLOOKUP(A348,基础资料!A:E,4,0))</f>
        <v/>
      </c>
      <c r="L348" s="76" t="str">
        <f t="array" ref="L348">IF(OR(A348="",J348=""),"",J348*K348)</f>
        <v/>
      </c>
      <c r="M348" s="74" t="str">
        <f t="array" ref="M348">IF(AND(D348="",G348="",J348=""),"",IF(AND(D348="",G348=""),-J348,IF(AND(D348="",J348=""),-G348,IF(AND(G348="",J348=""),D348,IF(D348="",-G348-J348,IF(G348="",D348-J348,IF(J348="",D348-G348,D348-G348-J348)))))))</f>
        <v/>
      </c>
      <c r="N348" s="98" t="str">
        <f t="array" ref="N348">IF(A348="","",VLOOKUP(A348,基础资料!A:E,4,0))</f>
        <v/>
      </c>
      <c r="O348" s="76" t="str">
        <f t="array" ref="O348">IF(OR(A348="",M348=""),"",N348*M348)</f>
        <v/>
      </c>
    </row>
    <row r="349" spans="1:15" s="44" customFormat="1">
      <c r="A349" s="77"/>
      <c r="B349" s="78"/>
      <c r="C349" s="78"/>
      <c r="D349" s="79" t="str">
        <f t="array" ref="D349">IF(SUMPRODUCT((成品明细表!$A$6:$A$1000&gt;=$G$4)*(成品明细表!$A$6:$A$1000&lt;=$H$4)*(成品明细表!$C$6:$C$1000=$A349)*(成品明细表!$F$6:$F$1000))=0,"",SUMPRODUCT((成品明细表!$A$6:$A$1000&gt;=$G$4)*(成品明细表!$A$6:$A$1000&lt;=$H$4)*(成品明细表!$C$6:$C$1000=$A349)*(成品明细表!$F$6:$F$1000)))</f>
        <v/>
      </c>
      <c r="E349" s="80" t="str">
        <f t="array" ref="E349">IF(A349="","",VLOOKUP(A349,基础资料!A:E,4,0))</f>
        <v/>
      </c>
      <c r="F349" s="81" t="str">
        <f t="array" ref="F349">IF(OR(A349="",D349=""),"",E349*D349)</f>
        <v/>
      </c>
      <c r="G349" s="79" t="str">
        <f t="array" ref="G349">IF(SUMPRODUCT((成品明细表!$A$6:$A$1000&gt;=$G$4)*(成品明细表!$A$6:$A$1000&lt;=$H$4)*(成品明细表!$C$6:$C$1000=$A349)*(成品明细表!$I$6:$I$1000))=0,"",SUMPRODUCT((成品明细表!$A$6:$A$1000&gt;=$G$4)*(成品明细表!$A$6:$A$1000&lt;=$H$4)*(成品明细表!$C$6:$C$1000=$A349)*(成品明细表!$I$6:$I$1000)))</f>
        <v/>
      </c>
      <c r="H349" s="80" t="str">
        <f t="array" ref="H349">IF(A349="","",VLOOKUP(A349,基础资料!A:E,4,0))</f>
        <v/>
      </c>
      <c r="I349" s="81" t="str">
        <f t="array" ref="I349">IF(OR(A349="",G349=""),"",G349*H349)</f>
        <v/>
      </c>
      <c r="J349" s="79" t="str">
        <f t="array" ref="J349">IF(SUMPRODUCT((成品明细表!$A$6:$A$1000&gt;=$G$4)*(成品明细表!$A$6:$A$1000&lt;=$H$4)*(成品明细表!$C$6:$C$1000=$A349)*(成品明细表!$L$6:$L$1000))=0,"",SUMPRODUCT((成品明细表!$A$6:$A$1000&gt;=$G$4)*(成品明细表!$A$6:$A$1000&lt;=$H$4)*(成品明细表!$C$6:$C$1000=$A349)*(成品明细表!$L$6:$L$1000)))</f>
        <v/>
      </c>
      <c r="K349" s="99" t="str">
        <f t="array" ref="K349">IF(A349="","",VLOOKUP(A349,基础资料!A:E,4,0))</f>
        <v/>
      </c>
      <c r="L349" s="81" t="str">
        <f t="array" ref="L349">IF(OR(A349="",J349=""),"",J349*K349)</f>
        <v/>
      </c>
      <c r="M349" s="79" t="str">
        <f t="array" ref="M349">IF(AND(D349="",G349="",J349=""),"",IF(AND(D349="",G349=""),-J349,IF(AND(D349="",J349=""),-G349,IF(AND(G349="",J349=""),D349,IF(D349="",-G349-J349,IF(G349="",D349-J349,IF(J349="",D349-G349,D349-G349-J349)))))))</f>
        <v/>
      </c>
      <c r="N349" s="99" t="str">
        <f t="array" ref="N349">IF(A349="","",VLOOKUP(A349,基础资料!A:E,4,0))</f>
        <v/>
      </c>
      <c r="O349" s="81" t="str">
        <f t="array" ref="O349">IF(OR(A349="",M349=""),"",N349*M349)</f>
        <v/>
      </c>
    </row>
    <row r="350" spans="1:15" s="44" customFormat="1">
      <c r="A350" s="15"/>
      <c r="B350" s="73"/>
      <c r="C350" s="73"/>
      <c r="D350" s="74" t="str">
        <f t="array" ref="D350">IF(SUMPRODUCT((成品明细表!$A$6:$A$1000&gt;=$G$4)*(成品明细表!$A$6:$A$1000&lt;=$H$4)*(成品明细表!$C$6:$C$1000=$A350)*(成品明细表!$F$6:$F$1000))=0,"",SUMPRODUCT((成品明细表!$A$6:$A$1000&gt;=$G$4)*(成品明细表!$A$6:$A$1000&lt;=$H$4)*(成品明细表!$C$6:$C$1000=$A350)*(成品明细表!$F$6:$F$1000)))</f>
        <v/>
      </c>
      <c r="E350" s="75" t="str">
        <f t="array" ref="E350">IF(A350="","",VLOOKUP(A350,基础资料!A:E,4,0))</f>
        <v/>
      </c>
      <c r="F350" s="76" t="str">
        <f t="array" ref="F350">IF(OR(A350="",D350=""),"",E350*D350)</f>
        <v/>
      </c>
      <c r="G350" s="74" t="str">
        <f t="array" ref="G350">IF(SUMPRODUCT((成品明细表!$A$6:$A$1000&gt;=$G$4)*(成品明细表!$A$6:$A$1000&lt;=$H$4)*(成品明细表!$C$6:$C$1000=$A350)*(成品明细表!$I$6:$I$1000))=0,"",SUMPRODUCT((成品明细表!$A$6:$A$1000&gt;=$G$4)*(成品明细表!$A$6:$A$1000&lt;=$H$4)*(成品明细表!$C$6:$C$1000=$A350)*(成品明细表!$I$6:$I$1000)))</f>
        <v/>
      </c>
      <c r="H350" s="75" t="str">
        <f t="array" ref="H350">IF(A350="","",VLOOKUP(A350,基础资料!A:E,4,0))</f>
        <v/>
      </c>
      <c r="I350" s="76" t="str">
        <f t="array" ref="I350">IF(OR(A350="",G350=""),"",G350*H350)</f>
        <v/>
      </c>
      <c r="J350" s="74" t="str">
        <f t="array" ref="J350">IF(SUMPRODUCT((成品明细表!$A$6:$A$1000&gt;=$G$4)*(成品明细表!$A$6:$A$1000&lt;=$H$4)*(成品明细表!$C$6:$C$1000=$A350)*(成品明细表!$L$6:$L$1000))=0,"",SUMPRODUCT((成品明细表!$A$6:$A$1000&gt;=$G$4)*(成品明细表!$A$6:$A$1000&lt;=$H$4)*(成品明细表!$C$6:$C$1000=$A350)*(成品明细表!$L$6:$L$1000)))</f>
        <v/>
      </c>
      <c r="K350" s="98" t="str">
        <f t="array" ref="K350">IF(A350="","",VLOOKUP(A350,基础资料!A:E,4,0))</f>
        <v/>
      </c>
      <c r="L350" s="76" t="str">
        <f t="array" ref="L350">IF(OR(A350="",J350=""),"",J350*K350)</f>
        <v/>
      </c>
      <c r="M350" s="74" t="str">
        <f t="array" ref="M350">IF(AND(D350="",G350="",J350=""),"",IF(AND(D350="",G350=""),-J350,IF(AND(D350="",J350=""),-G350,IF(AND(G350="",J350=""),D350,IF(D350="",-G350-J350,IF(G350="",D350-J350,IF(J350="",D350-G350,D350-G350-J350)))))))</f>
        <v/>
      </c>
      <c r="N350" s="98" t="str">
        <f t="array" ref="N350">IF(A350="","",VLOOKUP(A350,基础资料!A:E,4,0))</f>
        <v/>
      </c>
      <c r="O350" s="76" t="str">
        <f t="array" ref="O350">IF(OR(A350="",M350=""),"",N350*M350)</f>
        <v/>
      </c>
    </row>
    <row r="351" spans="1:15" s="44" customFormat="1">
      <c r="A351" s="77"/>
      <c r="B351" s="78"/>
      <c r="C351" s="78"/>
      <c r="D351" s="79" t="str">
        <f t="array" ref="D351">IF(SUMPRODUCT((成品明细表!$A$6:$A$1000&gt;=$G$4)*(成品明细表!$A$6:$A$1000&lt;=$H$4)*(成品明细表!$C$6:$C$1000=$A351)*(成品明细表!$F$6:$F$1000))=0,"",SUMPRODUCT((成品明细表!$A$6:$A$1000&gt;=$G$4)*(成品明细表!$A$6:$A$1000&lt;=$H$4)*(成品明细表!$C$6:$C$1000=$A351)*(成品明细表!$F$6:$F$1000)))</f>
        <v/>
      </c>
      <c r="E351" s="80" t="str">
        <f t="array" ref="E351">IF(A351="","",VLOOKUP(A351,基础资料!A:E,4,0))</f>
        <v/>
      </c>
      <c r="F351" s="81" t="str">
        <f t="array" ref="F351">IF(OR(A351="",D351=""),"",E351*D351)</f>
        <v/>
      </c>
      <c r="G351" s="79" t="str">
        <f t="array" ref="G351">IF(SUMPRODUCT((成品明细表!$A$6:$A$1000&gt;=$G$4)*(成品明细表!$A$6:$A$1000&lt;=$H$4)*(成品明细表!$C$6:$C$1000=$A351)*(成品明细表!$I$6:$I$1000))=0,"",SUMPRODUCT((成品明细表!$A$6:$A$1000&gt;=$G$4)*(成品明细表!$A$6:$A$1000&lt;=$H$4)*(成品明细表!$C$6:$C$1000=$A351)*(成品明细表!$I$6:$I$1000)))</f>
        <v/>
      </c>
      <c r="H351" s="80" t="str">
        <f t="array" ref="H351">IF(A351="","",VLOOKUP(A351,基础资料!A:E,4,0))</f>
        <v/>
      </c>
      <c r="I351" s="81" t="str">
        <f t="array" ref="I351">IF(OR(A351="",G351=""),"",G351*H351)</f>
        <v/>
      </c>
      <c r="J351" s="79" t="str">
        <f t="array" ref="J351">IF(SUMPRODUCT((成品明细表!$A$6:$A$1000&gt;=$G$4)*(成品明细表!$A$6:$A$1000&lt;=$H$4)*(成品明细表!$C$6:$C$1000=$A351)*(成品明细表!$L$6:$L$1000))=0,"",SUMPRODUCT((成品明细表!$A$6:$A$1000&gt;=$G$4)*(成品明细表!$A$6:$A$1000&lt;=$H$4)*(成品明细表!$C$6:$C$1000=$A351)*(成品明细表!$L$6:$L$1000)))</f>
        <v/>
      </c>
      <c r="K351" s="99" t="str">
        <f t="array" ref="K351">IF(A351="","",VLOOKUP(A351,基础资料!A:E,4,0))</f>
        <v/>
      </c>
      <c r="L351" s="81" t="str">
        <f t="array" ref="L351">IF(OR(A351="",J351=""),"",J351*K351)</f>
        <v/>
      </c>
      <c r="M351" s="79" t="str">
        <f t="array" ref="M351">IF(AND(D351="",G351="",J351=""),"",IF(AND(D351="",G351=""),-J351,IF(AND(D351="",J351=""),-G351,IF(AND(G351="",J351=""),D351,IF(D351="",-G351-J351,IF(G351="",D351-J351,IF(J351="",D351-G351,D351-G351-J351)))))))</f>
        <v/>
      </c>
      <c r="N351" s="99" t="str">
        <f t="array" ref="N351">IF(A351="","",VLOOKUP(A351,基础资料!A:E,4,0))</f>
        <v/>
      </c>
      <c r="O351" s="81" t="str">
        <f t="array" ref="O351">IF(OR(A351="",M351=""),"",N351*M351)</f>
        <v/>
      </c>
    </row>
    <row r="352" spans="1:15" s="44" customFormat="1">
      <c r="A352" s="15"/>
      <c r="B352" s="73"/>
      <c r="C352" s="73"/>
      <c r="D352" s="74" t="str">
        <f t="array" ref="D352">IF(SUMPRODUCT((成品明细表!$A$6:$A$1000&gt;=$G$4)*(成品明细表!$A$6:$A$1000&lt;=$H$4)*(成品明细表!$C$6:$C$1000=$A352)*(成品明细表!$F$6:$F$1000))=0,"",SUMPRODUCT((成品明细表!$A$6:$A$1000&gt;=$G$4)*(成品明细表!$A$6:$A$1000&lt;=$H$4)*(成品明细表!$C$6:$C$1000=$A352)*(成品明细表!$F$6:$F$1000)))</f>
        <v/>
      </c>
      <c r="E352" s="75" t="str">
        <f t="array" ref="E352">IF(A352="","",VLOOKUP(A352,基础资料!A:E,4,0))</f>
        <v/>
      </c>
      <c r="F352" s="76" t="str">
        <f t="array" ref="F352">IF(OR(A352="",D352=""),"",E352*D352)</f>
        <v/>
      </c>
      <c r="G352" s="74" t="str">
        <f t="array" ref="G352">IF(SUMPRODUCT((成品明细表!$A$6:$A$1000&gt;=$G$4)*(成品明细表!$A$6:$A$1000&lt;=$H$4)*(成品明细表!$C$6:$C$1000=$A352)*(成品明细表!$I$6:$I$1000))=0,"",SUMPRODUCT((成品明细表!$A$6:$A$1000&gt;=$G$4)*(成品明细表!$A$6:$A$1000&lt;=$H$4)*(成品明细表!$C$6:$C$1000=$A352)*(成品明细表!$I$6:$I$1000)))</f>
        <v/>
      </c>
      <c r="H352" s="75" t="str">
        <f t="array" ref="H352">IF(A352="","",VLOOKUP(A352,基础资料!A:E,4,0))</f>
        <v/>
      </c>
      <c r="I352" s="76" t="str">
        <f t="array" ref="I352">IF(OR(A352="",G352=""),"",G352*H352)</f>
        <v/>
      </c>
      <c r="J352" s="74" t="str">
        <f t="array" ref="J352">IF(SUMPRODUCT((成品明细表!$A$6:$A$1000&gt;=$G$4)*(成品明细表!$A$6:$A$1000&lt;=$H$4)*(成品明细表!$C$6:$C$1000=$A352)*(成品明细表!$L$6:$L$1000))=0,"",SUMPRODUCT((成品明细表!$A$6:$A$1000&gt;=$G$4)*(成品明细表!$A$6:$A$1000&lt;=$H$4)*(成品明细表!$C$6:$C$1000=$A352)*(成品明细表!$L$6:$L$1000)))</f>
        <v/>
      </c>
      <c r="K352" s="98" t="str">
        <f t="array" ref="K352">IF(A352="","",VLOOKUP(A352,基础资料!A:E,4,0))</f>
        <v/>
      </c>
      <c r="L352" s="76" t="str">
        <f t="array" ref="L352">IF(OR(A352="",J352=""),"",J352*K352)</f>
        <v/>
      </c>
      <c r="M352" s="74" t="str">
        <f t="array" ref="M352">IF(AND(D352="",G352="",J352=""),"",IF(AND(D352="",G352=""),-J352,IF(AND(D352="",J352=""),-G352,IF(AND(G352="",J352=""),D352,IF(D352="",-G352-J352,IF(G352="",D352-J352,IF(J352="",D352-G352,D352-G352-J352)))))))</f>
        <v/>
      </c>
      <c r="N352" s="98" t="str">
        <f t="array" ref="N352">IF(A352="","",VLOOKUP(A352,基础资料!A:E,4,0))</f>
        <v/>
      </c>
      <c r="O352" s="76" t="str">
        <f t="array" ref="O352">IF(OR(A352="",M352=""),"",N352*M352)</f>
        <v/>
      </c>
    </row>
    <row r="353" spans="1:15" s="44" customFormat="1">
      <c r="A353" s="77"/>
      <c r="B353" s="78"/>
      <c r="C353" s="78"/>
      <c r="D353" s="79" t="str">
        <f t="array" ref="D353">IF(SUMPRODUCT((成品明细表!$A$6:$A$1000&gt;=$G$4)*(成品明细表!$A$6:$A$1000&lt;=$H$4)*(成品明细表!$C$6:$C$1000=$A353)*(成品明细表!$F$6:$F$1000))=0,"",SUMPRODUCT((成品明细表!$A$6:$A$1000&gt;=$G$4)*(成品明细表!$A$6:$A$1000&lt;=$H$4)*(成品明细表!$C$6:$C$1000=$A353)*(成品明细表!$F$6:$F$1000)))</f>
        <v/>
      </c>
      <c r="E353" s="80" t="str">
        <f t="array" ref="E353">IF(A353="","",VLOOKUP(A353,基础资料!A:E,4,0))</f>
        <v/>
      </c>
      <c r="F353" s="81" t="str">
        <f t="array" ref="F353">IF(OR(A353="",D353=""),"",E353*D353)</f>
        <v/>
      </c>
      <c r="G353" s="79" t="str">
        <f t="array" ref="G353">IF(SUMPRODUCT((成品明细表!$A$6:$A$1000&gt;=$G$4)*(成品明细表!$A$6:$A$1000&lt;=$H$4)*(成品明细表!$C$6:$C$1000=$A353)*(成品明细表!$I$6:$I$1000))=0,"",SUMPRODUCT((成品明细表!$A$6:$A$1000&gt;=$G$4)*(成品明细表!$A$6:$A$1000&lt;=$H$4)*(成品明细表!$C$6:$C$1000=$A353)*(成品明细表!$I$6:$I$1000)))</f>
        <v/>
      </c>
      <c r="H353" s="80" t="str">
        <f t="array" ref="H353">IF(A353="","",VLOOKUP(A353,基础资料!A:E,4,0))</f>
        <v/>
      </c>
      <c r="I353" s="81" t="str">
        <f t="array" ref="I353">IF(OR(A353="",G353=""),"",G353*H353)</f>
        <v/>
      </c>
      <c r="J353" s="79" t="str">
        <f t="array" ref="J353">IF(SUMPRODUCT((成品明细表!$A$6:$A$1000&gt;=$G$4)*(成品明细表!$A$6:$A$1000&lt;=$H$4)*(成品明细表!$C$6:$C$1000=$A353)*(成品明细表!$L$6:$L$1000))=0,"",SUMPRODUCT((成品明细表!$A$6:$A$1000&gt;=$G$4)*(成品明细表!$A$6:$A$1000&lt;=$H$4)*(成品明细表!$C$6:$C$1000=$A353)*(成品明细表!$L$6:$L$1000)))</f>
        <v/>
      </c>
      <c r="K353" s="99" t="str">
        <f t="array" ref="K353">IF(A353="","",VLOOKUP(A353,基础资料!A:E,4,0))</f>
        <v/>
      </c>
      <c r="L353" s="81" t="str">
        <f t="array" ref="L353">IF(OR(A353="",J353=""),"",J353*K353)</f>
        <v/>
      </c>
      <c r="M353" s="79" t="str">
        <f t="array" ref="M353">IF(AND(D353="",G353="",J353=""),"",IF(AND(D353="",G353=""),-J353,IF(AND(D353="",J353=""),-G353,IF(AND(G353="",J353=""),D353,IF(D353="",-G353-J353,IF(G353="",D353-J353,IF(J353="",D353-G353,D353-G353-J353)))))))</f>
        <v/>
      </c>
      <c r="N353" s="99" t="str">
        <f t="array" ref="N353">IF(A353="","",VLOOKUP(A353,基础资料!A:E,4,0))</f>
        <v/>
      </c>
      <c r="O353" s="81" t="str">
        <f t="array" ref="O353">IF(OR(A353="",M353=""),"",N353*M353)</f>
        <v/>
      </c>
    </row>
    <row r="354" spans="1:15" s="44" customFormat="1">
      <c r="A354" s="15"/>
      <c r="B354" s="73"/>
      <c r="C354" s="73"/>
      <c r="D354" s="74" t="str">
        <f t="array" ref="D354">IF(SUMPRODUCT((成品明细表!$A$6:$A$1000&gt;=$G$4)*(成品明细表!$A$6:$A$1000&lt;=$H$4)*(成品明细表!$C$6:$C$1000=$A354)*(成品明细表!$F$6:$F$1000))=0,"",SUMPRODUCT((成品明细表!$A$6:$A$1000&gt;=$G$4)*(成品明细表!$A$6:$A$1000&lt;=$H$4)*(成品明细表!$C$6:$C$1000=$A354)*(成品明细表!$F$6:$F$1000)))</f>
        <v/>
      </c>
      <c r="E354" s="75" t="str">
        <f t="array" ref="E354">IF(A354="","",VLOOKUP(A354,基础资料!A:E,4,0))</f>
        <v/>
      </c>
      <c r="F354" s="76" t="str">
        <f t="array" ref="F354">IF(OR(A354="",D354=""),"",E354*D354)</f>
        <v/>
      </c>
      <c r="G354" s="74" t="str">
        <f t="array" ref="G354">IF(SUMPRODUCT((成品明细表!$A$6:$A$1000&gt;=$G$4)*(成品明细表!$A$6:$A$1000&lt;=$H$4)*(成品明细表!$C$6:$C$1000=$A354)*(成品明细表!$I$6:$I$1000))=0,"",SUMPRODUCT((成品明细表!$A$6:$A$1000&gt;=$G$4)*(成品明细表!$A$6:$A$1000&lt;=$H$4)*(成品明细表!$C$6:$C$1000=$A354)*(成品明细表!$I$6:$I$1000)))</f>
        <v/>
      </c>
      <c r="H354" s="75" t="str">
        <f t="array" ref="H354">IF(A354="","",VLOOKUP(A354,基础资料!A:E,4,0))</f>
        <v/>
      </c>
      <c r="I354" s="76" t="str">
        <f t="array" ref="I354">IF(OR(A354="",G354=""),"",G354*H354)</f>
        <v/>
      </c>
      <c r="J354" s="74" t="str">
        <f t="array" ref="J354">IF(SUMPRODUCT((成品明细表!$A$6:$A$1000&gt;=$G$4)*(成品明细表!$A$6:$A$1000&lt;=$H$4)*(成品明细表!$C$6:$C$1000=$A354)*(成品明细表!$L$6:$L$1000))=0,"",SUMPRODUCT((成品明细表!$A$6:$A$1000&gt;=$G$4)*(成品明细表!$A$6:$A$1000&lt;=$H$4)*(成品明细表!$C$6:$C$1000=$A354)*(成品明细表!$L$6:$L$1000)))</f>
        <v/>
      </c>
      <c r="K354" s="98" t="str">
        <f t="array" ref="K354">IF(A354="","",VLOOKUP(A354,基础资料!A:E,4,0))</f>
        <v/>
      </c>
      <c r="L354" s="76" t="str">
        <f t="array" ref="L354">IF(OR(A354="",J354=""),"",J354*K354)</f>
        <v/>
      </c>
      <c r="M354" s="74" t="str">
        <f t="array" ref="M354">IF(AND(D354="",G354="",J354=""),"",IF(AND(D354="",G354=""),-J354,IF(AND(D354="",J354=""),-G354,IF(AND(G354="",J354=""),D354,IF(D354="",-G354-J354,IF(G354="",D354-J354,IF(J354="",D354-G354,D354-G354-J354)))))))</f>
        <v/>
      </c>
      <c r="N354" s="98" t="str">
        <f t="array" ref="N354">IF(A354="","",VLOOKUP(A354,基础资料!A:E,4,0))</f>
        <v/>
      </c>
      <c r="O354" s="76" t="str">
        <f t="array" ref="O354">IF(OR(A354="",M354=""),"",N354*M354)</f>
        <v/>
      </c>
    </row>
    <row r="355" spans="1:15" s="44" customFormat="1">
      <c r="A355" s="77"/>
      <c r="B355" s="78"/>
      <c r="C355" s="78"/>
      <c r="D355" s="79" t="str">
        <f t="array" ref="D355">IF(SUMPRODUCT((成品明细表!$A$6:$A$1000&gt;=$G$4)*(成品明细表!$A$6:$A$1000&lt;=$H$4)*(成品明细表!$C$6:$C$1000=$A355)*(成品明细表!$F$6:$F$1000))=0,"",SUMPRODUCT((成品明细表!$A$6:$A$1000&gt;=$G$4)*(成品明细表!$A$6:$A$1000&lt;=$H$4)*(成品明细表!$C$6:$C$1000=$A355)*(成品明细表!$F$6:$F$1000)))</f>
        <v/>
      </c>
      <c r="E355" s="80" t="str">
        <f t="array" ref="E355">IF(A355="","",VLOOKUP(A355,基础资料!A:E,4,0))</f>
        <v/>
      </c>
      <c r="F355" s="81" t="str">
        <f t="array" ref="F355">IF(OR(A355="",D355=""),"",E355*D355)</f>
        <v/>
      </c>
      <c r="G355" s="79" t="str">
        <f t="array" ref="G355">IF(SUMPRODUCT((成品明细表!$A$6:$A$1000&gt;=$G$4)*(成品明细表!$A$6:$A$1000&lt;=$H$4)*(成品明细表!$C$6:$C$1000=$A355)*(成品明细表!$I$6:$I$1000))=0,"",SUMPRODUCT((成品明细表!$A$6:$A$1000&gt;=$G$4)*(成品明细表!$A$6:$A$1000&lt;=$H$4)*(成品明细表!$C$6:$C$1000=$A355)*(成品明细表!$I$6:$I$1000)))</f>
        <v/>
      </c>
      <c r="H355" s="80" t="str">
        <f t="array" ref="H355">IF(A355="","",VLOOKUP(A355,基础资料!A:E,4,0))</f>
        <v/>
      </c>
      <c r="I355" s="81" t="str">
        <f t="array" ref="I355">IF(OR(A355="",G355=""),"",G355*H355)</f>
        <v/>
      </c>
      <c r="J355" s="79" t="str">
        <f t="array" ref="J355">IF(SUMPRODUCT((成品明细表!$A$6:$A$1000&gt;=$G$4)*(成品明细表!$A$6:$A$1000&lt;=$H$4)*(成品明细表!$C$6:$C$1000=$A355)*(成品明细表!$L$6:$L$1000))=0,"",SUMPRODUCT((成品明细表!$A$6:$A$1000&gt;=$G$4)*(成品明细表!$A$6:$A$1000&lt;=$H$4)*(成品明细表!$C$6:$C$1000=$A355)*(成品明细表!$L$6:$L$1000)))</f>
        <v/>
      </c>
      <c r="K355" s="99" t="str">
        <f t="array" ref="K355">IF(A355="","",VLOOKUP(A355,基础资料!A:E,4,0))</f>
        <v/>
      </c>
      <c r="L355" s="81" t="str">
        <f t="array" ref="L355">IF(OR(A355="",J355=""),"",J355*K355)</f>
        <v/>
      </c>
      <c r="M355" s="79" t="str">
        <f t="array" ref="M355">IF(AND(D355="",G355="",J355=""),"",IF(AND(D355="",G355=""),-J355,IF(AND(D355="",J355=""),-G355,IF(AND(G355="",J355=""),D355,IF(D355="",-G355-J355,IF(G355="",D355-J355,IF(J355="",D355-G355,D355-G355-J355)))))))</f>
        <v/>
      </c>
      <c r="N355" s="99" t="str">
        <f t="array" ref="N355">IF(A355="","",VLOOKUP(A355,基础资料!A:E,4,0))</f>
        <v/>
      </c>
      <c r="O355" s="81" t="str">
        <f t="array" ref="O355">IF(OR(A355="",M355=""),"",N355*M355)</f>
        <v/>
      </c>
    </row>
    <row r="356" spans="1:15" s="44" customFormat="1">
      <c r="A356" s="15"/>
      <c r="B356" s="73"/>
      <c r="C356" s="73"/>
      <c r="D356" s="74" t="str">
        <f t="array" ref="D356">IF(SUMPRODUCT((成品明细表!$A$6:$A$1000&gt;=$G$4)*(成品明细表!$A$6:$A$1000&lt;=$H$4)*(成品明细表!$C$6:$C$1000=$A356)*(成品明细表!$F$6:$F$1000))=0,"",SUMPRODUCT((成品明细表!$A$6:$A$1000&gt;=$G$4)*(成品明细表!$A$6:$A$1000&lt;=$H$4)*(成品明细表!$C$6:$C$1000=$A356)*(成品明细表!$F$6:$F$1000)))</f>
        <v/>
      </c>
      <c r="E356" s="75" t="str">
        <f t="array" ref="E356">IF(A356="","",VLOOKUP(A356,基础资料!A:E,4,0))</f>
        <v/>
      </c>
      <c r="F356" s="76" t="str">
        <f t="array" ref="F356">IF(OR(A356="",D356=""),"",E356*D356)</f>
        <v/>
      </c>
      <c r="G356" s="74" t="str">
        <f t="array" ref="G356">IF(SUMPRODUCT((成品明细表!$A$6:$A$1000&gt;=$G$4)*(成品明细表!$A$6:$A$1000&lt;=$H$4)*(成品明细表!$C$6:$C$1000=$A356)*(成品明细表!$I$6:$I$1000))=0,"",SUMPRODUCT((成品明细表!$A$6:$A$1000&gt;=$G$4)*(成品明细表!$A$6:$A$1000&lt;=$H$4)*(成品明细表!$C$6:$C$1000=$A356)*(成品明细表!$I$6:$I$1000)))</f>
        <v/>
      </c>
      <c r="H356" s="75" t="str">
        <f t="array" ref="H356">IF(A356="","",VLOOKUP(A356,基础资料!A:E,4,0))</f>
        <v/>
      </c>
      <c r="I356" s="76" t="str">
        <f t="array" ref="I356">IF(OR(A356="",G356=""),"",G356*H356)</f>
        <v/>
      </c>
      <c r="J356" s="74" t="str">
        <f t="array" ref="J356">IF(SUMPRODUCT((成品明细表!$A$6:$A$1000&gt;=$G$4)*(成品明细表!$A$6:$A$1000&lt;=$H$4)*(成品明细表!$C$6:$C$1000=$A356)*(成品明细表!$L$6:$L$1000))=0,"",SUMPRODUCT((成品明细表!$A$6:$A$1000&gt;=$G$4)*(成品明细表!$A$6:$A$1000&lt;=$H$4)*(成品明细表!$C$6:$C$1000=$A356)*(成品明细表!$L$6:$L$1000)))</f>
        <v/>
      </c>
      <c r="K356" s="98" t="str">
        <f t="array" ref="K356">IF(A356="","",VLOOKUP(A356,基础资料!A:E,4,0))</f>
        <v/>
      </c>
      <c r="L356" s="76" t="str">
        <f t="array" ref="L356">IF(OR(A356="",J356=""),"",J356*K356)</f>
        <v/>
      </c>
      <c r="M356" s="74" t="str">
        <f t="array" ref="M356">IF(AND(D356="",G356="",J356=""),"",IF(AND(D356="",G356=""),-J356,IF(AND(D356="",J356=""),-G356,IF(AND(G356="",J356=""),D356,IF(D356="",-G356-J356,IF(G356="",D356-J356,IF(J356="",D356-G356,D356-G356-J356)))))))</f>
        <v/>
      </c>
      <c r="N356" s="98" t="str">
        <f t="array" ref="N356">IF(A356="","",VLOOKUP(A356,基础资料!A:E,4,0))</f>
        <v/>
      </c>
      <c r="O356" s="76" t="str">
        <f t="array" ref="O356">IF(OR(A356="",M356=""),"",N356*M356)</f>
        <v/>
      </c>
    </row>
    <row r="357" spans="1:15" s="44" customFormat="1">
      <c r="A357" s="77"/>
      <c r="B357" s="78"/>
      <c r="C357" s="78"/>
      <c r="D357" s="79" t="str">
        <f t="array" ref="D357">IF(SUMPRODUCT((成品明细表!$A$6:$A$1000&gt;=$G$4)*(成品明细表!$A$6:$A$1000&lt;=$H$4)*(成品明细表!$C$6:$C$1000=$A357)*(成品明细表!$F$6:$F$1000))=0,"",SUMPRODUCT((成品明细表!$A$6:$A$1000&gt;=$G$4)*(成品明细表!$A$6:$A$1000&lt;=$H$4)*(成品明细表!$C$6:$C$1000=$A357)*(成品明细表!$F$6:$F$1000)))</f>
        <v/>
      </c>
      <c r="E357" s="80" t="str">
        <f t="array" ref="E357">IF(A357="","",VLOOKUP(A357,基础资料!A:E,4,0))</f>
        <v/>
      </c>
      <c r="F357" s="81" t="str">
        <f t="array" ref="F357">IF(OR(A357="",D357=""),"",E357*D357)</f>
        <v/>
      </c>
      <c r="G357" s="79" t="str">
        <f t="array" ref="G357">IF(SUMPRODUCT((成品明细表!$A$6:$A$1000&gt;=$G$4)*(成品明细表!$A$6:$A$1000&lt;=$H$4)*(成品明细表!$C$6:$C$1000=$A357)*(成品明细表!$I$6:$I$1000))=0,"",SUMPRODUCT((成品明细表!$A$6:$A$1000&gt;=$G$4)*(成品明细表!$A$6:$A$1000&lt;=$H$4)*(成品明细表!$C$6:$C$1000=$A357)*(成品明细表!$I$6:$I$1000)))</f>
        <v/>
      </c>
      <c r="H357" s="80" t="str">
        <f t="array" ref="H357">IF(A357="","",VLOOKUP(A357,基础资料!A:E,4,0))</f>
        <v/>
      </c>
      <c r="I357" s="81" t="str">
        <f t="array" ref="I357">IF(OR(A357="",G357=""),"",G357*H357)</f>
        <v/>
      </c>
      <c r="J357" s="79" t="str">
        <f t="array" ref="J357">IF(SUMPRODUCT((成品明细表!$A$6:$A$1000&gt;=$G$4)*(成品明细表!$A$6:$A$1000&lt;=$H$4)*(成品明细表!$C$6:$C$1000=$A357)*(成品明细表!$L$6:$L$1000))=0,"",SUMPRODUCT((成品明细表!$A$6:$A$1000&gt;=$G$4)*(成品明细表!$A$6:$A$1000&lt;=$H$4)*(成品明细表!$C$6:$C$1000=$A357)*(成品明细表!$L$6:$L$1000)))</f>
        <v/>
      </c>
      <c r="K357" s="99" t="str">
        <f t="array" ref="K357">IF(A357="","",VLOOKUP(A357,基础资料!A:E,4,0))</f>
        <v/>
      </c>
      <c r="L357" s="81" t="str">
        <f t="array" ref="L357">IF(OR(A357="",J357=""),"",J357*K357)</f>
        <v/>
      </c>
      <c r="M357" s="79" t="str">
        <f t="array" ref="M357">IF(AND(D357="",G357="",J357=""),"",IF(AND(D357="",G357=""),-J357,IF(AND(D357="",J357=""),-G357,IF(AND(G357="",J357=""),D357,IF(D357="",-G357-J357,IF(G357="",D357-J357,IF(J357="",D357-G357,D357-G357-J357)))))))</f>
        <v/>
      </c>
      <c r="N357" s="99" t="str">
        <f t="array" ref="N357">IF(A357="","",VLOOKUP(A357,基础资料!A:E,4,0))</f>
        <v/>
      </c>
      <c r="O357" s="81" t="str">
        <f t="array" ref="O357">IF(OR(A357="",M357=""),"",N357*M357)</f>
        <v/>
      </c>
    </row>
    <row r="358" spans="1:15" s="44" customFormat="1">
      <c r="A358" s="15"/>
      <c r="B358" s="73"/>
      <c r="C358" s="73"/>
      <c r="D358" s="74" t="str">
        <f t="array" ref="D358">IF(SUMPRODUCT((成品明细表!$A$6:$A$1000&gt;=$G$4)*(成品明细表!$A$6:$A$1000&lt;=$H$4)*(成品明细表!$C$6:$C$1000=$A358)*(成品明细表!$F$6:$F$1000))=0,"",SUMPRODUCT((成品明细表!$A$6:$A$1000&gt;=$G$4)*(成品明细表!$A$6:$A$1000&lt;=$H$4)*(成品明细表!$C$6:$C$1000=$A358)*(成品明细表!$F$6:$F$1000)))</f>
        <v/>
      </c>
      <c r="E358" s="75" t="str">
        <f t="array" ref="E358">IF(A358="","",VLOOKUP(A358,基础资料!A:E,4,0))</f>
        <v/>
      </c>
      <c r="F358" s="76" t="str">
        <f t="array" ref="F358">IF(OR(A358="",D358=""),"",E358*D358)</f>
        <v/>
      </c>
      <c r="G358" s="74" t="str">
        <f t="array" ref="G358">IF(SUMPRODUCT((成品明细表!$A$6:$A$1000&gt;=$G$4)*(成品明细表!$A$6:$A$1000&lt;=$H$4)*(成品明细表!$C$6:$C$1000=$A358)*(成品明细表!$I$6:$I$1000))=0,"",SUMPRODUCT((成品明细表!$A$6:$A$1000&gt;=$G$4)*(成品明细表!$A$6:$A$1000&lt;=$H$4)*(成品明细表!$C$6:$C$1000=$A358)*(成品明细表!$I$6:$I$1000)))</f>
        <v/>
      </c>
      <c r="H358" s="75" t="str">
        <f t="array" ref="H358">IF(A358="","",VLOOKUP(A358,基础资料!A:E,4,0))</f>
        <v/>
      </c>
      <c r="I358" s="76" t="str">
        <f t="array" ref="I358">IF(OR(A358="",G358=""),"",G358*H358)</f>
        <v/>
      </c>
      <c r="J358" s="74" t="str">
        <f t="array" ref="J358">IF(SUMPRODUCT((成品明细表!$A$6:$A$1000&gt;=$G$4)*(成品明细表!$A$6:$A$1000&lt;=$H$4)*(成品明细表!$C$6:$C$1000=$A358)*(成品明细表!$L$6:$L$1000))=0,"",SUMPRODUCT((成品明细表!$A$6:$A$1000&gt;=$G$4)*(成品明细表!$A$6:$A$1000&lt;=$H$4)*(成品明细表!$C$6:$C$1000=$A358)*(成品明细表!$L$6:$L$1000)))</f>
        <v/>
      </c>
      <c r="K358" s="98" t="str">
        <f t="array" ref="K358">IF(A358="","",VLOOKUP(A358,基础资料!A:E,4,0))</f>
        <v/>
      </c>
      <c r="L358" s="76" t="str">
        <f t="array" ref="L358">IF(OR(A358="",J358=""),"",J358*K358)</f>
        <v/>
      </c>
      <c r="M358" s="74" t="str">
        <f t="array" ref="M358">IF(AND(D358="",G358="",J358=""),"",IF(AND(D358="",G358=""),-J358,IF(AND(D358="",J358=""),-G358,IF(AND(G358="",J358=""),D358,IF(D358="",-G358-J358,IF(G358="",D358-J358,IF(J358="",D358-G358,D358-G358-J358)))))))</f>
        <v/>
      </c>
      <c r="N358" s="98" t="str">
        <f t="array" ref="N358">IF(A358="","",VLOOKUP(A358,基础资料!A:E,4,0))</f>
        <v/>
      </c>
      <c r="O358" s="76" t="str">
        <f t="array" ref="O358">IF(OR(A358="",M358=""),"",N358*M358)</f>
        <v/>
      </c>
    </row>
    <row r="359" spans="1:15" s="44" customFormat="1">
      <c r="A359" s="77"/>
      <c r="B359" s="78"/>
      <c r="C359" s="78"/>
      <c r="D359" s="79" t="str">
        <f t="array" ref="D359">IF(SUMPRODUCT((成品明细表!$A$6:$A$1000&gt;=$G$4)*(成品明细表!$A$6:$A$1000&lt;=$H$4)*(成品明细表!$C$6:$C$1000=$A359)*(成品明细表!$F$6:$F$1000))=0,"",SUMPRODUCT((成品明细表!$A$6:$A$1000&gt;=$G$4)*(成品明细表!$A$6:$A$1000&lt;=$H$4)*(成品明细表!$C$6:$C$1000=$A359)*(成品明细表!$F$6:$F$1000)))</f>
        <v/>
      </c>
      <c r="E359" s="80" t="str">
        <f t="array" ref="E359">IF(A359="","",VLOOKUP(A359,基础资料!A:E,4,0))</f>
        <v/>
      </c>
      <c r="F359" s="81" t="str">
        <f t="array" ref="F359">IF(OR(A359="",D359=""),"",E359*D359)</f>
        <v/>
      </c>
      <c r="G359" s="79" t="str">
        <f t="array" ref="G359">IF(SUMPRODUCT((成品明细表!$A$6:$A$1000&gt;=$G$4)*(成品明细表!$A$6:$A$1000&lt;=$H$4)*(成品明细表!$C$6:$C$1000=$A359)*(成品明细表!$I$6:$I$1000))=0,"",SUMPRODUCT((成品明细表!$A$6:$A$1000&gt;=$G$4)*(成品明细表!$A$6:$A$1000&lt;=$H$4)*(成品明细表!$C$6:$C$1000=$A359)*(成品明细表!$I$6:$I$1000)))</f>
        <v/>
      </c>
      <c r="H359" s="80" t="str">
        <f t="array" ref="H359">IF(A359="","",VLOOKUP(A359,基础资料!A:E,4,0))</f>
        <v/>
      </c>
      <c r="I359" s="81" t="str">
        <f t="array" ref="I359">IF(OR(A359="",G359=""),"",G359*H359)</f>
        <v/>
      </c>
      <c r="J359" s="79" t="str">
        <f t="array" ref="J359">IF(SUMPRODUCT((成品明细表!$A$6:$A$1000&gt;=$G$4)*(成品明细表!$A$6:$A$1000&lt;=$H$4)*(成品明细表!$C$6:$C$1000=$A359)*(成品明细表!$L$6:$L$1000))=0,"",SUMPRODUCT((成品明细表!$A$6:$A$1000&gt;=$G$4)*(成品明细表!$A$6:$A$1000&lt;=$H$4)*(成品明细表!$C$6:$C$1000=$A359)*(成品明细表!$L$6:$L$1000)))</f>
        <v/>
      </c>
      <c r="K359" s="99" t="str">
        <f t="array" ref="K359">IF(A359="","",VLOOKUP(A359,基础资料!A:E,4,0))</f>
        <v/>
      </c>
      <c r="L359" s="81" t="str">
        <f t="array" ref="L359">IF(OR(A359="",J359=""),"",J359*K359)</f>
        <v/>
      </c>
      <c r="M359" s="79" t="str">
        <f t="array" ref="M359">IF(AND(D359="",G359="",J359=""),"",IF(AND(D359="",G359=""),-J359,IF(AND(D359="",J359=""),-G359,IF(AND(G359="",J359=""),D359,IF(D359="",-G359-J359,IF(G359="",D359-J359,IF(J359="",D359-G359,D359-G359-J359)))))))</f>
        <v/>
      </c>
      <c r="N359" s="99" t="str">
        <f t="array" ref="N359">IF(A359="","",VLOOKUP(A359,基础资料!A:E,4,0))</f>
        <v/>
      </c>
      <c r="O359" s="81" t="str">
        <f t="array" ref="O359">IF(OR(A359="",M359=""),"",N359*M359)</f>
        <v/>
      </c>
    </row>
    <row r="360" spans="1:15" s="44" customFormat="1">
      <c r="A360" s="15"/>
      <c r="B360" s="73"/>
      <c r="C360" s="73"/>
      <c r="D360" s="74" t="str">
        <f t="array" ref="D360">IF(SUMPRODUCT((成品明细表!$A$6:$A$1000&gt;=$G$4)*(成品明细表!$A$6:$A$1000&lt;=$H$4)*(成品明细表!$C$6:$C$1000=$A360)*(成品明细表!$F$6:$F$1000))=0,"",SUMPRODUCT((成品明细表!$A$6:$A$1000&gt;=$G$4)*(成品明细表!$A$6:$A$1000&lt;=$H$4)*(成品明细表!$C$6:$C$1000=$A360)*(成品明细表!$F$6:$F$1000)))</f>
        <v/>
      </c>
      <c r="E360" s="75" t="str">
        <f t="array" ref="E360">IF(A360="","",VLOOKUP(A360,基础资料!A:E,4,0))</f>
        <v/>
      </c>
      <c r="F360" s="76" t="str">
        <f t="array" ref="F360">IF(OR(A360="",D360=""),"",E360*D360)</f>
        <v/>
      </c>
      <c r="G360" s="74" t="str">
        <f t="array" ref="G360">IF(SUMPRODUCT((成品明细表!$A$6:$A$1000&gt;=$G$4)*(成品明细表!$A$6:$A$1000&lt;=$H$4)*(成品明细表!$C$6:$C$1000=$A360)*(成品明细表!$I$6:$I$1000))=0,"",SUMPRODUCT((成品明细表!$A$6:$A$1000&gt;=$G$4)*(成品明细表!$A$6:$A$1000&lt;=$H$4)*(成品明细表!$C$6:$C$1000=$A360)*(成品明细表!$I$6:$I$1000)))</f>
        <v/>
      </c>
      <c r="H360" s="75" t="str">
        <f t="array" ref="H360">IF(A360="","",VLOOKUP(A360,基础资料!A:E,4,0))</f>
        <v/>
      </c>
      <c r="I360" s="76" t="str">
        <f t="array" ref="I360">IF(OR(A360="",G360=""),"",G360*H360)</f>
        <v/>
      </c>
      <c r="J360" s="74" t="str">
        <f t="array" ref="J360">IF(SUMPRODUCT((成品明细表!$A$6:$A$1000&gt;=$G$4)*(成品明细表!$A$6:$A$1000&lt;=$H$4)*(成品明细表!$C$6:$C$1000=$A360)*(成品明细表!$L$6:$L$1000))=0,"",SUMPRODUCT((成品明细表!$A$6:$A$1000&gt;=$G$4)*(成品明细表!$A$6:$A$1000&lt;=$H$4)*(成品明细表!$C$6:$C$1000=$A360)*(成品明细表!$L$6:$L$1000)))</f>
        <v/>
      </c>
      <c r="K360" s="98" t="str">
        <f t="array" ref="K360">IF(A360="","",VLOOKUP(A360,基础资料!A:E,4,0))</f>
        <v/>
      </c>
      <c r="L360" s="76" t="str">
        <f t="array" ref="L360">IF(OR(A360="",J360=""),"",J360*K360)</f>
        <v/>
      </c>
      <c r="M360" s="74" t="str">
        <f t="array" ref="M360">IF(AND(D360="",G360="",J360=""),"",IF(AND(D360="",G360=""),-J360,IF(AND(D360="",J360=""),-G360,IF(AND(G360="",J360=""),D360,IF(D360="",-G360-J360,IF(G360="",D360-J360,IF(J360="",D360-G360,D360-G360-J360)))))))</f>
        <v/>
      </c>
      <c r="N360" s="98" t="str">
        <f t="array" ref="N360">IF(A360="","",VLOOKUP(A360,基础资料!A:E,4,0))</f>
        <v/>
      </c>
      <c r="O360" s="76" t="str">
        <f t="array" ref="O360">IF(OR(A360="",M360=""),"",N360*M360)</f>
        <v/>
      </c>
    </row>
    <row r="361" spans="1:15" s="44" customFormat="1">
      <c r="A361" s="77"/>
      <c r="B361" s="78"/>
      <c r="C361" s="78"/>
      <c r="D361" s="79" t="str">
        <f t="array" ref="D361">IF(SUMPRODUCT((成品明细表!$A$6:$A$1000&gt;=$G$4)*(成品明细表!$A$6:$A$1000&lt;=$H$4)*(成品明细表!$C$6:$C$1000=$A361)*(成品明细表!$F$6:$F$1000))=0,"",SUMPRODUCT((成品明细表!$A$6:$A$1000&gt;=$G$4)*(成品明细表!$A$6:$A$1000&lt;=$H$4)*(成品明细表!$C$6:$C$1000=$A361)*(成品明细表!$F$6:$F$1000)))</f>
        <v/>
      </c>
      <c r="E361" s="80" t="str">
        <f t="array" ref="E361">IF(A361="","",VLOOKUP(A361,基础资料!A:E,4,0))</f>
        <v/>
      </c>
      <c r="F361" s="81" t="str">
        <f t="array" ref="F361">IF(OR(A361="",D361=""),"",E361*D361)</f>
        <v/>
      </c>
      <c r="G361" s="79" t="str">
        <f t="array" ref="G361">IF(SUMPRODUCT((成品明细表!$A$6:$A$1000&gt;=$G$4)*(成品明细表!$A$6:$A$1000&lt;=$H$4)*(成品明细表!$C$6:$C$1000=$A361)*(成品明细表!$I$6:$I$1000))=0,"",SUMPRODUCT((成品明细表!$A$6:$A$1000&gt;=$G$4)*(成品明细表!$A$6:$A$1000&lt;=$H$4)*(成品明细表!$C$6:$C$1000=$A361)*(成品明细表!$I$6:$I$1000)))</f>
        <v/>
      </c>
      <c r="H361" s="80" t="str">
        <f t="array" ref="H361">IF(A361="","",VLOOKUP(A361,基础资料!A:E,4,0))</f>
        <v/>
      </c>
      <c r="I361" s="81" t="str">
        <f t="array" ref="I361">IF(OR(A361="",G361=""),"",G361*H361)</f>
        <v/>
      </c>
      <c r="J361" s="79" t="str">
        <f t="array" ref="J361">IF(SUMPRODUCT((成品明细表!$A$6:$A$1000&gt;=$G$4)*(成品明细表!$A$6:$A$1000&lt;=$H$4)*(成品明细表!$C$6:$C$1000=$A361)*(成品明细表!$L$6:$L$1000))=0,"",SUMPRODUCT((成品明细表!$A$6:$A$1000&gt;=$G$4)*(成品明细表!$A$6:$A$1000&lt;=$H$4)*(成品明细表!$C$6:$C$1000=$A361)*(成品明细表!$L$6:$L$1000)))</f>
        <v/>
      </c>
      <c r="K361" s="99" t="str">
        <f t="array" ref="K361">IF(A361="","",VLOOKUP(A361,基础资料!A:E,4,0))</f>
        <v/>
      </c>
      <c r="L361" s="81" t="str">
        <f t="array" ref="L361">IF(OR(A361="",J361=""),"",J361*K361)</f>
        <v/>
      </c>
      <c r="M361" s="79" t="str">
        <f t="array" ref="M361">IF(AND(D361="",G361="",J361=""),"",IF(AND(D361="",G361=""),-J361,IF(AND(D361="",J361=""),-G361,IF(AND(G361="",J361=""),D361,IF(D361="",-G361-J361,IF(G361="",D361-J361,IF(J361="",D361-G361,D361-G361-J361)))))))</f>
        <v/>
      </c>
      <c r="N361" s="99" t="str">
        <f t="array" ref="N361">IF(A361="","",VLOOKUP(A361,基础资料!A:E,4,0))</f>
        <v/>
      </c>
      <c r="O361" s="81" t="str">
        <f t="array" ref="O361">IF(OR(A361="",M361=""),"",N361*M361)</f>
        <v/>
      </c>
    </row>
    <row r="362" spans="1:15" s="44" customFormat="1">
      <c r="A362" s="15"/>
      <c r="B362" s="73"/>
      <c r="C362" s="73"/>
      <c r="D362" s="74" t="str">
        <f t="array" ref="D362">IF(SUMPRODUCT((成品明细表!$A$6:$A$1000&gt;=$G$4)*(成品明细表!$A$6:$A$1000&lt;=$H$4)*(成品明细表!$C$6:$C$1000=$A362)*(成品明细表!$F$6:$F$1000))=0,"",SUMPRODUCT((成品明细表!$A$6:$A$1000&gt;=$G$4)*(成品明细表!$A$6:$A$1000&lt;=$H$4)*(成品明细表!$C$6:$C$1000=$A362)*(成品明细表!$F$6:$F$1000)))</f>
        <v/>
      </c>
      <c r="E362" s="75" t="str">
        <f t="array" ref="E362">IF(A362="","",VLOOKUP(A362,基础资料!A:E,4,0))</f>
        <v/>
      </c>
      <c r="F362" s="76" t="str">
        <f t="array" ref="F362">IF(OR(A362="",D362=""),"",E362*D362)</f>
        <v/>
      </c>
      <c r="G362" s="74" t="str">
        <f t="array" ref="G362">IF(SUMPRODUCT((成品明细表!$A$6:$A$1000&gt;=$G$4)*(成品明细表!$A$6:$A$1000&lt;=$H$4)*(成品明细表!$C$6:$C$1000=$A362)*(成品明细表!$I$6:$I$1000))=0,"",SUMPRODUCT((成品明细表!$A$6:$A$1000&gt;=$G$4)*(成品明细表!$A$6:$A$1000&lt;=$H$4)*(成品明细表!$C$6:$C$1000=$A362)*(成品明细表!$I$6:$I$1000)))</f>
        <v/>
      </c>
      <c r="H362" s="75" t="str">
        <f t="array" ref="H362">IF(A362="","",VLOOKUP(A362,基础资料!A:E,4,0))</f>
        <v/>
      </c>
      <c r="I362" s="76" t="str">
        <f t="array" ref="I362">IF(OR(A362="",G362=""),"",G362*H362)</f>
        <v/>
      </c>
      <c r="J362" s="74" t="str">
        <f t="array" ref="J362">IF(SUMPRODUCT((成品明细表!$A$6:$A$1000&gt;=$G$4)*(成品明细表!$A$6:$A$1000&lt;=$H$4)*(成品明细表!$C$6:$C$1000=$A362)*(成品明细表!$L$6:$L$1000))=0,"",SUMPRODUCT((成品明细表!$A$6:$A$1000&gt;=$G$4)*(成品明细表!$A$6:$A$1000&lt;=$H$4)*(成品明细表!$C$6:$C$1000=$A362)*(成品明细表!$L$6:$L$1000)))</f>
        <v/>
      </c>
      <c r="K362" s="98" t="str">
        <f t="array" ref="K362">IF(A362="","",VLOOKUP(A362,基础资料!A:E,4,0))</f>
        <v/>
      </c>
      <c r="L362" s="76" t="str">
        <f t="array" ref="L362">IF(OR(A362="",J362=""),"",J362*K362)</f>
        <v/>
      </c>
      <c r="M362" s="74" t="str">
        <f t="array" ref="M362">IF(AND(D362="",G362="",J362=""),"",IF(AND(D362="",G362=""),-J362,IF(AND(D362="",J362=""),-G362,IF(AND(G362="",J362=""),D362,IF(D362="",-G362-J362,IF(G362="",D362-J362,IF(J362="",D362-G362,D362-G362-J362)))))))</f>
        <v/>
      </c>
      <c r="N362" s="98" t="str">
        <f t="array" ref="N362">IF(A362="","",VLOOKUP(A362,基础资料!A:E,4,0))</f>
        <v/>
      </c>
      <c r="O362" s="76" t="str">
        <f t="array" ref="O362">IF(OR(A362="",M362=""),"",N362*M362)</f>
        <v/>
      </c>
    </row>
    <row r="363" spans="1:15" s="44" customFormat="1">
      <c r="A363" s="77"/>
      <c r="B363" s="78"/>
      <c r="C363" s="78"/>
      <c r="D363" s="79" t="str">
        <f t="array" ref="D363">IF(SUMPRODUCT((成品明细表!$A$6:$A$1000&gt;=$G$4)*(成品明细表!$A$6:$A$1000&lt;=$H$4)*(成品明细表!$C$6:$C$1000=$A363)*(成品明细表!$F$6:$F$1000))=0,"",SUMPRODUCT((成品明细表!$A$6:$A$1000&gt;=$G$4)*(成品明细表!$A$6:$A$1000&lt;=$H$4)*(成品明细表!$C$6:$C$1000=$A363)*(成品明细表!$F$6:$F$1000)))</f>
        <v/>
      </c>
      <c r="E363" s="80" t="str">
        <f t="array" ref="E363">IF(A363="","",VLOOKUP(A363,基础资料!A:E,4,0))</f>
        <v/>
      </c>
      <c r="F363" s="81" t="str">
        <f t="array" ref="F363">IF(OR(A363="",D363=""),"",E363*D363)</f>
        <v/>
      </c>
      <c r="G363" s="79" t="str">
        <f t="array" ref="G363">IF(SUMPRODUCT((成品明细表!$A$6:$A$1000&gt;=$G$4)*(成品明细表!$A$6:$A$1000&lt;=$H$4)*(成品明细表!$C$6:$C$1000=$A363)*(成品明细表!$I$6:$I$1000))=0,"",SUMPRODUCT((成品明细表!$A$6:$A$1000&gt;=$G$4)*(成品明细表!$A$6:$A$1000&lt;=$H$4)*(成品明细表!$C$6:$C$1000=$A363)*(成品明细表!$I$6:$I$1000)))</f>
        <v/>
      </c>
      <c r="H363" s="80" t="str">
        <f t="array" ref="H363">IF(A363="","",VLOOKUP(A363,基础资料!A:E,4,0))</f>
        <v/>
      </c>
      <c r="I363" s="81" t="str">
        <f t="array" ref="I363">IF(OR(A363="",G363=""),"",G363*H363)</f>
        <v/>
      </c>
      <c r="J363" s="79" t="str">
        <f t="array" ref="J363">IF(SUMPRODUCT((成品明细表!$A$6:$A$1000&gt;=$G$4)*(成品明细表!$A$6:$A$1000&lt;=$H$4)*(成品明细表!$C$6:$C$1000=$A363)*(成品明细表!$L$6:$L$1000))=0,"",SUMPRODUCT((成品明细表!$A$6:$A$1000&gt;=$G$4)*(成品明细表!$A$6:$A$1000&lt;=$H$4)*(成品明细表!$C$6:$C$1000=$A363)*(成品明细表!$L$6:$L$1000)))</f>
        <v/>
      </c>
      <c r="K363" s="99" t="str">
        <f t="array" ref="K363">IF(A363="","",VLOOKUP(A363,基础资料!A:E,4,0))</f>
        <v/>
      </c>
      <c r="L363" s="81" t="str">
        <f t="array" ref="L363">IF(OR(A363="",J363=""),"",J363*K363)</f>
        <v/>
      </c>
      <c r="M363" s="79" t="str">
        <f t="array" ref="M363">IF(AND(D363="",G363="",J363=""),"",IF(AND(D363="",G363=""),-J363,IF(AND(D363="",J363=""),-G363,IF(AND(G363="",J363=""),D363,IF(D363="",-G363-J363,IF(G363="",D363-J363,IF(J363="",D363-G363,D363-G363-J363)))))))</f>
        <v/>
      </c>
      <c r="N363" s="99" t="str">
        <f t="array" ref="N363">IF(A363="","",VLOOKUP(A363,基础资料!A:E,4,0))</f>
        <v/>
      </c>
      <c r="O363" s="81" t="str">
        <f t="array" ref="O363">IF(OR(A363="",M363=""),"",N363*M363)</f>
        <v/>
      </c>
    </row>
    <row r="364" spans="1:15" s="44" customFormat="1">
      <c r="A364" s="15"/>
      <c r="B364" s="73"/>
      <c r="C364" s="73"/>
      <c r="D364" s="74" t="str">
        <f t="array" ref="D364">IF(SUMPRODUCT((成品明细表!$A$6:$A$1000&gt;=$G$4)*(成品明细表!$A$6:$A$1000&lt;=$H$4)*(成品明细表!$C$6:$C$1000=$A364)*(成品明细表!$F$6:$F$1000))=0,"",SUMPRODUCT((成品明细表!$A$6:$A$1000&gt;=$G$4)*(成品明细表!$A$6:$A$1000&lt;=$H$4)*(成品明细表!$C$6:$C$1000=$A364)*(成品明细表!$F$6:$F$1000)))</f>
        <v/>
      </c>
      <c r="E364" s="75" t="str">
        <f t="array" ref="E364">IF(A364="","",VLOOKUP(A364,基础资料!A:E,4,0))</f>
        <v/>
      </c>
      <c r="F364" s="76" t="str">
        <f t="array" ref="F364">IF(OR(A364="",D364=""),"",E364*D364)</f>
        <v/>
      </c>
      <c r="G364" s="74" t="str">
        <f t="array" ref="G364">IF(SUMPRODUCT((成品明细表!$A$6:$A$1000&gt;=$G$4)*(成品明细表!$A$6:$A$1000&lt;=$H$4)*(成品明细表!$C$6:$C$1000=$A364)*(成品明细表!$I$6:$I$1000))=0,"",SUMPRODUCT((成品明细表!$A$6:$A$1000&gt;=$G$4)*(成品明细表!$A$6:$A$1000&lt;=$H$4)*(成品明细表!$C$6:$C$1000=$A364)*(成品明细表!$I$6:$I$1000)))</f>
        <v/>
      </c>
      <c r="H364" s="75" t="str">
        <f t="array" ref="H364">IF(A364="","",VLOOKUP(A364,基础资料!A:E,4,0))</f>
        <v/>
      </c>
      <c r="I364" s="76" t="str">
        <f t="array" ref="I364">IF(OR(A364="",G364=""),"",G364*H364)</f>
        <v/>
      </c>
      <c r="J364" s="74" t="str">
        <f t="array" ref="J364">IF(SUMPRODUCT((成品明细表!$A$6:$A$1000&gt;=$G$4)*(成品明细表!$A$6:$A$1000&lt;=$H$4)*(成品明细表!$C$6:$C$1000=$A364)*(成品明细表!$L$6:$L$1000))=0,"",SUMPRODUCT((成品明细表!$A$6:$A$1000&gt;=$G$4)*(成品明细表!$A$6:$A$1000&lt;=$H$4)*(成品明细表!$C$6:$C$1000=$A364)*(成品明细表!$L$6:$L$1000)))</f>
        <v/>
      </c>
      <c r="K364" s="98" t="str">
        <f t="array" ref="K364">IF(A364="","",VLOOKUP(A364,基础资料!A:E,4,0))</f>
        <v/>
      </c>
      <c r="L364" s="76" t="str">
        <f t="array" ref="L364">IF(OR(A364="",J364=""),"",J364*K364)</f>
        <v/>
      </c>
      <c r="M364" s="74" t="str">
        <f t="array" ref="M364">IF(AND(D364="",G364="",J364=""),"",IF(AND(D364="",G364=""),-J364,IF(AND(D364="",J364=""),-G364,IF(AND(G364="",J364=""),D364,IF(D364="",-G364-J364,IF(G364="",D364-J364,IF(J364="",D364-G364,D364-G364-J364)))))))</f>
        <v/>
      </c>
      <c r="N364" s="98" t="str">
        <f t="array" ref="N364">IF(A364="","",VLOOKUP(A364,基础资料!A:E,4,0))</f>
        <v/>
      </c>
      <c r="O364" s="76" t="str">
        <f t="array" ref="O364">IF(OR(A364="",M364=""),"",N364*M364)</f>
        <v/>
      </c>
    </row>
    <row r="365" spans="1:15" s="44" customFormat="1">
      <c r="A365" s="77"/>
      <c r="B365" s="78"/>
      <c r="C365" s="78"/>
      <c r="D365" s="79" t="str">
        <f t="array" ref="D365">IF(SUMPRODUCT((成品明细表!$A$6:$A$1000&gt;=$G$4)*(成品明细表!$A$6:$A$1000&lt;=$H$4)*(成品明细表!$C$6:$C$1000=$A365)*(成品明细表!$F$6:$F$1000))=0,"",SUMPRODUCT((成品明细表!$A$6:$A$1000&gt;=$G$4)*(成品明细表!$A$6:$A$1000&lt;=$H$4)*(成品明细表!$C$6:$C$1000=$A365)*(成品明细表!$F$6:$F$1000)))</f>
        <v/>
      </c>
      <c r="E365" s="80" t="str">
        <f t="array" ref="E365">IF(A365="","",VLOOKUP(A365,基础资料!A:E,4,0))</f>
        <v/>
      </c>
      <c r="F365" s="81" t="str">
        <f t="array" ref="F365">IF(OR(A365="",D365=""),"",E365*D365)</f>
        <v/>
      </c>
      <c r="G365" s="79" t="str">
        <f t="array" ref="G365">IF(SUMPRODUCT((成品明细表!$A$6:$A$1000&gt;=$G$4)*(成品明细表!$A$6:$A$1000&lt;=$H$4)*(成品明细表!$C$6:$C$1000=$A365)*(成品明细表!$I$6:$I$1000))=0,"",SUMPRODUCT((成品明细表!$A$6:$A$1000&gt;=$G$4)*(成品明细表!$A$6:$A$1000&lt;=$H$4)*(成品明细表!$C$6:$C$1000=$A365)*(成品明细表!$I$6:$I$1000)))</f>
        <v/>
      </c>
      <c r="H365" s="80" t="str">
        <f t="array" ref="H365">IF(A365="","",VLOOKUP(A365,基础资料!A:E,4,0))</f>
        <v/>
      </c>
      <c r="I365" s="81" t="str">
        <f t="array" ref="I365">IF(OR(A365="",G365=""),"",G365*H365)</f>
        <v/>
      </c>
      <c r="J365" s="79" t="str">
        <f t="array" ref="J365">IF(SUMPRODUCT((成品明细表!$A$6:$A$1000&gt;=$G$4)*(成品明细表!$A$6:$A$1000&lt;=$H$4)*(成品明细表!$C$6:$C$1000=$A365)*(成品明细表!$L$6:$L$1000))=0,"",SUMPRODUCT((成品明细表!$A$6:$A$1000&gt;=$G$4)*(成品明细表!$A$6:$A$1000&lt;=$H$4)*(成品明细表!$C$6:$C$1000=$A365)*(成品明细表!$L$6:$L$1000)))</f>
        <v/>
      </c>
      <c r="K365" s="99" t="str">
        <f t="array" ref="K365">IF(A365="","",VLOOKUP(A365,基础资料!A:E,4,0))</f>
        <v/>
      </c>
      <c r="L365" s="81" t="str">
        <f t="array" ref="L365">IF(OR(A365="",J365=""),"",J365*K365)</f>
        <v/>
      </c>
      <c r="M365" s="79" t="str">
        <f t="array" ref="M365">IF(AND(D365="",G365="",J365=""),"",IF(AND(D365="",G365=""),-J365,IF(AND(D365="",J365=""),-G365,IF(AND(G365="",J365=""),D365,IF(D365="",-G365-J365,IF(G365="",D365-J365,IF(J365="",D365-G365,D365-G365-J365)))))))</f>
        <v/>
      </c>
      <c r="N365" s="99" t="str">
        <f t="array" ref="N365">IF(A365="","",VLOOKUP(A365,基础资料!A:E,4,0))</f>
        <v/>
      </c>
      <c r="O365" s="81" t="str">
        <f t="array" ref="O365">IF(OR(A365="",M365=""),"",N365*M365)</f>
        <v/>
      </c>
    </row>
    <row r="366" spans="1:15" s="44" customFormat="1">
      <c r="A366" s="15"/>
      <c r="B366" s="73"/>
      <c r="C366" s="73"/>
      <c r="D366" s="74" t="str">
        <f t="array" ref="D366">IF(SUMPRODUCT((成品明细表!$A$6:$A$1000&gt;=$G$4)*(成品明细表!$A$6:$A$1000&lt;=$H$4)*(成品明细表!$C$6:$C$1000=$A366)*(成品明细表!$F$6:$F$1000))=0,"",SUMPRODUCT((成品明细表!$A$6:$A$1000&gt;=$G$4)*(成品明细表!$A$6:$A$1000&lt;=$H$4)*(成品明细表!$C$6:$C$1000=$A366)*(成品明细表!$F$6:$F$1000)))</f>
        <v/>
      </c>
      <c r="E366" s="75" t="str">
        <f t="array" ref="E366">IF(A366="","",VLOOKUP(A366,基础资料!A:E,4,0))</f>
        <v/>
      </c>
      <c r="F366" s="76" t="str">
        <f t="array" ref="F366">IF(OR(A366="",D366=""),"",E366*D366)</f>
        <v/>
      </c>
      <c r="G366" s="74" t="str">
        <f t="array" ref="G366">IF(SUMPRODUCT((成品明细表!$A$6:$A$1000&gt;=$G$4)*(成品明细表!$A$6:$A$1000&lt;=$H$4)*(成品明细表!$C$6:$C$1000=$A366)*(成品明细表!$I$6:$I$1000))=0,"",SUMPRODUCT((成品明细表!$A$6:$A$1000&gt;=$G$4)*(成品明细表!$A$6:$A$1000&lt;=$H$4)*(成品明细表!$C$6:$C$1000=$A366)*(成品明细表!$I$6:$I$1000)))</f>
        <v/>
      </c>
      <c r="H366" s="75" t="str">
        <f t="array" ref="H366">IF(A366="","",VLOOKUP(A366,基础资料!A:E,4,0))</f>
        <v/>
      </c>
      <c r="I366" s="76" t="str">
        <f t="array" ref="I366">IF(OR(A366="",G366=""),"",G366*H366)</f>
        <v/>
      </c>
      <c r="J366" s="74" t="str">
        <f t="array" ref="J366">IF(SUMPRODUCT((成品明细表!$A$6:$A$1000&gt;=$G$4)*(成品明细表!$A$6:$A$1000&lt;=$H$4)*(成品明细表!$C$6:$C$1000=$A366)*(成品明细表!$L$6:$L$1000))=0,"",SUMPRODUCT((成品明细表!$A$6:$A$1000&gt;=$G$4)*(成品明细表!$A$6:$A$1000&lt;=$H$4)*(成品明细表!$C$6:$C$1000=$A366)*(成品明细表!$L$6:$L$1000)))</f>
        <v/>
      </c>
      <c r="K366" s="98" t="str">
        <f t="array" ref="K366">IF(A366="","",VLOOKUP(A366,基础资料!A:E,4,0))</f>
        <v/>
      </c>
      <c r="L366" s="76" t="str">
        <f t="array" ref="L366">IF(OR(A366="",J366=""),"",J366*K366)</f>
        <v/>
      </c>
      <c r="M366" s="74" t="str">
        <f t="array" ref="M366">IF(AND(D366="",G366="",J366=""),"",IF(AND(D366="",G366=""),-J366,IF(AND(D366="",J366=""),-G366,IF(AND(G366="",J366=""),D366,IF(D366="",-G366-J366,IF(G366="",D366-J366,IF(J366="",D366-G366,D366-G366-J366)))))))</f>
        <v/>
      </c>
      <c r="N366" s="98" t="str">
        <f t="array" ref="N366">IF(A366="","",VLOOKUP(A366,基础资料!A:E,4,0))</f>
        <v/>
      </c>
      <c r="O366" s="76" t="str">
        <f t="array" ref="O366">IF(OR(A366="",M366=""),"",N366*M366)</f>
        <v/>
      </c>
    </row>
    <row r="367" spans="1:15" s="44" customFormat="1">
      <c r="A367" s="77"/>
      <c r="B367" s="78"/>
      <c r="C367" s="78"/>
      <c r="D367" s="79" t="str">
        <f t="array" ref="D367">IF(SUMPRODUCT((成品明细表!$A$6:$A$1000&gt;=$G$4)*(成品明细表!$A$6:$A$1000&lt;=$H$4)*(成品明细表!$C$6:$C$1000=$A367)*(成品明细表!$F$6:$F$1000))=0,"",SUMPRODUCT((成品明细表!$A$6:$A$1000&gt;=$G$4)*(成品明细表!$A$6:$A$1000&lt;=$H$4)*(成品明细表!$C$6:$C$1000=$A367)*(成品明细表!$F$6:$F$1000)))</f>
        <v/>
      </c>
      <c r="E367" s="80" t="str">
        <f t="array" ref="E367">IF(A367="","",VLOOKUP(A367,基础资料!A:E,4,0))</f>
        <v/>
      </c>
      <c r="F367" s="81" t="str">
        <f t="array" ref="F367">IF(OR(A367="",D367=""),"",E367*D367)</f>
        <v/>
      </c>
      <c r="G367" s="79" t="str">
        <f t="array" ref="G367">IF(SUMPRODUCT((成品明细表!$A$6:$A$1000&gt;=$G$4)*(成品明细表!$A$6:$A$1000&lt;=$H$4)*(成品明细表!$C$6:$C$1000=$A367)*(成品明细表!$I$6:$I$1000))=0,"",SUMPRODUCT((成品明细表!$A$6:$A$1000&gt;=$G$4)*(成品明细表!$A$6:$A$1000&lt;=$H$4)*(成品明细表!$C$6:$C$1000=$A367)*(成品明细表!$I$6:$I$1000)))</f>
        <v/>
      </c>
      <c r="H367" s="80" t="str">
        <f t="array" ref="H367">IF(A367="","",VLOOKUP(A367,基础资料!A:E,4,0))</f>
        <v/>
      </c>
      <c r="I367" s="81" t="str">
        <f t="array" ref="I367">IF(OR(A367="",G367=""),"",G367*H367)</f>
        <v/>
      </c>
      <c r="J367" s="79" t="str">
        <f t="array" ref="J367">IF(SUMPRODUCT((成品明细表!$A$6:$A$1000&gt;=$G$4)*(成品明细表!$A$6:$A$1000&lt;=$H$4)*(成品明细表!$C$6:$C$1000=$A367)*(成品明细表!$L$6:$L$1000))=0,"",SUMPRODUCT((成品明细表!$A$6:$A$1000&gt;=$G$4)*(成品明细表!$A$6:$A$1000&lt;=$H$4)*(成品明细表!$C$6:$C$1000=$A367)*(成品明细表!$L$6:$L$1000)))</f>
        <v/>
      </c>
      <c r="K367" s="99" t="str">
        <f t="array" ref="K367">IF(A367="","",VLOOKUP(A367,基础资料!A:E,4,0))</f>
        <v/>
      </c>
      <c r="L367" s="81" t="str">
        <f t="array" ref="L367">IF(OR(A367="",J367=""),"",J367*K367)</f>
        <v/>
      </c>
      <c r="M367" s="79" t="str">
        <f t="array" ref="M367">IF(AND(D367="",G367="",J367=""),"",IF(AND(D367="",G367=""),-J367,IF(AND(D367="",J367=""),-G367,IF(AND(G367="",J367=""),D367,IF(D367="",-G367-J367,IF(G367="",D367-J367,IF(J367="",D367-G367,D367-G367-J367)))))))</f>
        <v/>
      </c>
      <c r="N367" s="99" t="str">
        <f t="array" ref="N367">IF(A367="","",VLOOKUP(A367,基础资料!A:E,4,0))</f>
        <v/>
      </c>
      <c r="O367" s="81" t="str">
        <f t="array" ref="O367">IF(OR(A367="",M367=""),"",N367*M367)</f>
        <v/>
      </c>
    </row>
    <row r="368" spans="1:15" s="44" customFormat="1">
      <c r="A368" s="15"/>
      <c r="B368" s="73"/>
      <c r="C368" s="73"/>
      <c r="D368" s="74" t="str">
        <f t="array" ref="D368">IF(SUMPRODUCT((成品明细表!$A$6:$A$1000&gt;=$G$4)*(成品明细表!$A$6:$A$1000&lt;=$H$4)*(成品明细表!$C$6:$C$1000=$A368)*(成品明细表!$F$6:$F$1000))=0,"",SUMPRODUCT((成品明细表!$A$6:$A$1000&gt;=$G$4)*(成品明细表!$A$6:$A$1000&lt;=$H$4)*(成品明细表!$C$6:$C$1000=$A368)*(成品明细表!$F$6:$F$1000)))</f>
        <v/>
      </c>
      <c r="E368" s="75" t="str">
        <f t="array" ref="E368">IF(A368="","",VLOOKUP(A368,基础资料!A:E,4,0))</f>
        <v/>
      </c>
      <c r="F368" s="76" t="str">
        <f t="array" ref="F368">IF(OR(A368="",D368=""),"",E368*D368)</f>
        <v/>
      </c>
      <c r="G368" s="74" t="str">
        <f t="array" ref="G368">IF(SUMPRODUCT((成品明细表!$A$6:$A$1000&gt;=$G$4)*(成品明细表!$A$6:$A$1000&lt;=$H$4)*(成品明细表!$C$6:$C$1000=$A368)*(成品明细表!$I$6:$I$1000))=0,"",SUMPRODUCT((成品明细表!$A$6:$A$1000&gt;=$G$4)*(成品明细表!$A$6:$A$1000&lt;=$H$4)*(成品明细表!$C$6:$C$1000=$A368)*(成品明细表!$I$6:$I$1000)))</f>
        <v/>
      </c>
      <c r="H368" s="75" t="str">
        <f t="array" ref="H368">IF(A368="","",VLOOKUP(A368,基础资料!A:E,4,0))</f>
        <v/>
      </c>
      <c r="I368" s="76" t="str">
        <f t="array" ref="I368">IF(OR(A368="",G368=""),"",G368*H368)</f>
        <v/>
      </c>
      <c r="J368" s="74" t="str">
        <f t="array" ref="J368">IF(SUMPRODUCT((成品明细表!$A$6:$A$1000&gt;=$G$4)*(成品明细表!$A$6:$A$1000&lt;=$H$4)*(成品明细表!$C$6:$C$1000=$A368)*(成品明细表!$L$6:$L$1000))=0,"",SUMPRODUCT((成品明细表!$A$6:$A$1000&gt;=$G$4)*(成品明细表!$A$6:$A$1000&lt;=$H$4)*(成品明细表!$C$6:$C$1000=$A368)*(成品明细表!$L$6:$L$1000)))</f>
        <v/>
      </c>
      <c r="K368" s="98" t="str">
        <f t="array" ref="K368">IF(A368="","",VLOOKUP(A368,基础资料!A:E,4,0))</f>
        <v/>
      </c>
      <c r="L368" s="76" t="str">
        <f t="array" ref="L368">IF(OR(A368="",J368=""),"",J368*K368)</f>
        <v/>
      </c>
      <c r="M368" s="74" t="str">
        <f t="array" ref="M368">IF(AND(D368="",G368="",J368=""),"",IF(AND(D368="",G368=""),-J368,IF(AND(D368="",J368=""),-G368,IF(AND(G368="",J368=""),D368,IF(D368="",-G368-J368,IF(G368="",D368-J368,IF(J368="",D368-G368,D368-G368-J368)))))))</f>
        <v/>
      </c>
      <c r="N368" s="98" t="str">
        <f t="array" ref="N368">IF(A368="","",VLOOKUP(A368,基础资料!A:E,4,0))</f>
        <v/>
      </c>
      <c r="O368" s="76" t="str">
        <f t="array" ref="O368">IF(OR(A368="",M368=""),"",N368*M368)</f>
        <v/>
      </c>
    </row>
    <row r="369" spans="1:15" s="44" customFormat="1">
      <c r="A369" s="77"/>
      <c r="B369" s="78"/>
      <c r="C369" s="78"/>
      <c r="D369" s="79" t="str">
        <f t="array" ref="D369">IF(SUMPRODUCT((成品明细表!$A$6:$A$1000&gt;=$G$4)*(成品明细表!$A$6:$A$1000&lt;=$H$4)*(成品明细表!$C$6:$C$1000=$A369)*(成品明细表!$F$6:$F$1000))=0,"",SUMPRODUCT((成品明细表!$A$6:$A$1000&gt;=$G$4)*(成品明细表!$A$6:$A$1000&lt;=$H$4)*(成品明细表!$C$6:$C$1000=$A369)*(成品明细表!$F$6:$F$1000)))</f>
        <v/>
      </c>
      <c r="E369" s="80" t="str">
        <f t="array" ref="E369">IF(A369="","",VLOOKUP(A369,基础资料!A:E,4,0))</f>
        <v/>
      </c>
      <c r="F369" s="81" t="str">
        <f t="array" ref="F369">IF(OR(A369="",D369=""),"",E369*D369)</f>
        <v/>
      </c>
      <c r="G369" s="79" t="str">
        <f t="array" ref="G369">IF(SUMPRODUCT((成品明细表!$A$6:$A$1000&gt;=$G$4)*(成品明细表!$A$6:$A$1000&lt;=$H$4)*(成品明细表!$C$6:$C$1000=$A369)*(成品明细表!$I$6:$I$1000))=0,"",SUMPRODUCT((成品明细表!$A$6:$A$1000&gt;=$G$4)*(成品明细表!$A$6:$A$1000&lt;=$H$4)*(成品明细表!$C$6:$C$1000=$A369)*(成品明细表!$I$6:$I$1000)))</f>
        <v/>
      </c>
      <c r="H369" s="80" t="str">
        <f t="array" ref="H369">IF(A369="","",VLOOKUP(A369,基础资料!A:E,4,0))</f>
        <v/>
      </c>
      <c r="I369" s="81" t="str">
        <f t="array" ref="I369">IF(OR(A369="",G369=""),"",G369*H369)</f>
        <v/>
      </c>
      <c r="J369" s="79" t="str">
        <f t="array" ref="J369">IF(SUMPRODUCT((成品明细表!$A$6:$A$1000&gt;=$G$4)*(成品明细表!$A$6:$A$1000&lt;=$H$4)*(成品明细表!$C$6:$C$1000=$A369)*(成品明细表!$L$6:$L$1000))=0,"",SUMPRODUCT((成品明细表!$A$6:$A$1000&gt;=$G$4)*(成品明细表!$A$6:$A$1000&lt;=$H$4)*(成品明细表!$C$6:$C$1000=$A369)*(成品明细表!$L$6:$L$1000)))</f>
        <v/>
      </c>
      <c r="K369" s="99" t="str">
        <f t="array" ref="K369">IF(A369="","",VLOOKUP(A369,基础资料!A:E,4,0))</f>
        <v/>
      </c>
      <c r="L369" s="81" t="str">
        <f t="array" ref="L369">IF(OR(A369="",J369=""),"",J369*K369)</f>
        <v/>
      </c>
      <c r="M369" s="79" t="str">
        <f t="array" ref="M369">IF(AND(D369="",G369="",J369=""),"",IF(AND(D369="",G369=""),-J369,IF(AND(D369="",J369=""),-G369,IF(AND(G369="",J369=""),D369,IF(D369="",-G369-J369,IF(G369="",D369-J369,IF(J369="",D369-G369,D369-G369-J369)))))))</f>
        <v/>
      </c>
      <c r="N369" s="99" t="str">
        <f t="array" ref="N369">IF(A369="","",VLOOKUP(A369,基础资料!A:E,4,0))</f>
        <v/>
      </c>
      <c r="O369" s="81" t="str">
        <f t="array" ref="O369">IF(OR(A369="",M369=""),"",N369*M369)</f>
        <v/>
      </c>
    </row>
    <row r="370" spans="1:15" s="44" customFormat="1">
      <c r="A370" s="15"/>
      <c r="B370" s="73"/>
      <c r="C370" s="73"/>
      <c r="D370" s="74" t="str">
        <f t="array" ref="D370">IF(SUMPRODUCT((成品明细表!$A$6:$A$1000&gt;=$G$4)*(成品明细表!$A$6:$A$1000&lt;=$H$4)*(成品明细表!$C$6:$C$1000=$A370)*(成品明细表!$F$6:$F$1000))=0,"",SUMPRODUCT((成品明细表!$A$6:$A$1000&gt;=$G$4)*(成品明细表!$A$6:$A$1000&lt;=$H$4)*(成品明细表!$C$6:$C$1000=$A370)*(成品明细表!$F$6:$F$1000)))</f>
        <v/>
      </c>
      <c r="E370" s="75" t="str">
        <f t="array" ref="E370">IF(A370="","",VLOOKUP(A370,基础资料!A:E,4,0))</f>
        <v/>
      </c>
      <c r="F370" s="76" t="str">
        <f t="array" ref="F370">IF(OR(A370="",D370=""),"",E370*D370)</f>
        <v/>
      </c>
      <c r="G370" s="74" t="str">
        <f t="array" ref="G370">IF(SUMPRODUCT((成品明细表!$A$6:$A$1000&gt;=$G$4)*(成品明细表!$A$6:$A$1000&lt;=$H$4)*(成品明细表!$C$6:$C$1000=$A370)*(成品明细表!$I$6:$I$1000))=0,"",SUMPRODUCT((成品明细表!$A$6:$A$1000&gt;=$G$4)*(成品明细表!$A$6:$A$1000&lt;=$H$4)*(成品明细表!$C$6:$C$1000=$A370)*(成品明细表!$I$6:$I$1000)))</f>
        <v/>
      </c>
      <c r="H370" s="75" t="str">
        <f t="array" ref="H370">IF(A370="","",VLOOKUP(A370,基础资料!A:E,4,0))</f>
        <v/>
      </c>
      <c r="I370" s="76" t="str">
        <f t="array" ref="I370">IF(OR(A370="",G370=""),"",G370*H370)</f>
        <v/>
      </c>
      <c r="J370" s="74" t="str">
        <f t="array" ref="J370">IF(SUMPRODUCT((成品明细表!$A$6:$A$1000&gt;=$G$4)*(成品明细表!$A$6:$A$1000&lt;=$H$4)*(成品明细表!$C$6:$C$1000=$A370)*(成品明细表!$L$6:$L$1000))=0,"",SUMPRODUCT((成品明细表!$A$6:$A$1000&gt;=$G$4)*(成品明细表!$A$6:$A$1000&lt;=$H$4)*(成品明细表!$C$6:$C$1000=$A370)*(成品明细表!$L$6:$L$1000)))</f>
        <v/>
      </c>
      <c r="K370" s="98" t="str">
        <f t="array" ref="K370">IF(A370="","",VLOOKUP(A370,基础资料!A:E,4,0))</f>
        <v/>
      </c>
      <c r="L370" s="76" t="str">
        <f t="array" ref="L370">IF(OR(A370="",J370=""),"",J370*K370)</f>
        <v/>
      </c>
      <c r="M370" s="74" t="str">
        <f t="array" ref="M370">IF(AND(D370="",G370="",J370=""),"",IF(AND(D370="",G370=""),-J370,IF(AND(D370="",J370=""),-G370,IF(AND(G370="",J370=""),D370,IF(D370="",-G370-J370,IF(G370="",D370-J370,IF(J370="",D370-G370,D370-G370-J370)))))))</f>
        <v/>
      </c>
      <c r="N370" s="98" t="str">
        <f t="array" ref="N370">IF(A370="","",VLOOKUP(A370,基础资料!A:E,4,0))</f>
        <v/>
      </c>
      <c r="O370" s="76" t="str">
        <f t="array" ref="O370">IF(OR(A370="",M370=""),"",N370*M370)</f>
        <v/>
      </c>
    </row>
    <row r="371" spans="1:15" s="44" customFormat="1">
      <c r="A371" s="77"/>
      <c r="B371" s="78"/>
      <c r="C371" s="78"/>
      <c r="D371" s="79" t="str">
        <f t="array" ref="D371">IF(SUMPRODUCT((成品明细表!$A$6:$A$1000&gt;=$G$4)*(成品明细表!$A$6:$A$1000&lt;=$H$4)*(成品明细表!$C$6:$C$1000=$A371)*(成品明细表!$F$6:$F$1000))=0,"",SUMPRODUCT((成品明细表!$A$6:$A$1000&gt;=$G$4)*(成品明细表!$A$6:$A$1000&lt;=$H$4)*(成品明细表!$C$6:$C$1000=$A371)*(成品明细表!$F$6:$F$1000)))</f>
        <v/>
      </c>
      <c r="E371" s="80" t="str">
        <f t="array" ref="E371">IF(A371="","",VLOOKUP(A371,基础资料!A:E,4,0))</f>
        <v/>
      </c>
      <c r="F371" s="81" t="str">
        <f t="array" ref="F371">IF(OR(A371="",D371=""),"",E371*D371)</f>
        <v/>
      </c>
      <c r="G371" s="79" t="str">
        <f t="array" ref="G371">IF(SUMPRODUCT((成品明细表!$A$6:$A$1000&gt;=$G$4)*(成品明细表!$A$6:$A$1000&lt;=$H$4)*(成品明细表!$C$6:$C$1000=$A371)*(成品明细表!$I$6:$I$1000))=0,"",SUMPRODUCT((成品明细表!$A$6:$A$1000&gt;=$G$4)*(成品明细表!$A$6:$A$1000&lt;=$H$4)*(成品明细表!$C$6:$C$1000=$A371)*(成品明细表!$I$6:$I$1000)))</f>
        <v/>
      </c>
      <c r="H371" s="80" t="str">
        <f t="array" ref="H371">IF(A371="","",VLOOKUP(A371,基础资料!A:E,4,0))</f>
        <v/>
      </c>
      <c r="I371" s="81" t="str">
        <f t="array" ref="I371">IF(OR(A371="",G371=""),"",G371*H371)</f>
        <v/>
      </c>
      <c r="J371" s="79" t="str">
        <f t="array" ref="J371">IF(SUMPRODUCT((成品明细表!$A$6:$A$1000&gt;=$G$4)*(成品明细表!$A$6:$A$1000&lt;=$H$4)*(成品明细表!$C$6:$C$1000=$A371)*(成品明细表!$L$6:$L$1000))=0,"",SUMPRODUCT((成品明细表!$A$6:$A$1000&gt;=$G$4)*(成品明细表!$A$6:$A$1000&lt;=$H$4)*(成品明细表!$C$6:$C$1000=$A371)*(成品明细表!$L$6:$L$1000)))</f>
        <v/>
      </c>
      <c r="K371" s="99" t="str">
        <f t="array" ref="K371">IF(A371="","",VLOOKUP(A371,基础资料!A:E,4,0))</f>
        <v/>
      </c>
      <c r="L371" s="81" t="str">
        <f t="array" ref="L371">IF(OR(A371="",J371=""),"",J371*K371)</f>
        <v/>
      </c>
      <c r="M371" s="79" t="str">
        <f t="array" ref="M371">IF(AND(D371="",G371="",J371=""),"",IF(AND(D371="",G371=""),-J371,IF(AND(D371="",J371=""),-G371,IF(AND(G371="",J371=""),D371,IF(D371="",-G371-J371,IF(G371="",D371-J371,IF(J371="",D371-G371,D371-G371-J371)))))))</f>
        <v/>
      </c>
      <c r="N371" s="99" t="str">
        <f t="array" ref="N371">IF(A371="","",VLOOKUP(A371,基础资料!A:E,4,0))</f>
        <v/>
      </c>
      <c r="O371" s="81" t="str">
        <f t="array" ref="O371">IF(OR(A371="",M371=""),"",N371*M371)</f>
        <v/>
      </c>
    </row>
    <row r="372" spans="1:15" s="44" customFormat="1">
      <c r="A372" s="15"/>
      <c r="B372" s="73"/>
      <c r="C372" s="73"/>
      <c r="D372" s="74" t="str">
        <f t="array" ref="D372">IF(SUMPRODUCT((成品明细表!$A$6:$A$1000&gt;=$G$4)*(成品明细表!$A$6:$A$1000&lt;=$H$4)*(成品明细表!$C$6:$C$1000=$A372)*(成品明细表!$F$6:$F$1000))=0,"",SUMPRODUCT((成品明细表!$A$6:$A$1000&gt;=$G$4)*(成品明细表!$A$6:$A$1000&lt;=$H$4)*(成品明细表!$C$6:$C$1000=$A372)*(成品明细表!$F$6:$F$1000)))</f>
        <v/>
      </c>
      <c r="E372" s="75" t="str">
        <f t="array" ref="E372">IF(A372="","",VLOOKUP(A372,基础资料!A:E,4,0))</f>
        <v/>
      </c>
      <c r="F372" s="76" t="str">
        <f t="array" ref="F372">IF(OR(A372="",D372=""),"",E372*D372)</f>
        <v/>
      </c>
      <c r="G372" s="74" t="str">
        <f t="array" ref="G372">IF(SUMPRODUCT((成品明细表!$A$6:$A$1000&gt;=$G$4)*(成品明细表!$A$6:$A$1000&lt;=$H$4)*(成品明细表!$C$6:$C$1000=$A372)*(成品明细表!$I$6:$I$1000))=0,"",SUMPRODUCT((成品明细表!$A$6:$A$1000&gt;=$G$4)*(成品明细表!$A$6:$A$1000&lt;=$H$4)*(成品明细表!$C$6:$C$1000=$A372)*(成品明细表!$I$6:$I$1000)))</f>
        <v/>
      </c>
      <c r="H372" s="75" t="str">
        <f t="array" ref="H372">IF(A372="","",VLOOKUP(A372,基础资料!A:E,4,0))</f>
        <v/>
      </c>
      <c r="I372" s="76" t="str">
        <f t="array" ref="I372">IF(OR(A372="",G372=""),"",G372*H372)</f>
        <v/>
      </c>
      <c r="J372" s="74" t="str">
        <f t="array" ref="J372">IF(SUMPRODUCT((成品明细表!$A$6:$A$1000&gt;=$G$4)*(成品明细表!$A$6:$A$1000&lt;=$H$4)*(成品明细表!$C$6:$C$1000=$A372)*(成品明细表!$L$6:$L$1000))=0,"",SUMPRODUCT((成品明细表!$A$6:$A$1000&gt;=$G$4)*(成品明细表!$A$6:$A$1000&lt;=$H$4)*(成品明细表!$C$6:$C$1000=$A372)*(成品明细表!$L$6:$L$1000)))</f>
        <v/>
      </c>
      <c r="K372" s="98" t="str">
        <f t="array" ref="K372">IF(A372="","",VLOOKUP(A372,基础资料!A:E,4,0))</f>
        <v/>
      </c>
      <c r="L372" s="76" t="str">
        <f t="array" ref="L372">IF(OR(A372="",J372=""),"",J372*K372)</f>
        <v/>
      </c>
      <c r="M372" s="74" t="str">
        <f t="array" ref="M372">IF(AND(D372="",G372="",J372=""),"",IF(AND(D372="",G372=""),-J372,IF(AND(D372="",J372=""),-G372,IF(AND(G372="",J372=""),D372,IF(D372="",-G372-J372,IF(G372="",D372-J372,IF(J372="",D372-G372,D372-G372-J372)))))))</f>
        <v/>
      </c>
      <c r="N372" s="98" t="str">
        <f t="array" ref="N372">IF(A372="","",VLOOKUP(A372,基础资料!A:E,4,0))</f>
        <v/>
      </c>
      <c r="O372" s="76" t="str">
        <f t="array" ref="O372">IF(OR(A372="",M372=""),"",N372*M372)</f>
        <v/>
      </c>
    </row>
    <row r="373" spans="1:15" s="44" customFormat="1">
      <c r="A373" s="77"/>
      <c r="B373" s="78"/>
      <c r="C373" s="78"/>
      <c r="D373" s="79" t="str">
        <f t="array" ref="D373">IF(SUMPRODUCT((成品明细表!$A$6:$A$1000&gt;=$G$4)*(成品明细表!$A$6:$A$1000&lt;=$H$4)*(成品明细表!$C$6:$C$1000=$A373)*(成品明细表!$F$6:$F$1000))=0,"",SUMPRODUCT((成品明细表!$A$6:$A$1000&gt;=$G$4)*(成品明细表!$A$6:$A$1000&lt;=$H$4)*(成品明细表!$C$6:$C$1000=$A373)*(成品明细表!$F$6:$F$1000)))</f>
        <v/>
      </c>
      <c r="E373" s="80" t="str">
        <f t="array" ref="E373">IF(A373="","",VLOOKUP(A373,基础资料!A:E,4,0))</f>
        <v/>
      </c>
      <c r="F373" s="81" t="str">
        <f t="array" ref="F373">IF(OR(A373="",D373=""),"",E373*D373)</f>
        <v/>
      </c>
      <c r="G373" s="79" t="str">
        <f t="array" ref="G373">IF(SUMPRODUCT((成品明细表!$A$6:$A$1000&gt;=$G$4)*(成品明细表!$A$6:$A$1000&lt;=$H$4)*(成品明细表!$C$6:$C$1000=$A373)*(成品明细表!$I$6:$I$1000))=0,"",SUMPRODUCT((成品明细表!$A$6:$A$1000&gt;=$G$4)*(成品明细表!$A$6:$A$1000&lt;=$H$4)*(成品明细表!$C$6:$C$1000=$A373)*(成品明细表!$I$6:$I$1000)))</f>
        <v/>
      </c>
      <c r="H373" s="80" t="str">
        <f t="array" ref="H373">IF(A373="","",VLOOKUP(A373,基础资料!A:E,4,0))</f>
        <v/>
      </c>
      <c r="I373" s="81" t="str">
        <f t="array" ref="I373">IF(OR(A373="",G373=""),"",G373*H373)</f>
        <v/>
      </c>
      <c r="J373" s="79" t="str">
        <f t="array" ref="J373">IF(SUMPRODUCT((成品明细表!$A$6:$A$1000&gt;=$G$4)*(成品明细表!$A$6:$A$1000&lt;=$H$4)*(成品明细表!$C$6:$C$1000=$A373)*(成品明细表!$L$6:$L$1000))=0,"",SUMPRODUCT((成品明细表!$A$6:$A$1000&gt;=$G$4)*(成品明细表!$A$6:$A$1000&lt;=$H$4)*(成品明细表!$C$6:$C$1000=$A373)*(成品明细表!$L$6:$L$1000)))</f>
        <v/>
      </c>
      <c r="K373" s="99" t="str">
        <f t="array" ref="K373">IF(A373="","",VLOOKUP(A373,基础资料!A:E,4,0))</f>
        <v/>
      </c>
      <c r="L373" s="81" t="str">
        <f t="array" ref="L373">IF(OR(A373="",J373=""),"",J373*K373)</f>
        <v/>
      </c>
      <c r="M373" s="79" t="str">
        <f t="array" ref="M373">IF(AND(D373="",G373="",J373=""),"",IF(AND(D373="",G373=""),-J373,IF(AND(D373="",J373=""),-G373,IF(AND(G373="",J373=""),D373,IF(D373="",-G373-J373,IF(G373="",D373-J373,IF(J373="",D373-G373,D373-G373-J373)))))))</f>
        <v/>
      </c>
      <c r="N373" s="99" t="str">
        <f t="array" ref="N373">IF(A373="","",VLOOKUP(A373,基础资料!A:E,4,0))</f>
        <v/>
      </c>
      <c r="O373" s="81" t="str">
        <f t="array" ref="O373">IF(OR(A373="",M373=""),"",N373*M373)</f>
        <v/>
      </c>
    </row>
    <row r="374" spans="1:15" s="44" customFormat="1">
      <c r="A374" s="15"/>
      <c r="B374" s="73"/>
      <c r="C374" s="73"/>
      <c r="D374" s="74" t="str">
        <f t="array" ref="D374">IF(SUMPRODUCT((成品明细表!$A$6:$A$1000&gt;=$G$4)*(成品明细表!$A$6:$A$1000&lt;=$H$4)*(成品明细表!$C$6:$C$1000=$A374)*(成品明细表!$F$6:$F$1000))=0,"",SUMPRODUCT((成品明细表!$A$6:$A$1000&gt;=$G$4)*(成品明细表!$A$6:$A$1000&lt;=$H$4)*(成品明细表!$C$6:$C$1000=$A374)*(成品明细表!$F$6:$F$1000)))</f>
        <v/>
      </c>
      <c r="E374" s="75" t="str">
        <f t="array" ref="E374">IF(A374="","",VLOOKUP(A374,基础资料!A:E,4,0))</f>
        <v/>
      </c>
      <c r="F374" s="76" t="str">
        <f t="array" ref="F374">IF(OR(A374="",D374=""),"",E374*D374)</f>
        <v/>
      </c>
      <c r="G374" s="74" t="str">
        <f t="array" ref="G374">IF(SUMPRODUCT((成品明细表!$A$6:$A$1000&gt;=$G$4)*(成品明细表!$A$6:$A$1000&lt;=$H$4)*(成品明细表!$C$6:$C$1000=$A374)*(成品明细表!$I$6:$I$1000))=0,"",SUMPRODUCT((成品明细表!$A$6:$A$1000&gt;=$G$4)*(成品明细表!$A$6:$A$1000&lt;=$H$4)*(成品明细表!$C$6:$C$1000=$A374)*(成品明细表!$I$6:$I$1000)))</f>
        <v/>
      </c>
      <c r="H374" s="75" t="str">
        <f t="array" ref="H374">IF(A374="","",VLOOKUP(A374,基础资料!A:E,4,0))</f>
        <v/>
      </c>
      <c r="I374" s="76" t="str">
        <f t="array" ref="I374">IF(OR(A374="",G374=""),"",G374*H374)</f>
        <v/>
      </c>
      <c r="J374" s="74" t="str">
        <f t="array" ref="J374">IF(SUMPRODUCT((成品明细表!$A$6:$A$1000&gt;=$G$4)*(成品明细表!$A$6:$A$1000&lt;=$H$4)*(成品明细表!$C$6:$C$1000=$A374)*(成品明细表!$L$6:$L$1000))=0,"",SUMPRODUCT((成品明细表!$A$6:$A$1000&gt;=$G$4)*(成品明细表!$A$6:$A$1000&lt;=$H$4)*(成品明细表!$C$6:$C$1000=$A374)*(成品明细表!$L$6:$L$1000)))</f>
        <v/>
      </c>
      <c r="K374" s="98" t="str">
        <f t="array" ref="K374">IF(A374="","",VLOOKUP(A374,基础资料!A:E,4,0))</f>
        <v/>
      </c>
      <c r="L374" s="76" t="str">
        <f t="array" ref="L374">IF(OR(A374="",J374=""),"",J374*K374)</f>
        <v/>
      </c>
      <c r="M374" s="74" t="str">
        <f t="array" ref="M374">IF(AND(D374="",G374="",J374=""),"",IF(AND(D374="",G374=""),-J374,IF(AND(D374="",J374=""),-G374,IF(AND(G374="",J374=""),D374,IF(D374="",-G374-J374,IF(G374="",D374-J374,IF(J374="",D374-G374,D374-G374-J374)))))))</f>
        <v/>
      </c>
      <c r="N374" s="98" t="str">
        <f t="array" ref="N374">IF(A374="","",VLOOKUP(A374,基础资料!A:E,4,0))</f>
        <v/>
      </c>
      <c r="O374" s="76" t="str">
        <f t="array" ref="O374">IF(OR(A374="",M374=""),"",N374*M374)</f>
        <v/>
      </c>
    </row>
    <row r="375" spans="1:15" s="44" customFormat="1">
      <c r="A375" s="77"/>
      <c r="B375" s="78"/>
      <c r="C375" s="78"/>
      <c r="D375" s="79" t="str">
        <f t="array" ref="D375">IF(SUMPRODUCT((成品明细表!$A$6:$A$1000&gt;=$G$4)*(成品明细表!$A$6:$A$1000&lt;=$H$4)*(成品明细表!$C$6:$C$1000=$A375)*(成品明细表!$F$6:$F$1000))=0,"",SUMPRODUCT((成品明细表!$A$6:$A$1000&gt;=$G$4)*(成品明细表!$A$6:$A$1000&lt;=$H$4)*(成品明细表!$C$6:$C$1000=$A375)*(成品明细表!$F$6:$F$1000)))</f>
        <v/>
      </c>
      <c r="E375" s="80" t="str">
        <f t="array" ref="E375">IF(A375="","",VLOOKUP(A375,基础资料!A:E,4,0))</f>
        <v/>
      </c>
      <c r="F375" s="81" t="str">
        <f t="array" ref="F375">IF(OR(A375="",D375=""),"",E375*D375)</f>
        <v/>
      </c>
      <c r="G375" s="79" t="str">
        <f t="array" ref="G375">IF(SUMPRODUCT((成品明细表!$A$6:$A$1000&gt;=$G$4)*(成品明细表!$A$6:$A$1000&lt;=$H$4)*(成品明细表!$C$6:$C$1000=$A375)*(成品明细表!$I$6:$I$1000))=0,"",SUMPRODUCT((成品明细表!$A$6:$A$1000&gt;=$G$4)*(成品明细表!$A$6:$A$1000&lt;=$H$4)*(成品明细表!$C$6:$C$1000=$A375)*(成品明细表!$I$6:$I$1000)))</f>
        <v/>
      </c>
      <c r="H375" s="80" t="str">
        <f t="array" ref="H375">IF(A375="","",VLOOKUP(A375,基础资料!A:E,4,0))</f>
        <v/>
      </c>
      <c r="I375" s="81" t="str">
        <f t="array" ref="I375">IF(OR(A375="",G375=""),"",G375*H375)</f>
        <v/>
      </c>
      <c r="J375" s="79" t="str">
        <f t="array" ref="J375">IF(SUMPRODUCT((成品明细表!$A$6:$A$1000&gt;=$G$4)*(成品明细表!$A$6:$A$1000&lt;=$H$4)*(成品明细表!$C$6:$C$1000=$A375)*(成品明细表!$L$6:$L$1000))=0,"",SUMPRODUCT((成品明细表!$A$6:$A$1000&gt;=$G$4)*(成品明细表!$A$6:$A$1000&lt;=$H$4)*(成品明细表!$C$6:$C$1000=$A375)*(成品明细表!$L$6:$L$1000)))</f>
        <v/>
      </c>
      <c r="K375" s="99" t="str">
        <f t="array" ref="K375">IF(A375="","",VLOOKUP(A375,基础资料!A:E,4,0))</f>
        <v/>
      </c>
      <c r="L375" s="81" t="str">
        <f t="array" ref="L375">IF(OR(A375="",J375=""),"",J375*K375)</f>
        <v/>
      </c>
      <c r="M375" s="79" t="str">
        <f t="array" ref="M375">IF(AND(D375="",G375="",J375=""),"",IF(AND(D375="",G375=""),-J375,IF(AND(D375="",J375=""),-G375,IF(AND(G375="",J375=""),D375,IF(D375="",-G375-J375,IF(G375="",D375-J375,IF(J375="",D375-G375,D375-G375-J375)))))))</f>
        <v/>
      </c>
      <c r="N375" s="99" t="str">
        <f t="array" ref="N375">IF(A375="","",VLOOKUP(A375,基础资料!A:E,4,0))</f>
        <v/>
      </c>
      <c r="O375" s="81" t="str">
        <f t="array" ref="O375">IF(OR(A375="",M375=""),"",N375*M375)</f>
        <v/>
      </c>
    </row>
    <row r="376" spans="1:15" s="44" customFormat="1">
      <c r="A376" s="15"/>
      <c r="B376" s="73"/>
      <c r="C376" s="73"/>
      <c r="D376" s="74" t="str">
        <f t="array" ref="D376">IF(SUMPRODUCT((成品明细表!$A$6:$A$1000&gt;=$G$4)*(成品明细表!$A$6:$A$1000&lt;=$H$4)*(成品明细表!$C$6:$C$1000=$A376)*(成品明细表!$F$6:$F$1000))=0,"",SUMPRODUCT((成品明细表!$A$6:$A$1000&gt;=$G$4)*(成品明细表!$A$6:$A$1000&lt;=$H$4)*(成品明细表!$C$6:$C$1000=$A376)*(成品明细表!$F$6:$F$1000)))</f>
        <v/>
      </c>
      <c r="E376" s="75" t="str">
        <f t="array" ref="E376">IF(A376="","",VLOOKUP(A376,基础资料!A:E,4,0))</f>
        <v/>
      </c>
      <c r="F376" s="76" t="str">
        <f t="array" ref="F376">IF(OR(A376="",D376=""),"",E376*D376)</f>
        <v/>
      </c>
      <c r="G376" s="74" t="str">
        <f t="array" ref="G376">IF(SUMPRODUCT((成品明细表!$A$6:$A$1000&gt;=$G$4)*(成品明细表!$A$6:$A$1000&lt;=$H$4)*(成品明细表!$C$6:$C$1000=$A376)*(成品明细表!$I$6:$I$1000))=0,"",SUMPRODUCT((成品明细表!$A$6:$A$1000&gt;=$G$4)*(成品明细表!$A$6:$A$1000&lt;=$H$4)*(成品明细表!$C$6:$C$1000=$A376)*(成品明细表!$I$6:$I$1000)))</f>
        <v/>
      </c>
      <c r="H376" s="75" t="str">
        <f t="array" ref="H376">IF(A376="","",VLOOKUP(A376,基础资料!A:E,4,0))</f>
        <v/>
      </c>
      <c r="I376" s="76" t="str">
        <f t="array" ref="I376">IF(OR(A376="",G376=""),"",G376*H376)</f>
        <v/>
      </c>
      <c r="J376" s="74" t="str">
        <f t="array" ref="J376">IF(SUMPRODUCT((成品明细表!$A$6:$A$1000&gt;=$G$4)*(成品明细表!$A$6:$A$1000&lt;=$H$4)*(成品明细表!$C$6:$C$1000=$A376)*(成品明细表!$L$6:$L$1000))=0,"",SUMPRODUCT((成品明细表!$A$6:$A$1000&gt;=$G$4)*(成品明细表!$A$6:$A$1000&lt;=$H$4)*(成品明细表!$C$6:$C$1000=$A376)*(成品明细表!$L$6:$L$1000)))</f>
        <v/>
      </c>
      <c r="K376" s="98" t="str">
        <f t="array" ref="K376">IF(A376="","",VLOOKUP(A376,基础资料!A:E,4,0))</f>
        <v/>
      </c>
      <c r="L376" s="76" t="str">
        <f t="array" ref="L376">IF(OR(A376="",J376=""),"",J376*K376)</f>
        <v/>
      </c>
      <c r="M376" s="74" t="str">
        <f t="array" ref="M376">IF(AND(D376="",G376="",J376=""),"",IF(AND(D376="",G376=""),-J376,IF(AND(D376="",J376=""),-G376,IF(AND(G376="",J376=""),D376,IF(D376="",-G376-J376,IF(G376="",D376-J376,IF(J376="",D376-G376,D376-G376-J376)))))))</f>
        <v/>
      </c>
      <c r="N376" s="98" t="str">
        <f t="array" ref="N376">IF(A376="","",VLOOKUP(A376,基础资料!A:E,4,0))</f>
        <v/>
      </c>
      <c r="O376" s="76" t="str">
        <f t="array" ref="O376">IF(OR(A376="",M376=""),"",N376*M376)</f>
        <v/>
      </c>
    </row>
    <row r="377" spans="1:15" s="44" customFormat="1">
      <c r="A377" s="77"/>
      <c r="B377" s="78"/>
      <c r="C377" s="78"/>
      <c r="D377" s="79" t="str">
        <f t="array" ref="D377">IF(SUMPRODUCT((成品明细表!$A$6:$A$1000&gt;=$G$4)*(成品明细表!$A$6:$A$1000&lt;=$H$4)*(成品明细表!$C$6:$C$1000=$A377)*(成品明细表!$F$6:$F$1000))=0,"",SUMPRODUCT((成品明细表!$A$6:$A$1000&gt;=$G$4)*(成品明细表!$A$6:$A$1000&lt;=$H$4)*(成品明细表!$C$6:$C$1000=$A377)*(成品明细表!$F$6:$F$1000)))</f>
        <v/>
      </c>
      <c r="E377" s="80" t="str">
        <f t="array" ref="E377">IF(A377="","",VLOOKUP(A377,基础资料!A:E,4,0))</f>
        <v/>
      </c>
      <c r="F377" s="81" t="str">
        <f t="array" ref="F377">IF(OR(A377="",D377=""),"",E377*D377)</f>
        <v/>
      </c>
      <c r="G377" s="79" t="str">
        <f t="array" ref="G377">IF(SUMPRODUCT((成品明细表!$A$6:$A$1000&gt;=$G$4)*(成品明细表!$A$6:$A$1000&lt;=$H$4)*(成品明细表!$C$6:$C$1000=$A377)*(成品明细表!$I$6:$I$1000))=0,"",SUMPRODUCT((成品明细表!$A$6:$A$1000&gt;=$G$4)*(成品明细表!$A$6:$A$1000&lt;=$H$4)*(成品明细表!$C$6:$C$1000=$A377)*(成品明细表!$I$6:$I$1000)))</f>
        <v/>
      </c>
      <c r="H377" s="80" t="str">
        <f t="array" ref="H377">IF(A377="","",VLOOKUP(A377,基础资料!A:E,4,0))</f>
        <v/>
      </c>
      <c r="I377" s="81" t="str">
        <f t="array" ref="I377">IF(OR(A377="",G377=""),"",G377*H377)</f>
        <v/>
      </c>
      <c r="J377" s="79" t="str">
        <f t="array" ref="J377">IF(SUMPRODUCT((成品明细表!$A$6:$A$1000&gt;=$G$4)*(成品明细表!$A$6:$A$1000&lt;=$H$4)*(成品明细表!$C$6:$C$1000=$A377)*(成品明细表!$L$6:$L$1000))=0,"",SUMPRODUCT((成品明细表!$A$6:$A$1000&gt;=$G$4)*(成品明细表!$A$6:$A$1000&lt;=$H$4)*(成品明细表!$C$6:$C$1000=$A377)*(成品明细表!$L$6:$L$1000)))</f>
        <v/>
      </c>
      <c r="K377" s="99" t="str">
        <f t="array" ref="K377">IF(A377="","",VLOOKUP(A377,基础资料!A:E,4,0))</f>
        <v/>
      </c>
      <c r="L377" s="81" t="str">
        <f t="array" ref="L377">IF(OR(A377="",J377=""),"",J377*K377)</f>
        <v/>
      </c>
      <c r="M377" s="79" t="str">
        <f t="array" ref="M377">IF(AND(D377="",G377="",J377=""),"",IF(AND(D377="",G377=""),-J377,IF(AND(D377="",J377=""),-G377,IF(AND(G377="",J377=""),D377,IF(D377="",-G377-J377,IF(G377="",D377-J377,IF(J377="",D377-G377,D377-G377-J377)))))))</f>
        <v/>
      </c>
      <c r="N377" s="99" t="str">
        <f t="array" ref="N377">IF(A377="","",VLOOKUP(A377,基础资料!A:E,4,0))</f>
        <v/>
      </c>
      <c r="O377" s="81" t="str">
        <f t="array" ref="O377">IF(OR(A377="",M377=""),"",N377*M377)</f>
        <v/>
      </c>
    </row>
    <row r="378" spans="1:15" s="44" customFormat="1">
      <c r="A378" s="15"/>
      <c r="B378" s="73"/>
      <c r="C378" s="73"/>
      <c r="D378" s="74" t="str">
        <f t="array" ref="D378">IF(SUMPRODUCT((成品明细表!$A$6:$A$1000&gt;=$G$4)*(成品明细表!$A$6:$A$1000&lt;=$H$4)*(成品明细表!$C$6:$C$1000=$A378)*(成品明细表!$F$6:$F$1000))=0,"",SUMPRODUCT((成品明细表!$A$6:$A$1000&gt;=$G$4)*(成品明细表!$A$6:$A$1000&lt;=$H$4)*(成品明细表!$C$6:$C$1000=$A378)*(成品明细表!$F$6:$F$1000)))</f>
        <v/>
      </c>
      <c r="E378" s="75" t="str">
        <f t="array" ref="E378">IF(A378="","",VLOOKUP(A378,基础资料!A:E,4,0))</f>
        <v/>
      </c>
      <c r="F378" s="76" t="str">
        <f t="array" ref="F378">IF(OR(A378="",D378=""),"",E378*D378)</f>
        <v/>
      </c>
      <c r="G378" s="74" t="str">
        <f t="array" ref="G378">IF(SUMPRODUCT((成品明细表!$A$6:$A$1000&gt;=$G$4)*(成品明细表!$A$6:$A$1000&lt;=$H$4)*(成品明细表!$C$6:$C$1000=$A378)*(成品明细表!$I$6:$I$1000))=0,"",SUMPRODUCT((成品明细表!$A$6:$A$1000&gt;=$G$4)*(成品明细表!$A$6:$A$1000&lt;=$H$4)*(成品明细表!$C$6:$C$1000=$A378)*(成品明细表!$I$6:$I$1000)))</f>
        <v/>
      </c>
      <c r="H378" s="75" t="str">
        <f t="array" ref="H378">IF(A378="","",VLOOKUP(A378,基础资料!A:E,4,0))</f>
        <v/>
      </c>
      <c r="I378" s="76" t="str">
        <f t="array" ref="I378">IF(OR(A378="",G378=""),"",G378*H378)</f>
        <v/>
      </c>
      <c r="J378" s="74" t="str">
        <f t="array" ref="J378">IF(SUMPRODUCT((成品明细表!$A$6:$A$1000&gt;=$G$4)*(成品明细表!$A$6:$A$1000&lt;=$H$4)*(成品明细表!$C$6:$C$1000=$A378)*(成品明细表!$L$6:$L$1000))=0,"",SUMPRODUCT((成品明细表!$A$6:$A$1000&gt;=$G$4)*(成品明细表!$A$6:$A$1000&lt;=$H$4)*(成品明细表!$C$6:$C$1000=$A378)*(成品明细表!$L$6:$L$1000)))</f>
        <v/>
      </c>
      <c r="K378" s="98" t="str">
        <f t="array" ref="K378">IF(A378="","",VLOOKUP(A378,基础资料!A:E,4,0))</f>
        <v/>
      </c>
      <c r="L378" s="76" t="str">
        <f t="array" ref="L378">IF(OR(A378="",J378=""),"",J378*K378)</f>
        <v/>
      </c>
      <c r="M378" s="74" t="str">
        <f t="array" ref="M378">IF(AND(D378="",G378="",J378=""),"",IF(AND(D378="",G378=""),-J378,IF(AND(D378="",J378=""),-G378,IF(AND(G378="",J378=""),D378,IF(D378="",-G378-J378,IF(G378="",D378-J378,IF(J378="",D378-G378,D378-G378-J378)))))))</f>
        <v/>
      </c>
      <c r="N378" s="98" t="str">
        <f t="array" ref="N378">IF(A378="","",VLOOKUP(A378,基础资料!A:E,4,0))</f>
        <v/>
      </c>
      <c r="O378" s="76" t="str">
        <f t="array" ref="O378">IF(OR(A378="",M378=""),"",N378*M378)</f>
        <v/>
      </c>
    </row>
    <row r="379" spans="1:15" s="44" customFormat="1">
      <c r="A379" s="77"/>
      <c r="B379" s="78"/>
      <c r="C379" s="78"/>
      <c r="D379" s="79" t="str">
        <f t="array" ref="D379">IF(SUMPRODUCT((成品明细表!$A$6:$A$1000&gt;=$G$4)*(成品明细表!$A$6:$A$1000&lt;=$H$4)*(成品明细表!$C$6:$C$1000=$A379)*(成品明细表!$F$6:$F$1000))=0,"",SUMPRODUCT((成品明细表!$A$6:$A$1000&gt;=$G$4)*(成品明细表!$A$6:$A$1000&lt;=$H$4)*(成品明细表!$C$6:$C$1000=$A379)*(成品明细表!$F$6:$F$1000)))</f>
        <v/>
      </c>
      <c r="E379" s="80" t="str">
        <f t="array" ref="E379">IF(A379="","",VLOOKUP(A379,基础资料!A:E,4,0))</f>
        <v/>
      </c>
      <c r="F379" s="81" t="str">
        <f t="array" ref="F379">IF(OR(A379="",D379=""),"",E379*D379)</f>
        <v/>
      </c>
      <c r="G379" s="79" t="str">
        <f t="array" ref="G379">IF(SUMPRODUCT((成品明细表!$A$6:$A$1000&gt;=$G$4)*(成品明细表!$A$6:$A$1000&lt;=$H$4)*(成品明细表!$C$6:$C$1000=$A379)*(成品明细表!$I$6:$I$1000))=0,"",SUMPRODUCT((成品明细表!$A$6:$A$1000&gt;=$G$4)*(成品明细表!$A$6:$A$1000&lt;=$H$4)*(成品明细表!$C$6:$C$1000=$A379)*(成品明细表!$I$6:$I$1000)))</f>
        <v/>
      </c>
      <c r="H379" s="80" t="str">
        <f t="array" ref="H379">IF(A379="","",VLOOKUP(A379,基础资料!A:E,4,0))</f>
        <v/>
      </c>
      <c r="I379" s="81" t="str">
        <f t="array" ref="I379">IF(OR(A379="",G379=""),"",G379*H379)</f>
        <v/>
      </c>
      <c r="J379" s="79" t="str">
        <f t="array" ref="J379">IF(SUMPRODUCT((成品明细表!$A$6:$A$1000&gt;=$G$4)*(成品明细表!$A$6:$A$1000&lt;=$H$4)*(成品明细表!$C$6:$C$1000=$A379)*(成品明细表!$L$6:$L$1000))=0,"",SUMPRODUCT((成品明细表!$A$6:$A$1000&gt;=$G$4)*(成品明细表!$A$6:$A$1000&lt;=$H$4)*(成品明细表!$C$6:$C$1000=$A379)*(成品明细表!$L$6:$L$1000)))</f>
        <v/>
      </c>
      <c r="K379" s="99" t="str">
        <f t="array" ref="K379">IF(A379="","",VLOOKUP(A379,基础资料!A:E,4,0))</f>
        <v/>
      </c>
      <c r="L379" s="81" t="str">
        <f t="array" ref="L379">IF(OR(A379="",J379=""),"",J379*K379)</f>
        <v/>
      </c>
      <c r="M379" s="79" t="str">
        <f t="array" ref="M379">IF(AND(D379="",G379="",J379=""),"",IF(AND(D379="",G379=""),-J379,IF(AND(D379="",J379=""),-G379,IF(AND(G379="",J379=""),D379,IF(D379="",-G379-J379,IF(G379="",D379-J379,IF(J379="",D379-G379,D379-G379-J379)))))))</f>
        <v/>
      </c>
      <c r="N379" s="99" t="str">
        <f t="array" ref="N379">IF(A379="","",VLOOKUP(A379,基础资料!A:E,4,0))</f>
        <v/>
      </c>
      <c r="O379" s="81" t="str">
        <f t="array" ref="O379">IF(OR(A379="",M379=""),"",N379*M379)</f>
        <v/>
      </c>
    </row>
    <row r="380" spans="1:15" s="44" customFormat="1">
      <c r="A380" s="15"/>
      <c r="B380" s="73"/>
      <c r="C380" s="73"/>
      <c r="D380" s="74" t="str">
        <f t="array" ref="D380">IF(SUMPRODUCT((成品明细表!$A$6:$A$1000&gt;=$G$4)*(成品明细表!$A$6:$A$1000&lt;=$H$4)*(成品明细表!$C$6:$C$1000=$A380)*(成品明细表!$F$6:$F$1000))=0,"",SUMPRODUCT((成品明细表!$A$6:$A$1000&gt;=$G$4)*(成品明细表!$A$6:$A$1000&lt;=$H$4)*(成品明细表!$C$6:$C$1000=$A380)*(成品明细表!$F$6:$F$1000)))</f>
        <v/>
      </c>
      <c r="E380" s="75" t="str">
        <f t="array" ref="E380">IF(A380="","",VLOOKUP(A380,基础资料!A:E,4,0))</f>
        <v/>
      </c>
      <c r="F380" s="76" t="str">
        <f t="array" ref="F380">IF(OR(A380="",D380=""),"",E380*D380)</f>
        <v/>
      </c>
      <c r="G380" s="74" t="str">
        <f t="array" ref="G380">IF(SUMPRODUCT((成品明细表!$A$6:$A$1000&gt;=$G$4)*(成品明细表!$A$6:$A$1000&lt;=$H$4)*(成品明细表!$C$6:$C$1000=$A380)*(成品明细表!$I$6:$I$1000))=0,"",SUMPRODUCT((成品明细表!$A$6:$A$1000&gt;=$G$4)*(成品明细表!$A$6:$A$1000&lt;=$H$4)*(成品明细表!$C$6:$C$1000=$A380)*(成品明细表!$I$6:$I$1000)))</f>
        <v/>
      </c>
      <c r="H380" s="75" t="str">
        <f t="array" ref="H380">IF(A380="","",VLOOKUP(A380,基础资料!A:E,4,0))</f>
        <v/>
      </c>
      <c r="I380" s="76" t="str">
        <f t="array" ref="I380">IF(OR(A380="",G380=""),"",G380*H380)</f>
        <v/>
      </c>
      <c r="J380" s="74" t="str">
        <f t="array" ref="J380">IF(SUMPRODUCT((成品明细表!$A$6:$A$1000&gt;=$G$4)*(成品明细表!$A$6:$A$1000&lt;=$H$4)*(成品明细表!$C$6:$C$1000=$A380)*(成品明细表!$L$6:$L$1000))=0,"",SUMPRODUCT((成品明细表!$A$6:$A$1000&gt;=$G$4)*(成品明细表!$A$6:$A$1000&lt;=$H$4)*(成品明细表!$C$6:$C$1000=$A380)*(成品明细表!$L$6:$L$1000)))</f>
        <v/>
      </c>
      <c r="K380" s="98" t="str">
        <f t="array" ref="K380">IF(A380="","",VLOOKUP(A380,基础资料!A:E,4,0))</f>
        <v/>
      </c>
      <c r="L380" s="76" t="str">
        <f t="array" ref="L380">IF(OR(A380="",J380=""),"",J380*K380)</f>
        <v/>
      </c>
      <c r="M380" s="74" t="str">
        <f t="array" ref="M380">IF(AND(D380="",G380="",J380=""),"",IF(AND(D380="",G380=""),-J380,IF(AND(D380="",J380=""),-G380,IF(AND(G380="",J380=""),D380,IF(D380="",-G380-J380,IF(G380="",D380-J380,IF(J380="",D380-G380,D380-G380-J380)))))))</f>
        <v/>
      </c>
      <c r="N380" s="98" t="str">
        <f t="array" ref="N380">IF(A380="","",VLOOKUP(A380,基础资料!A:E,4,0))</f>
        <v/>
      </c>
      <c r="O380" s="76" t="str">
        <f t="array" ref="O380">IF(OR(A380="",M380=""),"",N380*M380)</f>
        <v/>
      </c>
    </row>
    <row r="381" spans="1:15" s="44" customFormat="1">
      <c r="A381" s="77"/>
      <c r="B381" s="78"/>
      <c r="C381" s="78"/>
      <c r="D381" s="79" t="str">
        <f t="array" ref="D381">IF(SUMPRODUCT((成品明细表!$A$6:$A$1000&gt;=$G$4)*(成品明细表!$A$6:$A$1000&lt;=$H$4)*(成品明细表!$C$6:$C$1000=$A381)*(成品明细表!$F$6:$F$1000))=0,"",SUMPRODUCT((成品明细表!$A$6:$A$1000&gt;=$G$4)*(成品明细表!$A$6:$A$1000&lt;=$H$4)*(成品明细表!$C$6:$C$1000=$A381)*(成品明细表!$F$6:$F$1000)))</f>
        <v/>
      </c>
      <c r="E381" s="80" t="str">
        <f t="array" ref="E381">IF(A381="","",VLOOKUP(A381,基础资料!A:E,4,0))</f>
        <v/>
      </c>
      <c r="F381" s="81" t="str">
        <f t="array" ref="F381">IF(OR(A381="",D381=""),"",E381*D381)</f>
        <v/>
      </c>
      <c r="G381" s="79" t="str">
        <f t="array" ref="G381">IF(SUMPRODUCT((成品明细表!$A$6:$A$1000&gt;=$G$4)*(成品明细表!$A$6:$A$1000&lt;=$H$4)*(成品明细表!$C$6:$C$1000=$A381)*(成品明细表!$I$6:$I$1000))=0,"",SUMPRODUCT((成品明细表!$A$6:$A$1000&gt;=$G$4)*(成品明细表!$A$6:$A$1000&lt;=$H$4)*(成品明细表!$C$6:$C$1000=$A381)*(成品明细表!$I$6:$I$1000)))</f>
        <v/>
      </c>
      <c r="H381" s="80" t="str">
        <f t="array" ref="H381">IF(A381="","",VLOOKUP(A381,基础资料!A:E,4,0))</f>
        <v/>
      </c>
      <c r="I381" s="81" t="str">
        <f t="array" ref="I381">IF(OR(A381="",G381=""),"",G381*H381)</f>
        <v/>
      </c>
      <c r="J381" s="79" t="str">
        <f t="array" ref="J381">IF(SUMPRODUCT((成品明细表!$A$6:$A$1000&gt;=$G$4)*(成品明细表!$A$6:$A$1000&lt;=$H$4)*(成品明细表!$C$6:$C$1000=$A381)*(成品明细表!$L$6:$L$1000))=0,"",SUMPRODUCT((成品明细表!$A$6:$A$1000&gt;=$G$4)*(成品明细表!$A$6:$A$1000&lt;=$H$4)*(成品明细表!$C$6:$C$1000=$A381)*(成品明细表!$L$6:$L$1000)))</f>
        <v/>
      </c>
      <c r="K381" s="99" t="str">
        <f t="array" ref="K381">IF(A381="","",VLOOKUP(A381,基础资料!A:E,4,0))</f>
        <v/>
      </c>
      <c r="L381" s="81" t="str">
        <f t="array" ref="L381">IF(OR(A381="",J381=""),"",J381*K381)</f>
        <v/>
      </c>
      <c r="M381" s="79" t="str">
        <f t="array" ref="M381">IF(AND(D381="",G381="",J381=""),"",IF(AND(D381="",G381=""),-J381,IF(AND(D381="",J381=""),-G381,IF(AND(G381="",J381=""),D381,IF(D381="",-G381-J381,IF(G381="",D381-J381,IF(J381="",D381-G381,D381-G381-J381)))))))</f>
        <v/>
      </c>
      <c r="N381" s="99" t="str">
        <f t="array" ref="N381">IF(A381="","",VLOOKUP(A381,基础资料!A:E,4,0))</f>
        <v/>
      </c>
      <c r="O381" s="81" t="str">
        <f t="array" ref="O381">IF(OR(A381="",M381=""),"",N381*M381)</f>
        <v/>
      </c>
    </row>
    <row r="382" spans="1:15" s="44" customFormat="1">
      <c r="A382" s="15"/>
      <c r="B382" s="73"/>
      <c r="C382" s="73"/>
      <c r="D382" s="74" t="str">
        <f t="array" ref="D382">IF(SUMPRODUCT((成品明细表!$A$6:$A$1000&gt;=$G$4)*(成品明细表!$A$6:$A$1000&lt;=$H$4)*(成品明细表!$C$6:$C$1000=$A382)*(成品明细表!$F$6:$F$1000))=0,"",SUMPRODUCT((成品明细表!$A$6:$A$1000&gt;=$G$4)*(成品明细表!$A$6:$A$1000&lt;=$H$4)*(成品明细表!$C$6:$C$1000=$A382)*(成品明细表!$F$6:$F$1000)))</f>
        <v/>
      </c>
      <c r="E382" s="75" t="str">
        <f t="array" ref="E382">IF(A382="","",VLOOKUP(A382,基础资料!A:E,4,0))</f>
        <v/>
      </c>
      <c r="F382" s="76" t="str">
        <f t="array" ref="F382">IF(OR(A382="",D382=""),"",E382*D382)</f>
        <v/>
      </c>
      <c r="G382" s="74" t="str">
        <f t="array" ref="G382">IF(SUMPRODUCT((成品明细表!$A$6:$A$1000&gt;=$G$4)*(成品明细表!$A$6:$A$1000&lt;=$H$4)*(成品明细表!$C$6:$C$1000=$A382)*(成品明细表!$I$6:$I$1000))=0,"",SUMPRODUCT((成品明细表!$A$6:$A$1000&gt;=$G$4)*(成品明细表!$A$6:$A$1000&lt;=$H$4)*(成品明细表!$C$6:$C$1000=$A382)*(成品明细表!$I$6:$I$1000)))</f>
        <v/>
      </c>
      <c r="H382" s="75" t="str">
        <f t="array" ref="H382">IF(A382="","",VLOOKUP(A382,基础资料!A:E,4,0))</f>
        <v/>
      </c>
      <c r="I382" s="76" t="str">
        <f t="array" ref="I382">IF(OR(A382="",G382=""),"",G382*H382)</f>
        <v/>
      </c>
      <c r="J382" s="74" t="str">
        <f t="array" ref="J382">IF(SUMPRODUCT((成品明细表!$A$6:$A$1000&gt;=$G$4)*(成品明细表!$A$6:$A$1000&lt;=$H$4)*(成品明细表!$C$6:$C$1000=$A382)*(成品明细表!$L$6:$L$1000))=0,"",SUMPRODUCT((成品明细表!$A$6:$A$1000&gt;=$G$4)*(成品明细表!$A$6:$A$1000&lt;=$H$4)*(成品明细表!$C$6:$C$1000=$A382)*(成品明细表!$L$6:$L$1000)))</f>
        <v/>
      </c>
      <c r="K382" s="98" t="str">
        <f t="array" ref="K382">IF(A382="","",VLOOKUP(A382,基础资料!A:E,4,0))</f>
        <v/>
      </c>
      <c r="L382" s="76" t="str">
        <f t="array" ref="L382">IF(OR(A382="",J382=""),"",J382*K382)</f>
        <v/>
      </c>
      <c r="M382" s="74" t="str">
        <f t="array" ref="M382">IF(AND(D382="",G382="",J382=""),"",IF(AND(D382="",G382=""),-J382,IF(AND(D382="",J382=""),-G382,IF(AND(G382="",J382=""),D382,IF(D382="",-G382-J382,IF(G382="",D382-J382,IF(J382="",D382-G382,D382-G382-J382)))))))</f>
        <v/>
      </c>
      <c r="N382" s="98" t="str">
        <f t="array" ref="N382">IF(A382="","",VLOOKUP(A382,基础资料!A:E,4,0))</f>
        <v/>
      </c>
      <c r="O382" s="76" t="str">
        <f t="array" ref="O382">IF(OR(A382="",M382=""),"",N382*M382)</f>
        <v/>
      </c>
    </row>
    <row r="383" spans="1:15" s="44" customFormat="1">
      <c r="A383" s="77"/>
      <c r="B383" s="78"/>
      <c r="C383" s="78"/>
      <c r="D383" s="79" t="str">
        <f t="array" ref="D383">IF(SUMPRODUCT((成品明细表!$A$6:$A$1000&gt;=$G$4)*(成品明细表!$A$6:$A$1000&lt;=$H$4)*(成品明细表!$C$6:$C$1000=$A383)*(成品明细表!$F$6:$F$1000))=0,"",SUMPRODUCT((成品明细表!$A$6:$A$1000&gt;=$G$4)*(成品明细表!$A$6:$A$1000&lt;=$H$4)*(成品明细表!$C$6:$C$1000=$A383)*(成品明细表!$F$6:$F$1000)))</f>
        <v/>
      </c>
      <c r="E383" s="80" t="str">
        <f t="array" ref="E383">IF(A383="","",VLOOKUP(A383,基础资料!A:E,4,0))</f>
        <v/>
      </c>
      <c r="F383" s="81" t="str">
        <f t="array" ref="F383">IF(OR(A383="",D383=""),"",E383*D383)</f>
        <v/>
      </c>
      <c r="G383" s="79" t="str">
        <f t="array" ref="G383">IF(SUMPRODUCT((成品明细表!$A$6:$A$1000&gt;=$G$4)*(成品明细表!$A$6:$A$1000&lt;=$H$4)*(成品明细表!$C$6:$C$1000=$A383)*(成品明细表!$I$6:$I$1000))=0,"",SUMPRODUCT((成品明细表!$A$6:$A$1000&gt;=$G$4)*(成品明细表!$A$6:$A$1000&lt;=$H$4)*(成品明细表!$C$6:$C$1000=$A383)*(成品明细表!$I$6:$I$1000)))</f>
        <v/>
      </c>
      <c r="H383" s="80" t="str">
        <f t="array" ref="H383">IF(A383="","",VLOOKUP(A383,基础资料!A:E,4,0))</f>
        <v/>
      </c>
      <c r="I383" s="81" t="str">
        <f t="array" ref="I383">IF(OR(A383="",G383=""),"",G383*H383)</f>
        <v/>
      </c>
      <c r="J383" s="79" t="str">
        <f t="array" ref="J383">IF(SUMPRODUCT((成品明细表!$A$6:$A$1000&gt;=$G$4)*(成品明细表!$A$6:$A$1000&lt;=$H$4)*(成品明细表!$C$6:$C$1000=$A383)*(成品明细表!$L$6:$L$1000))=0,"",SUMPRODUCT((成品明细表!$A$6:$A$1000&gt;=$G$4)*(成品明细表!$A$6:$A$1000&lt;=$H$4)*(成品明细表!$C$6:$C$1000=$A383)*(成品明细表!$L$6:$L$1000)))</f>
        <v/>
      </c>
      <c r="K383" s="99" t="str">
        <f t="array" ref="K383">IF(A383="","",VLOOKUP(A383,基础资料!A:E,4,0))</f>
        <v/>
      </c>
      <c r="L383" s="81" t="str">
        <f t="array" ref="L383">IF(OR(A383="",J383=""),"",J383*K383)</f>
        <v/>
      </c>
      <c r="M383" s="79" t="str">
        <f t="array" ref="M383">IF(AND(D383="",G383="",J383=""),"",IF(AND(D383="",G383=""),-J383,IF(AND(D383="",J383=""),-G383,IF(AND(G383="",J383=""),D383,IF(D383="",-G383-J383,IF(G383="",D383-J383,IF(J383="",D383-G383,D383-G383-J383)))))))</f>
        <v/>
      </c>
      <c r="N383" s="99" t="str">
        <f t="array" ref="N383">IF(A383="","",VLOOKUP(A383,基础资料!A:E,4,0))</f>
        <v/>
      </c>
      <c r="O383" s="81" t="str">
        <f t="array" ref="O383">IF(OR(A383="",M383=""),"",N383*M383)</f>
        <v/>
      </c>
    </row>
    <row r="384" spans="1:15" s="44" customFormat="1">
      <c r="A384" s="15"/>
      <c r="B384" s="73"/>
      <c r="C384" s="73"/>
      <c r="D384" s="74" t="str">
        <f t="array" ref="D384">IF(SUMPRODUCT((成品明细表!$A$6:$A$1000&gt;=$G$4)*(成品明细表!$A$6:$A$1000&lt;=$H$4)*(成品明细表!$C$6:$C$1000=$A384)*(成品明细表!$F$6:$F$1000))=0,"",SUMPRODUCT((成品明细表!$A$6:$A$1000&gt;=$G$4)*(成品明细表!$A$6:$A$1000&lt;=$H$4)*(成品明细表!$C$6:$C$1000=$A384)*(成品明细表!$F$6:$F$1000)))</f>
        <v/>
      </c>
      <c r="E384" s="75" t="str">
        <f t="array" ref="E384">IF(A384="","",VLOOKUP(A384,基础资料!A:E,4,0))</f>
        <v/>
      </c>
      <c r="F384" s="76" t="str">
        <f t="array" ref="F384">IF(OR(A384="",D384=""),"",E384*D384)</f>
        <v/>
      </c>
      <c r="G384" s="74" t="str">
        <f t="array" ref="G384">IF(SUMPRODUCT((成品明细表!$A$6:$A$1000&gt;=$G$4)*(成品明细表!$A$6:$A$1000&lt;=$H$4)*(成品明细表!$C$6:$C$1000=$A384)*(成品明细表!$I$6:$I$1000))=0,"",SUMPRODUCT((成品明细表!$A$6:$A$1000&gt;=$G$4)*(成品明细表!$A$6:$A$1000&lt;=$H$4)*(成品明细表!$C$6:$C$1000=$A384)*(成品明细表!$I$6:$I$1000)))</f>
        <v/>
      </c>
      <c r="H384" s="75" t="str">
        <f t="array" ref="H384">IF(A384="","",VLOOKUP(A384,基础资料!A:E,4,0))</f>
        <v/>
      </c>
      <c r="I384" s="76" t="str">
        <f t="array" ref="I384">IF(OR(A384="",G384=""),"",G384*H384)</f>
        <v/>
      </c>
      <c r="J384" s="74" t="str">
        <f t="array" ref="J384">IF(SUMPRODUCT((成品明细表!$A$6:$A$1000&gt;=$G$4)*(成品明细表!$A$6:$A$1000&lt;=$H$4)*(成品明细表!$C$6:$C$1000=$A384)*(成品明细表!$L$6:$L$1000))=0,"",SUMPRODUCT((成品明细表!$A$6:$A$1000&gt;=$G$4)*(成品明细表!$A$6:$A$1000&lt;=$H$4)*(成品明细表!$C$6:$C$1000=$A384)*(成品明细表!$L$6:$L$1000)))</f>
        <v/>
      </c>
      <c r="K384" s="98" t="str">
        <f t="array" ref="K384">IF(A384="","",VLOOKUP(A384,基础资料!A:E,4,0))</f>
        <v/>
      </c>
      <c r="L384" s="76" t="str">
        <f t="array" ref="L384">IF(OR(A384="",J384=""),"",J384*K384)</f>
        <v/>
      </c>
      <c r="M384" s="74" t="str">
        <f t="array" ref="M384">IF(AND(D384="",G384="",J384=""),"",IF(AND(D384="",G384=""),-J384,IF(AND(D384="",J384=""),-G384,IF(AND(G384="",J384=""),D384,IF(D384="",-G384-J384,IF(G384="",D384-J384,IF(J384="",D384-G384,D384-G384-J384)))))))</f>
        <v/>
      </c>
      <c r="N384" s="98" t="str">
        <f t="array" ref="N384">IF(A384="","",VLOOKUP(A384,基础资料!A:E,4,0))</f>
        <v/>
      </c>
      <c r="O384" s="76" t="str">
        <f t="array" ref="O384">IF(OR(A384="",M384=""),"",N384*M384)</f>
        <v/>
      </c>
    </row>
    <row r="385" spans="1:15" s="44" customFormat="1">
      <c r="A385" s="77"/>
      <c r="B385" s="78"/>
      <c r="C385" s="78"/>
      <c r="D385" s="79" t="str">
        <f t="array" ref="D385">IF(SUMPRODUCT((成品明细表!$A$6:$A$1000&gt;=$G$4)*(成品明细表!$A$6:$A$1000&lt;=$H$4)*(成品明细表!$C$6:$C$1000=$A385)*(成品明细表!$F$6:$F$1000))=0,"",SUMPRODUCT((成品明细表!$A$6:$A$1000&gt;=$G$4)*(成品明细表!$A$6:$A$1000&lt;=$H$4)*(成品明细表!$C$6:$C$1000=$A385)*(成品明细表!$F$6:$F$1000)))</f>
        <v/>
      </c>
      <c r="E385" s="80" t="str">
        <f t="array" ref="E385">IF(A385="","",VLOOKUP(A385,基础资料!A:E,4,0))</f>
        <v/>
      </c>
      <c r="F385" s="81" t="str">
        <f t="array" ref="F385">IF(OR(A385="",D385=""),"",E385*D385)</f>
        <v/>
      </c>
      <c r="G385" s="79" t="str">
        <f t="array" ref="G385">IF(SUMPRODUCT((成品明细表!$A$6:$A$1000&gt;=$G$4)*(成品明细表!$A$6:$A$1000&lt;=$H$4)*(成品明细表!$C$6:$C$1000=$A385)*(成品明细表!$I$6:$I$1000))=0,"",SUMPRODUCT((成品明细表!$A$6:$A$1000&gt;=$G$4)*(成品明细表!$A$6:$A$1000&lt;=$H$4)*(成品明细表!$C$6:$C$1000=$A385)*(成品明细表!$I$6:$I$1000)))</f>
        <v/>
      </c>
      <c r="H385" s="80" t="str">
        <f t="array" ref="H385">IF(A385="","",VLOOKUP(A385,基础资料!A:E,4,0))</f>
        <v/>
      </c>
      <c r="I385" s="81" t="str">
        <f t="array" ref="I385">IF(OR(A385="",G385=""),"",G385*H385)</f>
        <v/>
      </c>
      <c r="J385" s="79" t="str">
        <f t="array" ref="J385">IF(SUMPRODUCT((成品明细表!$A$6:$A$1000&gt;=$G$4)*(成品明细表!$A$6:$A$1000&lt;=$H$4)*(成品明细表!$C$6:$C$1000=$A385)*(成品明细表!$L$6:$L$1000))=0,"",SUMPRODUCT((成品明细表!$A$6:$A$1000&gt;=$G$4)*(成品明细表!$A$6:$A$1000&lt;=$H$4)*(成品明细表!$C$6:$C$1000=$A385)*(成品明细表!$L$6:$L$1000)))</f>
        <v/>
      </c>
      <c r="K385" s="99" t="str">
        <f t="array" ref="K385">IF(A385="","",VLOOKUP(A385,基础资料!A:E,4,0))</f>
        <v/>
      </c>
      <c r="L385" s="81" t="str">
        <f t="array" ref="L385">IF(OR(A385="",J385=""),"",J385*K385)</f>
        <v/>
      </c>
      <c r="M385" s="79" t="str">
        <f t="array" ref="M385">IF(AND(D385="",G385="",J385=""),"",IF(AND(D385="",G385=""),-J385,IF(AND(D385="",J385=""),-G385,IF(AND(G385="",J385=""),D385,IF(D385="",-G385-J385,IF(G385="",D385-J385,IF(J385="",D385-G385,D385-G385-J385)))))))</f>
        <v/>
      </c>
      <c r="N385" s="99" t="str">
        <f t="array" ref="N385">IF(A385="","",VLOOKUP(A385,基础资料!A:E,4,0))</f>
        <v/>
      </c>
      <c r="O385" s="81" t="str">
        <f t="array" ref="O385">IF(OR(A385="",M385=""),"",N385*M385)</f>
        <v/>
      </c>
    </row>
    <row r="386" spans="1:15" s="44" customFormat="1">
      <c r="A386" s="15"/>
      <c r="B386" s="73"/>
      <c r="C386" s="73"/>
      <c r="D386" s="74" t="str">
        <f t="array" ref="D386">IF(SUMPRODUCT((成品明细表!$A$6:$A$1000&gt;=$G$4)*(成品明细表!$A$6:$A$1000&lt;=$H$4)*(成品明细表!$C$6:$C$1000=$A386)*(成品明细表!$F$6:$F$1000))=0,"",SUMPRODUCT((成品明细表!$A$6:$A$1000&gt;=$G$4)*(成品明细表!$A$6:$A$1000&lt;=$H$4)*(成品明细表!$C$6:$C$1000=$A386)*(成品明细表!$F$6:$F$1000)))</f>
        <v/>
      </c>
      <c r="E386" s="75" t="str">
        <f t="array" ref="E386">IF(A386="","",VLOOKUP(A386,基础资料!A:E,4,0))</f>
        <v/>
      </c>
      <c r="F386" s="76" t="str">
        <f t="array" ref="F386">IF(OR(A386="",D386=""),"",E386*D386)</f>
        <v/>
      </c>
      <c r="G386" s="74" t="str">
        <f t="array" ref="G386">IF(SUMPRODUCT((成品明细表!$A$6:$A$1000&gt;=$G$4)*(成品明细表!$A$6:$A$1000&lt;=$H$4)*(成品明细表!$C$6:$C$1000=$A386)*(成品明细表!$I$6:$I$1000))=0,"",SUMPRODUCT((成品明细表!$A$6:$A$1000&gt;=$G$4)*(成品明细表!$A$6:$A$1000&lt;=$H$4)*(成品明细表!$C$6:$C$1000=$A386)*(成品明细表!$I$6:$I$1000)))</f>
        <v/>
      </c>
      <c r="H386" s="75" t="str">
        <f t="array" ref="H386">IF(A386="","",VLOOKUP(A386,基础资料!A:E,4,0))</f>
        <v/>
      </c>
      <c r="I386" s="76" t="str">
        <f t="array" ref="I386">IF(OR(A386="",G386=""),"",G386*H386)</f>
        <v/>
      </c>
      <c r="J386" s="74" t="str">
        <f t="array" ref="J386">IF(SUMPRODUCT((成品明细表!$A$6:$A$1000&gt;=$G$4)*(成品明细表!$A$6:$A$1000&lt;=$H$4)*(成品明细表!$C$6:$C$1000=$A386)*(成品明细表!$L$6:$L$1000))=0,"",SUMPRODUCT((成品明细表!$A$6:$A$1000&gt;=$G$4)*(成品明细表!$A$6:$A$1000&lt;=$H$4)*(成品明细表!$C$6:$C$1000=$A386)*(成品明细表!$L$6:$L$1000)))</f>
        <v/>
      </c>
      <c r="K386" s="98" t="str">
        <f t="array" ref="K386">IF(A386="","",VLOOKUP(A386,基础资料!A:E,4,0))</f>
        <v/>
      </c>
      <c r="L386" s="76" t="str">
        <f t="array" ref="L386">IF(OR(A386="",J386=""),"",J386*K386)</f>
        <v/>
      </c>
      <c r="M386" s="74" t="str">
        <f t="array" ref="M386">IF(AND(D386="",G386="",J386=""),"",IF(AND(D386="",G386=""),-J386,IF(AND(D386="",J386=""),-G386,IF(AND(G386="",J386=""),D386,IF(D386="",-G386-J386,IF(G386="",D386-J386,IF(J386="",D386-G386,D386-G386-J386)))))))</f>
        <v/>
      </c>
      <c r="N386" s="98" t="str">
        <f t="array" ref="N386">IF(A386="","",VLOOKUP(A386,基础资料!A:E,4,0))</f>
        <v/>
      </c>
      <c r="O386" s="76" t="str">
        <f t="array" ref="O386">IF(OR(A386="",M386=""),"",N386*M386)</f>
        <v/>
      </c>
    </row>
    <row r="387" spans="1:15" s="44" customFormat="1">
      <c r="A387" s="77"/>
      <c r="B387" s="78"/>
      <c r="C387" s="78"/>
      <c r="D387" s="79" t="str">
        <f t="array" ref="D387">IF(SUMPRODUCT((成品明细表!$A$6:$A$1000&gt;=$G$4)*(成品明细表!$A$6:$A$1000&lt;=$H$4)*(成品明细表!$C$6:$C$1000=$A387)*(成品明细表!$F$6:$F$1000))=0,"",SUMPRODUCT((成品明细表!$A$6:$A$1000&gt;=$G$4)*(成品明细表!$A$6:$A$1000&lt;=$H$4)*(成品明细表!$C$6:$C$1000=$A387)*(成品明细表!$F$6:$F$1000)))</f>
        <v/>
      </c>
      <c r="E387" s="80" t="str">
        <f t="array" ref="E387">IF(A387="","",VLOOKUP(A387,基础资料!A:E,4,0))</f>
        <v/>
      </c>
      <c r="F387" s="81" t="str">
        <f t="array" ref="F387">IF(OR(A387="",D387=""),"",E387*D387)</f>
        <v/>
      </c>
      <c r="G387" s="79" t="str">
        <f t="array" ref="G387">IF(SUMPRODUCT((成品明细表!$A$6:$A$1000&gt;=$G$4)*(成品明细表!$A$6:$A$1000&lt;=$H$4)*(成品明细表!$C$6:$C$1000=$A387)*(成品明细表!$I$6:$I$1000))=0,"",SUMPRODUCT((成品明细表!$A$6:$A$1000&gt;=$G$4)*(成品明细表!$A$6:$A$1000&lt;=$H$4)*(成品明细表!$C$6:$C$1000=$A387)*(成品明细表!$I$6:$I$1000)))</f>
        <v/>
      </c>
      <c r="H387" s="80" t="str">
        <f t="array" ref="H387">IF(A387="","",VLOOKUP(A387,基础资料!A:E,4,0))</f>
        <v/>
      </c>
      <c r="I387" s="81" t="str">
        <f t="array" ref="I387">IF(OR(A387="",G387=""),"",G387*H387)</f>
        <v/>
      </c>
      <c r="J387" s="79" t="str">
        <f t="array" ref="J387">IF(SUMPRODUCT((成品明细表!$A$6:$A$1000&gt;=$G$4)*(成品明细表!$A$6:$A$1000&lt;=$H$4)*(成品明细表!$C$6:$C$1000=$A387)*(成品明细表!$L$6:$L$1000))=0,"",SUMPRODUCT((成品明细表!$A$6:$A$1000&gt;=$G$4)*(成品明细表!$A$6:$A$1000&lt;=$H$4)*(成品明细表!$C$6:$C$1000=$A387)*(成品明细表!$L$6:$L$1000)))</f>
        <v/>
      </c>
      <c r="K387" s="99" t="str">
        <f t="array" ref="K387">IF(A387="","",VLOOKUP(A387,基础资料!A:E,4,0))</f>
        <v/>
      </c>
      <c r="L387" s="81" t="str">
        <f t="array" ref="L387">IF(OR(A387="",J387=""),"",J387*K387)</f>
        <v/>
      </c>
      <c r="M387" s="79" t="str">
        <f t="array" ref="M387">IF(AND(D387="",G387="",J387=""),"",IF(AND(D387="",G387=""),-J387,IF(AND(D387="",J387=""),-G387,IF(AND(G387="",J387=""),D387,IF(D387="",-G387-J387,IF(G387="",D387-J387,IF(J387="",D387-G387,D387-G387-J387)))))))</f>
        <v/>
      </c>
      <c r="N387" s="99" t="str">
        <f t="array" ref="N387">IF(A387="","",VLOOKUP(A387,基础资料!A:E,4,0))</f>
        <v/>
      </c>
      <c r="O387" s="81" t="str">
        <f t="array" ref="O387">IF(OR(A387="",M387=""),"",N387*M387)</f>
        <v/>
      </c>
    </row>
    <row r="388" spans="1:15" s="44" customFormat="1">
      <c r="A388" s="15"/>
      <c r="B388" s="73"/>
      <c r="C388" s="73"/>
      <c r="D388" s="74" t="str">
        <f t="array" ref="D388">IF(SUMPRODUCT((成品明细表!$A$6:$A$1000&gt;=$G$4)*(成品明细表!$A$6:$A$1000&lt;=$H$4)*(成品明细表!$C$6:$C$1000=$A388)*(成品明细表!$F$6:$F$1000))=0,"",SUMPRODUCT((成品明细表!$A$6:$A$1000&gt;=$G$4)*(成品明细表!$A$6:$A$1000&lt;=$H$4)*(成品明细表!$C$6:$C$1000=$A388)*(成品明细表!$F$6:$F$1000)))</f>
        <v/>
      </c>
      <c r="E388" s="75" t="str">
        <f t="array" ref="E388">IF(A388="","",VLOOKUP(A388,基础资料!A:E,4,0))</f>
        <v/>
      </c>
      <c r="F388" s="76" t="str">
        <f t="array" ref="F388">IF(OR(A388="",D388=""),"",E388*D388)</f>
        <v/>
      </c>
      <c r="G388" s="74" t="str">
        <f t="array" ref="G388">IF(SUMPRODUCT((成品明细表!$A$6:$A$1000&gt;=$G$4)*(成品明细表!$A$6:$A$1000&lt;=$H$4)*(成品明细表!$C$6:$C$1000=$A388)*(成品明细表!$I$6:$I$1000))=0,"",SUMPRODUCT((成品明细表!$A$6:$A$1000&gt;=$G$4)*(成品明细表!$A$6:$A$1000&lt;=$H$4)*(成品明细表!$C$6:$C$1000=$A388)*(成品明细表!$I$6:$I$1000)))</f>
        <v/>
      </c>
      <c r="H388" s="75" t="str">
        <f t="array" ref="H388">IF(A388="","",VLOOKUP(A388,基础资料!A:E,4,0))</f>
        <v/>
      </c>
      <c r="I388" s="76" t="str">
        <f t="array" ref="I388">IF(OR(A388="",G388=""),"",G388*H388)</f>
        <v/>
      </c>
      <c r="J388" s="74" t="str">
        <f t="array" ref="J388">IF(SUMPRODUCT((成品明细表!$A$6:$A$1000&gt;=$G$4)*(成品明细表!$A$6:$A$1000&lt;=$H$4)*(成品明细表!$C$6:$C$1000=$A388)*(成品明细表!$L$6:$L$1000))=0,"",SUMPRODUCT((成品明细表!$A$6:$A$1000&gt;=$G$4)*(成品明细表!$A$6:$A$1000&lt;=$H$4)*(成品明细表!$C$6:$C$1000=$A388)*(成品明细表!$L$6:$L$1000)))</f>
        <v/>
      </c>
      <c r="K388" s="98" t="str">
        <f t="array" ref="K388">IF(A388="","",VLOOKUP(A388,基础资料!A:E,4,0))</f>
        <v/>
      </c>
      <c r="L388" s="76" t="str">
        <f t="array" ref="L388">IF(OR(A388="",J388=""),"",J388*K388)</f>
        <v/>
      </c>
      <c r="M388" s="74" t="str">
        <f t="array" ref="M388">IF(AND(D388="",G388="",J388=""),"",IF(AND(D388="",G388=""),-J388,IF(AND(D388="",J388=""),-G388,IF(AND(G388="",J388=""),D388,IF(D388="",-G388-J388,IF(G388="",D388-J388,IF(J388="",D388-G388,D388-G388-J388)))))))</f>
        <v/>
      </c>
      <c r="N388" s="98" t="str">
        <f t="array" ref="N388">IF(A388="","",VLOOKUP(A388,基础资料!A:E,4,0))</f>
        <v/>
      </c>
      <c r="O388" s="76" t="str">
        <f t="array" ref="O388">IF(OR(A388="",M388=""),"",N388*M388)</f>
        <v/>
      </c>
    </row>
    <row r="389" spans="1:15" s="44" customFormat="1">
      <c r="A389" s="77"/>
      <c r="B389" s="78"/>
      <c r="C389" s="78"/>
      <c r="D389" s="79" t="str">
        <f t="array" ref="D389">IF(SUMPRODUCT((成品明细表!$A$6:$A$1000&gt;=$G$4)*(成品明细表!$A$6:$A$1000&lt;=$H$4)*(成品明细表!$C$6:$C$1000=$A389)*(成品明细表!$F$6:$F$1000))=0,"",SUMPRODUCT((成品明细表!$A$6:$A$1000&gt;=$G$4)*(成品明细表!$A$6:$A$1000&lt;=$H$4)*(成品明细表!$C$6:$C$1000=$A389)*(成品明细表!$F$6:$F$1000)))</f>
        <v/>
      </c>
      <c r="E389" s="80" t="str">
        <f t="array" ref="E389">IF(A389="","",VLOOKUP(A389,基础资料!A:E,4,0))</f>
        <v/>
      </c>
      <c r="F389" s="81" t="str">
        <f t="array" ref="F389">IF(OR(A389="",D389=""),"",E389*D389)</f>
        <v/>
      </c>
      <c r="G389" s="79" t="str">
        <f t="array" ref="G389">IF(SUMPRODUCT((成品明细表!$A$6:$A$1000&gt;=$G$4)*(成品明细表!$A$6:$A$1000&lt;=$H$4)*(成品明细表!$C$6:$C$1000=$A389)*(成品明细表!$I$6:$I$1000))=0,"",SUMPRODUCT((成品明细表!$A$6:$A$1000&gt;=$G$4)*(成品明细表!$A$6:$A$1000&lt;=$H$4)*(成品明细表!$C$6:$C$1000=$A389)*(成品明细表!$I$6:$I$1000)))</f>
        <v/>
      </c>
      <c r="H389" s="80" t="str">
        <f t="array" ref="H389">IF(A389="","",VLOOKUP(A389,基础资料!A:E,4,0))</f>
        <v/>
      </c>
      <c r="I389" s="81" t="str">
        <f t="array" ref="I389">IF(OR(A389="",G389=""),"",G389*H389)</f>
        <v/>
      </c>
      <c r="J389" s="79" t="str">
        <f t="array" ref="J389">IF(SUMPRODUCT((成品明细表!$A$6:$A$1000&gt;=$G$4)*(成品明细表!$A$6:$A$1000&lt;=$H$4)*(成品明细表!$C$6:$C$1000=$A389)*(成品明细表!$L$6:$L$1000))=0,"",SUMPRODUCT((成品明细表!$A$6:$A$1000&gt;=$G$4)*(成品明细表!$A$6:$A$1000&lt;=$H$4)*(成品明细表!$C$6:$C$1000=$A389)*(成品明细表!$L$6:$L$1000)))</f>
        <v/>
      </c>
      <c r="K389" s="99" t="str">
        <f t="array" ref="K389">IF(A389="","",VLOOKUP(A389,基础资料!A:E,4,0))</f>
        <v/>
      </c>
      <c r="L389" s="81" t="str">
        <f t="array" ref="L389">IF(OR(A389="",J389=""),"",J389*K389)</f>
        <v/>
      </c>
      <c r="M389" s="79" t="str">
        <f t="array" ref="M389">IF(AND(D389="",G389="",J389=""),"",IF(AND(D389="",G389=""),-J389,IF(AND(D389="",J389=""),-G389,IF(AND(G389="",J389=""),D389,IF(D389="",-G389-J389,IF(G389="",D389-J389,IF(J389="",D389-G389,D389-G389-J389)))))))</f>
        <v/>
      </c>
      <c r="N389" s="99" t="str">
        <f t="array" ref="N389">IF(A389="","",VLOOKUP(A389,基础资料!A:E,4,0))</f>
        <v/>
      </c>
      <c r="O389" s="81" t="str">
        <f t="array" ref="O389">IF(OR(A389="",M389=""),"",N389*M389)</f>
        <v/>
      </c>
    </row>
    <row r="390" spans="1:15" s="44" customFormat="1">
      <c r="A390" s="15"/>
      <c r="B390" s="73"/>
      <c r="C390" s="73"/>
      <c r="D390" s="74" t="str">
        <f t="array" ref="D390">IF(SUMPRODUCT((成品明细表!$A$6:$A$1000&gt;=$G$4)*(成品明细表!$A$6:$A$1000&lt;=$H$4)*(成品明细表!$C$6:$C$1000=$A390)*(成品明细表!$F$6:$F$1000))=0,"",SUMPRODUCT((成品明细表!$A$6:$A$1000&gt;=$G$4)*(成品明细表!$A$6:$A$1000&lt;=$H$4)*(成品明细表!$C$6:$C$1000=$A390)*(成品明细表!$F$6:$F$1000)))</f>
        <v/>
      </c>
      <c r="E390" s="75" t="str">
        <f t="array" ref="E390">IF(A390="","",VLOOKUP(A390,基础资料!A:E,4,0))</f>
        <v/>
      </c>
      <c r="F390" s="76" t="str">
        <f t="array" ref="F390">IF(OR(A390="",D390=""),"",E390*D390)</f>
        <v/>
      </c>
      <c r="G390" s="74" t="str">
        <f t="array" ref="G390">IF(SUMPRODUCT((成品明细表!$A$6:$A$1000&gt;=$G$4)*(成品明细表!$A$6:$A$1000&lt;=$H$4)*(成品明细表!$C$6:$C$1000=$A390)*(成品明细表!$I$6:$I$1000))=0,"",SUMPRODUCT((成品明细表!$A$6:$A$1000&gt;=$G$4)*(成品明细表!$A$6:$A$1000&lt;=$H$4)*(成品明细表!$C$6:$C$1000=$A390)*(成品明细表!$I$6:$I$1000)))</f>
        <v/>
      </c>
      <c r="H390" s="75" t="str">
        <f t="array" ref="H390">IF(A390="","",VLOOKUP(A390,基础资料!A:E,4,0))</f>
        <v/>
      </c>
      <c r="I390" s="76" t="str">
        <f t="array" ref="I390">IF(OR(A390="",G390=""),"",G390*H390)</f>
        <v/>
      </c>
      <c r="J390" s="74" t="str">
        <f t="array" ref="J390">IF(SUMPRODUCT((成品明细表!$A$6:$A$1000&gt;=$G$4)*(成品明细表!$A$6:$A$1000&lt;=$H$4)*(成品明细表!$C$6:$C$1000=$A390)*(成品明细表!$L$6:$L$1000))=0,"",SUMPRODUCT((成品明细表!$A$6:$A$1000&gt;=$G$4)*(成品明细表!$A$6:$A$1000&lt;=$H$4)*(成品明细表!$C$6:$C$1000=$A390)*(成品明细表!$L$6:$L$1000)))</f>
        <v/>
      </c>
      <c r="K390" s="98" t="str">
        <f t="array" ref="K390">IF(A390="","",VLOOKUP(A390,基础资料!A:E,4,0))</f>
        <v/>
      </c>
      <c r="L390" s="76" t="str">
        <f t="array" ref="L390">IF(OR(A390="",J390=""),"",J390*K390)</f>
        <v/>
      </c>
      <c r="M390" s="74" t="str">
        <f t="array" ref="M390">IF(AND(D390="",G390="",J390=""),"",IF(AND(D390="",G390=""),-J390,IF(AND(D390="",J390=""),-G390,IF(AND(G390="",J390=""),D390,IF(D390="",-G390-J390,IF(G390="",D390-J390,IF(J390="",D390-G390,D390-G390-J390)))))))</f>
        <v/>
      </c>
      <c r="N390" s="98" t="str">
        <f t="array" ref="N390">IF(A390="","",VLOOKUP(A390,基础资料!A:E,4,0))</f>
        <v/>
      </c>
      <c r="O390" s="76" t="str">
        <f t="array" ref="O390">IF(OR(A390="",M390=""),"",N390*M390)</f>
        <v/>
      </c>
    </row>
    <row r="391" spans="1:15" s="44" customFormat="1">
      <c r="A391" s="77"/>
      <c r="B391" s="78"/>
      <c r="C391" s="78"/>
      <c r="D391" s="79" t="str">
        <f t="array" ref="D391">IF(SUMPRODUCT((成品明细表!$A$6:$A$1000&gt;=$G$4)*(成品明细表!$A$6:$A$1000&lt;=$H$4)*(成品明细表!$C$6:$C$1000=$A391)*(成品明细表!$F$6:$F$1000))=0,"",SUMPRODUCT((成品明细表!$A$6:$A$1000&gt;=$G$4)*(成品明细表!$A$6:$A$1000&lt;=$H$4)*(成品明细表!$C$6:$C$1000=$A391)*(成品明细表!$F$6:$F$1000)))</f>
        <v/>
      </c>
      <c r="E391" s="80" t="str">
        <f t="array" ref="E391">IF(A391="","",VLOOKUP(A391,基础资料!A:E,4,0))</f>
        <v/>
      </c>
      <c r="F391" s="81" t="str">
        <f t="array" ref="F391">IF(OR(A391="",D391=""),"",E391*D391)</f>
        <v/>
      </c>
      <c r="G391" s="79" t="str">
        <f t="array" ref="G391">IF(SUMPRODUCT((成品明细表!$A$6:$A$1000&gt;=$G$4)*(成品明细表!$A$6:$A$1000&lt;=$H$4)*(成品明细表!$C$6:$C$1000=$A391)*(成品明细表!$I$6:$I$1000))=0,"",SUMPRODUCT((成品明细表!$A$6:$A$1000&gt;=$G$4)*(成品明细表!$A$6:$A$1000&lt;=$H$4)*(成品明细表!$C$6:$C$1000=$A391)*(成品明细表!$I$6:$I$1000)))</f>
        <v/>
      </c>
      <c r="H391" s="80" t="str">
        <f t="array" ref="H391">IF(A391="","",VLOOKUP(A391,基础资料!A:E,4,0))</f>
        <v/>
      </c>
      <c r="I391" s="81" t="str">
        <f t="array" ref="I391">IF(OR(A391="",G391=""),"",G391*H391)</f>
        <v/>
      </c>
      <c r="J391" s="79" t="str">
        <f t="array" ref="J391">IF(SUMPRODUCT((成品明细表!$A$6:$A$1000&gt;=$G$4)*(成品明细表!$A$6:$A$1000&lt;=$H$4)*(成品明细表!$C$6:$C$1000=$A391)*(成品明细表!$L$6:$L$1000))=0,"",SUMPRODUCT((成品明细表!$A$6:$A$1000&gt;=$G$4)*(成品明细表!$A$6:$A$1000&lt;=$H$4)*(成品明细表!$C$6:$C$1000=$A391)*(成品明细表!$L$6:$L$1000)))</f>
        <v/>
      </c>
      <c r="K391" s="99" t="str">
        <f t="array" ref="K391">IF(A391="","",VLOOKUP(A391,基础资料!A:E,4,0))</f>
        <v/>
      </c>
      <c r="L391" s="81" t="str">
        <f t="array" ref="L391">IF(OR(A391="",J391=""),"",J391*K391)</f>
        <v/>
      </c>
      <c r="M391" s="79" t="str">
        <f t="array" ref="M391">IF(AND(D391="",G391="",J391=""),"",IF(AND(D391="",G391=""),-J391,IF(AND(D391="",J391=""),-G391,IF(AND(G391="",J391=""),D391,IF(D391="",-G391-J391,IF(G391="",D391-J391,IF(J391="",D391-G391,D391-G391-J391)))))))</f>
        <v/>
      </c>
      <c r="N391" s="99" t="str">
        <f t="array" ref="N391">IF(A391="","",VLOOKUP(A391,基础资料!A:E,4,0))</f>
        <v/>
      </c>
      <c r="O391" s="81" t="str">
        <f t="array" ref="O391">IF(OR(A391="",M391=""),"",N391*M391)</f>
        <v/>
      </c>
    </row>
    <row r="392" spans="1:15" s="44" customFormat="1">
      <c r="A392" s="15"/>
      <c r="B392" s="73"/>
      <c r="C392" s="73"/>
      <c r="D392" s="74" t="str">
        <f t="array" ref="D392">IF(SUMPRODUCT((成品明细表!$A$6:$A$1000&gt;=$G$4)*(成品明细表!$A$6:$A$1000&lt;=$H$4)*(成品明细表!$C$6:$C$1000=$A392)*(成品明细表!$F$6:$F$1000))=0,"",SUMPRODUCT((成品明细表!$A$6:$A$1000&gt;=$G$4)*(成品明细表!$A$6:$A$1000&lt;=$H$4)*(成品明细表!$C$6:$C$1000=$A392)*(成品明细表!$F$6:$F$1000)))</f>
        <v/>
      </c>
      <c r="E392" s="75" t="str">
        <f t="array" ref="E392">IF(A392="","",VLOOKUP(A392,基础资料!A:E,4,0))</f>
        <v/>
      </c>
      <c r="F392" s="76" t="str">
        <f t="array" ref="F392">IF(OR(A392="",D392=""),"",E392*D392)</f>
        <v/>
      </c>
      <c r="G392" s="74" t="str">
        <f t="array" ref="G392">IF(SUMPRODUCT((成品明细表!$A$6:$A$1000&gt;=$G$4)*(成品明细表!$A$6:$A$1000&lt;=$H$4)*(成品明细表!$C$6:$C$1000=$A392)*(成品明细表!$I$6:$I$1000))=0,"",SUMPRODUCT((成品明细表!$A$6:$A$1000&gt;=$G$4)*(成品明细表!$A$6:$A$1000&lt;=$H$4)*(成品明细表!$C$6:$C$1000=$A392)*(成品明细表!$I$6:$I$1000)))</f>
        <v/>
      </c>
      <c r="H392" s="75" t="str">
        <f t="array" ref="H392">IF(A392="","",VLOOKUP(A392,基础资料!A:E,4,0))</f>
        <v/>
      </c>
      <c r="I392" s="76" t="str">
        <f t="array" ref="I392">IF(OR(A392="",G392=""),"",G392*H392)</f>
        <v/>
      </c>
      <c r="J392" s="74" t="str">
        <f t="array" ref="J392">IF(SUMPRODUCT((成品明细表!$A$6:$A$1000&gt;=$G$4)*(成品明细表!$A$6:$A$1000&lt;=$H$4)*(成品明细表!$C$6:$C$1000=$A392)*(成品明细表!$L$6:$L$1000))=0,"",SUMPRODUCT((成品明细表!$A$6:$A$1000&gt;=$G$4)*(成品明细表!$A$6:$A$1000&lt;=$H$4)*(成品明细表!$C$6:$C$1000=$A392)*(成品明细表!$L$6:$L$1000)))</f>
        <v/>
      </c>
      <c r="K392" s="98" t="str">
        <f t="array" ref="K392">IF(A392="","",VLOOKUP(A392,基础资料!A:E,4,0))</f>
        <v/>
      </c>
      <c r="L392" s="76" t="str">
        <f t="array" ref="L392">IF(OR(A392="",J392=""),"",J392*K392)</f>
        <v/>
      </c>
      <c r="M392" s="74" t="str">
        <f t="array" ref="M392">IF(AND(D392="",G392="",J392=""),"",IF(AND(D392="",G392=""),-J392,IF(AND(D392="",J392=""),-G392,IF(AND(G392="",J392=""),D392,IF(D392="",-G392-J392,IF(G392="",D392-J392,IF(J392="",D392-G392,D392-G392-J392)))))))</f>
        <v/>
      </c>
      <c r="N392" s="98" t="str">
        <f t="array" ref="N392">IF(A392="","",VLOOKUP(A392,基础资料!A:E,4,0))</f>
        <v/>
      </c>
      <c r="O392" s="76" t="str">
        <f t="array" ref="O392">IF(OR(A392="",M392=""),"",N392*M392)</f>
        <v/>
      </c>
    </row>
    <row r="393" spans="1:15" s="44" customFormat="1">
      <c r="A393" s="77"/>
      <c r="B393" s="78"/>
      <c r="C393" s="78"/>
      <c r="D393" s="79" t="str">
        <f t="array" ref="D393">IF(SUMPRODUCT((成品明细表!$A$6:$A$1000&gt;=$G$4)*(成品明细表!$A$6:$A$1000&lt;=$H$4)*(成品明细表!$C$6:$C$1000=$A393)*(成品明细表!$F$6:$F$1000))=0,"",SUMPRODUCT((成品明细表!$A$6:$A$1000&gt;=$G$4)*(成品明细表!$A$6:$A$1000&lt;=$H$4)*(成品明细表!$C$6:$C$1000=$A393)*(成品明细表!$F$6:$F$1000)))</f>
        <v/>
      </c>
      <c r="E393" s="80" t="str">
        <f t="array" ref="E393">IF(A393="","",VLOOKUP(A393,基础资料!A:E,4,0))</f>
        <v/>
      </c>
      <c r="F393" s="81" t="str">
        <f t="array" ref="F393">IF(OR(A393="",D393=""),"",E393*D393)</f>
        <v/>
      </c>
      <c r="G393" s="79" t="str">
        <f t="array" ref="G393">IF(SUMPRODUCT((成品明细表!$A$6:$A$1000&gt;=$G$4)*(成品明细表!$A$6:$A$1000&lt;=$H$4)*(成品明细表!$C$6:$C$1000=$A393)*(成品明细表!$I$6:$I$1000))=0,"",SUMPRODUCT((成品明细表!$A$6:$A$1000&gt;=$G$4)*(成品明细表!$A$6:$A$1000&lt;=$H$4)*(成品明细表!$C$6:$C$1000=$A393)*(成品明细表!$I$6:$I$1000)))</f>
        <v/>
      </c>
      <c r="H393" s="80" t="str">
        <f t="array" ref="H393">IF(A393="","",VLOOKUP(A393,基础资料!A:E,4,0))</f>
        <v/>
      </c>
      <c r="I393" s="81" t="str">
        <f t="array" ref="I393">IF(OR(A393="",G393=""),"",G393*H393)</f>
        <v/>
      </c>
      <c r="J393" s="79" t="str">
        <f t="array" ref="J393">IF(SUMPRODUCT((成品明细表!$A$6:$A$1000&gt;=$G$4)*(成品明细表!$A$6:$A$1000&lt;=$H$4)*(成品明细表!$C$6:$C$1000=$A393)*(成品明细表!$L$6:$L$1000))=0,"",SUMPRODUCT((成品明细表!$A$6:$A$1000&gt;=$G$4)*(成品明细表!$A$6:$A$1000&lt;=$H$4)*(成品明细表!$C$6:$C$1000=$A393)*(成品明细表!$L$6:$L$1000)))</f>
        <v/>
      </c>
      <c r="K393" s="99" t="str">
        <f t="array" ref="K393">IF(A393="","",VLOOKUP(A393,基础资料!A:E,4,0))</f>
        <v/>
      </c>
      <c r="L393" s="81" t="str">
        <f t="array" ref="L393">IF(OR(A393="",J393=""),"",J393*K393)</f>
        <v/>
      </c>
      <c r="M393" s="79" t="str">
        <f t="array" ref="M393">IF(AND(D393="",G393="",J393=""),"",IF(AND(D393="",G393=""),-J393,IF(AND(D393="",J393=""),-G393,IF(AND(G393="",J393=""),D393,IF(D393="",-G393-J393,IF(G393="",D393-J393,IF(J393="",D393-G393,D393-G393-J393)))))))</f>
        <v/>
      </c>
      <c r="N393" s="99" t="str">
        <f t="array" ref="N393">IF(A393="","",VLOOKUP(A393,基础资料!A:E,4,0))</f>
        <v/>
      </c>
      <c r="O393" s="81" t="str">
        <f t="array" ref="O393">IF(OR(A393="",M393=""),"",N393*M393)</f>
        <v/>
      </c>
    </row>
    <row r="394" spans="1:15" s="44" customFormat="1">
      <c r="A394" s="15"/>
      <c r="B394" s="73"/>
      <c r="C394" s="73"/>
      <c r="D394" s="74" t="str">
        <f t="array" ref="D394">IF(SUMPRODUCT((成品明细表!$A$6:$A$1000&gt;=$G$4)*(成品明细表!$A$6:$A$1000&lt;=$H$4)*(成品明细表!$C$6:$C$1000=$A394)*(成品明细表!$F$6:$F$1000))=0,"",SUMPRODUCT((成品明细表!$A$6:$A$1000&gt;=$G$4)*(成品明细表!$A$6:$A$1000&lt;=$H$4)*(成品明细表!$C$6:$C$1000=$A394)*(成品明细表!$F$6:$F$1000)))</f>
        <v/>
      </c>
      <c r="E394" s="75" t="str">
        <f t="array" ref="E394">IF(A394="","",VLOOKUP(A394,基础资料!A:E,4,0))</f>
        <v/>
      </c>
      <c r="F394" s="76" t="str">
        <f t="array" ref="F394">IF(OR(A394="",D394=""),"",E394*D394)</f>
        <v/>
      </c>
      <c r="G394" s="74" t="str">
        <f t="array" ref="G394">IF(SUMPRODUCT((成品明细表!$A$6:$A$1000&gt;=$G$4)*(成品明细表!$A$6:$A$1000&lt;=$H$4)*(成品明细表!$C$6:$C$1000=$A394)*(成品明细表!$I$6:$I$1000))=0,"",SUMPRODUCT((成品明细表!$A$6:$A$1000&gt;=$G$4)*(成品明细表!$A$6:$A$1000&lt;=$H$4)*(成品明细表!$C$6:$C$1000=$A394)*(成品明细表!$I$6:$I$1000)))</f>
        <v/>
      </c>
      <c r="H394" s="75" t="str">
        <f t="array" ref="H394">IF(A394="","",VLOOKUP(A394,基础资料!A:E,4,0))</f>
        <v/>
      </c>
      <c r="I394" s="76" t="str">
        <f t="array" ref="I394">IF(OR(A394="",G394=""),"",G394*H394)</f>
        <v/>
      </c>
      <c r="J394" s="74" t="str">
        <f t="array" ref="J394">IF(SUMPRODUCT((成品明细表!$A$6:$A$1000&gt;=$G$4)*(成品明细表!$A$6:$A$1000&lt;=$H$4)*(成品明细表!$C$6:$C$1000=$A394)*(成品明细表!$L$6:$L$1000))=0,"",SUMPRODUCT((成品明细表!$A$6:$A$1000&gt;=$G$4)*(成品明细表!$A$6:$A$1000&lt;=$H$4)*(成品明细表!$C$6:$C$1000=$A394)*(成品明细表!$L$6:$L$1000)))</f>
        <v/>
      </c>
      <c r="K394" s="98" t="str">
        <f t="array" ref="K394">IF(A394="","",VLOOKUP(A394,基础资料!A:E,4,0))</f>
        <v/>
      </c>
      <c r="L394" s="76" t="str">
        <f t="array" ref="L394">IF(OR(A394="",J394=""),"",J394*K394)</f>
        <v/>
      </c>
      <c r="M394" s="74" t="str">
        <f t="array" ref="M394">IF(AND(D394="",G394="",J394=""),"",IF(AND(D394="",G394=""),-J394,IF(AND(D394="",J394=""),-G394,IF(AND(G394="",J394=""),D394,IF(D394="",-G394-J394,IF(G394="",D394-J394,IF(J394="",D394-G394,D394-G394-J394)))))))</f>
        <v/>
      </c>
      <c r="N394" s="98" t="str">
        <f t="array" ref="N394">IF(A394="","",VLOOKUP(A394,基础资料!A:E,4,0))</f>
        <v/>
      </c>
      <c r="O394" s="76" t="str">
        <f t="array" ref="O394">IF(OR(A394="",M394=""),"",N394*M394)</f>
        <v/>
      </c>
    </row>
    <row r="395" spans="1:15" s="44" customFormat="1">
      <c r="A395" s="77"/>
      <c r="B395" s="78"/>
      <c r="C395" s="78"/>
      <c r="D395" s="79" t="str">
        <f t="array" ref="D395">IF(SUMPRODUCT((成品明细表!$A$6:$A$1000&gt;=$G$4)*(成品明细表!$A$6:$A$1000&lt;=$H$4)*(成品明细表!$C$6:$C$1000=$A395)*(成品明细表!$F$6:$F$1000))=0,"",SUMPRODUCT((成品明细表!$A$6:$A$1000&gt;=$G$4)*(成品明细表!$A$6:$A$1000&lt;=$H$4)*(成品明细表!$C$6:$C$1000=$A395)*(成品明细表!$F$6:$F$1000)))</f>
        <v/>
      </c>
      <c r="E395" s="80" t="str">
        <f t="array" ref="E395">IF(A395="","",VLOOKUP(A395,基础资料!A:E,4,0))</f>
        <v/>
      </c>
      <c r="F395" s="81" t="str">
        <f t="array" ref="F395">IF(OR(A395="",D395=""),"",E395*D395)</f>
        <v/>
      </c>
      <c r="G395" s="79" t="str">
        <f t="array" ref="G395">IF(SUMPRODUCT((成品明细表!$A$6:$A$1000&gt;=$G$4)*(成品明细表!$A$6:$A$1000&lt;=$H$4)*(成品明细表!$C$6:$C$1000=$A395)*(成品明细表!$I$6:$I$1000))=0,"",SUMPRODUCT((成品明细表!$A$6:$A$1000&gt;=$G$4)*(成品明细表!$A$6:$A$1000&lt;=$H$4)*(成品明细表!$C$6:$C$1000=$A395)*(成品明细表!$I$6:$I$1000)))</f>
        <v/>
      </c>
      <c r="H395" s="80" t="str">
        <f t="array" ref="H395">IF(A395="","",VLOOKUP(A395,基础资料!A:E,4,0))</f>
        <v/>
      </c>
      <c r="I395" s="81" t="str">
        <f t="array" ref="I395">IF(OR(A395="",G395=""),"",G395*H395)</f>
        <v/>
      </c>
      <c r="J395" s="79" t="str">
        <f t="array" ref="J395">IF(SUMPRODUCT((成品明细表!$A$6:$A$1000&gt;=$G$4)*(成品明细表!$A$6:$A$1000&lt;=$H$4)*(成品明细表!$C$6:$C$1000=$A395)*(成品明细表!$L$6:$L$1000))=0,"",SUMPRODUCT((成品明细表!$A$6:$A$1000&gt;=$G$4)*(成品明细表!$A$6:$A$1000&lt;=$H$4)*(成品明细表!$C$6:$C$1000=$A395)*(成品明细表!$L$6:$L$1000)))</f>
        <v/>
      </c>
      <c r="K395" s="99" t="str">
        <f t="array" ref="K395">IF(A395="","",VLOOKUP(A395,基础资料!A:E,4,0))</f>
        <v/>
      </c>
      <c r="L395" s="81" t="str">
        <f t="array" ref="L395">IF(OR(A395="",J395=""),"",J395*K395)</f>
        <v/>
      </c>
      <c r="M395" s="79" t="str">
        <f t="array" ref="M395">IF(AND(D395="",G395="",J395=""),"",IF(AND(D395="",G395=""),-J395,IF(AND(D395="",J395=""),-G395,IF(AND(G395="",J395=""),D395,IF(D395="",-G395-J395,IF(G395="",D395-J395,IF(J395="",D395-G395,D395-G395-J395)))))))</f>
        <v/>
      </c>
      <c r="N395" s="99" t="str">
        <f t="array" ref="N395">IF(A395="","",VLOOKUP(A395,基础资料!A:E,4,0))</f>
        <v/>
      </c>
      <c r="O395" s="81" t="str">
        <f t="array" ref="O395">IF(OR(A395="",M395=""),"",N395*M395)</f>
        <v/>
      </c>
    </row>
    <row r="396" spans="1:15" s="44" customFormat="1">
      <c r="A396" s="15"/>
      <c r="B396" s="73"/>
      <c r="C396" s="73"/>
      <c r="D396" s="74" t="str">
        <f t="array" ref="D396">IF(SUMPRODUCT((成品明细表!$A$6:$A$1000&gt;=$G$4)*(成品明细表!$A$6:$A$1000&lt;=$H$4)*(成品明细表!$C$6:$C$1000=$A396)*(成品明细表!$F$6:$F$1000))=0,"",SUMPRODUCT((成品明细表!$A$6:$A$1000&gt;=$G$4)*(成品明细表!$A$6:$A$1000&lt;=$H$4)*(成品明细表!$C$6:$C$1000=$A396)*(成品明细表!$F$6:$F$1000)))</f>
        <v/>
      </c>
      <c r="E396" s="75" t="str">
        <f t="array" ref="E396">IF(A396="","",VLOOKUP(A396,基础资料!A:E,4,0))</f>
        <v/>
      </c>
      <c r="F396" s="76" t="str">
        <f t="array" ref="F396">IF(OR(A396="",D396=""),"",E396*D396)</f>
        <v/>
      </c>
      <c r="G396" s="74" t="str">
        <f t="array" ref="G396">IF(SUMPRODUCT((成品明细表!$A$6:$A$1000&gt;=$G$4)*(成品明细表!$A$6:$A$1000&lt;=$H$4)*(成品明细表!$C$6:$C$1000=$A396)*(成品明细表!$I$6:$I$1000))=0,"",SUMPRODUCT((成品明细表!$A$6:$A$1000&gt;=$G$4)*(成品明细表!$A$6:$A$1000&lt;=$H$4)*(成品明细表!$C$6:$C$1000=$A396)*(成品明细表!$I$6:$I$1000)))</f>
        <v/>
      </c>
      <c r="H396" s="75" t="str">
        <f t="array" ref="H396">IF(A396="","",VLOOKUP(A396,基础资料!A:E,4,0))</f>
        <v/>
      </c>
      <c r="I396" s="76" t="str">
        <f t="array" ref="I396">IF(OR(A396="",G396=""),"",G396*H396)</f>
        <v/>
      </c>
      <c r="J396" s="74" t="str">
        <f t="array" ref="J396">IF(SUMPRODUCT((成品明细表!$A$6:$A$1000&gt;=$G$4)*(成品明细表!$A$6:$A$1000&lt;=$H$4)*(成品明细表!$C$6:$C$1000=$A396)*(成品明细表!$L$6:$L$1000))=0,"",SUMPRODUCT((成品明细表!$A$6:$A$1000&gt;=$G$4)*(成品明细表!$A$6:$A$1000&lt;=$H$4)*(成品明细表!$C$6:$C$1000=$A396)*(成品明细表!$L$6:$L$1000)))</f>
        <v/>
      </c>
      <c r="K396" s="98" t="str">
        <f t="array" ref="K396">IF(A396="","",VLOOKUP(A396,基础资料!A:E,4,0))</f>
        <v/>
      </c>
      <c r="L396" s="76" t="str">
        <f t="array" ref="L396">IF(OR(A396="",J396=""),"",J396*K396)</f>
        <v/>
      </c>
      <c r="M396" s="74" t="str">
        <f t="array" ref="M396">IF(AND(D396="",G396="",J396=""),"",IF(AND(D396="",G396=""),-J396,IF(AND(D396="",J396=""),-G396,IF(AND(G396="",J396=""),D396,IF(D396="",-G396-J396,IF(G396="",D396-J396,IF(J396="",D396-G396,D396-G396-J396)))))))</f>
        <v/>
      </c>
      <c r="N396" s="98" t="str">
        <f t="array" ref="N396">IF(A396="","",VLOOKUP(A396,基础资料!A:E,4,0))</f>
        <v/>
      </c>
      <c r="O396" s="76" t="str">
        <f t="array" ref="O396">IF(OR(A396="",M396=""),"",N396*M396)</f>
        <v/>
      </c>
    </row>
    <row r="397" spans="1:15" s="44" customFormat="1">
      <c r="A397" s="77"/>
      <c r="B397" s="78"/>
      <c r="C397" s="78"/>
      <c r="D397" s="79" t="str">
        <f t="array" ref="D397">IF(SUMPRODUCT((成品明细表!$A$6:$A$1000&gt;=$G$4)*(成品明细表!$A$6:$A$1000&lt;=$H$4)*(成品明细表!$C$6:$C$1000=$A397)*(成品明细表!$F$6:$F$1000))=0,"",SUMPRODUCT((成品明细表!$A$6:$A$1000&gt;=$G$4)*(成品明细表!$A$6:$A$1000&lt;=$H$4)*(成品明细表!$C$6:$C$1000=$A397)*(成品明细表!$F$6:$F$1000)))</f>
        <v/>
      </c>
      <c r="E397" s="80" t="str">
        <f t="array" ref="E397">IF(A397="","",VLOOKUP(A397,基础资料!A:E,4,0))</f>
        <v/>
      </c>
      <c r="F397" s="81" t="str">
        <f t="array" ref="F397">IF(OR(A397="",D397=""),"",E397*D397)</f>
        <v/>
      </c>
      <c r="G397" s="79" t="str">
        <f t="array" ref="G397">IF(SUMPRODUCT((成品明细表!$A$6:$A$1000&gt;=$G$4)*(成品明细表!$A$6:$A$1000&lt;=$H$4)*(成品明细表!$C$6:$C$1000=$A397)*(成品明细表!$I$6:$I$1000))=0,"",SUMPRODUCT((成品明细表!$A$6:$A$1000&gt;=$G$4)*(成品明细表!$A$6:$A$1000&lt;=$H$4)*(成品明细表!$C$6:$C$1000=$A397)*(成品明细表!$I$6:$I$1000)))</f>
        <v/>
      </c>
      <c r="H397" s="80" t="str">
        <f t="array" ref="H397">IF(A397="","",VLOOKUP(A397,基础资料!A:E,4,0))</f>
        <v/>
      </c>
      <c r="I397" s="81" t="str">
        <f t="array" ref="I397">IF(OR(A397="",G397=""),"",G397*H397)</f>
        <v/>
      </c>
      <c r="J397" s="79" t="str">
        <f t="array" ref="J397">IF(SUMPRODUCT((成品明细表!$A$6:$A$1000&gt;=$G$4)*(成品明细表!$A$6:$A$1000&lt;=$H$4)*(成品明细表!$C$6:$C$1000=$A397)*(成品明细表!$L$6:$L$1000))=0,"",SUMPRODUCT((成品明细表!$A$6:$A$1000&gt;=$G$4)*(成品明细表!$A$6:$A$1000&lt;=$H$4)*(成品明细表!$C$6:$C$1000=$A397)*(成品明细表!$L$6:$L$1000)))</f>
        <v/>
      </c>
      <c r="K397" s="99" t="str">
        <f t="array" ref="K397">IF(A397="","",VLOOKUP(A397,基础资料!A:E,4,0))</f>
        <v/>
      </c>
      <c r="L397" s="81" t="str">
        <f t="array" ref="L397">IF(OR(A397="",J397=""),"",J397*K397)</f>
        <v/>
      </c>
      <c r="M397" s="79" t="str">
        <f t="array" ref="M397">IF(AND(D397="",G397="",J397=""),"",IF(AND(D397="",G397=""),-J397,IF(AND(D397="",J397=""),-G397,IF(AND(G397="",J397=""),D397,IF(D397="",-G397-J397,IF(G397="",D397-J397,IF(J397="",D397-G397,D397-G397-J397)))))))</f>
        <v/>
      </c>
      <c r="N397" s="99" t="str">
        <f t="array" ref="N397">IF(A397="","",VLOOKUP(A397,基础资料!A:E,4,0))</f>
        <v/>
      </c>
      <c r="O397" s="81" t="str">
        <f t="array" ref="O397">IF(OR(A397="",M397=""),"",N397*M397)</f>
        <v/>
      </c>
    </row>
    <row r="398" spans="1:15" s="44" customFormat="1">
      <c r="A398" s="15"/>
      <c r="B398" s="73"/>
      <c r="C398" s="73"/>
      <c r="D398" s="74" t="str">
        <f t="array" ref="D398">IF(SUMPRODUCT((成品明细表!$A$6:$A$1000&gt;=$G$4)*(成品明细表!$A$6:$A$1000&lt;=$H$4)*(成品明细表!$C$6:$C$1000=$A398)*(成品明细表!$F$6:$F$1000))=0,"",SUMPRODUCT((成品明细表!$A$6:$A$1000&gt;=$G$4)*(成品明细表!$A$6:$A$1000&lt;=$H$4)*(成品明细表!$C$6:$C$1000=$A398)*(成品明细表!$F$6:$F$1000)))</f>
        <v/>
      </c>
      <c r="E398" s="75" t="str">
        <f t="array" ref="E398">IF(A398="","",VLOOKUP(A398,基础资料!A:E,4,0))</f>
        <v/>
      </c>
      <c r="F398" s="76" t="str">
        <f t="array" ref="F398">IF(OR(A398="",D398=""),"",E398*D398)</f>
        <v/>
      </c>
      <c r="G398" s="74" t="str">
        <f t="array" ref="G398">IF(SUMPRODUCT((成品明细表!$A$6:$A$1000&gt;=$G$4)*(成品明细表!$A$6:$A$1000&lt;=$H$4)*(成品明细表!$C$6:$C$1000=$A398)*(成品明细表!$I$6:$I$1000))=0,"",SUMPRODUCT((成品明细表!$A$6:$A$1000&gt;=$G$4)*(成品明细表!$A$6:$A$1000&lt;=$H$4)*(成品明细表!$C$6:$C$1000=$A398)*(成品明细表!$I$6:$I$1000)))</f>
        <v/>
      </c>
      <c r="H398" s="75" t="str">
        <f t="array" ref="H398">IF(A398="","",VLOOKUP(A398,基础资料!A:E,4,0))</f>
        <v/>
      </c>
      <c r="I398" s="76" t="str">
        <f t="array" ref="I398">IF(OR(A398="",G398=""),"",G398*H398)</f>
        <v/>
      </c>
      <c r="J398" s="74" t="str">
        <f t="array" ref="J398">IF(SUMPRODUCT((成品明细表!$A$6:$A$1000&gt;=$G$4)*(成品明细表!$A$6:$A$1000&lt;=$H$4)*(成品明细表!$C$6:$C$1000=$A398)*(成品明细表!$L$6:$L$1000))=0,"",SUMPRODUCT((成品明细表!$A$6:$A$1000&gt;=$G$4)*(成品明细表!$A$6:$A$1000&lt;=$H$4)*(成品明细表!$C$6:$C$1000=$A398)*(成品明细表!$L$6:$L$1000)))</f>
        <v/>
      </c>
      <c r="K398" s="98" t="str">
        <f t="array" ref="K398">IF(A398="","",VLOOKUP(A398,基础资料!A:E,4,0))</f>
        <v/>
      </c>
      <c r="L398" s="76" t="str">
        <f t="array" ref="L398">IF(OR(A398="",J398=""),"",J398*K398)</f>
        <v/>
      </c>
      <c r="M398" s="74" t="str">
        <f t="array" ref="M398">IF(AND(D398="",G398="",J398=""),"",IF(AND(D398="",G398=""),-J398,IF(AND(D398="",J398=""),-G398,IF(AND(G398="",J398=""),D398,IF(D398="",-G398-J398,IF(G398="",D398-J398,IF(J398="",D398-G398,D398-G398-J398)))))))</f>
        <v/>
      </c>
      <c r="N398" s="98" t="str">
        <f t="array" ref="N398">IF(A398="","",VLOOKUP(A398,基础资料!A:E,4,0))</f>
        <v/>
      </c>
      <c r="O398" s="76" t="str">
        <f t="array" ref="O398">IF(OR(A398="",M398=""),"",N398*M398)</f>
        <v/>
      </c>
    </row>
    <row r="399" spans="1:15" s="44" customFormat="1">
      <c r="A399" s="77"/>
      <c r="B399" s="78"/>
      <c r="C399" s="78"/>
      <c r="D399" s="79" t="str">
        <f t="array" ref="D399">IF(SUMPRODUCT((成品明细表!$A$6:$A$1000&gt;=$G$4)*(成品明细表!$A$6:$A$1000&lt;=$H$4)*(成品明细表!$C$6:$C$1000=$A399)*(成品明细表!$F$6:$F$1000))=0,"",SUMPRODUCT((成品明细表!$A$6:$A$1000&gt;=$G$4)*(成品明细表!$A$6:$A$1000&lt;=$H$4)*(成品明细表!$C$6:$C$1000=$A399)*(成品明细表!$F$6:$F$1000)))</f>
        <v/>
      </c>
      <c r="E399" s="80" t="str">
        <f t="array" ref="E399">IF(A399="","",VLOOKUP(A399,基础资料!A:E,4,0))</f>
        <v/>
      </c>
      <c r="F399" s="81" t="str">
        <f t="array" ref="F399">IF(OR(A399="",D399=""),"",E399*D399)</f>
        <v/>
      </c>
      <c r="G399" s="79" t="str">
        <f t="array" ref="G399">IF(SUMPRODUCT((成品明细表!$A$6:$A$1000&gt;=$G$4)*(成品明细表!$A$6:$A$1000&lt;=$H$4)*(成品明细表!$C$6:$C$1000=$A399)*(成品明细表!$I$6:$I$1000))=0,"",SUMPRODUCT((成品明细表!$A$6:$A$1000&gt;=$G$4)*(成品明细表!$A$6:$A$1000&lt;=$H$4)*(成品明细表!$C$6:$C$1000=$A399)*(成品明细表!$I$6:$I$1000)))</f>
        <v/>
      </c>
      <c r="H399" s="80" t="str">
        <f t="array" ref="H399">IF(A399="","",VLOOKUP(A399,基础资料!A:E,4,0))</f>
        <v/>
      </c>
      <c r="I399" s="81" t="str">
        <f t="array" ref="I399">IF(OR(A399="",G399=""),"",G399*H399)</f>
        <v/>
      </c>
      <c r="J399" s="79" t="str">
        <f t="array" ref="J399">IF(SUMPRODUCT((成品明细表!$A$6:$A$1000&gt;=$G$4)*(成品明细表!$A$6:$A$1000&lt;=$H$4)*(成品明细表!$C$6:$C$1000=$A399)*(成品明细表!$L$6:$L$1000))=0,"",SUMPRODUCT((成品明细表!$A$6:$A$1000&gt;=$G$4)*(成品明细表!$A$6:$A$1000&lt;=$H$4)*(成品明细表!$C$6:$C$1000=$A399)*(成品明细表!$L$6:$L$1000)))</f>
        <v/>
      </c>
      <c r="K399" s="99" t="str">
        <f t="array" ref="K399">IF(A399="","",VLOOKUP(A399,基础资料!A:E,4,0))</f>
        <v/>
      </c>
      <c r="L399" s="81" t="str">
        <f t="array" ref="L399">IF(OR(A399="",J399=""),"",J399*K399)</f>
        <v/>
      </c>
      <c r="M399" s="79" t="str">
        <f t="array" ref="M399">IF(AND(D399="",G399="",J399=""),"",IF(AND(D399="",G399=""),-J399,IF(AND(D399="",J399=""),-G399,IF(AND(G399="",J399=""),D399,IF(D399="",-G399-J399,IF(G399="",D399-J399,IF(J399="",D399-G399,D399-G399-J399)))))))</f>
        <v/>
      </c>
      <c r="N399" s="99" t="str">
        <f t="array" ref="N399">IF(A399="","",VLOOKUP(A399,基础资料!A:E,4,0))</f>
        <v/>
      </c>
      <c r="O399" s="81" t="str">
        <f t="array" ref="O399">IF(OR(A399="",M399=""),"",N399*M399)</f>
        <v/>
      </c>
    </row>
    <row r="400" spans="1:15" s="44" customFormat="1">
      <c r="A400" s="15"/>
      <c r="B400" s="73"/>
      <c r="C400" s="73"/>
      <c r="D400" s="74" t="str">
        <f t="array" ref="D400">IF(SUMPRODUCT((成品明细表!$A$6:$A$1000&gt;=$G$4)*(成品明细表!$A$6:$A$1000&lt;=$H$4)*(成品明细表!$C$6:$C$1000=$A400)*(成品明细表!$F$6:$F$1000))=0,"",SUMPRODUCT((成品明细表!$A$6:$A$1000&gt;=$G$4)*(成品明细表!$A$6:$A$1000&lt;=$H$4)*(成品明细表!$C$6:$C$1000=$A400)*(成品明细表!$F$6:$F$1000)))</f>
        <v/>
      </c>
      <c r="E400" s="75" t="str">
        <f t="array" ref="E400">IF(A400="","",VLOOKUP(A400,基础资料!A:E,4,0))</f>
        <v/>
      </c>
      <c r="F400" s="76" t="str">
        <f t="array" ref="F400">IF(OR(A400="",D400=""),"",E400*D400)</f>
        <v/>
      </c>
      <c r="G400" s="74" t="str">
        <f t="array" ref="G400">IF(SUMPRODUCT((成品明细表!$A$6:$A$1000&gt;=$G$4)*(成品明细表!$A$6:$A$1000&lt;=$H$4)*(成品明细表!$C$6:$C$1000=$A400)*(成品明细表!$I$6:$I$1000))=0,"",SUMPRODUCT((成品明细表!$A$6:$A$1000&gt;=$G$4)*(成品明细表!$A$6:$A$1000&lt;=$H$4)*(成品明细表!$C$6:$C$1000=$A400)*(成品明细表!$I$6:$I$1000)))</f>
        <v/>
      </c>
      <c r="H400" s="75" t="str">
        <f t="array" ref="H400">IF(A400="","",VLOOKUP(A400,基础资料!A:E,4,0))</f>
        <v/>
      </c>
      <c r="I400" s="76" t="str">
        <f t="array" ref="I400">IF(OR(A400="",G400=""),"",G400*H400)</f>
        <v/>
      </c>
      <c r="J400" s="74" t="str">
        <f t="array" ref="J400">IF(SUMPRODUCT((成品明细表!$A$6:$A$1000&gt;=$G$4)*(成品明细表!$A$6:$A$1000&lt;=$H$4)*(成品明细表!$C$6:$C$1000=$A400)*(成品明细表!$L$6:$L$1000))=0,"",SUMPRODUCT((成品明细表!$A$6:$A$1000&gt;=$G$4)*(成品明细表!$A$6:$A$1000&lt;=$H$4)*(成品明细表!$C$6:$C$1000=$A400)*(成品明细表!$L$6:$L$1000)))</f>
        <v/>
      </c>
      <c r="K400" s="98" t="str">
        <f t="array" ref="K400">IF(A400="","",VLOOKUP(A400,基础资料!A:E,4,0))</f>
        <v/>
      </c>
      <c r="L400" s="76" t="str">
        <f t="array" ref="L400">IF(OR(A400="",J400=""),"",J400*K400)</f>
        <v/>
      </c>
      <c r="M400" s="74" t="str">
        <f t="array" ref="M400">IF(AND(D400="",G400="",J400=""),"",IF(AND(D400="",G400=""),-J400,IF(AND(D400="",J400=""),-G400,IF(AND(G400="",J400=""),D400,IF(D400="",-G400-J400,IF(G400="",D400-J400,IF(J400="",D400-G400,D400-G400-J400)))))))</f>
        <v/>
      </c>
      <c r="N400" s="98" t="str">
        <f t="array" ref="N400">IF(A400="","",VLOOKUP(A400,基础资料!A:E,4,0))</f>
        <v/>
      </c>
      <c r="O400" s="76" t="str">
        <f t="array" ref="O400">IF(OR(A400="",M400=""),"",N400*M400)</f>
        <v/>
      </c>
    </row>
    <row r="401" spans="1:15" s="44" customFormat="1">
      <c r="A401" s="77"/>
      <c r="B401" s="78"/>
      <c r="C401" s="78"/>
      <c r="D401" s="79" t="str">
        <f t="array" ref="D401">IF(SUMPRODUCT((成品明细表!$A$6:$A$1000&gt;=$G$4)*(成品明细表!$A$6:$A$1000&lt;=$H$4)*(成品明细表!$C$6:$C$1000=$A401)*(成品明细表!$F$6:$F$1000))=0,"",SUMPRODUCT((成品明细表!$A$6:$A$1000&gt;=$G$4)*(成品明细表!$A$6:$A$1000&lt;=$H$4)*(成品明细表!$C$6:$C$1000=$A401)*(成品明细表!$F$6:$F$1000)))</f>
        <v/>
      </c>
      <c r="E401" s="80" t="str">
        <f t="array" ref="E401">IF(A401="","",VLOOKUP(A401,基础资料!A:E,4,0))</f>
        <v/>
      </c>
      <c r="F401" s="81" t="str">
        <f t="array" ref="F401">IF(OR(A401="",D401=""),"",E401*D401)</f>
        <v/>
      </c>
      <c r="G401" s="79" t="str">
        <f t="array" ref="G401">IF(SUMPRODUCT((成品明细表!$A$6:$A$1000&gt;=$G$4)*(成品明细表!$A$6:$A$1000&lt;=$H$4)*(成品明细表!$C$6:$C$1000=$A401)*(成品明细表!$I$6:$I$1000))=0,"",SUMPRODUCT((成品明细表!$A$6:$A$1000&gt;=$G$4)*(成品明细表!$A$6:$A$1000&lt;=$H$4)*(成品明细表!$C$6:$C$1000=$A401)*(成品明细表!$I$6:$I$1000)))</f>
        <v/>
      </c>
      <c r="H401" s="80" t="str">
        <f t="array" ref="H401">IF(A401="","",VLOOKUP(A401,基础资料!A:E,4,0))</f>
        <v/>
      </c>
      <c r="I401" s="81" t="str">
        <f t="array" ref="I401">IF(OR(A401="",G401=""),"",G401*H401)</f>
        <v/>
      </c>
      <c r="J401" s="79" t="str">
        <f t="array" ref="J401">IF(SUMPRODUCT((成品明细表!$A$6:$A$1000&gt;=$G$4)*(成品明细表!$A$6:$A$1000&lt;=$H$4)*(成品明细表!$C$6:$C$1000=$A401)*(成品明细表!$L$6:$L$1000))=0,"",SUMPRODUCT((成品明细表!$A$6:$A$1000&gt;=$G$4)*(成品明细表!$A$6:$A$1000&lt;=$H$4)*(成品明细表!$C$6:$C$1000=$A401)*(成品明细表!$L$6:$L$1000)))</f>
        <v/>
      </c>
      <c r="K401" s="99" t="str">
        <f t="array" ref="K401">IF(A401="","",VLOOKUP(A401,基础资料!A:E,4,0))</f>
        <v/>
      </c>
      <c r="L401" s="81" t="str">
        <f t="array" ref="L401">IF(OR(A401="",J401=""),"",J401*K401)</f>
        <v/>
      </c>
      <c r="M401" s="79" t="str">
        <f t="array" ref="M401">IF(AND(D401="",G401="",J401=""),"",IF(AND(D401="",G401=""),-J401,IF(AND(D401="",J401=""),-G401,IF(AND(G401="",J401=""),D401,IF(D401="",-G401-J401,IF(G401="",D401-J401,IF(J401="",D401-G401,D401-G401-J401)))))))</f>
        <v/>
      </c>
      <c r="N401" s="99" t="str">
        <f t="array" ref="N401">IF(A401="","",VLOOKUP(A401,基础资料!A:E,4,0))</f>
        <v/>
      </c>
      <c r="O401" s="81" t="str">
        <f t="array" ref="O401">IF(OR(A401="",M401=""),"",N401*M401)</f>
        <v/>
      </c>
    </row>
    <row r="402" spans="1:15" s="44" customFormat="1">
      <c r="A402" s="15"/>
      <c r="B402" s="73"/>
      <c r="C402" s="73"/>
      <c r="D402" s="74" t="str">
        <f t="array" ref="D402">IF(SUMPRODUCT((成品明细表!$A$6:$A$1000&gt;=$G$4)*(成品明细表!$A$6:$A$1000&lt;=$H$4)*(成品明细表!$C$6:$C$1000=$A402)*(成品明细表!$F$6:$F$1000))=0,"",SUMPRODUCT((成品明细表!$A$6:$A$1000&gt;=$G$4)*(成品明细表!$A$6:$A$1000&lt;=$H$4)*(成品明细表!$C$6:$C$1000=$A402)*(成品明细表!$F$6:$F$1000)))</f>
        <v/>
      </c>
      <c r="E402" s="75" t="str">
        <f t="array" ref="E402">IF(A402="","",VLOOKUP(A402,基础资料!A:E,4,0))</f>
        <v/>
      </c>
      <c r="F402" s="76" t="str">
        <f t="array" ref="F402">IF(OR(A402="",D402=""),"",E402*D402)</f>
        <v/>
      </c>
      <c r="G402" s="74" t="str">
        <f t="array" ref="G402">IF(SUMPRODUCT((成品明细表!$A$6:$A$1000&gt;=$G$4)*(成品明细表!$A$6:$A$1000&lt;=$H$4)*(成品明细表!$C$6:$C$1000=$A402)*(成品明细表!$I$6:$I$1000))=0,"",SUMPRODUCT((成品明细表!$A$6:$A$1000&gt;=$G$4)*(成品明细表!$A$6:$A$1000&lt;=$H$4)*(成品明细表!$C$6:$C$1000=$A402)*(成品明细表!$I$6:$I$1000)))</f>
        <v/>
      </c>
      <c r="H402" s="75" t="str">
        <f t="array" ref="H402">IF(A402="","",VLOOKUP(A402,基础资料!A:E,4,0))</f>
        <v/>
      </c>
      <c r="I402" s="76" t="str">
        <f t="array" ref="I402">IF(OR(A402="",G402=""),"",G402*H402)</f>
        <v/>
      </c>
      <c r="J402" s="74" t="str">
        <f t="array" ref="J402">IF(SUMPRODUCT((成品明细表!$A$6:$A$1000&gt;=$G$4)*(成品明细表!$A$6:$A$1000&lt;=$H$4)*(成品明细表!$C$6:$C$1000=$A402)*(成品明细表!$L$6:$L$1000))=0,"",SUMPRODUCT((成品明细表!$A$6:$A$1000&gt;=$G$4)*(成品明细表!$A$6:$A$1000&lt;=$H$4)*(成品明细表!$C$6:$C$1000=$A402)*(成品明细表!$L$6:$L$1000)))</f>
        <v/>
      </c>
      <c r="K402" s="98" t="str">
        <f t="array" ref="K402">IF(A402="","",VLOOKUP(A402,基础资料!A:E,4,0))</f>
        <v/>
      </c>
      <c r="L402" s="76" t="str">
        <f t="array" ref="L402">IF(OR(A402="",J402=""),"",J402*K402)</f>
        <v/>
      </c>
      <c r="M402" s="74" t="str">
        <f t="array" ref="M402">IF(AND(D402="",G402="",J402=""),"",IF(AND(D402="",G402=""),-J402,IF(AND(D402="",J402=""),-G402,IF(AND(G402="",J402=""),D402,IF(D402="",-G402-J402,IF(G402="",D402-J402,IF(J402="",D402-G402,D402-G402-J402)))))))</f>
        <v/>
      </c>
      <c r="N402" s="98" t="str">
        <f t="array" ref="N402">IF(A402="","",VLOOKUP(A402,基础资料!A:E,4,0))</f>
        <v/>
      </c>
      <c r="O402" s="76" t="str">
        <f t="array" ref="O402">IF(OR(A402="",M402=""),"",N402*M402)</f>
        <v/>
      </c>
    </row>
    <row r="403" spans="1:15" s="44" customFormat="1">
      <c r="A403" s="77"/>
      <c r="B403" s="78"/>
      <c r="C403" s="78"/>
      <c r="D403" s="79" t="str">
        <f t="array" ref="D403">IF(SUMPRODUCT((成品明细表!$A$6:$A$1000&gt;=$G$4)*(成品明细表!$A$6:$A$1000&lt;=$H$4)*(成品明细表!$C$6:$C$1000=$A403)*(成品明细表!$F$6:$F$1000))=0,"",SUMPRODUCT((成品明细表!$A$6:$A$1000&gt;=$G$4)*(成品明细表!$A$6:$A$1000&lt;=$H$4)*(成品明细表!$C$6:$C$1000=$A403)*(成品明细表!$F$6:$F$1000)))</f>
        <v/>
      </c>
      <c r="E403" s="80" t="str">
        <f t="array" ref="E403">IF(A403="","",VLOOKUP(A403,基础资料!A:E,4,0))</f>
        <v/>
      </c>
      <c r="F403" s="81" t="str">
        <f t="array" ref="F403">IF(OR(A403="",D403=""),"",E403*D403)</f>
        <v/>
      </c>
      <c r="G403" s="79" t="str">
        <f t="array" ref="G403">IF(SUMPRODUCT((成品明细表!$A$6:$A$1000&gt;=$G$4)*(成品明细表!$A$6:$A$1000&lt;=$H$4)*(成品明细表!$C$6:$C$1000=$A403)*(成品明细表!$I$6:$I$1000))=0,"",SUMPRODUCT((成品明细表!$A$6:$A$1000&gt;=$G$4)*(成品明细表!$A$6:$A$1000&lt;=$H$4)*(成品明细表!$C$6:$C$1000=$A403)*(成品明细表!$I$6:$I$1000)))</f>
        <v/>
      </c>
      <c r="H403" s="80" t="str">
        <f t="array" ref="H403">IF(A403="","",VLOOKUP(A403,基础资料!A:E,4,0))</f>
        <v/>
      </c>
      <c r="I403" s="81" t="str">
        <f t="array" ref="I403">IF(OR(A403="",G403=""),"",G403*H403)</f>
        <v/>
      </c>
      <c r="J403" s="79" t="str">
        <f t="array" ref="J403">IF(SUMPRODUCT((成品明细表!$A$6:$A$1000&gt;=$G$4)*(成品明细表!$A$6:$A$1000&lt;=$H$4)*(成品明细表!$C$6:$C$1000=$A403)*(成品明细表!$L$6:$L$1000))=0,"",SUMPRODUCT((成品明细表!$A$6:$A$1000&gt;=$G$4)*(成品明细表!$A$6:$A$1000&lt;=$H$4)*(成品明细表!$C$6:$C$1000=$A403)*(成品明细表!$L$6:$L$1000)))</f>
        <v/>
      </c>
      <c r="K403" s="99" t="str">
        <f t="array" ref="K403">IF(A403="","",VLOOKUP(A403,基础资料!A:E,4,0))</f>
        <v/>
      </c>
      <c r="L403" s="81" t="str">
        <f t="array" ref="L403">IF(OR(A403="",J403=""),"",J403*K403)</f>
        <v/>
      </c>
      <c r="M403" s="79" t="str">
        <f t="array" ref="M403">IF(AND(D403="",G403="",J403=""),"",IF(AND(D403="",G403=""),-J403,IF(AND(D403="",J403=""),-G403,IF(AND(G403="",J403=""),D403,IF(D403="",-G403-J403,IF(G403="",D403-J403,IF(J403="",D403-G403,D403-G403-J403)))))))</f>
        <v/>
      </c>
      <c r="N403" s="99" t="str">
        <f t="array" ref="N403">IF(A403="","",VLOOKUP(A403,基础资料!A:E,4,0))</f>
        <v/>
      </c>
      <c r="O403" s="81" t="str">
        <f t="array" ref="O403">IF(OR(A403="",M403=""),"",N403*M403)</f>
        <v/>
      </c>
    </row>
    <row r="404" spans="1:15" s="44" customFormat="1">
      <c r="A404" s="15"/>
      <c r="B404" s="73"/>
      <c r="C404" s="73"/>
      <c r="D404" s="74" t="str">
        <f t="array" ref="D404">IF(SUMPRODUCT((成品明细表!$A$6:$A$1000&gt;=$G$4)*(成品明细表!$A$6:$A$1000&lt;=$H$4)*(成品明细表!$C$6:$C$1000=$A404)*(成品明细表!$F$6:$F$1000))=0,"",SUMPRODUCT((成品明细表!$A$6:$A$1000&gt;=$G$4)*(成品明细表!$A$6:$A$1000&lt;=$H$4)*(成品明细表!$C$6:$C$1000=$A404)*(成品明细表!$F$6:$F$1000)))</f>
        <v/>
      </c>
      <c r="E404" s="75" t="str">
        <f t="array" ref="E404">IF(A404="","",VLOOKUP(A404,基础资料!A:E,4,0))</f>
        <v/>
      </c>
      <c r="F404" s="76" t="str">
        <f t="array" ref="F404">IF(OR(A404="",D404=""),"",E404*D404)</f>
        <v/>
      </c>
      <c r="G404" s="74" t="str">
        <f t="array" ref="G404">IF(SUMPRODUCT((成品明细表!$A$6:$A$1000&gt;=$G$4)*(成品明细表!$A$6:$A$1000&lt;=$H$4)*(成品明细表!$C$6:$C$1000=$A404)*(成品明细表!$I$6:$I$1000))=0,"",SUMPRODUCT((成品明细表!$A$6:$A$1000&gt;=$G$4)*(成品明细表!$A$6:$A$1000&lt;=$H$4)*(成品明细表!$C$6:$C$1000=$A404)*(成品明细表!$I$6:$I$1000)))</f>
        <v/>
      </c>
      <c r="H404" s="75" t="str">
        <f t="array" ref="H404">IF(A404="","",VLOOKUP(A404,基础资料!A:E,4,0))</f>
        <v/>
      </c>
      <c r="I404" s="76" t="str">
        <f t="array" ref="I404">IF(OR(A404="",G404=""),"",G404*H404)</f>
        <v/>
      </c>
      <c r="J404" s="74" t="str">
        <f t="array" ref="J404">IF(SUMPRODUCT((成品明细表!$A$6:$A$1000&gt;=$G$4)*(成品明细表!$A$6:$A$1000&lt;=$H$4)*(成品明细表!$C$6:$C$1000=$A404)*(成品明细表!$L$6:$L$1000))=0,"",SUMPRODUCT((成品明细表!$A$6:$A$1000&gt;=$G$4)*(成品明细表!$A$6:$A$1000&lt;=$H$4)*(成品明细表!$C$6:$C$1000=$A404)*(成品明细表!$L$6:$L$1000)))</f>
        <v/>
      </c>
      <c r="K404" s="98" t="str">
        <f t="array" ref="K404">IF(A404="","",VLOOKUP(A404,基础资料!A:E,4,0))</f>
        <v/>
      </c>
      <c r="L404" s="76" t="str">
        <f t="array" ref="L404">IF(OR(A404="",J404=""),"",J404*K404)</f>
        <v/>
      </c>
      <c r="M404" s="74" t="str">
        <f t="array" ref="M404">IF(AND(D404="",G404="",J404=""),"",IF(AND(D404="",G404=""),-J404,IF(AND(D404="",J404=""),-G404,IF(AND(G404="",J404=""),D404,IF(D404="",-G404-J404,IF(G404="",D404-J404,IF(J404="",D404-G404,D404-G404-J404)))))))</f>
        <v/>
      </c>
      <c r="N404" s="98" t="str">
        <f t="array" ref="N404">IF(A404="","",VLOOKUP(A404,基础资料!A:E,4,0))</f>
        <v/>
      </c>
      <c r="O404" s="76" t="str">
        <f t="array" ref="O404">IF(OR(A404="",M404=""),"",N404*M404)</f>
        <v/>
      </c>
    </row>
    <row r="405" spans="1:15" s="44" customFormat="1">
      <c r="A405" s="77"/>
      <c r="B405" s="78"/>
      <c r="C405" s="78"/>
      <c r="D405" s="79" t="str">
        <f t="array" ref="D405">IF(SUMPRODUCT((成品明细表!$A$6:$A$1000&gt;=$G$4)*(成品明细表!$A$6:$A$1000&lt;=$H$4)*(成品明细表!$C$6:$C$1000=$A405)*(成品明细表!$F$6:$F$1000))=0,"",SUMPRODUCT((成品明细表!$A$6:$A$1000&gt;=$G$4)*(成品明细表!$A$6:$A$1000&lt;=$H$4)*(成品明细表!$C$6:$C$1000=$A405)*(成品明细表!$F$6:$F$1000)))</f>
        <v/>
      </c>
      <c r="E405" s="80" t="str">
        <f t="array" ref="E405">IF(A405="","",VLOOKUP(A405,基础资料!A:E,4,0))</f>
        <v/>
      </c>
      <c r="F405" s="81" t="str">
        <f t="array" ref="F405">IF(OR(A405="",D405=""),"",E405*D405)</f>
        <v/>
      </c>
      <c r="G405" s="79" t="str">
        <f t="array" ref="G405">IF(SUMPRODUCT((成品明细表!$A$6:$A$1000&gt;=$G$4)*(成品明细表!$A$6:$A$1000&lt;=$H$4)*(成品明细表!$C$6:$C$1000=$A405)*(成品明细表!$I$6:$I$1000))=0,"",SUMPRODUCT((成品明细表!$A$6:$A$1000&gt;=$G$4)*(成品明细表!$A$6:$A$1000&lt;=$H$4)*(成品明细表!$C$6:$C$1000=$A405)*(成品明细表!$I$6:$I$1000)))</f>
        <v/>
      </c>
      <c r="H405" s="80" t="str">
        <f t="array" ref="H405">IF(A405="","",VLOOKUP(A405,基础资料!A:E,4,0))</f>
        <v/>
      </c>
      <c r="I405" s="81" t="str">
        <f t="array" ref="I405">IF(OR(A405="",G405=""),"",G405*H405)</f>
        <v/>
      </c>
      <c r="J405" s="79" t="str">
        <f t="array" ref="J405">IF(SUMPRODUCT((成品明细表!$A$6:$A$1000&gt;=$G$4)*(成品明细表!$A$6:$A$1000&lt;=$H$4)*(成品明细表!$C$6:$C$1000=$A405)*(成品明细表!$L$6:$L$1000))=0,"",SUMPRODUCT((成品明细表!$A$6:$A$1000&gt;=$G$4)*(成品明细表!$A$6:$A$1000&lt;=$H$4)*(成品明细表!$C$6:$C$1000=$A405)*(成品明细表!$L$6:$L$1000)))</f>
        <v/>
      </c>
      <c r="K405" s="99" t="str">
        <f t="array" ref="K405">IF(A405="","",VLOOKUP(A405,基础资料!A:E,4,0))</f>
        <v/>
      </c>
      <c r="L405" s="81" t="str">
        <f t="array" ref="L405">IF(OR(A405="",J405=""),"",J405*K405)</f>
        <v/>
      </c>
      <c r="M405" s="79" t="str">
        <f t="array" ref="M405">IF(AND(D405="",G405="",J405=""),"",IF(AND(D405="",G405=""),-J405,IF(AND(D405="",J405=""),-G405,IF(AND(G405="",J405=""),D405,IF(D405="",-G405-J405,IF(G405="",D405-J405,IF(J405="",D405-G405,D405-G405-J405)))))))</f>
        <v/>
      </c>
      <c r="N405" s="99" t="str">
        <f t="array" ref="N405">IF(A405="","",VLOOKUP(A405,基础资料!A:E,4,0))</f>
        <v/>
      </c>
      <c r="O405" s="81" t="str">
        <f t="array" ref="O405">IF(OR(A405="",M405=""),"",N405*M405)</f>
        <v/>
      </c>
    </row>
    <row r="406" spans="1:15" s="44" customFormat="1">
      <c r="A406" s="15"/>
      <c r="B406" s="73"/>
      <c r="C406" s="73"/>
      <c r="D406" s="74" t="str">
        <f t="array" ref="D406">IF(SUMPRODUCT((成品明细表!$A$6:$A$1000&gt;=$G$4)*(成品明细表!$A$6:$A$1000&lt;=$H$4)*(成品明细表!$C$6:$C$1000=$A406)*(成品明细表!$F$6:$F$1000))=0,"",SUMPRODUCT((成品明细表!$A$6:$A$1000&gt;=$G$4)*(成品明细表!$A$6:$A$1000&lt;=$H$4)*(成品明细表!$C$6:$C$1000=$A406)*(成品明细表!$F$6:$F$1000)))</f>
        <v/>
      </c>
      <c r="E406" s="75" t="str">
        <f t="array" ref="E406">IF(A406="","",VLOOKUP(A406,基础资料!A:E,4,0))</f>
        <v/>
      </c>
      <c r="F406" s="76" t="str">
        <f t="array" ref="F406">IF(OR(A406="",D406=""),"",E406*D406)</f>
        <v/>
      </c>
      <c r="G406" s="74" t="str">
        <f t="array" ref="G406">IF(SUMPRODUCT((成品明细表!$A$6:$A$1000&gt;=$G$4)*(成品明细表!$A$6:$A$1000&lt;=$H$4)*(成品明细表!$C$6:$C$1000=$A406)*(成品明细表!$I$6:$I$1000))=0,"",SUMPRODUCT((成品明细表!$A$6:$A$1000&gt;=$G$4)*(成品明细表!$A$6:$A$1000&lt;=$H$4)*(成品明细表!$C$6:$C$1000=$A406)*(成品明细表!$I$6:$I$1000)))</f>
        <v/>
      </c>
      <c r="H406" s="75" t="str">
        <f t="array" ref="H406">IF(A406="","",VLOOKUP(A406,基础资料!A:E,4,0))</f>
        <v/>
      </c>
      <c r="I406" s="76" t="str">
        <f t="array" ref="I406">IF(OR(A406="",G406=""),"",G406*H406)</f>
        <v/>
      </c>
      <c r="J406" s="74" t="str">
        <f t="array" ref="J406">IF(SUMPRODUCT((成品明细表!$A$6:$A$1000&gt;=$G$4)*(成品明细表!$A$6:$A$1000&lt;=$H$4)*(成品明细表!$C$6:$C$1000=$A406)*(成品明细表!$L$6:$L$1000))=0,"",SUMPRODUCT((成品明细表!$A$6:$A$1000&gt;=$G$4)*(成品明细表!$A$6:$A$1000&lt;=$H$4)*(成品明细表!$C$6:$C$1000=$A406)*(成品明细表!$L$6:$L$1000)))</f>
        <v/>
      </c>
      <c r="K406" s="98" t="str">
        <f t="array" ref="K406">IF(A406="","",VLOOKUP(A406,基础资料!A:E,4,0))</f>
        <v/>
      </c>
      <c r="L406" s="76" t="str">
        <f t="array" ref="L406">IF(OR(A406="",J406=""),"",J406*K406)</f>
        <v/>
      </c>
      <c r="M406" s="74" t="str">
        <f t="array" ref="M406">IF(AND(D406="",G406="",J406=""),"",IF(AND(D406="",G406=""),-J406,IF(AND(D406="",J406=""),-G406,IF(AND(G406="",J406=""),D406,IF(D406="",-G406-J406,IF(G406="",D406-J406,IF(J406="",D406-G406,D406-G406-J406)))))))</f>
        <v/>
      </c>
      <c r="N406" s="98" t="str">
        <f t="array" ref="N406">IF(A406="","",VLOOKUP(A406,基础资料!A:E,4,0))</f>
        <v/>
      </c>
      <c r="O406" s="76" t="str">
        <f t="array" ref="O406">IF(OR(A406="",M406=""),"",N406*M406)</f>
        <v/>
      </c>
    </row>
    <row r="407" spans="1:15" s="44" customFormat="1">
      <c r="A407" s="77"/>
      <c r="B407" s="78"/>
      <c r="C407" s="78"/>
      <c r="D407" s="79" t="str">
        <f t="array" ref="D407">IF(SUMPRODUCT((成品明细表!$A$6:$A$1000&gt;=$G$4)*(成品明细表!$A$6:$A$1000&lt;=$H$4)*(成品明细表!$C$6:$C$1000=$A407)*(成品明细表!$F$6:$F$1000))=0,"",SUMPRODUCT((成品明细表!$A$6:$A$1000&gt;=$G$4)*(成品明细表!$A$6:$A$1000&lt;=$H$4)*(成品明细表!$C$6:$C$1000=$A407)*(成品明细表!$F$6:$F$1000)))</f>
        <v/>
      </c>
      <c r="E407" s="80" t="str">
        <f t="array" ref="E407">IF(A407="","",VLOOKUP(A407,基础资料!A:E,4,0))</f>
        <v/>
      </c>
      <c r="F407" s="81" t="str">
        <f t="array" ref="F407">IF(OR(A407="",D407=""),"",E407*D407)</f>
        <v/>
      </c>
      <c r="G407" s="79" t="str">
        <f t="array" ref="G407">IF(SUMPRODUCT((成品明细表!$A$6:$A$1000&gt;=$G$4)*(成品明细表!$A$6:$A$1000&lt;=$H$4)*(成品明细表!$C$6:$C$1000=$A407)*(成品明细表!$I$6:$I$1000))=0,"",SUMPRODUCT((成品明细表!$A$6:$A$1000&gt;=$G$4)*(成品明细表!$A$6:$A$1000&lt;=$H$4)*(成品明细表!$C$6:$C$1000=$A407)*(成品明细表!$I$6:$I$1000)))</f>
        <v/>
      </c>
      <c r="H407" s="80" t="str">
        <f t="array" ref="H407">IF(A407="","",VLOOKUP(A407,基础资料!A:E,4,0))</f>
        <v/>
      </c>
      <c r="I407" s="81" t="str">
        <f t="array" ref="I407">IF(OR(A407="",G407=""),"",G407*H407)</f>
        <v/>
      </c>
      <c r="J407" s="79" t="str">
        <f t="array" ref="J407">IF(SUMPRODUCT((成品明细表!$A$6:$A$1000&gt;=$G$4)*(成品明细表!$A$6:$A$1000&lt;=$H$4)*(成品明细表!$C$6:$C$1000=$A407)*(成品明细表!$L$6:$L$1000))=0,"",SUMPRODUCT((成品明细表!$A$6:$A$1000&gt;=$G$4)*(成品明细表!$A$6:$A$1000&lt;=$H$4)*(成品明细表!$C$6:$C$1000=$A407)*(成品明细表!$L$6:$L$1000)))</f>
        <v/>
      </c>
      <c r="K407" s="99" t="str">
        <f t="array" ref="K407">IF(A407="","",VLOOKUP(A407,基础资料!A:E,4,0))</f>
        <v/>
      </c>
      <c r="L407" s="81" t="str">
        <f t="array" ref="L407">IF(OR(A407="",J407=""),"",J407*K407)</f>
        <v/>
      </c>
      <c r="M407" s="79" t="str">
        <f t="array" ref="M407">IF(AND(D407="",G407="",J407=""),"",IF(AND(D407="",G407=""),-J407,IF(AND(D407="",J407=""),-G407,IF(AND(G407="",J407=""),D407,IF(D407="",-G407-J407,IF(G407="",D407-J407,IF(J407="",D407-G407,D407-G407-J407)))))))</f>
        <v/>
      </c>
      <c r="N407" s="99" t="str">
        <f t="array" ref="N407">IF(A407="","",VLOOKUP(A407,基础资料!A:E,4,0))</f>
        <v/>
      </c>
      <c r="O407" s="81" t="str">
        <f t="array" ref="O407">IF(OR(A407="",M407=""),"",N407*M407)</f>
        <v/>
      </c>
    </row>
    <row r="408" spans="1:15" s="44" customFormat="1">
      <c r="A408" s="15"/>
      <c r="B408" s="73"/>
      <c r="C408" s="73"/>
      <c r="D408" s="74" t="str">
        <f t="array" ref="D408">IF(SUMPRODUCT((成品明细表!$A$6:$A$1000&gt;=$G$4)*(成品明细表!$A$6:$A$1000&lt;=$H$4)*(成品明细表!$C$6:$C$1000=$A408)*(成品明细表!$F$6:$F$1000))=0,"",SUMPRODUCT((成品明细表!$A$6:$A$1000&gt;=$G$4)*(成品明细表!$A$6:$A$1000&lt;=$H$4)*(成品明细表!$C$6:$C$1000=$A408)*(成品明细表!$F$6:$F$1000)))</f>
        <v/>
      </c>
      <c r="E408" s="75" t="str">
        <f t="array" ref="E408">IF(A408="","",VLOOKUP(A408,基础资料!A:E,4,0))</f>
        <v/>
      </c>
      <c r="F408" s="76" t="str">
        <f t="array" ref="F408">IF(OR(A408="",D408=""),"",E408*D408)</f>
        <v/>
      </c>
      <c r="G408" s="74" t="str">
        <f t="array" ref="G408">IF(SUMPRODUCT((成品明细表!$A$6:$A$1000&gt;=$G$4)*(成品明细表!$A$6:$A$1000&lt;=$H$4)*(成品明细表!$C$6:$C$1000=$A408)*(成品明细表!$I$6:$I$1000))=0,"",SUMPRODUCT((成品明细表!$A$6:$A$1000&gt;=$G$4)*(成品明细表!$A$6:$A$1000&lt;=$H$4)*(成品明细表!$C$6:$C$1000=$A408)*(成品明细表!$I$6:$I$1000)))</f>
        <v/>
      </c>
      <c r="H408" s="75" t="str">
        <f t="array" ref="H408">IF(A408="","",VLOOKUP(A408,基础资料!A:E,4,0))</f>
        <v/>
      </c>
      <c r="I408" s="76" t="str">
        <f t="array" ref="I408">IF(OR(A408="",G408=""),"",G408*H408)</f>
        <v/>
      </c>
      <c r="J408" s="74" t="str">
        <f t="array" ref="J408">IF(SUMPRODUCT((成品明细表!$A$6:$A$1000&gt;=$G$4)*(成品明细表!$A$6:$A$1000&lt;=$H$4)*(成品明细表!$C$6:$C$1000=$A408)*(成品明细表!$L$6:$L$1000))=0,"",SUMPRODUCT((成品明细表!$A$6:$A$1000&gt;=$G$4)*(成品明细表!$A$6:$A$1000&lt;=$H$4)*(成品明细表!$C$6:$C$1000=$A408)*(成品明细表!$L$6:$L$1000)))</f>
        <v/>
      </c>
      <c r="K408" s="98" t="str">
        <f t="array" ref="K408">IF(A408="","",VLOOKUP(A408,基础资料!A:E,4,0))</f>
        <v/>
      </c>
      <c r="L408" s="76" t="str">
        <f t="array" ref="L408">IF(OR(A408="",J408=""),"",J408*K408)</f>
        <v/>
      </c>
      <c r="M408" s="74" t="str">
        <f t="array" ref="M408">IF(AND(D408="",G408="",J408=""),"",IF(AND(D408="",G408=""),-J408,IF(AND(D408="",J408=""),-G408,IF(AND(G408="",J408=""),D408,IF(D408="",-G408-J408,IF(G408="",D408-J408,IF(J408="",D408-G408,D408-G408-J408)))))))</f>
        <v/>
      </c>
      <c r="N408" s="98" t="str">
        <f t="array" ref="N408">IF(A408="","",VLOOKUP(A408,基础资料!A:E,4,0))</f>
        <v/>
      </c>
      <c r="O408" s="76" t="str">
        <f t="array" ref="O408">IF(OR(A408="",M408=""),"",N408*M408)</f>
        <v/>
      </c>
    </row>
    <row r="409" spans="1:15" s="44" customFormat="1">
      <c r="A409" s="77"/>
      <c r="B409" s="78"/>
      <c r="C409" s="78"/>
      <c r="D409" s="79" t="str">
        <f t="array" ref="D409">IF(SUMPRODUCT((成品明细表!$A$6:$A$1000&gt;=$G$4)*(成品明细表!$A$6:$A$1000&lt;=$H$4)*(成品明细表!$C$6:$C$1000=$A409)*(成品明细表!$F$6:$F$1000))=0,"",SUMPRODUCT((成品明细表!$A$6:$A$1000&gt;=$G$4)*(成品明细表!$A$6:$A$1000&lt;=$H$4)*(成品明细表!$C$6:$C$1000=$A409)*(成品明细表!$F$6:$F$1000)))</f>
        <v/>
      </c>
      <c r="E409" s="80" t="str">
        <f t="array" ref="E409">IF(A409="","",VLOOKUP(A409,基础资料!A:E,4,0))</f>
        <v/>
      </c>
      <c r="F409" s="81" t="str">
        <f t="array" ref="F409">IF(OR(A409="",D409=""),"",E409*D409)</f>
        <v/>
      </c>
      <c r="G409" s="79" t="str">
        <f t="array" ref="G409">IF(SUMPRODUCT((成品明细表!$A$6:$A$1000&gt;=$G$4)*(成品明细表!$A$6:$A$1000&lt;=$H$4)*(成品明细表!$C$6:$C$1000=$A409)*(成品明细表!$I$6:$I$1000))=0,"",SUMPRODUCT((成品明细表!$A$6:$A$1000&gt;=$G$4)*(成品明细表!$A$6:$A$1000&lt;=$H$4)*(成品明细表!$C$6:$C$1000=$A409)*(成品明细表!$I$6:$I$1000)))</f>
        <v/>
      </c>
      <c r="H409" s="80" t="str">
        <f t="array" ref="H409">IF(A409="","",VLOOKUP(A409,基础资料!A:E,4,0))</f>
        <v/>
      </c>
      <c r="I409" s="81" t="str">
        <f t="array" ref="I409">IF(OR(A409="",G409=""),"",G409*H409)</f>
        <v/>
      </c>
      <c r="J409" s="79" t="str">
        <f t="array" ref="J409">IF(SUMPRODUCT((成品明细表!$A$6:$A$1000&gt;=$G$4)*(成品明细表!$A$6:$A$1000&lt;=$H$4)*(成品明细表!$C$6:$C$1000=$A409)*(成品明细表!$L$6:$L$1000))=0,"",SUMPRODUCT((成品明细表!$A$6:$A$1000&gt;=$G$4)*(成品明细表!$A$6:$A$1000&lt;=$H$4)*(成品明细表!$C$6:$C$1000=$A409)*(成品明细表!$L$6:$L$1000)))</f>
        <v/>
      </c>
      <c r="K409" s="99" t="str">
        <f t="array" ref="K409">IF(A409="","",VLOOKUP(A409,基础资料!A:E,4,0))</f>
        <v/>
      </c>
      <c r="L409" s="81" t="str">
        <f t="array" ref="L409">IF(OR(A409="",J409=""),"",J409*K409)</f>
        <v/>
      </c>
      <c r="M409" s="79" t="str">
        <f t="array" ref="M409">IF(AND(D409="",G409="",J409=""),"",IF(AND(D409="",G409=""),-J409,IF(AND(D409="",J409=""),-G409,IF(AND(G409="",J409=""),D409,IF(D409="",-G409-J409,IF(G409="",D409-J409,IF(J409="",D409-G409,D409-G409-J409)))))))</f>
        <v/>
      </c>
      <c r="N409" s="99" t="str">
        <f t="array" ref="N409">IF(A409="","",VLOOKUP(A409,基础资料!A:E,4,0))</f>
        <v/>
      </c>
      <c r="O409" s="81" t="str">
        <f t="array" ref="O409">IF(OR(A409="",M409=""),"",N409*M409)</f>
        <v/>
      </c>
    </row>
    <row r="410" spans="1:15" s="44" customFormat="1">
      <c r="A410" s="15"/>
      <c r="B410" s="73"/>
      <c r="C410" s="73"/>
      <c r="D410" s="74" t="str">
        <f t="array" ref="D410">IF(SUMPRODUCT((成品明细表!$A$6:$A$1000&gt;=$G$4)*(成品明细表!$A$6:$A$1000&lt;=$H$4)*(成品明细表!$C$6:$C$1000=$A410)*(成品明细表!$F$6:$F$1000))=0,"",SUMPRODUCT((成品明细表!$A$6:$A$1000&gt;=$G$4)*(成品明细表!$A$6:$A$1000&lt;=$H$4)*(成品明细表!$C$6:$C$1000=$A410)*(成品明细表!$F$6:$F$1000)))</f>
        <v/>
      </c>
      <c r="E410" s="75" t="str">
        <f t="array" ref="E410">IF(A410="","",VLOOKUP(A410,基础资料!A:E,4,0))</f>
        <v/>
      </c>
      <c r="F410" s="76" t="str">
        <f t="array" ref="F410">IF(OR(A410="",D410=""),"",E410*D410)</f>
        <v/>
      </c>
      <c r="G410" s="74" t="str">
        <f t="array" ref="G410">IF(SUMPRODUCT((成品明细表!$A$6:$A$1000&gt;=$G$4)*(成品明细表!$A$6:$A$1000&lt;=$H$4)*(成品明细表!$C$6:$C$1000=$A410)*(成品明细表!$I$6:$I$1000))=0,"",SUMPRODUCT((成品明细表!$A$6:$A$1000&gt;=$G$4)*(成品明细表!$A$6:$A$1000&lt;=$H$4)*(成品明细表!$C$6:$C$1000=$A410)*(成品明细表!$I$6:$I$1000)))</f>
        <v/>
      </c>
      <c r="H410" s="75" t="str">
        <f t="array" ref="H410">IF(A410="","",VLOOKUP(A410,基础资料!A:E,4,0))</f>
        <v/>
      </c>
      <c r="I410" s="76" t="str">
        <f t="array" ref="I410">IF(OR(A410="",G410=""),"",G410*H410)</f>
        <v/>
      </c>
      <c r="J410" s="74" t="str">
        <f t="array" ref="J410">IF(SUMPRODUCT((成品明细表!$A$6:$A$1000&gt;=$G$4)*(成品明细表!$A$6:$A$1000&lt;=$H$4)*(成品明细表!$C$6:$C$1000=$A410)*(成品明细表!$L$6:$L$1000))=0,"",SUMPRODUCT((成品明细表!$A$6:$A$1000&gt;=$G$4)*(成品明细表!$A$6:$A$1000&lt;=$H$4)*(成品明细表!$C$6:$C$1000=$A410)*(成品明细表!$L$6:$L$1000)))</f>
        <v/>
      </c>
      <c r="K410" s="98" t="str">
        <f t="array" ref="K410">IF(A410="","",VLOOKUP(A410,基础资料!A:E,4,0))</f>
        <v/>
      </c>
      <c r="L410" s="76" t="str">
        <f t="array" ref="L410">IF(OR(A410="",J410=""),"",J410*K410)</f>
        <v/>
      </c>
      <c r="M410" s="74" t="str">
        <f t="array" ref="M410">IF(AND(D410="",G410="",J410=""),"",IF(AND(D410="",G410=""),-J410,IF(AND(D410="",J410=""),-G410,IF(AND(G410="",J410=""),D410,IF(D410="",-G410-J410,IF(G410="",D410-J410,IF(J410="",D410-G410,D410-G410-J410)))))))</f>
        <v/>
      </c>
      <c r="N410" s="98" t="str">
        <f t="array" ref="N410">IF(A410="","",VLOOKUP(A410,基础资料!A:E,4,0))</f>
        <v/>
      </c>
      <c r="O410" s="76" t="str">
        <f t="array" ref="O410">IF(OR(A410="",M410=""),"",N410*M410)</f>
        <v/>
      </c>
    </row>
    <row r="411" spans="1:15" s="44" customFormat="1">
      <c r="A411" s="77"/>
      <c r="B411" s="78"/>
      <c r="C411" s="78"/>
      <c r="D411" s="79" t="str">
        <f t="array" ref="D411">IF(SUMPRODUCT((成品明细表!$A$6:$A$1000&gt;=$G$4)*(成品明细表!$A$6:$A$1000&lt;=$H$4)*(成品明细表!$C$6:$C$1000=$A411)*(成品明细表!$F$6:$F$1000))=0,"",SUMPRODUCT((成品明细表!$A$6:$A$1000&gt;=$G$4)*(成品明细表!$A$6:$A$1000&lt;=$H$4)*(成品明细表!$C$6:$C$1000=$A411)*(成品明细表!$F$6:$F$1000)))</f>
        <v/>
      </c>
      <c r="E411" s="80" t="str">
        <f t="array" ref="E411">IF(A411="","",VLOOKUP(A411,基础资料!A:E,4,0))</f>
        <v/>
      </c>
      <c r="F411" s="81" t="str">
        <f t="array" ref="F411">IF(OR(A411="",D411=""),"",E411*D411)</f>
        <v/>
      </c>
      <c r="G411" s="79" t="str">
        <f t="array" ref="G411">IF(SUMPRODUCT((成品明细表!$A$6:$A$1000&gt;=$G$4)*(成品明细表!$A$6:$A$1000&lt;=$H$4)*(成品明细表!$C$6:$C$1000=$A411)*(成品明细表!$I$6:$I$1000))=0,"",SUMPRODUCT((成品明细表!$A$6:$A$1000&gt;=$G$4)*(成品明细表!$A$6:$A$1000&lt;=$H$4)*(成品明细表!$C$6:$C$1000=$A411)*(成品明细表!$I$6:$I$1000)))</f>
        <v/>
      </c>
      <c r="H411" s="80" t="str">
        <f t="array" ref="H411">IF(A411="","",VLOOKUP(A411,基础资料!A:E,4,0))</f>
        <v/>
      </c>
      <c r="I411" s="81" t="str">
        <f t="array" ref="I411">IF(OR(A411="",G411=""),"",G411*H411)</f>
        <v/>
      </c>
      <c r="J411" s="79" t="str">
        <f t="array" ref="J411">IF(SUMPRODUCT((成品明细表!$A$6:$A$1000&gt;=$G$4)*(成品明细表!$A$6:$A$1000&lt;=$H$4)*(成品明细表!$C$6:$C$1000=$A411)*(成品明细表!$L$6:$L$1000))=0,"",SUMPRODUCT((成品明细表!$A$6:$A$1000&gt;=$G$4)*(成品明细表!$A$6:$A$1000&lt;=$H$4)*(成品明细表!$C$6:$C$1000=$A411)*(成品明细表!$L$6:$L$1000)))</f>
        <v/>
      </c>
      <c r="K411" s="99" t="str">
        <f t="array" ref="K411">IF(A411="","",VLOOKUP(A411,基础资料!A:E,4,0))</f>
        <v/>
      </c>
      <c r="L411" s="81" t="str">
        <f t="array" ref="L411">IF(OR(A411="",J411=""),"",J411*K411)</f>
        <v/>
      </c>
      <c r="M411" s="79" t="str">
        <f t="array" ref="M411">IF(AND(D411="",G411="",J411=""),"",IF(AND(D411="",G411=""),-J411,IF(AND(D411="",J411=""),-G411,IF(AND(G411="",J411=""),D411,IF(D411="",-G411-J411,IF(G411="",D411-J411,IF(J411="",D411-G411,D411-G411-J411)))))))</f>
        <v/>
      </c>
      <c r="N411" s="99" t="str">
        <f t="array" ref="N411">IF(A411="","",VLOOKUP(A411,基础资料!A:E,4,0))</f>
        <v/>
      </c>
      <c r="O411" s="81" t="str">
        <f t="array" ref="O411">IF(OR(A411="",M411=""),"",N411*M411)</f>
        <v/>
      </c>
    </row>
    <row r="412" spans="1:15" s="44" customFormat="1">
      <c r="A412" s="15"/>
      <c r="B412" s="73"/>
      <c r="C412" s="73"/>
      <c r="D412" s="74" t="str">
        <f t="array" ref="D412">IF(SUMPRODUCT((成品明细表!$A$6:$A$1000&gt;=$G$4)*(成品明细表!$A$6:$A$1000&lt;=$H$4)*(成品明细表!$C$6:$C$1000=$A412)*(成品明细表!$F$6:$F$1000))=0,"",SUMPRODUCT((成品明细表!$A$6:$A$1000&gt;=$G$4)*(成品明细表!$A$6:$A$1000&lt;=$H$4)*(成品明细表!$C$6:$C$1000=$A412)*(成品明细表!$F$6:$F$1000)))</f>
        <v/>
      </c>
      <c r="E412" s="75" t="str">
        <f t="array" ref="E412">IF(A412="","",VLOOKUP(A412,基础资料!A:E,4,0))</f>
        <v/>
      </c>
      <c r="F412" s="76" t="str">
        <f t="array" ref="F412">IF(OR(A412="",D412=""),"",E412*D412)</f>
        <v/>
      </c>
      <c r="G412" s="74" t="str">
        <f t="array" ref="G412">IF(SUMPRODUCT((成品明细表!$A$6:$A$1000&gt;=$G$4)*(成品明细表!$A$6:$A$1000&lt;=$H$4)*(成品明细表!$C$6:$C$1000=$A412)*(成品明细表!$I$6:$I$1000))=0,"",SUMPRODUCT((成品明细表!$A$6:$A$1000&gt;=$G$4)*(成品明细表!$A$6:$A$1000&lt;=$H$4)*(成品明细表!$C$6:$C$1000=$A412)*(成品明细表!$I$6:$I$1000)))</f>
        <v/>
      </c>
      <c r="H412" s="75" t="str">
        <f t="array" ref="H412">IF(A412="","",VLOOKUP(A412,基础资料!A:E,4,0))</f>
        <v/>
      </c>
      <c r="I412" s="76" t="str">
        <f t="array" ref="I412">IF(OR(A412="",G412=""),"",G412*H412)</f>
        <v/>
      </c>
      <c r="J412" s="74" t="str">
        <f t="array" ref="J412">IF(SUMPRODUCT((成品明细表!$A$6:$A$1000&gt;=$G$4)*(成品明细表!$A$6:$A$1000&lt;=$H$4)*(成品明细表!$C$6:$C$1000=$A412)*(成品明细表!$L$6:$L$1000))=0,"",SUMPRODUCT((成品明细表!$A$6:$A$1000&gt;=$G$4)*(成品明细表!$A$6:$A$1000&lt;=$H$4)*(成品明细表!$C$6:$C$1000=$A412)*(成品明细表!$L$6:$L$1000)))</f>
        <v/>
      </c>
      <c r="K412" s="98" t="str">
        <f t="array" ref="K412">IF(A412="","",VLOOKUP(A412,基础资料!A:E,4,0))</f>
        <v/>
      </c>
      <c r="L412" s="76" t="str">
        <f t="array" ref="L412">IF(OR(A412="",J412=""),"",J412*K412)</f>
        <v/>
      </c>
      <c r="M412" s="74" t="str">
        <f t="array" ref="M412">IF(AND(D412="",G412="",J412=""),"",IF(AND(D412="",G412=""),-J412,IF(AND(D412="",J412=""),-G412,IF(AND(G412="",J412=""),D412,IF(D412="",-G412-J412,IF(G412="",D412-J412,IF(J412="",D412-G412,D412-G412-J412)))))))</f>
        <v/>
      </c>
      <c r="N412" s="98" t="str">
        <f t="array" ref="N412">IF(A412="","",VLOOKUP(A412,基础资料!A:E,4,0))</f>
        <v/>
      </c>
      <c r="O412" s="76" t="str">
        <f t="array" ref="O412">IF(OR(A412="",M412=""),"",N412*M412)</f>
        <v/>
      </c>
    </row>
    <row r="413" spans="1:15" s="44" customFormat="1">
      <c r="A413" s="77"/>
      <c r="B413" s="78"/>
      <c r="C413" s="78"/>
      <c r="D413" s="79" t="str">
        <f t="array" ref="D413">IF(SUMPRODUCT((成品明细表!$A$6:$A$1000&gt;=$G$4)*(成品明细表!$A$6:$A$1000&lt;=$H$4)*(成品明细表!$C$6:$C$1000=$A413)*(成品明细表!$F$6:$F$1000))=0,"",SUMPRODUCT((成品明细表!$A$6:$A$1000&gt;=$G$4)*(成品明细表!$A$6:$A$1000&lt;=$H$4)*(成品明细表!$C$6:$C$1000=$A413)*(成品明细表!$F$6:$F$1000)))</f>
        <v/>
      </c>
      <c r="E413" s="80" t="str">
        <f t="array" ref="E413">IF(A413="","",VLOOKUP(A413,基础资料!A:E,4,0))</f>
        <v/>
      </c>
      <c r="F413" s="81" t="str">
        <f t="array" ref="F413">IF(OR(A413="",D413=""),"",E413*D413)</f>
        <v/>
      </c>
      <c r="G413" s="79" t="str">
        <f t="array" ref="G413">IF(SUMPRODUCT((成品明细表!$A$6:$A$1000&gt;=$G$4)*(成品明细表!$A$6:$A$1000&lt;=$H$4)*(成品明细表!$C$6:$C$1000=$A413)*(成品明细表!$I$6:$I$1000))=0,"",SUMPRODUCT((成品明细表!$A$6:$A$1000&gt;=$G$4)*(成品明细表!$A$6:$A$1000&lt;=$H$4)*(成品明细表!$C$6:$C$1000=$A413)*(成品明细表!$I$6:$I$1000)))</f>
        <v/>
      </c>
      <c r="H413" s="80" t="str">
        <f t="array" ref="H413">IF(A413="","",VLOOKUP(A413,基础资料!A:E,4,0))</f>
        <v/>
      </c>
      <c r="I413" s="81" t="str">
        <f t="array" ref="I413">IF(OR(A413="",G413=""),"",G413*H413)</f>
        <v/>
      </c>
      <c r="J413" s="79" t="str">
        <f t="array" ref="J413">IF(SUMPRODUCT((成品明细表!$A$6:$A$1000&gt;=$G$4)*(成品明细表!$A$6:$A$1000&lt;=$H$4)*(成品明细表!$C$6:$C$1000=$A413)*(成品明细表!$L$6:$L$1000))=0,"",SUMPRODUCT((成品明细表!$A$6:$A$1000&gt;=$G$4)*(成品明细表!$A$6:$A$1000&lt;=$H$4)*(成品明细表!$C$6:$C$1000=$A413)*(成品明细表!$L$6:$L$1000)))</f>
        <v/>
      </c>
      <c r="K413" s="99" t="str">
        <f t="array" ref="K413">IF(A413="","",VLOOKUP(A413,基础资料!A:E,4,0))</f>
        <v/>
      </c>
      <c r="L413" s="81" t="str">
        <f t="array" ref="L413">IF(OR(A413="",J413=""),"",J413*K413)</f>
        <v/>
      </c>
      <c r="M413" s="79" t="str">
        <f t="array" ref="M413">IF(AND(D413="",G413="",J413=""),"",IF(AND(D413="",G413=""),-J413,IF(AND(D413="",J413=""),-G413,IF(AND(G413="",J413=""),D413,IF(D413="",-G413-J413,IF(G413="",D413-J413,IF(J413="",D413-G413,D413-G413-J413)))))))</f>
        <v/>
      </c>
      <c r="N413" s="99" t="str">
        <f t="array" ref="N413">IF(A413="","",VLOOKUP(A413,基础资料!A:E,4,0))</f>
        <v/>
      </c>
      <c r="O413" s="81" t="str">
        <f t="array" ref="O413">IF(OR(A413="",M413=""),"",N413*M413)</f>
        <v/>
      </c>
    </row>
    <row r="414" spans="1:15" s="44" customFormat="1">
      <c r="A414" s="15"/>
      <c r="B414" s="73"/>
      <c r="C414" s="73"/>
      <c r="D414" s="74" t="str">
        <f t="array" ref="D414">IF(SUMPRODUCT((成品明细表!$A$6:$A$1000&gt;=$G$4)*(成品明细表!$A$6:$A$1000&lt;=$H$4)*(成品明细表!$C$6:$C$1000=$A414)*(成品明细表!$F$6:$F$1000))=0,"",SUMPRODUCT((成品明细表!$A$6:$A$1000&gt;=$G$4)*(成品明细表!$A$6:$A$1000&lt;=$H$4)*(成品明细表!$C$6:$C$1000=$A414)*(成品明细表!$F$6:$F$1000)))</f>
        <v/>
      </c>
      <c r="E414" s="75" t="str">
        <f t="array" ref="E414">IF(A414="","",VLOOKUP(A414,基础资料!A:E,4,0))</f>
        <v/>
      </c>
      <c r="F414" s="76" t="str">
        <f t="array" ref="F414">IF(OR(A414="",D414=""),"",E414*D414)</f>
        <v/>
      </c>
      <c r="G414" s="74" t="str">
        <f t="array" ref="G414">IF(SUMPRODUCT((成品明细表!$A$6:$A$1000&gt;=$G$4)*(成品明细表!$A$6:$A$1000&lt;=$H$4)*(成品明细表!$C$6:$C$1000=$A414)*(成品明细表!$I$6:$I$1000))=0,"",SUMPRODUCT((成品明细表!$A$6:$A$1000&gt;=$G$4)*(成品明细表!$A$6:$A$1000&lt;=$H$4)*(成品明细表!$C$6:$C$1000=$A414)*(成品明细表!$I$6:$I$1000)))</f>
        <v/>
      </c>
      <c r="H414" s="75" t="str">
        <f t="array" ref="H414">IF(A414="","",VLOOKUP(A414,基础资料!A:E,4,0))</f>
        <v/>
      </c>
      <c r="I414" s="76" t="str">
        <f t="array" ref="I414">IF(OR(A414="",G414=""),"",G414*H414)</f>
        <v/>
      </c>
      <c r="J414" s="74" t="str">
        <f t="array" ref="J414">IF(SUMPRODUCT((成品明细表!$A$6:$A$1000&gt;=$G$4)*(成品明细表!$A$6:$A$1000&lt;=$H$4)*(成品明细表!$C$6:$C$1000=$A414)*(成品明细表!$L$6:$L$1000))=0,"",SUMPRODUCT((成品明细表!$A$6:$A$1000&gt;=$G$4)*(成品明细表!$A$6:$A$1000&lt;=$H$4)*(成品明细表!$C$6:$C$1000=$A414)*(成品明细表!$L$6:$L$1000)))</f>
        <v/>
      </c>
      <c r="K414" s="98" t="str">
        <f t="array" ref="K414">IF(A414="","",VLOOKUP(A414,基础资料!A:E,4,0))</f>
        <v/>
      </c>
      <c r="L414" s="76" t="str">
        <f t="array" ref="L414">IF(OR(A414="",J414=""),"",J414*K414)</f>
        <v/>
      </c>
      <c r="M414" s="74" t="str">
        <f t="array" ref="M414">IF(AND(D414="",G414="",J414=""),"",IF(AND(D414="",G414=""),-J414,IF(AND(D414="",J414=""),-G414,IF(AND(G414="",J414=""),D414,IF(D414="",-G414-J414,IF(G414="",D414-J414,IF(J414="",D414-G414,D414-G414-J414)))))))</f>
        <v/>
      </c>
      <c r="N414" s="98" t="str">
        <f t="array" ref="N414">IF(A414="","",VLOOKUP(A414,基础资料!A:E,4,0))</f>
        <v/>
      </c>
      <c r="O414" s="76" t="str">
        <f t="array" ref="O414">IF(OR(A414="",M414=""),"",N414*M414)</f>
        <v/>
      </c>
    </row>
    <row r="415" spans="1:15" s="44" customFormat="1">
      <c r="A415" s="77"/>
      <c r="B415" s="78"/>
      <c r="C415" s="78"/>
      <c r="D415" s="79" t="str">
        <f t="array" ref="D415">IF(SUMPRODUCT((成品明细表!$A$6:$A$1000&gt;=$G$4)*(成品明细表!$A$6:$A$1000&lt;=$H$4)*(成品明细表!$C$6:$C$1000=$A415)*(成品明细表!$F$6:$F$1000))=0,"",SUMPRODUCT((成品明细表!$A$6:$A$1000&gt;=$G$4)*(成品明细表!$A$6:$A$1000&lt;=$H$4)*(成品明细表!$C$6:$C$1000=$A415)*(成品明细表!$F$6:$F$1000)))</f>
        <v/>
      </c>
      <c r="E415" s="80" t="str">
        <f t="array" ref="E415">IF(A415="","",VLOOKUP(A415,基础资料!A:E,4,0))</f>
        <v/>
      </c>
      <c r="F415" s="81" t="str">
        <f t="array" ref="F415">IF(OR(A415="",D415=""),"",E415*D415)</f>
        <v/>
      </c>
      <c r="G415" s="79" t="str">
        <f t="array" ref="G415">IF(SUMPRODUCT((成品明细表!$A$6:$A$1000&gt;=$G$4)*(成品明细表!$A$6:$A$1000&lt;=$H$4)*(成品明细表!$C$6:$C$1000=$A415)*(成品明细表!$I$6:$I$1000))=0,"",SUMPRODUCT((成品明细表!$A$6:$A$1000&gt;=$G$4)*(成品明细表!$A$6:$A$1000&lt;=$H$4)*(成品明细表!$C$6:$C$1000=$A415)*(成品明细表!$I$6:$I$1000)))</f>
        <v/>
      </c>
      <c r="H415" s="80" t="str">
        <f t="array" ref="H415">IF(A415="","",VLOOKUP(A415,基础资料!A:E,4,0))</f>
        <v/>
      </c>
      <c r="I415" s="81" t="str">
        <f t="array" ref="I415">IF(OR(A415="",G415=""),"",G415*H415)</f>
        <v/>
      </c>
      <c r="J415" s="79" t="str">
        <f t="array" ref="J415">IF(SUMPRODUCT((成品明细表!$A$6:$A$1000&gt;=$G$4)*(成品明细表!$A$6:$A$1000&lt;=$H$4)*(成品明细表!$C$6:$C$1000=$A415)*(成品明细表!$L$6:$L$1000))=0,"",SUMPRODUCT((成品明细表!$A$6:$A$1000&gt;=$G$4)*(成品明细表!$A$6:$A$1000&lt;=$H$4)*(成品明细表!$C$6:$C$1000=$A415)*(成品明细表!$L$6:$L$1000)))</f>
        <v/>
      </c>
      <c r="K415" s="99" t="str">
        <f t="array" ref="K415">IF(A415="","",VLOOKUP(A415,基础资料!A:E,4,0))</f>
        <v/>
      </c>
      <c r="L415" s="81" t="str">
        <f t="array" ref="L415">IF(OR(A415="",J415=""),"",J415*K415)</f>
        <v/>
      </c>
      <c r="M415" s="79" t="str">
        <f t="array" ref="M415">IF(AND(D415="",G415="",J415=""),"",IF(AND(D415="",G415=""),-J415,IF(AND(D415="",J415=""),-G415,IF(AND(G415="",J415=""),D415,IF(D415="",-G415-J415,IF(G415="",D415-J415,IF(J415="",D415-G415,D415-G415-J415)))))))</f>
        <v/>
      </c>
      <c r="N415" s="99" t="str">
        <f t="array" ref="N415">IF(A415="","",VLOOKUP(A415,基础资料!A:E,4,0))</f>
        <v/>
      </c>
      <c r="O415" s="81" t="str">
        <f t="array" ref="O415">IF(OR(A415="",M415=""),"",N415*M415)</f>
        <v/>
      </c>
    </row>
    <row r="416" spans="1:15" s="44" customFormat="1">
      <c r="A416" s="15"/>
      <c r="B416" s="73"/>
      <c r="C416" s="73"/>
      <c r="D416" s="74" t="str">
        <f t="array" ref="D416">IF(SUMPRODUCT((成品明细表!$A$6:$A$1000&gt;=$G$4)*(成品明细表!$A$6:$A$1000&lt;=$H$4)*(成品明细表!$C$6:$C$1000=$A416)*(成品明细表!$F$6:$F$1000))=0,"",SUMPRODUCT((成品明细表!$A$6:$A$1000&gt;=$G$4)*(成品明细表!$A$6:$A$1000&lt;=$H$4)*(成品明细表!$C$6:$C$1000=$A416)*(成品明细表!$F$6:$F$1000)))</f>
        <v/>
      </c>
      <c r="E416" s="75" t="str">
        <f t="array" ref="E416">IF(A416="","",VLOOKUP(A416,基础资料!A:E,4,0))</f>
        <v/>
      </c>
      <c r="F416" s="76" t="str">
        <f t="array" ref="F416">IF(OR(A416="",D416=""),"",E416*D416)</f>
        <v/>
      </c>
      <c r="G416" s="74" t="str">
        <f t="array" ref="G416">IF(SUMPRODUCT((成品明细表!$A$6:$A$1000&gt;=$G$4)*(成品明细表!$A$6:$A$1000&lt;=$H$4)*(成品明细表!$C$6:$C$1000=$A416)*(成品明细表!$I$6:$I$1000))=0,"",SUMPRODUCT((成品明细表!$A$6:$A$1000&gt;=$G$4)*(成品明细表!$A$6:$A$1000&lt;=$H$4)*(成品明细表!$C$6:$C$1000=$A416)*(成品明细表!$I$6:$I$1000)))</f>
        <v/>
      </c>
      <c r="H416" s="75" t="str">
        <f t="array" ref="H416">IF(A416="","",VLOOKUP(A416,基础资料!A:E,4,0))</f>
        <v/>
      </c>
      <c r="I416" s="76" t="str">
        <f t="array" ref="I416">IF(OR(A416="",G416=""),"",G416*H416)</f>
        <v/>
      </c>
      <c r="J416" s="74" t="str">
        <f t="array" ref="J416">IF(SUMPRODUCT((成品明细表!$A$6:$A$1000&gt;=$G$4)*(成品明细表!$A$6:$A$1000&lt;=$H$4)*(成品明细表!$C$6:$C$1000=$A416)*(成品明细表!$L$6:$L$1000))=0,"",SUMPRODUCT((成品明细表!$A$6:$A$1000&gt;=$G$4)*(成品明细表!$A$6:$A$1000&lt;=$H$4)*(成品明细表!$C$6:$C$1000=$A416)*(成品明细表!$L$6:$L$1000)))</f>
        <v/>
      </c>
      <c r="K416" s="98" t="str">
        <f t="array" ref="K416">IF(A416="","",VLOOKUP(A416,基础资料!A:E,4,0))</f>
        <v/>
      </c>
      <c r="L416" s="76" t="str">
        <f t="array" ref="L416">IF(OR(A416="",J416=""),"",J416*K416)</f>
        <v/>
      </c>
      <c r="M416" s="74" t="str">
        <f t="array" ref="M416">IF(AND(D416="",G416="",J416=""),"",IF(AND(D416="",G416=""),-J416,IF(AND(D416="",J416=""),-G416,IF(AND(G416="",J416=""),D416,IF(D416="",-G416-J416,IF(G416="",D416-J416,IF(J416="",D416-G416,D416-G416-J416)))))))</f>
        <v/>
      </c>
      <c r="N416" s="98" t="str">
        <f t="array" ref="N416">IF(A416="","",VLOOKUP(A416,基础资料!A:E,4,0))</f>
        <v/>
      </c>
      <c r="O416" s="76" t="str">
        <f t="array" ref="O416">IF(OR(A416="",M416=""),"",N416*M416)</f>
        <v/>
      </c>
    </row>
    <row r="417" spans="1:15" s="44" customFormat="1">
      <c r="A417" s="77"/>
      <c r="B417" s="78"/>
      <c r="C417" s="78"/>
      <c r="D417" s="79" t="str">
        <f t="array" ref="D417">IF(SUMPRODUCT((成品明细表!$A$6:$A$1000&gt;=$G$4)*(成品明细表!$A$6:$A$1000&lt;=$H$4)*(成品明细表!$C$6:$C$1000=$A417)*(成品明细表!$F$6:$F$1000))=0,"",SUMPRODUCT((成品明细表!$A$6:$A$1000&gt;=$G$4)*(成品明细表!$A$6:$A$1000&lt;=$H$4)*(成品明细表!$C$6:$C$1000=$A417)*(成品明细表!$F$6:$F$1000)))</f>
        <v/>
      </c>
      <c r="E417" s="80" t="str">
        <f t="array" ref="E417">IF(A417="","",VLOOKUP(A417,基础资料!A:E,4,0))</f>
        <v/>
      </c>
      <c r="F417" s="81" t="str">
        <f t="array" ref="F417">IF(OR(A417="",D417=""),"",E417*D417)</f>
        <v/>
      </c>
      <c r="G417" s="79" t="str">
        <f t="array" ref="G417">IF(SUMPRODUCT((成品明细表!$A$6:$A$1000&gt;=$G$4)*(成品明细表!$A$6:$A$1000&lt;=$H$4)*(成品明细表!$C$6:$C$1000=$A417)*(成品明细表!$I$6:$I$1000))=0,"",SUMPRODUCT((成品明细表!$A$6:$A$1000&gt;=$G$4)*(成品明细表!$A$6:$A$1000&lt;=$H$4)*(成品明细表!$C$6:$C$1000=$A417)*(成品明细表!$I$6:$I$1000)))</f>
        <v/>
      </c>
      <c r="H417" s="80" t="str">
        <f t="array" ref="H417">IF(A417="","",VLOOKUP(A417,基础资料!A:E,4,0))</f>
        <v/>
      </c>
      <c r="I417" s="81" t="str">
        <f t="array" ref="I417">IF(OR(A417="",G417=""),"",G417*H417)</f>
        <v/>
      </c>
      <c r="J417" s="79" t="str">
        <f t="array" ref="J417">IF(SUMPRODUCT((成品明细表!$A$6:$A$1000&gt;=$G$4)*(成品明细表!$A$6:$A$1000&lt;=$H$4)*(成品明细表!$C$6:$C$1000=$A417)*(成品明细表!$L$6:$L$1000))=0,"",SUMPRODUCT((成品明细表!$A$6:$A$1000&gt;=$G$4)*(成品明细表!$A$6:$A$1000&lt;=$H$4)*(成品明细表!$C$6:$C$1000=$A417)*(成品明细表!$L$6:$L$1000)))</f>
        <v/>
      </c>
      <c r="K417" s="99" t="str">
        <f t="array" ref="K417">IF(A417="","",VLOOKUP(A417,基础资料!A:E,4,0))</f>
        <v/>
      </c>
      <c r="L417" s="81" t="str">
        <f t="array" ref="L417">IF(OR(A417="",J417=""),"",J417*K417)</f>
        <v/>
      </c>
      <c r="M417" s="79" t="str">
        <f t="array" ref="M417">IF(AND(D417="",G417="",J417=""),"",IF(AND(D417="",G417=""),-J417,IF(AND(D417="",J417=""),-G417,IF(AND(G417="",J417=""),D417,IF(D417="",-G417-J417,IF(G417="",D417-J417,IF(J417="",D417-G417,D417-G417-J417)))))))</f>
        <v/>
      </c>
      <c r="N417" s="99" t="str">
        <f t="array" ref="N417">IF(A417="","",VLOOKUP(A417,基础资料!A:E,4,0))</f>
        <v/>
      </c>
      <c r="O417" s="81" t="str">
        <f t="array" ref="O417">IF(OR(A417="",M417=""),"",N417*M417)</f>
        <v/>
      </c>
    </row>
    <row r="418" spans="1:15" s="44" customFormat="1">
      <c r="A418" s="15"/>
      <c r="B418" s="73"/>
      <c r="C418" s="73"/>
      <c r="D418" s="74" t="str">
        <f t="array" ref="D418">IF(SUMPRODUCT((成品明细表!$A$6:$A$1000&gt;=$G$4)*(成品明细表!$A$6:$A$1000&lt;=$H$4)*(成品明细表!$C$6:$C$1000=$A418)*(成品明细表!$F$6:$F$1000))=0,"",SUMPRODUCT((成品明细表!$A$6:$A$1000&gt;=$G$4)*(成品明细表!$A$6:$A$1000&lt;=$H$4)*(成品明细表!$C$6:$C$1000=$A418)*(成品明细表!$F$6:$F$1000)))</f>
        <v/>
      </c>
      <c r="E418" s="75" t="str">
        <f t="array" ref="E418">IF(A418="","",VLOOKUP(A418,基础资料!A:E,4,0))</f>
        <v/>
      </c>
      <c r="F418" s="76" t="str">
        <f t="array" ref="F418">IF(OR(A418="",D418=""),"",E418*D418)</f>
        <v/>
      </c>
      <c r="G418" s="74" t="str">
        <f t="array" ref="G418">IF(SUMPRODUCT((成品明细表!$A$6:$A$1000&gt;=$G$4)*(成品明细表!$A$6:$A$1000&lt;=$H$4)*(成品明细表!$C$6:$C$1000=$A418)*(成品明细表!$I$6:$I$1000))=0,"",SUMPRODUCT((成品明细表!$A$6:$A$1000&gt;=$G$4)*(成品明细表!$A$6:$A$1000&lt;=$H$4)*(成品明细表!$C$6:$C$1000=$A418)*(成品明细表!$I$6:$I$1000)))</f>
        <v/>
      </c>
      <c r="H418" s="75" t="str">
        <f t="array" ref="H418">IF(A418="","",VLOOKUP(A418,基础资料!A:E,4,0))</f>
        <v/>
      </c>
      <c r="I418" s="76" t="str">
        <f t="array" ref="I418">IF(OR(A418="",G418=""),"",G418*H418)</f>
        <v/>
      </c>
      <c r="J418" s="74" t="str">
        <f t="array" ref="J418">IF(SUMPRODUCT((成品明细表!$A$6:$A$1000&gt;=$G$4)*(成品明细表!$A$6:$A$1000&lt;=$H$4)*(成品明细表!$C$6:$C$1000=$A418)*(成品明细表!$L$6:$L$1000))=0,"",SUMPRODUCT((成品明细表!$A$6:$A$1000&gt;=$G$4)*(成品明细表!$A$6:$A$1000&lt;=$H$4)*(成品明细表!$C$6:$C$1000=$A418)*(成品明细表!$L$6:$L$1000)))</f>
        <v/>
      </c>
      <c r="K418" s="98" t="str">
        <f t="array" ref="K418">IF(A418="","",VLOOKUP(A418,基础资料!A:E,4,0))</f>
        <v/>
      </c>
      <c r="L418" s="76" t="str">
        <f t="array" ref="L418">IF(OR(A418="",J418=""),"",J418*K418)</f>
        <v/>
      </c>
      <c r="M418" s="74" t="str">
        <f t="array" ref="M418">IF(AND(D418="",G418="",J418=""),"",IF(AND(D418="",G418=""),-J418,IF(AND(D418="",J418=""),-G418,IF(AND(G418="",J418=""),D418,IF(D418="",-G418-J418,IF(G418="",D418-J418,IF(J418="",D418-G418,D418-G418-J418)))))))</f>
        <v/>
      </c>
      <c r="N418" s="98" t="str">
        <f t="array" ref="N418">IF(A418="","",VLOOKUP(A418,基础资料!A:E,4,0))</f>
        <v/>
      </c>
      <c r="O418" s="76" t="str">
        <f t="array" ref="O418">IF(OR(A418="",M418=""),"",N418*M418)</f>
        <v/>
      </c>
    </row>
    <row r="419" spans="1:15" s="44" customFormat="1">
      <c r="A419" s="77"/>
      <c r="B419" s="78"/>
      <c r="C419" s="78"/>
      <c r="D419" s="79" t="str">
        <f t="array" ref="D419">IF(SUMPRODUCT((成品明细表!$A$6:$A$1000&gt;=$G$4)*(成品明细表!$A$6:$A$1000&lt;=$H$4)*(成品明细表!$C$6:$C$1000=$A419)*(成品明细表!$F$6:$F$1000))=0,"",SUMPRODUCT((成品明细表!$A$6:$A$1000&gt;=$G$4)*(成品明细表!$A$6:$A$1000&lt;=$H$4)*(成品明细表!$C$6:$C$1000=$A419)*(成品明细表!$F$6:$F$1000)))</f>
        <v/>
      </c>
      <c r="E419" s="80" t="str">
        <f t="array" ref="E419">IF(A419="","",VLOOKUP(A419,基础资料!A:E,4,0))</f>
        <v/>
      </c>
      <c r="F419" s="81" t="str">
        <f t="array" ref="F419">IF(OR(A419="",D419=""),"",E419*D419)</f>
        <v/>
      </c>
      <c r="G419" s="79" t="str">
        <f t="array" ref="G419">IF(SUMPRODUCT((成品明细表!$A$6:$A$1000&gt;=$G$4)*(成品明细表!$A$6:$A$1000&lt;=$H$4)*(成品明细表!$C$6:$C$1000=$A419)*(成品明细表!$I$6:$I$1000))=0,"",SUMPRODUCT((成品明细表!$A$6:$A$1000&gt;=$G$4)*(成品明细表!$A$6:$A$1000&lt;=$H$4)*(成品明细表!$C$6:$C$1000=$A419)*(成品明细表!$I$6:$I$1000)))</f>
        <v/>
      </c>
      <c r="H419" s="80" t="str">
        <f t="array" ref="H419">IF(A419="","",VLOOKUP(A419,基础资料!A:E,4,0))</f>
        <v/>
      </c>
      <c r="I419" s="81" t="str">
        <f t="array" ref="I419">IF(OR(A419="",G419=""),"",G419*H419)</f>
        <v/>
      </c>
      <c r="J419" s="79" t="str">
        <f t="array" ref="J419">IF(SUMPRODUCT((成品明细表!$A$6:$A$1000&gt;=$G$4)*(成品明细表!$A$6:$A$1000&lt;=$H$4)*(成品明细表!$C$6:$C$1000=$A419)*(成品明细表!$L$6:$L$1000))=0,"",SUMPRODUCT((成品明细表!$A$6:$A$1000&gt;=$G$4)*(成品明细表!$A$6:$A$1000&lt;=$H$4)*(成品明细表!$C$6:$C$1000=$A419)*(成品明细表!$L$6:$L$1000)))</f>
        <v/>
      </c>
      <c r="K419" s="99" t="str">
        <f t="array" ref="K419">IF(A419="","",VLOOKUP(A419,基础资料!A:E,4,0))</f>
        <v/>
      </c>
      <c r="L419" s="81" t="str">
        <f t="array" ref="L419">IF(OR(A419="",J419=""),"",J419*K419)</f>
        <v/>
      </c>
      <c r="M419" s="79" t="str">
        <f t="array" ref="M419">IF(AND(D419="",G419="",J419=""),"",IF(AND(D419="",G419=""),-J419,IF(AND(D419="",J419=""),-G419,IF(AND(G419="",J419=""),D419,IF(D419="",-G419-J419,IF(G419="",D419-J419,IF(J419="",D419-G419,D419-G419-J419)))))))</f>
        <v/>
      </c>
      <c r="N419" s="99" t="str">
        <f t="array" ref="N419">IF(A419="","",VLOOKUP(A419,基础资料!A:E,4,0))</f>
        <v/>
      </c>
      <c r="O419" s="81" t="str">
        <f t="array" ref="O419">IF(OR(A419="",M419=""),"",N419*M419)</f>
        <v/>
      </c>
    </row>
    <row r="420" spans="1:15" s="44" customFormat="1">
      <c r="A420" s="15"/>
      <c r="B420" s="73"/>
      <c r="C420" s="73"/>
      <c r="D420" s="74" t="str">
        <f t="array" ref="D420">IF(SUMPRODUCT((成品明细表!$A$6:$A$1000&gt;=$G$4)*(成品明细表!$A$6:$A$1000&lt;=$H$4)*(成品明细表!$C$6:$C$1000=$A420)*(成品明细表!$F$6:$F$1000))=0,"",SUMPRODUCT((成品明细表!$A$6:$A$1000&gt;=$G$4)*(成品明细表!$A$6:$A$1000&lt;=$H$4)*(成品明细表!$C$6:$C$1000=$A420)*(成品明细表!$F$6:$F$1000)))</f>
        <v/>
      </c>
      <c r="E420" s="75" t="str">
        <f t="array" ref="E420">IF(A420="","",VLOOKUP(A420,基础资料!A:E,4,0))</f>
        <v/>
      </c>
      <c r="F420" s="76" t="str">
        <f t="array" ref="F420">IF(OR(A420="",D420=""),"",E420*D420)</f>
        <v/>
      </c>
      <c r="G420" s="74" t="str">
        <f t="array" ref="G420">IF(SUMPRODUCT((成品明细表!$A$6:$A$1000&gt;=$G$4)*(成品明细表!$A$6:$A$1000&lt;=$H$4)*(成品明细表!$C$6:$C$1000=$A420)*(成品明细表!$I$6:$I$1000))=0,"",SUMPRODUCT((成品明细表!$A$6:$A$1000&gt;=$G$4)*(成品明细表!$A$6:$A$1000&lt;=$H$4)*(成品明细表!$C$6:$C$1000=$A420)*(成品明细表!$I$6:$I$1000)))</f>
        <v/>
      </c>
      <c r="H420" s="75" t="str">
        <f t="array" ref="H420">IF(A420="","",VLOOKUP(A420,基础资料!A:E,4,0))</f>
        <v/>
      </c>
      <c r="I420" s="76" t="str">
        <f t="array" ref="I420">IF(OR(A420="",G420=""),"",G420*H420)</f>
        <v/>
      </c>
      <c r="J420" s="74" t="str">
        <f t="array" ref="J420">IF(SUMPRODUCT((成品明细表!$A$6:$A$1000&gt;=$G$4)*(成品明细表!$A$6:$A$1000&lt;=$H$4)*(成品明细表!$C$6:$C$1000=$A420)*(成品明细表!$L$6:$L$1000))=0,"",SUMPRODUCT((成品明细表!$A$6:$A$1000&gt;=$G$4)*(成品明细表!$A$6:$A$1000&lt;=$H$4)*(成品明细表!$C$6:$C$1000=$A420)*(成品明细表!$L$6:$L$1000)))</f>
        <v/>
      </c>
      <c r="K420" s="98" t="str">
        <f t="array" ref="K420">IF(A420="","",VLOOKUP(A420,基础资料!A:E,4,0))</f>
        <v/>
      </c>
      <c r="L420" s="76" t="str">
        <f t="array" ref="L420">IF(OR(A420="",J420=""),"",J420*K420)</f>
        <v/>
      </c>
      <c r="M420" s="74" t="str">
        <f t="array" ref="M420">IF(AND(D420="",G420="",J420=""),"",IF(AND(D420="",G420=""),-J420,IF(AND(D420="",J420=""),-G420,IF(AND(G420="",J420=""),D420,IF(D420="",-G420-J420,IF(G420="",D420-J420,IF(J420="",D420-G420,D420-G420-J420)))))))</f>
        <v/>
      </c>
      <c r="N420" s="98" t="str">
        <f t="array" ref="N420">IF(A420="","",VLOOKUP(A420,基础资料!A:E,4,0))</f>
        <v/>
      </c>
      <c r="O420" s="76" t="str">
        <f t="array" ref="O420">IF(OR(A420="",M420=""),"",N420*M420)</f>
        <v/>
      </c>
    </row>
    <row r="421" spans="1:15" s="44" customFormat="1">
      <c r="A421" s="77"/>
      <c r="B421" s="78"/>
      <c r="C421" s="78"/>
      <c r="D421" s="79" t="str">
        <f t="array" ref="D421">IF(SUMPRODUCT((成品明细表!$A$6:$A$1000&gt;=$G$4)*(成品明细表!$A$6:$A$1000&lt;=$H$4)*(成品明细表!$C$6:$C$1000=$A421)*(成品明细表!$F$6:$F$1000))=0,"",SUMPRODUCT((成品明细表!$A$6:$A$1000&gt;=$G$4)*(成品明细表!$A$6:$A$1000&lt;=$H$4)*(成品明细表!$C$6:$C$1000=$A421)*(成品明细表!$F$6:$F$1000)))</f>
        <v/>
      </c>
      <c r="E421" s="80" t="str">
        <f t="array" ref="E421">IF(A421="","",VLOOKUP(A421,基础资料!A:E,4,0))</f>
        <v/>
      </c>
      <c r="F421" s="81" t="str">
        <f t="array" ref="F421">IF(OR(A421="",D421=""),"",E421*D421)</f>
        <v/>
      </c>
      <c r="G421" s="79" t="str">
        <f t="array" ref="G421">IF(SUMPRODUCT((成品明细表!$A$6:$A$1000&gt;=$G$4)*(成品明细表!$A$6:$A$1000&lt;=$H$4)*(成品明细表!$C$6:$C$1000=$A421)*(成品明细表!$I$6:$I$1000))=0,"",SUMPRODUCT((成品明细表!$A$6:$A$1000&gt;=$G$4)*(成品明细表!$A$6:$A$1000&lt;=$H$4)*(成品明细表!$C$6:$C$1000=$A421)*(成品明细表!$I$6:$I$1000)))</f>
        <v/>
      </c>
      <c r="H421" s="80" t="str">
        <f t="array" ref="H421">IF(A421="","",VLOOKUP(A421,基础资料!A:E,4,0))</f>
        <v/>
      </c>
      <c r="I421" s="81" t="str">
        <f t="array" ref="I421">IF(OR(A421="",G421=""),"",G421*H421)</f>
        <v/>
      </c>
      <c r="J421" s="79" t="str">
        <f t="array" ref="J421">IF(SUMPRODUCT((成品明细表!$A$6:$A$1000&gt;=$G$4)*(成品明细表!$A$6:$A$1000&lt;=$H$4)*(成品明细表!$C$6:$C$1000=$A421)*(成品明细表!$L$6:$L$1000))=0,"",SUMPRODUCT((成品明细表!$A$6:$A$1000&gt;=$G$4)*(成品明细表!$A$6:$A$1000&lt;=$H$4)*(成品明细表!$C$6:$C$1000=$A421)*(成品明细表!$L$6:$L$1000)))</f>
        <v/>
      </c>
      <c r="K421" s="99" t="str">
        <f t="array" ref="K421">IF(A421="","",VLOOKUP(A421,基础资料!A:E,4,0))</f>
        <v/>
      </c>
      <c r="L421" s="81" t="str">
        <f t="array" ref="L421">IF(OR(A421="",J421=""),"",J421*K421)</f>
        <v/>
      </c>
      <c r="M421" s="79" t="str">
        <f t="array" ref="M421">IF(AND(D421="",G421="",J421=""),"",IF(AND(D421="",G421=""),-J421,IF(AND(D421="",J421=""),-G421,IF(AND(G421="",J421=""),D421,IF(D421="",-G421-J421,IF(G421="",D421-J421,IF(J421="",D421-G421,D421-G421-J421)))))))</f>
        <v/>
      </c>
      <c r="N421" s="99" t="str">
        <f t="array" ref="N421">IF(A421="","",VLOOKUP(A421,基础资料!A:E,4,0))</f>
        <v/>
      </c>
      <c r="O421" s="81" t="str">
        <f t="array" ref="O421">IF(OR(A421="",M421=""),"",N421*M421)</f>
        <v/>
      </c>
    </row>
    <row r="422" spans="1:15" s="44" customFormat="1">
      <c r="A422" s="15"/>
      <c r="B422" s="73"/>
      <c r="C422" s="73"/>
      <c r="D422" s="74" t="str">
        <f t="array" ref="D422">IF(SUMPRODUCT((成品明细表!$A$6:$A$1000&gt;=$G$4)*(成品明细表!$A$6:$A$1000&lt;=$H$4)*(成品明细表!$C$6:$C$1000=$A422)*(成品明细表!$F$6:$F$1000))=0,"",SUMPRODUCT((成品明细表!$A$6:$A$1000&gt;=$G$4)*(成品明细表!$A$6:$A$1000&lt;=$H$4)*(成品明细表!$C$6:$C$1000=$A422)*(成品明细表!$F$6:$F$1000)))</f>
        <v/>
      </c>
      <c r="E422" s="75" t="str">
        <f t="array" ref="E422">IF(A422="","",VLOOKUP(A422,基础资料!A:E,4,0))</f>
        <v/>
      </c>
      <c r="F422" s="76" t="str">
        <f t="array" ref="F422">IF(OR(A422="",D422=""),"",E422*D422)</f>
        <v/>
      </c>
      <c r="G422" s="74" t="str">
        <f t="array" ref="G422">IF(SUMPRODUCT((成品明细表!$A$6:$A$1000&gt;=$G$4)*(成品明细表!$A$6:$A$1000&lt;=$H$4)*(成品明细表!$C$6:$C$1000=$A422)*(成品明细表!$I$6:$I$1000))=0,"",SUMPRODUCT((成品明细表!$A$6:$A$1000&gt;=$G$4)*(成品明细表!$A$6:$A$1000&lt;=$H$4)*(成品明细表!$C$6:$C$1000=$A422)*(成品明细表!$I$6:$I$1000)))</f>
        <v/>
      </c>
      <c r="H422" s="75" t="str">
        <f t="array" ref="H422">IF(A422="","",VLOOKUP(A422,基础资料!A:E,4,0))</f>
        <v/>
      </c>
      <c r="I422" s="76" t="str">
        <f t="array" ref="I422">IF(OR(A422="",G422=""),"",G422*H422)</f>
        <v/>
      </c>
      <c r="J422" s="74" t="str">
        <f t="array" ref="J422">IF(SUMPRODUCT((成品明细表!$A$6:$A$1000&gt;=$G$4)*(成品明细表!$A$6:$A$1000&lt;=$H$4)*(成品明细表!$C$6:$C$1000=$A422)*(成品明细表!$L$6:$L$1000))=0,"",SUMPRODUCT((成品明细表!$A$6:$A$1000&gt;=$G$4)*(成品明细表!$A$6:$A$1000&lt;=$H$4)*(成品明细表!$C$6:$C$1000=$A422)*(成品明细表!$L$6:$L$1000)))</f>
        <v/>
      </c>
      <c r="K422" s="98" t="str">
        <f t="array" ref="K422">IF(A422="","",VLOOKUP(A422,基础资料!A:E,4,0))</f>
        <v/>
      </c>
      <c r="L422" s="76" t="str">
        <f t="array" ref="L422">IF(OR(A422="",J422=""),"",J422*K422)</f>
        <v/>
      </c>
      <c r="M422" s="74" t="str">
        <f t="array" ref="M422">IF(AND(D422="",G422="",J422=""),"",IF(AND(D422="",G422=""),-J422,IF(AND(D422="",J422=""),-G422,IF(AND(G422="",J422=""),D422,IF(D422="",-G422-J422,IF(G422="",D422-J422,IF(J422="",D422-G422,D422-G422-J422)))))))</f>
        <v/>
      </c>
      <c r="N422" s="98" t="str">
        <f t="array" ref="N422">IF(A422="","",VLOOKUP(A422,基础资料!A:E,4,0))</f>
        <v/>
      </c>
      <c r="O422" s="76" t="str">
        <f t="array" ref="O422">IF(OR(A422="",M422=""),"",N422*M422)</f>
        <v/>
      </c>
    </row>
    <row r="423" spans="1:15" s="44" customFormat="1">
      <c r="A423" s="77"/>
      <c r="B423" s="78"/>
      <c r="C423" s="78"/>
      <c r="D423" s="79" t="str">
        <f t="array" ref="D423">IF(SUMPRODUCT((成品明细表!$A$6:$A$1000&gt;=$G$4)*(成品明细表!$A$6:$A$1000&lt;=$H$4)*(成品明细表!$C$6:$C$1000=$A423)*(成品明细表!$F$6:$F$1000))=0,"",SUMPRODUCT((成品明细表!$A$6:$A$1000&gt;=$G$4)*(成品明细表!$A$6:$A$1000&lt;=$H$4)*(成品明细表!$C$6:$C$1000=$A423)*(成品明细表!$F$6:$F$1000)))</f>
        <v/>
      </c>
      <c r="E423" s="80" t="str">
        <f t="array" ref="E423">IF(A423="","",VLOOKUP(A423,基础资料!A:E,4,0))</f>
        <v/>
      </c>
      <c r="F423" s="81" t="str">
        <f t="array" ref="F423">IF(OR(A423="",D423=""),"",E423*D423)</f>
        <v/>
      </c>
      <c r="G423" s="79" t="str">
        <f t="array" ref="G423">IF(SUMPRODUCT((成品明细表!$A$6:$A$1000&gt;=$G$4)*(成品明细表!$A$6:$A$1000&lt;=$H$4)*(成品明细表!$C$6:$C$1000=$A423)*(成品明细表!$I$6:$I$1000))=0,"",SUMPRODUCT((成品明细表!$A$6:$A$1000&gt;=$G$4)*(成品明细表!$A$6:$A$1000&lt;=$H$4)*(成品明细表!$C$6:$C$1000=$A423)*(成品明细表!$I$6:$I$1000)))</f>
        <v/>
      </c>
      <c r="H423" s="80" t="str">
        <f t="array" ref="H423">IF(A423="","",VLOOKUP(A423,基础资料!A:E,4,0))</f>
        <v/>
      </c>
      <c r="I423" s="81" t="str">
        <f t="array" ref="I423">IF(OR(A423="",G423=""),"",G423*H423)</f>
        <v/>
      </c>
      <c r="J423" s="79" t="str">
        <f t="array" ref="J423">IF(SUMPRODUCT((成品明细表!$A$6:$A$1000&gt;=$G$4)*(成品明细表!$A$6:$A$1000&lt;=$H$4)*(成品明细表!$C$6:$C$1000=$A423)*(成品明细表!$L$6:$L$1000))=0,"",SUMPRODUCT((成品明细表!$A$6:$A$1000&gt;=$G$4)*(成品明细表!$A$6:$A$1000&lt;=$H$4)*(成品明细表!$C$6:$C$1000=$A423)*(成品明细表!$L$6:$L$1000)))</f>
        <v/>
      </c>
      <c r="K423" s="99" t="str">
        <f t="array" ref="K423">IF(A423="","",VLOOKUP(A423,基础资料!A:E,4,0))</f>
        <v/>
      </c>
      <c r="L423" s="81" t="str">
        <f t="array" ref="L423">IF(OR(A423="",J423=""),"",J423*K423)</f>
        <v/>
      </c>
      <c r="M423" s="79" t="str">
        <f t="array" ref="M423">IF(AND(D423="",G423="",J423=""),"",IF(AND(D423="",G423=""),-J423,IF(AND(D423="",J423=""),-G423,IF(AND(G423="",J423=""),D423,IF(D423="",-G423-J423,IF(G423="",D423-J423,IF(J423="",D423-G423,D423-G423-J423)))))))</f>
        <v/>
      </c>
      <c r="N423" s="99" t="str">
        <f t="array" ref="N423">IF(A423="","",VLOOKUP(A423,基础资料!A:E,4,0))</f>
        <v/>
      </c>
      <c r="O423" s="81" t="str">
        <f t="array" ref="O423">IF(OR(A423="",M423=""),"",N423*M423)</f>
        <v/>
      </c>
    </row>
    <row r="424" spans="1:15" s="44" customFormat="1">
      <c r="A424" s="15"/>
      <c r="B424" s="73"/>
      <c r="C424" s="73"/>
      <c r="D424" s="74" t="str">
        <f t="array" ref="D424">IF(SUMPRODUCT((成品明细表!$A$6:$A$1000&gt;=$G$4)*(成品明细表!$A$6:$A$1000&lt;=$H$4)*(成品明细表!$C$6:$C$1000=$A424)*(成品明细表!$F$6:$F$1000))=0,"",SUMPRODUCT((成品明细表!$A$6:$A$1000&gt;=$G$4)*(成品明细表!$A$6:$A$1000&lt;=$H$4)*(成品明细表!$C$6:$C$1000=$A424)*(成品明细表!$F$6:$F$1000)))</f>
        <v/>
      </c>
      <c r="E424" s="75" t="str">
        <f t="array" ref="E424">IF(A424="","",VLOOKUP(A424,基础资料!A:E,4,0))</f>
        <v/>
      </c>
      <c r="F424" s="76" t="str">
        <f t="array" ref="F424">IF(OR(A424="",D424=""),"",E424*D424)</f>
        <v/>
      </c>
      <c r="G424" s="74" t="str">
        <f t="array" ref="G424">IF(SUMPRODUCT((成品明细表!$A$6:$A$1000&gt;=$G$4)*(成品明细表!$A$6:$A$1000&lt;=$H$4)*(成品明细表!$C$6:$C$1000=$A424)*(成品明细表!$I$6:$I$1000))=0,"",SUMPRODUCT((成品明细表!$A$6:$A$1000&gt;=$G$4)*(成品明细表!$A$6:$A$1000&lt;=$H$4)*(成品明细表!$C$6:$C$1000=$A424)*(成品明细表!$I$6:$I$1000)))</f>
        <v/>
      </c>
      <c r="H424" s="75" t="str">
        <f t="array" ref="H424">IF(A424="","",VLOOKUP(A424,基础资料!A:E,4,0))</f>
        <v/>
      </c>
      <c r="I424" s="76" t="str">
        <f t="array" ref="I424">IF(OR(A424="",G424=""),"",G424*H424)</f>
        <v/>
      </c>
      <c r="J424" s="74" t="str">
        <f t="array" ref="J424">IF(SUMPRODUCT((成品明细表!$A$6:$A$1000&gt;=$G$4)*(成品明细表!$A$6:$A$1000&lt;=$H$4)*(成品明细表!$C$6:$C$1000=$A424)*(成品明细表!$L$6:$L$1000))=0,"",SUMPRODUCT((成品明细表!$A$6:$A$1000&gt;=$G$4)*(成品明细表!$A$6:$A$1000&lt;=$H$4)*(成品明细表!$C$6:$C$1000=$A424)*(成品明细表!$L$6:$L$1000)))</f>
        <v/>
      </c>
      <c r="K424" s="98" t="str">
        <f t="array" ref="K424">IF(A424="","",VLOOKUP(A424,基础资料!A:E,4,0))</f>
        <v/>
      </c>
      <c r="L424" s="76" t="str">
        <f t="array" ref="L424">IF(OR(A424="",J424=""),"",J424*K424)</f>
        <v/>
      </c>
      <c r="M424" s="74" t="str">
        <f t="array" ref="M424">IF(AND(D424="",G424="",J424=""),"",IF(AND(D424="",G424=""),-J424,IF(AND(D424="",J424=""),-G424,IF(AND(G424="",J424=""),D424,IF(D424="",-G424-J424,IF(G424="",D424-J424,IF(J424="",D424-G424,D424-G424-J424)))))))</f>
        <v/>
      </c>
      <c r="N424" s="98" t="str">
        <f t="array" ref="N424">IF(A424="","",VLOOKUP(A424,基础资料!A:E,4,0))</f>
        <v/>
      </c>
      <c r="O424" s="76" t="str">
        <f t="array" ref="O424">IF(OR(A424="",M424=""),"",N424*M424)</f>
        <v/>
      </c>
    </row>
    <row r="425" spans="1:15" s="44" customFormat="1">
      <c r="A425" s="77"/>
      <c r="B425" s="78"/>
      <c r="C425" s="78"/>
      <c r="D425" s="79" t="str">
        <f t="array" ref="D425">IF(SUMPRODUCT((成品明细表!$A$6:$A$1000&gt;=$G$4)*(成品明细表!$A$6:$A$1000&lt;=$H$4)*(成品明细表!$C$6:$C$1000=$A425)*(成品明细表!$F$6:$F$1000))=0,"",SUMPRODUCT((成品明细表!$A$6:$A$1000&gt;=$G$4)*(成品明细表!$A$6:$A$1000&lt;=$H$4)*(成品明细表!$C$6:$C$1000=$A425)*(成品明细表!$F$6:$F$1000)))</f>
        <v/>
      </c>
      <c r="E425" s="80" t="str">
        <f t="array" ref="E425">IF(A425="","",VLOOKUP(A425,基础资料!A:E,4,0))</f>
        <v/>
      </c>
      <c r="F425" s="81" t="str">
        <f t="array" ref="F425">IF(OR(A425="",D425=""),"",E425*D425)</f>
        <v/>
      </c>
      <c r="G425" s="79" t="str">
        <f t="array" ref="G425">IF(SUMPRODUCT((成品明细表!$A$6:$A$1000&gt;=$G$4)*(成品明细表!$A$6:$A$1000&lt;=$H$4)*(成品明细表!$C$6:$C$1000=$A425)*(成品明细表!$I$6:$I$1000))=0,"",SUMPRODUCT((成品明细表!$A$6:$A$1000&gt;=$G$4)*(成品明细表!$A$6:$A$1000&lt;=$H$4)*(成品明细表!$C$6:$C$1000=$A425)*(成品明细表!$I$6:$I$1000)))</f>
        <v/>
      </c>
      <c r="H425" s="80" t="str">
        <f t="array" ref="H425">IF(A425="","",VLOOKUP(A425,基础资料!A:E,4,0))</f>
        <v/>
      </c>
      <c r="I425" s="81" t="str">
        <f t="array" ref="I425">IF(OR(A425="",G425=""),"",G425*H425)</f>
        <v/>
      </c>
      <c r="J425" s="79" t="str">
        <f t="array" ref="J425">IF(SUMPRODUCT((成品明细表!$A$6:$A$1000&gt;=$G$4)*(成品明细表!$A$6:$A$1000&lt;=$H$4)*(成品明细表!$C$6:$C$1000=$A425)*(成品明细表!$L$6:$L$1000))=0,"",SUMPRODUCT((成品明细表!$A$6:$A$1000&gt;=$G$4)*(成品明细表!$A$6:$A$1000&lt;=$H$4)*(成品明细表!$C$6:$C$1000=$A425)*(成品明细表!$L$6:$L$1000)))</f>
        <v/>
      </c>
      <c r="K425" s="99" t="str">
        <f t="array" ref="K425">IF(A425="","",VLOOKUP(A425,基础资料!A:E,4,0))</f>
        <v/>
      </c>
      <c r="L425" s="81" t="str">
        <f t="array" ref="L425">IF(OR(A425="",J425=""),"",J425*K425)</f>
        <v/>
      </c>
      <c r="M425" s="79" t="str">
        <f t="array" ref="M425">IF(AND(D425="",G425="",J425=""),"",IF(AND(D425="",G425=""),-J425,IF(AND(D425="",J425=""),-G425,IF(AND(G425="",J425=""),D425,IF(D425="",-G425-J425,IF(G425="",D425-J425,IF(J425="",D425-G425,D425-G425-J425)))))))</f>
        <v/>
      </c>
      <c r="N425" s="99" t="str">
        <f t="array" ref="N425">IF(A425="","",VLOOKUP(A425,基础资料!A:E,4,0))</f>
        <v/>
      </c>
      <c r="O425" s="81" t="str">
        <f t="array" ref="O425">IF(OR(A425="",M425=""),"",N425*M425)</f>
        <v/>
      </c>
    </row>
    <row r="426" spans="1:15" s="44" customFormat="1">
      <c r="A426" s="15"/>
      <c r="B426" s="73"/>
      <c r="C426" s="73"/>
      <c r="D426" s="74" t="str">
        <f t="array" ref="D426">IF(SUMPRODUCT((成品明细表!$A$6:$A$1000&gt;=$G$4)*(成品明细表!$A$6:$A$1000&lt;=$H$4)*(成品明细表!$C$6:$C$1000=$A426)*(成品明细表!$F$6:$F$1000))=0,"",SUMPRODUCT((成品明细表!$A$6:$A$1000&gt;=$G$4)*(成品明细表!$A$6:$A$1000&lt;=$H$4)*(成品明细表!$C$6:$C$1000=$A426)*(成品明细表!$F$6:$F$1000)))</f>
        <v/>
      </c>
      <c r="E426" s="75" t="str">
        <f t="array" ref="E426">IF(A426="","",VLOOKUP(A426,基础资料!A:E,4,0))</f>
        <v/>
      </c>
      <c r="F426" s="76" t="str">
        <f t="array" ref="F426">IF(OR(A426="",D426=""),"",E426*D426)</f>
        <v/>
      </c>
      <c r="G426" s="74" t="str">
        <f t="array" ref="G426">IF(SUMPRODUCT((成品明细表!$A$6:$A$1000&gt;=$G$4)*(成品明细表!$A$6:$A$1000&lt;=$H$4)*(成品明细表!$C$6:$C$1000=$A426)*(成品明细表!$I$6:$I$1000))=0,"",SUMPRODUCT((成品明细表!$A$6:$A$1000&gt;=$G$4)*(成品明细表!$A$6:$A$1000&lt;=$H$4)*(成品明细表!$C$6:$C$1000=$A426)*(成品明细表!$I$6:$I$1000)))</f>
        <v/>
      </c>
      <c r="H426" s="75" t="str">
        <f t="array" ref="H426">IF(A426="","",VLOOKUP(A426,基础资料!A:E,4,0))</f>
        <v/>
      </c>
      <c r="I426" s="76" t="str">
        <f t="array" ref="I426">IF(OR(A426="",G426=""),"",G426*H426)</f>
        <v/>
      </c>
      <c r="J426" s="74" t="str">
        <f t="array" ref="J426">IF(SUMPRODUCT((成品明细表!$A$6:$A$1000&gt;=$G$4)*(成品明细表!$A$6:$A$1000&lt;=$H$4)*(成品明细表!$C$6:$C$1000=$A426)*(成品明细表!$L$6:$L$1000))=0,"",SUMPRODUCT((成品明细表!$A$6:$A$1000&gt;=$G$4)*(成品明细表!$A$6:$A$1000&lt;=$H$4)*(成品明细表!$C$6:$C$1000=$A426)*(成品明细表!$L$6:$L$1000)))</f>
        <v/>
      </c>
      <c r="K426" s="98" t="str">
        <f t="array" ref="K426">IF(A426="","",VLOOKUP(A426,基础资料!A:E,4,0))</f>
        <v/>
      </c>
      <c r="L426" s="76" t="str">
        <f t="array" ref="L426">IF(OR(A426="",J426=""),"",J426*K426)</f>
        <v/>
      </c>
      <c r="M426" s="74" t="str">
        <f t="array" ref="M426">IF(AND(D426="",G426="",J426=""),"",IF(AND(D426="",G426=""),-J426,IF(AND(D426="",J426=""),-G426,IF(AND(G426="",J426=""),D426,IF(D426="",-G426-J426,IF(G426="",D426-J426,IF(J426="",D426-G426,D426-G426-J426)))))))</f>
        <v/>
      </c>
      <c r="N426" s="98" t="str">
        <f t="array" ref="N426">IF(A426="","",VLOOKUP(A426,基础资料!A:E,4,0))</f>
        <v/>
      </c>
      <c r="O426" s="76" t="str">
        <f t="array" ref="O426">IF(OR(A426="",M426=""),"",N426*M426)</f>
        <v/>
      </c>
    </row>
    <row r="427" spans="1:15" s="44" customFormat="1">
      <c r="A427" s="77"/>
      <c r="B427" s="78"/>
      <c r="C427" s="78"/>
      <c r="D427" s="79" t="str">
        <f t="array" ref="D427">IF(SUMPRODUCT((成品明细表!$A$6:$A$1000&gt;=$G$4)*(成品明细表!$A$6:$A$1000&lt;=$H$4)*(成品明细表!$C$6:$C$1000=$A427)*(成品明细表!$F$6:$F$1000))=0,"",SUMPRODUCT((成品明细表!$A$6:$A$1000&gt;=$G$4)*(成品明细表!$A$6:$A$1000&lt;=$H$4)*(成品明细表!$C$6:$C$1000=$A427)*(成品明细表!$F$6:$F$1000)))</f>
        <v/>
      </c>
      <c r="E427" s="80" t="str">
        <f t="array" ref="E427">IF(A427="","",VLOOKUP(A427,基础资料!A:E,4,0))</f>
        <v/>
      </c>
      <c r="F427" s="81" t="str">
        <f t="array" ref="F427">IF(OR(A427="",D427=""),"",E427*D427)</f>
        <v/>
      </c>
      <c r="G427" s="79" t="str">
        <f t="array" ref="G427">IF(SUMPRODUCT((成品明细表!$A$6:$A$1000&gt;=$G$4)*(成品明细表!$A$6:$A$1000&lt;=$H$4)*(成品明细表!$C$6:$C$1000=$A427)*(成品明细表!$I$6:$I$1000))=0,"",SUMPRODUCT((成品明细表!$A$6:$A$1000&gt;=$G$4)*(成品明细表!$A$6:$A$1000&lt;=$H$4)*(成品明细表!$C$6:$C$1000=$A427)*(成品明细表!$I$6:$I$1000)))</f>
        <v/>
      </c>
      <c r="H427" s="80" t="str">
        <f t="array" ref="H427">IF(A427="","",VLOOKUP(A427,基础资料!A:E,4,0))</f>
        <v/>
      </c>
      <c r="I427" s="81" t="str">
        <f t="array" ref="I427">IF(OR(A427="",G427=""),"",G427*H427)</f>
        <v/>
      </c>
      <c r="J427" s="79" t="str">
        <f t="array" ref="J427">IF(SUMPRODUCT((成品明细表!$A$6:$A$1000&gt;=$G$4)*(成品明细表!$A$6:$A$1000&lt;=$H$4)*(成品明细表!$C$6:$C$1000=$A427)*(成品明细表!$L$6:$L$1000))=0,"",SUMPRODUCT((成品明细表!$A$6:$A$1000&gt;=$G$4)*(成品明细表!$A$6:$A$1000&lt;=$H$4)*(成品明细表!$C$6:$C$1000=$A427)*(成品明细表!$L$6:$L$1000)))</f>
        <v/>
      </c>
      <c r="K427" s="99" t="str">
        <f t="array" ref="K427">IF(A427="","",VLOOKUP(A427,基础资料!A:E,4,0))</f>
        <v/>
      </c>
      <c r="L427" s="81" t="str">
        <f t="array" ref="L427">IF(OR(A427="",J427=""),"",J427*K427)</f>
        <v/>
      </c>
      <c r="M427" s="79" t="str">
        <f t="array" ref="M427">IF(AND(D427="",G427="",J427=""),"",IF(AND(D427="",G427=""),-J427,IF(AND(D427="",J427=""),-G427,IF(AND(G427="",J427=""),D427,IF(D427="",-G427-J427,IF(G427="",D427-J427,IF(J427="",D427-G427,D427-G427-J427)))))))</f>
        <v/>
      </c>
      <c r="N427" s="99" t="str">
        <f t="array" ref="N427">IF(A427="","",VLOOKUP(A427,基础资料!A:E,4,0))</f>
        <v/>
      </c>
      <c r="O427" s="81" t="str">
        <f t="array" ref="O427">IF(OR(A427="",M427=""),"",N427*M427)</f>
        <v/>
      </c>
    </row>
    <row r="428" spans="1:15" s="44" customFormat="1">
      <c r="A428" s="15"/>
      <c r="B428" s="73"/>
      <c r="C428" s="73"/>
      <c r="D428" s="74" t="str">
        <f t="array" ref="D428">IF(SUMPRODUCT((成品明细表!$A$6:$A$1000&gt;=$G$4)*(成品明细表!$A$6:$A$1000&lt;=$H$4)*(成品明细表!$C$6:$C$1000=$A428)*(成品明细表!$F$6:$F$1000))=0,"",SUMPRODUCT((成品明细表!$A$6:$A$1000&gt;=$G$4)*(成品明细表!$A$6:$A$1000&lt;=$H$4)*(成品明细表!$C$6:$C$1000=$A428)*(成品明细表!$F$6:$F$1000)))</f>
        <v/>
      </c>
      <c r="E428" s="75" t="str">
        <f t="array" ref="E428">IF(A428="","",VLOOKUP(A428,基础资料!A:E,4,0))</f>
        <v/>
      </c>
      <c r="F428" s="76" t="str">
        <f t="array" ref="F428">IF(OR(A428="",D428=""),"",E428*D428)</f>
        <v/>
      </c>
      <c r="G428" s="74" t="str">
        <f t="array" ref="G428">IF(SUMPRODUCT((成品明细表!$A$6:$A$1000&gt;=$G$4)*(成品明细表!$A$6:$A$1000&lt;=$H$4)*(成品明细表!$C$6:$C$1000=$A428)*(成品明细表!$I$6:$I$1000))=0,"",SUMPRODUCT((成品明细表!$A$6:$A$1000&gt;=$G$4)*(成品明细表!$A$6:$A$1000&lt;=$H$4)*(成品明细表!$C$6:$C$1000=$A428)*(成品明细表!$I$6:$I$1000)))</f>
        <v/>
      </c>
      <c r="H428" s="75" t="str">
        <f t="array" ref="H428">IF(A428="","",VLOOKUP(A428,基础资料!A:E,4,0))</f>
        <v/>
      </c>
      <c r="I428" s="76" t="str">
        <f t="array" ref="I428">IF(OR(A428="",G428=""),"",G428*H428)</f>
        <v/>
      </c>
      <c r="J428" s="74" t="str">
        <f t="array" ref="J428">IF(SUMPRODUCT((成品明细表!$A$6:$A$1000&gt;=$G$4)*(成品明细表!$A$6:$A$1000&lt;=$H$4)*(成品明细表!$C$6:$C$1000=$A428)*(成品明细表!$L$6:$L$1000))=0,"",SUMPRODUCT((成品明细表!$A$6:$A$1000&gt;=$G$4)*(成品明细表!$A$6:$A$1000&lt;=$H$4)*(成品明细表!$C$6:$C$1000=$A428)*(成品明细表!$L$6:$L$1000)))</f>
        <v/>
      </c>
      <c r="K428" s="98" t="str">
        <f t="array" ref="K428">IF(A428="","",VLOOKUP(A428,基础资料!A:E,4,0))</f>
        <v/>
      </c>
      <c r="L428" s="76" t="str">
        <f t="array" ref="L428">IF(OR(A428="",J428=""),"",J428*K428)</f>
        <v/>
      </c>
      <c r="M428" s="74" t="str">
        <f t="array" ref="M428">IF(AND(D428="",G428="",J428=""),"",IF(AND(D428="",G428=""),-J428,IF(AND(D428="",J428=""),-G428,IF(AND(G428="",J428=""),D428,IF(D428="",-G428-J428,IF(G428="",D428-J428,IF(J428="",D428-G428,D428-G428-J428)))))))</f>
        <v/>
      </c>
      <c r="N428" s="98" t="str">
        <f t="array" ref="N428">IF(A428="","",VLOOKUP(A428,基础资料!A:E,4,0))</f>
        <v/>
      </c>
      <c r="O428" s="76" t="str">
        <f t="array" ref="O428">IF(OR(A428="",M428=""),"",N428*M428)</f>
        <v/>
      </c>
    </row>
    <row r="429" spans="1:15" s="44" customFormat="1">
      <c r="A429" s="77"/>
      <c r="B429" s="78"/>
      <c r="C429" s="78"/>
      <c r="D429" s="79" t="str">
        <f t="array" ref="D429">IF(SUMPRODUCT((成品明细表!$A$6:$A$1000&gt;=$G$4)*(成品明细表!$A$6:$A$1000&lt;=$H$4)*(成品明细表!$C$6:$C$1000=$A429)*(成品明细表!$F$6:$F$1000))=0,"",SUMPRODUCT((成品明细表!$A$6:$A$1000&gt;=$G$4)*(成品明细表!$A$6:$A$1000&lt;=$H$4)*(成品明细表!$C$6:$C$1000=$A429)*(成品明细表!$F$6:$F$1000)))</f>
        <v/>
      </c>
      <c r="E429" s="80" t="str">
        <f t="array" ref="E429">IF(A429="","",VLOOKUP(A429,基础资料!A:E,4,0))</f>
        <v/>
      </c>
      <c r="F429" s="81" t="str">
        <f t="array" ref="F429">IF(OR(A429="",D429=""),"",E429*D429)</f>
        <v/>
      </c>
      <c r="G429" s="79" t="str">
        <f t="array" ref="G429">IF(SUMPRODUCT((成品明细表!$A$6:$A$1000&gt;=$G$4)*(成品明细表!$A$6:$A$1000&lt;=$H$4)*(成品明细表!$C$6:$C$1000=$A429)*(成品明细表!$I$6:$I$1000))=0,"",SUMPRODUCT((成品明细表!$A$6:$A$1000&gt;=$G$4)*(成品明细表!$A$6:$A$1000&lt;=$H$4)*(成品明细表!$C$6:$C$1000=$A429)*(成品明细表!$I$6:$I$1000)))</f>
        <v/>
      </c>
      <c r="H429" s="80" t="str">
        <f t="array" ref="H429">IF(A429="","",VLOOKUP(A429,基础资料!A:E,4,0))</f>
        <v/>
      </c>
      <c r="I429" s="81" t="str">
        <f t="array" ref="I429">IF(OR(A429="",G429=""),"",G429*H429)</f>
        <v/>
      </c>
      <c r="J429" s="79" t="str">
        <f t="array" ref="J429">IF(SUMPRODUCT((成品明细表!$A$6:$A$1000&gt;=$G$4)*(成品明细表!$A$6:$A$1000&lt;=$H$4)*(成品明细表!$C$6:$C$1000=$A429)*(成品明细表!$L$6:$L$1000))=0,"",SUMPRODUCT((成品明细表!$A$6:$A$1000&gt;=$G$4)*(成品明细表!$A$6:$A$1000&lt;=$H$4)*(成品明细表!$C$6:$C$1000=$A429)*(成品明细表!$L$6:$L$1000)))</f>
        <v/>
      </c>
      <c r="K429" s="99" t="str">
        <f t="array" ref="K429">IF(A429="","",VLOOKUP(A429,基础资料!A:E,4,0))</f>
        <v/>
      </c>
      <c r="L429" s="81" t="str">
        <f t="array" ref="L429">IF(OR(A429="",J429=""),"",J429*K429)</f>
        <v/>
      </c>
      <c r="M429" s="79" t="str">
        <f t="array" ref="M429">IF(AND(D429="",G429="",J429=""),"",IF(AND(D429="",G429=""),-J429,IF(AND(D429="",J429=""),-G429,IF(AND(G429="",J429=""),D429,IF(D429="",-G429-J429,IF(G429="",D429-J429,IF(J429="",D429-G429,D429-G429-J429)))))))</f>
        <v/>
      </c>
      <c r="N429" s="99" t="str">
        <f t="array" ref="N429">IF(A429="","",VLOOKUP(A429,基础资料!A:E,4,0))</f>
        <v/>
      </c>
      <c r="O429" s="81" t="str">
        <f t="array" ref="O429">IF(OR(A429="",M429=""),"",N429*M429)</f>
        <v/>
      </c>
    </row>
    <row r="430" spans="1:15" s="44" customFormat="1">
      <c r="A430" s="15"/>
      <c r="B430" s="73"/>
      <c r="C430" s="73"/>
      <c r="D430" s="74" t="str">
        <f t="array" ref="D430">IF(SUMPRODUCT((成品明细表!$A$6:$A$1000&gt;=$G$4)*(成品明细表!$A$6:$A$1000&lt;=$H$4)*(成品明细表!$C$6:$C$1000=$A430)*(成品明细表!$F$6:$F$1000))=0,"",SUMPRODUCT((成品明细表!$A$6:$A$1000&gt;=$G$4)*(成品明细表!$A$6:$A$1000&lt;=$H$4)*(成品明细表!$C$6:$C$1000=$A430)*(成品明细表!$F$6:$F$1000)))</f>
        <v/>
      </c>
      <c r="E430" s="75" t="str">
        <f t="array" ref="E430">IF(A430="","",VLOOKUP(A430,基础资料!A:E,4,0))</f>
        <v/>
      </c>
      <c r="F430" s="76" t="str">
        <f t="array" ref="F430">IF(OR(A430="",D430=""),"",E430*D430)</f>
        <v/>
      </c>
      <c r="G430" s="74" t="str">
        <f t="array" ref="G430">IF(SUMPRODUCT((成品明细表!$A$6:$A$1000&gt;=$G$4)*(成品明细表!$A$6:$A$1000&lt;=$H$4)*(成品明细表!$C$6:$C$1000=$A430)*(成品明细表!$I$6:$I$1000))=0,"",SUMPRODUCT((成品明细表!$A$6:$A$1000&gt;=$G$4)*(成品明细表!$A$6:$A$1000&lt;=$H$4)*(成品明细表!$C$6:$C$1000=$A430)*(成品明细表!$I$6:$I$1000)))</f>
        <v/>
      </c>
      <c r="H430" s="75" t="str">
        <f t="array" ref="H430">IF(A430="","",VLOOKUP(A430,基础资料!A:E,4,0))</f>
        <v/>
      </c>
      <c r="I430" s="76" t="str">
        <f t="array" ref="I430">IF(OR(A430="",G430=""),"",G430*H430)</f>
        <v/>
      </c>
      <c r="J430" s="74" t="str">
        <f t="array" ref="J430">IF(SUMPRODUCT((成品明细表!$A$6:$A$1000&gt;=$G$4)*(成品明细表!$A$6:$A$1000&lt;=$H$4)*(成品明细表!$C$6:$C$1000=$A430)*(成品明细表!$L$6:$L$1000))=0,"",SUMPRODUCT((成品明细表!$A$6:$A$1000&gt;=$G$4)*(成品明细表!$A$6:$A$1000&lt;=$H$4)*(成品明细表!$C$6:$C$1000=$A430)*(成品明细表!$L$6:$L$1000)))</f>
        <v/>
      </c>
      <c r="K430" s="98" t="str">
        <f t="array" ref="K430">IF(A430="","",VLOOKUP(A430,基础资料!A:E,4,0))</f>
        <v/>
      </c>
      <c r="L430" s="76" t="str">
        <f t="array" ref="L430">IF(OR(A430="",J430=""),"",J430*K430)</f>
        <v/>
      </c>
      <c r="M430" s="74" t="str">
        <f t="array" ref="M430">IF(AND(D430="",G430="",J430=""),"",IF(AND(D430="",G430=""),-J430,IF(AND(D430="",J430=""),-G430,IF(AND(G430="",J430=""),D430,IF(D430="",-G430-J430,IF(G430="",D430-J430,IF(J430="",D430-G430,D430-G430-J430)))))))</f>
        <v/>
      </c>
      <c r="N430" s="98" t="str">
        <f t="array" ref="N430">IF(A430="","",VLOOKUP(A430,基础资料!A:E,4,0))</f>
        <v/>
      </c>
      <c r="O430" s="76" t="str">
        <f t="array" ref="O430">IF(OR(A430="",M430=""),"",N430*M430)</f>
        <v/>
      </c>
    </row>
    <row r="431" spans="1:15" s="44" customFormat="1">
      <c r="A431" s="77"/>
      <c r="B431" s="78"/>
      <c r="C431" s="78"/>
      <c r="D431" s="79" t="str">
        <f t="array" ref="D431">IF(SUMPRODUCT((成品明细表!$A$6:$A$1000&gt;=$G$4)*(成品明细表!$A$6:$A$1000&lt;=$H$4)*(成品明细表!$C$6:$C$1000=$A431)*(成品明细表!$F$6:$F$1000))=0,"",SUMPRODUCT((成品明细表!$A$6:$A$1000&gt;=$G$4)*(成品明细表!$A$6:$A$1000&lt;=$H$4)*(成品明细表!$C$6:$C$1000=$A431)*(成品明细表!$F$6:$F$1000)))</f>
        <v/>
      </c>
      <c r="E431" s="80" t="str">
        <f t="array" ref="E431">IF(A431="","",VLOOKUP(A431,基础资料!A:E,4,0))</f>
        <v/>
      </c>
      <c r="F431" s="81" t="str">
        <f t="array" ref="F431">IF(OR(A431="",D431=""),"",E431*D431)</f>
        <v/>
      </c>
      <c r="G431" s="79" t="str">
        <f t="array" ref="G431">IF(SUMPRODUCT((成品明细表!$A$6:$A$1000&gt;=$G$4)*(成品明细表!$A$6:$A$1000&lt;=$H$4)*(成品明细表!$C$6:$C$1000=$A431)*(成品明细表!$I$6:$I$1000))=0,"",SUMPRODUCT((成品明细表!$A$6:$A$1000&gt;=$G$4)*(成品明细表!$A$6:$A$1000&lt;=$H$4)*(成品明细表!$C$6:$C$1000=$A431)*(成品明细表!$I$6:$I$1000)))</f>
        <v/>
      </c>
      <c r="H431" s="80" t="str">
        <f t="array" ref="H431">IF(A431="","",VLOOKUP(A431,基础资料!A:E,4,0))</f>
        <v/>
      </c>
      <c r="I431" s="81" t="str">
        <f t="array" ref="I431">IF(OR(A431="",G431=""),"",G431*H431)</f>
        <v/>
      </c>
      <c r="J431" s="79" t="str">
        <f t="array" ref="J431">IF(SUMPRODUCT((成品明细表!$A$6:$A$1000&gt;=$G$4)*(成品明细表!$A$6:$A$1000&lt;=$H$4)*(成品明细表!$C$6:$C$1000=$A431)*(成品明细表!$L$6:$L$1000))=0,"",SUMPRODUCT((成品明细表!$A$6:$A$1000&gt;=$G$4)*(成品明细表!$A$6:$A$1000&lt;=$H$4)*(成品明细表!$C$6:$C$1000=$A431)*(成品明细表!$L$6:$L$1000)))</f>
        <v/>
      </c>
      <c r="K431" s="99" t="str">
        <f t="array" ref="K431">IF(A431="","",VLOOKUP(A431,基础资料!A:E,4,0))</f>
        <v/>
      </c>
      <c r="L431" s="81" t="str">
        <f t="array" ref="L431">IF(OR(A431="",J431=""),"",J431*K431)</f>
        <v/>
      </c>
      <c r="M431" s="79" t="str">
        <f t="array" ref="M431">IF(AND(D431="",G431="",J431=""),"",IF(AND(D431="",G431=""),-J431,IF(AND(D431="",J431=""),-G431,IF(AND(G431="",J431=""),D431,IF(D431="",-G431-J431,IF(G431="",D431-J431,IF(J431="",D431-G431,D431-G431-J431)))))))</f>
        <v/>
      </c>
      <c r="N431" s="99" t="str">
        <f t="array" ref="N431">IF(A431="","",VLOOKUP(A431,基础资料!A:E,4,0))</f>
        <v/>
      </c>
      <c r="O431" s="81" t="str">
        <f t="array" ref="O431">IF(OR(A431="",M431=""),"",N431*M431)</f>
        <v/>
      </c>
    </row>
    <row r="432" spans="1:15" s="44" customFormat="1">
      <c r="A432" s="15"/>
      <c r="B432" s="73"/>
      <c r="C432" s="73"/>
      <c r="D432" s="74" t="str">
        <f t="array" ref="D432">IF(SUMPRODUCT((成品明细表!$A$6:$A$1000&gt;=$G$4)*(成品明细表!$A$6:$A$1000&lt;=$H$4)*(成品明细表!$C$6:$C$1000=$A432)*(成品明细表!$F$6:$F$1000))=0,"",SUMPRODUCT((成品明细表!$A$6:$A$1000&gt;=$G$4)*(成品明细表!$A$6:$A$1000&lt;=$H$4)*(成品明细表!$C$6:$C$1000=$A432)*(成品明细表!$F$6:$F$1000)))</f>
        <v/>
      </c>
      <c r="E432" s="75" t="str">
        <f t="array" ref="E432">IF(A432="","",VLOOKUP(A432,基础资料!A:E,4,0))</f>
        <v/>
      </c>
      <c r="F432" s="76" t="str">
        <f t="array" ref="F432">IF(OR(A432="",D432=""),"",E432*D432)</f>
        <v/>
      </c>
      <c r="G432" s="74" t="str">
        <f t="array" ref="G432">IF(SUMPRODUCT((成品明细表!$A$6:$A$1000&gt;=$G$4)*(成品明细表!$A$6:$A$1000&lt;=$H$4)*(成品明细表!$C$6:$C$1000=$A432)*(成品明细表!$I$6:$I$1000))=0,"",SUMPRODUCT((成品明细表!$A$6:$A$1000&gt;=$G$4)*(成品明细表!$A$6:$A$1000&lt;=$H$4)*(成品明细表!$C$6:$C$1000=$A432)*(成品明细表!$I$6:$I$1000)))</f>
        <v/>
      </c>
      <c r="H432" s="75" t="str">
        <f t="array" ref="H432">IF(A432="","",VLOOKUP(A432,基础资料!A:E,4,0))</f>
        <v/>
      </c>
      <c r="I432" s="76" t="str">
        <f t="array" ref="I432">IF(OR(A432="",G432=""),"",G432*H432)</f>
        <v/>
      </c>
      <c r="J432" s="74" t="str">
        <f t="array" ref="J432">IF(SUMPRODUCT((成品明细表!$A$6:$A$1000&gt;=$G$4)*(成品明细表!$A$6:$A$1000&lt;=$H$4)*(成品明细表!$C$6:$C$1000=$A432)*(成品明细表!$L$6:$L$1000))=0,"",SUMPRODUCT((成品明细表!$A$6:$A$1000&gt;=$G$4)*(成品明细表!$A$6:$A$1000&lt;=$H$4)*(成品明细表!$C$6:$C$1000=$A432)*(成品明细表!$L$6:$L$1000)))</f>
        <v/>
      </c>
      <c r="K432" s="98" t="str">
        <f t="array" ref="K432">IF(A432="","",VLOOKUP(A432,基础资料!A:E,4,0))</f>
        <v/>
      </c>
      <c r="L432" s="76" t="str">
        <f t="array" ref="L432">IF(OR(A432="",J432=""),"",J432*K432)</f>
        <v/>
      </c>
      <c r="M432" s="74" t="str">
        <f t="array" ref="M432">IF(AND(D432="",G432="",J432=""),"",IF(AND(D432="",G432=""),-J432,IF(AND(D432="",J432=""),-G432,IF(AND(G432="",J432=""),D432,IF(D432="",-G432-J432,IF(G432="",D432-J432,IF(J432="",D432-G432,D432-G432-J432)))))))</f>
        <v/>
      </c>
      <c r="N432" s="98" t="str">
        <f t="array" ref="N432">IF(A432="","",VLOOKUP(A432,基础资料!A:E,4,0))</f>
        <v/>
      </c>
      <c r="O432" s="76" t="str">
        <f t="array" ref="O432">IF(OR(A432="",M432=""),"",N432*M432)</f>
        <v/>
      </c>
    </row>
    <row r="433" spans="1:15" s="44" customFormat="1">
      <c r="A433" s="77"/>
      <c r="B433" s="78"/>
      <c r="C433" s="78"/>
      <c r="D433" s="79" t="str">
        <f t="array" ref="D433">IF(SUMPRODUCT((成品明细表!$A$6:$A$1000&gt;=$G$4)*(成品明细表!$A$6:$A$1000&lt;=$H$4)*(成品明细表!$C$6:$C$1000=$A433)*(成品明细表!$F$6:$F$1000))=0,"",SUMPRODUCT((成品明细表!$A$6:$A$1000&gt;=$G$4)*(成品明细表!$A$6:$A$1000&lt;=$H$4)*(成品明细表!$C$6:$C$1000=$A433)*(成品明细表!$F$6:$F$1000)))</f>
        <v/>
      </c>
      <c r="E433" s="80" t="str">
        <f t="array" ref="E433">IF(A433="","",VLOOKUP(A433,基础资料!A:E,4,0))</f>
        <v/>
      </c>
      <c r="F433" s="81" t="str">
        <f t="array" ref="F433">IF(OR(A433="",D433=""),"",E433*D433)</f>
        <v/>
      </c>
      <c r="G433" s="79" t="str">
        <f t="array" ref="G433">IF(SUMPRODUCT((成品明细表!$A$6:$A$1000&gt;=$G$4)*(成品明细表!$A$6:$A$1000&lt;=$H$4)*(成品明细表!$C$6:$C$1000=$A433)*(成品明细表!$I$6:$I$1000))=0,"",SUMPRODUCT((成品明细表!$A$6:$A$1000&gt;=$G$4)*(成品明细表!$A$6:$A$1000&lt;=$H$4)*(成品明细表!$C$6:$C$1000=$A433)*(成品明细表!$I$6:$I$1000)))</f>
        <v/>
      </c>
      <c r="H433" s="80" t="str">
        <f t="array" ref="H433">IF(A433="","",VLOOKUP(A433,基础资料!A:E,4,0))</f>
        <v/>
      </c>
      <c r="I433" s="81" t="str">
        <f t="array" ref="I433">IF(OR(A433="",G433=""),"",G433*H433)</f>
        <v/>
      </c>
      <c r="J433" s="79" t="str">
        <f t="array" ref="J433">IF(SUMPRODUCT((成品明细表!$A$6:$A$1000&gt;=$G$4)*(成品明细表!$A$6:$A$1000&lt;=$H$4)*(成品明细表!$C$6:$C$1000=$A433)*(成品明细表!$L$6:$L$1000))=0,"",SUMPRODUCT((成品明细表!$A$6:$A$1000&gt;=$G$4)*(成品明细表!$A$6:$A$1000&lt;=$H$4)*(成品明细表!$C$6:$C$1000=$A433)*(成品明细表!$L$6:$L$1000)))</f>
        <v/>
      </c>
      <c r="K433" s="99" t="str">
        <f t="array" ref="K433">IF(A433="","",VLOOKUP(A433,基础资料!A:E,4,0))</f>
        <v/>
      </c>
      <c r="L433" s="81" t="str">
        <f t="array" ref="L433">IF(OR(A433="",J433=""),"",J433*K433)</f>
        <v/>
      </c>
      <c r="M433" s="79" t="str">
        <f t="array" ref="M433">IF(AND(D433="",G433="",J433=""),"",IF(AND(D433="",G433=""),-J433,IF(AND(D433="",J433=""),-G433,IF(AND(G433="",J433=""),D433,IF(D433="",-G433-J433,IF(G433="",D433-J433,IF(J433="",D433-G433,D433-G433-J433)))))))</f>
        <v/>
      </c>
      <c r="N433" s="99" t="str">
        <f t="array" ref="N433">IF(A433="","",VLOOKUP(A433,基础资料!A:E,4,0))</f>
        <v/>
      </c>
      <c r="O433" s="81" t="str">
        <f t="array" ref="O433">IF(OR(A433="",M433=""),"",N433*M433)</f>
        <v/>
      </c>
    </row>
    <row r="434" spans="1:15" s="44" customFormat="1">
      <c r="A434" s="15"/>
      <c r="B434" s="73"/>
      <c r="C434" s="73"/>
      <c r="D434" s="74" t="str">
        <f t="array" ref="D434">IF(SUMPRODUCT((成品明细表!$A$6:$A$1000&gt;=$G$4)*(成品明细表!$A$6:$A$1000&lt;=$H$4)*(成品明细表!$C$6:$C$1000=$A434)*(成品明细表!$F$6:$F$1000))=0,"",SUMPRODUCT((成品明细表!$A$6:$A$1000&gt;=$G$4)*(成品明细表!$A$6:$A$1000&lt;=$H$4)*(成品明细表!$C$6:$C$1000=$A434)*(成品明细表!$F$6:$F$1000)))</f>
        <v/>
      </c>
      <c r="E434" s="75" t="str">
        <f t="array" ref="E434">IF(A434="","",VLOOKUP(A434,基础资料!A:E,4,0))</f>
        <v/>
      </c>
      <c r="F434" s="76" t="str">
        <f t="array" ref="F434">IF(OR(A434="",D434=""),"",E434*D434)</f>
        <v/>
      </c>
      <c r="G434" s="74" t="str">
        <f t="array" ref="G434">IF(SUMPRODUCT((成品明细表!$A$6:$A$1000&gt;=$G$4)*(成品明细表!$A$6:$A$1000&lt;=$H$4)*(成品明细表!$C$6:$C$1000=$A434)*(成品明细表!$I$6:$I$1000))=0,"",SUMPRODUCT((成品明细表!$A$6:$A$1000&gt;=$G$4)*(成品明细表!$A$6:$A$1000&lt;=$H$4)*(成品明细表!$C$6:$C$1000=$A434)*(成品明细表!$I$6:$I$1000)))</f>
        <v/>
      </c>
      <c r="H434" s="75" t="str">
        <f t="array" ref="H434">IF(A434="","",VLOOKUP(A434,基础资料!A:E,4,0))</f>
        <v/>
      </c>
      <c r="I434" s="76" t="str">
        <f t="array" ref="I434">IF(OR(A434="",G434=""),"",G434*H434)</f>
        <v/>
      </c>
      <c r="J434" s="74" t="str">
        <f t="array" ref="J434">IF(SUMPRODUCT((成品明细表!$A$6:$A$1000&gt;=$G$4)*(成品明细表!$A$6:$A$1000&lt;=$H$4)*(成品明细表!$C$6:$C$1000=$A434)*(成品明细表!$L$6:$L$1000))=0,"",SUMPRODUCT((成品明细表!$A$6:$A$1000&gt;=$G$4)*(成品明细表!$A$6:$A$1000&lt;=$H$4)*(成品明细表!$C$6:$C$1000=$A434)*(成品明细表!$L$6:$L$1000)))</f>
        <v/>
      </c>
      <c r="K434" s="98" t="str">
        <f t="array" ref="K434">IF(A434="","",VLOOKUP(A434,基础资料!A:E,4,0))</f>
        <v/>
      </c>
      <c r="L434" s="76" t="str">
        <f t="array" ref="L434">IF(OR(A434="",J434=""),"",J434*K434)</f>
        <v/>
      </c>
      <c r="M434" s="74" t="str">
        <f t="array" ref="M434">IF(AND(D434="",G434="",J434=""),"",IF(AND(D434="",G434=""),-J434,IF(AND(D434="",J434=""),-G434,IF(AND(G434="",J434=""),D434,IF(D434="",-G434-J434,IF(G434="",D434-J434,IF(J434="",D434-G434,D434-G434-J434)))))))</f>
        <v/>
      </c>
      <c r="N434" s="98" t="str">
        <f t="array" ref="N434">IF(A434="","",VLOOKUP(A434,基础资料!A:E,4,0))</f>
        <v/>
      </c>
      <c r="O434" s="76" t="str">
        <f t="array" ref="O434">IF(OR(A434="",M434=""),"",N434*M434)</f>
        <v/>
      </c>
    </row>
    <row r="435" spans="1:15" s="44" customFormat="1">
      <c r="A435" s="77"/>
      <c r="B435" s="78"/>
      <c r="C435" s="78"/>
      <c r="D435" s="79" t="str">
        <f t="array" ref="D435">IF(SUMPRODUCT((成品明细表!$A$6:$A$1000&gt;=$G$4)*(成品明细表!$A$6:$A$1000&lt;=$H$4)*(成品明细表!$C$6:$C$1000=$A435)*(成品明细表!$F$6:$F$1000))=0,"",SUMPRODUCT((成品明细表!$A$6:$A$1000&gt;=$G$4)*(成品明细表!$A$6:$A$1000&lt;=$H$4)*(成品明细表!$C$6:$C$1000=$A435)*(成品明细表!$F$6:$F$1000)))</f>
        <v/>
      </c>
      <c r="E435" s="80" t="str">
        <f t="array" ref="E435">IF(A435="","",VLOOKUP(A435,基础资料!A:E,4,0))</f>
        <v/>
      </c>
      <c r="F435" s="81" t="str">
        <f t="array" ref="F435">IF(OR(A435="",D435=""),"",E435*D435)</f>
        <v/>
      </c>
      <c r="G435" s="79" t="str">
        <f t="array" ref="G435">IF(SUMPRODUCT((成品明细表!$A$6:$A$1000&gt;=$G$4)*(成品明细表!$A$6:$A$1000&lt;=$H$4)*(成品明细表!$C$6:$C$1000=$A435)*(成品明细表!$I$6:$I$1000))=0,"",SUMPRODUCT((成品明细表!$A$6:$A$1000&gt;=$G$4)*(成品明细表!$A$6:$A$1000&lt;=$H$4)*(成品明细表!$C$6:$C$1000=$A435)*(成品明细表!$I$6:$I$1000)))</f>
        <v/>
      </c>
      <c r="H435" s="80" t="str">
        <f t="array" ref="H435">IF(A435="","",VLOOKUP(A435,基础资料!A:E,4,0))</f>
        <v/>
      </c>
      <c r="I435" s="81" t="str">
        <f t="array" ref="I435">IF(OR(A435="",G435=""),"",G435*H435)</f>
        <v/>
      </c>
      <c r="J435" s="79" t="str">
        <f t="array" ref="J435">IF(SUMPRODUCT((成品明细表!$A$6:$A$1000&gt;=$G$4)*(成品明细表!$A$6:$A$1000&lt;=$H$4)*(成品明细表!$C$6:$C$1000=$A435)*(成品明细表!$L$6:$L$1000))=0,"",SUMPRODUCT((成品明细表!$A$6:$A$1000&gt;=$G$4)*(成品明细表!$A$6:$A$1000&lt;=$H$4)*(成品明细表!$C$6:$C$1000=$A435)*(成品明细表!$L$6:$L$1000)))</f>
        <v/>
      </c>
      <c r="K435" s="99" t="str">
        <f t="array" ref="K435">IF(A435="","",VLOOKUP(A435,基础资料!A:E,4,0))</f>
        <v/>
      </c>
      <c r="L435" s="81" t="str">
        <f t="array" ref="L435">IF(OR(A435="",J435=""),"",J435*K435)</f>
        <v/>
      </c>
      <c r="M435" s="79" t="str">
        <f t="array" ref="M435">IF(AND(D435="",G435="",J435=""),"",IF(AND(D435="",G435=""),-J435,IF(AND(D435="",J435=""),-G435,IF(AND(G435="",J435=""),D435,IF(D435="",-G435-J435,IF(G435="",D435-J435,IF(J435="",D435-G435,D435-G435-J435)))))))</f>
        <v/>
      </c>
      <c r="N435" s="99" t="str">
        <f t="array" ref="N435">IF(A435="","",VLOOKUP(A435,基础资料!A:E,4,0))</f>
        <v/>
      </c>
      <c r="O435" s="81" t="str">
        <f t="array" ref="O435">IF(OR(A435="",M435=""),"",N435*M435)</f>
        <v/>
      </c>
    </row>
    <row r="436" spans="1:15" s="44" customFormat="1">
      <c r="A436" s="15"/>
      <c r="B436" s="73"/>
      <c r="C436" s="73"/>
      <c r="D436" s="74" t="str">
        <f t="array" ref="D436">IF(SUMPRODUCT((成品明细表!$A$6:$A$1000&gt;=$G$4)*(成品明细表!$A$6:$A$1000&lt;=$H$4)*(成品明细表!$C$6:$C$1000=$A436)*(成品明细表!$F$6:$F$1000))=0,"",SUMPRODUCT((成品明细表!$A$6:$A$1000&gt;=$G$4)*(成品明细表!$A$6:$A$1000&lt;=$H$4)*(成品明细表!$C$6:$C$1000=$A436)*(成品明细表!$F$6:$F$1000)))</f>
        <v/>
      </c>
      <c r="E436" s="75" t="str">
        <f t="array" ref="E436">IF(A436="","",VLOOKUP(A436,基础资料!A:E,4,0))</f>
        <v/>
      </c>
      <c r="F436" s="76" t="str">
        <f t="array" ref="F436">IF(OR(A436="",D436=""),"",E436*D436)</f>
        <v/>
      </c>
      <c r="G436" s="74" t="str">
        <f t="array" ref="G436">IF(SUMPRODUCT((成品明细表!$A$6:$A$1000&gt;=$G$4)*(成品明细表!$A$6:$A$1000&lt;=$H$4)*(成品明细表!$C$6:$C$1000=$A436)*(成品明细表!$I$6:$I$1000))=0,"",SUMPRODUCT((成品明细表!$A$6:$A$1000&gt;=$G$4)*(成品明细表!$A$6:$A$1000&lt;=$H$4)*(成品明细表!$C$6:$C$1000=$A436)*(成品明细表!$I$6:$I$1000)))</f>
        <v/>
      </c>
      <c r="H436" s="75" t="str">
        <f t="array" ref="H436">IF(A436="","",VLOOKUP(A436,基础资料!A:E,4,0))</f>
        <v/>
      </c>
      <c r="I436" s="76" t="str">
        <f t="array" ref="I436">IF(OR(A436="",G436=""),"",G436*H436)</f>
        <v/>
      </c>
      <c r="J436" s="74" t="str">
        <f t="array" ref="J436">IF(SUMPRODUCT((成品明细表!$A$6:$A$1000&gt;=$G$4)*(成品明细表!$A$6:$A$1000&lt;=$H$4)*(成品明细表!$C$6:$C$1000=$A436)*(成品明细表!$L$6:$L$1000))=0,"",SUMPRODUCT((成品明细表!$A$6:$A$1000&gt;=$G$4)*(成品明细表!$A$6:$A$1000&lt;=$H$4)*(成品明细表!$C$6:$C$1000=$A436)*(成品明细表!$L$6:$L$1000)))</f>
        <v/>
      </c>
      <c r="K436" s="98" t="str">
        <f t="array" ref="K436">IF(A436="","",VLOOKUP(A436,基础资料!A:E,4,0))</f>
        <v/>
      </c>
      <c r="L436" s="76" t="str">
        <f t="array" ref="L436">IF(OR(A436="",J436=""),"",J436*K436)</f>
        <v/>
      </c>
      <c r="M436" s="74" t="str">
        <f t="array" ref="M436">IF(AND(D436="",G436="",J436=""),"",IF(AND(D436="",G436=""),-J436,IF(AND(D436="",J436=""),-G436,IF(AND(G436="",J436=""),D436,IF(D436="",-G436-J436,IF(G436="",D436-J436,IF(J436="",D436-G436,D436-G436-J436)))))))</f>
        <v/>
      </c>
      <c r="N436" s="98" t="str">
        <f t="array" ref="N436">IF(A436="","",VLOOKUP(A436,基础资料!A:E,4,0))</f>
        <v/>
      </c>
      <c r="O436" s="76" t="str">
        <f t="array" ref="O436">IF(OR(A436="",M436=""),"",N436*M436)</f>
        <v/>
      </c>
    </row>
    <row r="437" spans="1:15" s="44" customFormat="1">
      <c r="A437" s="77"/>
      <c r="B437" s="78"/>
      <c r="C437" s="78"/>
      <c r="D437" s="79" t="str">
        <f t="array" ref="D437">IF(SUMPRODUCT((成品明细表!$A$6:$A$1000&gt;=$G$4)*(成品明细表!$A$6:$A$1000&lt;=$H$4)*(成品明细表!$C$6:$C$1000=$A437)*(成品明细表!$F$6:$F$1000))=0,"",SUMPRODUCT((成品明细表!$A$6:$A$1000&gt;=$G$4)*(成品明细表!$A$6:$A$1000&lt;=$H$4)*(成品明细表!$C$6:$C$1000=$A437)*(成品明细表!$F$6:$F$1000)))</f>
        <v/>
      </c>
      <c r="E437" s="80" t="str">
        <f t="array" ref="E437">IF(A437="","",VLOOKUP(A437,基础资料!A:E,4,0))</f>
        <v/>
      </c>
      <c r="F437" s="81" t="str">
        <f t="array" ref="F437">IF(OR(A437="",D437=""),"",E437*D437)</f>
        <v/>
      </c>
      <c r="G437" s="79" t="str">
        <f t="array" ref="G437">IF(SUMPRODUCT((成品明细表!$A$6:$A$1000&gt;=$G$4)*(成品明细表!$A$6:$A$1000&lt;=$H$4)*(成品明细表!$C$6:$C$1000=$A437)*(成品明细表!$I$6:$I$1000))=0,"",SUMPRODUCT((成品明细表!$A$6:$A$1000&gt;=$G$4)*(成品明细表!$A$6:$A$1000&lt;=$H$4)*(成品明细表!$C$6:$C$1000=$A437)*(成品明细表!$I$6:$I$1000)))</f>
        <v/>
      </c>
      <c r="H437" s="80" t="str">
        <f t="array" ref="H437">IF(A437="","",VLOOKUP(A437,基础资料!A:E,4,0))</f>
        <v/>
      </c>
      <c r="I437" s="81" t="str">
        <f t="array" ref="I437">IF(OR(A437="",G437=""),"",G437*H437)</f>
        <v/>
      </c>
      <c r="J437" s="79" t="str">
        <f t="array" ref="J437">IF(SUMPRODUCT((成品明细表!$A$6:$A$1000&gt;=$G$4)*(成品明细表!$A$6:$A$1000&lt;=$H$4)*(成品明细表!$C$6:$C$1000=$A437)*(成品明细表!$L$6:$L$1000))=0,"",SUMPRODUCT((成品明细表!$A$6:$A$1000&gt;=$G$4)*(成品明细表!$A$6:$A$1000&lt;=$H$4)*(成品明细表!$C$6:$C$1000=$A437)*(成品明细表!$L$6:$L$1000)))</f>
        <v/>
      </c>
      <c r="K437" s="99" t="str">
        <f t="array" ref="K437">IF(A437="","",VLOOKUP(A437,基础资料!A:E,4,0))</f>
        <v/>
      </c>
      <c r="L437" s="81" t="str">
        <f t="array" ref="L437">IF(OR(A437="",J437=""),"",J437*K437)</f>
        <v/>
      </c>
      <c r="M437" s="79" t="str">
        <f t="array" ref="M437">IF(AND(D437="",G437="",J437=""),"",IF(AND(D437="",G437=""),-J437,IF(AND(D437="",J437=""),-G437,IF(AND(G437="",J437=""),D437,IF(D437="",-G437-J437,IF(G437="",D437-J437,IF(J437="",D437-G437,D437-G437-J437)))))))</f>
        <v/>
      </c>
      <c r="N437" s="99" t="str">
        <f t="array" ref="N437">IF(A437="","",VLOOKUP(A437,基础资料!A:E,4,0))</f>
        <v/>
      </c>
      <c r="O437" s="81" t="str">
        <f t="array" ref="O437">IF(OR(A437="",M437=""),"",N437*M437)</f>
        <v/>
      </c>
    </row>
    <row r="438" spans="1:15" s="44" customFormat="1">
      <c r="A438" s="15"/>
      <c r="B438" s="73"/>
      <c r="C438" s="73"/>
      <c r="D438" s="74" t="str">
        <f t="array" ref="D438">IF(SUMPRODUCT((成品明细表!$A$6:$A$1000&gt;=$G$4)*(成品明细表!$A$6:$A$1000&lt;=$H$4)*(成品明细表!$C$6:$C$1000=$A438)*(成品明细表!$F$6:$F$1000))=0,"",SUMPRODUCT((成品明细表!$A$6:$A$1000&gt;=$G$4)*(成品明细表!$A$6:$A$1000&lt;=$H$4)*(成品明细表!$C$6:$C$1000=$A438)*(成品明细表!$F$6:$F$1000)))</f>
        <v/>
      </c>
      <c r="E438" s="75" t="str">
        <f t="array" ref="E438">IF(A438="","",VLOOKUP(A438,基础资料!A:E,4,0))</f>
        <v/>
      </c>
      <c r="F438" s="76" t="str">
        <f t="array" ref="F438">IF(OR(A438="",D438=""),"",E438*D438)</f>
        <v/>
      </c>
      <c r="G438" s="74" t="str">
        <f t="array" ref="G438">IF(SUMPRODUCT((成品明细表!$A$6:$A$1000&gt;=$G$4)*(成品明细表!$A$6:$A$1000&lt;=$H$4)*(成品明细表!$C$6:$C$1000=$A438)*(成品明细表!$I$6:$I$1000))=0,"",SUMPRODUCT((成品明细表!$A$6:$A$1000&gt;=$G$4)*(成品明细表!$A$6:$A$1000&lt;=$H$4)*(成品明细表!$C$6:$C$1000=$A438)*(成品明细表!$I$6:$I$1000)))</f>
        <v/>
      </c>
      <c r="H438" s="75" t="str">
        <f t="array" ref="H438">IF(A438="","",VLOOKUP(A438,基础资料!A:E,4,0))</f>
        <v/>
      </c>
      <c r="I438" s="76" t="str">
        <f t="array" ref="I438">IF(OR(A438="",G438=""),"",G438*H438)</f>
        <v/>
      </c>
      <c r="J438" s="74" t="str">
        <f t="array" ref="J438">IF(SUMPRODUCT((成品明细表!$A$6:$A$1000&gt;=$G$4)*(成品明细表!$A$6:$A$1000&lt;=$H$4)*(成品明细表!$C$6:$C$1000=$A438)*(成品明细表!$L$6:$L$1000))=0,"",SUMPRODUCT((成品明细表!$A$6:$A$1000&gt;=$G$4)*(成品明细表!$A$6:$A$1000&lt;=$H$4)*(成品明细表!$C$6:$C$1000=$A438)*(成品明细表!$L$6:$L$1000)))</f>
        <v/>
      </c>
      <c r="K438" s="98" t="str">
        <f t="array" ref="K438">IF(A438="","",VLOOKUP(A438,基础资料!A:E,4,0))</f>
        <v/>
      </c>
      <c r="L438" s="76" t="str">
        <f t="array" ref="L438">IF(OR(A438="",J438=""),"",J438*K438)</f>
        <v/>
      </c>
      <c r="M438" s="74" t="str">
        <f t="array" ref="M438">IF(AND(D438="",G438="",J438=""),"",IF(AND(D438="",G438=""),-J438,IF(AND(D438="",J438=""),-G438,IF(AND(G438="",J438=""),D438,IF(D438="",-G438-J438,IF(G438="",D438-J438,IF(J438="",D438-G438,D438-G438-J438)))))))</f>
        <v/>
      </c>
      <c r="N438" s="98" t="str">
        <f t="array" ref="N438">IF(A438="","",VLOOKUP(A438,基础资料!A:E,4,0))</f>
        <v/>
      </c>
      <c r="O438" s="76" t="str">
        <f t="array" ref="O438">IF(OR(A438="",M438=""),"",N438*M438)</f>
        <v/>
      </c>
    </row>
    <row r="439" spans="1:15" s="44" customFormat="1">
      <c r="A439" s="77"/>
      <c r="B439" s="78"/>
      <c r="C439" s="78"/>
      <c r="D439" s="79" t="str">
        <f t="array" ref="D439">IF(SUMPRODUCT((成品明细表!$A$6:$A$1000&gt;=$G$4)*(成品明细表!$A$6:$A$1000&lt;=$H$4)*(成品明细表!$C$6:$C$1000=$A439)*(成品明细表!$F$6:$F$1000))=0,"",SUMPRODUCT((成品明细表!$A$6:$A$1000&gt;=$G$4)*(成品明细表!$A$6:$A$1000&lt;=$H$4)*(成品明细表!$C$6:$C$1000=$A439)*(成品明细表!$F$6:$F$1000)))</f>
        <v/>
      </c>
      <c r="E439" s="80" t="str">
        <f t="array" ref="E439">IF(A439="","",VLOOKUP(A439,基础资料!A:E,4,0))</f>
        <v/>
      </c>
      <c r="F439" s="81" t="str">
        <f t="array" ref="F439">IF(OR(A439="",D439=""),"",E439*D439)</f>
        <v/>
      </c>
      <c r="G439" s="79" t="str">
        <f t="array" ref="G439">IF(SUMPRODUCT((成品明细表!$A$6:$A$1000&gt;=$G$4)*(成品明细表!$A$6:$A$1000&lt;=$H$4)*(成品明细表!$C$6:$C$1000=$A439)*(成品明细表!$I$6:$I$1000))=0,"",SUMPRODUCT((成品明细表!$A$6:$A$1000&gt;=$G$4)*(成品明细表!$A$6:$A$1000&lt;=$H$4)*(成品明细表!$C$6:$C$1000=$A439)*(成品明细表!$I$6:$I$1000)))</f>
        <v/>
      </c>
      <c r="H439" s="80" t="str">
        <f t="array" ref="H439">IF(A439="","",VLOOKUP(A439,基础资料!A:E,4,0))</f>
        <v/>
      </c>
      <c r="I439" s="81" t="str">
        <f t="array" ref="I439">IF(OR(A439="",G439=""),"",G439*H439)</f>
        <v/>
      </c>
      <c r="J439" s="79" t="str">
        <f t="array" ref="J439">IF(SUMPRODUCT((成品明细表!$A$6:$A$1000&gt;=$G$4)*(成品明细表!$A$6:$A$1000&lt;=$H$4)*(成品明细表!$C$6:$C$1000=$A439)*(成品明细表!$L$6:$L$1000))=0,"",SUMPRODUCT((成品明细表!$A$6:$A$1000&gt;=$G$4)*(成品明细表!$A$6:$A$1000&lt;=$H$4)*(成品明细表!$C$6:$C$1000=$A439)*(成品明细表!$L$6:$L$1000)))</f>
        <v/>
      </c>
      <c r="K439" s="99" t="str">
        <f t="array" ref="K439">IF(A439="","",VLOOKUP(A439,基础资料!A:E,4,0))</f>
        <v/>
      </c>
      <c r="L439" s="81" t="str">
        <f t="array" ref="L439">IF(OR(A439="",J439=""),"",J439*K439)</f>
        <v/>
      </c>
      <c r="M439" s="79" t="str">
        <f t="array" ref="M439">IF(AND(D439="",G439="",J439=""),"",IF(AND(D439="",G439=""),-J439,IF(AND(D439="",J439=""),-G439,IF(AND(G439="",J439=""),D439,IF(D439="",-G439-J439,IF(G439="",D439-J439,IF(J439="",D439-G439,D439-G439-J439)))))))</f>
        <v/>
      </c>
      <c r="N439" s="99" t="str">
        <f t="array" ref="N439">IF(A439="","",VLOOKUP(A439,基础资料!A:E,4,0))</f>
        <v/>
      </c>
      <c r="O439" s="81" t="str">
        <f t="array" ref="O439">IF(OR(A439="",M439=""),"",N439*M439)</f>
        <v/>
      </c>
    </row>
    <row r="440" spans="1:15" s="44" customFormat="1">
      <c r="A440" s="15"/>
      <c r="B440" s="73"/>
      <c r="C440" s="73"/>
      <c r="D440" s="74" t="str">
        <f t="array" ref="D440">IF(SUMPRODUCT((成品明细表!$A$6:$A$1000&gt;=$G$4)*(成品明细表!$A$6:$A$1000&lt;=$H$4)*(成品明细表!$C$6:$C$1000=$A440)*(成品明细表!$F$6:$F$1000))=0,"",SUMPRODUCT((成品明细表!$A$6:$A$1000&gt;=$G$4)*(成品明细表!$A$6:$A$1000&lt;=$H$4)*(成品明细表!$C$6:$C$1000=$A440)*(成品明细表!$F$6:$F$1000)))</f>
        <v/>
      </c>
      <c r="E440" s="75" t="str">
        <f t="array" ref="E440">IF(A440="","",VLOOKUP(A440,基础资料!A:E,4,0))</f>
        <v/>
      </c>
      <c r="F440" s="76" t="str">
        <f t="array" ref="F440">IF(OR(A440="",D440=""),"",E440*D440)</f>
        <v/>
      </c>
      <c r="G440" s="74" t="str">
        <f t="array" ref="G440">IF(SUMPRODUCT((成品明细表!$A$6:$A$1000&gt;=$G$4)*(成品明细表!$A$6:$A$1000&lt;=$H$4)*(成品明细表!$C$6:$C$1000=$A440)*(成品明细表!$I$6:$I$1000))=0,"",SUMPRODUCT((成品明细表!$A$6:$A$1000&gt;=$G$4)*(成品明细表!$A$6:$A$1000&lt;=$H$4)*(成品明细表!$C$6:$C$1000=$A440)*(成品明细表!$I$6:$I$1000)))</f>
        <v/>
      </c>
      <c r="H440" s="75" t="str">
        <f t="array" ref="H440">IF(A440="","",VLOOKUP(A440,基础资料!A:E,4,0))</f>
        <v/>
      </c>
      <c r="I440" s="76" t="str">
        <f t="array" ref="I440">IF(OR(A440="",G440=""),"",G440*H440)</f>
        <v/>
      </c>
      <c r="J440" s="74" t="str">
        <f t="array" ref="J440">IF(SUMPRODUCT((成品明细表!$A$6:$A$1000&gt;=$G$4)*(成品明细表!$A$6:$A$1000&lt;=$H$4)*(成品明细表!$C$6:$C$1000=$A440)*(成品明细表!$L$6:$L$1000))=0,"",SUMPRODUCT((成品明细表!$A$6:$A$1000&gt;=$G$4)*(成品明细表!$A$6:$A$1000&lt;=$H$4)*(成品明细表!$C$6:$C$1000=$A440)*(成品明细表!$L$6:$L$1000)))</f>
        <v/>
      </c>
      <c r="K440" s="98" t="str">
        <f t="array" ref="K440">IF(A440="","",VLOOKUP(A440,基础资料!A:E,4,0))</f>
        <v/>
      </c>
      <c r="L440" s="76" t="str">
        <f t="array" ref="L440">IF(OR(A440="",J440=""),"",J440*K440)</f>
        <v/>
      </c>
      <c r="M440" s="74" t="str">
        <f t="array" ref="M440">IF(AND(D440="",G440="",J440=""),"",IF(AND(D440="",G440=""),-J440,IF(AND(D440="",J440=""),-G440,IF(AND(G440="",J440=""),D440,IF(D440="",-G440-J440,IF(G440="",D440-J440,IF(J440="",D440-G440,D440-G440-J440)))))))</f>
        <v/>
      </c>
      <c r="N440" s="98" t="str">
        <f t="array" ref="N440">IF(A440="","",VLOOKUP(A440,基础资料!A:E,4,0))</f>
        <v/>
      </c>
      <c r="O440" s="76" t="str">
        <f t="array" ref="O440">IF(OR(A440="",M440=""),"",N440*M440)</f>
        <v/>
      </c>
    </row>
    <row r="441" spans="1:15" s="44" customFormat="1">
      <c r="A441" s="77"/>
      <c r="B441" s="78"/>
      <c r="C441" s="78"/>
      <c r="D441" s="79" t="str">
        <f t="array" ref="D441">IF(SUMPRODUCT((成品明细表!$A$6:$A$1000&gt;=$G$4)*(成品明细表!$A$6:$A$1000&lt;=$H$4)*(成品明细表!$C$6:$C$1000=$A441)*(成品明细表!$F$6:$F$1000))=0,"",SUMPRODUCT((成品明细表!$A$6:$A$1000&gt;=$G$4)*(成品明细表!$A$6:$A$1000&lt;=$H$4)*(成品明细表!$C$6:$C$1000=$A441)*(成品明细表!$F$6:$F$1000)))</f>
        <v/>
      </c>
      <c r="E441" s="80" t="str">
        <f t="array" ref="E441">IF(A441="","",VLOOKUP(A441,基础资料!A:E,4,0))</f>
        <v/>
      </c>
      <c r="F441" s="81" t="str">
        <f t="array" ref="F441">IF(OR(A441="",D441=""),"",E441*D441)</f>
        <v/>
      </c>
      <c r="G441" s="79" t="str">
        <f t="array" ref="G441">IF(SUMPRODUCT((成品明细表!$A$6:$A$1000&gt;=$G$4)*(成品明细表!$A$6:$A$1000&lt;=$H$4)*(成品明细表!$C$6:$C$1000=$A441)*(成品明细表!$I$6:$I$1000))=0,"",SUMPRODUCT((成品明细表!$A$6:$A$1000&gt;=$G$4)*(成品明细表!$A$6:$A$1000&lt;=$H$4)*(成品明细表!$C$6:$C$1000=$A441)*(成品明细表!$I$6:$I$1000)))</f>
        <v/>
      </c>
      <c r="H441" s="80" t="str">
        <f t="array" ref="H441">IF(A441="","",VLOOKUP(A441,基础资料!A:E,4,0))</f>
        <v/>
      </c>
      <c r="I441" s="81" t="str">
        <f t="array" ref="I441">IF(OR(A441="",G441=""),"",G441*H441)</f>
        <v/>
      </c>
      <c r="J441" s="79" t="str">
        <f t="array" ref="J441">IF(SUMPRODUCT((成品明细表!$A$6:$A$1000&gt;=$G$4)*(成品明细表!$A$6:$A$1000&lt;=$H$4)*(成品明细表!$C$6:$C$1000=$A441)*(成品明细表!$L$6:$L$1000))=0,"",SUMPRODUCT((成品明细表!$A$6:$A$1000&gt;=$G$4)*(成品明细表!$A$6:$A$1000&lt;=$H$4)*(成品明细表!$C$6:$C$1000=$A441)*(成品明细表!$L$6:$L$1000)))</f>
        <v/>
      </c>
      <c r="K441" s="99" t="str">
        <f t="array" ref="K441">IF(A441="","",VLOOKUP(A441,基础资料!A:E,4,0))</f>
        <v/>
      </c>
      <c r="L441" s="81" t="str">
        <f t="array" ref="L441">IF(OR(A441="",J441=""),"",J441*K441)</f>
        <v/>
      </c>
      <c r="M441" s="79" t="str">
        <f t="array" ref="M441">IF(AND(D441="",G441="",J441=""),"",IF(AND(D441="",G441=""),-J441,IF(AND(D441="",J441=""),-G441,IF(AND(G441="",J441=""),D441,IF(D441="",-G441-J441,IF(G441="",D441-J441,IF(J441="",D441-G441,D441-G441-J441)))))))</f>
        <v/>
      </c>
      <c r="N441" s="99" t="str">
        <f t="array" ref="N441">IF(A441="","",VLOOKUP(A441,基础资料!A:E,4,0))</f>
        <v/>
      </c>
      <c r="O441" s="81" t="str">
        <f t="array" ref="O441">IF(OR(A441="",M441=""),"",N441*M441)</f>
        <v/>
      </c>
    </row>
    <row r="442" spans="1:15" s="44" customFormat="1">
      <c r="A442" s="15"/>
      <c r="B442" s="73"/>
      <c r="C442" s="73"/>
      <c r="D442" s="74" t="str">
        <f t="array" ref="D442">IF(SUMPRODUCT((成品明细表!$A$6:$A$1000&gt;=$G$4)*(成品明细表!$A$6:$A$1000&lt;=$H$4)*(成品明细表!$C$6:$C$1000=$A442)*(成品明细表!$F$6:$F$1000))=0,"",SUMPRODUCT((成品明细表!$A$6:$A$1000&gt;=$G$4)*(成品明细表!$A$6:$A$1000&lt;=$H$4)*(成品明细表!$C$6:$C$1000=$A442)*(成品明细表!$F$6:$F$1000)))</f>
        <v/>
      </c>
      <c r="E442" s="75" t="str">
        <f t="array" ref="E442">IF(A442="","",VLOOKUP(A442,基础资料!A:E,4,0))</f>
        <v/>
      </c>
      <c r="F442" s="76" t="str">
        <f t="array" ref="F442">IF(OR(A442="",D442=""),"",E442*D442)</f>
        <v/>
      </c>
      <c r="G442" s="74" t="str">
        <f t="array" ref="G442">IF(SUMPRODUCT((成品明细表!$A$6:$A$1000&gt;=$G$4)*(成品明细表!$A$6:$A$1000&lt;=$H$4)*(成品明细表!$C$6:$C$1000=$A442)*(成品明细表!$I$6:$I$1000))=0,"",SUMPRODUCT((成品明细表!$A$6:$A$1000&gt;=$G$4)*(成品明细表!$A$6:$A$1000&lt;=$H$4)*(成品明细表!$C$6:$C$1000=$A442)*(成品明细表!$I$6:$I$1000)))</f>
        <v/>
      </c>
      <c r="H442" s="75" t="str">
        <f t="array" ref="H442">IF(A442="","",VLOOKUP(A442,基础资料!A:E,4,0))</f>
        <v/>
      </c>
      <c r="I442" s="76" t="str">
        <f t="array" ref="I442">IF(OR(A442="",G442=""),"",G442*H442)</f>
        <v/>
      </c>
      <c r="J442" s="74" t="str">
        <f t="array" ref="J442">IF(SUMPRODUCT((成品明细表!$A$6:$A$1000&gt;=$G$4)*(成品明细表!$A$6:$A$1000&lt;=$H$4)*(成品明细表!$C$6:$C$1000=$A442)*(成品明细表!$L$6:$L$1000))=0,"",SUMPRODUCT((成品明细表!$A$6:$A$1000&gt;=$G$4)*(成品明细表!$A$6:$A$1000&lt;=$H$4)*(成品明细表!$C$6:$C$1000=$A442)*(成品明细表!$L$6:$L$1000)))</f>
        <v/>
      </c>
      <c r="K442" s="98" t="str">
        <f t="array" ref="K442">IF(A442="","",VLOOKUP(A442,基础资料!A:E,4,0))</f>
        <v/>
      </c>
      <c r="L442" s="76" t="str">
        <f t="array" ref="L442">IF(OR(A442="",J442=""),"",J442*K442)</f>
        <v/>
      </c>
      <c r="M442" s="74" t="str">
        <f t="array" ref="M442">IF(AND(D442="",G442="",J442=""),"",IF(AND(D442="",G442=""),-J442,IF(AND(D442="",J442=""),-G442,IF(AND(G442="",J442=""),D442,IF(D442="",-G442-J442,IF(G442="",D442-J442,IF(J442="",D442-G442,D442-G442-J442)))))))</f>
        <v/>
      </c>
      <c r="N442" s="98" t="str">
        <f t="array" ref="N442">IF(A442="","",VLOOKUP(A442,基础资料!A:E,4,0))</f>
        <v/>
      </c>
      <c r="O442" s="76" t="str">
        <f t="array" ref="O442">IF(OR(A442="",M442=""),"",N442*M442)</f>
        <v/>
      </c>
    </row>
    <row r="443" spans="1:15" s="44" customFormat="1">
      <c r="A443" s="77"/>
      <c r="B443" s="78"/>
      <c r="C443" s="78"/>
      <c r="D443" s="79" t="str">
        <f t="array" ref="D443">IF(SUMPRODUCT((成品明细表!$A$6:$A$1000&gt;=$G$4)*(成品明细表!$A$6:$A$1000&lt;=$H$4)*(成品明细表!$C$6:$C$1000=$A443)*(成品明细表!$F$6:$F$1000))=0,"",SUMPRODUCT((成品明细表!$A$6:$A$1000&gt;=$G$4)*(成品明细表!$A$6:$A$1000&lt;=$H$4)*(成品明细表!$C$6:$C$1000=$A443)*(成品明细表!$F$6:$F$1000)))</f>
        <v/>
      </c>
      <c r="E443" s="80" t="str">
        <f t="array" ref="E443">IF(A443="","",VLOOKUP(A443,基础资料!A:E,4,0))</f>
        <v/>
      </c>
      <c r="F443" s="81" t="str">
        <f t="array" ref="F443">IF(OR(A443="",D443=""),"",E443*D443)</f>
        <v/>
      </c>
      <c r="G443" s="79" t="str">
        <f t="array" ref="G443">IF(SUMPRODUCT((成品明细表!$A$6:$A$1000&gt;=$G$4)*(成品明细表!$A$6:$A$1000&lt;=$H$4)*(成品明细表!$C$6:$C$1000=$A443)*(成品明细表!$I$6:$I$1000))=0,"",SUMPRODUCT((成品明细表!$A$6:$A$1000&gt;=$G$4)*(成品明细表!$A$6:$A$1000&lt;=$H$4)*(成品明细表!$C$6:$C$1000=$A443)*(成品明细表!$I$6:$I$1000)))</f>
        <v/>
      </c>
      <c r="H443" s="80" t="str">
        <f t="array" ref="H443">IF(A443="","",VLOOKUP(A443,基础资料!A:E,4,0))</f>
        <v/>
      </c>
      <c r="I443" s="81" t="str">
        <f t="array" ref="I443">IF(OR(A443="",G443=""),"",G443*H443)</f>
        <v/>
      </c>
      <c r="J443" s="79" t="str">
        <f t="array" ref="J443">IF(SUMPRODUCT((成品明细表!$A$6:$A$1000&gt;=$G$4)*(成品明细表!$A$6:$A$1000&lt;=$H$4)*(成品明细表!$C$6:$C$1000=$A443)*(成品明细表!$L$6:$L$1000))=0,"",SUMPRODUCT((成品明细表!$A$6:$A$1000&gt;=$G$4)*(成品明细表!$A$6:$A$1000&lt;=$H$4)*(成品明细表!$C$6:$C$1000=$A443)*(成品明细表!$L$6:$L$1000)))</f>
        <v/>
      </c>
      <c r="K443" s="99" t="str">
        <f t="array" ref="K443">IF(A443="","",VLOOKUP(A443,基础资料!A:E,4,0))</f>
        <v/>
      </c>
      <c r="L443" s="81" t="str">
        <f t="array" ref="L443">IF(OR(A443="",J443=""),"",J443*K443)</f>
        <v/>
      </c>
      <c r="M443" s="79" t="str">
        <f t="array" ref="M443">IF(AND(D443="",G443="",J443=""),"",IF(AND(D443="",G443=""),-J443,IF(AND(D443="",J443=""),-G443,IF(AND(G443="",J443=""),D443,IF(D443="",-G443-J443,IF(G443="",D443-J443,IF(J443="",D443-G443,D443-G443-J443)))))))</f>
        <v/>
      </c>
      <c r="N443" s="99" t="str">
        <f t="array" ref="N443">IF(A443="","",VLOOKUP(A443,基础资料!A:E,4,0))</f>
        <v/>
      </c>
      <c r="O443" s="81" t="str">
        <f t="array" ref="O443">IF(OR(A443="",M443=""),"",N443*M443)</f>
        <v/>
      </c>
    </row>
    <row r="444" spans="1:15" s="44" customFormat="1">
      <c r="A444" s="15"/>
      <c r="B444" s="73"/>
      <c r="C444" s="73"/>
      <c r="D444" s="74" t="str">
        <f t="array" ref="D444">IF(SUMPRODUCT((成品明细表!$A$6:$A$1000&gt;=$G$4)*(成品明细表!$A$6:$A$1000&lt;=$H$4)*(成品明细表!$C$6:$C$1000=$A444)*(成品明细表!$F$6:$F$1000))=0,"",SUMPRODUCT((成品明细表!$A$6:$A$1000&gt;=$G$4)*(成品明细表!$A$6:$A$1000&lt;=$H$4)*(成品明细表!$C$6:$C$1000=$A444)*(成品明细表!$F$6:$F$1000)))</f>
        <v/>
      </c>
      <c r="E444" s="75" t="str">
        <f t="array" ref="E444">IF(A444="","",VLOOKUP(A444,基础资料!A:E,4,0))</f>
        <v/>
      </c>
      <c r="F444" s="76" t="str">
        <f t="array" ref="F444">IF(OR(A444="",D444=""),"",E444*D444)</f>
        <v/>
      </c>
      <c r="G444" s="74" t="str">
        <f t="array" ref="G444">IF(SUMPRODUCT((成品明细表!$A$6:$A$1000&gt;=$G$4)*(成品明细表!$A$6:$A$1000&lt;=$H$4)*(成品明细表!$C$6:$C$1000=$A444)*(成品明细表!$I$6:$I$1000))=0,"",SUMPRODUCT((成品明细表!$A$6:$A$1000&gt;=$G$4)*(成品明细表!$A$6:$A$1000&lt;=$H$4)*(成品明细表!$C$6:$C$1000=$A444)*(成品明细表!$I$6:$I$1000)))</f>
        <v/>
      </c>
      <c r="H444" s="75" t="str">
        <f t="array" ref="H444">IF(A444="","",VLOOKUP(A444,基础资料!A:E,4,0))</f>
        <v/>
      </c>
      <c r="I444" s="76" t="str">
        <f t="array" ref="I444">IF(OR(A444="",G444=""),"",G444*H444)</f>
        <v/>
      </c>
      <c r="J444" s="74" t="str">
        <f t="array" ref="J444">IF(SUMPRODUCT((成品明细表!$A$6:$A$1000&gt;=$G$4)*(成品明细表!$A$6:$A$1000&lt;=$H$4)*(成品明细表!$C$6:$C$1000=$A444)*(成品明细表!$L$6:$L$1000))=0,"",SUMPRODUCT((成品明细表!$A$6:$A$1000&gt;=$G$4)*(成品明细表!$A$6:$A$1000&lt;=$H$4)*(成品明细表!$C$6:$C$1000=$A444)*(成品明细表!$L$6:$L$1000)))</f>
        <v/>
      </c>
      <c r="K444" s="98" t="str">
        <f t="array" ref="K444">IF(A444="","",VLOOKUP(A444,基础资料!A:E,4,0))</f>
        <v/>
      </c>
      <c r="L444" s="76" t="str">
        <f t="array" ref="L444">IF(OR(A444="",J444=""),"",J444*K444)</f>
        <v/>
      </c>
      <c r="M444" s="74" t="str">
        <f t="array" ref="M444">IF(AND(D444="",G444="",J444=""),"",IF(AND(D444="",G444=""),-J444,IF(AND(D444="",J444=""),-G444,IF(AND(G444="",J444=""),D444,IF(D444="",-G444-J444,IF(G444="",D444-J444,IF(J444="",D444-G444,D444-G444-J444)))))))</f>
        <v/>
      </c>
      <c r="N444" s="98" t="str">
        <f t="array" ref="N444">IF(A444="","",VLOOKUP(A444,基础资料!A:E,4,0))</f>
        <v/>
      </c>
      <c r="O444" s="76" t="str">
        <f t="array" ref="O444">IF(OR(A444="",M444=""),"",N444*M444)</f>
        <v/>
      </c>
    </row>
    <row r="445" spans="1:15" s="44" customFormat="1">
      <c r="A445" s="77"/>
      <c r="B445" s="78"/>
      <c r="C445" s="78"/>
      <c r="D445" s="79" t="str">
        <f t="array" ref="D445">IF(SUMPRODUCT((成品明细表!$A$6:$A$1000&gt;=$G$4)*(成品明细表!$A$6:$A$1000&lt;=$H$4)*(成品明细表!$C$6:$C$1000=$A445)*(成品明细表!$F$6:$F$1000))=0,"",SUMPRODUCT((成品明细表!$A$6:$A$1000&gt;=$G$4)*(成品明细表!$A$6:$A$1000&lt;=$H$4)*(成品明细表!$C$6:$C$1000=$A445)*(成品明细表!$F$6:$F$1000)))</f>
        <v/>
      </c>
      <c r="E445" s="80" t="str">
        <f t="array" ref="E445">IF(A445="","",VLOOKUP(A445,基础资料!A:E,4,0))</f>
        <v/>
      </c>
      <c r="F445" s="81" t="str">
        <f t="array" ref="F445">IF(OR(A445="",D445=""),"",E445*D445)</f>
        <v/>
      </c>
      <c r="G445" s="79" t="str">
        <f t="array" ref="G445">IF(SUMPRODUCT((成品明细表!$A$6:$A$1000&gt;=$G$4)*(成品明细表!$A$6:$A$1000&lt;=$H$4)*(成品明细表!$C$6:$C$1000=$A445)*(成品明细表!$I$6:$I$1000))=0,"",SUMPRODUCT((成品明细表!$A$6:$A$1000&gt;=$G$4)*(成品明细表!$A$6:$A$1000&lt;=$H$4)*(成品明细表!$C$6:$C$1000=$A445)*(成品明细表!$I$6:$I$1000)))</f>
        <v/>
      </c>
      <c r="H445" s="80" t="str">
        <f t="array" ref="H445">IF(A445="","",VLOOKUP(A445,基础资料!A:E,4,0))</f>
        <v/>
      </c>
      <c r="I445" s="81" t="str">
        <f t="array" ref="I445">IF(OR(A445="",G445=""),"",G445*H445)</f>
        <v/>
      </c>
      <c r="J445" s="79" t="str">
        <f t="array" ref="J445">IF(SUMPRODUCT((成品明细表!$A$6:$A$1000&gt;=$G$4)*(成品明细表!$A$6:$A$1000&lt;=$H$4)*(成品明细表!$C$6:$C$1000=$A445)*(成品明细表!$L$6:$L$1000))=0,"",SUMPRODUCT((成品明细表!$A$6:$A$1000&gt;=$G$4)*(成品明细表!$A$6:$A$1000&lt;=$H$4)*(成品明细表!$C$6:$C$1000=$A445)*(成品明细表!$L$6:$L$1000)))</f>
        <v/>
      </c>
      <c r="K445" s="99" t="str">
        <f t="array" ref="K445">IF(A445="","",VLOOKUP(A445,基础资料!A:E,4,0))</f>
        <v/>
      </c>
      <c r="L445" s="81" t="str">
        <f t="array" ref="L445">IF(OR(A445="",J445=""),"",J445*K445)</f>
        <v/>
      </c>
      <c r="M445" s="79" t="str">
        <f t="array" ref="M445">IF(AND(D445="",G445="",J445=""),"",IF(AND(D445="",G445=""),-J445,IF(AND(D445="",J445=""),-G445,IF(AND(G445="",J445=""),D445,IF(D445="",-G445-J445,IF(G445="",D445-J445,IF(J445="",D445-G445,D445-G445-J445)))))))</f>
        <v/>
      </c>
      <c r="N445" s="99" t="str">
        <f t="array" ref="N445">IF(A445="","",VLOOKUP(A445,基础资料!A:E,4,0))</f>
        <v/>
      </c>
      <c r="O445" s="81" t="str">
        <f t="array" ref="O445">IF(OR(A445="",M445=""),"",N445*M445)</f>
        <v/>
      </c>
    </row>
    <row r="446" spans="1:15" s="44" customFormat="1">
      <c r="A446" s="15"/>
      <c r="B446" s="73"/>
      <c r="C446" s="73"/>
      <c r="D446" s="74" t="str">
        <f t="array" ref="D446">IF(SUMPRODUCT((成品明细表!$A$6:$A$1000&gt;=$G$4)*(成品明细表!$A$6:$A$1000&lt;=$H$4)*(成品明细表!$C$6:$C$1000=$A446)*(成品明细表!$F$6:$F$1000))=0,"",SUMPRODUCT((成品明细表!$A$6:$A$1000&gt;=$G$4)*(成品明细表!$A$6:$A$1000&lt;=$H$4)*(成品明细表!$C$6:$C$1000=$A446)*(成品明细表!$F$6:$F$1000)))</f>
        <v/>
      </c>
      <c r="E446" s="75" t="str">
        <f t="array" ref="E446">IF(A446="","",VLOOKUP(A446,基础资料!A:E,4,0))</f>
        <v/>
      </c>
      <c r="F446" s="76" t="str">
        <f t="array" ref="F446">IF(OR(A446="",D446=""),"",E446*D446)</f>
        <v/>
      </c>
      <c r="G446" s="74" t="str">
        <f t="array" ref="G446">IF(SUMPRODUCT((成品明细表!$A$6:$A$1000&gt;=$G$4)*(成品明细表!$A$6:$A$1000&lt;=$H$4)*(成品明细表!$C$6:$C$1000=$A446)*(成品明细表!$I$6:$I$1000))=0,"",SUMPRODUCT((成品明细表!$A$6:$A$1000&gt;=$G$4)*(成品明细表!$A$6:$A$1000&lt;=$H$4)*(成品明细表!$C$6:$C$1000=$A446)*(成品明细表!$I$6:$I$1000)))</f>
        <v/>
      </c>
      <c r="H446" s="75" t="str">
        <f t="array" ref="H446">IF(A446="","",VLOOKUP(A446,基础资料!A:E,4,0))</f>
        <v/>
      </c>
      <c r="I446" s="76" t="str">
        <f t="array" ref="I446">IF(OR(A446="",G446=""),"",G446*H446)</f>
        <v/>
      </c>
      <c r="J446" s="74" t="str">
        <f t="array" ref="J446">IF(SUMPRODUCT((成品明细表!$A$6:$A$1000&gt;=$G$4)*(成品明细表!$A$6:$A$1000&lt;=$H$4)*(成品明细表!$C$6:$C$1000=$A446)*(成品明细表!$L$6:$L$1000))=0,"",SUMPRODUCT((成品明细表!$A$6:$A$1000&gt;=$G$4)*(成品明细表!$A$6:$A$1000&lt;=$H$4)*(成品明细表!$C$6:$C$1000=$A446)*(成品明细表!$L$6:$L$1000)))</f>
        <v/>
      </c>
      <c r="K446" s="98" t="str">
        <f t="array" ref="K446">IF(A446="","",VLOOKUP(A446,基础资料!A:E,4,0))</f>
        <v/>
      </c>
      <c r="L446" s="76" t="str">
        <f t="array" ref="L446">IF(OR(A446="",J446=""),"",J446*K446)</f>
        <v/>
      </c>
      <c r="M446" s="74" t="str">
        <f t="array" ref="M446">IF(AND(D446="",G446="",J446=""),"",IF(AND(D446="",G446=""),-J446,IF(AND(D446="",J446=""),-G446,IF(AND(G446="",J446=""),D446,IF(D446="",-G446-J446,IF(G446="",D446-J446,IF(J446="",D446-G446,D446-G446-J446)))))))</f>
        <v/>
      </c>
      <c r="N446" s="98" t="str">
        <f t="array" ref="N446">IF(A446="","",VLOOKUP(A446,基础资料!A:E,4,0))</f>
        <v/>
      </c>
      <c r="O446" s="76" t="str">
        <f t="array" ref="O446">IF(OR(A446="",M446=""),"",N446*M446)</f>
        <v/>
      </c>
    </row>
    <row r="447" spans="1:15" s="44" customFormat="1">
      <c r="A447" s="77"/>
      <c r="B447" s="78"/>
      <c r="C447" s="78"/>
      <c r="D447" s="79" t="str">
        <f t="array" ref="D447">IF(SUMPRODUCT((成品明细表!$A$6:$A$1000&gt;=$G$4)*(成品明细表!$A$6:$A$1000&lt;=$H$4)*(成品明细表!$C$6:$C$1000=$A447)*(成品明细表!$F$6:$F$1000))=0,"",SUMPRODUCT((成品明细表!$A$6:$A$1000&gt;=$G$4)*(成品明细表!$A$6:$A$1000&lt;=$H$4)*(成品明细表!$C$6:$C$1000=$A447)*(成品明细表!$F$6:$F$1000)))</f>
        <v/>
      </c>
      <c r="E447" s="80" t="str">
        <f t="array" ref="E447">IF(A447="","",VLOOKUP(A447,基础资料!A:E,4,0))</f>
        <v/>
      </c>
      <c r="F447" s="81" t="str">
        <f t="array" ref="F447">IF(OR(A447="",D447=""),"",E447*D447)</f>
        <v/>
      </c>
      <c r="G447" s="79" t="str">
        <f t="array" ref="G447">IF(SUMPRODUCT((成品明细表!$A$6:$A$1000&gt;=$G$4)*(成品明细表!$A$6:$A$1000&lt;=$H$4)*(成品明细表!$C$6:$C$1000=$A447)*(成品明细表!$I$6:$I$1000))=0,"",SUMPRODUCT((成品明细表!$A$6:$A$1000&gt;=$G$4)*(成品明细表!$A$6:$A$1000&lt;=$H$4)*(成品明细表!$C$6:$C$1000=$A447)*(成品明细表!$I$6:$I$1000)))</f>
        <v/>
      </c>
      <c r="H447" s="80" t="str">
        <f t="array" ref="H447">IF(A447="","",VLOOKUP(A447,基础资料!A:E,4,0))</f>
        <v/>
      </c>
      <c r="I447" s="81" t="str">
        <f t="array" ref="I447">IF(OR(A447="",G447=""),"",G447*H447)</f>
        <v/>
      </c>
      <c r="J447" s="79" t="str">
        <f t="array" ref="J447">IF(SUMPRODUCT((成品明细表!$A$6:$A$1000&gt;=$G$4)*(成品明细表!$A$6:$A$1000&lt;=$H$4)*(成品明细表!$C$6:$C$1000=$A447)*(成品明细表!$L$6:$L$1000))=0,"",SUMPRODUCT((成品明细表!$A$6:$A$1000&gt;=$G$4)*(成品明细表!$A$6:$A$1000&lt;=$H$4)*(成品明细表!$C$6:$C$1000=$A447)*(成品明细表!$L$6:$L$1000)))</f>
        <v/>
      </c>
      <c r="K447" s="99" t="str">
        <f t="array" ref="K447">IF(A447="","",VLOOKUP(A447,基础资料!A:E,4,0))</f>
        <v/>
      </c>
      <c r="L447" s="81" t="str">
        <f t="array" ref="L447">IF(OR(A447="",J447=""),"",J447*K447)</f>
        <v/>
      </c>
      <c r="M447" s="79" t="str">
        <f t="array" ref="M447">IF(AND(D447="",G447="",J447=""),"",IF(AND(D447="",G447=""),-J447,IF(AND(D447="",J447=""),-G447,IF(AND(G447="",J447=""),D447,IF(D447="",-G447-J447,IF(G447="",D447-J447,IF(J447="",D447-G447,D447-G447-J447)))))))</f>
        <v/>
      </c>
      <c r="N447" s="99" t="str">
        <f t="array" ref="N447">IF(A447="","",VLOOKUP(A447,基础资料!A:E,4,0))</f>
        <v/>
      </c>
      <c r="O447" s="81" t="str">
        <f t="array" ref="O447">IF(OR(A447="",M447=""),"",N447*M447)</f>
        <v/>
      </c>
    </row>
    <row r="448" spans="1:15" s="44" customFormat="1">
      <c r="A448" s="15"/>
      <c r="B448" s="73"/>
      <c r="C448" s="73"/>
      <c r="D448" s="74" t="str">
        <f t="array" ref="D448">IF(SUMPRODUCT((成品明细表!$A$6:$A$1000&gt;=$G$4)*(成品明细表!$A$6:$A$1000&lt;=$H$4)*(成品明细表!$C$6:$C$1000=$A448)*(成品明细表!$F$6:$F$1000))=0,"",SUMPRODUCT((成品明细表!$A$6:$A$1000&gt;=$G$4)*(成品明细表!$A$6:$A$1000&lt;=$H$4)*(成品明细表!$C$6:$C$1000=$A448)*(成品明细表!$F$6:$F$1000)))</f>
        <v/>
      </c>
      <c r="E448" s="75" t="str">
        <f t="array" ref="E448">IF(A448="","",VLOOKUP(A448,基础资料!A:E,4,0))</f>
        <v/>
      </c>
      <c r="F448" s="76" t="str">
        <f t="array" ref="F448">IF(OR(A448="",D448=""),"",E448*D448)</f>
        <v/>
      </c>
      <c r="G448" s="74" t="str">
        <f t="array" ref="G448">IF(SUMPRODUCT((成品明细表!$A$6:$A$1000&gt;=$G$4)*(成品明细表!$A$6:$A$1000&lt;=$H$4)*(成品明细表!$C$6:$C$1000=$A448)*(成品明细表!$I$6:$I$1000))=0,"",SUMPRODUCT((成品明细表!$A$6:$A$1000&gt;=$G$4)*(成品明细表!$A$6:$A$1000&lt;=$H$4)*(成品明细表!$C$6:$C$1000=$A448)*(成品明细表!$I$6:$I$1000)))</f>
        <v/>
      </c>
      <c r="H448" s="75" t="str">
        <f t="array" ref="H448">IF(A448="","",VLOOKUP(A448,基础资料!A:E,4,0))</f>
        <v/>
      </c>
      <c r="I448" s="76" t="str">
        <f t="array" ref="I448">IF(OR(A448="",G448=""),"",G448*H448)</f>
        <v/>
      </c>
      <c r="J448" s="74" t="str">
        <f t="array" ref="J448">IF(SUMPRODUCT((成品明细表!$A$6:$A$1000&gt;=$G$4)*(成品明细表!$A$6:$A$1000&lt;=$H$4)*(成品明细表!$C$6:$C$1000=$A448)*(成品明细表!$L$6:$L$1000))=0,"",SUMPRODUCT((成品明细表!$A$6:$A$1000&gt;=$G$4)*(成品明细表!$A$6:$A$1000&lt;=$H$4)*(成品明细表!$C$6:$C$1000=$A448)*(成品明细表!$L$6:$L$1000)))</f>
        <v/>
      </c>
      <c r="K448" s="98" t="str">
        <f t="array" ref="K448">IF(A448="","",VLOOKUP(A448,基础资料!A:E,4,0))</f>
        <v/>
      </c>
      <c r="L448" s="76" t="str">
        <f t="array" ref="L448">IF(OR(A448="",J448=""),"",J448*K448)</f>
        <v/>
      </c>
      <c r="M448" s="74" t="str">
        <f t="array" ref="M448">IF(AND(D448="",G448="",J448=""),"",IF(AND(D448="",G448=""),-J448,IF(AND(D448="",J448=""),-G448,IF(AND(G448="",J448=""),D448,IF(D448="",-G448-J448,IF(G448="",D448-J448,IF(J448="",D448-G448,D448-G448-J448)))))))</f>
        <v/>
      </c>
      <c r="N448" s="98" t="str">
        <f t="array" ref="N448">IF(A448="","",VLOOKUP(A448,基础资料!A:E,4,0))</f>
        <v/>
      </c>
      <c r="O448" s="76" t="str">
        <f t="array" ref="O448">IF(OR(A448="",M448=""),"",N448*M448)</f>
        <v/>
      </c>
    </row>
    <row r="449" spans="1:15" s="44" customFormat="1">
      <c r="A449" s="77"/>
      <c r="B449" s="78"/>
      <c r="C449" s="78"/>
      <c r="D449" s="79" t="str">
        <f t="array" ref="D449">IF(SUMPRODUCT((成品明细表!$A$6:$A$1000&gt;=$G$4)*(成品明细表!$A$6:$A$1000&lt;=$H$4)*(成品明细表!$C$6:$C$1000=$A449)*(成品明细表!$F$6:$F$1000))=0,"",SUMPRODUCT((成品明细表!$A$6:$A$1000&gt;=$G$4)*(成品明细表!$A$6:$A$1000&lt;=$H$4)*(成品明细表!$C$6:$C$1000=$A449)*(成品明细表!$F$6:$F$1000)))</f>
        <v/>
      </c>
      <c r="E449" s="80" t="str">
        <f t="array" ref="E449">IF(A449="","",VLOOKUP(A449,基础资料!A:E,4,0))</f>
        <v/>
      </c>
      <c r="F449" s="81" t="str">
        <f t="array" ref="F449">IF(OR(A449="",D449=""),"",E449*D449)</f>
        <v/>
      </c>
      <c r="G449" s="79" t="str">
        <f t="array" ref="G449">IF(SUMPRODUCT((成品明细表!$A$6:$A$1000&gt;=$G$4)*(成品明细表!$A$6:$A$1000&lt;=$H$4)*(成品明细表!$C$6:$C$1000=$A449)*(成品明细表!$I$6:$I$1000))=0,"",SUMPRODUCT((成品明细表!$A$6:$A$1000&gt;=$G$4)*(成品明细表!$A$6:$A$1000&lt;=$H$4)*(成品明细表!$C$6:$C$1000=$A449)*(成品明细表!$I$6:$I$1000)))</f>
        <v/>
      </c>
      <c r="H449" s="80" t="str">
        <f t="array" ref="H449">IF(A449="","",VLOOKUP(A449,基础资料!A:E,4,0))</f>
        <v/>
      </c>
      <c r="I449" s="81" t="str">
        <f t="array" ref="I449">IF(OR(A449="",G449=""),"",G449*H449)</f>
        <v/>
      </c>
      <c r="J449" s="79" t="str">
        <f t="array" ref="J449">IF(SUMPRODUCT((成品明细表!$A$6:$A$1000&gt;=$G$4)*(成品明细表!$A$6:$A$1000&lt;=$H$4)*(成品明细表!$C$6:$C$1000=$A449)*(成品明细表!$L$6:$L$1000))=0,"",SUMPRODUCT((成品明细表!$A$6:$A$1000&gt;=$G$4)*(成品明细表!$A$6:$A$1000&lt;=$H$4)*(成品明细表!$C$6:$C$1000=$A449)*(成品明细表!$L$6:$L$1000)))</f>
        <v/>
      </c>
      <c r="K449" s="99" t="str">
        <f t="array" ref="K449">IF(A449="","",VLOOKUP(A449,基础资料!A:E,4,0))</f>
        <v/>
      </c>
      <c r="L449" s="81" t="str">
        <f t="array" ref="L449">IF(OR(A449="",J449=""),"",J449*K449)</f>
        <v/>
      </c>
      <c r="M449" s="79" t="str">
        <f t="array" ref="M449">IF(AND(D449="",G449="",J449=""),"",IF(AND(D449="",G449=""),-J449,IF(AND(D449="",J449=""),-G449,IF(AND(G449="",J449=""),D449,IF(D449="",-G449-J449,IF(G449="",D449-J449,IF(J449="",D449-G449,D449-G449-J449)))))))</f>
        <v/>
      </c>
      <c r="N449" s="99" t="str">
        <f t="array" ref="N449">IF(A449="","",VLOOKUP(A449,基础资料!A:E,4,0))</f>
        <v/>
      </c>
      <c r="O449" s="81" t="str">
        <f t="array" ref="O449">IF(OR(A449="",M449=""),"",N449*M449)</f>
        <v/>
      </c>
    </row>
    <row r="450" spans="1:15" s="44" customFormat="1">
      <c r="A450" s="15"/>
      <c r="B450" s="73"/>
      <c r="C450" s="73"/>
      <c r="D450" s="74" t="str">
        <f t="array" ref="D450">IF(SUMPRODUCT((成品明细表!$A$6:$A$1000&gt;=$G$4)*(成品明细表!$A$6:$A$1000&lt;=$H$4)*(成品明细表!$C$6:$C$1000=$A450)*(成品明细表!$F$6:$F$1000))=0,"",SUMPRODUCT((成品明细表!$A$6:$A$1000&gt;=$G$4)*(成品明细表!$A$6:$A$1000&lt;=$H$4)*(成品明细表!$C$6:$C$1000=$A450)*(成品明细表!$F$6:$F$1000)))</f>
        <v/>
      </c>
      <c r="E450" s="75" t="str">
        <f t="array" ref="E450">IF(A450="","",VLOOKUP(A450,基础资料!A:E,4,0))</f>
        <v/>
      </c>
      <c r="F450" s="76" t="str">
        <f t="array" ref="F450">IF(OR(A450="",D450=""),"",E450*D450)</f>
        <v/>
      </c>
      <c r="G450" s="74" t="str">
        <f t="array" ref="G450">IF(SUMPRODUCT((成品明细表!$A$6:$A$1000&gt;=$G$4)*(成品明细表!$A$6:$A$1000&lt;=$H$4)*(成品明细表!$C$6:$C$1000=$A450)*(成品明细表!$I$6:$I$1000))=0,"",SUMPRODUCT((成品明细表!$A$6:$A$1000&gt;=$G$4)*(成品明细表!$A$6:$A$1000&lt;=$H$4)*(成品明细表!$C$6:$C$1000=$A450)*(成品明细表!$I$6:$I$1000)))</f>
        <v/>
      </c>
      <c r="H450" s="75" t="str">
        <f t="array" ref="H450">IF(A450="","",VLOOKUP(A450,基础资料!A:E,4,0))</f>
        <v/>
      </c>
      <c r="I450" s="76" t="str">
        <f t="array" ref="I450">IF(OR(A450="",G450=""),"",G450*H450)</f>
        <v/>
      </c>
      <c r="J450" s="74" t="str">
        <f t="array" ref="J450">IF(SUMPRODUCT((成品明细表!$A$6:$A$1000&gt;=$G$4)*(成品明细表!$A$6:$A$1000&lt;=$H$4)*(成品明细表!$C$6:$C$1000=$A450)*(成品明细表!$L$6:$L$1000))=0,"",SUMPRODUCT((成品明细表!$A$6:$A$1000&gt;=$G$4)*(成品明细表!$A$6:$A$1000&lt;=$H$4)*(成品明细表!$C$6:$C$1000=$A450)*(成品明细表!$L$6:$L$1000)))</f>
        <v/>
      </c>
      <c r="K450" s="98" t="str">
        <f t="array" ref="K450">IF(A450="","",VLOOKUP(A450,基础资料!A:E,4,0))</f>
        <v/>
      </c>
      <c r="L450" s="76" t="str">
        <f t="array" ref="L450">IF(OR(A450="",J450=""),"",J450*K450)</f>
        <v/>
      </c>
      <c r="M450" s="74" t="str">
        <f t="array" ref="M450">IF(AND(D450="",G450="",J450=""),"",IF(AND(D450="",G450=""),-J450,IF(AND(D450="",J450=""),-G450,IF(AND(G450="",J450=""),D450,IF(D450="",-G450-J450,IF(G450="",D450-J450,IF(J450="",D450-G450,D450-G450-J450)))))))</f>
        <v/>
      </c>
      <c r="N450" s="98" t="str">
        <f t="array" ref="N450">IF(A450="","",VLOOKUP(A450,基础资料!A:E,4,0))</f>
        <v/>
      </c>
      <c r="O450" s="76" t="str">
        <f t="array" ref="O450">IF(OR(A450="",M450=""),"",N450*M450)</f>
        <v/>
      </c>
    </row>
    <row r="451" spans="1:15" s="44" customFormat="1">
      <c r="A451" s="77"/>
      <c r="B451" s="78"/>
      <c r="C451" s="78"/>
      <c r="D451" s="79" t="str">
        <f t="array" ref="D451">IF(SUMPRODUCT((成品明细表!$A$6:$A$1000&gt;=$G$4)*(成品明细表!$A$6:$A$1000&lt;=$H$4)*(成品明细表!$C$6:$C$1000=$A451)*(成品明细表!$F$6:$F$1000))=0,"",SUMPRODUCT((成品明细表!$A$6:$A$1000&gt;=$G$4)*(成品明细表!$A$6:$A$1000&lt;=$H$4)*(成品明细表!$C$6:$C$1000=$A451)*(成品明细表!$F$6:$F$1000)))</f>
        <v/>
      </c>
      <c r="E451" s="80" t="str">
        <f t="array" ref="E451">IF(A451="","",VLOOKUP(A451,基础资料!A:E,4,0))</f>
        <v/>
      </c>
      <c r="F451" s="81" t="str">
        <f t="array" ref="F451">IF(OR(A451="",D451=""),"",E451*D451)</f>
        <v/>
      </c>
      <c r="G451" s="79" t="str">
        <f t="array" ref="G451">IF(SUMPRODUCT((成品明细表!$A$6:$A$1000&gt;=$G$4)*(成品明细表!$A$6:$A$1000&lt;=$H$4)*(成品明细表!$C$6:$C$1000=$A451)*(成品明细表!$I$6:$I$1000))=0,"",SUMPRODUCT((成品明细表!$A$6:$A$1000&gt;=$G$4)*(成品明细表!$A$6:$A$1000&lt;=$H$4)*(成品明细表!$C$6:$C$1000=$A451)*(成品明细表!$I$6:$I$1000)))</f>
        <v/>
      </c>
      <c r="H451" s="80" t="str">
        <f t="array" ref="H451">IF(A451="","",VLOOKUP(A451,基础资料!A:E,4,0))</f>
        <v/>
      </c>
      <c r="I451" s="81" t="str">
        <f t="array" ref="I451">IF(OR(A451="",G451=""),"",G451*H451)</f>
        <v/>
      </c>
      <c r="J451" s="79" t="str">
        <f t="array" ref="J451">IF(SUMPRODUCT((成品明细表!$A$6:$A$1000&gt;=$G$4)*(成品明细表!$A$6:$A$1000&lt;=$H$4)*(成品明细表!$C$6:$C$1000=$A451)*(成品明细表!$L$6:$L$1000))=0,"",SUMPRODUCT((成品明细表!$A$6:$A$1000&gt;=$G$4)*(成品明细表!$A$6:$A$1000&lt;=$H$4)*(成品明细表!$C$6:$C$1000=$A451)*(成品明细表!$L$6:$L$1000)))</f>
        <v/>
      </c>
      <c r="K451" s="99" t="str">
        <f t="array" ref="K451">IF(A451="","",VLOOKUP(A451,基础资料!A:E,4,0))</f>
        <v/>
      </c>
      <c r="L451" s="81" t="str">
        <f t="array" ref="L451">IF(OR(A451="",J451=""),"",J451*K451)</f>
        <v/>
      </c>
      <c r="M451" s="79" t="str">
        <f t="array" ref="M451">IF(AND(D451="",G451="",J451=""),"",IF(AND(D451="",G451=""),-J451,IF(AND(D451="",J451=""),-G451,IF(AND(G451="",J451=""),D451,IF(D451="",-G451-J451,IF(G451="",D451-J451,IF(J451="",D451-G451,D451-G451-J451)))))))</f>
        <v/>
      </c>
      <c r="N451" s="99" t="str">
        <f t="array" ref="N451">IF(A451="","",VLOOKUP(A451,基础资料!A:E,4,0))</f>
        <v/>
      </c>
      <c r="O451" s="81" t="str">
        <f t="array" ref="O451">IF(OR(A451="",M451=""),"",N451*M451)</f>
        <v/>
      </c>
    </row>
    <row r="452" spans="1:15" s="44" customFormat="1">
      <c r="A452" s="15"/>
      <c r="B452" s="73"/>
      <c r="C452" s="73"/>
      <c r="D452" s="74" t="str">
        <f t="array" ref="D452">IF(SUMPRODUCT((成品明细表!$A$6:$A$1000&gt;=$G$4)*(成品明细表!$A$6:$A$1000&lt;=$H$4)*(成品明细表!$C$6:$C$1000=$A452)*(成品明细表!$F$6:$F$1000))=0,"",SUMPRODUCT((成品明细表!$A$6:$A$1000&gt;=$G$4)*(成品明细表!$A$6:$A$1000&lt;=$H$4)*(成品明细表!$C$6:$C$1000=$A452)*(成品明细表!$F$6:$F$1000)))</f>
        <v/>
      </c>
      <c r="E452" s="75" t="str">
        <f t="array" ref="E452">IF(A452="","",VLOOKUP(A452,基础资料!A:E,4,0))</f>
        <v/>
      </c>
      <c r="F452" s="76" t="str">
        <f t="array" ref="F452">IF(OR(A452="",D452=""),"",E452*D452)</f>
        <v/>
      </c>
      <c r="G452" s="74" t="str">
        <f t="array" ref="G452">IF(SUMPRODUCT((成品明细表!$A$6:$A$1000&gt;=$G$4)*(成品明细表!$A$6:$A$1000&lt;=$H$4)*(成品明细表!$C$6:$C$1000=$A452)*(成品明细表!$I$6:$I$1000))=0,"",SUMPRODUCT((成品明细表!$A$6:$A$1000&gt;=$G$4)*(成品明细表!$A$6:$A$1000&lt;=$H$4)*(成品明细表!$C$6:$C$1000=$A452)*(成品明细表!$I$6:$I$1000)))</f>
        <v/>
      </c>
      <c r="H452" s="75" t="str">
        <f t="array" ref="H452">IF(A452="","",VLOOKUP(A452,基础资料!A:E,4,0))</f>
        <v/>
      </c>
      <c r="I452" s="76" t="str">
        <f t="array" ref="I452">IF(OR(A452="",G452=""),"",G452*H452)</f>
        <v/>
      </c>
      <c r="J452" s="74" t="str">
        <f t="array" ref="J452">IF(SUMPRODUCT((成品明细表!$A$6:$A$1000&gt;=$G$4)*(成品明细表!$A$6:$A$1000&lt;=$H$4)*(成品明细表!$C$6:$C$1000=$A452)*(成品明细表!$L$6:$L$1000))=0,"",SUMPRODUCT((成品明细表!$A$6:$A$1000&gt;=$G$4)*(成品明细表!$A$6:$A$1000&lt;=$H$4)*(成品明细表!$C$6:$C$1000=$A452)*(成品明细表!$L$6:$L$1000)))</f>
        <v/>
      </c>
      <c r="K452" s="98" t="str">
        <f t="array" ref="K452">IF(A452="","",VLOOKUP(A452,基础资料!A:E,4,0))</f>
        <v/>
      </c>
      <c r="L452" s="76" t="str">
        <f t="array" ref="L452">IF(OR(A452="",J452=""),"",J452*K452)</f>
        <v/>
      </c>
      <c r="M452" s="74" t="str">
        <f t="array" ref="M452">IF(AND(D452="",G452="",J452=""),"",IF(AND(D452="",G452=""),-J452,IF(AND(D452="",J452=""),-G452,IF(AND(G452="",J452=""),D452,IF(D452="",-G452-J452,IF(G452="",D452-J452,IF(J452="",D452-G452,D452-G452-J452)))))))</f>
        <v/>
      </c>
      <c r="N452" s="98" t="str">
        <f t="array" ref="N452">IF(A452="","",VLOOKUP(A452,基础资料!A:E,4,0))</f>
        <v/>
      </c>
      <c r="O452" s="76" t="str">
        <f t="array" ref="O452">IF(OR(A452="",M452=""),"",N452*M452)</f>
        <v/>
      </c>
    </row>
    <row r="453" spans="1:15" s="44" customFormat="1">
      <c r="A453" s="77"/>
      <c r="B453" s="78"/>
      <c r="C453" s="78"/>
      <c r="D453" s="79" t="str">
        <f t="array" ref="D453">IF(SUMPRODUCT((成品明细表!$A$6:$A$1000&gt;=$G$4)*(成品明细表!$A$6:$A$1000&lt;=$H$4)*(成品明细表!$C$6:$C$1000=$A453)*(成品明细表!$F$6:$F$1000))=0,"",SUMPRODUCT((成品明细表!$A$6:$A$1000&gt;=$G$4)*(成品明细表!$A$6:$A$1000&lt;=$H$4)*(成品明细表!$C$6:$C$1000=$A453)*(成品明细表!$F$6:$F$1000)))</f>
        <v/>
      </c>
      <c r="E453" s="80" t="str">
        <f t="array" ref="E453">IF(A453="","",VLOOKUP(A453,基础资料!A:E,4,0))</f>
        <v/>
      </c>
      <c r="F453" s="81" t="str">
        <f t="array" ref="F453">IF(OR(A453="",D453=""),"",E453*D453)</f>
        <v/>
      </c>
      <c r="G453" s="79" t="str">
        <f t="array" ref="G453">IF(SUMPRODUCT((成品明细表!$A$6:$A$1000&gt;=$G$4)*(成品明细表!$A$6:$A$1000&lt;=$H$4)*(成品明细表!$C$6:$C$1000=$A453)*(成品明细表!$I$6:$I$1000))=0,"",SUMPRODUCT((成品明细表!$A$6:$A$1000&gt;=$G$4)*(成品明细表!$A$6:$A$1000&lt;=$H$4)*(成品明细表!$C$6:$C$1000=$A453)*(成品明细表!$I$6:$I$1000)))</f>
        <v/>
      </c>
      <c r="H453" s="80" t="str">
        <f t="array" ref="H453">IF(A453="","",VLOOKUP(A453,基础资料!A:E,4,0))</f>
        <v/>
      </c>
      <c r="I453" s="81" t="str">
        <f t="array" ref="I453">IF(OR(A453="",G453=""),"",G453*H453)</f>
        <v/>
      </c>
      <c r="J453" s="79" t="str">
        <f t="array" ref="J453">IF(SUMPRODUCT((成品明细表!$A$6:$A$1000&gt;=$G$4)*(成品明细表!$A$6:$A$1000&lt;=$H$4)*(成品明细表!$C$6:$C$1000=$A453)*(成品明细表!$L$6:$L$1000))=0,"",SUMPRODUCT((成品明细表!$A$6:$A$1000&gt;=$G$4)*(成品明细表!$A$6:$A$1000&lt;=$H$4)*(成品明细表!$C$6:$C$1000=$A453)*(成品明细表!$L$6:$L$1000)))</f>
        <v/>
      </c>
      <c r="K453" s="99" t="str">
        <f t="array" ref="K453">IF(A453="","",VLOOKUP(A453,基础资料!A:E,4,0))</f>
        <v/>
      </c>
      <c r="L453" s="81" t="str">
        <f t="array" ref="L453">IF(OR(A453="",J453=""),"",J453*K453)</f>
        <v/>
      </c>
      <c r="M453" s="79" t="str">
        <f t="array" ref="M453">IF(AND(D453="",G453="",J453=""),"",IF(AND(D453="",G453=""),-J453,IF(AND(D453="",J453=""),-G453,IF(AND(G453="",J453=""),D453,IF(D453="",-G453-J453,IF(G453="",D453-J453,IF(J453="",D453-G453,D453-G453-J453)))))))</f>
        <v/>
      </c>
      <c r="N453" s="99" t="str">
        <f t="array" ref="N453">IF(A453="","",VLOOKUP(A453,基础资料!A:E,4,0))</f>
        <v/>
      </c>
      <c r="O453" s="81" t="str">
        <f t="array" ref="O453">IF(OR(A453="",M453=""),"",N453*M453)</f>
        <v/>
      </c>
    </row>
    <row r="454" spans="1:15" s="44" customFormat="1">
      <c r="A454" s="15"/>
      <c r="B454" s="73"/>
      <c r="C454" s="73"/>
      <c r="D454" s="74" t="str">
        <f t="array" ref="D454">IF(SUMPRODUCT((成品明细表!$A$6:$A$1000&gt;=$G$4)*(成品明细表!$A$6:$A$1000&lt;=$H$4)*(成品明细表!$C$6:$C$1000=$A454)*(成品明细表!$F$6:$F$1000))=0,"",SUMPRODUCT((成品明细表!$A$6:$A$1000&gt;=$G$4)*(成品明细表!$A$6:$A$1000&lt;=$H$4)*(成品明细表!$C$6:$C$1000=$A454)*(成品明细表!$F$6:$F$1000)))</f>
        <v/>
      </c>
      <c r="E454" s="75" t="str">
        <f t="array" ref="E454">IF(A454="","",VLOOKUP(A454,基础资料!A:E,4,0))</f>
        <v/>
      </c>
      <c r="F454" s="76" t="str">
        <f t="array" ref="F454">IF(OR(A454="",D454=""),"",E454*D454)</f>
        <v/>
      </c>
      <c r="G454" s="74" t="str">
        <f t="array" ref="G454">IF(SUMPRODUCT((成品明细表!$A$6:$A$1000&gt;=$G$4)*(成品明细表!$A$6:$A$1000&lt;=$H$4)*(成品明细表!$C$6:$C$1000=$A454)*(成品明细表!$I$6:$I$1000))=0,"",SUMPRODUCT((成品明细表!$A$6:$A$1000&gt;=$G$4)*(成品明细表!$A$6:$A$1000&lt;=$H$4)*(成品明细表!$C$6:$C$1000=$A454)*(成品明细表!$I$6:$I$1000)))</f>
        <v/>
      </c>
      <c r="H454" s="75" t="str">
        <f t="array" ref="H454">IF(A454="","",VLOOKUP(A454,基础资料!A:E,4,0))</f>
        <v/>
      </c>
      <c r="I454" s="76" t="str">
        <f t="array" ref="I454">IF(OR(A454="",G454=""),"",G454*H454)</f>
        <v/>
      </c>
      <c r="J454" s="74" t="str">
        <f t="array" ref="J454">IF(SUMPRODUCT((成品明细表!$A$6:$A$1000&gt;=$G$4)*(成品明细表!$A$6:$A$1000&lt;=$H$4)*(成品明细表!$C$6:$C$1000=$A454)*(成品明细表!$L$6:$L$1000))=0,"",SUMPRODUCT((成品明细表!$A$6:$A$1000&gt;=$G$4)*(成品明细表!$A$6:$A$1000&lt;=$H$4)*(成品明细表!$C$6:$C$1000=$A454)*(成品明细表!$L$6:$L$1000)))</f>
        <v/>
      </c>
      <c r="K454" s="98" t="str">
        <f t="array" ref="K454">IF(A454="","",VLOOKUP(A454,基础资料!A:E,4,0))</f>
        <v/>
      </c>
      <c r="L454" s="76" t="str">
        <f t="array" ref="L454">IF(OR(A454="",J454=""),"",J454*K454)</f>
        <v/>
      </c>
      <c r="M454" s="74" t="str">
        <f t="array" ref="M454">IF(AND(D454="",G454="",J454=""),"",IF(AND(D454="",G454=""),-J454,IF(AND(D454="",J454=""),-G454,IF(AND(G454="",J454=""),D454,IF(D454="",-G454-J454,IF(G454="",D454-J454,IF(J454="",D454-G454,D454-G454-J454)))))))</f>
        <v/>
      </c>
      <c r="N454" s="98" t="str">
        <f t="array" ref="N454">IF(A454="","",VLOOKUP(A454,基础资料!A:E,4,0))</f>
        <v/>
      </c>
      <c r="O454" s="76" t="str">
        <f t="array" ref="O454">IF(OR(A454="",M454=""),"",N454*M454)</f>
        <v/>
      </c>
    </row>
    <row r="455" spans="1:15" s="44" customFormat="1">
      <c r="A455" s="77"/>
      <c r="B455" s="78"/>
      <c r="C455" s="78"/>
      <c r="D455" s="79" t="str">
        <f t="array" ref="D455">IF(SUMPRODUCT((成品明细表!$A$6:$A$1000&gt;=$G$4)*(成品明细表!$A$6:$A$1000&lt;=$H$4)*(成品明细表!$C$6:$C$1000=$A455)*(成品明细表!$F$6:$F$1000))=0,"",SUMPRODUCT((成品明细表!$A$6:$A$1000&gt;=$G$4)*(成品明细表!$A$6:$A$1000&lt;=$H$4)*(成品明细表!$C$6:$C$1000=$A455)*(成品明细表!$F$6:$F$1000)))</f>
        <v/>
      </c>
      <c r="E455" s="80" t="str">
        <f t="array" ref="E455">IF(A455="","",VLOOKUP(A455,基础资料!A:E,4,0))</f>
        <v/>
      </c>
      <c r="F455" s="81" t="str">
        <f t="array" ref="F455">IF(OR(A455="",D455=""),"",E455*D455)</f>
        <v/>
      </c>
      <c r="G455" s="79" t="str">
        <f t="array" ref="G455">IF(SUMPRODUCT((成品明细表!$A$6:$A$1000&gt;=$G$4)*(成品明细表!$A$6:$A$1000&lt;=$H$4)*(成品明细表!$C$6:$C$1000=$A455)*(成品明细表!$I$6:$I$1000))=0,"",SUMPRODUCT((成品明细表!$A$6:$A$1000&gt;=$G$4)*(成品明细表!$A$6:$A$1000&lt;=$H$4)*(成品明细表!$C$6:$C$1000=$A455)*(成品明细表!$I$6:$I$1000)))</f>
        <v/>
      </c>
      <c r="H455" s="80" t="str">
        <f t="array" ref="H455">IF(A455="","",VLOOKUP(A455,基础资料!A:E,4,0))</f>
        <v/>
      </c>
      <c r="I455" s="81" t="str">
        <f t="array" ref="I455">IF(OR(A455="",G455=""),"",G455*H455)</f>
        <v/>
      </c>
      <c r="J455" s="79" t="str">
        <f t="array" ref="J455">IF(SUMPRODUCT((成品明细表!$A$6:$A$1000&gt;=$G$4)*(成品明细表!$A$6:$A$1000&lt;=$H$4)*(成品明细表!$C$6:$C$1000=$A455)*(成品明细表!$L$6:$L$1000))=0,"",SUMPRODUCT((成品明细表!$A$6:$A$1000&gt;=$G$4)*(成品明细表!$A$6:$A$1000&lt;=$H$4)*(成品明细表!$C$6:$C$1000=$A455)*(成品明细表!$L$6:$L$1000)))</f>
        <v/>
      </c>
      <c r="K455" s="99" t="str">
        <f t="array" ref="K455">IF(A455="","",VLOOKUP(A455,基础资料!A:E,4,0))</f>
        <v/>
      </c>
      <c r="L455" s="81" t="str">
        <f t="array" ref="L455">IF(OR(A455="",J455=""),"",J455*K455)</f>
        <v/>
      </c>
      <c r="M455" s="79" t="str">
        <f t="array" ref="M455">IF(AND(D455="",G455="",J455=""),"",IF(AND(D455="",G455=""),-J455,IF(AND(D455="",J455=""),-G455,IF(AND(G455="",J455=""),D455,IF(D455="",-G455-J455,IF(G455="",D455-J455,IF(J455="",D455-G455,D455-G455-J455)))))))</f>
        <v/>
      </c>
      <c r="N455" s="99" t="str">
        <f t="array" ref="N455">IF(A455="","",VLOOKUP(A455,基础资料!A:E,4,0))</f>
        <v/>
      </c>
      <c r="O455" s="81" t="str">
        <f t="array" ref="O455">IF(OR(A455="",M455=""),"",N455*M455)</f>
        <v/>
      </c>
    </row>
    <row r="456" spans="1:15" s="44" customFormat="1">
      <c r="A456" s="15"/>
      <c r="B456" s="73"/>
      <c r="C456" s="73"/>
      <c r="D456" s="74" t="str">
        <f t="array" ref="D456">IF(SUMPRODUCT((成品明细表!$A$6:$A$1000&gt;=$G$4)*(成品明细表!$A$6:$A$1000&lt;=$H$4)*(成品明细表!$C$6:$C$1000=$A456)*(成品明细表!$F$6:$F$1000))=0,"",SUMPRODUCT((成品明细表!$A$6:$A$1000&gt;=$G$4)*(成品明细表!$A$6:$A$1000&lt;=$H$4)*(成品明细表!$C$6:$C$1000=$A456)*(成品明细表!$F$6:$F$1000)))</f>
        <v/>
      </c>
      <c r="E456" s="75" t="str">
        <f t="array" ref="E456">IF(A456="","",VLOOKUP(A456,基础资料!A:E,4,0))</f>
        <v/>
      </c>
      <c r="F456" s="76" t="str">
        <f t="array" ref="F456">IF(OR(A456="",D456=""),"",E456*D456)</f>
        <v/>
      </c>
      <c r="G456" s="74" t="str">
        <f t="array" ref="G456">IF(SUMPRODUCT((成品明细表!$A$6:$A$1000&gt;=$G$4)*(成品明细表!$A$6:$A$1000&lt;=$H$4)*(成品明细表!$C$6:$C$1000=$A456)*(成品明细表!$I$6:$I$1000))=0,"",SUMPRODUCT((成品明细表!$A$6:$A$1000&gt;=$G$4)*(成品明细表!$A$6:$A$1000&lt;=$H$4)*(成品明细表!$C$6:$C$1000=$A456)*(成品明细表!$I$6:$I$1000)))</f>
        <v/>
      </c>
      <c r="H456" s="75" t="str">
        <f t="array" ref="H456">IF(A456="","",VLOOKUP(A456,基础资料!A:E,4,0))</f>
        <v/>
      </c>
      <c r="I456" s="76" t="str">
        <f t="array" ref="I456">IF(OR(A456="",G456=""),"",G456*H456)</f>
        <v/>
      </c>
      <c r="J456" s="74" t="str">
        <f t="array" ref="J456">IF(SUMPRODUCT((成品明细表!$A$6:$A$1000&gt;=$G$4)*(成品明细表!$A$6:$A$1000&lt;=$H$4)*(成品明细表!$C$6:$C$1000=$A456)*(成品明细表!$L$6:$L$1000))=0,"",SUMPRODUCT((成品明细表!$A$6:$A$1000&gt;=$G$4)*(成品明细表!$A$6:$A$1000&lt;=$H$4)*(成品明细表!$C$6:$C$1000=$A456)*(成品明细表!$L$6:$L$1000)))</f>
        <v/>
      </c>
      <c r="K456" s="98" t="str">
        <f t="array" ref="K456">IF(A456="","",VLOOKUP(A456,基础资料!A:E,4,0))</f>
        <v/>
      </c>
      <c r="L456" s="76" t="str">
        <f t="array" ref="L456">IF(OR(A456="",J456=""),"",J456*K456)</f>
        <v/>
      </c>
      <c r="M456" s="74" t="str">
        <f t="array" ref="M456">IF(AND(D456="",G456="",J456=""),"",IF(AND(D456="",G456=""),-J456,IF(AND(D456="",J456=""),-G456,IF(AND(G456="",J456=""),D456,IF(D456="",-G456-J456,IF(G456="",D456-J456,IF(J456="",D456-G456,D456-G456-J456)))))))</f>
        <v/>
      </c>
      <c r="N456" s="98" t="str">
        <f t="array" ref="N456">IF(A456="","",VLOOKUP(A456,基础资料!A:E,4,0))</f>
        <v/>
      </c>
      <c r="O456" s="76" t="str">
        <f t="array" ref="O456">IF(OR(A456="",M456=""),"",N456*M456)</f>
        <v/>
      </c>
    </row>
    <row r="457" spans="1:15" s="44" customFormat="1">
      <c r="A457" s="77"/>
      <c r="B457" s="78"/>
      <c r="C457" s="78"/>
      <c r="D457" s="79" t="str">
        <f t="array" ref="D457">IF(SUMPRODUCT((成品明细表!$A$6:$A$1000&gt;=$G$4)*(成品明细表!$A$6:$A$1000&lt;=$H$4)*(成品明细表!$C$6:$C$1000=$A457)*(成品明细表!$F$6:$F$1000))=0,"",SUMPRODUCT((成品明细表!$A$6:$A$1000&gt;=$G$4)*(成品明细表!$A$6:$A$1000&lt;=$H$4)*(成品明细表!$C$6:$C$1000=$A457)*(成品明细表!$F$6:$F$1000)))</f>
        <v/>
      </c>
      <c r="E457" s="80" t="str">
        <f t="array" ref="E457">IF(A457="","",VLOOKUP(A457,基础资料!A:E,4,0))</f>
        <v/>
      </c>
      <c r="F457" s="81" t="str">
        <f t="array" ref="F457">IF(OR(A457="",D457=""),"",E457*D457)</f>
        <v/>
      </c>
      <c r="G457" s="79" t="str">
        <f t="array" ref="G457">IF(SUMPRODUCT((成品明细表!$A$6:$A$1000&gt;=$G$4)*(成品明细表!$A$6:$A$1000&lt;=$H$4)*(成品明细表!$C$6:$C$1000=$A457)*(成品明细表!$I$6:$I$1000))=0,"",SUMPRODUCT((成品明细表!$A$6:$A$1000&gt;=$G$4)*(成品明细表!$A$6:$A$1000&lt;=$H$4)*(成品明细表!$C$6:$C$1000=$A457)*(成品明细表!$I$6:$I$1000)))</f>
        <v/>
      </c>
      <c r="H457" s="80" t="str">
        <f t="array" ref="H457">IF(A457="","",VLOOKUP(A457,基础资料!A:E,4,0))</f>
        <v/>
      </c>
      <c r="I457" s="81" t="str">
        <f t="array" ref="I457">IF(OR(A457="",G457=""),"",G457*H457)</f>
        <v/>
      </c>
      <c r="J457" s="79" t="str">
        <f t="array" ref="J457">IF(SUMPRODUCT((成品明细表!$A$6:$A$1000&gt;=$G$4)*(成品明细表!$A$6:$A$1000&lt;=$H$4)*(成品明细表!$C$6:$C$1000=$A457)*(成品明细表!$L$6:$L$1000))=0,"",SUMPRODUCT((成品明细表!$A$6:$A$1000&gt;=$G$4)*(成品明细表!$A$6:$A$1000&lt;=$H$4)*(成品明细表!$C$6:$C$1000=$A457)*(成品明细表!$L$6:$L$1000)))</f>
        <v/>
      </c>
      <c r="K457" s="99" t="str">
        <f t="array" ref="K457">IF(A457="","",VLOOKUP(A457,基础资料!A:E,4,0))</f>
        <v/>
      </c>
      <c r="L457" s="81" t="str">
        <f t="array" ref="L457">IF(OR(A457="",J457=""),"",J457*K457)</f>
        <v/>
      </c>
      <c r="M457" s="79" t="str">
        <f t="array" ref="M457">IF(AND(D457="",G457="",J457=""),"",IF(AND(D457="",G457=""),-J457,IF(AND(D457="",J457=""),-G457,IF(AND(G457="",J457=""),D457,IF(D457="",-G457-J457,IF(G457="",D457-J457,IF(J457="",D457-G457,D457-G457-J457)))))))</f>
        <v/>
      </c>
      <c r="N457" s="99" t="str">
        <f t="array" ref="N457">IF(A457="","",VLOOKUP(A457,基础资料!A:E,4,0))</f>
        <v/>
      </c>
      <c r="O457" s="81" t="str">
        <f t="array" ref="O457">IF(OR(A457="",M457=""),"",N457*M457)</f>
        <v/>
      </c>
    </row>
    <row r="458" spans="1:15" s="44" customFormat="1">
      <c r="A458" s="15"/>
      <c r="B458" s="73"/>
      <c r="C458" s="73"/>
      <c r="D458" s="74" t="str">
        <f t="array" ref="D458">IF(SUMPRODUCT((成品明细表!$A$6:$A$1000&gt;=$G$4)*(成品明细表!$A$6:$A$1000&lt;=$H$4)*(成品明细表!$C$6:$C$1000=$A458)*(成品明细表!$F$6:$F$1000))=0,"",SUMPRODUCT((成品明细表!$A$6:$A$1000&gt;=$G$4)*(成品明细表!$A$6:$A$1000&lt;=$H$4)*(成品明细表!$C$6:$C$1000=$A458)*(成品明细表!$F$6:$F$1000)))</f>
        <v/>
      </c>
      <c r="E458" s="75" t="str">
        <f t="array" ref="E458">IF(A458="","",VLOOKUP(A458,基础资料!A:E,4,0))</f>
        <v/>
      </c>
      <c r="F458" s="76" t="str">
        <f t="array" ref="F458">IF(OR(A458="",D458=""),"",E458*D458)</f>
        <v/>
      </c>
      <c r="G458" s="74" t="str">
        <f t="array" ref="G458">IF(SUMPRODUCT((成品明细表!$A$6:$A$1000&gt;=$G$4)*(成品明细表!$A$6:$A$1000&lt;=$H$4)*(成品明细表!$C$6:$C$1000=$A458)*(成品明细表!$I$6:$I$1000))=0,"",SUMPRODUCT((成品明细表!$A$6:$A$1000&gt;=$G$4)*(成品明细表!$A$6:$A$1000&lt;=$H$4)*(成品明细表!$C$6:$C$1000=$A458)*(成品明细表!$I$6:$I$1000)))</f>
        <v/>
      </c>
      <c r="H458" s="75" t="str">
        <f t="array" ref="H458">IF(A458="","",VLOOKUP(A458,基础资料!A:E,4,0))</f>
        <v/>
      </c>
      <c r="I458" s="76" t="str">
        <f t="array" ref="I458">IF(OR(A458="",G458=""),"",G458*H458)</f>
        <v/>
      </c>
      <c r="J458" s="74" t="str">
        <f t="array" ref="J458">IF(SUMPRODUCT((成品明细表!$A$6:$A$1000&gt;=$G$4)*(成品明细表!$A$6:$A$1000&lt;=$H$4)*(成品明细表!$C$6:$C$1000=$A458)*(成品明细表!$L$6:$L$1000))=0,"",SUMPRODUCT((成品明细表!$A$6:$A$1000&gt;=$G$4)*(成品明细表!$A$6:$A$1000&lt;=$H$4)*(成品明细表!$C$6:$C$1000=$A458)*(成品明细表!$L$6:$L$1000)))</f>
        <v/>
      </c>
      <c r="K458" s="98" t="str">
        <f t="array" ref="K458">IF(A458="","",VLOOKUP(A458,基础资料!A:E,4,0))</f>
        <v/>
      </c>
      <c r="L458" s="76" t="str">
        <f t="array" ref="L458">IF(OR(A458="",J458=""),"",J458*K458)</f>
        <v/>
      </c>
      <c r="M458" s="74" t="str">
        <f t="array" ref="M458">IF(AND(D458="",G458="",J458=""),"",IF(AND(D458="",G458=""),-J458,IF(AND(D458="",J458=""),-G458,IF(AND(G458="",J458=""),D458,IF(D458="",-G458-J458,IF(G458="",D458-J458,IF(J458="",D458-G458,D458-G458-J458)))))))</f>
        <v/>
      </c>
      <c r="N458" s="98" t="str">
        <f t="array" ref="N458">IF(A458="","",VLOOKUP(A458,基础资料!A:E,4,0))</f>
        <v/>
      </c>
      <c r="O458" s="76" t="str">
        <f t="array" ref="O458">IF(OR(A458="",M458=""),"",N458*M458)</f>
        <v/>
      </c>
    </row>
    <row r="459" spans="1:15" s="44" customFormat="1">
      <c r="A459" s="77"/>
      <c r="B459" s="78"/>
      <c r="C459" s="78"/>
      <c r="D459" s="79" t="str">
        <f t="array" ref="D459">IF(SUMPRODUCT((成品明细表!$A$6:$A$1000&gt;=$G$4)*(成品明细表!$A$6:$A$1000&lt;=$H$4)*(成品明细表!$C$6:$C$1000=$A459)*(成品明细表!$F$6:$F$1000))=0,"",SUMPRODUCT((成品明细表!$A$6:$A$1000&gt;=$G$4)*(成品明细表!$A$6:$A$1000&lt;=$H$4)*(成品明细表!$C$6:$C$1000=$A459)*(成品明细表!$F$6:$F$1000)))</f>
        <v/>
      </c>
      <c r="E459" s="80" t="str">
        <f t="array" ref="E459">IF(A459="","",VLOOKUP(A459,基础资料!A:E,4,0))</f>
        <v/>
      </c>
      <c r="F459" s="81" t="str">
        <f t="array" ref="F459">IF(OR(A459="",D459=""),"",E459*D459)</f>
        <v/>
      </c>
      <c r="G459" s="79" t="str">
        <f t="array" ref="G459">IF(SUMPRODUCT((成品明细表!$A$6:$A$1000&gt;=$G$4)*(成品明细表!$A$6:$A$1000&lt;=$H$4)*(成品明细表!$C$6:$C$1000=$A459)*(成品明细表!$I$6:$I$1000))=0,"",SUMPRODUCT((成品明细表!$A$6:$A$1000&gt;=$G$4)*(成品明细表!$A$6:$A$1000&lt;=$H$4)*(成品明细表!$C$6:$C$1000=$A459)*(成品明细表!$I$6:$I$1000)))</f>
        <v/>
      </c>
      <c r="H459" s="80" t="str">
        <f t="array" ref="H459">IF(A459="","",VLOOKUP(A459,基础资料!A:E,4,0))</f>
        <v/>
      </c>
      <c r="I459" s="81" t="str">
        <f t="array" ref="I459">IF(OR(A459="",G459=""),"",G459*H459)</f>
        <v/>
      </c>
      <c r="J459" s="79" t="str">
        <f t="array" ref="J459">IF(SUMPRODUCT((成品明细表!$A$6:$A$1000&gt;=$G$4)*(成品明细表!$A$6:$A$1000&lt;=$H$4)*(成品明细表!$C$6:$C$1000=$A459)*(成品明细表!$L$6:$L$1000))=0,"",SUMPRODUCT((成品明细表!$A$6:$A$1000&gt;=$G$4)*(成品明细表!$A$6:$A$1000&lt;=$H$4)*(成品明细表!$C$6:$C$1000=$A459)*(成品明细表!$L$6:$L$1000)))</f>
        <v/>
      </c>
      <c r="K459" s="99" t="str">
        <f t="array" ref="K459">IF(A459="","",VLOOKUP(A459,基础资料!A:E,4,0))</f>
        <v/>
      </c>
      <c r="L459" s="81" t="str">
        <f t="array" ref="L459">IF(OR(A459="",J459=""),"",J459*K459)</f>
        <v/>
      </c>
      <c r="M459" s="79" t="str">
        <f t="array" ref="M459">IF(AND(D459="",G459="",J459=""),"",IF(AND(D459="",G459=""),-J459,IF(AND(D459="",J459=""),-G459,IF(AND(G459="",J459=""),D459,IF(D459="",-G459-J459,IF(G459="",D459-J459,IF(J459="",D459-G459,D459-G459-J459)))))))</f>
        <v/>
      </c>
      <c r="N459" s="99" t="str">
        <f t="array" ref="N459">IF(A459="","",VLOOKUP(A459,基础资料!A:E,4,0))</f>
        <v/>
      </c>
      <c r="O459" s="81" t="str">
        <f t="array" ref="O459">IF(OR(A459="",M459=""),"",N459*M459)</f>
        <v/>
      </c>
    </row>
    <row r="460" spans="1:15" s="44" customFormat="1">
      <c r="A460" s="15"/>
      <c r="B460" s="73"/>
      <c r="C460" s="73"/>
      <c r="D460" s="74" t="str">
        <f t="array" ref="D460">IF(SUMPRODUCT((成品明细表!$A$6:$A$1000&gt;=$G$4)*(成品明细表!$A$6:$A$1000&lt;=$H$4)*(成品明细表!$C$6:$C$1000=$A460)*(成品明细表!$F$6:$F$1000))=0,"",SUMPRODUCT((成品明细表!$A$6:$A$1000&gt;=$G$4)*(成品明细表!$A$6:$A$1000&lt;=$H$4)*(成品明细表!$C$6:$C$1000=$A460)*(成品明细表!$F$6:$F$1000)))</f>
        <v/>
      </c>
      <c r="E460" s="75" t="str">
        <f t="array" ref="E460">IF(A460="","",VLOOKUP(A460,基础资料!A:E,4,0))</f>
        <v/>
      </c>
      <c r="F460" s="76" t="str">
        <f t="array" ref="F460">IF(OR(A460="",D460=""),"",E460*D460)</f>
        <v/>
      </c>
      <c r="G460" s="74" t="str">
        <f t="array" ref="G460">IF(SUMPRODUCT((成品明细表!$A$6:$A$1000&gt;=$G$4)*(成品明细表!$A$6:$A$1000&lt;=$H$4)*(成品明细表!$C$6:$C$1000=$A460)*(成品明细表!$I$6:$I$1000))=0,"",SUMPRODUCT((成品明细表!$A$6:$A$1000&gt;=$G$4)*(成品明细表!$A$6:$A$1000&lt;=$H$4)*(成品明细表!$C$6:$C$1000=$A460)*(成品明细表!$I$6:$I$1000)))</f>
        <v/>
      </c>
      <c r="H460" s="75" t="str">
        <f t="array" ref="H460">IF(A460="","",VLOOKUP(A460,基础资料!A:E,4,0))</f>
        <v/>
      </c>
      <c r="I460" s="76" t="str">
        <f t="array" ref="I460">IF(OR(A460="",G460=""),"",G460*H460)</f>
        <v/>
      </c>
      <c r="J460" s="74" t="str">
        <f t="array" ref="J460">IF(SUMPRODUCT((成品明细表!$A$6:$A$1000&gt;=$G$4)*(成品明细表!$A$6:$A$1000&lt;=$H$4)*(成品明细表!$C$6:$C$1000=$A460)*(成品明细表!$L$6:$L$1000))=0,"",SUMPRODUCT((成品明细表!$A$6:$A$1000&gt;=$G$4)*(成品明细表!$A$6:$A$1000&lt;=$H$4)*(成品明细表!$C$6:$C$1000=$A460)*(成品明细表!$L$6:$L$1000)))</f>
        <v/>
      </c>
      <c r="K460" s="98" t="str">
        <f t="array" ref="K460">IF(A460="","",VLOOKUP(A460,基础资料!A:E,4,0))</f>
        <v/>
      </c>
      <c r="L460" s="76" t="str">
        <f t="array" ref="L460">IF(OR(A460="",J460=""),"",J460*K460)</f>
        <v/>
      </c>
      <c r="M460" s="74" t="str">
        <f t="array" ref="M460">IF(AND(D460="",G460="",J460=""),"",IF(AND(D460="",G460=""),-J460,IF(AND(D460="",J460=""),-G460,IF(AND(G460="",J460=""),D460,IF(D460="",-G460-J460,IF(G460="",D460-J460,IF(J460="",D460-G460,D460-G460-J460)))))))</f>
        <v/>
      </c>
      <c r="N460" s="98" t="str">
        <f t="array" ref="N460">IF(A460="","",VLOOKUP(A460,基础资料!A:E,4,0))</f>
        <v/>
      </c>
      <c r="O460" s="76" t="str">
        <f t="array" ref="O460">IF(OR(A460="",M460=""),"",N460*M460)</f>
        <v/>
      </c>
    </row>
    <row r="461" spans="1:15" s="44" customFormat="1">
      <c r="A461" s="77"/>
      <c r="B461" s="78"/>
      <c r="C461" s="78"/>
      <c r="D461" s="79" t="str">
        <f t="array" ref="D461">IF(SUMPRODUCT((成品明细表!$A$6:$A$1000&gt;=$G$4)*(成品明细表!$A$6:$A$1000&lt;=$H$4)*(成品明细表!$C$6:$C$1000=$A461)*(成品明细表!$F$6:$F$1000))=0,"",SUMPRODUCT((成品明细表!$A$6:$A$1000&gt;=$G$4)*(成品明细表!$A$6:$A$1000&lt;=$H$4)*(成品明细表!$C$6:$C$1000=$A461)*(成品明细表!$F$6:$F$1000)))</f>
        <v/>
      </c>
      <c r="E461" s="80" t="str">
        <f t="array" ref="E461">IF(A461="","",VLOOKUP(A461,基础资料!A:E,4,0))</f>
        <v/>
      </c>
      <c r="F461" s="81" t="str">
        <f t="array" ref="F461">IF(OR(A461="",D461=""),"",E461*D461)</f>
        <v/>
      </c>
      <c r="G461" s="79" t="str">
        <f t="array" ref="G461">IF(SUMPRODUCT((成品明细表!$A$6:$A$1000&gt;=$G$4)*(成品明细表!$A$6:$A$1000&lt;=$H$4)*(成品明细表!$C$6:$C$1000=$A461)*(成品明细表!$I$6:$I$1000))=0,"",SUMPRODUCT((成品明细表!$A$6:$A$1000&gt;=$G$4)*(成品明细表!$A$6:$A$1000&lt;=$H$4)*(成品明细表!$C$6:$C$1000=$A461)*(成品明细表!$I$6:$I$1000)))</f>
        <v/>
      </c>
      <c r="H461" s="80" t="str">
        <f t="array" ref="H461">IF(A461="","",VLOOKUP(A461,基础资料!A:E,4,0))</f>
        <v/>
      </c>
      <c r="I461" s="81" t="str">
        <f t="array" ref="I461">IF(OR(A461="",G461=""),"",G461*H461)</f>
        <v/>
      </c>
      <c r="J461" s="79" t="str">
        <f t="array" ref="J461">IF(SUMPRODUCT((成品明细表!$A$6:$A$1000&gt;=$G$4)*(成品明细表!$A$6:$A$1000&lt;=$H$4)*(成品明细表!$C$6:$C$1000=$A461)*(成品明细表!$L$6:$L$1000))=0,"",SUMPRODUCT((成品明细表!$A$6:$A$1000&gt;=$G$4)*(成品明细表!$A$6:$A$1000&lt;=$H$4)*(成品明细表!$C$6:$C$1000=$A461)*(成品明细表!$L$6:$L$1000)))</f>
        <v/>
      </c>
      <c r="K461" s="99" t="str">
        <f t="array" ref="K461">IF(A461="","",VLOOKUP(A461,基础资料!A:E,4,0))</f>
        <v/>
      </c>
      <c r="L461" s="81" t="str">
        <f t="array" ref="L461">IF(OR(A461="",J461=""),"",J461*K461)</f>
        <v/>
      </c>
      <c r="M461" s="79" t="str">
        <f t="array" ref="M461">IF(AND(D461="",G461="",J461=""),"",IF(AND(D461="",G461=""),-J461,IF(AND(D461="",J461=""),-G461,IF(AND(G461="",J461=""),D461,IF(D461="",-G461-J461,IF(G461="",D461-J461,IF(J461="",D461-G461,D461-G461-J461)))))))</f>
        <v/>
      </c>
      <c r="N461" s="99" t="str">
        <f t="array" ref="N461">IF(A461="","",VLOOKUP(A461,基础资料!A:E,4,0))</f>
        <v/>
      </c>
      <c r="O461" s="81" t="str">
        <f t="array" ref="O461">IF(OR(A461="",M461=""),"",N461*M461)</f>
        <v/>
      </c>
    </row>
    <row r="462" spans="1:15" s="44" customFormat="1">
      <c r="A462" s="15"/>
      <c r="B462" s="73"/>
      <c r="C462" s="73"/>
      <c r="D462" s="74" t="str">
        <f t="array" ref="D462">IF(SUMPRODUCT((成品明细表!$A$6:$A$1000&gt;=$G$4)*(成品明细表!$A$6:$A$1000&lt;=$H$4)*(成品明细表!$C$6:$C$1000=$A462)*(成品明细表!$F$6:$F$1000))=0,"",SUMPRODUCT((成品明细表!$A$6:$A$1000&gt;=$G$4)*(成品明细表!$A$6:$A$1000&lt;=$H$4)*(成品明细表!$C$6:$C$1000=$A462)*(成品明细表!$F$6:$F$1000)))</f>
        <v/>
      </c>
      <c r="E462" s="75" t="str">
        <f t="array" ref="E462">IF(A462="","",VLOOKUP(A462,基础资料!A:E,4,0))</f>
        <v/>
      </c>
      <c r="F462" s="76" t="str">
        <f t="array" ref="F462">IF(OR(A462="",D462=""),"",E462*D462)</f>
        <v/>
      </c>
      <c r="G462" s="74" t="str">
        <f t="array" ref="G462">IF(SUMPRODUCT((成品明细表!$A$6:$A$1000&gt;=$G$4)*(成品明细表!$A$6:$A$1000&lt;=$H$4)*(成品明细表!$C$6:$C$1000=$A462)*(成品明细表!$I$6:$I$1000))=0,"",SUMPRODUCT((成品明细表!$A$6:$A$1000&gt;=$G$4)*(成品明细表!$A$6:$A$1000&lt;=$H$4)*(成品明细表!$C$6:$C$1000=$A462)*(成品明细表!$I$6:$I$1000)))</f>
        <v/>
      </c>
      <c r="H462" s="75" t="str">
        <f t="array" ref="H462">IF(A462="","",VLOOKUP(A462,基础资料!A:E,4,0))</f>
        <v/>
      </c>
      <c r="I462" s="76" t="str">
        <f t="array" ref="I462">IF(OR(A462="",G462=""),"",G462*H462)</f>
        <v/>
      </c>
      <c r="J462" s="74" t="str">
        <f t="array" ref="J462">IF(SUMPRODUCT((成品明细表!$A$6:$A$1000&gt;=$G$4)*(成品明细表!$A$6:$A$1000&lt;=$H$4)*(成品明细表!$C$6:$C$1000=$A462)*(成品明细表!$L$6:$L$1000))=0,"",SUMPRODUCT((成品明细表!$A$6:$A$1000&gt;=$G$4)*(成品明细表!$A$6:$A$1000&lt;=$H$4)*(成品明细表!$C$6:$C$1000=$A462)*(成品明细表!$L$6:$L$1000)))</f>
        <v/>
      </c>
      <c r="K462" s="98" t="str">
        <f t="array" ref="K462">IF(A462="","",VLOOKUP(A462,基础资料!A:E,4,0))</f>
        <v/>
      </c>
      <c r="L462" s="76" t="str">
        <f t="array" ref="L462">IF(OR(A462="",J462=""),"",J462*K462)</f>
        <v/>
      </c>
      <c r="M462" s="74" t="str">
        <f t="array" ref="M462">IF(AND(D462="",G462="",J462=""),"",IF(AND(D462="",G462=""),-J462,IF(AND(D462="",J462=""),-G462,IF(AND(G462="",J462=""),D462,IF(D462="",-G462-J462,IF(G462="",D462-J462,IF(J462="",D462-G462,D462-G462-J462)))))))</f>
        <v/>
      </c>
      <c r="N462" s="98" t="str">
        <f t="array" ref="N462">IF(A462="","",VLOOKUP(A462,基础资料!A:E,4,0))</f>
        <v/>
      </c>
      <c r="O462" s="76" t="str">
        <f t="array" ref="O462">IF(OR(A462="",M462=""),"",N462*M462)</f>
        <v/>
      </c>
    </row>
    <row r="463" spans="1:15" s="44" customFormat="1">
      <c r="A463" s="77"/>
      <c r="B463" s="78"/>
      <c r="C463" s="78"/>
      <c r="D463" s="79" t="str">
        <f t="array" ref="D463">IF(SUMPRODUCT((成品明细表!$A$6:$A$1000&gt;=$G$4)*(成品明细表!$A$6:$A$1000&lt;=$H$4)*(成品明细表!$C$6:$C$1000=$A463)*(成品明细表!$F$6:$F$1000))=0,"",SUMPRODUCT((成品明细表!$A$6:$A$1000&gt;=$G$4)*(成品明细表!$A$6:$A$1000&lt;=$H$4)*(成品明细表!$C$6:$C$1000=$A463)*(成品明细表!$F$6:$F$1000)))</f>
        <v/>
      </c>
      <c r="E463" s="80" t="str">
        <f t="array" ref="E463">IF(A463="","",VLOOKUP(A463,基础资料!A:E,4,0))</f>
        <v/>
      </c>
      <c r="F463" s="81" t="str">
        <f t="array" ref="F463">IF(OR(A463="",D463=""),"",E463*D463)</f>
        <v/>
      </c>
      <c r="G463" s="79" t="str">
        <f t="array" ref="G463">IF(SUMPRODUCT((成品明细表!$A$6:$A$1000&gt;=$G$4)*(成品明细表!$A$6:$A$1000&lt;=$H$4)*(成品明细表!$C$6:$C$1000=$A463)*(成品明细表!$I$6:$I$1000))=0,"",SUMPRODUCT((成品明细表!$A$6:$A$1000&gt;=$G$4)*(成品明细表!$A$6:$A$1000&lt;=$H$4)*(成品明细表!$C$6:$C$1000=$A463)*(成品明细表!$I$6:$I$1000)))</f>
        <v/>
      </c>
      <c r="H463" s="80" t="str">
        <f t="array" ref="H463">IF(A463="","",VLOOKUP(A463,基础资料!A:E,4,0))</f>
        <v/>
      </c>
      <c r="I463" s="81" t="str">
        <f t="array" ref="I463">IF(OR(A463="",G463=""),"",G463*H463)</f>
        <v/>
      </c>
      <c r="J463" s="79" t="str">
        <f t="array" ref="J463">IF(SUMPRODUCT((成品明细表!$A$6:$A$1000&gt;=$G$4)*(成品明细表!$A$6:$A$1000&lt;=$H$4)*(成品明细表!$C$6:$C$1000=$A463)*(成品明细表!$L$6:$L$1000))=0,"",SUMPRODUCT((成品明细表!$A$6:$A$1000&gt;=$G$4)*(成品明细表!$A$6:$A$1000&lt;=$H$4)*(成品明细表!$C$6:$C$1000=$A463)*(成品明细表!$L$6:$L$1000)))</f>
        <v/>
      </c>
      <c r="K463" s="99" t="str">
        <f t="array" ref="K463">IF(A463="","",VLOOKUP(A463,基础资料!A:E,4,0))</f>
        <v/>
      </c>
      <c r="L463" s="81" t="str">
        <f t="array" ref="L463">IF(OR(A463="",J463=""),"",J463*K463)</f>
        <v/>
      </c>
      <c r="M463" s="79" t="str">
        <f t="array" ref="M463">IF(AND(D463="",G463="",J463=""),"",IF(AND(D463="",G463=""),-J463,IF(AND(D463="",J463=""),-G463,IF(AND(G463="",J463=""),D463,IF(D463="",-G463-J463,IF(G463="",D463-J463,IF(J463="",D463-G463,D463-G463-J463)))))))</f>
        <v/>
      </c>
      <c r="N463" s="99" t="str">
        <f t="array" ref="N463">IF(A463="","",VLOOKUP(A463,基础资料!A:E,4,0))</f>
        <v/>
      </c>
      <c r="O463" s="81" t="str">
        <f t="array" ref="O463">IF(OR(A463="",M463=""),"",N463*M463)</f>
        <v/>
      </c>
    </row>
    <row r="464" spans="1:15" s="44" customFormat="1">
      <c r="A464" s="15"/>
      <c r="B464" s="73"/>
      <c r="C464" s="73"/>
      <c r="D464" s="74" t="str">
        <f t="array" ref="D464">IF(SUMPRODUCT((成品明细表!$A$6:$A$1000&gt;=$G$4)*(成品明细表!$A$6:$A$1000&lt;=$H$4)*(成品明细表!$C$6:$C$1000=$A464)*(成品明细表!$F$6:$F$1000))=0,"",SUMPRODUCT((成品明细表!$A$6:$A$1000&gt;=$G$4)*(成品明细表!$A$6:$A$1000&lt;=$H$4)*(成品明细表!$C$6:$C$1000=$A464)*(成品明细表!$F$6:$F$1000)))</f>
        <v/>
      </c>
      <c r="E464" s="75" t="str">
        <f t="array" ref="E464">IF(A464="","",VLOOKUP(A464,基础资料!A:E,4,0))</f>
        <v/>
      </c>
      <c r="F464" s="76" t="str">
        <f t="array" ref="F464">IF(OR(A464="",D464=""),"",E464*D464)</f>
        <v/>
      </c>
      <c r="G464" s="74" t="str">
        <f t="array" ref="G464">IF(SUMPRODUCT((成品明细表!$A$6:$A$1000&gt;=$G$4)*(成品明细表!$A$6:$A$1000&lt;=$H$4)*(成品明细表!$C$6:$C$1000=$A464)*(成品明细表!$I$6:$I$1000))=0,"",SUMPRODUCT((成品明细表!$A$6:$A$1000&gt;=$G$4)*(成品明细表!$A$6:$A$1000&lt;=$H$4)*(成品明细表!$C$6:$C$1000=$A464)*(成品明细表!$I$6:$I$1000)))</f>
        <v/>
      </c>
      <c r="H464" s="75" t="str">
        <f t="array" ref="H464">IF(A464="","",VLOOKUP(A464,基础资料!A:E,4,0))</f>
        <v/>
      </c>
      <c r="I464" s="76" t="str">
        <f t="array" ref="I464">IF(OR(A464="",G464=""),"",G464*H464)</f>
        <v/>
      </c>
      <c r="J464" s="74" t="str">
        <f t="array" ref="J464">IF(SUMPRODUCT((成品明细表!$A$6:$A$1000&gt;=$G$4)*(成品明细表!$A$6:$A$1000&lt;=$H$4)*(成品明细表!$C$6:$C$1000=$A464)*(成品明细表!$L$6:$L$1000))=0,"",SUMPRODUCT((成品明细表!$A$6:$A$1000&gt;=$G$4)*(成品明细表!$A$6:$A$1000&lt;=$H$4)*(成品明细表!$C$6:$C$1000=$A464)*(成品明细表!$L$6:$L$1000)))</f>
        <v/>
      </c>
      <c r="K464" s="98" t="str">
        <f t="array" ref="K464">IF(A464="","",VLOOKUP(A464,基础资料!A:E,4,0))</f>
        <v/>
      </c>
      <c r="L464" s="76" t="str">
        <f t="array" ref="L464">IF(OR(A464="",J464=""),"",J464*K464)</f>
        <v/>
      </c>
      <c r="M464" s="74" t="str">
        <f t="array" ref="M464">IF(AND(D464="",G464="",J464=""),"",IF(AND(D464="",G464=""),-J464,IF(AND(D464="",J464=""),-G464,IF(AND(G464="",J464=""),D464,IF(D464="",-G464-J464,IF(G464="",D464-J464,IF(J464="",D464-G464,D464-G464-J464)))))))</f>
        <v/>
      </c>
      <c r="N464" s="98" t="str">
        <f t="array" ref="N464">IF(A464="","",VLOOKUP(A464,基础资料!A:E,4,0))</f>
        <v/>
      </c>
      <c r="O464" s="76" t="str">
        <f t="array" ref="O464">IF(OR(A464="",M464=""),"",N464*M464)</f>
        <v/>
      </c>
    </row>
    <row r="465" spans="1:15" s="44" customFormat="1">
      <c r="A465" s="77"/>
      <c r="B465" s="78"/>
      <c r="C465" s="78"/>
      <c r="D465" s="79" t="str">
        <f t="array" ref="D465">IF(SUMPRODUCT((成品明细表!$A$6:$A$1000&gt;=$G$4)*(成品明细表!$A$6:$A$1000&lt;=$H$4)*(成品明细表!$C$6:$C$1000=$A465)*(成品明细表!$F$6:$F$1000))=0,"",SUMPRODUCT((成品明细表!$A$6:$A$1000&gt;=$G$4)*(成品明细表!$A$6:$A$1000&lt;=$H$4)*(成品明细表!$C$6:$C$1000=$A465)*(成品明细表!$F$6:$F$1000)))</f>
        <v/>
      </c>
      <c r="E465" s="80" t="str">
        <f t="array" ref="E465">IF(A465="","",VLOOKUP(A465,基础资料!A:E,4,0))</f>
        <v/>
      </c>
      <c r="F465" s="81" t="str">
        <f t="array" ref="F465">IF(OR(A465="",D465=""),"",E465*D465)</f>
        <v/>
      </c>
      <c r="G465" s="79" t="str">
        <f t="array" ref="G465">IF(SUMPRODUCT((成品明细表!$A$6:$A$1000&gt;=$G$4)*(成品明细表!$A$6:$A$1000&lt;=$H$4)*(成品明细表!$C$6:$C$1000=$A465)*(成品明细表!$I$6:$I$1000))=0,"",SUMPRODUCT((成品明细表!$A$6:$A$1000&gt;=$G$4)*(成品明细表!$A$6:$A$1000&lt;=$H$4)*(成品明细表!$C$6:$C$1000=$A465)*(成品明细表!$I$6:$I$1000)))</f>
        <v/>
      </c>
      <c r="H465" s="80" t="str">
        <f t="array" ref="H465">IF(A465="","",VLOOKUP(A465,基础资料!A:E,4,0))</f>
        <v/>
      </c>
      <c r="I465" s="81" t="str">
        <f t="array" ref="I465">IF(OR(A465="",G465=""),"",G465*H465)</f>
        <v/>
      </c>
      <c r="J465" s="79" t="str">
        <f t="array" ref="J465">IF(SUMPRODUCT((成品明细表!$A$6:$A$1000&gt;=$G$4)*(成品明细表!$A$6:$A$1000&lt;=$H$4)*(成品明细表!$C$6:$C$1000=$A465)*(成品明细表!$L$6:$L$1000))=0,"",SUMPRODUCT((成品明细表!$A$6:$A$1000&gt;=$G$4)*(成品明细表!$A$6:$A$1000&lt;=$H$4)*(成品明细表!$C$6:$C$1000=$A465)*(成品明细表!$L$6:$L$1000)))</f>
        <v/>
      </c>
      <c r="K465" s="99" t="str">
        <f t="array" ref="K465">IF(A465="","",VLOOKUP(A465,基础资料!A:E,4,0))</f>
        <v/>
      </c>
      <c r="L465" s="81" t="str">
        <f t="array" ref="L465">IF(OR(A465="",J465=""),"",J465*K465)</f>
        <v/>
      </c>
      <c r="M465" s="79" t="str">
        <f t="array" ref="M465">IF(AND(D465="",G465="",J465=""),"",IF(AND(D465="",G465=""),-J465,IF(AND(D465="",J465=""),-G465,IF(AND(G465="",J465=""),D465,IF(D465="",-G465-J465,IF(G465="",D465-J465,IF(J465="",D465-G465,D465-G465-J465)))))))</f>
        <v/>
      </c>
      <c r="N465" s="99" t="str">
        <f t="array" ref="N465">IF(A465="","",VLOOKUP(A465,基础资料!A:E,4,0))</f>
        <v/>
      </c>
      <c r="O465" s="81" t="str">
        <f t="array" ref="O465">IF(OR(A465="",M465=""),"",N465*M465)</f>
        <v/>
      </c>
    </row>
    <row r="466" spans="1:15" s="44" customFormat="1">
      <c r="A466" s="15"/>
      <c r="B466" s="73"/>
      <c r="C466" s="73"/>
      <c r="D466" s="74" t="str">
        <f t="array" ref="D466">IF(SUMPRODUCT((成品明细表!$A$6:$A$1000&gt;=$G$4)*(成品明细表!$A$6:$A$1000&lt;=$H$4)*(成品明细表!$C$6:$C$1000=$A466)*(成品明细表!$F$6:$F$1000))=0,"",SUMPRODUCT((成品明细表!$A$6:$A$1000&gt;=$G$4)*(成品明细表!$A$6:$A$1000&lt;=$H$4)*(成品明细表!$C$6:$C$1000=$A466)*(成品明细表!$F$6:$F$1000)))</f>
        <v/>
      </c>
      <c r="E466" s="75" t="str">
        <f t="array" ref="E466">IF(A466="","",VLOOKUP(A466,基础资料!A:E,4,0))</f>
        <v/>
      </c>
      <c r="F466" s="76" t="str">
        <f t="array" ref="F466">IF(OR(A466="",D466=""),"",E466*D466)</f>
        <v/>
      </c>
      <c r="G466" s="74" t="str">
        <f t="array" ref="G466">IF(SUMPRODUCT((成品明细表!$A$6:$A$1000&gt;=$G$4)*(成品明细表!$A$6:$A$1000&lt;=$H$4)*(成品明细表!$C$6:$C$1000=$A466)*(成品明细表!$I$6:$I$1000))=0,"",SUMPRODUCT((成品明细表!$A$6:$A$1000&gt;=$G$4)*(成品明细表!$A$6:$A$1000&lt;=$H$4)*(成品明细表!$C$6:$C$1000=$A466)*(成品明细表!$I$6:$I$1000)))</f>
        <v/>
      </c>
      <c r="H466" s="75" t="str">
        <f t="array" ref="H466">IF(A466="","",VLOOKUP(A466,基础资料!A:E,4,0))</f>
        <v/>
      </c>
      <c r="I466" s="76" t="str">
        <f t="array" ref="I466">IF(OR(A466="",G466=""),"",G466*H466)</f>
        <v/>
      </c>
      <c r="J466" s="74" t="str">
        <f t="array" ref="J466">IF(SUMPRODUCT((成品明细表!$A$6:$A$1000&gt;=$G$4)*(成品明细表!$A$6:$A$1000&lt;=$H$4)*(成品明细表!$C$6:$C$1000=$A466)*(成品明细表!$L$6:$L$1000))=0,"",SUMPRODUCT((成品明细表!$A$6:$A$1000&gt;=$G$4)*(成品明细表!$A$6:$A$1000&lt;=$H$4)*(成品明细表!$C$6:$C$1000=$A466)*(成品明细表!$L$6:$L$1000)))</f>
        <v/>
      </c>
      <c r="K466" s="98" t="str">
        <f t="array" ref="K466">IF(A466="","",VLOOKUP(A466,基础资料!A:E,4,0))</f>
        <v/>
      </c>
      <c r="L466" s="76" t="str">
        <f t="array" ref="L466">IF(OR(A466="",J466=""),"",J466*K466)</f>
        <v/>
      </c>
      <c r="M466" s="74" t="str">
        <f t="array" ref="M466">IF(AND(D466="",G466="",J466=""),"",IF(AND(D466="",G466=""),-J466,IF(AND(D466="",J466=""),-G466,IF(AND(G466="",J466=""),D466,IF(D466="",-G466-J466,IF(G466="",D466-J466,IF(J466="",D466-G466,D466-G466-J466)))))))</f>
        <v/>
      </c>
      <c r="N466" s="98" t="str">
        <f t="array" ref="N466">IF(A466="","",VLOOKUP(A466,基础资料!A:E,4,0))</f>
        <v/>
      </c>
      <c r="O466" s="76" t="str">
        <f t="array" ref="O466">IF(OR(A466="",M466=""),"",N466*M466)</f>
        <v/>
      </c>
    </row>
    <row r="467" spans="1:15" s="44" customFormat="1">
      <c r="A467" s="77"/>
      <c r="B467" s="78"/>
      <c r="C467" s="78"/>
      <c r="D467" s="79" t="str">
        <f t="array" ref="D467">IF(SUMPRODUCT((成品明细表!$A$6:$A$1000&gt;=$G$4)*(成品明细表!$A$6:$A$1000&lt;=$H$4)*(成品明细表!$C$6:$C$1000=$A467)*(成品明细表!$F$6:$F$1000))=0,"",SUMPRODUCT((成品明细表!$A$6:$A$1000&gt;=$G$4)*(成品明细表!$A$6:$A$1000&lt;=$H$4)*(成品明细表!$C$6:$C$1000=$A467)*(成品明细表!$F$6:$F$1000)))</f>
        <v/>
      </c>
      <c r="E467" s="80" t="str">
        <f t="array" ref="E467">IF(A467="","",VLOOKUP(A467,基础资料!A:E,4,0))</f>
        <v/>
      </c>
      <c r="F467" s="81" t="str">
        <f t="array" ref="F467">IF(OR(A467="",D467=""),"",E467*D467)</f>
        <v/>
      </c>
      <c r="G467" s="79" t="str">
        <f t="array" ref="G467">IF(SUMPRODUCT((成品明细表!$A$6:$A$1000&gt;=$G$4)*(成品明细表!$A$6:$A$1000&lt;=$H$4)*(成品明细表!$C$6:$C$1000=$A467)*(成品明细表!$I$6:$I$1000))=0,"",SUMPRODUCT((成品明细表!$A$6:$A$1000&gt;=$G$4)*(成品明细表!$A$6:$A$1000&lt;=$H$4)*(成品明细表!$C$6:$C$1000=$A467)*(成品明细表!$I$6:$I$1000)))</f>
        <v/>
      </c>
      <c r="H467" s="80" t="str">
        <f t="array" ref="H467">IF(A467="","",VLOOKUP(A467,基础资料!A:E,4,0))</f>
        <v/>
      </c>
      <c r="I467" s="81" t="str">
        <f t="array" ref="I467">IF(OR(A467="",G467=""),"",G467*H467)</f>
        <v/>
      </c>
      <c r="J467" s="79" t="str">
        <f t="array" ref="J467">IF(SUMPRODUCT((成品明细表!$A$6:$A$1000&gt;=$G$4)*(成品明细表!$A$6:$A$1000&lt;=$H$4)*(成品明细表!$C$6:$C$1000=$A467)*(成品明细表!$L$6:$L$1000))=0,"",SUMPRODUCT((成品明细表!$A$6:$A$1000&gt;=$G$4)*(成品明细表!$A$6:$A$1000&lt;=$H$4)*(成品明细表!$C$6:$C$1000=$A467)*(成品明细表!$L$6:$L$1000)))</f>
        <v/>
      </c>
      <c r="K467" s="99" t="str">
        <f t="array" ref="K467">IF(A467="","",VLOOKUP(A467,基础资料!A:E,4,0))</f>
        <v/>
      </c>
      <c r="L467" s="81" t="str">
        <f t="array" ref="L467">IF(OR(A467="",J467=""),"",J467*K467)</f>
        <v/>
      </c>
      <c r="M467" s="79" t="str">
        <f t="array" ref="M467">IF(AND(D467="",G467="",J467=""),"",IF(AND(D467="",G467=""),-J467,IF(AND(D467="",J467=""),-G467,IF(AND(G467="",J467=""),D467,IF(D467="",-G467-J467,IF(G467="",D467-J467,IF(J467="",D467-G467,D467-G467-J467)))))))</f>
        <v/>
      </c>
      <c r="N467" s="99" t="str">
        <f t="array" ref="N467">IF(A467="","",VLOOKUP(A467,基础资料!A:E,4,0))</f>
        <v/>
      </c>
      <c r="O467" s="81" t="str">
        <f t="array" ref="O467">IF(OR(A467="",M467=""),"",N467*M467)</f>
        <v/>
      </c>
    </row>
    <row r="468" spans="1:15" s="44" customFormat="1">
      <c r="A468" s="15"/>
      <c r="B468" s="73"/>
      <c r="C468" s="73"/>
      <c r="D468" s="74" t="str">
        <f t="array" ref="D468">IF(SUMPRODUCT((成品明细表!$A$6:$A$1000&gt;=$G$4)*(成品明细表!$A$6:$A$1000&lt;=$H$4)*(成品明细表!$C$6:$C$1000=$A468)*(成品明细表!$F$6:$F$1000))=0,"",SUMPRODUCT((成品明细表!$A$6:$A$1000&gt;=$G$4)*(成品明细表!$A$6:$A$1000&lt;=$H$4)*(成品明细表!$C$6:$C$1000=$A468)*(成品明细表!$F$6:$F$1000)))</f>
        <v/>
      </c>
      <c r="E468" s="75" t="str">
        <f t="array" ref="E468">IF(A468="","",VLOOKUP(A468,基础资料!A:E,4,0))</f>
        <v/>
      </c>
      <c r="F468" s="76" t="str">
        <f t="array" ref="F468">IF(OR(A468="",D468=""),"",E468*D468)</f>
        <v/>
      </c>
      <c r="G468" s="74" t="str">
        <f t="array" ref="G468">IF(SUMPRODUCT((成品明细表!$A$6:$A$1000&gt;=$G$4)*(成品明细表!$A$6:$A$1000&lt;=$H$4)*(成品明细表!$C$6:$C$1000=$A468)*(成品明细表!$I$6:$I$1000))=0,"",SUMPRODUCT((成品明细表!$A$6:$A$1000&gt;=$G$4)*(成品明细表!$A$6:$A$1000&lt;=$H$4)*(成品明细表!$C$6:$C$1000=$A468)*(成品明细表!$I$6:$I$1000)))</f>
        <v/>
      </c>
      <c r="H468" s="75" t="str">
        <f t="array" ref="H468">IF(A468="","",VLOOKUP(A468,基础资料!A:E,4,0))</f>
        <v/>
      </c>
      <c r="I468" s="76" t="str">
        <f t="array" ref="I468">IF(OR(A468="",G468=""),"",G468*H468)</f>
        <v/>
      </c>
      <c r="J468" s="74" t="str">
        <f t="array" ref="J468">IF(SUMPRODUCT((成品明细表!$A$6:$A$1000&gt;=$G$4)*(成品明细表!$A$6:$A$1000&lt;=$H$4)*(成品明细表!$C$6:$C$1000=$A468)*(成品明细表!$L$6:$L$1000))=0,"",SUMPRODUCT((成品明细表!$A$6:$A$1000&gt;=$G$4)*(成品明细表!$A$6:$A$1000&lt;=$H$4)*(成品明细表!$C$6:$C$1000=$A468)*(成品明细表!$L$6:$L$1000)))</f>
        <v/>
      </c>
      <c r="K468" s="98" t="str">
        <f t="array" ref="K468">IF(A468="","",VLOOKUP(A468,基础资料!A:E,4,0))</f>
        <v/>
      </c>
      <c r="L468" s="76" t="str">
        <f t="array" ref="L468">IF(OR(A468="",J468=""),"",J468*K468)</f>
        <v/>
      </c>
      <c r="M468" s="74" t="str">
        <f t="array" ref="M468">IF(AND(D468="",G468="",J468=""),"",IF(AND(D468="",G468=""),-J468,IF(AND(D468="",J468=""),-G468,IF(AND(G468="",J468=""),D468,IF(D468="",-G468-J468,IF(G468="",D468-J468,IF(J468="",D468-G468,D468-G468-J468)))))))</f>
        <v/>
      </c>
      <c r="N468" s="98" t="str">
        <f t="array" ref="N468">IF(A468="","",VLOOKUP(A468,基础资料!A:E,4,0))</f>
        <v/>
      </c>
      <c r="O468" s="76" t="str">
        <f t="array" ref="O468">IF(OR(A468="",M468=""),"",N468*M468)</f>
        <v/>
      </c>
    </row>
    <row r="469" spans="1:15" s="44" customFormat="1">
      <c r="A469" s="77"/>
      <c r="B469" s="78"/>
      <c r="C469" s="78"/>
      <c r="D469" s="79" t="str">
        <f t="array" ref="D469">IF(SUMPRODUCT((成品明细表!$A$6:$A$1000&gt;=$G$4)*(成品明细表!$A$6:$A$1000&lt;=$H$4)*(成品明细表!$C$6:$C$1000=$A469)*(成品明细表!$F$6:$F$1000))=0,"",SUMPRODUCT((成品明细表!$A$6:$A$1000&gt;=$G$4)*(成品明细表!$A$6:$A$1000&lt;=$H$4)*(成品明细表!$C$6:$C$1000=$A469)*(成品明细表!$F$6:$F$1000)))</f>
        <v/>
      </c>
      <c r="E469" s="80" t="str">
        <f t="array" ref="E469">IF(A469="","",VLOOKUP(A469,基础资料!A:E,4,0))</f>
        <v/>
      </c>
      <c r="F469" s="81" t="str">
        <f t="array" ref="F469">IF(OR(A469="",D469=""),"",E469*D469)</f>
        <v/>
      </c>
      <c r="G469" s="79" t="str">
        <f t="array" ref="G469">IF(SUMPRODUCT((成品明细表!$A$6:$A$1000&gt;=$G$4)*(成品明细表!$A$6:$A$1000&lt;=$H$4)*(成品明细表!$C$6:$C$1000=$A469)*(成品明细表!$I$6:$I$1000))=0,"",SUMPRODUCT((成品明细表!$A$6:$A$1000&gt;=$G$4)*(成品明细表!$A$6:$A$1000&lt;=$H$4)*(成品明细表!$C$6:$C$1000=$A469)*(成品明细表!$I$6:$I$1000)))</f>
        <v/>
      </c>
      <c r="H469" s="80" t="str">
        <f t="array" ref="H469">IF(A469="","",VLOOKUP(A469,基础资料!A:E,4,0))</f>
        <v/>
      </c>
      <c r="I469" s="81" t="str">
        <f t="array" ref="I469">IF(OR(A469="",G469=""),"",G469*H469)</f>
        <v/>
      </c>
      <c r="J469" s="79" t="str">
        <f t="array" ref="J469">IF(SUMPRODUCT((成品明细表!$A$6:$A$1000&gt;=$G$4)*(成品明细表!$A$6:$A$1000&lt;=$H$4)*(成品明细表!$C$6:$C$1000=$A469)*(成品明细表!$L$6:$L$1000))=0,"",SUMPRODUCT((成品明细表!$A$6:$A$1000&gt;=$G$4)*(成品明细表!$A$6:$A$1000&lt;=$H$4)*(成品明细表!$C$6:$C$1000=$A469)*(成品明细表!$L$6:$L$1000)))</f>
        <v/>
      </c>
      <c r="K469" s="99" t="str">
        <f t="array" ref="K469">IF(A469="","",VLOOKUP(A469,基础资料!A:E,4,0))</f>
        <v/>
      </c>
      <c r="L469" s="81" t="str">
        <f t="array" ref="L469">IF(OR(A469="",J469=""),"",J469*K469)</f>
        <v/>
      </c>
      <c r="M469" s="79" t="str">
        <f t="array" ref="M469">IF(AND(D469="",G469="",J469=""),"",IF(AND(D469="",G469=""),-J469,IF(AND(D469="",J469=""),-G469,IF(AND(G469="",J469=""),D469,IF(D469="",-G469-J469,IF(G469="",D469-J469,IF(J469="",D469-G469,D469-G469-J469)))))))</f>
        <v/>
      </c>
      <c r="N469" s="99" t="str">
        <f t="array" ref="N469">IF(A469="","",VLOOKUP(A469,基础资料!A:E,4,0))</f>
        <v/>
      </c>
      <c r="O469" s="81" t="str">
        <f t="array" ref="O469">IF(OR(A469="",M469=""),"",N469*M469)</f>
        <v/>
      </c>
    </row>
    <row r="470" spans="1:15" s="44" customFormat="1">
      <c r="A470" s="15"/>
      <c r="B470" s="73"/>
      <c r="C470" s="73"/>
      <c r="D470" s="74" t="str">
        <f t="array" ref="D470">IF(SUMPRODUCT((成品明细表!$A$6:$A$1000&gt;=$G$4)*(成品明细表!$A$6:$A$1000&lt;=$H$4)*(成品明细表!$C$6:$C$1000=$A470)*(成品明细表!$F$6:$F$1000))=0,"",SUMPRODUCT((成品明细表!$A$6:$A$1000&gt;=$G$4)*(成品明细表!$A$6:$A$1000&lt;=$H$4)*(成品明细表!$C$6:$C$1000=$A470)*(成品明细表!$F$6:$F$1000)))</f>
        <v/>
      </c>
      <c r="E470" s="75" t="str">
        <f t="array" ref="E470">IF(A470="","",VLOOKUP(A470,基础资料!A:E,4,0))</f>
        <v/>
      </c>
      <c r="F470" s="76" t="str">
        <f t="array" ref="F470">IF(OR(A470="",D470=""),"",E470*D470)</f>
        <v/>
      </c>
      <c r="G470" s="74" t="str">
        <f t="array" ref="G470">IF(SUMPRODUCT((成品明细表!$A$6:$A$1000&gt;=$G$4)*(成品明细表!$A$6:$A$1000&lt;=$H$4)*(成品明细表!$C$6:$C$1000=$A470)*(成品明细表!$I$6:$I$1000))=0,"",SUMPRODUCT((成品明细表!$A$6:$A$1000&gt;=$G$4)*(成品明细表!$A$6:$A$1000&lt;=$H$4)*(成品明细表!$C$6:$C$1000=$A470)*(成品明细表!$I$6:$I$1000)))</f>
        <v/>
      </c>
      <c r="H470" s="75" t="str">
        <f t="array" ref="H470">IF(A470="","",VLOOKUP(A470,基础资料!A:E,4,0))</f>
        <v/>
      </c>
      <c r="I470" s="76" t="str">
        <f t="array" ref="I470">IF(OR(A470="",G470=""),"",G470*H470)</f>
        <v/>
      </c>
      <c r="J470" s="74" t="str">
        <f t="array" ref="J470">IF(SUMPRODUCT((成品明细表!$A$6:$A$1000&gt;=$G$4)*(成品明细表!$A$6:$A$1000&lt;=$H$4)*(成品明细表!$C$6:$C$1000=$A470)*(成品明细表!$L$6:$L$1000))=0,"",SUMPRODUCT((成品明细表!$A$6:$A$1000&gt;=$G$4)*(成品明细表!$A$6:$A$1000&lt;=$H$4)*(成品明细表!$C$6:$C$1000=$A470)*(成品明细表!$L$6:$L$1000)))</f>
        <v/>
      </c>
      <c r="K470" s="98" t="str">
        <f t="array" ref="K470">IF(A470="","",VLOOKUP(A470,基础资料!A:E,4,0))</f>
        <v/>
      </c>
      <c r="L470" s="76" t="str">
        <f t="array" ref="L470">IF(OR(A470="",J470=""),"",J470*K470)</f>
        <v/>
      </c>
      <c r="M470" s="74" t="str">
        <f t="array" ref="M470">IF(AND(D470="",G470="",J470=""),"",IF(AND(D470="",G470=""),-J470,IF(AND(D470="",J470=""),-G470,IF(AND(G470="",J470=""),D470,IF(D470="",-G470-J470,IF(G470="",D470-J470,IF(J470="",D470-G470,D470-G470-J470)))))))</f>
        <v/>
      </c>
      <c r="N470" s="98" t="str">
        <f t="array" ref="N470">IF(A470="","",VLOOKUP(A470,基础资料!A:E,4,0))</f>
        <v/>
      </c>
      <c r="O470" s="76" t="str">
        <f t="array" ref="O470">IF(OR(A470="",M470=""),"",N470*M470)</f>
        <v/>
      </c>
    </row>
    <row r="471" spans="1:15" s="44" customFormat="1">
      <c r="A471" s="77"/>
      <c r="B471" s="78"/>
      <c r="C471" s="78"/>
      <c r="D471" s="79" t="str">
        <f t="array" ref="D471">IF(SUMPRODUCT((成品明细表!$A$6:$A$1000&gt;=$G$4)*(成品明细表!$A$6:$A$1000&lt;=$H$4)*(成品明细表!$C$6:$C$1000=$A471)*(成品明细表!$F$6:$F$1000))=0,"",SUMPRODUCT((成品明细表!$A$6:$A$1000&gt;=$G$4)*(成品明细表!$A$6:$A$1000&lt;=$H$4)*(成品明细表!$C$6:$C$1000=$A471)*(成品明细表!$F$6:$F$1000)))</f>
        <v/>
      </c>
      <c r="E471" s="80" t="str">
        <f t="array" ref="E471">IF(A471="","",VLOOKUP(A471,基础资料!A:E,4,0))</f>
        <v/>
      </c>
      <c r="F471" s="81" t="str">
        <f t="array" ref="F471">IF(OR(A471="",D471=""),"",E471*D471)</f>
        <v/>
      </c>
      <c r="G471" s="79" t="str">
        <f t="array" ref="G471">IF(SUMPRODUCT((成品明细表!$A$6:$A$1000&gt;=$G$4)*(成品明细表!$A$6:$A$1000&lt;=$H$4)*(成品明细表!$C$6:$C$1000=$A471)*(成品明细表!$I$6:$I$1000))=0,"",SUMPRODUCT((成品明细表!$A$6:$A$1000&gt;=$G$4)*(成品明细表!$A$6:$A$1000&lt;=$H$4)*(成品明细表!$C$6:$C$1000=$A471)*(成品明细表!$I$6:$I$1000)))</f>
        <v/>
      </c>
      <c r="H471" s="80" t="str">
        <f t="array" ref="H471">IF(A471="","",VLOOKUP(A471,基础资料!A:E,4,0))</f>
        <v/>
      </c>
      <c r="I471" s="81" t="str">
        <f t="array" ref="I471">IF(OR(A471="",G471=""),"",G471*H471)</f>
        <v/>
      </c>
      <c r="J471" s="79" t="str">
        <f t="array" ref="J471">IF(SUMPRODUCT((成品明细表!$A$6:$A$1000&gt;=$G$4)*(成品明细表!$A$6:$A$1000&lt;=$H$4)*(成品明细表!$C$6:$C$1000=$A471)*(成品明细表!$L$6:$L$1000))=0,"",SUMPRODUCT((成品明细表!$A$6:$A$1000&gt;=$G$4)*(成品明细表!$A$6:$A$1000&lt;=$H$4)*(成品明细表!$C$6:$C$1000=$A471)*(成品明细表!$L$6:$L$1000)))</f>
        <v/>
      </c>
      <c r="K471" s="99" t="str">
        <f t="array" ref="K471">IF(A471="","",VLOOKUP(A471,基础资料!A:E,4,0))</f>
        <v/>
      </c>
      <c r="L471" s="81" t="str">
        <f t="array" ref="L471">IF(OR(A471="",J471=""),"",J471*K471)</f>
        <v/>
      </c>
      <c r="M471" s="79" t="str">
        <f t="array" ref="M471">IF(AND(D471="",G471="",J471=""),"",IF(AND(D471="",G471=""),-J471,IF(AND(D471="",J471=""),-G471,IF(AND(G471="",J471=""),D471,IF(D471="",-G471-J471,IF(G471="",D471-J471,IF(J471="",D471-G471,D471-G471-J471)))))))</f>
        <v/>
      </c>
      <c r="N471" s="99" t="str">
        <f t="array" ref="N471">IF(A471="","",VLOOKUP(A471,基础资料!A:E,4,0))</f>
        <v/>
      </c>
      <c r="O471" s="81" t="str">
        <f t="array" ref="O471">IF(OR(A471="",M471=""),"",N471*M471)</f>
        <v/>
      </c>
    </row>
    <row r="472" spans="1:15" s="44" customFormat="1">
      <c r="A472" s="15"/>
      <c r="B472" s="73"/>
      <c r="C472" s="73"/>
      <c r="D472" s="74" t="str">
        <f t="array" ref="D472">IF(SUMPRODUCT((成品明细表!$A$6:$A$1000&gt;=$G$4)*(成品明细表!$A$6:$A$1000&lt;=$H$4)*(成品明细表!$C$6:$C$1000=$A472)*(成品明细表!$F$6:$F$1000))=0,"",SUMPRODUCT((成品明细表!$A$6:$A$1000&gt;=$G$4)*(成品明细表!$A$6:$A$1000&lt;=$H$4)*(成品明细表!$C$6:$C$1000=$A472)*(成品明细表!$F$6:$F$1000)))</f>
        <v/>
      </c>
      <c r="E472" s="75" t="str">
        <f t="array" ref="E472">IF(A472="","",VLOOKUP(A472,基础资料!A:E,4,0))</f>
        <v/>
      </c>
      <c r="F472" s="76" t="str">
        <f t="array" ref="F472">IF(OR(A472="",D472=""),"",E472*D472)</f>
        <v/>
      </c>
      <c r="G472" s="74" t="str">
        <f t="array" ref="G472">IF(SUMPRODUCT((成品明细表!$A$6:$A$1000&gt;=$G$4)*(成品明细表!$A$6:$A$1000&lt;=$H$4)*(成品明细表!$C$6:$C$1000=$A472)*(成品明细表!$I$6:$I$1000))=0,"",SUMPRODUCT((成品明细表!$A$6:$A$1000&gt;=$G$4)*(成品明细表!$A$6:$A$1000&lt;=$H$4)*(成品明细表!$C$6:$C$1000=$A472)*(成品明细表!$I$6:$I$1000)))</f>
        <v/>
      </c>
      <c r="H472" s="75" t="str">
        <f t="array" ref="H472">IF(A472="","",VLOOKUP(A472,基础资料!A:E,4,0))</f>
        <v/>
      </c>
      <c r="I472" s="76" t="str">
        <f t="array" ref="I472">IF(OR(A472="",G472=""),"",G472*H472)</f>
        <v/>
      </c>
      <c r="J472" s="74" t="str">
        <f t="array" ref="J472">IF(SUMPRODUCT((成品明细表!$A$6:$A$1000&gt;=$G$4)*(成品明细表!$A$6:$A$1000&lt;=$H$4)*(成品明细表!$C$6:$C$1000=$A472)*(成品明细表!$L$6:$L$1000))=0,"",SUMPRODUCT((成品明细表!$A$6:$A$1000&gt;=$G$4)*(成品明细表!$A$6:$A$1000&lt;=$H$4)*(成品明细表!$C$6:$C$1000=$A472)*(成品明细表!$L$6:$L$1000)))</f>
        <v/>
      </c>
      <c r="K472" s="98" t="str">
        <f t="array" ref="K472">IF(A472="","",VLOOKUP(A472,基础资料!A:E,4,0))</f>
        <v/>
      </c>
      <c r="L472" s="76" t="str">
        <f t="array" ref="L472">IF(OR(A472="",J472=""),"",J472*K472)</f>
        <v/>
      </c>
      <c r="M472" s="74" t="str">
        <f t="array" ref="M472">IF(AND(D472="",G472="",J472=""),"",IF(AND(D472="",G472=""),-J472,IF(AND(D472="",J472=""),-G472,IF(AND(G472="",J472=""),D472,IF(D472="",-G472-J472,IF(G472="",D472-J472,IF(J472="",D472-G472,D472-G472-J472)))))))</f>
        <v/>
      </c>
      <c r="N472" s="98" t="str">
        <f t="array" ref="N472">IF(A472="","",VLOOKUP(A472,基础资料!A:E,4,0))</f>
        <v/>
      </c>
      <c r="O472" s="76" t="str">
        <f t="array" ref="O472">IF(OR(A472="",M472=""),"",N472*M472)</f>
        <v/>
      </c>
    </row>
    <row r="473" spans="1:15" s="44" customFormat="1">
      <c r="A473" s="77"/>
      <c r="B473" s="78"/>
      <c r="C473" s="78"/>
      <c r="D473" s="79" t="str">
        <f t="array" ref="D473">IF(SUMPRODUCT((成品明细表!$A$6:$A$1000&gt;=$G$4)*(成品明细表!$A$6:$A$1000&lt;=$H$4)*(成品明细表!$C$6:$C$1000=$A473)*(成品明细表!$F$6:$F$1000))=0,"",SUMPRODUCT((成品明细表!$A$6:$A$1000&gt;=$G$4)*(成品明细表!$A$6:$A$1000&lt;=$H$4)*(成品明细表!$C$6:$C$1000=$A473)*(成品明细表!$F$6:$F$1000)))</f>
        <v/>
      </c>
      <c r="E473" s="80" t="str">
        <f t="array" ref="E473">IF(A473="","",VLOOKUP(A473,基础资料!A:E,4,0))</f>
        <v/>
      </c>
      <c r="F473" s="81" t="str">
        <f t="array" ref="F473">IF(OR(A473="",D473=""),"",E473*D473)</f>
        <v/>
      </c>
      <c r="G473" s="79" t="str">
        <f t="array" ref="G473">IF(SUMPRODUCT((成品明细表!$A$6:$A$1000&gt;=$G$4)*(成品明细表!$A$6:$A$1000&lt;=$H$4)*(成品明细表!$C$6:$C$1000=$A473)*(成品明细表!$I$6:$I$1000))=0,"",SUMPRODUCT((成品明细表!$A$6:$A$1000&gt;=$G$4)*(成品明细表!$A$6:$A$1000&lt;=$H$4)*(成品明细表!$C$6:$C$1000=$A473)*(成品明细表!$I$6:$I$1000)))</f>
        <v/>
      </c>
      <c r="H473" s="80" t="str">
        <f t="array" ref="H473">IF(A473="","",VLOOKUP(A473,基础资料!A:E,4,0))</f>
        <v/>
      </c>
      <c r="I473" s="81" t="str">
        <f t="array" ref="I473">IF(OR(A473="",G473=""),"",G473*H473)</f>
        <v/>
      </c>
      <c r="J473" s="79" t="str">
        <f t="array" ref="J473">IF(SUMPRODUCT((成品明细表!$A$6:$A$1000&gt;=$G$4)*(成品明细表!$A$6:$A$1000&lt;=$H$4)*(成品明细表!$C$6:$C$1000=$A473)*(成品明细表!$L$6:$L$1000))=0,"",SUMPRODUCT((成品明细表!$A$6:$A$1000&gt;=$G$4)*(成品明细表!$A$6:$A$1000&lt;=$H$4)*(成品明细表!$C$6:$C$1000=$A473)*(成品明细表!$L$6:$L$1000)))</f>
        <v/>
      </c>
      <c r="K473" s="99" t="str">
        <f t="array" ref="K473">IF(A473="","",VLOOKUP(A473,基础资料!A:E,4,0))</f>
        <v/>
      </c>
      <c r="L473" s="81" t="str">
        <f t="array" ref="L473">IF(OR(A473="",J473=""),"",J473*K473)</f>
        <v/>
      </c>
      <c r="M473" s="79" t="str">
        <f t="array" ref="M473">IF(AND(D473="",G473="",J473=""),"",IF(AND(D473="",G473=""),-J473,IF(AND(D473="",J473=""),-G473,IF(AND(G473="",J473=""),D473,IF(D473="",-G473-J473,IF(G473="",D473-J473,IF(J473="",D473-G473,D473-G473-J473)))))))</f>
        <v/>
      </c>
      <c r="N473" s="99" t="str">
        <f t="array" ref="N473">IF(A473="","",VLOOKUP(A473,基础资料!A:E,4,0))</f>
        <v/>
      </c>
      <c r="O473" s="81" t="str">
        <f t="array" ref="O473">IF(OR(A473="",M473=""),"",N473*M473)</f>
        <v/>
      </c>
    </row>
    <row r="474" spans="1:15" s="44" customFormat="1">
      <c r="A474" s="15"/>
      <c r="B474" s="73"/>
      <c r="C474" s="73"/>
      <c r="D474" s="74" t="str">
        <f t="array" ref="D474">IF(SUMPRODUCT((成品明细表!$A$6:$A$1000&gt;=$G$4)*(成品明细表!$A$6:$A$1000&lt;=$H$4)*(成品明细表!$C$6:$C$1000=$A474)*(成品明细表!$F$6:$F$1000))=0,"",SUMPRODUCT((成品明细表!$A$6:$A$1000&gt;=$G$4)*(成品明细表!$A$6:$A$1000&lt;=$H$4)*(成品明细表!$C$6:$C$1000=$A474)*(成品明细表!$F$6:$F$1000)))</f>
        <v/>
      </c>
      <c r="E474" s="75" t="str">
        <f t="array" ref="E474">IF(A474="","",VLOOKUP(A474,基础资料!A:E,4,0))</f>
        <v/>
      </c>
      <c r="F474" s="76" t="str">
        <f t="array" ref="F474">IF(OR(A474="",D474=""),"",E474*D474)</f>
        <v/>
      </c>
      <c r="G474" s="74" t="str">
        <f t="array" ref="G474">IF(SUMPRODUCT((成品明细表!$A$6:$A$1000&gt;=$G$4)*(成品明细表!$A$6:$A$1000&lt;=$H$4)*(成品明细表!$C$6:$C$1000=$A474)*(成品明细表!$I$6:$I$1000))=0,"",SUMPRODUCT((成品明细表!$A$6:$A$1000&gt;=$G$4)*(成品明细表!$A$6:$A$1000&lt;=$H$4)*(成品明细表!$C$6:$C$1000=$A474)*(成品明细表!$I$6:$I$1000)))</f>
        <v/>
      </c>
      <c r="H474" s="75" t="str">
        <f t="array" ref="H474">IF(A474="","",VLOOKUP(A474,基础资料!A:E,4,0))</f>
        <v/>
      </c>
      <c r="I474" s="76" t="str">
        <f t="array" ref="I474">IF(OR(A474="",G474=""),"",G474*H474)</f>
        <v/>
      </c>
      <c r="J474" s="74" t="str">
        <f t="array" ref="J474">IF(SUMPRODUCT((成品明细表!$A$6:$A$1000&gt;=$G$4)*(成品明细表!$A$6:$A$1000&lt;=$H$4)*(成品明细表!$C$6:$C$1000=$A474)*(成品明细表!$L$6:$L$1000))=0,"",SUMPRODUCT((成品明细表!$A$6:$A$1000&gt;=$G$4)*(成品明细表!$A$6:$A$1000&lt;=$H$4)*(成品明细表!$C$6:$C$1000=$A474)*(成品明细表!$L$6:$L$1000)))</f>
        <v/>
      </c>
      <c r="K474" s="98" t="str">
        <f t="array" ref="K474">IF(A474="","",VLOOKUP(A474,基础资料!A:E,4,0))</f>
        <v/>
      </c>
      <c r="L474" s="76" t="str">
        <f t="array" ref="L474">IF(OR(A474="",J474=""),"",J474*K474)</f>
        <v/>
      </c>
      <c r="M474" s="74" t="str">
        <f t="array" ref="M474">IF(AND(D474="",G474="",J474=""),"",IF(AND(D474="",G474=""),-J474,IF(AND(D474="",J474=""),-G474,IF(AND(G474="",J474=""),D474,IF(D474="",-G474-J474,IF(G474="",D474-J474,IF(J474="",D474-G474,D474-G474-J474)))))))</f>
        <v/>
      </c>
      <c r="N474" s="98" t="str">
        <f t="array" ref="N474">IF(A474="","",VLOOKUP(A474,基础资料!A:E,4,0))</f>
        <v/>
      </c>
      <c r="O474" s="76" t="str">
        <f t="array" ref="O474">IF(OR(A474="",M474=""),"",N474*M474)</f>
        <v/>
      </c>
    </row>
    <row r="475" spans="1:15" s="44" customFormat="1">
      <c r="A475" s="77"/>
      <c r="B475" s="78"/>
      <c r="C475" s="78"/>
      <c r="D475" s="79" t="str">
        <f t="array" ref="D475">IF(SUMPRODUCT((成品明细表!$A$6:$A$1000&gt;=$G$4)*(成品明细表!$A$6:$A$1000&lt;=$H$4)*(成品明细表!$C$6:$C$1000=$A475)*(成品明细表!$F$6:$F$1000))=0,"",SUMPRODUCT((成品明细表!$A$6:$A$1000&gt;=$G$4)*(成品明细表!$A$6:$A$1000&lt;=$H$4)*(成品明细表!$C$6:$C$1000=$A475)*(成品明细表!$F$6:$F$1000)))</f>
        <v/>
      </c>
      <c r="E475" s="80" t="str">
        <f t="array" ref="E475">IF(A475="","",VLOOKUP(A475,基础资料!A:E,4,0))</f>
        <v/>
      </c>
      <c r="F475" s="81" t="str">
        <f t="array" ref="F475">IF(OR(A475="",D475=""),"",E475*D475)</f>
        <v/>
      </c>
      <c r="G475" s="79" t="str">
        <f t="array" ref="G475">IF(SUMPRODUCT((成品明细表!$A$6:$A$1000&gt;=$G$4)*(成品明细表!$A$6:$A$1000&lt;=$H$4)*(成品明细表!$C$6:$C$1000=$A475)*(成品明细表!$I$6:$I$1000))=0,"",SUMPRODUCT((成品明细表!$A$6:$A$1000&gt;=$G$4)*(成品明细表!$A$6:$A$1000&lt;=$H$4)*(成品明细表!$C$6:$C$1000=$A475)*(成品明细表!$I$6:$I$1000)))</f>
        <v/>
      </c>
      <c r="H475" s="80" t="str">
        <f t="array" ref="H475">IF(A475="","",VLOOKUP(A475,基础资料!A:E,4,0))</f>
        <v/>
      </c>
      <c r="I475" s="81" t="str">
        <f t="array" ref="I475">IF(OR(A475="",G475=""),"",G475*H475)</f>
        <v/>
      </c>
      <c r="J475" s="79" t="str">
        <f t="array" ref="J475">IF(SUMPRODUCT((成品明细表!$A$6:$A$1000&gt;=$G$4)*(成品明细表!$A$6:$A$1000&lt;=$H$4)*(成品明细表!$C$6:$C$1000=$A475)*(成品明细表!$L$6:$L$1000))=0,"",SUMPRODUCT((成品明细表!$A$6:$A$1000&gt;=$G$4)*(成品明细表!$A$6:$A$1000&lt;=$H$4)*(成品明细表!$C$6:$C$1000=$A475)*(成品明细表!$L$6:$L$1000)))</f>
        <v/>
      </c>
      <c r="K475" s="99" t="str">
        <f t="array" ref="K475">IF(A475="","",VLOOKUP(A475,基础资料!A:E,4,0))</f>
        <v/>
      </c>
      <c r="L475" s="81" t="str">
        <f t="array" ref="L475">IF(OR(A475="",J475=""),"",J475*K475)</f>
        <v/>
      </c>
      <c r="M475" s="79" t="str">
        <f t="array" ref="M475">IF(AND(D475="",G475="",J475=""),"",IF(AND(D475="",G475=""),-J475,IF(AND(D475="",J475=""),-G475,IF(AND(G475="",J475=""),D475,IF(D475="",-G475-J475,IF(G475="",D475-J475,IF(J475="",D475-G475,D475-G475-J475)))))))</f>
        <v/>
      </c>
      <c r="N475" s="99" t="str">
        <f t="array" ref="N475">IF(A475="","",VLOOKUP(A475,基础资料!A:E,4,0))</f>
        <v/>
      </c>
      <c r="O475" s="81" t="str">
        <f t="array" ref="O475">IF(OR(A475="",M475=""),"",N475*M475)</f>
        <v/>
      </c>
    </row>
    <row r="476" spans="1:15" s="44" customFormat="1">
      <c r="A476" s="15"/>
      <c r="B476" s="73"/>
      <c r="C476" s="73"/>
      <c r="D476" s="74" t="str">
        <f t="array" ref="D476">IF(SUMPRODUCT((成品明细表!$A$6:$A$1000&gt;=$G$4)*(成品明细表!$A$6:$A$1000&lt;=$H$4)*(成品明细表!$C$6:$C$1000=$A476)*(成品明细表!$F$6:$F$1000))=0,"",SUMPRODUCT((成品明细表!$A$6:$A$1000&gt;=$G$4)*(成品明细表!$A$6:$A$1000&lt;=$H$4)*(成品明细表!$C$6:$C$1000=$A476)*(成品明细表!$F$6:$F$1000)))</f>
        <v/>
      </c>
      <c r="E476" s="75" t="str">
        <f t="array" ref="E476">IF(A476="","",VLOOKUP(A476,基础资料!A:E,4,0))</f>
        <v/>
      </c>
      <c r="F476" s="76" t="str">
        <f t="array" ref="F476">IF(OR(A476="",D476=""),"",E476*D476)</f>
        <v/>
      </c>
      <c r="G476" s="74" t="str">
        <f t="array" ref="G476">IF(SUMPRODUCT((成品明细表!$A$6:$A$1000&gt;=$G$4)*(成品明细表!$A$6:$A$1000&lt;=$H$4)*(成品明细表!$C$6:$C$1000=$A476)*(成品明细表!$I$6:$I$1000))=0,"",SUMPRODUCT((成品明细表!$A$6:$A$1000&gt;=$G$4)*(成品明细表!$A$6:$A$1000&lt;=$H$4)*(成品明细表!$C$6:$C$1000=$A476)*(成品明细表!$I$6:$I$1000)))</f>
        <v/>
      </c>
      <c r="H476" s="75" t="str">
        <f t="array" ref="H476">IF(A476="","",VLOOKUP(A476,基础资料!A:E,4,0))</f>
        <v/>
      </c>
      <c r="I476" s="76" t="str">
        <f t="array" ref="I476">IF(OR(A476="",G476=""),"",G476*H476)</f>
        <v/>
      </c>
      <c r="J476" s="74" t="str">
        <f t="array" ref="J476">IF(SUMPRODUCT((成品明细表!$A$6:$A$1000&gt;=$G$4)*(成品明细表!$A$6:$A$1000&lt;=$H$4)*(成品明细表!$C$6:$C$1000=$A476)*(成品明细表!$L$6:$L$1000))=0,"",SUMPRODUCT((成品明细表!$A$6:$A$1000&gt;=$G$4)*(成品明细表!$A$6:$A$1000&lt;=$H$4)*(成品明细表!$C$6:$C$1000=$A476)*(成品明细表!$L$6:$L$1000)))</f>
        <v/>
      </c>
      <c r="K476" s="98" t="str">
        <f t="array" ref="K476">IF(A476="","",VLOOKUP(A476,基础资料!A:E,4,0))</f>
        <v/>
      </c>
      <c r="L476" s="76" t="str">
        <f t="array" ref="L476">IF(OR(A476="",J476=""),"",J476*K476)</f>
        <v/>
      </c>
      <c r="M476" s="74" t="str">
        <f t="array" ref="M476">IF(AND(D476="",G476="",J476=""),"",IF(AND(D476="",G476=""),-J476,IF(AND(D476="",J476=""),-G476,IF(AND(G476="",J476=""),D476,IF(D476="",-G476-J476,IF(G476="",D476-J476,IF(J476="",D476-G476,D476-G476-J476)))))))</f>
        <v/>
      </c>
      <c r="N476" s="98" t="str">
        <f t="array" ref="N476">IF(A476="","",VLOOKUP(A476,基础资料!A:E,4,0))</f>
        <v/>
      </c>
      <c r="O476" s="76" t="str">
        <f t="array" ref="O476">IF(OR(A476="",M476=""),"",N476*M476)</f>
        <v/>
      </c>
    </row>
    <row r="477" spans="1:15" s="44" customFormat="1">
      <c r="A477" s="77"/>
      <c r="B477" s="78"/>
      <c r="C477" s="78"/>
      <c r="D477" s="79" t="str">
        <f t="array" ref="D477">IF(SUMPRODUCT((成品明细表!$A$6:$A$1000&gt;=$G$4)*(成品明细表!$A$6:$A$1000&lt;=$H$4)*(成品明细表!$C$6:$C$1000=$A477)*(成品明细表!$F$6:$F$1000))=0,"",SUMPRODUCT((成品明细表!$A$6:$A$1000&gt;=$G$4)*(成品明细表!$A$6:$A$1000&lt;=$H$4)*(成品明细表!$C$6:$C$1000=$A477)*(成品明细表!$F$6:$F$1000)))</f>
        <v/>
      </c>
      <c r="E477" s="80" t="str">
        <f t="array" ref="E477">IF(A477="","",VLOOKUP(A477,基础资料!A:E,4,0))</f>
        <v/>
      </c>
      <c r="F477" s="81" t="str">
        <f t="array" ref="F477">IF(OR(A477="",D477=""),"",E477*D477)</f>
        <v/>
      </c>
      <c r="G477" s="79" t="str">
        <f t="array" ref="G477">IF(SUMPRODUCT((成品明细表!$A$6:$A$1000&gt;=$G$4)*(成品明细表!$A$6:$A$1000&lt;=$H$4)*(成品明细表!$C$6:$C$1000=$A477)*(成品明细表!$I$6:$I$1000))=0,"",SUMPRODUCT((成品明细表!$A$6:$A$1000&gt;=$G$4)*(成品明细表!$A$6:$A$1000&lt;=$H$4)*(成品明细表!$C$6:$C$1000=$A477)*(成品明细表!$I$6:$I$1000)))</f>
        <v/>
      </c>
      <c r="H477" s="80" t="str">
        <f t="array" ref="H477">IF(A477="","",VLOOKUP(A477,基础资料!A:E,4,0))</f>
        <v/>
      </c>
      <c r="I477" s="81" t="str">
        <f t="array" ref="I477">IF(OR(A477="",G477=""),"",G477*H477)</f>
        <v/>
      </c>
      <c r="J477" s="79" t="str">
        <f t="array" ref="J477">IF(SUMPRODUCT((成品明细表!$A$6:$A$1000&gt;=$G$4)*(成品明细表!$A$6:$A$1000&lt;=$H$4)*(成品明细表!$C$6:$C$1000=$A477)*(成品明细表!$L$6:$L$1000))=0,"",SUMPRODUCT((成品明细表!$A$6:$A$1000&gt;=$G$4)*(成品明细表!$A$6:$A$1000&lt;=$H$4)*(成品明细表!$C$6:$C$1000=$A477)*(成品明细表!$L$6:$L$1000)))</f>
        <v/>
      </c>
      <c r="K477" s="99" t="str">
        <f t="array" ref="K477">IF(A477="","",VLOOKUP(A477,基础资料!A:E,4,0))</f>
        <v/>
      </c>
      <c r="L477" s="81" t="str">
        <f t="array" ref="L477">IF(OR(A477="",J477=""),"",J477*K477)</f>
        <v/>
      </c>
      <c r="M477" s="79" t="str">
        <f t="array" ref="M477">IF(AND(D477="",G477="",J477=""),"",IF(AND(D477="",G477=""),-J477,IF(AND(D477="",J477=""),-G477,IF(AND(G477="",J477=""),D477,IF(D477="",-G477-J477,IF(G477="",D477-J477,IF(J477="",D477-G477,D477-G477-J477)))))))</f>
        <v/>
      </c>
      <c r="N477" s="99" t="str">
        <f t="array" ref="N477">IF(A477="","",VLOOKUP(A477,基础资料!A:E,4,0))</f>
        <v/>
      </c>
      <c r="O477" s="81" t="str">
        <f t="array" ref="O477">IF(OR(A477="",M477=""),"",N477*M477)</f>
        <v/>
      </c>
    </row>
    <row r="478" spans="1:15" s="44" customFormat="1">
      <c r="A478" s="15"/>
      <c r="B478" s="73"/>
      <c r="C478" s="73"/>
      <c r="D478" s="74" t="str">
        <f t="array" ref="D478">IF(SUMPRODUCT((成品明细表!$A$6:$A$1000&gt;=$G$4)*(成品明细表!$A$6:$A$1000&lt;=$H$4)*(成品明细表!$C$6:$C$1000=$A478)*(成品明细表!$F$6:$F$1000))=0,"",SUMPRODUCT((成品明细表!$A$6:$A$1000&gt;=$G$4)*(成品明细表!$A$6:$A$1000&lt;=$H$4)*(成品明细表!$C$6:$C$1000=$A478)*(成品明细表!$F$6:$F$1000)))</f>
        <v/>
      </c>
      <c r="E478" s="75" t="str">
        <f t="array" ref="E478">IF(A478="","",VLOOKUP(A478,基础资料!A:E,4,0))</f>
        <v/>
      </c>
      <c r="F478" s="76" t="str">
        <f t="array" ref="F478">IF(OR(A478="",D478=""),"",E478*D478)</f>
        <v/>
      </c>
      <c r="G478" s="74" t="str">
        <f t="array" ref="G478">IF(SUMPRODUCT((成品明细表!$A$6:$A$1000&gt;=$G$4)*(成品明细表!$A$6:$A$1000&lt;=$H$4)*(成品明细表!$C$6:$C$1000=$A478)*(成品明细表!$I$6:$I$1000))=0,"",SUMPRODUCT((成品明细表!$A$6:$A$1000&gt;=$G$4)*(成品明细表!$A$6:$A$1000&lt;=$H$4)*(成品明细表!$C$6:$C$1000=$A478)*(成品明细表!$I$6:$I$1000)))</f>
        <v/>
      </c>
      <c r="H478" s="75" t="str">
        <f t="array" ref="H478">IF(A478="","",VLOOKUP(A478,基础资料!A:E,4,0))</f>
        <v/>
      </c>
      <c r="I478" s="76" t="str">
        <f t="array" ref="I478">IF(OR(A478="",G478=""),"",G478*H478)</f>
        <v/>
      </c>
      <c r="J478" s="74" t="str">
        <f t="array" ref="J478">IF(SUMPRODUCT((成品明细表!$A$6:$A$1000&gt;=$G$4)*(成品明细表!$A$6:$A$1000&lt;=$H$4)*(成品明细表!$C$6:$C$1000=$A478)*(成品明细表!$L$6:$L$1000))=0,"",SUMPRODUCT((成品明细表!$A$6:$A$1000&gt;=$G$4)*(成品明细表!$A$6:$A$1000&lt;=$H$4)*(成品明细表!$C$6:$C$1000=$A478)*(成品明细表!$L$6:$L$1000)))</f>
        <v/>
      </c>
      <c r="K478" s="98" t="str">
        <f t="array" ref="K478">IF(A478="","",VLOOKUP(A478,基础资料!A:E,4,0))</f>
        <v/>
      </c>
      <c r="L478" s="76" t="str">
        <f t="array" ref="L478">IF(OR(A478="",J478=""),"",J478*K478)</f>
        <v/>
      </c>
      <c r="M478" s="74" t="str">
        <f t="array" ref="M478">IF(AND(D478="",G478="",J478=""),"",IF(AND(D478="",G478=""),-J478,IF(AND(D478="",J478=""),-G478,IF(AND(G478="",J478=""),D478,IF(D478="",-G478-J478,IF(G478="",D478-J478,IF(J478="",D478-G478,D478-G478-J478)))))))</f>
        <v/>
      </c>
      <c r="N478" s="98" t="str">
        <f t="array" ref="N478">IF(A478="","",VLOOKUP(A478,基础资料!A:E,4,0))</f>
        <v/>
      </c>
      <c r="O478" s="76" t="str">
        <f t="array" ref="O478">IF(OR(A478="",M478=""),"",N478*M478)</f>
        <v/>
      </c>
    </row>
    <row r="479" spans="1:15" s="44" customFormat="1">
      <c r="A479" s="77"/>
      <c r="B479" s="78"/>
      <c r="C479" s="78"/>
      <c r="D479" s="79" t="str">
        <f t="array" ref="D479">IF(SUMPRODUCT((成品明细表!$A$6:$A$1000&gt;=$G$4)*(成品明细表!$A$6:$A$1000&lt;=$H$4)*(成品明细表!$C$6:$C$1000=$A479)*(成品明细表!$F$6:$F$1000))=0,"",SUMPRODUCT((成品明细表!$A$6:$A$1000&gt;=$G$4)*(成品明细表!$A$6:$A$1000&lt;=$H$4)*(成品明细表!$C$6:$C$1000=$A479)*(成品明细表!$F$6:$F$1000)))</f>
        <v/>
      </c>
      <c r="E479" s="80" t="str">
        <f t="array" ref="E479">IF(A479="","",VLOOKUP(A479,基础资料!A:E,4,0))</f>
        <v/>
      </c>
      <c r="F479" s="81" t="str">
        <f t="array" ref="F479">IF(OR(A479="",D479=""),"",E479*D479)</f>
        <v/>
      </c>
      <c r="G479" s="79" t="str">
        <f t="array" ref="G479">IF(SUMPRODUCT((成品明细表!$A$6:$A$1000&gt;=$G$4)*(成品明细表!$A$6:$A$1000&lt;=$H$4)*(成品明细表!$C$6:$C$1000=$A479)*(成品明细表!$I$6:$I$1000))=0,"",SUMPRODUCT((成品明细表!$A$6:$A$1000&gt;=$G$4)*(成品明细表!$A$6:$A$1000&lt;=$H$4)*(成品明细表!$C$6:$C$1000=$A479)*(成品明细表!$I$6:$I$1000)))</f>
        <v/>
      </c>
      <c r="H479" s="80" t="str">
        <f t="array" ref="H479">IF(A479="","",VLOOKUP(A479,基础资料!A:E,4,0))</f>
        <v/>
      </c>
      <c r="I479" s="81" t="str">
        <f t="array" ref="I479">IF(OR(A479="",G479=""),"",G479*H479)</f>
        <v/>
      </c>
      <c r="J479" s="79" t="str">
        <f t="array" ref="J479">IF(SUMPRODUCT((成品明细表!$A$6:$A$1000&gt;=$G$4)*(成品明细表!$A$6:$A$1000&lt;=$H$4)*(成品明细表!$C$6:$C$1000=$A479)*(成品明细表!$L$6:$L$1000))=0,"",SUMPRODUCT((成品明细表!$A$6:$A$1000&gt;=$G$4)*(成品明细表!$A$6:$A$1000&lt;=$H$4)*(成品明细表!$C$6:$C$1000=$A479)*(成品明细表!$L$6:$L$1000)))</f>
        <v/>
      </c>
      <c r="K479" s="99" t="str">
        <f t="array" ref="K479">IF(A479="","",VLOOKUP(A479,基础资料!A:E,4,0))</f>
        <v/>
      </c>
      <c r="L479" s="81" t="str">
        <f t="array" ref="L479">IF(OR(A479="",J479=""),"",J479*K479)</f>
        <v/>
      </c>
      <c r="M479" s="79" t="str">
        <f t="array" ref="M479">IF(AND(D479="",G479="",J479=""),"",IF(AND(D479="",G479=""),-J479,IF(AND(D479="",J479=""),-G479,IF(AND(G479="",J479=""),D479,IF(D479="",-G479-J479,IF(G479="",D479-J479,IF(J479="",D479-G479,D479-G479-J479)))))))</f>
        <v/>
      </c>
      <c r="N479" s="99" t="str">
        <f t="array" ref="N479">IF(A479="","",VLOOKUP(A479,基础资料!A:E,4,0))</f>
        <v/>
      </c>
      <c r="O479" s="81" t="str">
        <f t="array" ref="O479">IF(OR(A479="",M479=""),"",N479*M479)</f>
        <v/>
      </c>
    </row>
    <row r="480" spans="1:15" s="44" customFormat="1">
      <c r="A480" s="15"/>
      <c r="B480" s="73"/>
      <c r="C480" s="73"/>
      <c r="D480" s="74" t="str">
        <f t="array" ref="D480">IF(SUMPRODUCT((成品明细表!$A$6:$A$1000&gt;=$G$4)*(成品明细表!$A$6:$A$1000&lt;=$H$4)*(成品明细表!$C$6:$C$1000=$A480)*(成品明细表!$F$6:$F$1000))=0,"",SUMPRODUCT((成品明细表!$A$6:$A$1000&gt;=$G$4)*(成品明细表!$A$6:$A$1000&lt;=$H$4)*(成品明细表!$C$6:$C$1000=$A480)*(成品明细表!$F$6:$F$1000)))</f>
        <v/>
      </c>
      <c r="E480" s="75" t="str">
        <f t="array" ref="E480">IF(A480="","",VLOOKUP(A480,基础资料!A:E,4,0))</f>
        <v/>
      </c>
      <c r="F480" s="76" t="str">
        <f t="array" ref="F480">IF(OR(A480="",D480=""),"",E480*D480)</f>
        <v/>
      </c>
      <c r="G480" s="74" t="str">
        <f t="array" ref="G480">IF(SUMPRODUCT((成品明细表!$A$6:$A$1000&gt;=$G$4)*(成品明细表!$A$6:$A$1000&lt;=$H$4)*(成品明细表!$C$6:$C$1000=$A480)*(成品明细表!$I$6:$I$1000))=0,"",SUMPRODUCT((成品明细表!$A$6:$A$1000&gt;=$G$4)*(成品明细表!$A$6:$A$1000&lt;=$H$4)*(成品明细表!$C$6:$C$1000=$A480)*(成品明细表!$I$6:$I$1000)))</f>
        <v/>
      </c>
      <c r="H480" s="75" t="str">
        <f t="array" ref="H480">IF(A480="","",VLOOKUP(A480,基础资料!A:E,4,0))</f>
        <v/>
      </c>
      <c r="I480" s="76" t="str">
        <f t="array" ref="I480">IF(OR(A480="",G480=""),"",G480*H480)</f>
        <v/>
      </c>
      <c r="J480" s="74" t="str">
        <f t="array" ref="J480">IF(SUMPRODUCT((成品明细表!$A$6:$A$1000&gt;=$G$4)*(成品明细表!$A$6:$A$1000&lt;=$H$4)*(成品明细表!$C$6:$C$1000=$A480)*(成品明细表!$L$6:$L$1000))=0,"",SUMPRODUCT((成品明细表!$A$6:$A$1000&gt;=$G$4)*(成品明细表!$A$6:$A$1000&lt;=$H$4)*(成品明细表!$C$6:$C$1000=$A480)*(成品明细表!$L$6:$L$1000)))</f>
        <v/>
      </c>
      <c r="K480" s="98" t="str">
        <f t="array" ref="K480">IF(A480="","",VLOOKUP(A480,基础资料!A:E,4,0))</f>
        <v/>
      </c>
      <c r="L480" s="76" t="str">
        <f t="array" ref="L480">IF(OR(A480="",J480=""),"",J480*K480)</f>
        <v/>
      </c>
      <c r="M480" s="74" t="str">
        <f t="array" ref="M480">IF(AND(D480="",G480="",J480=""),"",IF(AND(D480="",G480=""),-J480,IF(AND(D480="",J480=""),-G480,IF(AND(G480="",J480=""),D480,IF(D480="",-G480-J480,IF(G480="",D480-J480,IF(J480="",D480-G480,D480-G480-J480)))))))</f>
        <v/>
      </c>
      <c r="N480" s="98" t="str">
        <f t="array" ref="N480">IF(A480="","",VLOOKUP(A480,基础资料!A:E,4,0))</f>
        <v/>
      </c>
      <c r="O480" s="76" t="str">
        <f t="array" ref="O480">IF(OR(A480="",M480=""),"",N480*M480)</f>
        <v/>
      </c>
    </row>
    <row r="481" spans="1:15" s="44" customFormat="1">
      <c r="A481" s="77"/>
      <c r="B481" s="78"/>
      <c r="C481" s="78"/>
      <c r="D481" s="79" t="str">
        <f t="array" ref="D481">IF(SUMPRODUCT((成品明细表!$A$6:$A$1000&gt;=$G$4)*(成品明细表!$A$6:$A$1000&lt;=$H$4)*(成品明细表!$C$6:$C$1000=$A481)*(成品明细表!$F$6:$F$1000))=0,"",SUMPRODUCT((成品明细表!$A$6:$A$1000&gt;=$G$4)*(成品明细表!$A$6:$A$1000&lt;=$H$4)*(成品明细表!$C$6:$C$1000=$A481)*(成品明细表!$F$6:$F$1000)))</f>
        <v/>
      </c>
      <c r="E481" s="80" t="str">
        <f t="array" ref="E481">IF(A481="","",VLOOKUP(A481,基础资料!A:E,4,0))</f>
        <v/>
      </c>
      <c r="F481" s="81" t="str">
        <f t="array" ref="F481">IF(OR(A481="",D481=""),"",E481*D481)</f>
        <v/>
      </c>
      <c r="G481" s="79" t="str">
        <f t="array" ref="G481">IF(SUMPRODUCT((成品明细表!$A$6:$A$1000&gt;=$G$4)*(成品明细表!$A$6:$A$1000&lt;=$H$4)*(成品明细表!$C$6:$C$1000=$A481)*(成品明细表!$I$6:$I$1000))=0,"",SUMPRODUCT((成品明细表!$A$6:$A$1000&gt;=$G$4)*(成品明细表!$A$6:$A$1000&lt;=$H$4)*(成品明细表!$C$6:$C$1000=$A481)*(成品明细表!$I$6:$I$1000)))</f>
        <v/>
      </c>
      <c r="H481" s="80" t="str">
        <f t="array" ref="H481">IF(A481="","",VLOOKUP(A481,基础资料!A:E,4,0))</f>
        <v/>
      </c>
      <c r="I481" s="81" t="str">
        <f t="array" ref="I481">IF(OR(A481="",G481=""),"",G481*H481)</f>
        <v/>
      </c>
      <c r="J481" s="79" t="str">
        <f t="array" ref="J481">IF(SUMPRODUCT((成品明细表!$A$6:$A$1000&gt;=$G$4)*(成品明细表!$A$6:$A$1000&lt;=$H$4)*(成品明细表!$C$6:$C$1000=$A481)*(成品明细表!$L$6:$L$1000))=0,"",SUMPRODUCT((成品明细表!$A$6:$A$1000&gt;=$G$4)*(成品明细表!$A$6:$A$1000&lt;=$H$4)*(成品明细表!$C$6:$C$1000=$A481)*(成品明细表!$L$6:$L$1000)))</f>
        <v/>
      </c>
      <c r="K481" s="99" t="str">
        <f t="array" ref="K481">IF(A481="","",VLOOKUP(A481,基础资料!A:E,4,0))</f>
        <v/>
      </c>
      <c r="L481" s="81" t="str">
        <f t="array" ref="L481">IF(OR(A481="",J481=""),"",J481*K481)</f>
        <v/>
      </c>
      <c r="M481" s="79" t="str">
        <f t="array" ref="M481">IF(AND(D481="",G481="",J481=""),"",IF(AND(D481="",G481=""),-J481,IF(AND(D481="",J481=""),-G481,IF(AND(G481="",J481=""),D481,IF(D481="",-G481-J481,IF(G481="",D481-J481,IF(J481="",D481-G481,D481-G481-J481)))))))</f>
        <v/>
      </c>
      <c r="N481" s="99" t="str">
        <f t="array" ref="N481">IF(A481="","",VLOOKUP(A481,基础资料!A:E,4,0))</f>
        <v/>
      </c>
      <c r="O481" s="81" t="str">
        <f t="array" ref="O481">IF(OR(A481="",M481=""),"",N481*M481)</f>
        <v/>
      </c>
    </row>
    <row r="482" spans="1:15" s="44" customFormat="1">
      <c r="A482" s="15"/>
      <c r="B482" s="73"/>
      <c r="C482" s="73"/>
      <c r="D482" s="74" t="str">
        <f t="array" ref="D482">IF(SUMPRODUCT((成品明细表!$A$6:$A$1000&gt;=$G$4)*(成品明细表!$A$6:$A$1000&lt;=$H$4)*(成品明细表!$C$6:$C$1000=$A482)*(成品明细表!$F$6:$F$1000))=0,"",SUMPRODUCT((成品明细表!$A$6:$A$1000&gt;=$G$4)*(成品明细表!$A$6:$A$1000&lt;=$H$4)*(成品明细表!$C$6:$C$1000=$A482)*(成品明细表!$F$6:$F$1000)))</f>
        <v/>
      </c>
      <c r="E482" s="75" t="str">
        <f t="array" ref="E482">IF(A482="","",VLOOKUP(A482,基础资料!A:E,4,0))</f>
        <v/>
      </c>
      <c r="F482" s="76" t="str">
        <f t="array" ref="F482">IF(OR(A482="",D482=""),"",E482*D482)</f>
        <v/>
      </c>
      <c r="G482" s="74" t="str">
        <f t="array" ref="G482">IF(SUMPRODUCT((成品明细表!$A$6:$A$1000&gt;=$G$4)*(成品明细表!$A$6:$A$1000&lt;=$H$4)*(成品明细表!$C$6:$C$1000=$A482)*(成品明细表!$I$6:$I$1000))=0,"",SUMPRODUCT((成品明细表!$A$6:$A$1000&gt;=$G$4)*(成品明细表!$A$6:$A$1000&lt;=$H$4)*(成品明细表!$C$6:$C$1000=$A482)*(成品明细表!$I$6:$I$1000)))</f>
        <v/>
      </c>
      <c r="H482" s="75" t="str">
        <f t="array" ref="H482">IF(A482="","",VLOOKUP(A482,基础资料!A:E,4,0))</f>
        <v/>
      </c>
      <c r="I482" s="76" t="str">
        <f t="array" ref="I482">IF(OR(A482="",G482=""),"",G482*H482)</f>
        <v/>
      </c>
      <c r="J482" s="74" t="str">
        <f t="array" ref="J482">IF(SUMPRODUCT((成品明细表!$A$6:$A$1000&gt;=$G$4)*(成品明细表!$A$6:$A$1000&lt;=$H$4)*(成品明细表!$C$6:$C$1000=$A482)*(成品明细表!$L$6:$L$1000))=0,"",SUMPRODUCT((成品明细表!$A$6:$A$1000&gt;=$G$4)*(成品明细表!$A$6:$A$1000&lt;=$H$4)*(成品明细表!$C$6:$C$1000=$A482)*(成品明细表!$L$6:$L$1000)))</f>
        <v/>
      </c>
      <c r="K482" s="98" t="str">
        <f t="array" ref="K482">IF(A482="","",VLOOKUP(A482,基础资料!A:E,4,0))</f>
        <v/>
      </c>
      <c r="L482" s="76" t="str">
        <f t="array" ref="L482">IF(OR(A482="",J482=""),"",J482*K482)</f>
        <v/>
      </c>
      <c r="M482" s="74" t="str">
        <f t="array" ref="M482">IF(AND(D482="",G482="",J482=""),"",IF(AND(D482="",G482=""),-J482,IF(AND(D482="",J482=""),-G482,IF(AND(G482="",J482=""),D482,IF(D482="",-G482-J482,IF(G482="",D482-J482,IF(J482="",D482-G482,D482-G482-J482)))))))</f>
        <v/>
      </c>
      <c r="N482" s="98" t="str">
        <f t="array" ref="N482">IF(A482="","",VLOOKUP(A482,基础资料!A:E,4,0))</f>
        <v/>
      </c>
      <c r="O482" s="76" t="str">
        <f t="array" ref="O482">IF(OR(A482="",M482=""),"",N482*M482)</f>
        <v/>
      </c>
    </row>
    <row r="483" spans="1:15" s="44" customFormat="1">
      <c r="A483" s="77"/>
      <c r="B483" s="78"/>
      <c r="C483" s="78"/>
      <c r="D483" s="79" t="str">
        <f t="array" ref="D483">IF(SUMPRODUCT((成品明细表!$A$6:$A$1000&gt;=$G$4)*(成品明细表!$A$6:$A$1000&lt;=$H$4)*(成品明细表!$C$6:$C$1000=$A483)*(成品明细表!$F$6:$F$1000))=0,"",SUMPRODUCT((成品明细表!$A$6:$A$1000&gt;=$G$4)*(成品明细表!$A$6:$A$1000&lt;=$H$4)*(成品明细表!$C$6:$C$1000=$A483)*(成品明细表!$F$6:$F$1000)))</f>
        <v/>
      </c>
      <c r="E483" s="80" t="str">
        <f t="array" ref="E483">IF(A483="","",VLOOKUP(A483,基础资料!A:E,4,0))</f>
        <v/>
      </c>
      <c r="F483" s="81" t="str">
        <f t="array" ref="F483">IF(OR(A483="",D483=""),"",E483*D483)</f>
        <v/>
      </c>
      <c r="G483" s="79" t="str">
        <f t="array" ref="G483">IF(SUMPRODUCT((成品明细表!$A$6:$A$1000&gt;=$G$4)*(成品明细表!$A$6:$A$1000&lt;=$H$4)*(成品明细表!$C$6:$C$1000=$A483)*(成品明细表!$I$6:$I$1000))=0,"",SUMPRODUCT((成品明细表!$A$6:$A$1000&gt;=$G$4)*(成品明细表!$A$6:$A$1000&lt;=$H$4)*(成品明细表!$C$6:$C$1000=$A483)*(成品明细表!$I$6:$I$1000)))</f>
        <v/>
      </c>
      <c r="H483" s="80" t="str">
        <f t="array" ref="H483">IF(A483="","",VLOOKUP(A483,基础资料!A:E,4,0))</f>
        <v/>
      </c>
      <c r="I483" s="81" t="str">
        <f t="array" ref="I483">IF(OR(A483="",G483=""),"",G483*H483)</f>
        <v/>
      </c>
      <c r="J483" s="79" t="str">
        <f t="array" ref="J483">IF(SUMPRODUCT((成品明细表!$A$6:$A$1000&gt;=$G$4)*(成品明细表!$A$6:$A$1000&lt;=$H$4)*(成品明细表!$C$6:$C$1000=$A483)*(成品明细表!$L$6:$L$1000))=0,"",SUMPRODUCT((成品明细表!$A$6:$A$1000&gt;=$G$4)*(成品明细表!$A$6:$A$1000&lt;=$H$4)*(成品明细表!$C$6:$C$1000=$A483)*(成品明细表!$L$6:$L$1000)))</f>
        <v/>
      </c>
      <c r="K483" s="99" t="str">
        <f t="array" ref="K483">IF(A483="","",VLOOKUP(A483,基础资料!A:E,4,0))</f>
        <v/>
      </c>
      <c r="L483" s="81" t="str">
        <f t="array" ref="L483">IF(OR(A483="",J483=""),"",J483*K483)</f>
        <v/>
      </c>
      <c r="M483" s="79" t="str">
        <f t="array" ref="M483">IF(AND(D483="",G483="",J483=""),"",IF(AND(D483="",G483=""),-J483,IF(AND(D483="",J483=""),-G483,IF(AND(G483="",J483=""),D483,IF(D483="",-G483-J483,IF(G483="",D483-J483,IF(J483="",D483-G483,D483-G483-J483)))))))</f>
        <v/>
      </c>
      <c r="N483" s="99" t="str">
        <f t="array" ref="N483">IF(A483="","",VLOOKUP(A483,基础资料!A:E,4,0))</f>
        <v/>
      </c>
      <c r="O483" s="81" t="str">
        <f t="array" ref="O483">IF(OR(A483="",M483=""),"",N483*M483)</f>
        <v/>
      </c>
    </row>
    <row r="484" spans="1:15" s="44" customFormat="1">
      <c r="A484" s="15"/>
      <c r="B484" s="73"/>
      <c r="C484" s="73"/>
      <c r="D484" s="74" t="str">
        <f t="array" ref="D484">IF(SUMPRODUCT((成品明细表!$A$6:$A$1000&gt;=$G$4)*(成品明细表!$A$6:$A$1000&lt;=$H$4)*(成品明细表!$C$6:$C$1000=$A484)*(成品明细表!$F$6:$F$1000))=0,"",SUMPRODUCT((成品明细表!$A$6:$A$1000&gt;=$G$4)*(成品明细表!$A$6:$A$1000&lt;=$H$4)*(成品明细表!$C$6:$C$1000=$A484)*(成品明细表!$F$6:$F$1000)))</f>
        <v/>
      </c>
      <c r="E484" s="75" t="str">
        <f t="array" ref="E484">IF(A484="","",VLOOKUP(A484,基础资料!A:E,4,0))</f>
        <v/>
      </c>
      <c r="F484" s="76" t="str">
        <f t="array" ref="F484">IF(OR(A484="",D484=""),"",E484*D484)</f>
        <v/>
      </c>
      <c r="G484" s="74" t="str">
        <f t="array" ref="G484">IF(SUMPRODUCT((成品明细表!$A$6:$A$1000&gt;=$G$4)*(成品明细表!$A$6:$A$1000&lt;=$H$4)*(成品明细表!$C$6:$C$1000=$A484)*(成品明细表!$I$6:$I$1000))=0,"",SUMPRODUCT((成品明细表!$A$6:$A$1000&gt;=$G$4)*(成品明细表!$A$6:$A$1000&lt;=$H$4)*(成品明细表!$C$6:$C$1000=$A484)*(成品明细表!$I$6:$I$1000)))</f>
        <v/>
      </c>
      <c r="H484" s="75" t="str">
        <f t="array" ref="H484">IF(A484="","",VLOOKUP(A484,基础资料!A:E,4,0))</f>
        <v/>
      </c>
      <c r="I484" s="76" t="str">
        <f t="array" ref="I484">IF(OR(A484="",G484=""),"",G484*H484)</f>
        <v/>
      </c>
      <c r="J484" s="74" t="str">
        <f t="array" ref="J484">IF(SUMPRODUCT((成品明细表!$A$6:$A$1000&gt;=$G$4)*(成品明细表!$A$6:$A$1000&lt;=$H$4)*(成品明细表!$C$6:$C$1000=$A484)*(成品明细表!$L$6:$L$1000))=0,"",SUMPRODUCT((成品明细表!$A$6:$A$1000&gt;=$G$4)*(成品明细表!$A$6:$A$1000&lt;=$H$4)*(成品明细表!$C$6:$C$1000=$A484)*(成品明细表!$L$6:$L$1000)))</f>
        <v/>
      </c>
      <c r="K484" s="98" t="str">
        <f t="array" ref="K484">IF(A484="","",VLOOKUP(A484,基础资料!A:E,4,0))</f>
        <v/>
      </c>
      <c r="L484" s="76" t="str">
        <f t="array" ref="L484">IF(OR(A484="",J484=""),"",J484*K484)</f>
        <v/>
      </c>
      <c r="M484" s="74" t="str">
        <f t="array" ref="M484">IF(AND(D484="",G484="",J484=""),"",IF(AND(D484="",G484=""),-J484,IF(AND(D484="",J484=""),-G484,IF(AND(G484="",J484=""),D484,IF(D484="",-G484-J484,IF(G484="",D484-J484,IF(J484="",D484-G484,D484-G484-J484)))))))</f>
        <v/>
      </c>
      <c r="N484" s="98" t="str">
        <f t="array" ref="N484">IF(A484="","",VLOOKUP(A484,基础资料!A:E,4,0))</f>
        <v/>
      </c>
      <c r="O484" s="76" t="str">
        <f t="array" ref="O484">IF(OR(A484="",M484=""),"",N484*M484)</f>
        <v/>
      </c>
    </row>
    <row r="485" spans="1:15" s="44" customFormat="1">
      <c r="A485" s="77"/>
      <c r="B485" s="78"/>
      <c r="C485" s="78"/>
      <c r="D485" s="79" t="str">
        <f t="array" ref="D485">IF(SUMPRODUCT((成品明细表!$A$6:$A$1000&gt;=$G$4)*(成品明细表!$A$6:$A$1000&lt;=$H$4)*(成品明细表!$C$6:$C$1000=$A485)*(成品明细表!$F$6:$F$1000))=0,"",SUMPRODUCT((成品明细表!$A$6:$A$1000&gt;=$G$4)*(成品明细表!$A$6:$A$1000&lt;=$H$4)*(成品明细表!$C$6:$C$1000=$A485)*(成品明细表!$F$6:$F$1000)))</f>
        <v/>
      </c>
      <c r="E485" s="80" t="str">
        <f t="array" ref="E485">IF(A485="","",VLOOKUP(A485,基础资料!A:E,4,0))</f>
        <v/>
      </c>
      <c r="F485" s="81" t="str">
        <f t="array" ref="F485">IF(OR(A485="",D485=""),"",E485*D485)</f>
        <v/>
      </c>
      <c r="G485" s="79" t="str">
        <f t="array" ref="G485">IF(SUMPRODUCT((成品明细表!$A$6:$A$1000&gt;=$G$4)*(成品明细表!$A$6:$A$1000&lt;=$H$4)*(成品明细表!$C$6:$C$1000=$A485)*(成品明细表!$I$6:$I$1000))=0,"",SUMPRODUCT((成品明细表!$A$6:$A$1000&gt;=$G$4)*(成品明细表!$A$6:$A$1000&lt;=$H$4)*(成品明细表!$C$6:$C$1000=$A485)*(成品明细表!$I$6:$I$1000)))</f>
        <v/>
      </c>
      <c r="H485" s="80" t="str">
        <f t="array" ref="H485">IF(A485="","",VLOOKUP(A485,基础资料!A:E,4,0))</f>
        <v/>
      </c>
      <c r="I485" s="81" t="str">
        <f t="array" ref="I485">IF(OR(A485="",G485=""),"",G485*H485)</f>
        <v/>
      </c>
      <c r="J485" s="79" t="str">
        <f t="array" ref="J485">IF(SUMPRODUCT((成品明细表!$A$6:$A$1000&gt;=$G$4)*(成品明细表!$A$6:$A$1000&lt;=$H$4)*(成品明细表!$C$6:$C$1000=$A485)*(成品明细表!$L$6:$L$1000))=0,"",SUMPRODUCT((成品明细表!$A$6:$A$1000&gt;=$G$4)*(成品明细表!$A$6:$A$1000&lt;=$H$4)*(成品明细表!$C$6:$C$1000=$A485)*(成品明细表!$L$6:$L$1000)))</f>
        <v/>
      </c>
      <c r="K485" s="99" t="str">
        <f t="array" ref="K485">IF(A485="","",VLOOKUP(A485,基础资料!A:E,4,0))</f>
        <v/>
      </c>
      <c r="L485" s="81" t="str">
        <f t="array" ref="L485">IF(OR(A485="",J485=""),"",J485*K485)</f>
        <v/>
      </c>
      <c r="M485" s="79" t="str">
        <f t="array" ref="M485">IF(AND(D485="",G485="",J485=""),"",IF(AND(D485="",G485=""),-J485,IF(AND(D485="",J485=""),-G485,IF(AND(G485="",J485=""),D485,IF(D485="",-G485-J485,IF(G485="",D485-J485,IF(J485="",D485-G485,D485-G485-J485)))))))</f>
        <v/>
      </c>
      <c r="N485" s="99" t="str">
        <f t="array" ref="N485">IF(A485="","",VLOOKUP(A485,基础资料!A:E,4,0))</f>
        <v/>
      </c>
      <c r="O485" s="81" t="str">
        <f t="array" ref="O485">IF(OR(A485="",M485=""),"",N485*M485)</f>
        <v/>
      </c>
    </row>
    <row r="486" spans="1:15" s="44" customFormat="1">
      <c r="A486" s="15"/>
      <c r="B486" s="73"/>
      <c r="C486" s="73"/>
      <c r="D486" s="74" t="str">
        <f t="array" ref="D486">IF(SUMPRODUCT((成品明细表!$A$6:$A$1000&gt;=$G$4)*(成品明细表!$A$6:$A$1000&lt;=$H$4)*(成品明细表!$C$6:$C$1000=$A486)*(成品明细表!$F$6:$F$1000))=0,"",SUMPRODUCT((成品明细表!$A$6:$A$1000&gt;=$G$4)*(成品明细表!$A$6:$A$1000&lt;=$H$4)*(成品明细表!$C$6:$C$1000=$A486)*(成品明细表!$F$6:$F$1000)))</f>
        <v/>
      </c>
      <c r="E486" s="75" t="str">
        <f t="array" ref="E486">IF(A486="","",VLOOKUP(A486,基础资料!A:E,4,0))</f>
        <v/>
      </c>
      <c r="F486" s="76" t="str">
        <f t="array" ref="F486">IF(OR(A486="",D486=""),"",E486*D486)</f>
        <v/>
      </c>
      <c r="G486" s="74" t="str">
        <f t="array" ref="G486">IF(SUMPRODUCT((成品明细表!$A$6:$A$1000&gt;=$G$4)*(成品明细表!$A$6:$A$1000&lt;=$H$4)*(成品明细表!$C$6:$C$1000=$A486)*(成品明细表!$I$6:$I$1000))=0,"",SUMPRODUCT((成品明细表!$A$6:$A$1000&gt;=$G$4)*(成品明细表!$A$6:$A$1000&lt;=$H$4)*(成品明细表!$C$6:$C$1000=$A486)*(成品明细表!$I$6:$I$1000)))</f>
        <v/>
      </c>
      <c r="H486" s="75" t="str">
        <f t="array" ref="H486">IF(A486="","",VLOOKUP(A486,基础资料!A:E,4,0))</f>
        <v/>
      </c>
      <c r="I486" s="76" t="str">
        <f t="array" ref="I486">IF(OR(A486="",G486=""),"",G486*H486)</f>
        <v/>
      </c>
      <c r="J486" s="74" t="str">
        <f t="array" ref="J486">IF(SUMPRODUCT((成品明细表!$A$6:$A$1000&gt;=$G$4)*(成品明细表!$A$6:$A$1000&lt;=$H$4)*(成品明细表!$C$6:$C$1000=$A486)*(成品明细表!$L$6:$L$1000))=0,"",SUMPRODUCT((成品明细表!$A$6:$A$1000&gt;=$G$4)*(成品明细表!$A$6:$A$1000&lt;=$H$4)*(成品明细表!$C$6:$C$1000=$A486)*(成品明细表!$L$6:$L$1000)))</f>
        <v/>
      </c>
      <c r="K486" s="98" t="str">
        <f t="array" ref="K486">IF(A486="","",VLOOKUP(A486,基础资料!A:E,4,0))</f>
        <v/>
      </c>
      <c r="L486" s="76" t="str">
        <f t="array" ref="L486">IF(OR(A486="",J486=""),"",J486*K486)</f>
        <v/>
      </c>
      <c r="M486" s="74" t="str">
        <f t="array" ref="M486">IF(AND(D486="",G486="",J486=""),"",IF(AND(D486="",G486=""),-J486,IF(AND(D486="",J486=""),-G486,IF(AND(G486="",J486=""),D486,IF(D486="",-G486-J486,IF(G486="",D486-J486,IF(J486="",D486-G486,D486-G486-J486)))))))</f>
        <v/>
      </c>
      <c r="N486" s="98" t="str">
        <f t="array" ref="N486">IF(A486="","",VLOOKUP(A486,基础资料!A:E,4,0))</f>
        <v/>
      </c>
      <c r="O486" s="76" t="str">
        <f t="array" ref="O486">IF(OR(A486="",M486=""),"",N486*M486)</f>
        <v/>
      </c>
    </row>
    <row r="487" spans="1:15" s="44" customFormat="1">
      <c r="A487" s="77"/>
      <c r="B487" s="78"/>
      <c r="C487" s="78"/>
      <c r="D487" s="79" t="str">
        <f t="array" ref="D487">IF(SUMPRODUCT((成品明细表!$A$6:$A$1000&gt;=$G$4)*(成品明细表!$A$6:$A$1000&lt;=$H$4)*(成品明细表!$C$6:$C$1000=$A487)*(成品明细表!$F$6:$F$1000))=0,"",SUMPRODUCT((成品明细表!$A$6:$A$1000&gt;=$G$4)*(成品明细表!$A$6:$A$1000&lt;=$H$4)*(成品明细表!$C$6:$C$1000=$A487)*(成品明细表!$F$6:$F$1000)))</f>
        <v/>
      </c>
      <c r="E487" s="80" t="str">
        <f t="array" ref="E487">IF(A487="","",VLOOKUP(A487,基础资料!A:E,4,0))</f>
        <v/>
      </c>
      <c r="F487" s="81" t="str">
        <f t="array" ref="F487">IF(OR(A487="",D487=""),"",E487*D487)</f>
        <v/>
      </c>
      <c r="G487" s="79" t="str">
        <f t="array" ref="G487">IF(SUMPRODUCT((成品明细表!$A$6:$A$1000&gt;=$G$4)*(成品明细表!$A$6:$A$1000&lt;=$H$4)*(成品明细表!$C$6:$C$1000=$A487)*(成品明细表!$I$6:$I$1000))=0,"",SUMPRODUCT((成品明细表!$A$6:$A$1000&gt;=$G$4)*(成品明细表!$A$6:$A$1000&lt;=$H$4)*(成品明细表!$C$6:$C$1000=$A487)*(成品明细表!$I$6:$I$1000)))</f>
        <v/>
      </c>
      <c r="H487" s="80" t="str">
        <f t="array" ref="H487">IF(A487="","",VLOOKUP(A487,基础资料!A:E,4,0))</f>
        <v/>
      </c>
      <c r="I487" s="81" t="str">
        <f t="array" ref="I487">IF(OR(A487="",G487=""),"",G487*H487)</f>
        <v/>
      </c>
      <c r="J487" s="79" t="str">
        <f t="array" ref="J487">IF(SUMPRODUCT((成品明细表!$A$6:$A$1000&gt;=$G$4)*(成品明细表!$A$6:$A$1000&lt;=$H$4)*(成品明细表!$C$6:$C$1000=$A487)*(成品明细表!$L$6:$L$1000))=0,"",SUMPRODUCT((成品明细表!$A$6:$A$1000&gt;=$G$4)*(成品明细表!$A$6:$A$1000&lt;=$H$4)*(成品明细表!$C$6:$C$1000=$A487)*(成品明细表!$L$6:$L$1000)))</f>
        <v/>
      </c>
      <c r="K487" s="99" t="str">
        <f t="array" ref="K487">IF(A487="","",VLOOKUP(A487,基础资料!A:E,4,0))</f>
        <v/>
      </c>
      <c r="L487" s="81" t="str">
        <f t="array" ref="L487">IF(OR(A487="",J487=""),"",J487*K487)</f>
        <v/>
      </c>
      <c r="M487" s="79" t="str">
        <f t="array" ref="M487">IF(AND(D487="",G487="",J487=""),"",IF(AND(D487="",G487=""),-J487,IF(AND(D487="",J487=""),-G487,IF(AND(G487="",J487=""),D487,IF(D487="",-G487-J487,IF(G487="",D487-J487,IF(J487="",D487-G487,D487-G487-J487)))))))</f>
        <v/>
      </c>
      <c r="N487" s="99" t="str">
        <f t="array" ref="N487">IF(A487="","",VLOOKUP(A487,基础资料!A:E,4,0))</f>
        <v/>
      </c>
      <c r="O487" s="81" t="str">
        <f t="array" ref="O487">IF(OR(A487="",M487=""),"",N487*M487)</f>
        <v/>
      </c>
    </row>
    <row r="488" spans="1:15" s="44" customFormat="1">
      <c r="A488" s="15"/>
      <c r="B488" s="73"/>
      <c r="C488" s="73"/>
      <c r="D488" s="74" t="str">
        <f t="array" ref="D488">IF(SUMPRODUCT((成品明细表!$A$6:$A$1000&gt;=$G$4)*(成品明细表!$A$6:$A$1000&lt;=$H$4)*(成品明细表!$C$6:$C$1000=$A488)*(成品明细表!$F$6:$F$1000))=0,"",SUMPRODUCT((成品明细表!$A$6:$A$1000&gt;=$G$4)*(成品明细表!$A$6:$A$1000&lt;=$H$4)*(成品明细表!$C$6:$C$1000=$A488)*(成品明细表!$F$6:$F$1000)))</f>
        <v/>
      </c>
      <c r="E488" s="75" t="str">
        <f t="array" ref="E488">IF(A488="","",VLOOKUP(A488,基础资料!A:E,4,0))</f>
        <v/>
      </c>
      <c r="F488" s="76" t="str">
        <f t="array" ref="F488">IF(OR(A488="",D488=""),"",E488*D488)</f>
        <v/>
      </c>
      <c r="G488" s="74" t="str">
        <f t="array" ref="G488">IF(SUMPRODUCT((成品明细表!$A$6:$A$1000&gt;=$G$4)*(成品明细表!$A$6:$A$1000&lt;=$H$4)*(成品明细表!$C$6:$C$1000=$A488)*(成品明细表!$I$6:$I$1000))=0,"",SUMPRODUCT((成品明细表!$A$6:$A$1000&gt;=$G$4)*(成品明细表!$A$6:$A$1000&lt;=$H$4)*(成品明细表!$C$6:$C$1000=$A488)*(成品明细表!$I$6:$I$1000)))</f>
        <v/>
      </c>
      <c r="H488" s="75" t="str">
        <f t="array" ref="H488">IF(A488="","",VLOOKUP(A488,基础资料!A:E,4,0))</f>
        <v/>
      </c>
      <c r="I488" s="76" t="str">
        <f t="array" ref="I488">IF(OR(A488="",G488=""),"",G488*H488)</f>
        <v/>
      </c>
      <c r="J488" s="74" t="str">
        <f t="array" ref="J488">IF(SUMPRODUCT((成品明细表!$A$6:$A$1000&gt;=$G$4)*(成品明细表!$A$6:$A$1000&lt;=$H$4)*(成品明细表!$C$6:$C$1000=$A488)*(成品明细表!$L$6:$L$1000))=0,"",SUMPRODUCT((成品明细表!$A$6:$A$1000&gt;=$G$4)*(成品明细表!$A$6:$A$1000&lt;=$H$4)*(成品明细表!$C$6:$C$1000=$A488)*(成品明细表!$L$6:$L$1000)))</f>
        <v/>
      </c>
      <c r="K488" s="98" t="str">
        <f t="array" ref="K488">IF(A488="","",VLOOKUP(A488,基础资料!A:E,4,0))</f>
        <v/>
      </c>
      <c r="L488" s="76" t="str">
        <f t="array" ref="L488">IF(OR(A488="",J488=""),"",J488*K488)</f>
        <v/>
      </c>
      <c r="M488" s="74" t="str">
        <f t="array" ref="M488">IF(AND(D488="",G488="",J488=""),"",IF(AND(D488="",G488=""),-J488,IF(AND(D488="",J488=""),-G488,IF(AND(G488="",J488=""),D488,IF(D488="",-G488-J488,IF(G488="",D488-J488,IF(J488="",D488-G488,D488-G488-J488)))))))</f>
        <v/>
      </c>
      <c r="N488" s="98" t="str">
        <f t="array" ref="N488">IF(A488="","",VLOOKUP(A488,基础资料!A:E,4,0))</f>
        <v/>
      </c>
      <c r="O488" s="76" t="str">
        <f t="array" ref="O488">IF(OR(A488="",M488=""),"",N488*M488)</f>
        <v/>
      </c>
    </row>
    <row r="489" spans="1:15" s="44" customFormat="1">
      <c r="A489" s="77"/>
      <c r="B489" s="78"/>
      <c r="C489" s="78"/>
      <c r="D489" s="79" t="str">
        <f t="array" ref="D489">IF(SUMPRODUCT((成品明细表!$A$6:$A$1000&gt;=$G$4)*(成品明细表!$A$6:$A$1000&lt;=$H$4)*(成品明细表!$C$6:$C$1000=$A489)*(成品明细表!$F$6:$F$1000))=0,"",SUMPRODUCT((成品明细表!$A$6:$A$1000&gt;=$G$4)*(成品明细表!$A$6:$A$1000&lt;=$H$4)*(成品明细表!$C$6:$C$1000=$A489)*(成品明细表!$F$6:$F$1000)))</f>
        <v/>
      </c>
      <c r="E489" s="80" t="str">
        <f t="array" ref="E489">IF(A489="","",VLOOKUP(A489,基础资料!A:E,4,0))</f>
        <v/>
      </c>
      <c r="F489" s="81" t="str">
        <f t="array" ref="F489">IF(OR(A489="",D489=""),"",E489*D489)</f>
        <v/>
      </c>
      <c r="G489" s="79" t="str">
        <f t="array" ref="G489">IF(SUMPRODUCT((成品明细表!$A$6:$A$1000&gt;=$G$4)*(成品明细表!$A$6:$A$1000&lt;=$H$4)*(成品明细表!$C$6:$C$1000=$A489)*(成品明细表!$I$6:$I$1000))=0,"",SUMPRODUCT((成品明细表!$A$6:$A$1000&gt;=$G$4)*(成品明细表!$A$6:$A$1000&lt;=$H$4)*(成品明细表!$C$6:$C$1000=$A489)*(成品明细表!$I$6:$I$1000)))</f>
        <v/>
      </c>
      <c r="H489" s="80" t="str">
        <f t="array" ref="H489">IF(A489="","",VLOOKUP(A489,基础资料!A:E,4,0))</f>
        <v/>
      </c>
      <c r="I489" s="81" t="str">
        <f t="array" ref="I489">IF(OR(A489="",G489=""),"",G489*H489)</f>
        <v/>
      </c>
      <c r="J489" s="79" t="str">
        <f t="array" ref="J489">IF(SUMPRODUCT((成品明细表!$A$6:$A$1000&gt;=$G$4)*(成品明细表!$A$6:$A$1000&lt;=$H$4)*(成品明细表!$C$6:$C$1000=$A489)*(成品明细表!$L$6:$L$1000))=0,"",SUMPRODUCT((成品明细表!$A$6:$A$1000&gt;=$G$4)*(成品明细表!$A$6:$A$1000&lt;=$H$4)*(成品明细表!$C$6:$C$1000=$A489)*(成品明细表!$L$6:$L$1000)))</f>
        <v/>
      </c>
      <c r="K489" s="99" t="str">
        <f t="array" ref="K489">IF(A489="","",VLOOKUP(A489,基础资料!A:E,4,0))</f>
        <v/>
      </c>
      <c r="L489" s="81" t="str">
        <f t="array" ref="L489">IF(OR(A489="",J489=""),"",J489*K489)</f>
        <v/>
      </c>
      <c r="M489" s="79" t="str">
        <f t="array" ref="M489">IF(AND(D489="",G489="",J489=""),"",IF(AND(D489="",G489=""),-J489,IF(AND(D489="",J489=""),-G489,IF(AND(G489="",J489=""),D489,IF(D489="",-G489-J489,IF(G489="",D489-J489,IF(J489="",D489-G489,D489-G489-J489)))))))</f>
        <v/>
      </c>
      <c r="N489" s="99" t="str">
        <f t="array" ref="N489">IF(A489="","",VLOOKUP(A489,基础资料!A:E,4,0))</f>
        <v/>
      </c>
      <c r="O489" s="81" t="str">
        <f t="array" ref="O489">IF(OR(A489="",M489=""),"",N489*M489)</f>
        <v/>
      </c>
    </row>
    <row r="490" spans="1:15" s="44" customFormat="1">
      <c r="A490" s="15"/>
      <c r="B490" s="73"/>
      <c r="C490" s="73"/>
      <c r="D490" s="74" t="str">
        <f t="array" ref="D490">IF(SUMPRODUCT((成品明细表!$A$6:$A$1000&gt;=$G$4)*(成品明细表!$A$6:$A$1000&lt;=$H$4)*(成品明细表!$C$6:$C$1000=$A490)*(成品明细表!$F$6:$F$1000))=0,"",SUMPRODUCT((成品明细表!$A$6:$A$1000&gt;=$G$4)*(成品明细表!$A$6:$A$1000&lt;=$H$4)*(成品明细表!$C$6:$C$1000=$A490)*(成品明细表!$F$6:$F$1000)))</f>
        <v/>
      </c>
      <c r="E490" s="75" t="str">
        <f t="array" ref="E490">IF(A490="","",VLOOKUP(A490,基础资料!A:E,4,0))</f>
        <v/>
      </c>
      <c r="F490" s="76" t="str">
        <f t="array" ref="F490">IF(OR(A490="",D490=""),"",E490*D490)</f>
        <v/>
      </c>
      <c r="G490" s="74" t="str">
        <f t="array" ref="G490">IF(SUMPRODUCT((成品明细表!$A$6:$A$1000&gt;=$G$4)*(成品明细表!$A$6:$A$1000&lt;=$H$4)*(成品明细表!$C$6:$C$1000=$A490)*(成品明细表!$I$6:$I$1000))=0,"",SUMPRODUCT((成品明细表!$A$6:$A$1000&gt;=$G$4)*(成品明细表!$A$6:$A$1000&lt;=$H$4)*(成品明细表!$C$6:$C$1000=$A490)*(成品明细表!$I$6:$I$1000)))</f>
        <v/>
      </c>
      <c r="H490" s="75" t="str">
        <f t="array" ref="H490">IF(A490="","",VLOOKUP(A490,基础资料!A:E,4,0))</f>
        <v/>
      </c>
      <c r="I490" s="76" t="str">
        <f t="array" ref="I490">IF(OR(A490="",G490=""),"",G490*H490)</f>
        <v/>
      </c>
      <c r="J490" s="74" t="str">
        <f t="array" ref="J490">IF(SUMPRODUCT((成品明细表!$A$6:$A$1000&gt;=$G$4)*(成品明细表!$A$6:$A$1000&lt;=$H$4)*(成品明细表!$C$6:$C$1000=$A490)*(成品明细表!$L$6:$L$1000))=0,"",SUMPRODUCT((成品明细表!$A$6:$A$1000&gt;=$G$4)*(成品明细表!$A$6:$A$1000&lt;=$H$4)*(成品明细表!$C$6:$C$1000=$A490)*(成品明细表!$L$6:$L$1000)))</f>
        <v/>
      </c>
      <c r="K490" s="98" t="str">
        <f t="array" ref="K490">IF(A490="","",VLOOKUP(A490,基础资料!A:E,4,0))</f>
        <v/>
      </c>
      <c r="L490" s="76" t="str">
        <f t="array" ref="L490">IF(OR(A490="",J490=""),"",J490*K490)</f>
        <v/>
      </c>
      <c r="M490" s="74" t="str">
        <f t="array" ref="M490">IF(AND(D490="",G490="",J490=""),"",IF(AND(D490="",G490=""),-J490,IF(AND(D490="",J490=""),-G490,IF(AND(G490="",J490=""),D490,IF(D490="",-G490-J490,IF(G490="",D490-J490,IF(J490="",D490-G490,D490-G490-J490)))))))</f>
        <v/>
      </c>
      <c r="N490" s="98" t="str">
        <f t="array" ref="N490">IF(A490="","",VLOOKUP(A490,基础资料!A:E,4,0))</f>
        <v/>
      </c>
      <c r="O490" s="76" t="str">
        <f t="array" ref="O490">IF(OR(A490="",M490=""),"",N490*M490)</f>
        <v/>
      </c>
    </row>
    <row r="491" spans="1:15" s="44" customFormat="1">
      <c r="A491" s="77"/>
      <c r="B491" s="78"/>
      <c r="C491" s="78"/>
      <c r="D491" s="79" t="str">
        <f t="array" ref="D491">IF(SUMPRODUCT((成品明细表!$A$6:$A$1000&gt;=$G$4)*(成品明细表!$A$6:$A$1000&lt;=$H$4)*(成品明细表!$C$6:$C$1000=$A491)*(成品明细表!$F$6:$F$1000))=0,"",SUMPRODUCT((成品明细表!$A$6:$A$1000&gt;=$G$4)*(成品明细表!$A$6:$A$1000&lt;=$H$4)*(成品明细表!$C$6:$C$1000=$A491)*(成品明细表!$F$6:$F$1000)))</f>
        <v/>
      </c>
      <c r="E491" s="80" t="str">
        <f t="array" ref="E491">IF(A491="","",VLOOKUP(A491,基础资料!A:E,4,0))</f>
        <v/>
      </c>
      <c r="F491" s="81" t="str">
        <f t="array" ref="F491">IF(OR(A491="",D491=""),"",E491*D491)</f>
        <v/>
      </c>
      <c r="G491" s="79" t="str">
        <f t="array" ref="G491">IF(SUMPRODUCT((成品明细表!$A$6:$A$1000&gt;=$G$4)*(成品明细表!$A$6:$A$1000&lt;=$H$4)*(成品明细表!$C$6:$C$1000=$A491)*(成品明细表!$I$6:$I$1000))=0,"",SUMPRODUCT((成品明细表!$A$6:$A$1000&gt;=$G$4)*(成品明细表!$A$6:$A$1000&lt;=$H$4)*(成品明细表!$C$6:$C$1000=$A491)*(成品明细表!$I$6:$I$1000)))</f>
        <v/>
      </c>
      <c r="H491" s="80" t="str">
        <f t="array" ref="H491">IF(A491="","",VLOOKUP(A491,基础资料!A:E,4,0))</f>
        <v/>
      </c>
      <c r="I491" s="81" t="str">
        <f t="array" ref="I491">IF(OR(A491="",G491=""),"",G491*H491)</f>
        <v/>
      </c>
      <c r="J491" s="79" t="str">
        <f t="array" ref="J491">IF(SUMPRODUCT((成品明细表!$A$6:$A$1000&gt;=$G$4)*(成品明细表!$A$6:$A$1000&lt;=$H$4)*(成品明细表!$C$6:$C$1000=$A491)*(成品明细表!$L$6:$L$1000))=0,"",SUMPRODUCT((成品明细表!$A$6:$A$1000&gt;=$G$4)*(成品明细表!$A$6:$A$1000&lt;=$H$4)*(成品明细表!$C$6:$C$1000=$A491)*(成品明细表!$L$6:$L$1000)))</f>
        <v/>
      </c>
      <c r="K491" s="99" t="str">
        <f t="array" ref="K491">IF(A491="","",VLOOKUP(A491,基础资料!A:E,4,0))</f>
        <v/>
      </c>
      <c r="L491" s="81" t="str">
        <f t="array" ref="L491">IF(OR(A491="",J491=""),"",J491*K491)</f>
        <v/>
      </c>
      <c r="M491" s="79" t="str">
        <f t="array" ref="M491">IF(AND(D491="",G491="",J491=""),"",IF(AND(D491="",G491=""),-J491,IF(AND(D491="",J491=""),-G491,IF(AND(G491="",J491=""),D491,IF(D491="",-G491-J491,IF(G491="",D491-J491,IF(J491="",D491-G491,D491-G491-J491)))))))</f>
        <v/>
      </c>
      <c r="N491" s="99" t="str">
        <f t="array" ref="N491">IF(A491="","",VLOOKUP(A491,基础资料!A:E,4,0))</f>
        <v/>
      </c>
      <c r="O491" s="81" t="str">
        <f t="array" ref="O491">IF(OR(A491="",M491=""),"",N491*M491)</f>
        <v/>
      </c>
    </row>
    <row r="492" spans="1:15" s="44" customFormat="1">
      <c r="A492" s="15"/>
      <c r="B492" s="73"/>
      <c r="C492" s="73"/>
      <c r="D492" s="74" t="str">
        <f t="array" ref="D492">IF(SUMPRODUCT((成品明细表!$A$6:$A$1000&gt;=$G$4)*(成品明细表!$A$6:$A$1000&lt;=$H$4)*(成品明细表!$C$6:$C$1000=$A492)*(成品明细表!$F$6:$F$1000))=0,"",SUMPRODUCT((成品明细表!$A$6:$A$1000&gt;=$G$4)*(成品明细表!$A$6:$A$1000&lt;=$H$4)*(成品明细表!$C$6:$C$1000=$A492)*(成品明细表!$F$6:$F$1000)))</f>
        <v/>
      </c>
      <c r="E492" s="75" t="str">
        <f t="array" ref="E492">IF(A492="","",VLOOKUP(A492,基础资料!A:E,4,0))</f>
        <v/>
      </c>
      <c r="F492" s="76" t="str">
        <f t="array" ref="F492">IF(OR(A492="",D492=""),"",E492*D492)</f>
        <v/>
      </c>
      <c r="G492" s="74" t="str">
        <f t="array" ref="G492">IF(SUMPRODUCT((成品明细表!$A$6:$A$1000&gt;=$G$4)*(成品明细表!$A$6:$A$1000&lt;=$H$4)*(成品明细表!$C$6:$C$1000=$A492)*(成品明细表!$I$6:$I$1000))=0,"",SUMPRODUCT((成品明细表!$A$6:$A$1000&gt;=$G$4)*(成品明细表!$A$6:$A$1000&lt;=$H$4)*(成品明细表!$C$6:$C$1000=$A492)*(成品明细表!$I$6:$I$1000)))</f>
        <v/>
      </c>
      <c r="H492" s="75" t="str">
        <f t="array" ref="H492">IF(A492="","",VLOOKUP(A492,基础资料!A:E,4,0))</f>
        <v/>
      </c>
      <c r="I492" s="76" t="str">
        <f t="array" ref="I492">IF(OR(A492="",G492=""),"",G492*H492)</f>
        <v/>
      </c>
      <c r="J492" s="74" t="str">
        <f t="array" ref="J492">IF(SUMPRODUCT((成品明细表!$A$6:$A$1000&gt;=$G$4)*(成品明细表!$A$6:$A$1000&lt;=$H$4)*(成品明细表!$C$6:$C$1000=$A492)*(成品明细表!$L$6:$L$1000))=0,"",SUMPRODUCT((成品明细表!$A$6:$A$1000&gt;=$G$4)*(成品明细表!$A$6:$A$1000&lt;=$H$4)*(成品明细表!$C$6:$C$1000=$A492)*(成品明细表!$L$6:$L$1000)))</f>
        <v/>
      </c>
      <c r="K492" s="98" t="str">
        <f t="array" ref="K492">IF(A492="","",VLOOKUP(A492,基础资料!A:E,4,0))</f>
        <v/>
      </c>
      <c r="L492" s="76" t="str">
        <f t="array" ref="L492">IF(OR(A492="",J492=""),"",J492*K492)</f>
        <v/>
      </c>
      <c r="M492" s="74" t="str">
        <f t="array" ref="M492">IF(AND(D492="",G492="",J492=""),"",IF(AND(D492="",G492=""),-J492,IF(AND(D492="",J492=""),-G492,IF(AND(G492="",J492=""),D492,IF(D492="",-G492-J492,IF(G492="",D492-J492,IF(J492="",D492-G492,D492-G492-J492)))))))</f>
        <v/>
      </c>
      <c r="N492" s="98" t="str">
        <f t="array" ref="N492">IF(A492="","",VLOOKUP(A492,基础资料!A:E,4,0))</f>
        <v/>
      </c>
      <c r="O492" s="76" t="str">
        <f t="array" ref="O492">IF(OR(A492="",M492=""),"",N492*M492)</f>
        <v/>
      </c>
    </row>
    <row r="493" spans="1:15" s="44" customFormat="1">
      <c r="A493" s="77"/>
      <c r="B493" s="78"/>
      <c r="C493" s="78"/>
      <c r="D493" s="79" t="str">
        <f t="array" ref="D493">IF(SUMPRODUCT((成品明细表!$A$6:$A$1000&gt;=$G$4)*(成品明细表!$A$6:$A$1000&lt;=$H$4)*(成品明细表!$C$6:$C$1000=$A493)*(成品明细表!$F$6:$F$1000))=0,"",SUMPRODUCT((成品明细表!$A$6:$A$1000&gt;=$G$4)*(成品明细表!$A$6:$A$1000&lt;=$H$4)*(成品明细表!$C$6:$C$1000=$A493)*(成品明细表!$F$6:$F$1000)))</f>
        <v/>
      </c>
      <c r="E493" s="80" t="str">
        <f t="array" ref="E493">IF(A493="","",VLOOKUP(A493,基础资料!A:E,4,0))</f>
        <v/>
      </c>
      <c r="F493" s="81" t="str">
        <f t="array" ref="F493">IF(OR(A493="",D493=""),"",E493*D493)</f>
        <v/>
      </c>
      <c r="G493" s="79" t="str">
        <f t="array" ref="G493">IF(SUMPRODUCT((成品明细表!$A$6:$A$1000&gt;=$G$4)*(成品明细表!$A$6:$A$1000&lt;=$H$4)*(成品明细表!$C$6:$C$1000=$A493)*(成品明细表!$I$6:$I$1000))=0,"",SUMPRODUCT((成品明细表!$A$6:$A$1000&gt;=$G$4)*(成品明细表!$A$6:$A$1000&lt;=$H$4)*(成品明细表!$C$6:$C$1000=$A493)*(成品明细表!$I$6:$I$1000)))</f>
        <v/>
      </c>
      <c r="H493" s="80" t="str">
        <f t="array" ref="H493">IF(A493="","",VLOOKUP(A493,基础资料!A:E,4,0))</f>
        <v/>
      </c>
      <c r="I493" s="81" t="str">
        <f t="array" ref="I493">IF(OR(A493="",G493=""),"",G493*H493)</f>
        <v/>
      </c>
      <c r="J493" s="79" t="str">
        <f t="array" ref="J493">IF(SUMPRODUCT((成品明细表!$A$6:$A$1000&gt;=$G$4)*(成品明细表!$A$6:$A$1000&lt;=$H$4)*(成品明细表!$C$6:$C$1000=$A493)*(成品明细表!$L$6:$L$1000))=0,"",SUMPRODUCT((成品明细表!$A$6:$A$1000&gt;=$G$4)*(成品明细表!$A$6:$A$1000&lt;=$H$4)*(成品明细表!$C$6:$C$1000=$A493)*(成品明细表!$L$6:$L$1000)))</f>
        <v/>
      </c>
      <c r="K493" s="99" t="str">
        <f t="array" ref="K493">IF(A493="","",VLOOKUP(A493,基础资料!A:E,4,0))</f>
        <v/>
      </c>
      <c r="L493" s="81" t="str">
        <f t="array" ref="L493">IF(OR(A493="",J493=""),"",J493*K493)</f>
        <v/>
      </c>
      <c r="M493" s="79" t="str">
        <f t="array" ref="M493">IF(AND(D493="",G493="",J493=""),"",IF(AND(D493="",G493=""),-J493,IF(AND(D493="",J493=""),-G493,IF(AND(G493="",J493=""),D493,IF(D493="",-G493-J493,IF(G493="",D493-J493,IF(J493="",D493-G493,D493-G493-J493)))))))</f>
        <v/>
      </c>
      <c r="N493" s="99" t="str">
        <f t="array" ref="N493">IF(A493="","",VLOOKUP(A493,基础资料!A:E,4,0))</f>
        <v/>
      </c>
      <c r="O493" s="81" t="str">
        <f t="array" ref="O493">IF(OR(A493="",M493=""),"",N493*M493)</f>
        <v/>
      </c>
    </row>
    <row r="494" spans="1:15" s="44" customFormat="1">
      <c r="A494" s="15"/>
      <c r="B494" s="73"/>
      <c r="C494" s="73"/>
      <c r="D494" s="74" t="str">
        <f t="array" ref="D494">IF(SUMPRODUCT((成品明细表!$A$6:$A$1000&gt;=$G$4)*(成品明细表!$A$6:$A$1000&lt;=$H$4)*(成品明细表!$C$6:$C$1000=$A494)*(成品明细表!$F$6:$F$1000))=0,"",SUMPRODUCT((成品明细表!$A$6:$A$1000&gt;=$G$4)*(成品明细表!$A$6:$A$1000&lt;=$H$4)*(成品明细表!$C$6:$C$1000=$A494)*(成品明细表!$F$6:$F$1000)))</f>
        <v/>
      </c>
      <c r="E494" s="75" t="str">
        <f t="array" ref="E494">IF(A494="","",VLOOKUP(A494,基础资料!A:E,4,0))</f>
        <v/>
      </c>
      <c r="F494" s="76" t="str">
        <f t="array" ref="F494">IF(OR(A494="",D494=""),"",E494*D494)</f>
        <v/>
      </c>
      <c r="G494" s="74" t="str">
        <f t="array" ref="G494">IF(SUMPRODUCT((成品明细表!$A$6:$A$1000&gt;=$G$4)*(成品明细表!$A$6:$A$1000&lt;=$H$4)*(成品明细表!$C$6:$C$1000=$A494)*(成品明细表!$I$6:$I$1000))=0,"",SUMPRODUCT((成品明细表!$A$6:$A$1000&gt;=$G$4)*(成品明细表!$A$6:$A$1000&lt;=$H$4)*(成品明细表!$C$6:$C$1000=$A494)*(成品明细表!$I$6:$I$1000)))</f>
        <v/>
      </c>
      <c r="H494" s="75" t="str">
        <f t="array" ref="H494">IF(A494="","",VLOOKUP(A494,基础资料!A:E,4,0))</f>
        <v/>
      </c>
      <c r="I494" s="76" t="str">
        <f t="array" ref="I494">IF(OR(A494="",G494=""),"",G494*H494)</f>
        <v/>
      </c>
      <c r="J494" s="74" t="str">
        <f t="array" ref="J494">IF(SUMPRODUCT((成品明细表!$A$6:$A$1000&gt;=$G$4)*(成品明细表!$A$6:$A$1000&lt;=$H$4)*(成品明细表!$C$6:$C$1000=$A494)*(成品明细表!$L$6:$L$1000))=0,"",SUMPRODUCT((成品明细表!$A$6:$A$1000&gt;=$G$4)*(成品明细表!$A$6:$A$1000&lt;=$H$4)*(成品明细表!$C$6:$C$1000=$A494)*(成品明细表!$L$6:$L$1000)))</f>
        <v/>
      </c>
      <c r="K494" s="98" t="str">
        <f t="array" ref="K494">IF(A494="","",VLOOKUP(A494,基础资料!A:E,4,0))</f>
        <v/>
      </c>
      <c r="L494" s="76" t="str">
        <f t="array" ref="L494">IF(OR(A494="",J494=""),"",J494*K494)</f>
        <v/>
      </c>
      <c r="M494" s="74" t="str">
        <f t="array" ref="M494">IF(AND(D494="",G494="",J494=""),"",IF(AND(D494="",G494=""),-J494,IF(AND(D494="",J494=""),-G494,IF(AND(G494="",J494=""),D494,IF(D494="",-G494-J494,IF(G494="",D494-J494,IF(J494="",D494-G494,D494-G494-J494)))))))</f>
        <v/>
      </c>
      <c r="N494" s="98" t="str">
        <f t="array" ref="N494">IF(A494="","",VLOOKUP(A494,基础资料!A:E,4,0))</f>
        <v/>
      </c>
      <c r="O494" s="76" t="str">
        <f t="array" ref="O494">IF(OR(A494="",M494=""),"",N494*M494)</f>
        <v/>
      </c>
    </row>
    <row r="495" spans="1:15" s="44" customFormat="1">
      <c r="A495" s="77"/>
      <c r="B495" s="78"/>
      <c r="C495" s="78"/>
      <c r="D495" s="79" t="str">
        <f t="array" ref="D495">IF(SUMPRODUCT((成品明细表!$A$6:$A$1000&gt;=$G$4)*(成品明细表!$A$6:$A$1000&lt;=$H$4)*(成品明细表!$C$6:$C$1000=$A495)*(成品明细表!$F$6:$F$1000))=0,"",SUMPRODUCT((成品明细表!$A$6:$A$1000&gt;=$G$4)*(成品明细表!$A$6:$A$1000&lt;=$H$4)*(成品明细表!$C$6:$C$1000=$A495)*(成品明细表!$F$6:$F$1000)))</f>
        <v/>
      </c>
      <c r="E495" s="80" t="str">
        <f t="array" ref="E495">IF(A495="","",VLOOKUP(A495,基础资料!A:E,4,0))</f>
        <v/>
      </c>
      <c r="F495" s="81" t="str">
        <f t="array" ref="F495">IF(OR(A495="",D495=""),"",E495*D495)</f>
        <v/>
      </c>
      <c r="G495" s="79" t="str">
        <f t="array" ref="G495">IF(SUMPRODUCT((成品明细表!$A$6:$A$1000&gt;=$G$4)*(成品明细表!$A$6:$A$1000&lt;=$H$4)*(成品明细表!$C$6:$C$1000=$A495)*(成品明细表!$I$6:$I$1000))=0,"",SUMPRODUCT((成品明细表!$A$6:$A$1000&gt;=$G$4)*(成品明细表!$A$6:$A$1000&lt;=$H$4)*(成品明细表!$C$6:$C$1000=$A495)*(成品明细表!$I$6:$I$1000)))</f>
        <v/>
      </c>
      <c r="H495" s="80" t="str">
        <f t="array" ref="H495">IF(A495="","",VLOOKUP(A495,基础资料!A:E,4,0))</f>
        <v/>
      </c>
      <c r="I495" s="81" t="str">
        <f t="array" ref="I495">IF(OR(A495="",G495=""),"",G495*H495)</f>
        <v/>
      </c>
      <c r="J495" s="79" t="str">
        <f t="array" ref="J495">IF(SUMPRODUCT((成品明细表!$A$6:$A$1000&gt;=$G$4)*(成品明细表!$A$6:$A$1000&lt;=$H$4)*(成品明细表!$C$6:$C$1000=$A495)*(成品明细表!$L$6:$L$1000))=0,"",SUMPRODUCT((成品明细表!$A$6:$A$1000&gt;=$G$4)*(成品明细表!$A$6:$A$1000&lt;=$H$4)*(成品明细表!$C$6:$C$1000=$A495)*(成品明细表!$L$6:$L$1000)))</f>
        <v/>
      </c>
      <c r="K495" s="99" t="str">
        <f t="array" ref="K495">IF(A495="","",VLOOKUP(A495,基础资料!A:E,4,0))</f>
        <v/>
      </c>
      <c r="L495" s="81" t="str">
        <f t="array" ref="L495">IF(OR(A495="",J495=""),"",J495*K495)</f>
        <v/>
      </c>
      <c r="M495" s="79" t="str">
        <f t="array" ref="M495">IF(AND(D495="",G495="",J495=""),"",IF(AND(D495="",G495=""),-J495,IF(AND(D495="",J495=""),-G495,IF(AND(G495="",J495=""),D495,IF(D495="",-G495-J495,IF(G495="",D495-J495,IF(J495="",D495-G495,D495-G495-J495)))))))</f>
        <v/>
      </c>
      <c r="N495" s="99" t="str">
        <f t="array" ref="N495">IF(A495="","",VLOOKUP(A495,基础资料!A:E,4,0))</f>
        <v/>
      </c>
      <c r="O495" s="81" t="str">
        <f t="array" ref="O495">IF(OR(A495="",M495=""),"",N495*M495)</f>
        <v/>
      </c>
    </row>
    <row r="496" spans="1:15" s="44" customFormat="1">
      <c r="A496" s="15"/>
      <c r="B496" s="73"/>
      <c r="C496" s="73"/>
      <c r="D496" s="74" t="str">
        <f t="array" ref="D496">IF(SUMPRODUCT((成品明细表!$A$6:$A$1000&gt;=$G$4)*(成品明细表!$A$6:$A$1000&lt;=$H$4)*(成品明细表!$C$6:$C$1000=$A496)*(成品明细表!$F$6:$F$1000))=0,"",SUMPRODUCT((成品明细表!$A$6:$A$1000&gt;=$G$4)*(成品明细表!$A$6:$A$1000&lt;=$H$4)*(成品明细表!$C$6:$C$1000=$A496)*(成品明细表!$F$6:$F$1000)))</f>
        <v/>
      </c>
      <c r="E496" s="75" t="str">
        <f t="array" ref="E496">IF(A496="","",VLOOKUP(A496,基础资料!A:E,4,0))</f>
        <v/>
      </c>
      <c r="F496" s="76" t="str">
        <f t="array" ref="F496">IF(OR(A496="",D496=""),"",E496*D496)</f>
        <v/>
      </c>
      <c r="G496" s="74" t="str">
        <f t="array" ref="G496">IF(SUMPRODUCT((成品明细表!$A$6:$A$1000&gt;=$G$4)*(成品明细表!$A$6:$A$1000&lt;=$H$4)*(成品明细表!$C$6:$C$1000=$A496)*(成品明细表!$I$6:$I$1000))=0,"",SUMPRODUCT((成品明细表!$A$6:$A$1000&gt;=$G$4)*(成品明细表!$A$6:$A$1000&lt;=$H$4)*(成品明细表!$C$6:$C$1000=$A496)*(成品明细表!$I$6:$I$1000)))</f>
        <v/>
      </c>
      <c r="H496" s="75" t="str">
        <f t="array" ref="H496">IF(A496="","",VLOOKUP(A496,基础资料!A:E,4,0))</f>
        <v/>
      </c>
      <c r="I496" s="76" t="str">
        <f t="array" ref="I496">IF(OR(A496="",G496=""),"",G496*H496)</f>
        <v/>
      </c>
      <c r="J496" s="74" t="str">
        <f t="array" ref="J496">IF(SUMPRODUCT((成品明细表!$A$6:$A$1000&gt;=$G$4)*(成品明细表!$A$6:$A$1000&lt;=$H$4)*(成品明细表!$C$6:$C$1000=$A496)*(成品明细表!$L$6:$L$1000))=0,"",SUMPRODUCT((成品明细表!$A$6:$A$1000&gt;=$G$4)*(成品明细表!$A$6:$A$1000&lt;=$H$4)*(成品明细表!$C$6:$C$1000=$A496)*(成品明细表!$L$6:$L$1000)))</f>
        <v/>
      </c>
      <c r="K496" s="98" t="str">
        <f t="array" ref="K496">IF(A496="","",VLOOKUP(A496,基础资料!A:E,4,0))</f>
        <v/>
      </c>
      <c r="L496" s="76" t="str">
        <f t="array" ref="L496">IF(OR(A496="",J496=""),"",J496*K496)</f>
        <v/>
      </c>
      <c r="M496" s="74" t="str">
        <f t="array" ref="M496">IF(AND(D496="",G496="",J496=""),"",IF(AND(D496="",G496=""),-J496,IF(AND(D496="",J496=""),-G496,IF(AND(G496="",J496=""),D496,IF(D496="",-G496-J496,IF(G496="",D496-J496,IF(J496="",D496-G496,D496-G496-J496)))))))</f>
        <v/>
      </c>
      <c r="N496" s="98" t="str">
        <f t="array" ref="N496">IF(A496="","",VLOOKUP(A496,基础资料!A:E,4,0))</f>
        <v/>
      </c>
      <c r="O496" s="76" t="str">
        <f t="array" ref="O496">IF(OR(A496="",M496=""),"",N496*M496)</f>
        <v/>
      </c>
    </row>
    <row r="497" spans="1:15" s="44" customFormat="1">
      <c r="A497" s="77"/>
      <c r="B497" s="78"/>
      <c r="C497" s="78"/>
      <c r="D497" s="79" t="str">
        <f t="array" ref="D497">IF(SUMPRODUCT((成品明细表!$A$6:$A$1000&gt;=$G$4)*(成品明细表!$A$6:$A$1000&lt;=$H$4)*(成品明细表!$C$6:$C$1000=$A497)*(成品明细表!$F$6:$F$1000))=0,"",SUMPRODUCT((成品明细表!$A$6:$A$1000&gt;=$G$4)*(成品明细表!$A$6:$A$1000&lt;=$H$4)*(成品明细表!$C$6:$C$1000=$A497)*(成品明细表!$F$6:$F$1000)))</f>
        <v/>
      </c>
      <c r="E497" s="80" t="str">
        <f t="array" ref="E497">IF(A497="","",VLOOKUP(A497,基础资料!A:E,4,0))</f>
        <v/>
      </c>
      <c r="F497" s="81" t="str">
        <f t="array" ref="F497">IF(OR(A497="",D497=""),"",E497*D497)</f>
        <v/>
      </c>
      <c r="G497" s="79" t="str">
        <f t="array" ref="G497">IF(SUMPRODUCT((成品明细表!$A$6:$A$1000&gt;=$G$4)*(成品明细表!$A$6:$A$1000&lt;=$H$4)*(成品明细表!$C$6:$C$1000=$A497)*(成品明细表!$I$6:$I$1000))=0,"",SUMPRODUCT((成品明细表!$A$6:$A$1000&gt;=$G$4)*(成品明细表!$A$6:$A$1000&lt;=$H$4)*(成品明细表!$C$6:$C$1000=$A497)*(成品明细表!$I$6:$I$1000)))</f>
        <v/>
      </c>
      <c r="H497" s="80" t="str">
        <f t="array" ref="H497">IF(A497="","",VLOOKUP(A497,基础资料!A:E,4,0))</f>
        <v/>
      </c>
      <c r="I497" s="81" t="str">
        <f t="array" ref="I497">IF(OR(A497="",G497=""),"",G497*H497)</f>
        <v/>
      </c>
      <c r="J497" s="79" t="str">
        <f t="array" ref="J497">IF(SUMPRODUCT((成品明细表!$A$6:$A$1000&gt;=$G$4)*(成品明细表!$A$6:$A$1000&lt;=$H$4)*(成品明细表!$C$6:$C$1000=$A497)*(成品明细表!$L$6:$L$1000))=0,"",SUMPRODUCT((成品明细表!$A$6:$A$1000&gt;=$G$4)*(成品明细表!$A$6:$A$1000&lt;=$H$4)*(成品明细表!$C$6:$C$1000=$A497)*(成品明细表!$L$6:$L$1000)))</f>
        <v/>
      </c>
      <c r="K497" s="99" t="str">
        <f t="array" ref="K497">IF(A497="","",VLOOKUP(A497,基础资料!A:E,4,0))</f>
        <v/>
      </c>
      <c r="L497" s="81" t="str">
        <f t="array" ref="L497">IF(OR(A497="",J497=""),"",J497*K497)</f>
        <v/>
      </c>
      <c r="M497" s="79" t="str">
        <f t="array" ref="M497">IF(AND(D497="",G497="",J497=""),"",IF(AND(D497="",G497=""),-J497,IF(AND(D497="",J497=""),-G497,IF(AND(G497="",J497=""),D497,IF(D497="",-G497-J497,IF(G497="",D497-J497,IF(J497="",D497-G497,D497-G497-J497)))))))</f>
        <v/>
      </c>
      <c r="N497" s="99" t="str">
        <f t="array" ref="N497">IF(A497="","",VLOOKUP(A497,基础资料!A:E,4,0))</f>
        <v/>
      </c>
      <c r="O497" s="81" t="str">
        <f t="array" ref="O497">IF(OR(A497="",M497=""),"",N497*M497)</f>
        <v/>
      </c>
    </row>
    <row r="498" spans="1:15" s="44" customFormat="1">
      <c r="A498" s="15"/>
      <c r="B498" s="73"/>
      <c r="C498" s="73"/>
      <c r="D498" s="74" t="str">
        <f t="array" ref="D498">IF(SUMPRODUCT((成品明细表!$A$6:$A$1000&gt;=$G$4)*(成品明细表!$A$6:$A$1000&lt;=$H$4)*(成品明细表!$C$6:$C$1000=$A498)*(成品明细表!$F$6:$F$1000))=0,"",SUMPRODUCT((成品明细表!$A$6:$A$1000&gt;=$G$4)*(成品明细表!$A$6:$A$1000&lt;=$H$4)*(成品明细表!$C$6:$C$1000=$A498)*(成品明细表!$F$6:$F$1000)))</f>
        <v/>
      </c>
      <c r="E498" s="75" t="str">
        <f t="array" ref="E498">IF(A498="","",VLOOKUP(A498,基础资料!A:E,4,0))</f>
        <v/>
      </c>
      <c r="F498" s="76" t="str">
        <f t="array" ref="F498">IF(OR(A498="",D498=""),"",E498*D498)</f>
        <v/>
      </c>
      <c r="G498" s="74" t="str">
        <f t="array" ref="G498">IF(SUMPRODUCT((成品明细表!$A$6:$A$1000&gt;=$G$4)*(成品明细表!$A$6:$A$1000&lt;=$H$4)*(成品明细表!$C$6:$C$1000=$A498)*(成品明细表!$I$6:$I$1000))=0,"",SUMPRODUCT((成品明细表!$A$6:$A$1000&gt;=$G$4)*(成品明细表!$A$6:$A$1000&lt;=$H$4)*(成品明细表!$C$6:$C$1000=$A498)*(成品明细表!$I$6:$I$1000)))</f>
        <v/>
      </c>
      <c r="H498" s="75" t="str">
        <f t="array" ref="H498">IF(A498="","",VLOOKUP(A498,基础资料!A:E,4,0))</f>
        <v/>
      </c>
      <c r="I498" s="76" t="str">
        <f t="array" ref="I498">IF(OR(A498="",G498=""),"",G498*H498)</f>
        <v/>
      </c>
      <c r="J498" s="74" t="str">
        <f t="array" ref="J498">IF(SUMPRODUCT((成品明细表!$A$6:$A$1000&gt;=$G$4)*(成品明细表!$A$6:$A$1000&lt;=$H$4)*(成品明细表!$C$6:$C$1000=$A498)*(成品明细表!$L$6:$L$1000))=0,"",SUMPRODUCT((成品明细表!$A$6:$A$1000&gt;=$G$4)*(成品明细表!$A$6:$A$1000&lt;=$H$4)*(成品明细表!$C$6:$C$1000=$A498)*(成品明细表!$L$6:$L$1000)))</f>
        <v/>
      </c>
      <c r="K498" s="98" t="str">
        <f t="array" ref="K498">IF(A498="","",VLOOKUP(A498,基础资料!A:E,4,0))</f>
        <v/>
      </c>
      <c r="L498" s="76" t="str">
        <f t="array" ref="L498">IF(OR(A498="",J498=""),"",J498*K498)</f>
        <v/>
      </c>
      <c r="M498" s="74" t="str">
        <f t="array" ref="M498">IF(AND(D498="",G498="",J498=""),"",IF(AND(D498="",G498=""),-J498,IF(AND(D498="",J498=""),-G498,IF(AND(G498="",J498=""),D498,IF(D498="",-G498-J498,IF(G498="",D498-J498,IF(J498="",D498-G498,D498-G498-J498)))))))</f>
        <v/>
      </c>
      <c r="N498" s="98" t="str">
        <f t="array" ref="N498">IF(A498="","",VLOOKUP(A498,基础资料!A:E,4,0))</f>
        <v/>
      </c>
      <c r="O498" s="76" t="str">
        <f t="array" ref="O498">IF(OR(A498="",M498=""),"",N498*M498)</f>
        <v/>
      </c>
    </row>
    <row r="499" spans="1:15" s="44" customFormat="1">
      <c r="A499" s="77"/>
      <c r="B499" s="78"/>
      <c r="C499" s="78"/>
      <c r="D499" s="79" t="str">
        <f t="array" ref="D499">IF(SUMPRODUCT((成品明细表!$A$6:$A$1000&gt;=$G$4)*(成品明细表!$A$6:$A$1000&lt;=$H$4)*(成品明细表!$C$6:$C$1000=$A499)*(成品明细表!$F$6:$F$1000))=0,"",SUMPRODUCT((成品明细表!$A$6:$A$1000&gt;=$G$4)*(成品明细表!$A$6:$A$1000&lt;=$H$4)*(成品明细表!$C$6:$C$1000=$A499)*(成品明细表!$F$6:$F$1000)))</f>
        <v/>
      </c>
      <c r="E499" s="80" t="str">
        <f t="array" ref="E499">IF(A499="","",VLOOKUP(A499,基础资料!A:E,4,0))</f>
        <v/>
      </c>
      <c r="F499" s="81" t="str">
        <f t="array" ref="F499">IF(OR(A499="",D499=""),"",E499*D499)</f>
        <v/>
      </c>
      <c r="G499" s="79" t="str">
        <f t="array" ref="G499">IF(SUMPRODUCT((成品明细表!$A$6:$A$1000&gt;=$G$4)*(成品明细表!$A$6:$A$1000&lt;=$H$4)*(成品明细表!$C$6:$C$1000=$A499)*(成品明细表!$I$6:$I$1000))=0,"",SUMPRODUCT((成品明细表!$A$6:$A$1000&gt;=$G$4)*(成品明细表!$A$6:$A$1000&lt;=$H$4)*(成品明细表!$C$6:$C$1000=$A499)*(成品明细表!$I$6:$I$1000)))</f>
        <v/>
      </c>
      <c r="H499" s="80" t="str">
        <f t="array" ref="H499">IF(A499="","",VLOOKUP(A499,基础资料!A:E,4,0))</f>
        <v/>
      </c>
      <c r="I499" s="81" t="str">
        <f t="array" ref="I499">IF(OR(A499="",G499=""),"",G499*H499)</f>
        <v/>
      </c>
      <c r="J499" s="79" t="str">
        <f t="array" ref="J499">IF(SUMPRODUCT((成品明细表!$A$6:$A$1000&gt;=$G$4)*(成品明细表!$A$6:$A$1000&lt;=$H$4)*(成品明细表!$C$6:$C$1000=$A499)*(成品明细表!$L$6:$L$1000))=0,"",SUMPRODUCT((成品明细表!$A$6:$A$1000&gt;=$G$4)*(成品明细表!$A$6:$A$1000&lt;=$H$4)*(成品明细表!$C$6:$C$1000=$A499)*(成品明细表!$L$6:$L$1000)))</f>
        <v/>
      </c>
      <c r="K499" s="99" t="str">
        <f t="array" ref="K499">IF(A499="","",VLOOKUP(A499,基础资料!A:E,4,0))</f>
        <v/>
      </c>
      <c r="L499" s="81" t="str">
        <f t="array" ref="L499">IF(OR(A499="",J499=""),"",J499*K499)</f>
        <v/>
      </c>
      <c r="M499" s="79" t="str">
        <f t="array" ref="M499">IF(AND(D499="",G499="",J499=""),"",IF(AND(D499="",G499=""),-J499,IF(AND(D499="",J499=""),-G499,IF(AND(G499="",J499=""),D499,IF(D499="",-G499-J499,IF(G499="",D499-J499,IF(J499="",D499-G499,D499-G499-J499)))))))</f>
        <v/>
      </c>
      <c r="N499" s="99" t="str">
        <f t="array" ref="N499">IF(A499="","",VLOOKUP(A499,基础资料!A:E,4,0))</f>
        <v/>
      </c>
      <c r="O499" s="81" t="str">
        <f t="array" ref="O499">IF(OR(A499="",M499=""),"",N499*M499)</f>
        <v/>
      </c>
    </row>
    <row r="500" spans="1:15" s="44" customFormat="1">
      <c r="A500" s="15"/>
      <c r="B500" s="73"/>
      <c r="C500" s="73"/>
      <c r="D500" s="74" t="str">
        <f t="array" ref="D500">IF(SUMPRODUCT((成品明细表!$A$6:$A$1000&gt;=$G$4)*(成品明细表!$A$6:$A$1000&lt;=$H$4)*(成品明细表!$C$6:$C$1000=$A500)*(成品明细表!$F$6:$F$1000))=0,"",SUMPRODUCT((成品明细表!$A$6:$A$1000&gt;=$G$4)*(成品明细表!$A$6:$A$1000&lt;=$H$4)*(成品明细表!$C$6:$C$1000=$A500)*(成品明细表!$F$6:$F$1000)))</f>
        <v/>
      </c>
      <c r="E500" s="75" t="str">
        <f t="array" ref="E500">IF(A500="","",VLOOKUP(A500,基础资料!A:E,4,0))</f>
        <v/>
      </c>
      <c r="F500" s="76" t="str">
        <f t="array" ref="F500">IF(OR(A500="",D500=""),"",E500*D500)</f>
        <v/>
      </c>
      <c r="G500" s="74" t="str">
        <f t="array" ref="G500">IF(SUMPRODUCT((成品明细表!$A$6:$A$1000&gt;=$G$4)*(成品明细表!$A$6:$A$1000&lt;=$H$4)*(成品明细表!$C$6:$C$1000=$A500)*(成品明细表!$I$6:$I$1000))=0,"",SUMPRODUCT((成品明细表!$A$6:$A$1000&gt;=$G$4)*(成品明细表!$A$6:$A$1000&lt;=$H$4)*(成品明细表!$C$6:$C$1000=$A500)*(成品明细表!$I$6:$I$1000)))</f>
        <v/>
      </c>
      <c r="H500" s="75" t="str">
        <f t="array" ref="H500">IF(A500="","",VLOOKUP(A500,基础资料!A:E,4,0))</f>
        <v/>
      </c>
      <c r="I500" s="76" t="str">
        <f t="array" ref="I500">IF(OR(A500="",G500=""),"",G500*H500)</f>
        <v/>
      </c>
      <c r="J500" s="74" t="str">
        <f t="array" ref="J500">IF(SUMPRODUCT((成品明细表!$A$6:$A$1000&gt;=$G$4)*(成品明细表!$A$6:$A$1000&lt;=$H$4)*(成品明细表!$C$6:$C$1000=$A500)*(成品明细表!$L$6:$L$1000))=0,"",SUMPRODUCT((成品明细表!$A$6:$A$1000&gt;=$G$4)*(成品明细表!$A$6:$A$1000&lt;=$H$4)*(成品明细表!$C$6:$C$1000=$A500)*(成品明细表!$L$6:$L$1000)))</f>
        <v/>
      </c>
      <c r="K500" s="98" t="str">
        <f t="array" ref="K500">IF(A500="","",VLOOKUP(A500,基础资料!A:E,4,0))</f>
        <v/>
      </c>
      <c r="L500" s="76" t="str">
        <f t="array" ref="L500">IF(OR(A500="",J500=""),"",J500*K500)</f>
        <v/>
      </c>
      <c r="M500" s="74" t="str">
        <f t="array" ref="M500">IF(AND(D500="",G500="",J500=""),"",IF(AND(D500="",G500=""),-J500,IF(AND(D500="",J500=""),-G500,IF(AND(G500="",J500=""),D500,IF(D500="",-G500-J500,IF(G500="",D500-J500,IF(J500="",D500-G500,D500-G500-J500)))))))</f>
        <v/>
      </c>
      <c r="N500" s="98" t="str">
        <f t="array" ref="N500">IF(A500="","",VLOOKUP(A500,基础资料!A:E,4,0))</f>
        <v/>
      </c>
      <c r="O500" s="76" t="str">
        <f t="array" ref="O500">IF(OR(A500="",M500=""),"",N500*M500)</f>
        <v/>
      </c>
    </row>
    <row r="501" spans="1:15" s="44" customFormat="1">
      <c r="A501" s="77"/>
      <c r="B501" s="78"/>
      <c r="C501" s="78"/>
      <c r="D501" s="79" t="str">
        <f t="array" ref="D501">IF(SUMPRODUCT((成品明细表!$A$6:$A$1000&gt;=$G$4)*(成品明细表!$A$6:$A$1000&lt;=$H$4)*(成品明细表!$C$6:$C$1000=$A501)*(成品明细表!$F$6:$F$1000))=0,"",SUMPRODUCT((成品明细表!$A$6:$A$1000&gt;=$G$4)*(成品明细表!$A$6:$A$1000&lt;=$H$4)*(成品明细表!$C$6:$C$1000=$A501)*(成品明细表!$F$6:$F$1000)))</f>
        <v/>
      </c>
      <c r="E501" s="80" t="str">
        <f t="array" ref="E501">IF(A501="","",VLOOKUP(A501,基础资料!A:E,4,0))</f>
        <v/>
      </c>
      <c r="F501" s="81" t="str">
        <f t="array" ref="F501">IF(OR(A501="",D501=""),"",E501*D501)</f>
        <v/>
      </c>
      <c r="G501" s="79" t="str">
        <f t="array" ref="G501">IF(SUMPRODUCT((成品明细表!$A$6:$A$1000&gt;=$G$4)*(成品明细表!$A$6:$A$1000&lt;=$H$4)*(成品明细表!$C$6:$C$1000=$A501)*(成品明细表!$I$6:$I$1000))=0,"",SUMPRODUCT((成品明细表!$A$6:$A$1000&gt;=$G$4)*(成品明细表!$A$6:$A$1000&lt;=$H$4)*(成品明细表!$C$6:$C$1000=$A501)*(成品明细表!$I$6:$I$1000)))</f>
        <v/>
      </c>
      <c r="H501" s="80" t="str">
        <f t="array" ref="H501">IF(A501="","",VLOOKUP(A501,基础资料!A:E,4,0))</f>
        <v/>
      </c>
      <c r="I501" s="81" t="str">
        <f t="array" ref="I501">IF(OR(A501="",G501=""),"",G501*H501)</f>
        <v/>
      </c>
      <c r="J501" s="79" t="str">
        <f t="array" ref="J501">IF(SUMPRODUCT((成品明细表!$A$6:$A$1000&gt;=$G$4)*(成品明细表!$A$6:$A$1000&lt;=$H$4)*(成品明细表!$C$6:$C$1000=$A501)*(成品明细表!$L$6:$L$1000))=0,"",SUMPRODUCT((成品明细表!$A$6:$A$1000&gt;=$G$4)*(成品明细表!$A$6:$A$1000&lt;=$H$4)*(成品明细表!$C$6:$C$1000=$A501)*(成品明细表!$L$6:$L$1000)))</f>
        <v/>
      </c>
      <c r="K501" s="99" t="str">
        <f t="array" ref="K501">IF(A501="","",VLOOKUP(A501,基础资料!A:E,4,0))</f>
        <v/>
      </c>
      <c r="L501" s="81" t="str">
        <f t="array" ref="L501">IF(OR(A501="",J501=""),"",J501*K501)</f>
        <v/>
      </c>
      <c r="M501" s="79" t="str">
        <f t="array" ref="M501">IF(AND(D501="",G501="",J501=""),"",IF(AND(D501="",G501=""),-J501,IF(AND(D501="",J501=""),-G501,IF(AND(G501="",J501=""),D501,IF(D501="",-G501-J501,IF(G501="",D501-J501,IF(J501="",D501-G501,D501-G501-J501)))))))</f>
        <v/>
      </c>
      <c r="N501" s="99" t="str">
        <f t="array" ref="N501">IF(A501="","",VLOOKUP(A501,基础资料!A:E,4,0))</f>
        <v/>
      </c>
      <c r="O501" s="81" t="str">
        <f t="array" ref="O501">IF(OR(A501="",M501=""),"",N501*M501)</f>
        <v/>
      </c>
    </row>
    <row r="502" spans="1:15" s="44" customFormat="1">
      <c r="A502" s="15"/>
      <c r="B502" s="73"/>
      <c r="C502" s="73"/>
      <c r="D502" s="74" t="str">
        <f t="array" ref="D502">IF(SUMPRODUCT((成品明细表!$A$6:$A$1000&gt;=$G$4)*(成品明细表!$A$6:$A$1000&lt;=$H$4)*(成品明细表!$C$6:$C$1000=$A502)*(成品明细表!$F$6:$F$1000))=0,"",SUMPRODUCT((成品明细表!$A$6:$A$1000&gt;=$G$4)*(成品明细表!$A$6:$A$1000&lt;=$H$4)*(成品明细表!$C$6:$C$1000=$A502)*(成品明细表!$F$6:$F$1000)))</f>
        <v/>
      </c>
      <c r="E502" s="75" t="str">
        <f t="array" ref="E502">IF(A502="","",VLOOKUP(A502,基础资料!A:E,4,0))</f>
        <v/>
      </c>
      <c r="F502" s="76" t="str">
        <f t="array" ref="F502">IF(OR(A502="",D502=""),"",E502*D502)</f>
        <v/>
      </c>
      <c r="G502" s="74" t="str">
        <f t="array" ref="G502">IF(SUMPRODUCT((成品明细表!$A$6:$A$1000&gt;=$G$4)*(成品明细表!$A$6:$A$1000&lt;=$H$4)*(成品明细表!$C$6:$C$1000=$A502)*(成品明细表!$I$6:$I$1000))=0,"",SUMPRODUCT((成品明细表!$A$6:$A$1000&gt;=$G$4)*(成品明细表!$A$6:$A$1000&lt;=$H$4)*(成品明细表!$C$6:$C$1000=$A502)*(成品明细表!$I$6:$I$1000)))</f>
        <v/>
      </c>
      <c r="H502" s="75" t="str">
        <f t="array" ref="H502">IF(A502="","",VLOOKUP(A502,基础资料!A:E,4,0))</f>
        <v/>
      </c>
      <c r="I502" s="76" t="str">
        <f t="array" ref="I502">IF(OR(A502="",G502=""),"",G502*H502)</f>
        <v/>
      </c>
      <c r="J502" s="74" t="str">
        <f t="array" ref="J502">IF(SUMPRODUCT((成品明细表!$A$6:$A$1000&gt;=$G$4)*(成品明细表!$A$6:$A$1000&lt;=$H$4)*(成品明细表!$C$6:$C$1000=$A502)*(成品明细表!$L$6:$L$1000))=0,"",SUMPRODUCT((成品明细表!$A$6:$A$1000&gt;=$G$4)*(成品明细表!$A$6:$A$1000&lt;=$H$4)*(成品明细表!$C$6:$C$1000=$A502)*(成品明细表!$L$6:$L$1000)))</f>
        <v/>
      </c>
      <c r="K502" s="98" t="str">
        <f t="array" ref="K502">IF(A502="","",VLOOKUP(A502,基础资料!A:E,4,0))</f>
        <v/>
      </c>
      <c r="L502" s="76" t="str">
        <f t="array" ref="L502">IF(OR(A502="",J502=""),"",J502*K502)</f>
        <v/>
      </c>
      <c r="M502" s="74" t="str">
        <f t="array" ref="M502">IF(AND(D502="",G502="",J502=""),"",IF(AND(D502="",G502=""),-J502,IF(AND(D502="",J502=""),-G502,IF(AND(G502="",J502=""),D502,IF(D502="",-G502-J502,IF(G502="",D502-J502,IF(J502="",D502-G502,D502-G502-J502)))))))</f>
        <v/>
      </c>
      <c r="N502" s="98" t="str">
        <f t="array" ref="N502">IF(A502="","",VLOOKUP(A502,基础资料!A:E,4,0))</f>
        <v/>
      </c>
      <c r="O502" s="76" t="str">
        <f t="array" ref="O502">IF(OR(A502="",M502=""),"",N502*M502)</f>
        <v/>
      </c>
    </row>
    <row r="503" spans="1:15" s="44" customFormat="1">
      <c r="A503" s="77"/>
      <c r="B503" s="78"/>
      <c r="C503" s="78"/>
      <c r="D503" s="79" t="str">
        <f t="array" ref="D503">IF(SUMPRODUCT((成品明细表!$A$6:$A$1000&gt;=$G$4)*(成品明细表!$A$6:$A$1000&lt;=$H$4)*(成品明细表!$C$6:$C$1000=$A503)*(成品明细表!$F$6:$F$1000))=0,"",SUMPRODUCT((成品明细表!$A$6:$A$1000&gt;=$G$4)*(成品明细表!$A$6:$A$1000&lt;=$H$4)*(成品明细表!$C$6:$C$1000=$A503)*(成品明细表!$F$6:$F$1000)))</f>
        <v/>
      </c>
      <c r="E503" s="80" t="str">
        <f t="array" ref="E503">IF(A503="","",VLOOKUP(A503,基础资料!A:E,4,0))</f>
        <v/>
      </c>
      <c r="F503" s="81" t="str">
        <f t="array" ref="F503">IF(OR(A503="",D503=""),"",E503*D503)</f>
        <v/>
      </c>
      <c r="G503" s="79" t="str">
        <f t="array" ref="G503">IF(SUMPRODUCT((成品明细表!$A$6:$A$1000&gt;=$G$4)*(成品明细表!$A$6:$A$1000&lt;=$H$4)*(成品明细表!$C$6:$C$1000=$A503)*(成品明细表!$I$6:$I$1000))=0,"",SUMPRODUCT((成品明细表!$A$6:$A$1000&gt;=$G$4)*(成品明细表!$A$6:$A$1000&lt;=$H$4)*(成品明细表!$C$6:$C$1000=$A503)*(成品明细表!$I$6:$I$1000)))</f>
        <v/>
      </c>
      <c r="H503" s="80" t="str">
        <f t="array" ref="H503">IF(A503="","",VLOOKUP(A503,基础资料!A:E,4,0))</f>
        <v/>
      </c>
      <c r="I503" s="81" t="str">
        <f t="array" ref="I503">IF(OR(A503="",G503=""),"",G503*H503)</f>
        <v/>
      </c>
      <c r="J503" s="79" t="str">
        <f t="array" ref="J503">IF(SUMPRODUCT((成品明细表!$A$6:$A$1000&gt;=$G$4)*(成品明细表!$A$6:$A$1000&lt;=$H$4)*(成品明细表!$C$6:$C$1000=$A503)*(成品明细表!$L$6:$L$1000))=0,"",SUMPRODUCT((成品明细表!$A$6:$A$1000&gt;=$G$4)*(成品明细表!$A$6:$A$1000&lt;=$H$4)*(成品明细表!$C$6:$C$1000=$A503)*(成品明细表!$L$6:$L$1000)))</f>
        <v/>
      </c>
      <c r="K503" s="99" t="str">
        <f t="array" ref="K503">IF(A503="","",VLOOKUP(A503,基础资料!A:E,4,0))</f>
        <v/>
      </c>
      <c r="L503" s="81" t="str">
        <f t="array" ref="L503">IF(OR(A503="",J503=""),"",J503*K503)</f>
        <v/>
      </c>
      <c r="M503" s="79" t="str">
        <f t="array" ref="M503">IF(AND(D503="",G503="",J503=""),"",IF(AND(D503="",G503=""),-J503,IF(AND(D503="",J503=""),-G503,IF(AND(G503="",J503=""),D503,IF(D503="",-G503-J503,IF(G503="",D503-J503,IF(J503="",D503-G503,D503-G503-J503)))))))</f>
        <v/>
      </c>
      <c r="N503" s="99" t="str">
        <f t="array" ref="N503">IF(A503="","",VLOOKUP(A503,基础资料!A:E,4,0))</f>
        <v/>
      </c>
      <c r="O503" s="81" t="str">
        <f t="array" ref="O503">IF(OR(A503="",M503=""),"",N503*M503)</f>
        <v/>
      </c>
    </row>
    <row r="504" spans="1:15" s="44" customFormat="1">
      <c r="A504" s="15"/>
      <c r="B504" s="73"/>
      <c r="C504" s="73"/>
      <c r="D504" s="74" t="str">
        <f t="array" ref="D504">IF(SUMPRODUCT((成品明细表!$A$6:$A$1000&gt;=$G$4)*(成品明细表!$A$6:$A$1000&lt;=$H$4)*(成品明细表!$C$6:$C$1000=$A504)*(成品明细表!$F$6:$F$1000))=0,"",SUMPRODUCT((成品明细表!$A$6:$A$1000&gt;=$G$4)*(成品明细表!$A$6:$A$1000&lt;=$H$4)*(成品明细表!$C$6:$C$1000=$A504)*(成品明细表!$F$6:$F$1000)))</f>
        <v/>
      </c>
      <c r="E504" s="75" t="str">
        <f t="array" ref="E504">IF(A504="","",VLOOKUP(A504,基础资料!A:E,4,0))</f>
        <v/>
      </c>
      <c r="F504" s="76" t="str">
        <f t="array" ref="F504">IF(OR(A504="",D504=""),"",E504*D504)</f>
        <v/>
      </c>
      <c r="G504" s="74" t="str">
        <f t="array" ref="G504">IF(SUMPRODUCT((成品明细表!$A$6:$A$1000&gt;=$G$4)*(成品明细表!$A$6:$A$1000&lt;=$H$4)*(成品明细表!$C$6:$C$1000=$A504)*(成品明细表!$I$6:$I$1000))=0,"",SUMPRODUCT((成品明细表!$A$6:$A$1000&gt;=$G$4)*(成品明细表!$A$6:$A$1000&lt;=$H$4)*(成品明细表!$C$6:$C$1000=$A504)*(成品明细表!$I$6:$I$1000)))</f>
        <v/>
      </c>
      <c r="H504" s="75" t="str">
        <f t="array" ref="H504">IF(A504="","",VLOOKUP(A504,基础资料!A:E,4,0))</f>
        <v/>
      </c>
      <c r="I504" s="76" t="str">
        <f t="array" ref="I504">IF(OR(A504="",G504=""),"",G504*H504)</f>
        <v/>
      </c>
      <c r="J504" s="74" t="str">
        <f t="array" ref="J504">IF(SUMPRODUCT((成品明细表!$A$6:$A$1000&gt;=$G$4)*(成品明细表!$A$6:$A$1000&lt;=$H$4)*(成品明细表!$C$6:$C$1000=$A504)*(成品明细表!$L$6:$L$1000))=0,"",SUMPRODUCT((成品明细表!$A$6:$A$1000&gt;=$G$4)*(成品明细表!$A$6:$A$1000&lt;=$H$4)*(成品明细表!$C$6:$C$1000=$A504)*(成品明细表!$L$6:$L$1000)))</f>
        <v/>
      </c>
      <c r="K504" s="98" t="str">
        <f t="array" ref="K504">IF(A504="","",VLOOKUP(A504,基础资料!A:E,4,0))</f>
        <v/>
      </c>
      <c r="L504" s="76" t="str">
        <f t="array" ref="L504">IF(OR(A504="",J504=""),"",J504*K504)</f>
        <v/>
      </c>
      <c r="M504" s="74" t="str">
        <f t="array" ref="M504">IF(AND(D504="",G504="",J504=""),"",IF(AND(D504="",G504=""),-J504,IF(AND(D504="",J504=""),-G504,IF(AND(G504="",J504=""),D504,IF(D504="",-G504-J504,IF(G504="",D504-J504,IF(J504="",D504-G504,D504-G504-J504)))))))</f>
        <v/>
      </c>
      <c r="N504" s="98" t="str">
        <f t="array" ref="N504">IF(A504="","",VLOOKUP(A504,基础资料!A:E,4,0))</f>
        <v/>
      </c>
      <c r="O504" s="76" t="str">
        <f t="array" ref="O504">IF(OR(A504="",M504=""),"",N504*M504)</f>
        <v/>
      </c>
    </row>
    <row r="505" spans="1:15" s="44" customFormat="1">
      <c r="A505" s="77"/>
      <c r="B505" s="78"/>
      <c r="C505" s="78"/>
      <c r="D505" s="79" t="str">
        <f t="array" ref="D505">IF(SUMPRODUCT((成品明细表!$A$6:$A$1000&gt;=$G$4)*(成品明细表!$A$6:$A$1000&lt;=$H$4)*(成品明细表!$C$6:$C$1000=$A505)*(成品明细表!$F$6:$F$1000))=0,"",SUMPRODUCT((成品明细表!$A$6:$A$1000&gt;=$G$4)*(成品明细表!$A$6:$A$1000&lt;=$H$4)*(成品明细表!$C$6:$C$1000=$A505)*(成品明细表!$F$6:$F$1000)))</f>
        <v/>
      </c>
      <c r="E505" s="80" t="str">
        <f t="array" ref="E505">IF(A505="","",VLOOKUP(A505,基础资料!A:E,4,0))</f>
        <v/>
      </c>
      <c r="F505" s="81" t="str">
        <f t="array" ref="F505">IF(OR(A505="",D505=""),"",E505*D505)</f>
        <v/>
      </c>
      <c r="G505" s="79" t="str">
        <f t="array" ref="G505">IF(SUMPRODUCT((成品明细表!$A$6:$A$1000&gt;=$G$4)*(成品明细表!$A$6:$A$1000&lt;=$H$4)*(成品明细表!$C$6:$C$1000=$A505)*(成品明细表!$I$6:$I$1000))=0,"",SUMPRODUCT((成品明细表!$A$6:$A$1000&gt;=$G$4)*(成品明细表!$A$6:$A$1000&lt;=$H$4)*(成品明细表!$C$6:$C$1000=$A505)*(成品明细表!$I$6:$I$1000)))</f>
        <v/>
      </c>
      <c r="H505" s="80" t="str">
        <f t="array" ref="H505">IF(A505="","",VLOOKUP(A505,基础资料!A:E,4,0))</f>
        <v/>
      </c>
      <c r="I505" s="81" t="str">
        <f t="array" ref="I505">IF(OR(A505="",G505=""),"",G505*H505)</f>
        <v/>
      </c>
      <c r="J505" s="79" t="str">
        <f t="array" ref="J505">IF(SUMPRODUCT((成品明细表!$A$6:$A$1000&gt;=$G$4)*(成品明细表!$A$6:$A$1000&lt;=$H$4)*(成品明细表!$C$6:$C$1000=$A505)*(成品明细表!$L$6:$L$1000))=0,"",SUMPRODUCT((成品明细表!$A$6:$A$1000&gt;=$G$4)*(成品明细表!$A$6:$A$1000&lt;=$H$4)*(成品明细表!$C$6:$C$1000=$A505)*(成品明细表!$L$6:$L$1000)))</f>
        <v/>
      </c>
      <c r="K505" s="99" t="str">
        <f t="array" ref="K505">IF(A505="","",VLOOKUP(A505,基础资料!A:E,4,0))</f>
        <v/>
      </c>
      <c r="L505" s="81" t="str">
        <f t="array" ref="L505">IF(OR(A505="",J505=""),"",J505*K505)</f>
        <v/>
      </c>
      <c r="M505" s="79" t="str">
        <f t="array" ref="M505">IF(AND(D505="",G505="",J505=""),"",IF(AND(D505="",G505=""),-J505,IF(AND(D505="",J505=""),-G505,IF(AND(G505="",J505=""),D505,IF(D505="",-G505-J505,IF(G505="",D505-J505,IF(J505="",D505-G505,D505-G505-J505)))))))</f>
        <v/>
      </c>
      <c r="N505" s="99" t="str">
        <f t="array" ref="N505">IF(A505="","",VLOOKUP(A505,基础资料!A:E,4,0))</f>
        <v/>
      </c>
      <c r="O505" s="81" t="str">
        <f t="array" ref="O505">IF(OR(A505="",M505=""),"",N505*M505)</f>
        <v/>
      </c>
    </row>
    <row r="506" spans="1:15" s="44" customFormat="1">
      <c r="A506" s="15"/>
      <c r="B506" s="73"/>
      <c r="C506" s="73"/>
      <c r="D506" s="74" t="str">
        <f t="array" ref="D506">IF(SUMPRODUCT((成品明细表!$A$6:$A$1000&gt;=$G$4)*(成品明细表!$A$6:$A$1000&lt;=$H$4)*(成品明细表!$C$6:$C$1000=$A506)*(成品明细表!$F$6:$F$1000))=0,"",SUMPRODUCT((成品明细表!$A$6:$A$1000&gt;=$G$4)*(成品明细表!$A$6:$A$1000&lt;=$H$4)*(成品明细表!$C$6:$C$1000=$A506)*(成品明细表!$F$6:$F$1000)))</f>
        <v/>
      </c>
      <c r="E506" s="75" t="str">
        <f t="array" ref="E506">IF(A506="","",VLOOKUP(A506,基础资料!A:E,4,0))</f>
        <v/>
      </c>
      <c r="F506" s="76" t="str">
        <f t="array" ref="F506">IF(OR(A506="",D506=""),"",E506*D506)</f>
        <v/>
      </c>
      <c r="G506" s="74" t="str">
        <f t="array" ref="G506">IF(SUMPRODUCT((成品明细表!$A$6:$A$1000&gt;=$G$4)*(成品明细表!$A$6:$A$1000&lt;=$H$4)*(成品明细表!$C$6:$C$1000=$A506)*(成品明细表!$I$6:$I$1000))=0,"",SUMPRODUCT((成品明细表!$A$6:$A$1000&gt;=$G$4)*(成品明细表!$A$6:$A$1000&lt;=$H$4)*(成品明细表!$C$6:$C$1000=$A506)*(成品明细表!$I$6:$I$1000)))</f>
        <v/>
      </c>
      <c r="H506" s="75" t="str">
        <f t="array" ref="H506">IF(A506="","",VLOOKUP(A506,基础资料!A:E,4,0))</f>
        <v/>
      </c>
      <c r="I506" s="76" t="str">
        <f t="array" ref="I506">IF(OR(A506="",G506=""),"",G506*H506)</f>
        <v/>
      </c>
      <c r="J506" s="74" t="str">
        <f t="array" ref="J506">IF(SUMPRODUCT((成品明细表!$A$6:$A$1000&gt;=$G$4)*(成品明细表!$A$6:$A$1000&lt;=$H$4)*(成品明细表!$C$6:$C$1000=$A506)*(成品明细表!$L$6:$L$1000))=0,"",SUMPRODUCT((成品明细表!$A$6:$A$1000&gt;=$G$4)*(成品明细表!$A$6:$A$1000&lt;=$H$4)*(成品明细表!$C$6:$C$1000=$A506)*(成品明细表!$L$6:$L$1000)))</f>
        <v/>
      </c>
      <c r="K506" s="98" t="str">
        <f t="array" ref="K506">IF(A506="","",VLOOKUP(A506,基础资料!A:E,4,0))</f>
        <v/>
      </c>
      <c r="L506" s="76" t="str">
        <f t="array" ref="L506">IF(OR(A506="",J506=""),"",J506*K506)</f>
        <v/>
      </c>
      <c r="M506" s="74" t="str">
        <f t="array" ref="M506">IF(AND(D506="",G506="",J506=""),"",IF(AND(D506="",G506=""),-J506,IF(AND(D506="",J506=""),-G506,IF(AND(G506="",J506=""),D506,IF(D506="",-G506-J506,IF(G506="",D506-J506,IF(J506="",D506-G506,D506-G506-J506)))))))</f>
        <v/>
      </c>
      <c r="N506" s="98" t="str">
        <f t="array" ref="N506">IF(A506="","",VLOOKUP(A506,基础资料!A:E,4,0))</f>
        <v/>
      </c>
      <c r="O506" s="76" t="str">
        <f t="array" ref="O506">IF(OR(A506="",M506=""),"",N506*M506)</f>
        <v/>
      </c>
    </row>
    <row r="507" spans="1:15" s="44" customFormat="1">
      <c r="A507" s="77"/>
      <c r="B507" s="78"/>
      <c r="C507" s="78"/>
      <c r="D507" s="79" t="str">
        <f t="array" ref="D507">IF(SUMPRODUCT((成品明细表!$A$6:$A$1000&gt;=$G$4)*(成品明细表!$A$6:$A$1000&lt;=$H$4)*(成品明细表!$C$6:$C$1000=$A507)*(成品明细表!$F$6:$F$1000))=0,"",SUMPRODUCT((成品明细表!$A$6:$A$1000&gt;=$G$4)*(成品明细表!$A$6:$A$1000&lt;=$H$4)*(成品明细表!$C$6:$C$1000=$A507)*(成品明细表!$F$6:$F$1000)))</f>
        <v/>
      </c>
      <c r="E507" s="80" t="str">
        <f t="array" ref="E507">IF(A507="","",VLOOKUP(A507,基础资料!A:E,4,0))</f>
        <v/>
      </c>
      <c r="F507" s="81" t="str">
        <f t="array" ref="F507">IF(OR(A507="",D507=""),"",E507*D507)</f>
        <v/>
      </c>
      <c r="G507" s="79" t="str">
        <f t="array" ref="G507">IF(SUMPRODUCT((成品明细表!$A$6:$A$1000&gt;=$G$4)*(成品明细表!$A$6:$A$1000&lt;=$H$4)*(成品明细表!$C$6:$C$1000=$A507)*(成品明细表!$I$6:$I$1000))=0,"",SUMPRODUCT((成品明细表!$A$6:$A$1000&gt;=$G$4)*(成品明细表!$A$6:$A$1000&lt;=$H$4)*(成品明细表!$C$6:$C$1000=$A507)*(成品明细表!$I$6:$I$1000)))</f>
        <v/>
      </c>
      <c r="H507" s="80" t="str">
        <f t="array" ref="H507">IF(A507="","",VLOOKUP(A507,基础资料!A:E,4,0))</f>
        <v/>
      </c>
      <c r="I507" s="81" t="str">
        <f t="array" ref="I507">IF(OR(A507="",G507=""),"",G507*H507)</f>
        <v/>
      </c>
      <c r="J507" s="79" t="str">
        <f t="array" ref="J507">IF(SUMPRODUCT((成品明细表!$A$6:$A$1000&gt;=$G$4)*(成品明细表!$A$6:$A$1000&lt;=$H$4)*(成品明细表!$C$6:$C$1000=$A507)*(成品明细表!$L$6:$L$1000))=0,"",SUMPRODUCT((成品明细表!$A$6:$A$1000&gt;=$G$4)*(成品明细表!$A$6:$A$1000&lt;=$H$4)*(成品明细表!$C$6:$C$1000=$A507)*(成品明细表!$L$6:$L$1000)))</f>
        <v/>
      </c>
      <c r="K507" s="99" t="str">
        <f t="array" ref="K507">IF(A507="","",VLOOKUP(A507,基础资料!A:E,4,0))</f>
        <v/>
      </c>
      <c r="L507" s="81" t="str">
        <f t="array" ref="L507">IF(OR(A507="",J507=""),"",J507*K507)</f>
        <v/>
      </c>
      <c r="M507" s="79" t="str">
        <f t="array" ref="M507">IF(AND(D507="",G507="",J507=""),"",IF(AND(D507="",G507=""),-J507,IF(AND(D507="",J507=""),-G507,IF(AND(G507="",J507=""),D507,IF(D507="",-G507-J507,IF(G507="",D507-J507,IF(J507="",D507-G507,D507-G507-J507)))))))</f>
        <v/>
      </c>
      <c r="N507" s="99" t="str">
        <f t="array" ref="N507">IF(A507="","",VLOOKUP(A507,基础资料!A:E,4,0))</f>
        <v/>
      </c>
      <c r="O507" s="81" t="str">
        <f t="array" ref="O507">IF(OR(A507="",M507=""),"",N507*M507)</f>
        <v/>
      </c>
    </row>
    <row r="508" spans="1:15" s="44" customFormat="1">
      <c r="A508" s="15"/>
      <c r="B508" s="73"/>
      <c r="C508" s="73"/>
      <c r="D508" s="74" t="str">
        <f t="array" ref="D508">IF(SUMPRODUCT((成品明细表!$A$6:$A$1000&gt;=$G$4)*(成品明细表!$A$6:$A$1000&lt;=$H$4)*(成品明细表!$C$6:$C$1000=$A508)*(成品明细表!$F$6:$F$1000))=0,"",SUMPRODUCT((成品明细表!$A$6:$A$1000&gt;=$G$4)*(成品明细表!$A$6:$A$1000&lt;=$H$4)*(成品明细表!$C$6:$C$1000=$A508)*(成品明细表!$F$6:$F$1000)))</f>
        <v/>
      </c>
      <c r="E508" s="75" t="str">
        <f t="array" ref="E508">IF(A508="","",VLOOKUP(A508,基础资料!A:E,4,0))</f>
        <v/>
      </c>
      <c r="F508" s="76" t="str">
        <f t="array" ref="F508">IF(OR(A508="",D508=""),"",E508*D508)</f>
        <v/>
      </c>
      <c r="G508" s="74" t="str">
        <f t="array" ref="G508">IF(SUMPRODUCT((成品明细表!$A$6:$A$1000&gt;=$G$4)*(成品明细表!$A$6:$A$1000&lt;=$H$4)*(成品明细表!$C$6:$C$1000=$A508)*(成品明细表!$I$6:$I$1000))=0,"",SUMPRODUCT((成品明细表!$A$6:$A$1000&gt;=$G$4)*(成品明细表!$A$6:$A$1000&lt;=$H$4)*(成品明细表!$C$6:$C$1000=$A508)*(成品明细表!$I$6:$I$1000)))</f>
        <v/>
      </c>
      <c r="H508" s="75" t="str">
        <f t="array" ref="H508">IF(A508="","",VLOOKUP(A508,基础资料!A:E,4,0))</f>
        <v/>
      </c>
      <c r="I508" s="76" t="str">
        <f t="array" ref="I508">IF(OR(A508="",G508=""),"",G508*H508)</f>
        <v/>
      </c>
      <c r="J508" s="74" t="str">
        <f t="array" ref="J508">IF(SUMPRODUCT((成品明细表!$A$6:$A$1000&gt;=$G$4)*(成品明细表!$A$6:$A$1000&lt;=$H$4)*(成品明细表!$C$6:$C$1000=$A508)*(成品明细表!$L$6:$L$1000))=0,"",SUMPRODUCT((成品明细表!$A$6:$A$1000&gt;=$G$4)*(成品明细表!$A$6:$A$1000&lt;=$H$4)*(成品明细表!$C$6:$C$1000=$A508)*(成品明细表!$L$6:$L$1000)))</f>
        <v/>
      </c>
      <c r="K508" s="98" t="str">
        <f t="array" ref="K508">IF(A508="","",VLOOKUP(A508,基础资料!A:E,4,0))</f>
        <v/>
      </c>
      <c r="L508" s="76" t="str">
        <f t="array" ref="L508">IF(OR(A508="",J508=""),"",J508*K508)</f>
        <v/>
      </c>
      <c r="M508" s="74" t="str">
        <f t="array" ref="M508">IF(AND(D508="",G508="",J508=""),"",IF(AND(D508="",G508=""),-J508,IF(AND(D508="",J508=""),-G508,IF(AND(G508="",J508=""),D508,IF(D508="",-G508-J508,IF(G508="",D508-J508,IF(J508="",D508-G508,D508-G508-J508)))))))</f>
        <v/>
      </c>
      <c r="N508" s="98" t="str">
        <f t="array" ref="N508">IF(A508="","",VLOOKUP(A508,基础资料!A:E,4,0))</f>
        <v/>
      </c>
      <c r="O508" s="76" t="str">
        <f t="array" ref="O508">IF(OR(A508="",M508=""),"",N508*M508)</f>
        <v/>
      </c>
    </row>
    <row r="509" spans="1:15" s="44" customFormat="1">
      <c r="A509" s="77"/>
      <c r="B509" s="78"/>
      <c r="C509" s="78"/>
      <c r="D509" s="79" t="str">
        <f t="array" ref="D509">IF(SUMPRODUCT((成品明细表!$A$6:$A$1000&gt;=$G$4)*(成品明细表!$A$6:$A$1000&lt;=$H$4)*(成品明细表!$C$6:$C$1000=$A509)*(成品明细表!$F$6:$F$1000))=0,"",SUMPRODUCT((成品明细表!$A$6:$A$1000&gt;=$G$4)*(成品明细表!$A$6:$A$1000&lt;=$H$4)*(成品明细表!$C$6:$C$1000=$A509)*(成品明细表!$F$6:$F$1000)))</f>
        <v/>
      </c>
      <c r="E509" s="80" t="str">
        <f t="array" ref="E509">IF(A509="","",VLOOKUP(A509,基础资料!A:E,4,0))</f>
        <v/>
      </c>
      <c r="F509" s="81" t="str">
        <f t="array" ref="F509">IF(OR(A509="",D509=""),"",E509*D509)</f>
        <v/>
      </c>
      <c r="G509" s="79" t="str">
        <f t="array" ref="G509">IF(SUMPRODUCT((成品明细表!$A$6:$A$1000&gt;=$G$4)*(成品明细表!$A$6:$A$1000&lt;=$H$4)*(成品明细表!$C$6:$C$1000=$A509)*(成品明细表!$I$6:$I$1000))=0,"",SUMPRODUCT((成品明细表!$A$6:$A$1000&gt;=$G$4)*(成品明细表!$A$6:$A$1000&lt;=$H$4)*(成品明细表!$C$6:$C$1000=$A509)*(成品明细表!$I$6:$I$1000)))</f>
        <v/>
      </c>
      <c r="H509" s="80" t="str">
        <f t="array" ref="H509">IF(A509="","",VLOOKUP(A509,基础资料!A:E,4,0))</f>
        <v/>
      </c>
      <c r="I509" s="81" t="str">
        <f t="array" ref="I509">IF(OR(A509="",G509=""),"",G509*H509)</f>
        <v/>
      </c>
      <c r="J509" s="79" t="str">
        <f t="array" ref="J509">IF(SUMPRODUCT((成品明细表!$A$6:$A$1000&gt;=$G$4)*(成品明细表!$A$6:$A$1000&lt;=$H$4)*(成品明细表!$C$6:$C$1000=$A509)*(成品明细表!$L$6:$L$1000))=0,"",SUMPRODUCT((成品明细表!$A$6:$A$1000&gt;=$G$4)*(成品明细表!$A$6:$A$1000&lt;=$H$4)*(成品明细表!$C$6:$C$1000=$A509)*(成品明细表!$L$6:$L$1000)))</f>
        <v/>
      </c>
      <c r="K509" s="99" t="str">
        <f t="array" ref="K509">IF(A509="","",VLOOKUP(A509,基础资料!A:E,4,0))</f>
        <v/>
      </c>
      <c r="L509" s="81" t="str">
        <f t="array" ref="L509">IF(OR(A509="",J509=""),"",J509*K509)</f>
        <v/>
      </c>
      <c r="M509" s="79" t="str">
        <f t="array" ref="M509">IF(AND(D509="",G509="",J509=""),"",IF(AND(D509="",G509=""),-J509,IF(AND(D509="",J509=""),-G509,IF(AND(G509="",J509=""),D509,IF(D509="",-G509-J509,IF(G509="",D509-J509,IF(J509="",D509-G509,D509-G509-J509)))))))</f>
        <v/>
      </c>
      <c r="N509" s="99" t="str">
        <f t="array" ref="N509">IF(A509="","",VLOOKUP(A509,基础资料!A:E,4,0))</f>
        <v/>
      </c>
      <c r="O509" s="81" t="str">
        <f t="array" ref="O509">IF(OR(A509="",M509=""),"",N509*M509)</f>
        <v/>
      </c>
    </row>
    <row r="510" spans="1:15" s="44" customFormat="1">
      <c r="A510" s="15"/>
      <c r="B510" s="73"/>
      <c r="C510" s="73"/>
      <c r="D510" s="74" t="str">
        <f t="array" ref="D510">IF(SUMPRODUCT((成品明细表!$A$6:$A$1000&gt;=$G$4)*(成品明细表!$A$6:$A$1000&lt;=$H$4)*(成品明细表!$C$6:$C$1000=$A510)*(成品明细表!$F$6:$F$1000))=0,"",SUMPRODUCT((成品明细表!$A$6:$A$1000&gt;=$G$4)*(成品明细表!$A$6:$A$1000&lt;=$H$4)*(成品明细表!$C$6:$C$1000=$A510)*(成品明细表!$F$6:$F$1000)))</f>
        <v/>
      </c>
      <c r="E510" s="75" t="str">
        <f t="array" ref="E510">IF(A510="","",VLOOKUP(A510,基础资料!A:E,4,0))</f>
        <v/>
      </c>
      <c r="F510" s="76" t="str">
        <f t="array" ref="F510">IF(OR(A510="",D510=""),"",E510*D510)</f>
        <v/>
      </c>
      <c r="G510" s="74" t="str">
        <f t="array" ref="G510">IF(SUMPRODUCT((成品明细表!$A$6:$A$1000&gt;=$G$4)*(成品明细表!$A$6:$A$1000&lt;=$H$4)*(成品明细表!$C$6:$C$1000=$A510)*(成品明细表!$I$6:$I$1000))=0,"",SUMPRODUCT((成品明细表!$A$6:$A$1000&gt;=$G$4)*(成品明细表!$A$6:$A$1000&lt;=$H$4)*(成品明细表!$C$6:$C$1000=$A510)*(成品明细表!$I$6:$I$1000)))</f>
        <v/>
      </c>
      <c r="H510" s="75" t="str">
        <f t="array" ref="H510">IF(A510="","",VLOOKUP(A510,基础资料!A:E,4,0))</f>
        <v/>
      </c>
      <c r="I510" s="76" t="str">
        <f t="array" ref="I510">IF(OR(A510="",G510=""),"",G510*H510)</f>
        <v/>
      </c>
      <c r="J510" s="74" t="str">
        <f t="array" ref="J510">IF(SUMPRODUCT((成品明细表!$A$6:$A$1000&gt;=$G$4)*(成品明细表!$A$6:$A$1000&lt;=$H$4)*(成品明细表!$C$6:$C$1000=$A510)*(成品明细表!$L$6:$L$1000))=0,"",SUMPRODUCT((成品明细表!$A$6:$A$1000&gt;=$G$4)*(成品明细表!$A$6:$A$1000&lt;=$H$4)*(成品明细表!$C$6:$C$1000=$A510)*(成品明细表!$L$6:$L$1000)))</f>
        <v/>
      </c>
      <c r="K510" s="98" t="str">
        <f t="array" ref="K510">IF(A510="","",VLOOKUP(A510,基础资料!A:E,4,0))</f>
        <v/>
      </c>
      <c r="L510" s="76" t="str">
        <f t="array" ref="L510">IF(OR(A510="",J510=""),"",J510*K510)</f>
        <v/>
      </c>
      <c r="M510" s="74" t="str">
        <f t="array" ref="M510">IF(AND(D510="",G510="",J510=""),"",IF(AND(D510="",G510=""),-J510,IF(AND(D510="",J510=""),-G510,IF(AND(G510="",J510=""),D510,IF(D510="",-G510-J510,IF(G510="",D510-J510,IF(J510="",D510-G510,D510-G510-J510)))))))</f>
        <v/>
      </c>
      <c r="N510" s="98" t="str">
        <f t="array" ref="N510">IF(A510="","",VLOOKUP(A510,基础资料!A:E,4,0))</f>
        <v/>
      </c>
      <c r="O510" s="76" t="str">
        <f t="array" ref="O510">IF(OR(A510="",M510=""),"",N510*M510)</f>
        <v/>
      </c>
    </row>
    <row r="511" spans="1:15" s="44" customFormat="1">
      <c r="A511" s="77"/>
      <c r="B511" s="78"/>
      <c r="C511" s="78"/>
      <c r="D511" s="79" t="str">
        <f t="array" ref="D511">IF(SUMPRODUCT((成品明细表!$A$6:$A$1000&gt;=$G$4)*(成品明细表!$A$6:$A$1000&lt;=$H$4)*(成品明细表!$C$6:$C$1000=$A511)*(成品明细表!$F$6:$F$1000))=0,"",SUMPRODUCT((成品明细表!$A$6:$A$1000&gt;=$G$4)*(成品明细表!$A$6:$A$1000&lt;=$H$4)*(成品明细表!$C$6:$C$1000=$A511)*(成品明细表!$F$6:$F$1000)))</f>
        <v/>
      </c>
      <c r="E511" s="80" t="str">
        <f t="array" ref="E511">IF(A511="","",VLOOKUP(A511,基础资料!A:E,4,0))</f>
        <v/>
      </c>
      <c r="F511" s="81" t="str">
        <f t="array" ref="F511">IF(OR(A511="",D511=""),"",E511*D511)</f>
        <v/>
      </c>
      <c r="G511" s="79" t="str">
        <f t="array" ref="G511">IF(SUMPRODUCT((成品明细表!$A$6:$A$1000&gt;=$G$4)*(成品明细表!$A$6:$A$1000&lt;=$H$4)*(成品明细表!$C$6:$C$1000=$A511)*(成品明细表!$I$6:$I$1000))=0,"",SUMPRODUCT((成品明细表!$A$6:$A$1000&gt;=$G$4)*(成品明细表!$A$6:$A$1000&lt;=$H$4)*(成品明细表!$C$6:$C$1000=$A511)*(成品明细表!$I$6:$I$1000)))</f>
        <v/>
      </c>
      <c r="H511" s="80" t="str">
        <f t="array" ref="H511">IF(A511="","",VLOOKUP(A511,基础资料!A:E,4,0))</f>
        <v/>
      </c>
      <c r="I511" s="81" t="str">
        <f t="array" ref="I511">IF(OR(A511="",G511=""),"",G511*H511)</f>
        <v/>
      </c>
      <c r="J511" s="79" t="str">
        <f t="array" ref="J511">IF(SUMPRODUCT((成品明细表!$A$6:$A$1000&gt;=$G$4)*(成品明细表!$A$6:$A$1000&lt;=$H$4)*(成品明细表!$C$6:$C$1000=$A511)*(成品明细表!$L$6:$L$1000))=0,"",SUMPRODUCT((成品明细表!$A$6:$A$1000&gt;=$G$4)*(成品明细表!$A$6:$A$1000&lt;=$H$4)*(成品明细表!$C$6:$C$1000=$A511)*(成品明细表!$L$6:$L$1000)))</f>
        <v/>
      </c>
      <c r="K511" s="99" t="str">
        <f t="array" ref="K511">IF(A511="","",VLOOKUP(A511,基础资料!A:E,4,0))</f>
        <v/>
      </c>
      <c r="L511" s="81" t="str">
        <f t="array" ref="L511">IF(OR(A511="",J511=""),"",J511*K511)</f>
        <v/>
      </c>
      <c r="M511" s="79" t="str">
        <f t="array" ref="M511">IF(AND(D511="",G511="",J511=""),"",IF(AND(D511="",G511=""),-J511,IF(AND(D511="",J511=""),-G511,IF(AND(G511="",J511=""),D511,IF(D511="",-G511-J511,IF(G511="",D511-J511,IF(J511="",D511-G511,D511-G511-J511)))))))</f>
        <v/>
      </c>
      <c r="N511" s="99" t="str">
        <f t="array" ref="N511">IF(A511="","",VLOOKUP(A511,基础资料!A:E,4,0))</f>
        <v/>
      </c>
      <c r="O511" s="81" t="str">
        <f t="array" ref="O511">IF(OR(A511="",M511=""),"",N511*M511)</f>
        <v/>
      </c>
    </row>
    <row r="512" spans="1:15" s="44" customFormat="1">
      <c r="A512" s="15"/>
      <c r="B512" s="73"/>
      <c r="C512" s="73"/>
      <c r="D512" s="74" t="str">
        <f t="array" ref="D512">IF(SUMPRODUCT((成品明细表!$A$6:$A$1000&gt;=$G$4)*(成品明细表!$A$6:$A$1000&lt;=$H$4)*(成品明细表!$C$6:$C$1000=$A512)*(成品明细表!$F$6:$F$1000))=0,"",SUMPRODUCT((成品明细表!$A$6:$A$1000&gt;=$G$4)*(成品明细表!$A$6:$A$1000&lt;=$H$4)*(成品明细表!$C$6:$C$1000=$A512)*(成品明细表!$F$6:$F$1000)))</f>
        <v/>
      </c>
      <c r="E512" s="75" t="str">
        <f t="array" ref="E512">IF(A512="","",VLOOKUP(A512,基础资料!A:E,4,0))</f>
        <v/>
      </c>
      <c r="F512" s="76" t="str">
        <f t="array" ref="F512">IF(OR(A512="",D512=""),"",E512*D512)</f>
        <v/>
      </c>
      <c r="G512" s="74" t="str">
        <f t="array" ref="G512">IF(SUMPRODUCT((成品明细表!$A$6:$A$1000&gt;=$G$4)*(成品明细表!$A$6:$A$1000&lt;=$H$4)*(成品明细表!$C$6:$C$1000=$A512)*(成品明细表!$I$6:$I$1000))=0,"",SUMPRODUCT((成品明细表!$A$6:$A$1000&gt;=$G$4)*(成品明细表!$A$6:$A$1000&lt;=$H$4)*(成品明细表!$C$6:$C$1000=$A512)*(成品明细表!$I$6:$I$1000)))</f>
        <v/>
      </c>
      <c r="H512" s="75" t="str">
        <f t="array" ref="H512">IF(A512="","",VLOOKUP(A512,基础资料!A:E,4,0))</f>
        <v/>
      </c>
      <c r="I512" s="76" t="str">
        <f t="array" ref="I512">IF(OR(A512="",G512=""),"",G512*H512)</f>
        <v/>
      </c>
      <c r="J512" s="74" t="str">
        <f t="array" ref="J512">IF(SUMPRODUCT((成品明细表!$A$6:$A$1000&gt;=$G$4)*(成品明细表!$A$6:$A$1000&lt;=$H$4)*(成品明细表!$C$6:$C$1000=$A512)*(成品明细表!$L$6:$L$1000))=0,"",SUMPRODUCT((成品明细表!$A$6:$A$1000&gt;=$G$4)*(成品明细表!$A$6:$A$1000&lt;=$H$4)*(成品明细表!$C$6:$C$1000=$A512)*(成品明细表!$L$6:$L$1000)))</f>
        <v/>
      </c>
      <c r="K512" s="98" t="str">
        <f t="array" ref="K512">IF(A512="","",VLOOKUP(A512,基础资料!A:E,4,0))</f>
        <v/>
      </c>
      <c r="L512" s="76" t="str">
        <f t="array" ref="L512">IF(OR(A512="",J512=""),"",J512*K512)</f>
        <v/>
      </c>
      <c r="M512" s="74" t="str">
        <f t="array" ref="M512">IF(AND(D512="",G512="",J512=""),"",IF(AND(D512="",G512=""),-J512,IF(AND(D512="",J512=""),-G512,IF(AND(G512="",J512=""),D512,IF(D512="",-G512-J512,IF(G512="",D512-J512,IF(J512="",D512-G512,D512-G512-J512)))))))</f>
        <v/>
      </c>
      <c r="N512" s="98" t="str">
        <f t="array" ref="N512">IF(A512="","",VLOOKUP(A512,基础资料!A:E,4,0))</f>
        <v/>
      </c>
      <c r="O512" s="76" t="str">
        <f t="array" ref="O512">IF(OR(A512="",M512=""),"",N512*M512)</f>
        <v/>
      </c>
    </row>
    <row r="513" spans="1:15" s="44" customFormat="1">
      <c r="A513" s="77"/>
      <c r="B513" s="78"/>
      <c r="C513" s="78"/>
      <c r="D513" s="79" t="str">
        <f t="array" ref="D513">IF(SUMPRODUCT((成品明细表!$A$6:$A$1000&gt;=$G$4)*(成品明细表!$A$6:$A$1000&lt;=$H$4)*(成品明细表!$C$6:$C$1000=$A513)*(成品明细表!$F$6:$F$1000))=0,"",SUMPRODUCT((成品明细表!$A$6:$A$1000&gt;=$G$4)*(成品明细表!$A$6:$A$1000&lt;=$H$4)*(成品明细表!$C$6:$C$1000=$A513)*(成品明细表!$F$6:$F$1000)))</f>
        <v/>
      </c>
      <c r="E513" s="80" t="str">
        <f t="array" ref="E513">IF(A513="","",VLOOKUP(A513,基础资料!A:E,4,0))</f>
        <v/>
      </c>
      <c r="F513" s="81" t="str">
        <f t="array" ref="F513">IF(OR(A513="",D513=""),"",E513*D513)</f>
        <v/>
      </c>
      <c r="G513" s="79" t="str">
        <f t="array" ref="G513">IF(SUMPRODUCT((成品明细表!$A$6:$A$1000&gt;=$G$4)*(成品明细表!$A$6:$A$1000&lt;=$H$4)*(成品明细表!$C$6:$C$1000=$A513)*(成品明细表!$I$6:$I$1000))=0,"",SUMPRODUCT((成品明细表!$A$6:$A$1000&gt;=$G$4)*(成品明细表!$A$6:$A$1000&lt;=$H$4)*(成品明细表!$C$6:$C$1000=$A513)*(成品明细表!$I$6:$I$1000)))</f>
        <v/>
      </c>
      <c r="H513" s="80" t="str">
        <f t="array" ref="H513">IF(A513="","",VLOOKUP(A513,基础资料!A:E,4,0))</f>
        <v/>
      </c>
      <c r="I513" s="81" t="str">
        <f t="array" ref="I513">IF(OR(A513="",G513=""),"",G513*H513)</f>
        <v/>
      </c>
      <c r="J513" s="79" t="str">
        <f t="array" ref="J513">IF(SUMPRODUCT((成品明细表!$A$6:$A$1000&gt;=$G$4)*(成品明细表!$A$6:$A$1000&lt;=$H$4)*(成品明细表!$C$6:$C$1000=$A513)*(成品明细表!$L$6:$L$1000))=0,"",SUMPRODUCT((成品明细表!$A$6:$A$1000&gt;=$G$4)*(成品明细表!$A$6:$A$1000&lt;=$H$4)*(成品明细表!$C$6:$C$1000=$A513)*(成品明细表!$L$6:$L$1000)))</f>
        <v/>
      </c>
      <c r="K513" s="99" t="str">
        <f t="array" ref="K513">IF(A513="","",VLOOKUP(A513,基础资料!A:E,4,0))</f>
        <v/>
      </c>
      <c r="L513" s="81" t="str">
        <f t="array" ref="L513">IF(OR(A513="",J513=""),"",J513*K513)</f>
        <v/>
      </c>
      <c r="M513" s="79" t="str">
        <f t="array" ref="M513">IF(AND(D513="",G513="",J513=""),"",IF(AND(D513="",G513=""),-J513,IF(AND(D513="",J513=""),-G513,IF(AND(G513="",J513=""),D513,IF(D513="",-G513-J513,IF(G513="",D513-J513,IF(J513="",D513-G513,D513-G513-J513)))))))</f>
        <v/>
      </c>
      <c r="N513" s="99" t="str">
        <f t="array" ref="N513">IF(A513="","",VLOOKUP(A513,基础资料!A:E,4,0))</f>
        <v/>
      </c>
      <c r="O513" s="81" t="str">
        <f t="array" ref="O513">IF(OR(A513="",M513=""),"",N513*M513)</f>
        <v/>
      </c>
    </row>
    <row r="514" spans="1:15" s="44" customFormat="1">
      <c r="A514" s="15"/>
      <c r="B514" s="73"/>
      <c r="C514" s="73"/>
      <c r="D514" s="74" t="str">
        <f t="array" ref="D514">IF(SUMPRODUCT((成品明细表!$A$6:$A$1000&gt;=$G$4)*(成品明细表!$A$6:$A$1000&lt;=$H$4)*(成品明细表!$C$6:$C$1000=$A514)*(成品明细表!$F$6:$F$1000))=0,"",SUMPRODUCT((成品明细表!$A$6:$A$1000&gt;=$G$4)*(成品明细表!$A$6:$A$1000&lt;=$H$4)*(成品明细表!$C$6:$C$1000=$A514)*(成品明细表!$F$6:$F$1000)))</f>
        <v/>
      </c>
      <c r="E514" s="75" t="str">
        <f t="array" ref="E514">IF(A514="","",VLOOKUP(A514,基础资料!A:E,4,0))</f>
        <v/>
      </c>
      <c r="F514" s="76" t="str">
        <f t="array" ref="F514">IF(OR(A514="",D514=""),"",E514*D514)</f>
        <v/>
      </c>
      <c r="G514" s="74" t="str">
        <f t="array" ref="G514">IF(SUMPRODUCT((成品明细表!$A$6:$A$1000&gt;=$G$4)*(成品明细表!$A$6:$A$1000&lt;=$H$4)*(成品明细表!$C$6:$C$1000=$A514)*(成品明细表!$I$6:$I$1000))=0,"",SUMPRODUCT((成品明细表!$A$6:$A$1000&gt;=$G$4)*(成品明细表!$A$6:$A$1000&lt;=$H$4)*(成品明细表!$C$6:$C$1000=$A514)*(成品明细表!$I$6:$I$1000)))</f>
        <v/>
      </c>
      <c r="H514" s="75" t="str">
        <f t="array" ref="H514">IF(A514="","",VLOOKUP(A514,基础资料!A:E,4,0))</f>
        <v/>
      </c>
      <c r="I514" s="76" t="str">
        <f t="array" ref="I514">IF(OR(A514="",G514=""),"",G514*H514)</f>
        <v/>
      </c>
      <c r="J514" s="74" t="str">
        <f t="array" ref="J514">IF(SUMPRODUCT((成品明细表!$A$6:$A$1000&gt;=$G$4)*(成品明细表!$A$6:$A$1000&lt;=$H$4)*(成品明细表!$C$6:$C$1000=$A514)*(成品明细表!$L$6:$L$1000))=0,"",SUMPRODUCT((成品明细表!$A$6:$A$1000&gt;=$G$4)*(成品明细表!$A$6:$A$1000&lt;=$H$4)*(成品明细表!$C$6:$C$1000=$A514)*(成品明细表!$L$6:$L$1000)))</f>
        <v/>
      </c>
      <c r="K514" s="98" t="str">
        <f t="array" ref="K514">IF(A514="","",VLOOKUP(A514,基础资料!A:E,4,0))</f>
        <v/>
      </c>
      <c r="L514" s="76" t="str">
        <f t="array" ref="L514">IF(OR(A514="",J514=""),"",J514*K514)</f>
        <v/>
      </c>
      <c r="M514" s="74" t="str">
        <f t="array" ref="M514">IF(AND(D514="",G514="",J514=""),"",IF(AND(D514="",G514=""),-J514,IF(AND(D514="",J514=""),-G514,IF(AND(G514="",J514=""),D514,IF(D514="",-G514-J514,IF(G514="",D514-J514,IF(J514="",D514-G514,D514-G514-J514)))))))</f>
        <v/>
      </c>
      <c r="N514" s="98" t="str">
        <f t="array" ref="N514">IF(A514="","",VLOOKUP(A514,基础资料!A:E,4,0))</f>
        <v/>
      </c>
      <c r="O514" s="76" t="str">
        <f t="array" ref="O514">IF(OR(A514="",M514=""),"",N514*M514)</f>
        <v/>
      </c>
    </row>
    <row r="515" spans="1:15" s="44" customFormat="1">
      <c r="A515" s="77"/>
      <c r="B515" s="78"/>
      <c r="C515" s="78"/>
      <c r="D515" s="79" t="str">
        <f t="array" ref="D515">IF(SUMPRODUCT((成品明细表!$A$6:$A$1000&gt;=$G$4)*(成品明细表!$A$6:$A$1000&lt;=$H$4)*(成品明细表!$C$6:$C$1000=$A515)*(成品明细表!$F$6:$F$1000))=0,"",SUMPRODUCT((成品明细表!$A$6:$A$1000&gt;=$G$4)*(成品明细表!$A$6:$A$1000&lt;=$H$4)*(成品明细表!$C$6:$C$1000=$A515)*(成品明细表!$F$6:$F$1000)))</f>
        <v/>
      </c>
      <c r="E515" s="80" t="str">
        <f t="array" ref="E515">IF(A515="","",VLOOKUP(A515,基础资料!A:E,4,0))</f>
        <v/>
      </c>
      <c r="F515" s="81" t="str">
        <f t="array" ref="F515">IF(OR(A515="",D515=""),"",E515*D515)</f>
        <v/>
      </c>
      <c r="G515" s="79" t="str">
        <f t="array" ref="G515">IF(SUMPRODUCT((成品明细表!$A$6:$A$1000&gt;=$G$4)*(成品明细表!$A$6:$A$1000&lt;=$H$4)*(成品明细表!$C$6:$C$1000=$A515)*(成品明细表!$I$6:$I$1000))=0,"",SUMPRODUCT((成品明细表!$A$6:$A$1000&gt;=$G$4)*(成品明细表!$A$6:$A$1000&lt;=$H$4)*(成品明细表!$C$6:$C$1000=$A515)*(成品明细表!$I$6:$I$1000)))</f>
        <v/>
      </c>
      <c r="H515" s="80" t="str">
        <f t="array" ref="H515">IF(A515="","",VLOOKUP(A515,基础资料!A:E,4,0))</f>
        <v/>
      </c>
      <c r="I515" s="81" t="str">
        <f t="array" ref="I515">IF(OR(A515="",G515=""),"",G515*H515)</f>
        <v/>
      </c>
      <c r="J515" s="79" t="str">
        <f t="array" ref="J515">IF(SUMPRODUCT((成品明细表!$A$6:$A$1000&gt;=$G$4)*(成品明细表!$A$6:$A$1000&lt;=$H$4)*(成品明细表!$C$6:$C$1000=$A515)*(成品明细表!$L$6:$L$1000))=0,"",SUMPRODUCT((成品明细表!$A$6:$A$1000&gt;=$G$4)*(成品明细表!$A$6:$A$1000&lt;=$H$4)*(成品明细表!$C$6:$C$1000=$A515)*(成品明细表!$L$6:$L$1000)))</f>
        <v/>
      </c>
      <c r="K515" s="99" t="str">
        <f t="array" ref="K515">IF(A515="","",VLOOKUP(A515,基础资料!A:E,4,0))</f>
        <v/>
      </c>
      <c r="L515" s="81" t="str">
        <f t="array" ref="L515">IF(OR(A515="",J515=""),"",J515*K515)</f>
        <v/>
      </c>
      <c r="M515" s="79" t="str">
        <f t="array" ref="M515">IF(AND(D515="",G515="",J515=""),"",IF(AND(D515="",G515=""),-J515,IF(AND(D515="",J515=""),-G515,IF(AND(G515="",J515=""),D515,IF(D515="",-G515-J515,IF(G515="",D515-J515,IF(J515="",D515-G515,D515-G515-J515)))))))</f>
        <v/>
      </c>
      <c r="N515" s="99" t="str">
        <f t="array" ref="N515">IF(A515="","",VLOOKUP(A515,基础资料!A:E,4,0))</f>
        <v/>
      </c>
      <c r="O515" s="81" t="str">
        <f t="array" ref="O515">IF(OR(A515="",M515=""),"",N515*M515)</f>
        <v/>
      </c>
    </row>
    <row r="516" spans="1:15" s="44" customFormat="1">
      <c r="A516" s="15"/>
      <c r="B516" s="73"/>
      <c r="C516" s="73"/>
      <c r="D516" s="74" t="str">
        <f t="array" ref="D516">IF(SUMPRODUCT((成品明细表!$A$6:$A$1000&gt;=$G$4)*(成品明细表!$A$6:$A$1000&lt;=$H$4)*(成品明细表!$C$6:$C$1000=$A516)*(成品明细表!$F$6:$F$1000))=0,"",SUMPRODUCT((成品明细表!$A$6:$A$1000&gt;=$G$4)*(成品明细表!$A$6:$A$1000&lt;=$H$4)*(成品明细表!$C$6:$C$1000=$A516)*(成品明细表!$F$6:$F$1000)))</f>
        <v/>
      </c>
      <c r="E516" s="75" t="str">
        <f t="array" ref="E516">IF(A516="","",VLOOKUP(A516,基础资料!A:E,4,0))</f>
        <v/>
      </c>
      <c r="F516" s="76" t="str">
        <f t="array" ref="F516">IF(OR(A516="",D516=""),"",E516*D516)</f>
        <v/>
      </c>
      <c r="G516" s="74" t="str">
        <f t="array" ref="G516">IF(SUMPRODUCT((成品明细表!$A$6:$A$1000&gt;=$G$4)*(成品明细表!$A$6:$A$1000&lt;=$H$4)*(成品明细表!$C$6:$C$1000=$A516)*(成品明细表!$I$6:$I$1000))=0,"",SUMPRODUCT((成品明细表!$A$6:$A$1000&gt;=$G$4)*(成品明细表!$A$6:$A$1000&lt;=$H$4)*(成品明细表!$C$6:$C$1000=$A516)*(成品明细表!$I$6:$I$1000)))</f>
        <v/>
      </c>
      <c r="H516" s="75" t="str">
        <f t="array" ref="H516">IF(A516="","",VLOOKUP(A516,基础资料!A:E,4,0))</f>
        <v/>
      </c>
      <c r="I516" s="76" t="str">
        <f t="array" ref="I516">IF(OR(A516="",G516=""),"",G516*H516)</f>
        <v/>
      </c>
      <c r="J516" s="74" t="str">
        <f t="array" ref="J516">IF(SUMPRODUCT((成品明细表!$A$6:$A$1000&gt;=$G$4)*(成品明细表!$A$6:$A$1000&lt;=$H$4)*(成品明细表!$C$6:$C$1000=$A516)*(成品明细表!$L$6:$L$1000))=0,"",SUMPRODUCT((成品明细表!$A$6:$A$1000&gt;=$G$4)*(成品明细表!$A$6:$A$1000&lt;=$H$4)*(成品明细表!$C$6:$C$1000=$A516)*(成品明细表!$L$6:$L$1000)))</f>
        <v/>
      </c>
      <c r="K516" s="98" t="str">
        <f t="array" ref="K516">IF(A516="","",VLOOKUP(A516,基础资料!A:E,4,0))</f>
        <v/>
      </c>
      <c r="L516" s="76" t="str">
        <f t="array" ref="L516">IF(OR(A516="",J516=""),"",J516*K516)</f>
        <v/>
      </c>
      <c r="M516" s="74" t="str">
        <f t="array" ref="M516">IF(AND(D516="",G516="",J516=""),"",IF(AND(D516="",G516=""),-J516,IF(AND(D516="",J516=""),-G516,IF(AND(G516="",J516=""),D516,IF(D516="",-G516-J516,IF(G516="",D516-J516,IF(J516="",D516-G516,D516-G516-J516)))))))</f>
        <v/>
      </c>
      <c r="N516" s="98" t="str">
        <f t="array" ref="N516">IF(A516="","",VLOOKUP(A516,基础资料!A:E,4,0))</f>
        <v/>
      </c>
      <c r="O516" s="76" t="str">
        <f t="array" ref="O516">IF(OR(A516="",M516=""),"",N516*M516)</f>
        <v/>
      </c>
    </row>
    <row r="517" spans="1:15" s="44" customFormat="1">
      <c r="A517" s="77"/>
      <c r="B517" s="78"/>
      <c r="C517" s="78"/>
      <c r="D517" s="79" t="str">
        <f t="array" ref="D517">IF(SUMPRODUCT((成品明细表!$A$6:$A$1000&gt;=$G$4)*(成品明细表!$A$6:$A$1000&lt;=$H$4)*(成品明细表!$C$6:$C$1000=$A517)*(成品明细表!$F$6:$F$1000))=0,"",SUMPRODUCT((成品明细表!$A$6:$A$1000&gt;=$G$4)*(成品明细表!$A$6:$A$1000&lt;=$H$4)*(成品明细表!$C$6:$C$1000=$A517)*(成品明细表!$F$6:$F$1000)))</f>
        <v/>
      </c>
      <c r="E517" s="80" t="str">
        <f t="array" ref="E517">IF(A517="","",VLOOKUP(A517,基础资料!A:E,4,0))</f>
        <v/>
      </c>
      <c r="F517" s="81" t="str">
        <f t="array" ref="F517">IF(OR(A517="",D517=""),"",E517*D517)</f>
        <v/>
      </c>
      <c r="G517" s="79" t="str">
        <f t="array" ref="G517">IF(SUMPRODUCT((成品明细表!$A$6:$A$1000&gt;=$G$4)*(成品明细表!$A$6:$A$1000&lt;=$H$4)*(成品明细表!$C$6:$C$1000=$A517)*(成品明细表!$I$6:$I$1000))=0,"",SUMPRODUCT((成品明细表!$A$6:$A$1000&gt;=$G$4)*(成品明细表!$A$6:$A$1000&lt;=$H$4)*(成品明细表!$C$6:$C$1000=$A517)*(成品明细表!$I$6:$I$1000)))</f>
        <v/>
      </c>
      <c r="H517" s="80" t="str">
        <f t="array" ref="H517">IF(A517="","",VLOOKUP(A517,基础资料!A:E,4,0))</f>
        <v/>
      </c>
      <c r="I517" s="81" t="str">
        <f t="array" ref="I517">IF(OR(A517="",G517=""),"",G517*H517)</f>
        <v/>
      </c>
      <c r="J517" s="79" t="str">
        <f t="array" ref="J517">IF(SUMPRODUCT((成品明细表!$A$6:$A$1000&gt;=$G$4)*(成品明细表!$A$6:$A$1000&lt;=$H$4)*(成品明细表!$C$6:$C$1000=$A517)*(成品明细表!$L$6:$L$1000))=0,"",SUMPRODUCT((成品明细表!$A$6:$A$1000&gt;=$G$4)*(成品明细表!$A$6:$A$1000&lt;=$H$4)*(成品明细表!$C$6:$C$1000=$A517)*(成品明细表!$L$6:$L$1000)))</f>
        <v/>
      </c>
      <c r="K517" s="99" t="str">
        <f t="array" ref="K517">IF(A517="","",VLOOKUP(A517,基础资料!A:E,4,0))</f>
        <v/>
      </c>
      <c r="L517" s="81" t="str">
        <f t="array" ref="L517">IF(OR(A517="",J517=""),"",J517*K517)</f>
        <v/>
      </c>
      <c r="M517" s="79" t="str">
        <f t="array" ref="M517">IF(AND(D517="",G517="",J517=""),"",IF(AND(D517="",G517=""),-J517,IF(AND(D517="",J517=""),-G517,IF(AND(G517="",J517=""),D517,IF(D517="",-G517-J517,IF(G517="",D517-J517,IF(J517="",D517-G517,D517-G517-J517)))))))</f>
        <v/>
      </c>
      <c r="N517" s="99" t="str">
        <f t="array" ref="N517">IF(A517="","",VLOOKUP(A517,基础资料!A:E,4,0))</f>
        <v/>
      </c>
      <c r="O517" s="81" t="str">
        <f t="array" ref="O517">IF(OR(A517="",M517=""),"",N517*M517)</f>
        <v/>
      </c>
    </row>
    <row r="518" spans="1:15" s="44" customFormat="1">
      <c r="A518" s="15"/>
      <c r="B518" s="73"/>
      <c r="C518" s="73"/>
      <c r="D518" s="74" t="str">
        <f t="array" ref="D518">IF(SUMPRODUCT((成品明细表!$A$6:$A$1000&gt;=$G$4)*(成品明细表!$A$6:$A$1000&lt;=$H$4)*(成品明细表!$C$6:$C$1000=$A518)*(成品明细表!$F$6:$F$1000))=0,"",SUMPRODUCT((成品明细表!$A$6:$A$1000&gt;=$G$4)*(成品明细表!$A$6:$A$1000&lt;=$H$4)*(成品明细表!$C$6:$C$1000=$A518)*(成品明细表!$F$6:$F$1000)))</f>
        <v/>
      </c>
      <c r="E518" s="75" t="str">
        <f t="array" ref="E518">IF(A518="","",VLOOKUP(A518,基础资料!A:E,4,0))</f>
        <v/>
      </c>
      <c r="F518" s="76" t="str">
        <f t="array" ref="F518">IF(OR(A518="",D518=""),"",E518*D518)</f>
        <v/>
      </c>
      <c r="G518" s="74" t="str">
        <f t="array" ref="G518">IF(SUMPRODUCT((成品明细表!$A$6:$A$1000&gt;=$G$4)*(成品明细表!$A$6:$A$1000&lt;=$H$4)*(成品明细表!$C$6:$C$1000=$A518)*(成品明细表!$I$6:$I$1000))=0,"",SUMPRODUCT((成品明细表!$A$6:$A$1000&gt;=$G$4)*(成品明细表!$A$6:$A$1000&lt;=$H$4)*(成品明细表!$C$6:$C$1000=$A518)*(成品明细表!$I$6:$I$1000)))</f>
        <v/>
      </c>
      <c r="H518" s="75" t="str">
        <f t="array" ref="H518">IF(A518="","",VLOOKUP(A518,基础资料!A:E,4,0))</f>
        <v/>
      </c>
      <c r="I518" s="76" t="str">
        <f t="array" ref="I518">IF(OR(A518="",G518=""),"",G518*H518)</f>
        <v/>
      </c>
      <c r="J518" s="74" t="str">
        <f t="array" ref="J518">IF(SUMPRODUCT((成品明细表!$A$6:$A$1000&gt;=$G$4)*(成品明细表!$A$6:$A$1000&lt;=$H$4)*(成品明细表!$C$6:$C$1000=$A518)*(成品明细表!$L$6:$L$1000))=0,"",SUMPRODUCT((成品明细表!$A$6:$A$1000&gt;=$G$4)*(成品明细表!$A$6:$A$1000&lt;=$H$4)*(成品明细表!$C$6:$C$1000=$A518)*(成品明细表!$L$6:$L$1000)))</f>
        <v/>
      </c>
      <c r="K518" s="98" t="str">
        <f t="array" ref="K518">IF(A518="","",VLOOKUP(A518,基础资料!A:E,4,0))</f>
        <v/>
      </c>
      <c r="L518" s="76" t="str">
        <f t="array" ref="L518">IF(OR(A518="",J518=""),"",J518*K518)</f>
        <v/>
      </c>
      <c r="M518" s="74" t="str">
        <f t="array" ref="M518">IF(AND(D518="",G518="",J518=""),"",IF(AND(D518="",G518=""),-J518,IF(AND(D518="",J518=""),-G518,IF(AND(G518="",J518=""),D518,IF(D518="",-G518-J518,IF(G518="",D518-J518,IF(J518="",D518-G518,D518-G518-J518)))))))</f>
        <v/>
      </c>
      <c r="N518" s="98" t="str">
        <f t="array" ref="N518">IF(A518="","",VLOOKUP(A518,基础资料!A:E,4,0))</f>
        <v/>
      </c>
      <c r="O518" s="76" t="str">
        <f t="array" ref="O518">IF(OR(A518="",M518=""),"",N518*M518)</f>
        <v/>
      </c>
    </row>
    <row r="519" spans="1:15" s="44" customFormat="1">
      <c r="A519" s="77"/>
      <c r="B519" s="78"/>
      <c r="C519" s="78"/>
      <c r="D519" s="79" t="str">
        <f t="array" ref="D519">IF(SUMPRODUCT((成品明细表!$A$6:$A$1000&gt;=$G$4)*(成品明细表!$A$6:$A$1000&lt;=$H$4)*(成品明细表!$C$6:$C$1000=$A519)*(成品明细表!$F$6:$F$1000))=0,"",SUMPRODUCT((成品明细表!$A$6:$A$1000&gt;=$G$4)*(成品明细表!$A$6:$A$1000&lt;=$H$4)*(成品明细表!$C$6:$C$1000=$A519)*(成品明细表!$F$6:$F$1000)))</f>
        <v/>
      </c>
      <c r="E519" s="80" t="str">
        <f t="array" ref="E519">IF(A519="","",VLOOKUP(A519,基础资料!A:E,4,0))</f>
        <v/>
      </c>
      <c r="F519" s="81" t="str">
        <f t="array" ref="F519">IF(OR(A519="",D519=""),"",E519*D519)</f>
        <v/>
      </c>
      <c r="G519" s="79" t="str">
        <f t="array" ref="G519">IF(SUMPRODUCT((成品明细表!$A$6:$A$1000&gt;=$G$4)*(成品明细表!$A$6:$A$1000&lt;=$H$4)*(成品明细表!$C$6:$C$1000=$A519)*(成品明细表!$I$6:$I$1000))=0,"",SUMPRODUCT((成品明细表!$A$6:$A$1000&gt;=$G$4)*(成品明细表!$A$6:$A$1000&lt;=$H$4)*(成品明细表!$C$6:$C$1000=$A519)*(成品明细表!$I$6:$I$1000)))</f>
        <v/>
      </c>
      <c r="H519" s="80" t="str">
        <f t="array" ref="H519">IF(A519="","",VLOOKUP(A519,基础资料!A:E,4,0))</f>
        <v/>
      </c>
      <c r="I519" s="81" t="str">
        <f t="array" ref="I519">IF(OR(A519="",G519=""),"",G519*H519)</f>
        <v/>
      </c>
      <c r="J519" s="79" t="str">
        <f t="array" ref="J519">IF(SUMPRODUCT((成品明细表!$A$6:$A$1000&gt;=$G$4)*(成品明细表!$A$6:$A$1000&lt;=$H$4)*(成品明细表!$C$6:$C$1000=$A519)*(成品明细表!$L$6:$L$1000))=0,"",SUMPRODUCT((成品明细表!$A$6:$A$1000&gt;=$G$4)*(成品明细表!$A$6:$A$1000&lt;=$H$4)*(成品明细表!$C$6:$C$1000=$A519)*(成品明细表!$L$6:$L$1000)))</f>
        <v/>
      </c>
      <c r="K519" s="99" t="str">
        <f t="array" ref="K519">IF(A519="","",VLOOKUP(A519,基础资料!A:E,4,0))</f>
        <v/>
      </c>
      <c r="L519" s="81" t="str">
        <f t="array" ref="L519">IF(OR(A519="",J519=""),"",J519*K519)</f>
        <v/>
      </c>
      <c r="M519" s="79" t="str">
        <f t="array" ref="M519">IF(AND(D519="",G519="",J519=""),"",IF(AND(D519="",G519=""),-J519,IF(AND(D519="",J519=""),-G519,IF(AND(G519="",J519=""),D519,IF(D519="",-G519-J519,IF(G519="",D519-J519,IF(J519="",D519-G519,D519-G519-J519)))))))</f>
        <v/>
      </c>
      <c r="N519" s="99" t="str">
        <f t="array" ref="N519">IF(A519="","",VLOOKUP(A519,基础资料!A:E,4,0))</f>
        <v/>
      </c>
      <c r="O519" s="81" t="str">
        <f t="array" ref="O519">IF(OR(A519="",M519=""),"",N519*M519)</f>
        <v/>
      </c>
    </row>
    <row r="520" spans="1:15" s="44" customFormat="1">
      <c r="A520" s="15"/>
      <c r="B520" s="73"/>
      <c r="C520" s="73"/>
      <c r="D520" s="74" t="str">
        <f t="array" ref="D520">IF(SUMPRODUCT((成品明细表!$A$6:$A$1000&gt;=$G$4)*(成品明细表!$A$6:$A$1000&lt;=$H$4)*(成品明细表!$C$6:$C$1000=$A520)*(成品明细表!$F$6:$F$1000))=0,"",SUMPRODUCT((成品明细表!$A$6:$A$1000&gt;=$G$4)*(成品明细表!$A$6:$A$1000&lt;=$H$4)*(成品明细表!$C$6:$C$1000=$A520)*(成品明细表!$F$6:$F$1000)))</f>
        <v/>
      </c>
      <c r="E520" s="75" t="str">
        <f t="array" ref="E520">IF(A520="","",VLOOKUP(A520,基础资料!A:E,4,0))</f>
        <v/>
      </c>
      <c r="F520" s="76" t="str">
        <f t="array" ref="F520">IF(OR(A520="",D520=""),"",E520*D520)</f>
        <v/>
      </c>
      <c r="G520" s="74" t="str">
        <f t="array" ref="G520">IF(SUMPRODUCT((成品明细表!$A$6:$A$1000&gt;=$G$4)*(成品明细表!$A$6:$A$1000&lt;=$H$4)*(成品明细表!$C$6:$C$1000=$A520)*(成品明细表!$I$6:$I$1000))=0,"",SUMPRODUCT((成品明细表!$A$6:$A$1000&gt;=$G$4)*(成品明细表!$A$6:$A$1000&lt;=$H$4)*(成品明细表!$C$6:$C$1000=$A520)*(成品明细表!$I$6:$I$1000)))</f>
        <v/>
      </c>
      <c r="H520" s="75" t="str">
        <f t="array" ref="H520">IF(A520="","",VLOOKUP(A520,基础资料!A:E,4,0))</f>
        <v/>
      </c>
      <c r="I520" s="76" t="str">
        <f t="array" ref="I520">IF(OR(A520="",G520=""),"",G520*H520)</f>
        <v/>
      </c>
      <c r="J520" s="74" t="str">
        <f t="array" ref="J520">IF(SUMPRODUCT((成品明细表!$A$6:$A$1000&gt;=$G$4)*(成品明细表!$A$6:$A$1000&lt;=$H$4)*(成品明细表!$C$6:$C$1000=$A520)*(成品明细表!$L$6:$L$1000))=0,"",SUMPRODUCT((成品明细表!$A$6:$A$1000&gt;=$G$4)*(成品明细表!$A$6:$A$1000&lt;=$H$4)*(成品明细表!$C$6:$C$1000=$A520)*(成品明细表!$L$6:$L$1000)))</f>
        <v/>
      </c>
      <c r="K520" s="98" t="str">
        <f t="array" ref="K520">IF(A520="","",VLOOKUP(A520,基础资料!A:E,4,0))</f>
        <v/>
      </c>
      <c r="L520" s="76" t="str">
        <f t="array" ref="L520">IF(OR(A520="",J520=""),"",J520*K520)</f>
        <v/>
      </c>
      <c r="M520" s="74" t="str">
        <f t="array" ref="M520">IF(AND(D520="",G520="",J520=""),"",IF(AND(D520="",G520=""),-J520,IF(AND(D520="",J520=""),-G520,IF(AND(G520="",J520=""),D520,IF(D520="",-G520-J520,IF(G520="",D520-J520,IF(J520="",D520-G520,D520-G520-J520)))))))</f>
        <v/>
      </c>
      <c r="N520" s="98" t="str">
        <f t="array" ref="N520">IF(A520="","",VLOOKUP(A520,基础资料!A:E,4,0))</f>
        <v/>
      </c>
      <c r="O520" s="76" t="str">
        <f t="array" ref="O520">IF(OR(A520="",M520=""),"",N520*M520)</f>
        <v/>
      </c>
    </row>
    <row r="521" spans="1:15" s="44" customFormat="1">
      <c r="A521" s="77"/>
      <c r="B521" s="78"/>
      <c r="C521" s="78"/>
      <c r="D521" s="79" t="str">
        <f t="array" ref="D521">IF(SUMPRODUCT((成品明细表!$A$6:$A$1000&gt;=$G$4)*(成品明细表!$A$6:$A$1000&lt;=$H$4)*(成品明细表!$C$6:$C$1000=$A521)*(成品明细表!$F$6:$F$1000))=0,"",SUMPRODUCT((成品明细表!$A$6:$A$1000&gt;=$G$4)*(成品明细表!$A$6:$A$1000&lt;=$H$4)*(成品明细表!$C$6:$C$1000=$A521)*(成品明细表!$F$6:$F$1000)))</f>
        <v/>
      </c>
      <c r="E521" s="80" t="str">
        <f t="array" ref="E521">IF(A521="","",VLOOKUP(A521,基础资料!A:E,4,0))</f>
        <v/>
      </c>
      <c r="F521" s="81" t="str">
        <f t="array" ref="F521">IF(OR(A521="",D521=""),"",E521*D521)</f>
        <v/>
      </c>
      <c r="G521" s="79" t="str">
        <f t="array" ref="G521">IF(SUMPRODUCT((成品明细表!$A$6:$A$1000&gt;=$G$4)*(成品明细表!$A$6:$A$1000&lt;=$H$4)*(成品明细表!$C$6:$C$1000=$A521)*(成品明细表!$I$6:$I$1000))=0,"",SUMPRODUCT((成品明细表!$A$6:$A$1000&gt;=$G$4)*(成品明细表!$A$6:$A$1000&lt;=$H$4)*(成品明细表!$C$6:$C$1000=$A521)*(成品明细表!$I$6:$I$1000)))</f>
        <v/>
      </c>
      <c r="H521" s="80" t="str">
        <f t="array" ref="H521">IF(A521="","",VLOOKUP(A521,基础资料!A:E,4,0))</f>
        <v/>
      </c>
      <c r="I521" s="81" t="str">
        <f t="array" ref="I521">IF(OR(A521="",G521=""),"",G521*H521)</f>
        <v/>
      </c>
      <c r="J521" s="79" t="str">
        <f t="array" ref="J521">IF(SUMPRODUCT((成品明细表!$A$6:$A$1000&gt;=$G$4)*(成品明细表!$A$6:$A$1000&lt;=$H$4)*(成品明细表!$C$6:$C$1000=$A521)*(成品明细表!$L$6:$L$1000))=0,"",SUMPRODUCT((成品明细表!$A$6:$A$1000&gt;=$G$4)*(成品明细表!$A$6:$A$1000&lt;=$H$4)*(成品明细表!$C$6:$C$1000=$A521)*(成品明细表!$L$6:$L$1000)))</f>
        <v/>
      </c>
      <c r="K521" s="99" t="str">
        <f t="array" ref="K521">IF(A521="","",VLOOKUP(A521,基础资料!A:E,4,0))</f>
        <v/>
      </c>
      <c r="L521" s="81" t="str">
        <f t="array" ref="L521">IF(OR(A521="",J521=""),"",J521*K521)</f>
        <v/>
      </c>
      <c r="M521" s="79" t="str">
        <f t="array" ref="M521">IF(AND(D521="",G521="",J521=""),"",IF(AND(D521="",G521=""),-J521,IF(AND(D521="",J521=""),-G521,IF(AND(G521="",J521=""),D521,IF(D521="",-G521-J521,IF(G521="",D521-J521,IF(J521="",D521-G521,D521-G521-J521)))))))</f>
        <v/>
      </c>
      <c r="N521" s="99" t="str">
        <f t="array" ref="N521">IF(A521="","",VLOOKUP(A521,基础资料!A:E,4,0))</f>
        <v/>
      </c>
      <c r="O521" s="81" t="str">
        <f t="array" ref="O521">IF(OR(A521="",M521=""),"",N521*M521)</f>
        <v/>
      </c>
    </row>
    <row r="522" spans="1:15" s="44" customFormat="1">
      <c r="A522" s="15"/>
      <c r="B522" s="73"/>
      <c r="C522" s="73"/>
      <c r="D522" s="74" t="str">
        <f t="array" ref="D522">IF(SUMPRODUCT((成品明细表!$A$6:$A$1000&gt;=$G$4)*(成品明细表!$A$6:$A$1000&lt;=$H$4)*(成品明细表!$C$6:$C$1000=$A522)*(成品明细表!$F$6:$F$1000))=0,"",SUMPRODUCT((成品明细表!$A$6:$A$1000&gt;=$G$4)*(成品明细表!$A$6:$A$1000&lt;=$H$4)*(成品明细表!$C$6:$C$1000=$A522)*(成品明细表!$F$6:$F$1000)))</f>
        <v/>
      </c>
      <c r="E522" s="75" t="str">
        <f t="array" ref="E522">IF(A522="","",VLOOKUP(A522,基础资料!A:E,4,0))</f>
        <v/>
      </c>
      <c r="F522" s="76" t="str">
        <f t="array" ref="F522">IF(OR(A522="",D522=""),"",E522*D522)</f>
        <v/>
      </c>
      <c r="G522" s="74" t="str">
        <f t="array" ref="G522">IF(SUMPRODUCT((成品明细表!$A$6:$A$1000&gt;=$G$4)*(成品明细表!$A$6:$A$1000&lt;=$H$4)*(成品明细表!$C$6:$C$1000=$A522)*(成品明细表!$I$6:$I$1000))=0,"",SUMPRODUCT((成品明细表!$A$6:$A$1000&gt;=$G$4)*(成品明细表!$A$6:$A$1000&lt;=$H$4)*(成品明细表!$C$6:$C$1000=$A522)*(成品明细表!$I$6:$I$1000)))</f>
        <v/>
      </c>
      <c r="H522" s="75" t="str">
        <f t="array" ref="H522">IF(A522="","",VLOOKUP(A522,基础资料!A:E,4,0))</f>
        <v/>
      </c>
      <c r="I522" s="76" t="str">
        <f t="array" ref="I522">IF(OR(A522="",G522=""),"",G522*H522)</f>
        <v/>
      </c>
      <c r="J522" s="74" t="str">
        <f t="array" ref="J522">IF(SUMPRODUCT((成品明细表!$A$6:$A$1000&gt;=$G$4)*(成品明细表!$A$6:$A$1000&lt;=$H$4)*(成品明细表!$C$6:$C$1000=$A522)*(成品明细表!$L$6:$L$1000))=0,"",SUMPRODUCT((成品明细表!$A$6:$A$1000&gt;=$G$4)*(成品明细表!$A$6:$A$1000&lt;=$H$4)*(成品明细表!$C$6:$C$1000=$A522)*(成品明细表!$L$6:$L$1000)))</f>
        <v/>
      </c>
      <c r="K522" s="98" t="str">
        <f t="array" ref="K522">IF(A522="","",VLOOKUP(A522,基础资料!A:E,4,0))</f>
        <v/>
      </c>
      <c r="L522" s="76" t="str">
        <f t="array" ref="L522">IF(OR(A522="",J522=""),"",J522*K522)</f>
        <v/>
      </c>
      <c r="M522" s="74" t="str">
        <f t="array" ref="M522">IF(AND(D522="",G522="",J522=""),"",IF(AND(D522="",G522=""),-J522,IF(AND(D522="",J522=""),-G522,IF(AND(G522="",J522=""),D522,IF(D522="",-G522-J522,IF(G522="",D522-J522,IF(J522="",D522-G522,D522-G522-J522)))))))</f>
        <v/>
      </c>
      <c r="N522" s="98" t="str">
        <f t="array" ref="N522">IF(A522="","",VLOOKUP(A522,基础资料!A:E,4,0))</f>
        <v/>
      </c>
      <c r="O522" s="76" t="str">
        <f t="array" ref="O522">IF(OR(A522="",M522=""),"",N522*M522)</f>
        <v/>
      </c>
    </row>
    <row r="523" spans="1:15" s="44" customFormat="1">
      <c r="A523" s="77"/>
      <c r="B523" s="78"/>
      <c r="C523" s="78"/>
      <c r="D523" s="79" t="str">
        <f t="array" ref="D523">IF(SUMPRODUCT((成品明细表!$A$6:$A$1000&gt;=$G$4)*(成品明细表!$A$6:$A$1000&lt;=$H$4)*(成品明细表!$C$6:$C$1000=$A523)*(成品明细表!$F$6:$F$1000))=0,"",SUMPRODUCT((成品明细表!$A$6:$A$1000&gt;=$G$4)*(成品明细表!$A$6:$A$1000&lt;=$H$4)*(成品明细表!$C$6:$C$1000=$A523)*(成品明细表!$F$6:$F$1000)))</f>
        <v/>
      </c>
      <c r="E523" s="80" t="str">
        <f t="array" ref="E523">IF(A523="","",VLOOKUP(A523,基础资料!A:E,4,0))</f>
        <v/>
      </c>
      <c r="F523" s="81" t="str">
        <f t="array" ref="F523">IF(OR(A523="",D523=""),"",E523*D523)</f>
        <v/>
      </c>
      <c r="G523" s="79" t="str">
        <f t="array" ref="G523">IF(SUMPRODUCT((成品明细表!$A$6:$A$1000&gt;=$G$4)*(成品明细表!$A$6:$A$1000&lt;=$H$4)*(成品明细表!$C$6:$C$1000=$A523)*(成品明细表!$I$6:$I$1000))=0,"",SUMPRODUCT((成品明细表!$A$6:$A$1000&gt;=$G$4)*(成品明细表!$A$6:$A$1000&lt;=$H$4)*(成品明细表!$C$6:$C$1000=$A523)*(成品明细表!$I$6:$I$1000)))</f>
        <v/>
      </c>
      <c r="H523" s="80" t="str">
        <f t="array" ref="H523">IF(A523="","",VLOOKUP(A523,基础资料!A:E,4,0))</f>
        <v/>
      </c>
      <c r="I523" s="81" t="str">
        <f t="array" ref="I523">IF(OR(A523="",G523=""),"",G523*H523)</f>
        <v/>
      </c>
      <c r="J523" s="79" t="str">
        <f t="array" ref="J523">IF(SUMPRODUCT((成品明细表!$A$6:$A$1000&gt;=$G$4)*(成品明细表!$A$6:$A$1000&lt;=$H$4)*(成品明细表!$C$6:$C$1000=$A523)*(成品明细表!$L$6:$L$1000))=0,"",SUMPRODUCT((成品明细表!$A$6:$A$1000&gt;=$G$4)*(成品明细表!$A$6:$A$1000&lt;=$H$4)*(成品明细表!$C$6:$C$1000=$A523)*(成品明细表!$L$6:$L$1000)))</f>
        <v/>
      </c>
      <c r="K523" s="99" t="str">
        <f t="array" ref="K523">IF(A523="","",VLOOKUP(A523,基础资料!A:E,4,0))</f>
        <v/>
      </c>
      <c r="L523" s="81" t="str">
        <f t="array" ref="L523">IF(OR(A523="",J523=""),"",J523*K523)</f>
        <v/>
      </c>
      <c r="M523" s="79" t="str">
        <f t="array" ref="M523">IF(AND(D523="",G523="",J523=""),"",IF(AND(D523="",G523=""),-J523,IF(AND(D523="",J523=""),-G523,IF(AND(G523="",J523=""),D523,IF(D523="",-G523-J523,IF(G523="",D523-J523,IF(J523="",D523-G523,D523-G523-J523)))))))</f>
        <v/>
      </c>
      <c r="N523" s="99" t="str">
        <f t="array" ref="N523">IF(A523="","",VLOOKUP(A523,基础资料!A:E,4,0))</f>
        <v/>
      </c>
      <c r="O523" s="81" t="str">
        <f t="array" ref="O523">IF(OR(A523="",M523=""),"",N523*M523)</f>
        <v/>
      </c>
    </row>
    <row r="524" spans="1:15" s="44" customFormat="1">
      <c r="A524" s="15"/>
      <c r="B524" s="73"/>
      <c r="C524" s="73"/>
      <c r="D524" s="74" t="str">
        <f t="array" ref="D524">IF(SUMPRODUCT((成品明细表!$A$6:$A$1000&gt;=$G$4)*(成品明细表!$A$6:$A$1000&lt;=$H$4)*(成品明细表!$C$6:$C$1000=$A524)*(成品明细表!$F$6:$F$1000))=0,"",SUMPRODUCT((成品明细表!$A$6:$A$1000&gt;=$G$4)*(成品明细表!$A$6:$A$1000&lt;=$H$4)*(成品明细表!$C$6:$C$1000=$A524)*(成品明细表!$F$6:$F$1000)))</f>
        <v/>
      </c>
      <c r="E524" s="75" t="str">
        <f t="array" ref="E524">IF(A524="","",VLOOKUP(A524,基础资料!A:E,4,0))</f>
        <v/>
      </c>
      <c r="F524" s="76" t="str">
        <f t="array" ref="F524">IF(OR(A524="",D524=""),"",E524*D524)</f>
        <v/>
      </c>
      <c r="G524" s="74" t="str">
        <f t="array" ref="G524">IF(SUMPRODUCT((成品明细表!$A$6:$A$1000&gt;=$G$4)*(成品明细表!$A$6:$A$1000&lt;=$H$4)*(成品明细表!$C$6:$C$1000=$A524)*(成品明细表!$I$6:$I$1000))=0,"",SUMPRODUCT((成品明细表!$A$6:$A$1000&gt;=$G$4)*(成品明细表!$A$6:$A$1000&lt;=$H$4)*(成品明细表!$C$6:$C$1000=$A524)*(成品明细表!$I$6:$I$1000)))</f>
        <v/>
      </c>
      <c r="H524" s="75" t="str">
        <f t="array" ref="H524">IF(A524="","",VLOOKUP(A524,基础资料!A:E,4,0))</f>
        <v/>
      </c>
      <c r="I524" s="76" t="str">
        <f t="array" ref="I524">IF(OR(A524="",G524=""),"",G524*H524)</f>
        <v/>
      </c>
      <c r="J524" s="74" t="str">
        <f t="array" ref="J524">IF(SUMPRODUCT((成品明细表!$A$6:$A$1000&gt;=$G$4)*(成品明细表!$A$6:$A$1000&lt;=$H$4)*(成品明细表!$C$6:$C$1000=$A524)*(成品明细表!$L$6:$L$1000))=0,"",SUMPRODUCT((成品明细表!$A$6:$A$1000&gt;=$G$4)*(成品明细表!$A$6:$A$1000&lt;=$H$4)*(成品明细表!$C$6:$C$1000=$A524)*(成品明细表!$L$6:$L$1000)))</f>
        <v/>
      </c>
      <c r="K524" s="98" t="str">
        <f t="array" ref="K524">IF(A524="","",VLOOKUP(A524,基础资料!A:E,4,0))</f>
        <v/>
      </c>
      <c r="L524" s="76" t="str">
        <f t="array" ref="L524">IF(OR(A524="",J524=""),"",J524*K524)</f>
        <v/>
      </c>
      <c r="M524" s="74" t="str">
        <f t="array" ref="M524">IF(AND(D524="",G524="",J524=""),"",IF(AND(D524="",G524=""),-J524,IF(AND(D524="",J524=""),-G524,IF(AND(G524="",J524=""),D524,IF(D524="",-G524-J524,IF(G524="",D524-J524,IF(J524="",D524-G524,D524-G524-J524)))))))</f>
        <v/>
      </c>
      <c r="N524" s="98" t="str">
        <f t="array" ref="N524">IF(A524="","",VLOOKUP(A524,基础资料!A:E,4,0))</f>
        <v/>
      </c>
      <c r="O524" s="76" t="str">
        <f t="array" ref="O524">IF(OR(A524="",M524=""),"",N524*M524)</f>
        <v/>
      </c>
    </row>
    <row r="525" spans="1:15" s="44" customFormat="1">
      <c r="A525" s="77"/>
      <c r="B525" s="78"/>
      <c r="C525" s="78"/>
      <c r="D525" s="79" t="str">
        <f t="array" ref="D525">IF(SUMPRODUCT((成品明细表!$A$6:$A$1000&gt;=$G$4)*(成品明细表!$A$6:$A$1000&lt;=$H$4)*(成品明细表!$C$6:$C$1000=$A525)*(成品明细表!$F$6:$F$1000))=0,"",SUMPRODUCT((成品明细表!$A$6:$A$1000&gt;=$G$4)*(成品明细表!$A$6:$A$1000&lt;=$H$4)*(成品明细表!$C$6:$C$1000=$A525)*(成品明细表!$F$6:$F$1000)))</f>
        <v/>
      </c>
      <c r="E525" s="80" t="str">
        <f t="array" ref="E525">IF(A525="","",VLOOKUP(A525,基础资料!A:E,4,0))</f>
        <v/>
      </c>
      <c r="F525" s="81" t="str">
        <f t="array" ref="F525">IF(OR(A525="",D525=""),"",E525*D525)</f>
        <v/>
      </c>
      <c r="G525" s="79" t="str">
        <f t="array" ref="G525">IF(SUMPRODUCT((成品明细表!$A$6:$A$1000&gt;=$G$4)*(成品明细表!$A$6:$A$1000&lt;=$H$4)*(成品明细表!$C$6:$C$1000=$A525)*(成品明细表!$I$6:$I$1000))=0,"",SUMPRODUCT((成品明细表!$A$6:$A$1000&gt;=$G$4)*(成品明细表!$A$6:$A$1000&lt;=$H$4)*(成品明细表!$C$6:$C$1000=$A525)*(成品明细表!$I$6:$I$1000)))</f>
        <v/>
      </c>
      <c r="H525" s="80" t="str">
        <f t="array" ref="H525">IF(A525="","",VLOOKUP(A525,基础资料!A:E,4,0))</f>
        <v/>
      </c>
      <c r="I525" s="81" t="str">
        <f t="array" ref="I525">IF(OR(A525="",G525=""),"",G525*H525)</f>
        <v/>
      </c>
      <c r="J525" s="79" t="str">
        <f t="array" ref="J525">IF(SUMPRODUCT((成品明细表!$A$6:$A$1000&gt;=$G$4)*(成品明细表!$A$6:$A$1000&lt;=$H$4)*(成品明细表!$C$6:$C$1000=$A525)*(成品明细表!$L$6:$L$1000))=0,"",SUMPRODUCT((成品明细表!$A$6:$A$1000&gt;=$G$4)*(成品明细表!$A$6:$A$1000&lt;=$H$4)*(成品明细表!$C$6:$C$1000=$A525)*(成品明细表!$L$6:$L$1000)))</f>
        <v/>
      </c>
      <c r="K525" s="99" t="str">
        <f t="array" ref="K525">IF(A525="","",VLOOKUP(A525,基础资料!A:E,4,0))</f>
        <v/>
      </c>
      <c r="L525" s="81" t="str">
        <f t="array" ref="L525">IF(OR(A525="",J525=""),"",J525*K525)</f>
        <v/>
      </c>
      <c r="M525" s="79" t="str">
        <f t="array" ref="M525">IF(AND(D525="",G525="",J525=""),"",IF(AND(D525="",G525=""),-J525,IF(AND(D525="",J525=""),-G525,IF(AND(G525="",J525=""),D525,IF(D525="",-G525-J525,IF(G525="",D525-J525,IF(J525="",D525-G525,D525-G525-J525)))))))</f>
        <v/>
      </c>
      <c r="N525" s="99" t="str">
        <f t="array" ref="N525">IF(A525="","",VLOOKUP(A525,基础资料!A:E,4,0))</f>
        <v/>
      </c>
      <c r="O525" s="81" t="str">
        <f t="array" ref="O525">IF(OR(A525="",M525=""),"",N525*M525)</f>
        <v/>
      </c>
    </row>
    <row r="526" spans="1:15" s="44" customFormat="1">
      <c r="A526" s="15"/>
      <c r="B526" s="73"/>
      <c r="C526" s="73"/>
      <c r="D526" s="74" t="str">
        <f t="array" ref="D526">IF(SUMPRODUCT((成品明细表!$A$6:$A$1000&gt;=$G$4)*(成品明细表!$A$6:$A$1000&lt;=$H$4)*(成品明细表!$C$6:$C$1000=$A526)*(成品明细表!$F$6:$F$1000))=0,"",SUMPRODUCT((成品明细表!$A$6:$A$1000&gt;=$G$4)*(成品明细表!$A$6:$A$1000&lt;=$H$4)*(成品明细表!$C$6:$C$1000=$A526)*(成品明细表!$F$6:$F$1000)))</f>
        <v/>
      </c>
      <c r="E526" s="75" t="str">
        <f t="array" ref="E526">IF(A526="","",VLOOKUP(A526,基础资料!A:E,4,0))</f>
        <v/>
      </c>
      <c r="F526" s="76" t="str">
        <f t="array" ref="F526">IF(OR(A526="",D526=""),"",E526*D526)</f>
        <v/>
      </c>
      <c r="G526" s="74" t="str">
        <f t="array" ref="G526">IF(SUMPRODUCT((成品明细表!$A$6:$A$1000&gt;=$G$4)*(成品明细表!$A$6:$A$1000&lt;=$H$4)*(成品明细表!$C$6:$C$1000=$A526)*(成品明细表!$I$6:$I$1000))=0,"",SUMPRODUCT((成品明细表!$A$6:$A$1000&gt;=$G$4)*(成品明细表!$A$6:$A$1000&lt;=$H$4)*(成品明细表!$C$6:$C$1000=$A526)*(成品明细表!$I$6:$I$1000)))</f>
        <v/>
      </c>
      <c r="H526" s="75" t="str">
        <f t="array" ref="H526">IF(A526="","",VLOOKUP(A526,基础资料!A:E,4,0))</f>
        <v/>
      </c>
      <c r="I526" s="76" t="str">
        <f t="array" ref="I526">IF(OR(A526="",G526=""),"",G526*H526)</f>
        <v/>
      </c>
      <c r="J526" s="74" t="str">
        <f t="array" ref="J526">IF(SUMPRODUCT((成品明细表!$A$6:$A$1000&gt;=$G$4)*(成品明细表!$A$6:$A$1000&lt;=$H$4)*(成品明细表!$C$6:$C$1000=$A526)*(成品明细表!$L$6:$L$1000))=0,"",SUMPRODUCT((成品明细表!$A$6:$A$1000&gt;=$G$4)*(成品明细表!$A$6:$A$1000&lt;=$H$4)*(成品明细表!$C$6:$C$1000=$A526)*(成品明细表!$L$6:$L$1000)))</f>
        <v/>
      </c>
      <c r="K526" s="98" t="str">
        <f t="array" ref="K526">IF(A526="","",VLOOKUP(A526,基础资料!A:E,4,0))</f>
        <v/>
      </c>
      <c r="L526" s="76" t="str">
        <f t="array" ref="L526">IF(OR(A526="",J526=""),"",J526*K526)</f>
        <v/>
      </c>
      <c r="M526" s="74" t="str">
        <f t="array" ref="M526">IF(AND(D526="",G526="",J526=""),"",IF(AND(D526="",G526=""),-J526,IF(AND(D526="",J526=""),-G526,IF(AND(G526="",J526=""),D526,IF(D526="",-G526-J526,IF(G526="",D526-J526,IF(J526="",D526-G526,D526-G526-J526)))))))</f>
        <v/>
      </c>
      <c r="N526" s="98" t="str">
        <f t="array" ref="N526">IF(A526="","",VLOOKUP(A526,基础资料!A:E,4,0))</f>
        <v/>
      </c>
      <c r="O526" s="76" t="str">
        <f t="array" ref="O526">IF(OR(A526="",M526=""),"",N526*M526)</f>
        <v/>
      </c>
    </row>
    <row r="527" spans="1:15" s="44" customFormat="1">
      <c r="A527" s="77"/>
      <c r="B527" s="78"/>
      <c r="C527" s="78"/>
      <c r="D527" s="79" t="str">
        <f t="array" ref="D527">IF(SUMPRODUCT((成品明细表!$A$6:$A$1000&gt;=$G$4)*(成品明细表!$A$6:$A$1000&lt;=$H$4)*(成品明细表!$C$6:$C$1000=$A527)*(成品明细表!$F$6:$F$1000))=0,"",SUMPRODUCT((成品明细表!$A$6:$A$1000&gt;=$G$4)*(成品明细表!$A$6:$A$1000&lt;=$H$4)*(成品明细表!$C$6:$C$1000=$A527)*(成品明细表!$F$6:$F$1000)))</f>
        <v/>
      </c>
      <c r="E527" s="80" t="str">
        <f t="array" ref="E527">IF(A527="","",VLOOKUP(A527,基础资料!A:E,4,0))</f>
        <v/>
      </c>
      <c r="F527" s="81" t="str">
        <f t="array" ref="F527">IF(OR(A527="",D527=""),"",E527*D527)</f>
        <v/>
      </c>
      <c r="G527" s="79" t="str">
        <f t="array" ref="G527">IF(SUMPRODUCT((成品明细表!$A$6:$A$1000&gt;=$G$4)*(成品明细表!$A$6:$A$1000&lt;=$H$4)*(成品明细表!$C$6:$C$1000=$A527)*(成品明细表!$I$6:$I$1000))=0,"",SUMPRODUCT((成品明细表!$A$6:$A$1000&gt;=$G$4)*(成品明细表!$A$6:$A$1000&lt;=$H$4)*(成品明细表!$C$6:$C$1000=$A527)*(成品明细表!$I$6:$I$1000)))</f>
        <v/>
      </c>
      <c r="H527" s="80" t="str">
        <f t="array" ref="H527">IF(A527="","",VLOOKUP(A527,基础资料!A:E,4,0))</f>
        <v/>
      </c>
      <c r="I527" s="81" t="str">
        <f t="array" ref="I527">IF(OR(A527="",G527=""),"",G527*H527)</f>
        <v/>
      </c>
      <c r="J527" s="79" t="str">
        <f t="array" ref="J527">IF(SUMPRODUCT((成品明细表!$A$6:$A$1000&gt;=$G$4)*(成品明细表!$A$6:$A$1000&lt;=$H$4)*(成品明细表!$C$6:$C$1000=$A527)*(成品明细表!$L$6:$L$1000))=0,"",SUMPRODUCT((成品明细表!$A$6:$A$1000&gt;=$G$4)*(成品明细表!$A$6:$A$1000&lt;=$H$4)*(成品明细表!$C$6:$C$1000=$A527)*(成品明细表!$L$6:$L$1000)))</f>
        <v/>
      </c>
      <c r="K527" s="99" t="str">
        <f t="array" ref="K527">IF(A527="","",VLOOKUP(A527,基础资料!A:E,4,0))</f>
        <v/>
      </c>
      <c r="L527" s="81" t="str">
        <f t="array" ref="L527">IF(OR(A527="",J527=""),"",J527*K527)</f>
        <v/>
      </c>
      <c r="M527" s="79" t="str">
        <f t="array" ref="M527">IF(AND(D527="",G527="",J527=""),"",IF(AND(D527="",G527=""),-J527,IF(AND(D527="",J527=""),-G527,IF(AND(G527="",J527=""),D527,IF(D527="",-G527-J527,IF(G527="",D527-J527,IF(J527="",D527-G527,D527-G527-J527)))))))</f>
        <v/>
      </c>
      <c r="N527" s="99" t="str">
        <f t="array" ref="N527">IF(A527="","",VLOOKUP(A527,基础资料!A:E,4,0))</f>
        <v/>
      </c>
      <c r="O527" s="81" t="str">
        <f t="array" ref="O527">IF(OR(A527="",M527=""),"",N527*M527)</f>
        <v/>
      </c>
    </row>
    <row r="528" spans="1:15" s="44" customFormat="1">
      <c r="A528" s="15"/>
      <c r="B528" s="73"/>
      <c r="C528" s="73"/>
      <c r="D528" s="74" t="str">
        <f t="array" ref="D528">IF(SUMPRODUCT((成品明细表!$A$6:$A$1000&gt;=$G$4)*(成品明细表!$A$6:$A$1000&lt;=$H$4)*(成品明细表!$C$6:$C$1000=$A528)*(成品明细表!$F$6:$F$1000))=0,"",SUMPRODUCT((成品明细表!$A$6:$A$1000&gt;=$G$4)*(成品明细表!$A$6:$A$1000&lt;=$H$4)*(成品明细表!$C$6:$C$1000=$A528)*(成品明细表!$F$6:$F$1000)))</f>
        <v/>
      </c>
      <c r="E528" s="75" t="str">
        <f t="array" ref="E528">IF(A528="","",VLOOKUP(A528,基础资料!A:E,4,0))</f>
        <v/>
      </c>
      <c r="F528" s="76" t="str">
        <f t="array" ref="F528">IF(OR(A528="",D528=""),"",E528*D528)</f>
        <v/>
      </c>
      <c r="G528" s="74" t="str">
        <f t="array" ref="G528">IF(SUMPRODUCT((成品明细表!$A$6:$A$1000&gt;=$G$4)*(成品明细表!$A$6:$A$1000&lt;=$H$4)*(成品明细表!$C$6:$C$1000=$A528)*(成品明细表!$I$6:$I$1000))=0,"",SUMPRODUCT((成品明细表!$A$6:$A$1000&gt;=$G$4)*(成品明细表!$A$6:$A$1000&lt;=$H$4)*(成品明细表!$C$6:$C$1000=$A528)*(成品明细表!$I$6:$I$1000)))</f>
        <v/>
      </c>
      <c r="H528" s="75" t="str">
        <f t="array" ref="H528">IF(A528="","",VLOOKUP(A528,基础资料!A:E,4,0))</f>
        <v/>
      </c>
      <c r="I528" s="76" t="str">
        <f t="array" ref="I528">IF(OR(A528="",G528=""),"",G528*H528)</f>
        <v/>
      </c>
      <c r="J528" s="74" t="str">
        <f t="array" ref="J528">IF(SUMPRODUCT((成品明细表!$A$6:$A$1000&gt;=$G$4)*(成品明细表!$A$6:$A$1000&lt;=$H$4)*(成品明细表!$C$6:$C$1000=$A528)*(成品明细表!$L$6:$L$1000))=0,"",SUMPRODUCT((成品明细表!$A$6:$A$1000&gt;=$G$4)*(成品明细表!$A$6:$A$1000&lt;=$H$4)*(成品明细表!$C$6:$C$1000=$A528)*(成品明细表!$L$6:$L$1000)))</f>
        <v/>
      </c>
      <c r="K528" s="98" t="str">
        <f t="array" ref="K528">IF(A528="","",VLOOKUP(A528,基础资料!A:E,4,0))</f>
        <v/>
      </c>
      <c r="L528" s="76" t="str">
        <f t="array" ref="L528">IF(OR(A528="",J528=""),"",J528*K528)</f>
        <v/>
      </c>
      <c r="M528" s="74" t="str">
        <f t="array" ref="M528">IF(AND(D528="",G528="",J528=""),"",IF(AND(D528="",G528=""),-J528,IF(AND(D528="",J528=""),-G528,IF(AND(G528="",J528=""),D528,IF(D528="",-G528-J528,IF(G528="",D528-J528,IF(J528="",D528-G528,D528-G528-J528)))))))</f>
        <v/>
      </c>
      <c r="N528" s="98" t="str">
        <f t="array" ref="N528">IF(A528="","",VLOOKUP(A528,基础资料!A:E,4,0))</f>
        <v/>
      </c>
      <c r="O528" s="76" t="str">
        <f t="array" ref="O528">IF(OR(A528="",M528=""),"",N528*M528)</f>
        <v/>
      </c>
    </row>
    <row r="529" spans="1:15" s="44" customFormat="1">
      <c r="A529" s="77"/>
      <c r="B529" s="78"/>
      <c r="C529" s="78"/>
      <c r="D529" s="79" t="str">
        <f t="array" ref="D529">IF(SUMPRODUCT((成品明细表!$A$6:$A$1000&gt;=$G$4)*(成品明细表!$A$6:$A$1000&lt;=$H$4)*(成品明细表!$C$6:$C$1000=$A529)*(成品明细表!$F$6:$F$1000))=0,"",SUMPRODUCT((成品明细表!$A$6:$A$1000&gt;=$G$4)*(成品明细表!$A$6:$A$1000&lt;=$H$4)*(成品明细表!$C$6:$C$1000=$A529)*(成品明细表!$F$6:$F$1000)))</f>
        <v/>
      </c>
      <c r="E529" s="80" t="str">
        <f t="array" ref="E529">IF(A529="","",VLOOKUP(A529,基础资料!A:E,4,0))</f>
        <v/>
      </c>
      <c r="F529" s="81" t="str">
        <f t="array" ref="F529">IF(OR(A529="",D529=""),"",E529*D529)</f>
        <v/>
      </c>
      <c r="G529" s="79" t="str">
        <f t="array" ref="G529">IF(SUMPRODUCT((成品明细表!$A$6:$A$1000&gt;=$G$4)*(成品明细表!$A$6:$A$1000&lt;=$H$4)*(成品明细表!$C$6:$C$1000=$A529)*(成品明细表!$I$6:$I$1000))=0,"",SUMPRODUCT((成品明细表!$A$6:$A$1000&gt;=$G$4)*(成品明细表!$A$6:$A$1000&lt;=$H$4)*(成品明细表!$C$6:$C$1000=$A529)*(成品明细表!$I$6:$I$1000)))</f>
        <v/>
      </c>
      <c r="H529" s="80" t="str">
        <f t="array" ref="H529">IF(A529="","",VLOOKUP(A529,基础资料!A:E,4,0))</f>
        <v/>
      </c>
      <c r="I529" s="81" t="str">
        <f t="array" ref="I529">IF(OR(A529="",G529=""),"",G529*H529)</f>
        <v/>
      </c>
      <c r="J529" s="79" t="str">
        <f t="array" ref="J529">IF(SUMPRODUCT((成品明细表!$A$6:$A$1000&gt;=$G$4)*(成品明细表!$A$6:$A$1000&lt;=$H$4)*(成品明细表!$C$6:$C$1000=$A529)*(成品明细表!$L$6:$L$1000))=0,"",SUMPRODUCT((成品明细表!$A$6:$A$1000&gt;=$G$4)*(成品明细表!$A$6:$A$1000&lt;=$H$4)*(成品明细表!$C$6:$C$1000=$A529)*(成品明细表!$L$6:$L$1000)))</f>
        <v/>
      </c>
      <c r="K529" s="99" t="str">
        <f t="array" ref="K529">IF(A529="","",VLOOKUP(A529,基础资料!A:E,4,0))</f>
        <v/>
      </c>
      <c r="L529" s="81" t="str">
        <f t="array" ref="L529">IF(OR(A529="",J529=""),"",J529*K529)</f>
        <v/>
      </c>
      <c r="M529" s="79" t="str">
        <f t="array" ref="M529">IF(AND(D529="",G529="",J529=""),"",IF(AND(D529="",G529=""),-J529,IF(AND(D529="",J529=""),-G529,IF(AND(G529="",J529=""),D529,IF(D529="",-G529-J529,IF(G529="",D529-J529,IF(J529="",D529-G529,D529-G529-J529)))))))</f>
        <v/>
      </c>
      <c r="N529" s="99" t="str">
        <f t="array" ref="N529">IF(A529="","",VLOOKUP(A529,基础资料!A:E,4,0))</f>
        <v/>
      </c>
      <c r="O529" s="81" t="str">
        <f t="array" ref="O529">IF(OR(A529="",M529=""),"",N529*M529)</f>
        <v/>
      </c>
    </row>
    <row r="530" spans="1:15" s="44" customFormat="1">
      <c r="A530" s="15"/>
      <c r="B530" s="73"/>
      <c r="C530" s="73"/>
      <c r="D530" s="74" t="str">
        <f t="array" ref="D530">IF(SUMPRODUCT((成品明细表!$A$6:$A$1000&gt;=$G$4)*(成品明细表!$A$6:$A$1000&lt;=$H$4)*(成品明细表!$C$6:$C$1000=$A530)*(成品明细表!$F$6:$F$1000))=0,"",SUMPRODUCT((成品明细表!$A$6:$A$1000&gt;=$G$4)*(成品明细表!$A$6:$A$1000&lt;=$H$4)*(成品明细表!$C$6:$C$1000=$A530)*(成品明细表!$F$6:$F$1000)))</f>
        <v/>
      </c>
      <c r="E530" s="75" t="str">
        <f t="array" ref="E530">IF(A530="","",VLOOKUP(A530,基础资料!A:E,4,0))</f>
        <v/>
      </c>
      <c r="F530" s="76" t="str">
        <f t="array" ref="F530">IF(OR(A530="",D530=""),"",E530*D530)</f>
        <v/>
      </c>
      <c r="G530" s="74" t="str">
        <f t="array" ref="G530">IF(SUMPRODUCT((成品明细表!$A$6:$A$1000&gt;=$G$4)*(成品明细表!$A$6:$A$1000&lt;=$H$4)*(成品明细表!$C$6:$C$1000=$A530)*(成品明细表!$I$6:$I$1000))=0,"",SUMPRODUCT((成品明细表!$A$6:$A$1000&gt;=$G$4)*(成品明细表!$A$6:$A$1000&lt;=$H$4)*(成品明细表!$C$6:$C$1000=$A530)*(成品明细表!$I$6:$I$1000)))</f>
        <v/>
      </c>
      <c r="H530" s="75" t="str">
        <f t="array" ref="H530">IF(A530="","",VLOOKUP(A530,基础资料!A:E,4,0))</f>
        <v/>
      </c>
      <c r="I530" s="76" t="str">
        <f t="array" ref="I530">IF(OR(A530="",G530=""),"",G530*H530)</f>
        <v/>
      </c>
      <c r="J530" s="74" t="str">
        <f t="array" ref="J530">IF(SUMPRODUCT((成品明细表!$A$6:$A$1000&gt;=$G$4)*(成品明细表!$A$6:$A$1000&lt;=$H$4)*(成品明细表!$C$6:$C$1000=$A530)*(成品明细表!$L$6:$L$1000))=0,"",SUMPRODUCT((成品明细表!$A$6:$A$1000&gt;=$G$4)*(成品明细表!$A$6:$A$1000&lt;=$H$4)*(成品明细表!$C$6:$C$1000=$A530)*(成品明细表!$L$6:$L$1000)))</f>
        <v/>
      </c>
      <c r="K530" s="98" t="str">
        <f t="array" ref="K530">IF(A530="","",VLOOKUP(A530,基础资料!A:E,4,0))</f>
        <v/>
      </c>
      <c r="L530" s="76" t="str">
        <f t="array" ref="L530">IF(OR(A530="",J530=""),"",J530*K530)</f>
        <v/>
      </c>
      <c r="M530" s="74" t="str">
        <f t="array" ref="M530">IF(AND(D530="",G530="",J530=""),"",IF(AND(D530="",G530=""),-J530,IF(AND(D530="",J530=""),-G530,IF(AND(G530="",J530=""),D530,IF(D530="",-G530-J530,IF(G530="",D530-J530,IF(J530="",D530-G530,D530-G530-J530)))))))</f>
        <v/>
      </c>
      <c r="N530" s="98" t="str">
        <f t="array" ref="N530">IF(A530="","",VLOOKUP(A530,基础资料!A:E,4,0))</f>
        <v/>
      </c>
      <c r="O530" s="76" t="str">
        <f t="array" ref="O530">IF(OR(A530="",M530=""),"",N530*M530)</f>
        <v/>
      </c>
    </row>
    <row r="531" spans="1:15" s="44" customFormat="1">
      <c r="A531" s="77"/>
      <c r="B531" s="78"/>
      <c r="C531" s="78"/>
      <c r="D531" s="79" t="str">
        <f t="array" ref="D531">IF(SUMPRODUCT((成品明细表!$A$6:$A$1000&gt;=$G$4)*(成品明细表!$A$6:$A$1000&lt;=$H$4)*(成品明细表!$C$6:$C$1000=$A531)*(成品明细表!$F$6:$F$1000))=0,"",SUMPRODUCT((成品明细表!$A$6:$A$1000&gt;=$G$4)*(成品明细表!$A$6:$A$1000&lt;=$H$4)*(成品明细表!$C$6:$C$1000=$A531)*(成品明细表!$F$6:$F$1000)))</f>
        <v/>
      </c>
      <c r="E531" s="80" t="str">
        <f t="array" ref="E531">IF(A531="","",VLOOKUP(A531,基础资料!A:E,4,0))</f>
        <v/>
      </c>
      <c r="F531" s="81" t="str">
        <f t="array" ref="F531">IF(OR(A531="",D531=""),"",E531*D531)</f>
        <v/>
      </c>
      <c r="G531" s="79" t="str">
        <f t="array" ref="G531">IF(SUMPRODUCT((成品明细表!$A$6:$A$1000&gt;=$G$4)*(成品明细表!$A$6:$A$1000&lt;=$H$4)*(成品明细表!$C$6:$C$1000=$A531)*(成品明细表!$I$6:$I$1000))=0,"",SUMPRODUCT((成品明细表!$A$6:$A$1000&gt;=$G$4)*(成品明细表!$A$6:$A$1000&lt;=$H$4)*(成品明细表!$C$6:$C$1000=$A531)*(成品明细表!$I$6:$I$1000)))</f>
        <v/>
      </c>
      <c r="H531" s="80" t="str">
        <f t="array" ref="H531">IF(A531="","",VLOOKUP(A531,基础资料!A:E,4,0))</f>
        <v/>
      </c>
      <c r="I531" s="81" t="str">
        <f t="array" ref="I531">IF(OR(A531="",G531=""),"",G531*H531)</f>
        <v/>
      </c>
      <c r="J531" s="79" t="str">
        <f t="array" ref="J531">IF(SUMPRODUCT((成品明细表!$A$6:$A$1000&gt;=$G$4)*(成品明细表!$A$6:$A$1000&lt;=$H$4)*(成品明细表!$C$6:$C$1000=$A531)*(成品明细表!$L$6:$L$1000))=0,"",SUMPRODUCT((成品明细表!$A$6:$A$1000&gt;=$G$4)*(成品明细表!$A$6:$A$1000&lt;=$H$4)*(成品明细表!$C$6:$C$1000=$A531)*(成品明细表!$L$6:$L$1000)))</f>
        <v/>
      </c>
      <c r="K531" s="99" t="str">
        <f t="array" ref="K531">IF(A531="","",VLOOKUP(A531,基础资料!A:E,4,0))</f>
        <v/>
      </c>
      <c r="L531" s="81" t="str">
        <f t="array" ref="L531">IF(OR(A531="",J531=""),"",J531*K531)</f>
        <v/>
      </c>
      <c r="M531" s="79" t="str">
        <f t="array" ref="M531">IF(AND(D531="",G531="",J531=""),"",IF(AND(D531="",G531=""),-J531,IF(AND(D531="",J531=""),-G531,IF(AND(G531="",J531=""),D531,IF(D531="",-G531-J531,IF(G531="",D531-J531,IF(J531="",D531-G531,D531-G531-J531)))))))</f>
        <v/>
      </c>
      <c r="N531" s="99" t="str">
        <f t="array" ref="N531">IF(A531="","",VLOOKUP(A531,基础资料!A:E,4,0))</f>
        <v/>
      </c>
      <c r="O531" s="81" t="str">
        <f t="array" ref="O531">IF(OR(A531="",M531=""),"",N531*M531)</f>
        <v/>
      </c>
    </row>
    <row r="532" spans="1:15" s="44" customFormat="1">
      <c r="A532" s="15"/>
      <c r="B532" s="73"/>
      <c r="C532" s="73"/>
      <c r="D532" s="74" t="str">
        <f t="array" ref="D532">IF(SUMPRODUCT((成品明细表!$A$6:$A$1000&gt;=$G$4)*(成品明细表!$A$6:$A$1000&lt;=$H$4)*(成品明细表!$C$6:$C$1000=$A532)*(成品明细表!$F$6:$F$1000))=0,"",SUMPRODUCT((成品明细表!$A$6:$A$1000&gt;=$G$4)*(成品明细表!$A$6:$A$1000&lt;=$H$4)*(成品明细表!$C$6:$C$1000=$A532)*(成品明细表!$F$6:$F$1000)))</f>
        <v/>
      </c>
      <c r="E532" s="75" t="str">
        <f t="array" ref="E532">IF(A532="","",VLOOKUP(A532,基础资料!A:E,4,0))</f>
        <v/>
      </c>
      <c r="F532" s="76" t="str">
        <f t="array" ref="F532">IF(OR(A532="",D532=""),"",E532*D532)</f>
        <v/>
      </c>
      <c r="G532" s="74" t="str">
        <f t="array" ref="G532">IF(SUMPRODUCT((成品明细表!$A$6:$A$1000&gt;=$G$4)*(成品明细表!$A$6:$A$1000&lt;=$H$4)*(成品明细表!$C$6:$C$1000=$A532)*(成品明细表!$I$6:$I$1000))=0,"",SUMPRODUCT((成品明细表!$A$6:$A$1000&gt;=$G$4)*(成品明细表!$A$6:$A$1000&lt;=$H$4)*(成品明细表!$C$6:$C$1000=$A532)*(成品明细表!$I$6:$I$1000)))</f>
        <v/>
      </c>
      <c r="H532" s="75" t="str">
        <f t="array" ref="H532">IF(A532="","",VLOOKUP(A532,基础资料!A:E,4,0))</f>
        <v/>
      </c>
      <c r="I532" s="76" t="str">
        <f t="array" ref="I532">IF(OR(A532="",G532=""),"",G532*H532)</f>
        <v/>
      </c>
      <c r="J532" s="74" t="str">
        <f t="array" ref="J532">IF(SUMPRODUCT((成品明细表!$A$6:$A$1000&gt;=$G$4)*(成品明细表!$A$6:$A$1000&lt;=$H$4)*(成品明细表!$C$6:$C$1000=$A532)*(成品明细表!$L$6:$L$1000))=0,"",SUMPRODUCT((成品明细表!$A$6:$A$1000&gt;=$G$4)*(成品明细表!$A$6:$A$1000&lt;=$H$4)*(成品明细表!$C$6:$C$1000=$A532)*(成品明细表!$L$6:$L$1000)))</f>
        <v/>
      </c>
      <c r="K532" s="98" t="str">
        <f t="array" ref="K532">IF(A532="","",VLOOKUP(A532,基础资料!A:E,4,0))</f>
        <v/>
      </c>
      <c r="L532" s="76" t="str">
        <f t="array" ref="L532">IF(OR(A532="",J532=""),"",J532*K532)</f>
        <v/>
      </c>
      <c r="M532" s="74" t="str">
        <f t="array" ref="M532">IF(AND(D532="",G532="",J532=""),"",IF(AND(D532="",G532=""),-J532,IF(AND(D532="",J532=""),-G532,IF(AND(G532="",J532=""),D532,IF(D532="",-G532-J532,IF(G532="",D532-J532,IF(J532="",D532-G532,D532-G532-J532)))))))</f>
        <v/>
      </c>
      <c r="N532" s="98" t="str">
        <f t="array" ref="N532">IF(A532="","",VLOOKUP(A532,基础资料!A:E,4,0))</f>
        <v/>
      </c>
      <c r="O532" s="76" t="str">
        <f t="array" ref="O532">IF(OR(A532="",M532=""),"",N532*M532)</f>
        <v/>
      </c>
    </row>
    <row r="533" spans="1:15" s="44" customFormat="1">
      <c r="A533" s="77"/>
      <c r="B533" s="78"/>
      <c r="C533" s="78"/>
      <c r="D533" s="79" t="str">
        <f t="array" ref="D533">IF(SUMPRODUCT((成品明细表!$A$6:$A$1000&gt;=$G$4)*(成品明细表!$A$6:$A$1000&lt;=$H$4)*(成品明细表!$C$6:$C$1000=$A533)*(成品明细表!$F$6:$F$1000))=0,"",SUMPRODUCT((成品明细表!$A$6:$A$1000&gt;=$G$4)*(成品明细表!$A$6:$A$1000&lt;=$H$4)*(成品明细表!$C$6:$C$1000=$A533)*(成品明细表!$F$6:$F$1000)))</f>
        <v/>
      </c>
      <c r="E533" s="80" t="str">
        <f t="array" ref="E533">IF(A533="","",VLOOKUP(A533,基础资料!A:E,4,0))</f>
        <v/>
      </c>
      <c r="F533" s="81" t="str">
        <f t="array" ref="F533">IF(OR(A533="",D533=""),"",E533*D533)</f>
        <v/>
      </c>
      <c r="G533" s="79" t="str">
        <f t="array" ref="G533">IF(SUMPRODUCT((成品明细表!$A$6:$A$1000&gt;=$G$4)*(成品明细表!$A$6:$A$1000&lt;=$H$4)*(成品明细表!$C$6:$C$1000=$A533)*(成品明细表!$I$6:$I$1000))=0,"",SUMPRODUCT((成品明细表!$A$6:$A$1000&gt;=$G$4)*(成品明细表!$A$6:$A$1000&lt;=$H$4)*(成品明细表!$C$6:$C$1000=$A533)*(成品明细表!$I$6:$I$1000)))</f>
        <v/>
      </c>
      <c r="H533" s="80" t="str">
        <f t="array" ref="H533">IF(A533="","",VLOOKUP(A533,基础资料!A:E,4,0))</f>
        <v/>
      </c>
      <c r="I533" s="81" t="str">
        <f t="array" ref="I533">IF(OR(A533="",G533=""),"",G533*H533)</f>
        <v/>
      </c>
      <c r="J533" s="79" t="str">
        <f t="array" ref="J533">IF(SUMPRODUCT((成品明细表!$A$6:$A$1000&gt;=$G$4)*(成品明细表!$A$6:$A$1000&lt;=$H$4)*(成品明细表!$C$6:$C$1000=$A533)*(成品明细表!$L$6:$L$1000))=0,"",SUMPRODUCT((成品明细表!$A$6:$A$1000&gt;=$G$4)*(成品明细表!$A$6:$A$1000&lt;=$H$4)*(成品明细表!$C$6:$C$1000=$A533)*(成品明细表!$L$6:$L$1000)))</f>
        <v/>
      </c>
      <c r="K533" s="99" t="str">
        <f t="array" ref="K533">IF(A533="","",VLOOKUP(A533,基础资料!A:E,4,0))</f>
        <v/>
      </c>
      <c r="L533" s="81" t="str">
        <f t="array" ref="L533">IF(OR(A533="",J533=""),"",J533*K533)</f>
        <v/>
      </c>
      <c r="M533" s="79" t="str">
        <f t="array" ref="M533">IF(AND(D533="",G533="",J533=""),"",IF(AND(D533="",G533=""),-J533,IF(AND(D533="",J533=""),-G533,IF(AND(G533="",J533=""),D533,IF(D533="",-G533-J533,IF(G533="",D533-J533,IF(J533="",D533-G533,D533-G533-J533)))))))</f>
        <v/>
      </c>
      <c r="N533" s="99" t="str">
        <f t="array" ref="N533">IF(A533="","",VLOOKUP(A533,基础资料!A:E,4,0))</f>
        <v/>
      </c>
      <c r="O533" s="81" t="str">
        <f t="array" ref="O533">IF(OR(A533="",M533=""),"",N533*M533)</f>
        <v/>
      </c>
    </row>
    <row r="534" spans="1:15" s="44" customFormat="1">
      <c r="A534" s="15"/>
      <c r="B534" s="73"/>
      <c r="C534" s="73"/>
      <c r="D534" s="74" t="str">
        <f t="array" ref="D534">IF(SUMPRODUCT((成品明细表!$A$6:$A$1000&gt;=$G$4)*(成品明细表!$A$6:$A$1000&lt;=$H$4)*(成品明细表!$C$6:$C$1000=$A534)*(成品明细表!$F$6:$F$1000))=0,"",SUMPRODUCT((成品明细表!$A$6:$A$1000&gt;=$G$4)*(成品明细表!$A$6:$A$1000&lt;=$H$4)*(成品明细表!$C$6:$C$1000=$A534)*(成品明细表!$F$6:$F$1000)))</f>
        <v/>
      </c>
      <c r="E534" s="75" t="str">
        <f t="array" ref="E534">IF(A534="","",VLOOKUP(A534,基础资料!A:E,4,0))</f>
        <v/>
      </c>
      <c r="F534" s="76" t="str">
        <f t="array" ref="F534">IF(OR(A534="",D534=""),"",E534*D534)</f>
        <v/>
      </c>
      <c r="G534" s="74" t="str">
        <f t="array" ref="G534">IF(SUMPRODUCT((成品明细表!$A$6:$A$1000&gt;=$G$4)*(成品明细表!$A$6:$A$1000&lt;=$H$4)*(成品明细表!$C$6:$C$1000=$A534)*(成品明细表!$I$6:$I$1000))=0,"",SUMPRODUCT((成品明细表!$A$6:$A$1000&gt;=$G$4)*(成品明细表!$A$6:$A$1000&lt;=$H$4)*(成品明细表!$C$6:$C$1000=$A534)*(成品明细表!$I$6:$I$1000)))</f>
        <v/>
      </c>
      <c r="H534" s="75" t="str">
        <f t="array" ref="H534">IF(A534="","",VLOOKUP(A534,基础资料!A:E,4,0))</f>
        <v/>
      </c>
      <c r="I534" s="76" t="str">
        <f t="array" ref="I534">IF(OR(A534="",G534=""),"",G534*H534)</f>
        <v/>
      </c>
      <c r="J534" s="74" t="str">
        <f t="array" ref="J534">IF(SUMPRODUCT((成品明细表!$A$6:$A$1000&gt;=$G$4)*(成品明细表!$A$6:$A$1000&lt;=$H$4)*(成品明细表!$C$6:$C$1000=$A534)*(成品明细表!$L$6:$L$1000))=0,"",SUMPRODUCT((成品明细表!$A$6:$A$1000&gt;=$G$4)*(成品明细表!$A$6:$A$1000&lt;=$H$4)*(成品明细表!$C$6:$C$1000=$A534)*(成品明细表!$L$6:$L$1000)))</f>
        <v/>
      </c>
      <c r="K534" s="98" t="str">
        <f t="array" ref="K534">IF(A534="","",VLOOKUP(A534,基础资料!A:E,4,0))</f>
        <v/>
      </c>
      <c r="L534" s="76" t="str">
        <f t="array" ref="L534">IF(OR(A534="",J534=""),"",J534*K534)</f>
        <v/>
      </c>
      <c r="M534" s="74" t="str">
        <f t="array" ref="M534">IF(AND(D534="",G534="",J534=""),"",IF(AND(D534="",G534=""),-J534,IF(AND(D534="",J534=""),-G534,IF(AND(G534="",J534=""),D534,IF(D534="",-G534-J534,IF(G534="",D534-J534,IF(J534="",D534-G534,D534-G534-J534)))))))</f>
        <v/>
      </c>
      <c r="N534" s="98" t="str">
        <f t="array" ref="N534">IF(A534="","",VLOOKUP(A534,基础资料!A:E,4,0))</f>
        <v/>
      </c>
      <c r="O534" s="76" t="str">
        <f t="array" ref="O534">IF(OR(A534="",M534=""),"",N534*M534)</f>
        <v/>
      </c>
    </row>
    <row r="535" spans="1:15" s="44" customFormat="1">
      <c r="A535" s="77"/>
      <c r="B535" s="78"/>
      <c r="C535" s="78"/>
      <c r="D535" s="79" t="str">
        <f t="array" ref="D535">IF(SUMPRODUCT((成品明细表!$A$6:$A$1000&gt;=$G$4)*(成品明细表!$A$6:$A$1000&lt;=$H$4)*(成品明细表!$C$6:$C$1000=$A535)*(成品明细表!$F$6:$F$1000))=0,"",SUMPRODUCT((成品明细表!$A$6:$A$1000&gt;=$G$4)*(成品明细表!$A$6:$A$1000&lt;=$H$4)*(成品明细表!$C$6:$C$1000=$A535)*(成品明细表!$F$6:$F$1000)))</f>
        <v/>
      </c>
      <c r="E535" s="80" t="str">
        <f t="array" ref="E535">IF(A535="","",VLOOKUP(A535,基础资料!A:E,4,0))</f>
        <v/>
      </c>
      <c r="F535" s="81" t="str">
        <f t="array" ref="F535">IF(OR(A535="",D535=""),"",E535*D535)</f>
        <v/>
      </c>
      <c r="G535" s="79" t="str">
        <f t="array" ref="G535">IF(SUMPRODUCT((成品明细表!$A$6:$A$1000&gt;=$G$4)*(成品明细表!$A$6:$A$1000&lt;=$H$4)*(成品明细表!$C$6:$C$1000=$A535)*(成品明细表!$I$6:$I$1000))=0,"",SUMPRODUCT((成品明细表!$A$6:$A$1000&gt;=$G$4)*(成品明细表!$A$6:$A$1000&lt;=$H$4)*(成品明细表!$C$6:$C$1000=$A535)*(成品明细表!$I$6:$I$1000)))</f>
        <v/>
      </c>
      <c r="H535" s="80" t="str">
        <f t="array" ref="H535">IF(A535="","",VLOOKUP(A535,基础资料!A:E,4,0))</f>
        <v/>
      </c>
      <c r="I535" s="81" t="str">
        <f t="array" ref="I535">IF(OR(A535="",G535=""),"",G535*H535)</f>
        <v/>
      </c>
      <c r="J535" s="79" t="str">
        <f t="array" ref="J535">IF(SUMPRODUCT((成品明细表!$A$6:$A$1000&gt;=$G$4)*(成品明细表!$A$6:$A$1000&lt;=$H$4)*(成品明细表!$C$6:$C$1000=$A535)*(成品明细表!$L$6:$L$1000))=0,"",SUMPRODUCT((成品明细表!$A$6:$A$1000&gt;=$G$4)*(成品明细表!$A$6:$A$1000&lt;=$H$4)*(成品明细表!$C$6:$C$1000=$A535)*(成品明细表!$L$6:$L$1000)))</f>
        <v/>
      </c>
      <c r="K535" s="99" t="str">
        <f t="array" ref="K535">IF(A535="","",VLOOKUP(A535,基础资料!A:E,4,0))</f>
        <v/>
      </c>
      <c r="L535" s="81" t="str">
        <f t="array" ref="L535">IF(OR(A535="",J535=""),"",J535*K535)</f>
        <v/>
      </c>
      <c r="M535" s="79" t="str">
        <f t="array" ref="M535">IF(AND(D535="",G535="",J535=""),"",IF(AND(D535="",G535=""),-J535,IF(AND(D535="",J535=""),-G535,IF(AND(G535="",J535=""),D535,IF(D535="",-G535-J535,IF(G535="",D535-J535,IF(J535="",D535-G535,D535-G535-J535)))))))</f>
        <v/>
      </c>
      <c r="N535" s="99" t="str">
        <f t="array" ref="N535">IF(A535="","",VLOOKUP(A535,基础资料!A:E,4,0))</f>
        <v/>
      </c>
      <c r="O535" s="81" t="str">
        <f t="array" ref="O535">IF(OR(A535="",M535=""),"",N535*M535)</f>
        <v/>
      </c>
    </row>
    <row r="536" spans="1:15" s="44" customFormat="1">
      <c r="A536" s="15"/>
      <c r="B536" s="73"/>
      <c r="C536" s="73"/>
      <c r="D536" s="74" t="str">
        <f t="array" ref="D536">IF(SUMPRODUCT((成品明细表!$A$6:$A$1000&gt;=$G$4)*(成品明细表!$A$6:$A$1000&lt;=$H$4)*(成品明细表!$C$6:$C$1000=$A536)*(成品明细表!$F$6:$F$1000))=0,"",SUMPRODUCT((成品明细表!$A$6:$A$1000&gt;=$G$4)*(成品明细表!$A$6:$A$1000&lt;=$H$4)*(成品明细表!$C$6:$C$1000=$A536)*(成品明细表!$F$6:$F$1000)))</f>
        <v/>
      </c>
      <c r="E536" s="75" t="str">
        <f t="array" ref="E536">IF(A536="","",VLOOKUP(A536,基础资料!A:E,4,0))</f>
        <v/>
      </c>
      <c r="F536" s="76" t="str">
        <f t="array" ref="F536">IF(OR(A536="",D536=""),"",E536*D536)</f>
        <v/>
      </c>
      <c r="G536" s="74" t="str">
        <f t="array" ref="G536">IF(SUMPRODUCT((成品明细表!$A$6:$A$1000&gt;=$G$4)*(成品明细表!$A$6:$A$1000&lt;=$H$4)*(成品明细表!$C$6:$C$1000=$A536)*(成品明细表!$I$6:$I$1000))=0,"",SUMPRODUCT((成品明细表!$A$6:$A$1000&gt;=$G$4)*(成品明细表!$A$6:$A$1000&lt;=$H$4)*(成品明细表!$C$6:$C$1000=$A536)*(成品明细表!$I$6:$I$1000)))</f>
        <v/>
      </c>
      <c r="H536" s="75" t="str">
        <f t="array" ref="H536">IF(A536="","",VLOOKUP(A536,基础资料!A:E,4,0))</f>
        <v/>
      </c>
      <c r="I536" s="76" t="str">
        <f t="array" ref="I536">IF(OR(A536="",G536=""),"",G536*H536)</f>
        <v/>
      </c>
      <c r="J536" s="74" t="str">
        <f t="array" ref="J536">IF(SUMPRODUCT((成品明细表!$A$6:$A$1000&gt;=$G$4)*(成品明细表!$A$6:$A$1000&lt;=$H$4)*(成品明细表!$C$6:$C$1000=$A536)*(成品明细表!$L$6:$L$1000))=0,"",SUMPRODUCT((成品明细表!$A$6:$A$1000&gt;=$G$4)*(成品明细表!$A$6:$A$1000&lt;=$H$4)*(成品明细表!$C$6:$C$1000=$A536)*(成品明细表!$L$6:$L$1000)))</f>
        <v/>
      </c>
      <c r="K536" s="98" t="str">
        <f t="array" ref="K536">IF(A536="","",VLOOKUP(A536,基础资料!A:E,4,0))</f>
        <v/>
      </c>
      <c r="L536" s="76" t="str">
        <f t="array" ref="L536">IF(OR(A536="",J536=""),"",J536*K536)</f>
        <v/>
      </c>
      <c r="M536" s="74" t="str">
        <f t="array" ref="M536">IF(AND(D536="",G536="",J536=""),"",IF(AND(D536="",G536=""),-J536,IF(AND(D536="",J536=""),-G536,IF(AND(G536="",J536=""),D536,IF(D536="",-G536-J536,IF(G536="",D536-J536,IF(J536="",D536-G536,D536-G536-J536)))))))</f>
        <v/>
      </c>
      <c r="N536" s="98" t="str">
        <f t="array" ref="N536">IF(A536="","",VLOOKUP(A536,基础资料!A:E,4,0))</f>
        <v/>
      </c>
      <c r="O536" s="76" t="str">
        <f t="array" ref="O536">IF(OR(A536="",M536=""),"",N536*M536)</f>
        <v/>
      </c>
    </row>
    <row r="537" spans="1:15" s="44" customFormat="1">
      <c r="A537" s="77"/>
      <c r="B537" s="78"/>
      <c r="C537" s="78"/>
      <c r="D537" s="79" t="str">
        <f t="array" ref="D537">IF(SUMPRODUCT((成品明细表!$A$6:$A$1000&gt;=$G$4)*(成品明细表!$A$6:$A$1000&lt;=$H$4)*(成品明细表!$C$6:$C$1000=$A537)*(成品明细表!$F$6:$F$1000))=0,"",SUMPRODUCT((成品明细表!$A$6:$A$1000&gt;=$G$4)*(成品明细表!$A$6:$A$1000&lt;=$H$4)*(成品明细表!$C$6:$C$1000=$A537)*(成品明细表!$F$6:$F$1000)))</f>
        <v/>
      </c>
      <c r="E537" s="80" t="str">
        <f t="array" ref="E537">IF(A537="","",VLOOKUP(A537,基础资料!A:E,4,0))</f>
        <v/>
      </c>
      <c r="F537" s="81" t="str">
        <f t="array" ref="F537">IF(OR(A537="",D537=""),"",E537*D537)</f>
        <v/>
      </c>
      <c r="G537" s="79" t="str">
        <f t="array" ref="G537">IF(SUMPRODUCT((成品明细表!$A$6:$A$1000&gt;=$G$4)*(成品明细表!$A$6:$A$1000&lt;=$H$4)*(成品明细表!$C$6:$C$1000=$A537)*(成品明细表!$I$6:$I$1000))=0,"",SUMPRODUCT((成品明细表!$A$6:$A$1000&gt;=$G$4)*(成品明细表!$A$6:$A$1000&lt;=$H$4)*(成品明细表!$C$6:$C$1000=$A537)*(成品明细表!$I$6:$I$1000)))</f>
        <v/>
      </c>
      <c r="H537" s="80" t="str">
        <f t="array" ref="H537">IF(A537="","",VLOOKUP(A537,基础资料!A:E,4,0))</f>
        <v/>
      </c>
      <c r="I537" s="81" t="str">
        <f t="array" ref="I537">IF(OR(A537="",G537=""),"",G537*H537)</f>
        <v/>
      </c>
      <c r="J537" s="79" t="str">
        <f t="array" ref="J537">IF(SUMPRODUCT((成品明细表!$A$6:$A$1000&gt;=$G$4)*(成品明细表!$A$6:$A$1000&lt;=$H$4)*(成品明细表!$C$6:$C$1000=$A537)*(成品明细表!$L$6:$L$1000))=0,"",SUMPRODUCT((成品明细表!$A$6:$A$1000&gt;=$G$4)*(成品明细表!$A$6:$A$1000&lt;=$H$4)*(成品明细表!$C$6:$C$1000=$A537)*(成品明细表!$L$6:$L$1000)))</f>
        <v/>
      </c>
      <c r="K537" s="99" t="str">
        <f t="array" ref="K537">IF(A537="","",VLOOKUP(A537,基础资料!A:E,4,0))</f>
        <v/>
      </c>
      <c r="L537" s="81" t="str">
        <f t="array" ref="L537">IF(OR(A537="",J537=""),"",J537*K537)</f>
        <v/>
      </c>
      <c r="M537" s="79" t="str">
        <f t="array" ref="M537">IF(AND(D537="",G537="",J537=""),"",IF(AND(D537="",G537=""),-J537,IF(AND(D537="",J537=""),-G537,IF(AND(G537="",J537=""),D537,IF(D537="",-G537-J537,IF(G537="",D537-J537,IF(J537="",D537-G537,D537-G537-J537)))))))</f>
        <v/>
      </c>
      <c r="N537" s="99" t="str">
        <f t="array" ref="N537">IF(A537="","",VLOOKUP(A537,基础资料!A:E,4,0))</f>
        <v/>
      </c>
      <c r="O537" s="81" t="str">
        <f t="array" ref="O537">IF(OR(A537="",M537=""),"",N537*M537)</f>
        <v/>
      </c>
    </row>
    <row r="538" spans="1:15" s="44" customFormat="1">
      <c r="A538" s="15"/>
      <c r="B538" s="73"/>
      <c r="C538" s="73"/>
      <c r="D538" s="74" t="str">
        <f t="array" ref="D538">IF(SUMPRODUCT((成品明细表!$A$6:$A$1000&gt;=$G$4)*(成品明细表!$A$6:$A$1000&lt;=$H$4)*(成品明细表!$C$6:$C$1000=$A538)*(成品明细表!$F$6:$F$1000))=0,"",SUMPRODUCT((成品明细表!$A$6:$A$1000&gt;=$G$4)*(成品明细表!$A$6:$A$1000&lt;=$H$4)*(成品明细表!$C$6:$C$1000=$A538)*(成品明细表!$F$6:$F$1000)))</f>
        <v/>
      </c>
      <c r="E538" s="75" t="str">
        <f t="array" ref="E538">IF(A538="","",VLOOKUP(A538,基础资料!A:E,4,0))</f>
        <v/>
      </c>
      <c r="F538" s="76" t="str">
        <f t="array" ref="F538">IF(OR(A538="",D538=""),"",E538*D538)</f>
        <v/>
      </c>
      <c r="G538" s="74" t="str">
        <f t="array" ref="G538">IF(SUMPRODUCT((成品明细表!$A$6:$A$1000&gt;=$G$4)*(成品明细表!$A$6:$A$1000&lt;=$H$4)*(成品明细表!$C$6:$C$1000=$A538)*(成品明细表!$I$6:$I$1000))=0,"",SUMPRODUCT((成品明细表!$A$6:$A$1000&gt;=$G$4)*(成品明细表!$A$6:$A$1000&lt;=$H$4)*(成品明细表!$C$6:$C$1000=$A538)*(成品明细表!$I$6:$I$1000)))</f>
        <v/>
      </c>
      <c r="H538" s="75" t="str">
        <f t="array" ref="H538">IF(A538="","",VLOOKUP(A538,基础资料!A:E,4,0))</f>
        <v/>
      </c>
      <c r="I538" s="76" t="str">
        <f t="array" ref="I538">IF(OR(A538="",G538=""),"",G538*H538)</f>
        <v/>
      </c>
      <c r="J538" s="74" t="str">
        <f t="array" ref="J538">IF(SUMPRODUCT((成品明细表!$A$6:$A$1000&gt;=$G$4)*(成品明细表!$A$6:$A$1000&lt;=$H$4)*(成品明细表!$C$6:$C$1000=$A538)*(成品明细表!$L$6:$L$1000))=0,"",SUMPRODUCT((成品明细表!$A$6:$A$1000&gt;=$G$4)*(成品明细表!$A$6:$A$1000&lt;=$H$4)*(成品明细表!$C$6:$C$1000=$A538)*(成品明细表!$L$6:$L$1000)))</f>
        <v/>
      </c>
      <c r="K538" s="98" t="str">
        <f t="array" ref="K538">IF(A538="","",VLOOKUP(A538,基础资料!A:E,4,0))</f>
        <v/>
      </c>
      <c r="L538" s="76" t="str">
        <f t="array" ref="L538">IF(OR(A538="",J538=""),"",J538*K538)</f>
        <v/>
      </c>
      <c r="M538" s="74" t="str">
        <f t="array" ref="M538">IF(AND(D538="",G538="",J538=""),"",IF(AND(D538="",G538=""),-J538,IF(AND(D538="",J538=""),-G538,IF(AND(G538="",J538=""),D538,IF(D538="",-G538-J538,IF(G538="",D538-J538,IF(J538="",D538-G538,D538-G538-J538)))))))</f>
        <v/>
      </c>
      <c r="N538" s="98" t="str">
        <f t="array" ref="N538">IF(A538="","",VLOOKUP(A538,基础资料!A:E,4,0))</f>
        <v/>
      </c>
      <c r="O538" s="76" t="str">
        <f t="array" ref="O538">IF(OR(A538="",M538=""),"",N538*M538)</f>
        <v/>
      </c>
    </row>
    <row r="539" spans="1:15" s="44" customFormat="1">
      <c r="A539" s="77"/>
      <c r="B539" s="78"/>
      <c r="C539" s="78"/>
      <c r="D539" s="79" t="str">
        <f t="array" ref="D539">IF(SUMPRODUCT((成品明细表!$A$6:$A$1000&gt;=$G$4)*(成品明细表!$A$6:$A$1000&lt;=$H$4)*(成品明细表!$C$6:$C$1000=$A539)*(成品明细表!$F$6:$F$1000))=0,"",SUMPRODUCT((成品明细表!$A$6:$A$1000&gt;=$G$4)*(成品明细表!$A$6:$A$1000&lt;=$H$4)*(成品明细表!$C$6:$C$1000=$A539)*(成品明细表!$F$6:$F$1000)))</f>
        <v/>
      </c>
      <c r="E539" s="80" t="str">
        <f t="array" ref="E539">IF(A539="","",VLOOKUP(A539,基础资料!A:E,4,0))</f>
        <v/>
      </c>
      <c r="F539" s="81" t="str">
        <f t="array" ref="F539">IF(OR(A539="",D539=""),"",E539*D539)</f>
        <v/>
      </c>
      <c r="G539" s="79" t="str">
        <f t="array" ref="G539">IF(SUMPRODUCT((成品明细表!$A$6:$A$1000&gt;=$G$4)*(成品明细表!$A$6:$A$1000&lt;=$H$4)*(成品明细表!$C$6:$C$1000=$A539)*(成品明细表!$I$6:$I$1000))=0,"",SUMPRODUCT((成品明细表!$A$6:$A$1000&gt;=$G$4)*(成品明细表!$A$6:$A$1000&lt;=$H$4)*(成品明细表!$C$6:$C$1000=$A539)*(成品明细表!$I$6:$I$1000)))</f>
        <v/>
      </c>
      <c r="H539" s="80" t="str">
        <f t="array" ref="H539">IF(A539="","",VLOOKUP(A539,基础资料!A:E,4,0))</f>
        <v/>
      </c>
      <c r="I539" s="81" t="str">
        <f t="array" ref="I539">IF(OR(A539="",G539=""),"",G539*H539)</f>
        <v/>
      </c>
      <c r="J539" s="79" t="str">
        <f t="array" ref="J539">IF(SUMPRODUCT((成品明细表!$A$6:$A$1000&gt;=$G$4)*(成品明细表!$A$6:$A$1000&lt;=$H$4)*(成品明细表!$C$6:$C$1000=$A539)*(成品明细表!$L$6:$L$1000))=0,"",SUMPRODUCT((成品明细表!$A$6:$A$1000&gt;=$G$4)*(成品明细表!$A$6:$A$1000&lt;=$H$4)*(成品明细表!$C$6:$C$1000=$A539)*(成品明细表!$L$6:$L$1000)))</f>
        <v/>
      </c>
      <c r="K539" s="99" t="str">
        <f t="array" ref="K539">IF(A539="","",VLOOKUP(A539,基础资料!A:E,4,0))</f>
        <v/>
      </c>
      <c r="L539" s="81" t="str">
        <f t="array" ref="L539">IF(OR(A539="",J539=""),"",J539*K539)</f>
        <v/>
      </c>
      <c r="M539" s="79" t="str">
        <f t="array" ref="M539">IF(AND(D539="",G539="",J539=""),"",IF(AND(D539="",G539=""),-J539,IF(AND(D539="",J539=""),-G539,IF(AND(G539="",J539=""),D539,IF(D539="",-G539-J539,IF(G539="",D539-J539,IF(J539="",D539-G539,D539-G539-J539)))))))</f>
        <v/>
      </c>
      <c r="N539" s="99" t="str">
        <f t="array" ref="N539">IF(A539="","",VLOOKUP(A539,基础资料!A:E,4,0))</f>
        <v/>
      </c>
      <c r="O539" s="81" t="str">
        <f t="array" ref="O539">IF(OR(A539="",M539=""),"",N539*M539)</f>
        <v/>
      </c>
    </row>
    <row r="540" spans="1:15" s="44" customFormat="1">
      <c r="A540" s="15"/>
      <c r="B540" s="73"/>
      <c r="C540" s="73"/>
      <c r="D540" s="74" t="str">
        <f t="array" ref="D540">IF(SUMPRODUCT((成品明细表!$A$6:$A$1000&gt;=$G$4)*(成品明细表!$A$6:$A$1000&lt;=$H$4)*(成品明细表!$C$6:$C$1000=$A540)*(成品明细表!$F$6:$F$1000))=0,"",SUMPRODUCT((成品明细表!$A$6:$A$1000&gt;=$G$4)*(成品明细表!$A$6:$A$1000&lt;=$H$4)*(成品明细表!$C$6:$C$1000=$A540)*(成品明细表!$F$6:$F$1000)))</f>
        <v/>
      </c>
      <c r="E540" s="75" t="str">
        <f t="array" ref="E540">IF(A540="","",VLOOKUP(A540,基础资料!A:E,4,0))</f>
        <v/>
      </c>
      <c r="F540" s="76" t="str">
        <f t="array" ref="F540">IF(OR(A540="",D540=""),"",E540*D540)</f>
        <v/>
      </c>
      <c r="G540" s="74" t="str">
        <f t="array" ref="G540">IF(SUMPRODUCT((成品明细表!$A$6:$A$1000&gt;=$G$4)*(成品明细表!$A$6:$A$1000&lt;=$H$4)*(成品明细表!$C$6:$C$1000=$A540)*(成品明细表!$I$6:$I$1000))=0,"",SUMPRODUCT((成品明细表!$A$6:$A$1000&gt;=$G$4)*(成品明细表!$A$6:$A$1000&lt;=$H$4)*(成品明细表!$C$6:$C$1000=$A540)*(成品明细表!$I$6:$I$1000)))</f>
        <v/>
      </c>
      <c r="H540" s="75" t="str">
        <f t="array" ref="H540">IF(A540="","",VLOOKUP(A540,基础资料!A:E,4,0))</f>
        <v/>
      </c>
      <c r="I540" s="76" t="str">
        <f t="array" ref="I540">IF(OR(A540="",G540=""),"",G540*H540)</f>
        <v/>
      </c>
      <c r="J540" s="74" t="str">
        <f t="array" ref="J540">IF(SUMPRODUCT((成品明细表!$A$6:$A$1000&gt;=$G$4)*(成品明细表!$A$6:$A$1000&lt;=$H$4)*(成品明细表!$C$6:$C$1000=$A540)*(成品明细表!$L$6:$L$1000))=0,"",SUMPRODUCT((成品明细表!$A$6:$A$1000&gt;=$G$4)*(成品明细表!$A$6:$A$1000&lt;=$H$4)*(成品明细表!$C$6:$C$1000=$A540)*(成品明细表!$L$6:$L$1000)))</f>
        <v/>
      </c>
      <c r="K540" s="98" t="str">
        <f t="array" ref="K540">IF(A540="","",VLOOKUP(A540,基础资料!A:E,4,0))</f>
        <v/>
      </c>
      <c r="L540" s="76" t="str">
        <f t="array" ref="L540">IF(OR(A540="",J540=""),"",J540*K540)</f>
        <v/>
      </c>
      <c r="M540" s="74" t="str">
        <f t="array" ref="M540">IF(AND(D540="",G540="",J540=""),"",IF(AND(D540="",G540=""),-J540,IF(AND(D540="",J540=""),-G540,IF(AND(G540="",J540=""),D540,IF(D540="",-G540-J540,IF(G540="",D540-J540,IF(J540="",D540-G540,D540-G540-J540)))))))</f>
        <v/>
      </c>
      <c r="N540" s="98" t="str">
        <f t="array" ref="N540">IF(A540="","",VLOOKUP(A540,基础资料!A:E,4,0))</f>
        <v/>
      </c>
      <c r="O540" s="76" t="str">
        <f t="array" ref="O540">IF(OR(A540="",M540=""),"",N540*M540)</f>
        <v/>
      </c>
    </row>
    <row r="541" spans="1:15" s="44" customFormat="1">
      <c r="A541" s="77"/>
      <c r="B541" s="78"/>
      <c r="C541" s="78"/>
      <c r="D541" s="79" t="str">
        <f t="array" ref="D541">IF(SUMPRODUCT((成品明细表!$A$6:$A$1000&gt;=$G$4)*(成品明细表!$A$6:$A$1000&lt;=$H$4)*(成品明细表!$C$6:$C$1000=$A541)*(成品明细表!$F$6:$F$1000))=0,"",SUMPRODUCT((成品明细表!$A$6:$A$1000&gt;=$G$4)*(成品明细表!$A$6:$A$1000&lt;=$H$4)*(成品明细表!$C$6:$C$1000=$A541)*(成品明细表!$F$6:$F$1000)))</f>
        <v/>
      </c>
      <c r="E541" s="80" t="str">
        <f t="array" ref="E541">IF(A541="","",VLOOKUP(A541,基础资料!A:E,4,0))</f>
        <v/>
      </c>
      <c r="F541" s="81" t="str">
        <f t="array" ref="F541">IF(OR(A541="",D541=""),"",E541*D541)</f>
        <v/>
      </c>
      <c r="G541" s="79" t="str">
        <f t="array" ref="G541">IF(SUMPRODUCT((成品明细表!$A$6:$A$1000&gt;=$G$4)*(成品明细表!$A$6:$A$1000&lt;=$H$4)*(成品明细表!$C$6:$C$1000=$A541)*(成品明细表!$I$6:$I$1000))=0,"",SUMPRODUCT((成品明细表!$A$6:$A$1000&gt;=$G$4)*(成品明细表!$A$6:$A$1000&lt;=$H$4)*(成品明细表!$C$6:$C$1000=$A541)*(成品明细表!$I$6:$I$1000)))</f>
        <v/>
      </c>
      <c r="H541" s="80" t="str">
        <f t="array" ref="H541">IF(A541="","",VLOOKUP(A541,基础资料!A:E,4,0))</f>
        <v/>
      </c>
      <c r="I541" s="81" t="str">
        <f t="array" ref="I541">IF(OR(A541="",G541=""),"",G541*H541)</f>
        <v/>
      </c>
      <c r="J541" s="79" t="str">
        <f t="array" ref="J541">IF(SUMPRODUCT((成品明细表!$A$6:$A$1000&gt;=$G$4)*(成品明细表!$A$6:$A$1000&lt;=$H$4)*(成品明细表!$C$6:$C$1000=$A541)*(成品明细表!$L$6:$L$1000))=0,"",SUMPRODUCT((成品明细表!$A$6:$A$1000&gt;=$G$4)*(成品明细表!$A$6:$A$1000&lt;=$H$4)*(成品明细表!$C$6:$C$1000=$A541)*(成品明细表!$L$6:$L$1000)))</f>
        <v/>
      </c>
      <c r="K541" s="99" t="str">
        <f t="array" ref="K541">IF(A541="","",VLOOKUP(A541,基础资料!A:E,4,0))</f>
        <v/>
      </c>
      <c r="L541" s="81" t="str">
        <f t="array" ref="L541">IF(OR(A541="",J541=""),"",J541*K541)</f>
        <v/>
      </c>
      <c r="M541" s="79" t="str">
        <f t="array" ref="M541">IF(AND(D541="",G541="",J541=""),"",IF(AND(D541="",G541=""),-J541,IF(AND(D541="",J541=""),-G541,IF(AND(G541="",J541=""),D541,IF(D541="",-G541-J541,IF(G541="",D541-J541,IF(J541="",D541-G541,D541-G541-J541)))))))</f>
        <v/>
      </c>
      <c r="N541" s="99" t="str">
        <f t="array" ref="N541">IF(A541="","",VLOOKUP(A541,基础资料!A:E,4,0))</f>
        <v/>
      </c>
      <c r="O541" s="81" t="str">
        <f t="array" ref="O541">IF(OR(A541="",M541=""),"",N541*M541)</f>
        <v/>
      </c>
    </row>
    <row r="542" spans="1:15" s="44" customFormat="1">
      <c r="A542" s="15"/>
      <c r="B542" s="73"/>
      <c r="C542" s="73"/>
      <c r="D542" s="74" t="str">
        <f t="array" ref="D542">IF(SUMPRODUCT((成品明细表!$A$6:$A$1000&gt;=$G$4)*(成品明细表!$A$6:$A$1000&lt;=$H$4)*(成品明细表!$C$6:$C$1000=$A542)*(成品明细表!$F$6:$F$1000))=0,"",SUMPRODUCT((成品明细表!$A$6:$A$1000&gt;=$G$4)*(成品明细表!$A$6:$A$1000&lt;=$H$4)*(成品明细表!$C$6:$C$1000=$A542)*(成品明细表!$F$6:$F$1000)))</f>
        <v/>
      </c>
      <c r="E542" s="75" t="str">
        <f t="array" ref="E542">IF(A542="","",VLOOKUP(A542,基础资料!A:E,4,0))</f>
        <v/>
      </c>
      <c r="F542" s="76" t="str">
        <f t="array" ref="F542">IF(OR(A542="",D542=""),"",E542*D542)</f>
        <v/>
      </c>
      <c r="G542" s="74" t="str">
        <f t="array" ref="G542">IF(SUMPRODUCT((成品明细表!$A$6:$A$1000&gt;=$G$4)*(成品明细表!$A$6:$A$1000&lt;=$H$4)*(成品明细表!$C$6:$C$1000=$A542)*(成品明细表!$I$6:$I$1000))=0,"",SUMPRODUCT((成品明细表!$A$6:$A$1000&gt;=$G$4)*(成品明细表!$A$6:$A$1000&lt;=$H$4)*(成品明细表!$C$6:$C$1000=$A542)*(成品明细表!$I$6:$I$1000)))</f>
        <v/>
      </c>
      <c r="H542" s="75" t="str">
        <f t="array" ref="H542">IF(A542="","",VLOOKUP(A542,基础资料!A:E,4,0))</f>
        <v/>
      </c>
      <c r="I542" s="76" t="str">
        <f t="array" ref="I542">IF(OR(A542="",G542=""),"",G542*H542)</f>
        <v/>
      </c>
      <c r="J542" s="74" t="str">
        <f t="array" ref="J542">IF(SUMPRODUCT((成品明细表!$A$6:$A$1000&gt;=$G$4)*(成品明细表!$A$6:$A$1000&lt;=$H$4)*(成品明细表!$C$6:$C$1000=$A542)*(成品明细表!$L$6:$L$1000))=0,"",SUMPRODUCT((成品明细表!$A$6:$A$1000&gt;=$G$4)*(成品明细表!$A$6:$A$1000&lt;=$H$4)*(成品明细表!$C$6:$C$1000=$A542)*(成品明细表!$L$6:$L$1000)))</f>
        <v/>
      </c>
      <c r="K542" s="98" t="str">
        <f t="array" ref="K542">IF(A542="","",VLOOKUP(A542,基础资料!A:E,4,0))</f>
        <v/>
      </c>
      <c r="L542" s="76" t="str">
        <f t="array" ref="L542">IF(OR(A542="",J542=""),"",J542*K542)</f>
        <v/>
      </c>
      <c r="M542" s="74" t="str">
        <f t="array" ref="M542">IF(AND(D542="",G542="",J542=""),"",IF(AND(D542="",G542=""),-J542,IF(AND(D542="",J542=""),-G542,IF(AND(G542="",J542=""),D542,IF(D542="",-G542-J542,IF(G542="",D542-J542,IF(J542="",D542-G542,D542-G542-J542)))))))</f>
        <v/>
      </c>
      <c r="N542" s="98" t="str">
        <f t="array" ref="N542">IF(A542="","",VLOOKUP(A542,基础资料!A:E,4,0))</f>
        <v/>
      </c>
      <c r="O542" s="76" t="str">
        <f t="array" ref="O542">IF(OR(A542="",M542=""),"",N542*M542)</f>
        <v/>
      </c>
    </row>
    <row r="543" spans="1:15" s="44" customFormat="1">
      <c r="A543" s="77"/>
      <c r="B543" s="78"/>
      <c r="C543" s="78"/>
      <c r="D543" s="79" t="str">
        <f t="array" ref="D543">IF(SUMPRODUCT((成品明细表!$A$6:$A$1000&gt;=$G$4)*(成品明细表!$A$6:$A$1000&lt;=$H$4)*(成品明细表!$C$6:$C$1000=$A543)*(成品明细表!$F$6:$F$1000))=0,"",SUMPRODUCT((成品明细表!$A$6:$A$1000&gt;=$G$4)*(成品明细表!$A$6:$A$1000&lt;=$H$4)*(成品明细表!$C$6:$C$1000=$A543)*(成品明细表!$F$6:$F$1000)))</f>
        <v/>
      </c>
      <c r="E543" s="80" t="str">
        <f t="array" ref="E543">IF(A543="","",VLOOKUP(A543,基础资料!A:E,4,0))</f>
        <v/>
      </c>
      <c r="F543" s="81" t="str">
        <f t="array" ref="F543">IF(OR(A543="",D543=""),"",E543*D543)</f>
        <v/>
      </c>
      <c r="G543" s="79" t="str">
        <f t="array" ref="G543">IF(SUMPRODUCT((成品明细表!$A$6:$A$1000&gt;=$G$4)*(成品明细表!$A$6:$A$1000&lt;=$H$4)*(成品明细表!$C$6:$C$1000=$A543)*(成品明细表!$I$6:$I$1000))=0,"",SUMPRODUCT((成品明细表!$A$6:$A$1000&gt;=$G$4)*(成品明细表!$A$6:$A$1000&lt;=$H$4)*(成品明细表!$C$6:$C$1000=$A543)*(成品明细表!$I$6:$I$1000)))</f>
        <v/>
      </c>
      <c r="H543" s="80" t="str">
        <f t="array" ref="H543">IF(A543="","",VLOOKUP(A543,基础资料!A:E,4,0))</f>
        <v/>
      </c>
      <c r="I543" s="81" t="str">
        <f t="array" ref="I543">IF(OR(A543="",G543=""),"",G543*H543)</f>
        <v/>
      </c>
      <c r="J543" s="79" t="str">
        <f t="array" ref="J543">IF(SUMPRODUCT((成品明细表!$A$6:$A$1000&gt;=$G$4)*(成品明细表!$A$6:$A$1000&lt;=$H$4)*(成品明细表!$C$6:$C$1000=$A543)*(成品明细表!$L$6:$L$1000))=0,"",SUMPRODUCT((成品明细表!$A$6:$A$1000&gt;=$G$4)*(成品明细表!$A$6:$A$1000&lt;=$H$4)*(成品明细表!$C$6:$C$1000=$A543)*(成品明细表!$L$6:$L$1000)))</f>
        <v/>
      </c>
      <c r="K543" s="99" t="str">
        <f t="array" ref="K543">IF(A543="","",VLOOKUP(A543,基础资料!A:E,4,0))</f>
        <v/>
      </c>
      <c r="L543" s="81" t="str">
        <f t="array" ref="L543">IF(OR(A543="",J543=""),"",J543*K543)</f>
        <v/>
      </c>
      <c r="M543" s="79" t="str">
        <f t="array" ref="M543">IF(AND(D543="",G543="",J543=""),"",IF(AND(D543="",G543=""),-J543,IF(AND(D543="",J543=""),-G543,IF(AND(G543="",J543=""),D543,IF(D543="",-G543-J543,IF(G543="",D543-J543,IF(J543="",D543-G543,D543-G543-J543)))))))</f>
        <v/>
      </c>
      <c r="N543" s="99" t="str">
        <f t="array" ref="N543">IF(A543="","",VLOOKUP(A543,基础资料!A:E,4,0))</f>
        <v/>
      </c>
      <c r="O543" s="81" t="str">
        <f t="array" ref="O543">IF(OR(A543="",M543=""),"",N543*M543)</f>
        <v/>
      </c>
    </row>
    <row r="544" spans="1:15" s="44" customFormat="1">
      <c r="A544" s="15"/>
      <c r="B544" s="73"/>
      <c r="C544" s="73"/>
      <c r="D544" s="74" t="str">
        <f t="array" ref="D544">IF(SUMPRODUCT((成品明细表!$A$6:$A$1000&gt;=$G$4)*(成品明细表!$A$6:$A$1000&lt;=$H$4)*(成品明细表!$C$6:$C$1000=$A544)*(成品明细表!$F$6:$F$1000))=0,"",SUMPRODUCT((成品明细表!$A$6:$A$1000&gt;=$G$4)*(成品明细表!$A$6:$A$1000&lt;=$H$4)*(成品明细表!$C$6:$C$1000=$A544)*(成品明细表!$F$6:$F$1000)))</f>
        <v/>
      </c>
      <c r="E544" s="75" t="str">
        <f t="array" ref="E544">IF(A544="","",VLOOKUP(A544,基础资料!A:E,4,0))</f>
        <v/>
      </c>
      <c r="F544" s="76" t="str">
        <f t="array" ref="F544">IF(OR(A544="",D544=""),"",E544*D544)</f>
        <v/>
      </c>
      <c r="G544" s="74" t="str">
        <f t="array" ref="G544">IF(SUMPRODUCT((成品明细表!$A$6:$A$1000&gt;=$G$4)*(成品明细表!$A$6:$A$1000&lt;=$H$4)*(成品明细表!$C$6:$C$1000=$A544)*(成品明细表!$I$6:$I$1000))=0,"",SUMPRODUCT((成品明细表!$A$6:$A$1000&gt;=$G$4)*(成品明细表!$A$6:$A$1000&lt;=$H$4)*(成品明细表!$C$6:$C$1000=$A544)*(成品明细表!$I$6:$I$1000)))</f>
        <v/>
      </c>
      <c r="H544" s="75" t="str">
        <f t="array" ref="H544">IF(A544="","",VLOOKUP(A544,基础资料!A:E,4,0))</f>
        <v/>
      </c>
      <c r="I544" s="76" t="str">
        <f t="array" ref="I544">IF(OR(A544="",G544=""),"",G544*H544)</f>
        <v/>
      </c>
      <c r="J544" s="74" t="str">
        <f t="array" ref="J544">IF(SUMPRODUCT((成品明细表!$A$6:$A$1000&gt;=$G$4)*(成品明细表!$A$6:$A$1000&lt;=$H$4)*(成品明细表!$C$6:$C$1000=$A544)*(成品明细表!$L$6:$L$1000))=0,"",SUMPRODUCT((成品明细表!$A$6:$A$1000&gt;=$G$4)*(成品明细表!$A$6:$A$1000&lt;=$H$4)*(成品明细表!$C$6:$C$1000=$A544)*(成品明细表!$L$6:$L$1000)))</f>
        <v/>
      </c>
      <c r="K544" s="98" t="str">
        <f t="array" ref="K544">IF(A544="","",VLOOKUP(A544,基础资料!A:E,4,0))</f>
        <v/>
      </c>
      <c r="L544" s="76" t="str">
        <f t="array" ref="L544">IF(OR(A544="",J544=""),"",J544*K544)</f>
        <v/>
      </c>
      <c r="M544" s="74" t="str">
        <f t="array" ref="M544">IF(AND(D544="",G544="",J544=""),"",IF(AND(D544="",G544=""),-J544,IF(AND(D544="",J544=""),-G544,IF(AND(G544="",J544=""),D544,IF(D544="",-G544-J544,IF(G544="",D544-J544,IF(J544="",D544-G544,D544-G544-J544)))))))</f>
        <v/>
      </c>
      <c r="N544" s="98" t="str">
        <f t="array" ref="N544">IF(A544="","",VLOOKUP(A544,基础资料!A:E,4,0))</f>
        <v/>
      </c>
      <c r="O544" s="76" t="str">
        <f t="array" ref="O544">IF(OR(A544="",M544=""),"",N544*M544)</f>
        <v/>
      </c>
    </row>
    <row r="545" spans="1:15" s="44" customFormat="1">
      <c r="A545" s="77"/>
      <c r="B545" s="78"/>
      <c r="C545" s="78"/>
      <c r="D545" s="79" t="str">
        <f t="array" ref="D545">IF(SUMPRODUCT((成品明细表!$A$6:$A$1000&gt;=$G$4)*(成品明细表!$A$6:$A$1000&lt;=$H$4)*(成品明细表!$C$6:$C$1000=$A545)*(成品明细表!$F$6:$F$1000))=0,"",SUMPRODUCT((成品明细表!$A$6:$A$1000&gt;=$G$4)*(成品明细表!$A$6:$A$1000&lt;=$H$4)*(成品明细表!$C$6:$C$1000=$A545)*(成品明细表!$F$6:$F$1000)))</f>
        <v/>
      </c>
      <c r="E545" s="80" t="str">
        <f t="array" ref="E545">IF(A545="","",VLOOKUP(A545,基础资料!A:E,4,0))</f>
        <v/>
      </c>
      <c r="F545" s="81" t="str">
        <f t="array" ref="F545">IF(OR(A545="",D545=""),"",E545*D545)</f>
        <v/>
      </c>
      <c r="G545" s="79" t="str">
        <f t="array" ref="G545">IF(SUMPRODUCT((成品明细表!$A$6:$A$1000&gt;=$G$4)*(成品明细表!$A$6:$A$1000&lt;=$H$4)*(成品明细表!$C$6:$C$1000=$A545)*(成品明细表!$I$6:$I$1000))=0,"",SUMPRODUCT((成品明细表!$A$6:$A$1000&gt;=$G$4)*(成品明细表!$A$6:$A$1000&lt;=$H$4)*(成品明细表!$C$6:$C$1000=$A545)*(成品明细表!$I$6:$I$1000)))</f>
        <v/>
      </c>
      <c r="H545" s="80" t="str">
        <f t="array" ref="H545">IF(A545="","",VLOOKUP(A545,基础资料!A:E,4,0))</f>
        <v/>
      </c>
      <c r="I545" s="81" t="str">
        <f t="array" ref="I545">IF(OR(A545="",G545=""),"",G545*H545)</f>
        <v/>
      </c>
      <c r="J545" s="79" t="str">
        <f t="array" ref="J545">IF(SUMPRODUCT((成品明细表!$A$6:$A$1000&gt;=$G$4)*(成品明细表!$A$6:$A$1000&lt;=$H$4)*(成品明细表!$C$6:$C$1000=$A545)*(成品明细表!$L$6:$L$1000))=0,"",SUMPRODUCT((成品明细表!$A$6:$A$1000&gt;=$G$4)*(成品明细表!$A$6:$A$1000&lt;=$H$4)*(成品明细表!$C$6:$C$1000=$A545)*(成品明细表!$L$6:$L$1000)))</f>
        <v/>
      </c>
      <c r="K545" s="99" t="str">
        <f t="array" ref="K545">IF(A545="","",VLOOKUP(A545,基础资料!A:E,4,0))</f>
        <v/>
      </c>
      <c r="L545" s="81" t="str">
        <f t="array" ref="L545">IF(OR(A545="",J545=""),"",J545*K545)</f>
        <v/>
      </c>
      <c r="M545" s="79" t="str">
        <f t="array" ref="M545">IF(AND(D545="",G545="",J545=""),"",IF(AND(D545="",G545=""),-J545,IF(AND(D545="",J545=""),-G545,IF(AND(G545="",J545=""),D545,IF(D545="",-G545-J545,IF(G545="",D545-J545,IF(J545="",D545-G545,D545-G545-J545)))))))</f>
        <v/>
      </c>
      <c r="N545" s="99" t="str">
        <f t="array" ref="N545">IF(A545="","",VLOOKUP(A545,基础资料!A:E,4,0))</f>
        <v/>
      </c>
      <c r="O545" s="81" t="str">
        <f t="array" ref="O545">IF(OR(A545="",M545=""),"",N545*M545)</f>
        <v/>
      </c>
    </row>
    <row r="546" spans="1:15" s="44" customFormat="1">
      <c r="A546" s="15"/>
      <c r="B546" s="73"/>
      <c r="C546" s="73"/>
      <c r="D546" s="74" t="str">
        <f t="array" ref="D546">IF(SUMPRODUCT((成品明细表!$A$6:$A$1000&gt;=$G$4)*(成品明细表!$A$6:$A$1000&lt;=$H$4)*(成品明细表!$C$6:$C$1000=$A546)*(成品明细表!$F$6:$F$1000))=0,"",SUMPRODUCT((成品明细表!$A$6:$A$1000&gt;=$G$4)*(成品明细表!$A$6:$A$1000&lt;=$H$4)*(成品明细表!$C$6:$C$1000=$A546)*(成品明细表!$F$6:$F$1000)))</f>
        <v/>
      </c>
      <c r="E546" s="75" t="str">
        <f t="array" ref="E546">IF(A546="","",VLOOKUP(A546,基础资料!A:E,4,0))</f>
        <v/>
      </c>
      <c r="F546" s="76" t="str">
        <f t="array" ref="F546">IF(OR(A546="",D546=""),"",E546*D546)</f>
        <v/>
      </c>
      <c r="G546" s="74" t="str">
        <f t="array" ref="G546">IF(SUMPRODUCT((成品明细表!$A$6:$A$1000&gt;=$G$4)*(成品明细表!$A$6:$A$1000&lt;=$H$4)*(成品明细表!$C$6:$C$1000=$A546)*(成品明细表!$I$6:$I$1000))=0,"",SUMPRODUCT((成品明细表!$A$6:$A$1000&gt;=$G$4)*(成品明细表!$A$6:$A$1000&lt;=$H$4)*(成品明细表!$C$6:$C$1000=$A546)*(成品明细表!$I$6:$I$1000)))</f>
        <v/>
      </c>
      <c r="H546" s="75" t="str">
        <f t="array" ref="H546">IF(A546="","",VLOOKUP(A546,基础资料!A:E,4,0))</f>
        <v/>
      </c>
      <c r="I546" s="76" t="str">
        <f t="array" ref="I546">IF(OR(A546="",G546=""),"",G546*H546)</f>
        <v/>
      </c>
      <c r="J546" s="74" t="str">
        <f t="array" ref="J546">IF(SUMPRODUCT((成品明细表!$A$6:$A$1000&gt;=$G$4)*(成品明细表!$A$6:$A$1000&lt;=$H$4)*(成品明细表!$C$6:$C$1000=$A546)*(成品明细表!$L$6:$L$1000))=0,"",SUMPRODUCT((成品明细表!$A$6:$A$1000&gt;=$G$4)*(成品明细表!$A$6:$A$1000&lt;=$H$4)*(成品明细表!$C$6:$C$1000=$A546)*(成品明细表!$L$6:$L$1000)))</f>
        <v/>
      </c>
      <c r="K546" s="98" t="str">
        <f t="array" ref="K546">IF(A546="","",VLOOKUP(A546,基础资料!A:E,4,0))</f>
        <v/>
      </c>
      <c r="L546" s="76" t="str">
        <f t="array" ref="L546">IF(OR(A546="",J546=""),"",J546*K546)</f>
        <v/>
      </c>
      <c r="M546" s="74" t="str">
        <f t="array" ref="M546">IF(AND(D546="",G546="",J546=""),"",IF(AND(D546="",G546=""),-J546,IF(AND(D546="",J546=""),-G546,IF(AND(G546="",J546=""),D546,IF(D546="",-G546-J546,IF(G546="",D546-J546,IF(J546="",D546-G546,D546-G546-J546)))))))</f>
        <v/>
      </c>
      <c r="N546" s="98" t="str">
        <f t="array" ref="N546">IF(A546="","",VLOOKUP(A546,基础资料!A:E,4,0))</f>
        <v/>
      </c>
      <c r="O546" s="76" t="str">
        <f t="array" ref="O546">IF(OR(A546="",M546=""),"",N546*M546)</f>
        <v/>
      </c>
    </row>
    <row r="547" spans="1:15" s="44" customFormat="1">
      <c r="A547" s="77"/>
      <c r="B547" s="78"/>
      <c r="C547" s="78"/>
      <c r="D547" s="79" t="str">
        <f t="array" ref="D547">IF(SUMPRODUCT((成品明细表!$A$6:$A$1000&gt;=$G$4)*(成品明细表!$A$6:$A$1000&lt;=$H$4)*(成品明细表!$C$6:$C$1000=$A547)*(成品明细表!$F$6:$F$1000))=0,"",SUMPRODUCT((成品明细表!$A$6:$A$1000&gt;=$G$4)*(成品明细表!$A$6:$A$1000&lt;=$H$4)*(成品明细表!$C$6:$C$1000=$A547)*(成品明细表!$F$6:$F$1000)))</f>
        <v/>
      </c>
      <c r="E547" s="80" t="str">
        <f t="array" ref="E547">IF(A547="","",VLOOKUP(A547,基础资料!A:E,4,0))</f>
        <v/>
      </c>
      <c r="F547" s="81" t="str">
        <f t="array" ref="F547">IF(OR(A547="",D547=""),"",E547*D547)</f>
        <v/>
      </c>
      <c r="G547" s="79" t="str">
        <f t="array" ref="G547">IF(SUMPRODUCT((成品明细表!$A$6:$A$1000&gt;=$G$4)*(成品明细表!$A$6:$A$1000&lt;=$H$4)*(成品明细表!$C$6:$C$1000=$A547)*(成品明细表!$I$6:$I$1000))=0,"",SUMPRODUCT((成品明细表!$A$6:$A$1000&gt;=$G$4)*(成品明细表!$A$6:$A$1000&lt;=$H$4)*(成品明细表!$C$6:$C$1000=$A547)*(成品明细表!$I$6:$I$1000)))</f>
        <v/>
      </c>
      <c r="H547" s="80" t="str">
        <f t="array" ref="H547">IF(A547="","",VLOOKUP(A547,基础资料!A:E,4,0))</f>
        <v/>
      </c>
      <c r="I547" s="81" t="str">
        <f t="array" ref="I547">IF(OR(A547="",G547=""),"",G547*H547)</f>
        <v/>
      </c>
      <c r="J547" s="79" t="str">
        <f t="array" ref="J547">IF(SUMPRODUCT((成品明细表!$A$6:$A$1000&gt;=$G$4)*(成品明细表!$A$6:$A$1000&lt;=$H$4)*(成品明细表!$C$6:$C$1000=$A547)*(成品明细表!$L$6:$L$1000))=0,"",SUMPRODUCT((成品明细表!$A$6:$A$1000&gt;=$G$4)*(成品明细表!$A$6:$A$1000&lt;=$H$4)*(成品明细表!$C$6:$C$1000=$A547)*(成品明细表!$L$6:$L$1000)))</f>
        <v/>
      </c>
      <c r="K547" s="99" t="str">
        <f t="array" ref="K547">IF(A547="","",VLOOKUP(A547,基础资料!A:E,4,0))</f>
        <v/>
      </c>
      <c r="L547" s="81" t="str">
        <f t="array" ref="L547">IF(OR(A547="",J547=""),"",J547*K547)</f>
        <v/>
      </c>
      <c r="M547" s="79" t="str">
        <f t="array" ref="M547">IF(AND(D547="",G547="",J547=""),"",IF(AND(D547="",G547=""),-J547,IF(AND(D547="",J547=""),-G547,IF(AND(G547="",J547=""),D547,IF(D547="",-G547-J547,IF(G547="",D547-J547,IF(J547="",D547-G547,D547-G547-J547)))))))</f>
        <v/>
      </c>
      <c r="N547" s="99" t="str">
        <f t="array" ref="N547">IF(A547="","",VLOOKUP(A547,基础资料!A:E,4,0))</f>
        <v/>
      </c>
      <c r="O547" s="81" t="str">
        <f t="array" ref="O547">IF(OR(A547="",M547=""),"",N547*M547)</f>
        <v/>
      </c>
    </row>
    <row r="548" spans="1:15" s="44" customFormat="1">
      <c r="A548" s="15"/>
      <c r="B548" s="73"/>
      <c r="C548" s="73"/>
      <c r="D548" s="74" t="str">
        <f t="array" ref="D548">IF(SUMPRODUCT((成品明细表!$A$6:$A$1000&gt;=$G$4)*(成品明细表!$A$6:$A$1000&lt;=$H$4)*(成品明细表!$C$6:$C$1000=$A548)*(成品明细表!$F$6:$F$1000))=0,"",SUMPRODUCT((成品明细表!$A$6:$A$1000&gt;=$G$4)*(成品明细表!$A$6:$A$1000&lt;=$H$4)*(成品明细表!$C$6:$C$1000=$A548)*(成品明细表!$F$6:$F$1000)))</f>
        <v/>
      </c>
      <c r="E548" s="75" t="str">
        <f t="array" ref="E548">IF(A548="","",VLOOKUP(A548,基础资料!A:E,4,0))</f>
        <v/>
      </c>
      <c r="F548" s="76" t="str">
        <f t="array" ref="F548">IF(OR(A548="",D548=""),"",E548*D548)</f>
        <v/>
      </c>
      <c r="G548" s="74" t="str">
        <f t="array" ref="G548">IF(SUMPRODUCT((成品明细表!$A$6:$A$1000&gt;=$G$4)*(成品明细表!$A$6:$A$1000&lt;=$H$4)*(成品明细表!$C$6:$C$1000=$A548)*(成品明细表!$I$6:$I$1000))=0,"",SUMPRODUCT((成品明细表!$A$6:$A$1000&gt;=$G$4)*(成品明细表!$A$6:$A$1000&lt;=$H$4)*(成品明细表!$C$6:$C$1000=$A548)*(成品明细表!$I$6:$I$1000)))</f>
        <v/>
      </c>
      <c r="H548" s="75" t="str">
        <f t="array" ref="H548">IF(A548="","",VLOOKUP(A548,基础资料!A:E,4,0))</f>
        <v/>
      </c>
      <c r="I548" s="76" t="str">
        <f t="array" ref="I548">IF(OR(A548="",G548=""),"",G548*H548)</f>
        <v/>
      </c>
      <c r="J548" s="74" t="str">
        <f t="array" ref="J548">IF(SUMPRODUCT((成品明细表!$A$6:$A$1000&gt;=$G$4)*(成品明细表!$A$6:$A$1000&lt;=$H$4)*(成品明细表!$C$6:$C$1000=$A548)*(成品明细表!$L$6:$L$1000))=0,"",SUMPRODUCT((成品明细表!$A$6:$A$1000&gt;=$G$4)*(成品明细表!$A$6:$A$1000&lt;=$H$4)*(成品明细表!$C$6:$C$1000=$A548)*(成品明细表!$L$6:$L$1000)))</f>
        <v/>
      </c>
      <c r="K548" s="98" t="str">
        <f t="array" ref="K548">IF(A548="","",VLOOKUP(A548,基础资料!A:E,4,0))</f>
        <v/>
      </c>
      <c r="L548" s="76" t="str">
        <f t="array" ref="L548">IF(OR(A548="",J548=""),"",J548*K548)</f>
        <v/>
      </c>
      <c r="M548" s="74" t="str">
        <f t="array" ref="M548">IF(AND(D548="",G548="",J548=""),"",IF(AND(D548="",G548=""),-J548,IF(AND(D548="",J548=""),-G548,IF(AND(G548="",J548=""),D548,IF(D548="",-G548-J548,IF(G548="",D548-J548,IF(J548="",D548-G548,D548-G548-J548)))))))</f>
        <v/>
      </c>
      <c r="N548" s="98" t="str">
        <f t="array" ref="N548">IF(A548="","",VLOOKUP(A548,基础资料!A:E,4,0))</f>
        <v/>
      </c>
      <c r="O548" s="76" t="str">
        <f t="array" ref="O548">IF(OR(A548="",M548=""),"",N548*M548)</f>
        <v/>
      </c>
    </row>
    <row r="549" spans="1:15" s="44" customFormat="1">
      <c r="A549" s="77"/>
      <c r="B549" s="78"/>
      <c r="C549" s="78"/>
      <c r="D549" s="79" t="str">
        <f t="array" ref="D549">IF(SUMPRODUCT((成品明细表!$A$6:$A$1000&gt;=$G$4)*(成品明细表!$A$6:$A$1000&lt;=$H$4)*(成品明细表!$C$6:$C$1000=$A549)*(成品明细表!$F$6:$F$1000))=0,"",SUMPRODUCT((成品明细表!$A$6:$A$1000&gt;=$G$4)*(成品明细表!$A$6:$A$1000&lt;=$H$4)*(成品明细表!$C$6:$C$1000=$A549)*(成品明细表!$F$6:$F$1000)))</f>
        <v/>
      </c>
      <c r="E549" s="80" t="str">
        <f t="array" ref="E549">IF(A549="","",VLOOKUP(A549,基础资料!A:E,4,0))</f>
        <v/>
      </c>
      <c r="F549" s="81" t="str">
        <f t="array" ref="F549">IF(OR(A549="",D549=""),"",E549*D549)</f>
        <v/>
      </c>
      <c r="G549" s="79" t="str">
        <f t="array" ref="G549">IF(SUMPRODUCT((成品明细表!$A$6:$A$1000&gt;=$G$4)*(成品明细表!$A$6:$A$1000&lt;=$H$4)*(成品明细表!$C$6:$C$1000=$A549)*(成品明细表!$I$6:$I$1000))=0,"",SUMPRODUCT((成品明细表!$A$6:$A$1000&gt;=$G$4)*(成品明细表!$A$6:$A$1000&lt;=$H$4)*(成品明细表!$C$6:$C$1000=$A549)*(成品明细表!$I$6:$I$1000)))</f>
        <v/>
      </c>
      <c r="H549" s="80" t="str">
        <f t="array" ref="H549">IF(A549="","",VLOOKUP(A549,基础资料!A:E,4,0))</f>
        <v/>
      </c>
      <c r="I549" s="81" t="str">
        <f t="array" ref="I549">IF(OR(A549="",G549=""),"",G549*H549)</f>
        <v/>
      </c>
      <c r="J549" s="79" t="str">
        <f t="array" ref="J549">IF(SUMPRODUCT((成品明细表!$A$6:$A$1000&gt;=$G$4)*(成品明细表!$A$6:$A$1000&lt;=$H$4)*(成品明细表!$C$6:$C$1000=$A549)*(成品明细表!$L$6:$L$1000))=0,"",SUMPRODUCT((成品明细表!$A$6:$A$1000&gt;=$G$4)*(成品明细表!$A$6:$A$1000&lt;=$H$4)*(成品明细表!$C$6:$C$1000=$A549)*(成品明细表!$L$6:$L$1000)))</f>
        <v/>
      </c>
      <c r="K549" s="99" t="str">
        <f t="array" ref="K549">IF(A549="","",VLOOKUP(A549,基础资料!A:E,4,0))</f>
        <v/>
      </c>
      <c r="L549" s="81" t="str">
        <f t="array" ref="L549">IF(OR(A549="",J549=""),"",J549*K549)</f>
        <v/>
      </c>
      <c r="M549" s="79" t="str">
        <f t="array" ref="M549">IF(AND(D549="",G549="",J549=""),"",IF(AND(D549="",G549=""),-J549,IF(AND(D549="",J549=""),-G549,IF(AND(G549="",J549=""),D549,IF(D549="",-G549-J549,IF(G549="",D549-J549,IF(J549="",D549-G549,D549-G549-J549)))))))</f>
        <v/>
      </c>
      <c r="N549" s="99" t="str">
        <f t="array" ref="N549">IF(A549="","",VLOOKUP(A549,基础资料!A:E,4,0))</f>
        <v/>
      </c>
      <c r="O549" s="81" t="str">
        <f t="array" ref="O549">IF(OR(A549="",M549=""),"",N549*M549)</f>
        <v/>
      </c>
    </row>
    <row r="550" spans="1:15" s="44" customFormat="1">
      <c r="A550" s="15"/>
      <c r="B550" s="73"/>
      <c r="C550" s="73"/>
      <c r="D550" s="74" t="str">
        <f t="array" ref="D550">IF(SUMPRODUCT((成品明细表!$A$6:$A$1000&gt;=$G$4)*(成品明细表!$A$6:$A$1000&lt;=$H$4)*(成品明细表!$C$6:$C$1000=$A550)*(成品明细表!$F$6:$F$1000))=0,"",SUMPRODUCT((成品明细表!$A$6:$A$1000&gt;=$G$4)*(成品明细表!$A$6:$A$1000&lt;=$H$4)*(成品明细表!$C$6:$C$1000=$A550)*(成品明细表!$F$6:$F$1000)))</f>
        <v/>
      </c>
      <c r="E550" s="75" t="str">
        <f t="array" ref="E550">IF(A550="","",VLOOKUP(A550,基础资料!A:E,4,0))</f>
        <v/>
      </c>
      <c r="F550" s="76" t="str">
        <f t="array" ref="F550">IF(OR(A550="",D550=""),"",E550*D550)</f>
        <v/>
      </c>
      <c r="G550" s="74" t="str">
        <f t="array" ref="G550">IF(SUMPRODUCT((成品明细表!$A$6:$A$1000&gt;=$G$4)*(成品明细表!$A$6:$A$1000&lt;=$H$4)*(成品明细表!$C$6:$C$1000=$A550)*(成品明细表!$I$6:$I$1000))=0,"",SUMPRODUCT((成品明细表!$A$6:$A$1000&gt;=$G$4)*(成品明细表!$A$6:$A$1000&lt;=$H$4)*(成品明细表!$C$6:$C$1000=$A550)*(成品明细表!$I$6:$I$1000)))</f>
        <v/>
      </c>
      <c r="H550" s="75" t="str">
        <f t="array" ref="H550">IF(A550="","",VLOOKUP(A550,基础资料!A:E,4,0))</f>
        <v/>
      </c>
      <c r="I550" s="76" t="str">
        <f t="array" ref="I550">IF(OR(A550="",G550=""),"",G550*H550)</f>
        <v/>
      </c>
      <c r="J550" s="74" t="str">
        <f t="array" ref="J550">IF(SUMPRODUCT((成品明细表!$A$6:$A$1000&gt;=$G$4)*(成品明细表!$A$6:$A$1000&lt;=$H$4)*(成品明细表!$C$6:$C$1000=$A550)*(成品明细表!$L$6:$L$1000))=0,"",SUMPRODUCT((成品明细表!$A$6:$A$1000&gt;=$G$4)*(成品明细表!$A$6:$A$1000&lt;=$H$4)*(成品明细表!$C$6:$C$1000=$A550)*(成品明细表!$L$6:$L$1000)))</f>
        <v/>
      </c>
      <c r="K550" s="98" t="str">
        <f t="array" ref="K550">IF(A550="","",VLOOKUP(A550,基础资料!A:E,4,0))</f>
        <v/>
      </c>
      <c r="L550" s="76" t="str">
        <f t="array" ref="L550">IF(OR(A550="",J550=""),"",J550*K550)</f>
        <v/>
      </c>
      <c r="M550" s="74" t="str">
        <f t="array" ref="M550">IF(AND(D550="",G550="",J550=""),"",IF(AND(D550="",G550=""),-J550,IF(AND(D550="",J550=""),-G550,IF(AND(G550="",J550=""),D550,IF(D550="",-G550-J550,IF(G550="",D550-J550,IF(J550="",D550-G550,D550-G550-J550)))))))</f>
        <v/>
      </c>
      <c r="N550" s="98" t="str">
        <f t="array" ref="N550">IF(A550="","",VLOOKUP(A550,基础资料!A:E,4,0))</f>
        <v/>
      </c>
      <c r="O550" s="76" t="str">
        <f t="array" ref="O550">IF(OR(A550="",M550=""),"",N550*M550)</f>
        <v/>
      </c>
    </row>
    <row r="551" spans="1:15" s="44" customFormat="1">
      <c r="A551" s="77"/>
      <c r="B551" s="78"/>
      <c r="C551" s="78"/>
      <c r="D551" s="79" t="str">
        <f t="array" ref="D551">IF(SUMPRODUCT((成品明细表!$A$6:$A$1000&gt;=$G$4)*(成品明细表!$A$6:$A$1000&lt;=$H$4)*(成品明细表!$C$6:$C$1000=$A551)*(成品明细表!$F$6:$F$1000))=0,"",SUMPRODUCT((成品明细表!$A$6:$A$1000&gt;=$G$4)*(成品明细表!$A$6:$A$1000&lt;=$H$4)*(成品明细表!$C$6:$C$1000=$A551)*(成品明细表!$F$6:$F$1000)))</f>
        <v/>
      </c>
      <c r="E551" s="80" t="str">
        <f t="array" ref="E551">IF(A551="","",VLOOKUP(A551,基础资料!A:E,4,0))</f>
        <v/>
      </c>
      <c r="F551" s="81" t="str">
        <f t="array" ref="F551">IF(OR(A551="",D551=""),"",E551*D551)</f>
        <v/>
      </c>
      <c r="G551" s="79" t="str">
        <f t="array" ref="G551">IF(SUMPRODUCT((成品明细表!$A$6:$A$1000&gt;=$G$4)*(成品明细表!$A$6:$A$1000&lt;=$H$4)*(成品明细表!$C$6:$C$1000=$A551)*(成品明细表!$I$6:$I$1000))=0,"",SUMPRODUCT((成品明细表!$A$6:$A$1000&gt;=$G$4)*(成品明细表!$A$6:$A$1000&lt;=$H$4)*(成品明细表!$C$6:$C$1000=$A551)*(成品明细表!$I$6:$I$1000)))</f>
        <v/>
      </c>
      <c r="H551" s="80" t="str">
        <f t="array" ref="H551">IF(A551="","",VLOOKUP(A551,基础资料!A:E,4,0))</f>
        <v/>
      </c>
      <c r="I551" s="81" t="str">
        <f t="array" ref="I551">IF(OR(A551="",G551=""),"",G551*H551)</f>
        <v/>
      </c>
      <c r="J551" s="79" t="str">
        <f t="array" ref="J551">IF(SUMPRODUCT((成品明细表!$A$6:$A$1000&gt;=$G$4)*(成品明细表!$A$6:$A$1000&lt;=$H$4)*(成品明细表!$C$6:$C$1000=$A551)*(成品明细表!$L$6:$L$1000))=0,"",SUMPRODUCT((成品明细表!$A$6:$A$1000&gt;=$G$4)*(成品明细表!$A$6:$A$1000&lt;=$H$4)*(成品明细表!$C$6:$C$1000=$A551)*(成品明细表!$L$6:$L$1000)))</f>
        <v/>
      </c>
      <c r="K551" s="99" t="str">
        <f t="array" ref="K551">IF(A551="","",VLOOKUP(A551,基础资料!A:E,4,0))</f>
        <v/>
      </c>
      <c r="L551" s="81" t="str">
        <f t="array" ref="L551">IF(OR(A551="",J551=""),"",J551*K551)</f>
        <v/>
      </c>
      <c r="M551" s="79" t="str">
        <f t="array" ref="M551">IF(AND(D551="",G551="",J551=""),"",IF(AND(D551="",G551=""),-J551,IF(AND(D551="",J551=""),-G551,IF(AND(G551="",J551=""),D551,IF(D551="",-G551-J551,IF(G551="",D551-J551,IF(J551="",D551-G551,D551-G551-J551)))))))</f>
        <v/>
      </c>
      <c r="N551" s="99" t="str">
        <f t="array" ref="N551">IF(A551="","",VLOOKUP(A551,基础资料!A:E,4,0))</f>
        <v/>
      </c>
      <c r="O551" s="81" t="str">
        <f t="array" ref="O551">IF(OR(A551="",M551=""),"",N551*M551)</f>
        <v/>
      </c>
    </row>
    <row r="552" spans="1:15" s="44" customFormat="1">
      <c r="A552" s="15"/>
      <c r="B552" s="73"/>
      <c r="C552" s="73"/>
      <c r="D552" s="74" t="str">
        <f t="array" ref="D552">IF(SUMPRODUCT((成品明细表!$A$6:$A$1000&gt;=$G$4)*(成品明细表!$A$6:$A$1000&lt;=$H$4)*(成品明细表!$C$6:$C$1000=$A552)*(成品明细表!$F$6:$F$1000))=0,"",SUMPRODUCT((成品明细表!$A$6:$A$1000&gt;=$G$4)*(成品明细表!$A$6:$A$1000&lt;=$H$4)*(成品明细表!$C$6:$C$1000=$A552)*(成品明细表!$F$6:$F$1000)))</f>
        <v/>
      </c>
      <c r="E552" s="75" t="str">
        <f t="array" ref="E552">IF(A552="","",VLOOKUP(A552,基础资料!A:E,4,0))</f>
        <v/>
      </c>
      <c r="F552" s="76" t="str">
        <f t="array" ref="F552">IF(OR(A552="",D552=""),"",E552*D552)</f>
        <v/>
      </c>
      <c r="G552" s="74" t="str">
        <f t="array" ref="G552">IF(SUMPRODUCT((成品明细表!$A$6:$A$1000&gt;=$G$4)*(成品明细表!$A$6:$A$1000&lt;=$H$4)*(成品明细表!$C$6:$C$1000=$A552)*(成品明细表!$I$6:$I$1000))=0,"",SUMPRODUCT((成品明细表!$A$6:$A$1000&gt;=$G$4)*(成品明细表!$A$6:$A$1000&lt;=$H$4)*(成品明细表!$C$6:$C$1000=$A552)*(成品明细表!$I$6:$I$1000)))</f>
        <v/>
      </c>
      <c r="H552" s="75" t="str">
        <f t="array" ref="H552">IF(A552="","",VLOOKUP(A552,基础资料!A:E,4,0))</f>
        <v/>
      </c>
      <c r="I552" s="76" t="str">
        <f t="array" ref="I552">IF(OR(A552="",G552=""),"",G552*H552)</f>
        <v/>
      </c>
      <c r="J552" s="74" t="str">
        <f t="array" ref="J552">IF(SUMPRODUCT((成品明细表!$A$6:$A$1000&gt;=$G$4)*(成品明细表!$A$6:$A$1000&lt;=$H$4)*(成品明细表!$C$6:$C$1000=$A552)*(成品明细表!$L$6:$L$1000))=0,"",SUMPRODUCT((成品明细表!$A$6:$A$1000&gt;=$G$4)*(成品明细表!$A$6:$A$1000&lt;=$H$4)*(成品明细表!$C$6:$C$1000=$A552)*(成品明细表!$L$6:$L$1000)))</f>
        <v/>
      </c>
      <c r="K552" s="98" t="str">
        <f t="array" ref="K552">IF(A552="","",VLOOKUP(A552,基础资料!A:E,4,0))</f>
        <v/>
      </c>
      <c r="L552" s="76" t="str">
        <f t="array" ref="L552">IF(OR(A552="",J552=""),"",J552*K552)</f>
        <v/>
      </c>
      <c r="M552" s="74" t="str">
        <f t="array" ref="M552">IF(AND(D552="",G552="",J552=""),"",IF(AND(D552="",G552=""),-J552,IF(AND(D552="",J552=""),-G552,IF(AND(G552="",J552=""),D552,IF(D552="",-G552-J552,IF(G552="",D552-J552,IF(J552="",D552-G552,D552-G552-J552)))))))</f>
        <v/>
      </c>
      <c r="N552" s="98" t="str">
        <f t="array" ref="N552">IF(A552="","",VLOOKUP(A552,基础资料!A:E,4,0))</f>
        <v/>
      </c>
      <c r="O552" s="76" t="str">
        <f t="array" ref="O552">IF(OR(A552="",M552=""),"",N552*M552)</f>
        <v/>
      </c>
    </row>
    <row r="553" spans="1:15" s="44" customFormat="1">
      <c r="A553" s="77"/>
      <c r="B553" s="78"/>
      <c r="C553" s="78"/>
      <c r="D553" s="79" t="str">
        <f t="array" ref="D553">IF(SUMPRODUCT((成品明细表!$A$6:$A$1000&gt;=$G$4)*(成品明细表!$A$6:$A$1000&lt;=$H$4)*(成品明细表!$C$6:$C$1000=$A553)*(成品明细表!$F$6:$F$1000))=0,"",SUMPRODUCT((成品明细表!$A$6:$A$1000&gt;=$G$4)*(成品明细表!$A$6:$A$1000&lt;=$H$4)*(成品明细表!$C$6:$C$1000=$A553)*(成品明细表!$F$6:$F$1000)))</f>
        <v/>
      </c>
      <c r="E553" s="80" t="str">
        <f t="array" ref="E553">IF(A553="","",VLOOKUP(A553,基础资料!A:E,4,0))</f>
        <v/>
      </c>
      <c r="F553" s="81" t="str">
        <f t="array" ref="F553">IF(OR(A553="",D553=""),"",E553*D553)</f>
        <v/>
      </c>
      <c r="G553" s="79" t="str">
        <f t="array" ref="G553">IF(SUMPRODUCT((成品明细表!$A$6:$A$1000&gt;=$G$4)*(成品明细表!$A$6:$A$1000&lt;=$H$4)*(成品明细表!$C$6:$C$1000=$A553)*(成品明细表!$I$6:$I$1000))=0,"",SUMPRODUCT((成品明细表!$A$6:$A$1000&gt;=$G$4)*(成品明细表!$A$6:$A$1000&lt;=$H$4)*(成品明细表!$C$6:$C$1000=$A553)*(成品明细表!$I$6:$I$1000)))</f>
        <v/>
      </c>
      <c r="H553" s="80" t="str">
        <f t="array" ref="H553">IF(A553="","",VLOOKUP(A553,基础资料!A:E,4,0))</f>
        <v/>
      </c>
      <c r="I553" s="81" t="str">
        <f t="array" ref="I553">IF(OR(A553="",G553=""),"",G553*H553)</f>
        <v/>
      </c>
      <c r="J553" s="79" t="str">
        <f t="array" ref="J553">IF(SUMPRODUCT((成品明细表!$A$6:$A$1000&gt;=$G$4)*(成品明细表!$A$6:$A$1000&lt;=$H$4)*(成品明细表!$C$6:$C$1000=$A553)*(成品明细表!$L$6:$L$1000))=0,"",SUMPRODUCT((成品明细表!$A$6:$A$1000&gt;=$G$4)*(成品明细表!$A$6:$A$1000&lt;=$H$4)*(成品明细表!$C$6:$C$1000=$A553)*(成品明细表!$L$6:$L$1000)))</f>
        <v/>
      </c>
      <c r="K553" s="99" t="str">
        <f t="array" ref="K553">IF(A553="","",VLOOKUP(A553,基础资料!A:E,4,0))</f>
        <v/>
      </c>
      <c r="L553" s="81" t="str">
        <f t="array" ref="L553">IF(OR(A553="",J553=""),"",J553*K553)</f>
        <v/>
      </c>
      <c r="M553" s="79" t="str">
        <f t="array" ref="M553">IF(AND(D553="",G553="",J553=""),"",IF(AND(D553="",G553=""),-J553,IF(AND(D553="",J553=""),-G553,IF(AND(G553="",J553=""),D553,IF(D553="",-G553-J553,IF(G553="",D553-J553,IF(J553="",D553-G553,D553-G553-J553)))))))</f>
        <v/>
      </c>
      <c r="N553" s="99" t="str">
        <f t="array" ref="N553">IF(A553="","",VLOOKUP(A553,基础资料!A:E,4,0))</f>
        <v/>
      </c>
      <c r="O553" s="81" t="str">
        <f t="array" ref="O553">IF(OR(A553="",M553=""),"",N553*M553)</f>
        <v/>
      </c>
    </row>
    <row r="554" spans="1:15" s="44" customFormat="1">
      <c r="A554" s="15"/>
      <c r="B554" s="73"/>
      <c r="C554" s="73"/>
      <c r="D554" s="74" t="str">
        <f t="array" ref="D554">IF(SUMPRODUCT((成品明细表!$A$6:$A$1000&gt;=$G$4)*(成品明细表!$A$6:$A$1000&lt;=$H$4)*(成品明细表!$C$6:$C$1000=$A554)*(成品明细表!$F$6:$F$1000))=0,"",SUMPRODUCT((成品明细表!$A$6:$A$1000&gt;=$G$4)*(成品明细表!$A$6:$A$1000&lt;=$H$4)*(成品明细表!$C$6:$C$1000=$A554)*(成品明细表!$F$6:$F$1000)))</f>
        <v/>
      </c>
      <c r="E554" s="75" t="str">
        <f t="array" ref="E554">IF(A554="","",VLOOKUP(A554,基础资料!A:E,4,0))</f>
        <v/>
      </c>
      <c r="F554" s="76" t="str">
        <f t="array" ref="F554">IF(OR(A554="",D554=""),"",E554*D554)</f>
        <v/>
      </c>
      <c r="G554" s="74" t="str">
        <f t="array" ref="G554">IF(SUMPRODUCT((成品明细表!$A$6:$A$1000&gt;=$G$4)*(成品明细表!$A$6:$A$1000&lt;=$H$4)*(成品明细表!$C$6:$C$1000=$A554)*(成品明细表!$I$6:$I$1000))=0,"",SUMPRODUCT((成品明细表!$A$6:$A$1000&gt;=$G$4)*(成品明细表!$A$6:$A$1000&lt;=$H$4)*(成品明细表!$C$6:$C$1000=$A554)*(成品明细表!$I$6:$I$1000)))</f>
        <v/>
      </c>
      <c r="H554" s="75" t="str">
        <f t="array" ref="H554">IF(A554="","",VLOOKUP(A554,基础资料!A:E,4,0))</f>
        <v/>
      </c>
      <c r="I554" s="76" t="str">
        <f t="array" ref="I554">IF(OR(A554="",G554=""),"",G554*H554)</f>
        <v/>
      </c>
      <c r="J554" s="74" t="str">
        <f t="array" ref="J554">IF(SUMPRODUCT((成品明细表!$A$6:$A$1000&gt;=$G$4)*(成品明细表!$A$6:$A$1000&lt;=$H$4)*(成品明细表!$C$6:$C$1000=$A554)*(成品明细表!$L$6:$L$1000))=0,"",SUMPRODUCT((成品明细表!$A$6:$A$1000&gt;=$G$4)*(成品明细表!$A$6:$A$1000&lt;=$H$4)*(成品明细表!$C$6:$C$1000=$A554)*(成品明细表!$L$6:$L$1000)))</f>
        <v/>
      </c>
      <c r="K554" s="98" t="str">
        <f t="array" ref="K554">IF(A554="","",VLOOKUP(A554,基础资料!A:E,4,0))</f>
        <v/>
      </c>
      <c r="L554" s="76" t="str">
        <f t="array" ref="L554">IF(OR(A554="",J554=""),"",J554*K554)</f>
        <v/>
      </c>
      <c r="M554" s="74" t="str">
        <f t="array" ref="M554">IF(AND(D554="",G554="",J554=""),"",IF(AND(D554="",G554=""),-J554,IF(AND(D554="",J554=""),-G554,IF(AND(G554="",J554=""),D554,IF(D554="",-G554-J554,IF(G554="",D554-J554,IF(J554="",D554-G554,D554-G554-J554)))))))</f>
        <v/>
      </c>
      <c r="N554" s="98" t="str">
        <f t="array" ref="N554">IF(A554="","",VLOOKUP(A554,基础资料!A:E,4,0))</f>
        <v/>
      </c>
      <c r="O554" s="76" t="str">
        <f t="array" ref="O554">IF(OR(A554="",M554=""),"",N554*M554)</f>
        <v/>
      </c>
    </row>
    <row r="555" spans="1:15" s="44" customFormat="1">
      <c r="A555" s="77"/>
      <c r="B555" s="78"/>
      <c r="C555" s="78"/>
      <c r="D555" s="79" t="str">
        <f t="array" ref="D555">IF(SUMPRODUCT((成品明细表!$A$6:$A$1000&gt;=$G$4)*(成品明细表!$A$6:$A$1000&lt;=$H$4)*(成品明细表!$C$6:$C$1000=$A555)*(成品明细表!$F$6:$F$1000))=0,"",SUMPRODUCT((成品明细表!$A$6:$A$1000&gt;=$G$4)*(成品明细表!$A$6:$A$1000&lt;=$H$4)*(成品明细表!$C$6:$C$1000=$A555)*(成品明细表!$F$6:$F$1000)))</f>
        <v/>
      </c>
      <c r="E555" s="80" t="str">
        <f t="array" ref="E555">IF(A555="","",VLOOKUP(A555,基础资料!A:E,4,0))</f>
        <v/>
      </c>
      <c r="F555" s="81" t="str">
        <f t="array" ref="F555">IF(OR(A555="",D555=""),"",E555*D555)</f>
        <v/>
      </c>
      <c r="G555" s="79" t="str">
        <f t="array" ref="G555">IF(SUMPRODUCT((成品明细表!$A$6:$A$1000&gt;=$G$4)*(成品明细表!$A$6:$A$1000&lt;=$H$4)*(成品明细表!$C$6:$C$1000=$A555)*(成品明细表!$I$6:$I$1000))=0,"",SUMPRODUCT((成品明细表!$A$6:$A$1000&gt;=$G$4)*(成品明细表!$A$6:$A$1000&lt;=$H$4)*(成品明细表!$C$6:$C$1000=$A555)*(成品明细表!$I$6:$I$1000)))</f>
        <v/>
      </c>
      <c r="H555" s="80" t="str">
        <f t="array" ref="H555">IF(A555="","",VLOOKUP(A555,基础资料!A:E,4,0))</f>
        <v/>
      </c>
      <c r="I555" s="81" t="str">
        <f t="array" ref="I555">IF(OR(A555="",G555=""),"",G555*H555)</f>
        <v/>
      </c>
      <c r="J555" s="79" t="str">
        <f t="array" ref="J555">IF(SUMPRODUCT((成品明细表!$A$6:$A$1000&gt;=$G$4)*(成品明细表!$A$6:$A$1000&lt;=$H$4)*(成品明细表!$C$6:$C$1000=$A555)*(成品明细表!$L$6:$L$1000))=0,"",SUMPRODUCT((成品明细表!$A$6:$A$1000&gt;=$G$4)*(成品明细表!$A$6:$A$1000&lt;=$H$4)*(成品明细表!$C$6:$C$1000=$A555)*(成品明细表!$L$6:$L$1000)))</f>
        <v/>
      </c>
      <c r="K555" s="99" t="str">
        <f t="array" ref="K555">IF(A555="","",VLOOKUP(A555,基础资料!A:E,4,0))</f>
        <v/>
      </c>
      <c r="L555" s="81" t="str">
        <f t="array" ref="L555">IF(OR(A555="",J555=""),"",J555*K555)</f>
        <v/>
      </c>
      <c r="M555" s="79" t="str">
        <f t="array" ref="M555">IF(AND(D555="",G555="",J555=""),"",IF(AND(D555="",G555=""),-J555,IF(AND(D555="",J555=""),-G555,IF(AND(G555="",J555=""),D555,IF(D555="",-G555-J555,IF(G555="",D555-J555,IF(J555="",D555-G555,D555-G555-J555)))))))</f>
        <v/>
      </c>
      <c r="N555" s="99" t="str">
        <f t="array" ref="N555">IF(A555="","",VLOOKUP(A555,基础资料!A:E,4,0))</f>
        <v/>
      </c>
      <c r="O555" s="81" t="str">
        <f t="array" ref="O555">IF(OR(A555="",M555=""),"",N555*M555)</f>
        <v/>
      </c>
    </row>
    <row r="556" spans="1:15" s="44" customFormat="1">
      <c r="A556" s="15"/>
      <c r="B556" s="73"/>
      <c r="C556" s="73"/>
      <c r="D556" s="74" t="str">
        <f t="array" ref="D556">IF(SUMPRODUCT((成品明细表!$A$6:$A$1000&gt;=$G$4)*(成品明细表!$A$6:$A$1000&lt;=$H$4)*(成品明细表!$C$6:$C$1000=$A556)*(成品明细表!$F$6:$F$1000))=0,"",SUMPRODUCT((成品明细表!$A$6:$A$1000&gt;=$G$4)*(成品明细表!$A$6:$A$1000&lt;=$H$4)*(成品明细表!$C$6:$C$1000=$A556)*(成品明细表!$F$6:$F$1000)))</f>
        <v/>
      </c>
      <c r="E556" s="75" t="str">
        <f t="array" ref="E556">IF(A556="","",VLOOKUP(A556,基础资料!A:E,4,0))</f>
        <v/>
      </c>
      <c r="F556" s="76" t="str">
        <f t="array" ref="F556">IF(OR(A556="",D556=""),"",E556*D556)</f>
        <v/>
      </c>
      <c r="G556" s="74" t="str">
        <f t="array" ref="G556">IF(SUMPRODUCT((成品明细表!$A$6:$A$1000&gt;=$G$4)*(成品明细表!$A$6:$A$1000&lt;=$H$4)*(成品明细表!$C$6:$C$1000=$A556)*(成品明细表!$I$6:$I$1000))=0,"",SUMPRODUCT((成品明细表!$A$6:$A$1000&gt;=$G$4)*(成品明细表!$A$6:$A$1000&lt;=$H$4)*(成品明细表!$C$6:$C$1000=$A556)*(成品明细表!$I$6:$I$1000)))</f>
        <v/>
      </c>
      <c r="H556" s="75" t="str">
        <f t="array" ref="H556">IF(A556="","",VLOOKUP(A556,基础资料!A:E,4,0))</f>
        <v/>
      </c>
      <c r="I556" s="76" t="str">
        <f t="array" ref="I556">IF(OR(A556="",G556=""),"",G556*H556)</f>
        <v/>
      </c>
      <c r="J556" s="74" t="str">
        <f t="array" ref="J556">IF(SUMPRODUCT((成品明细表!$A$6:$A$1000&gt;=$G$4)*(成品明细表!$A$6:$A$1000&lt;=$H$4)*(成品明细表!$C$6:$C$1000=$A556)*(成品明细表!$L$6:$L$1000))=0,"",SUMPRODUCT((成品明细表!$A$6:$A$1000&gt;=$G$4)*(成品明细表!$A$6:$A$1000&lt;=$H$4)*(成品明细表!$C$6:$C$1000=$A556)*(成品明细表!$L$6:$L$1000)))</f>
        <v/>
      </c>
      <c r="K556" s="98" t="str">
        <f t="array" ref="K556">IF(A556="","",VLOOKUP(A556,基础资料!A:E,4,0))</f>
        <v/>
      </c>
      <c r="L556" s="76" t="str">
        <f t="array" ref="L556">IF(OR(A556="",J556=""),"",J556*K556)</f>
        <v/>
      </c>
      <c r="M556" s="74" t="str">
        <f t="array" ref="M556">IF(AND(D556="",G556="",J556=""),"",IF(AND(D556="",G556=""),-J556,IF(AND(D556="",J556=""),-G556,IF(AND(G556="",J556=""),D556,IF(D556="",-G556-J556,IF(G556="",D556-J556,IF(J556="",D556-G556,D556-G556-J556)))))))</f>
        <v/>
      </c>
      <c r="N556" s="98" t="str">
        <f t="array" ref="N556">IF(A556="","",VLOOKUP(A556,基础资料!A:E,4,0))</f>
        <v/>
      </c>
      <c r="O556" s="76" t="str">
        <f t="array" ref="O556">IF(OR(A556="",M556=""),"",N556*M556)</f>
        <v/>
      </c>
    </row>
    <row r="557" spans="1:15" s="44" customFormat="1">
      <c r="A557" s="77"/>
      <c r="B557" s="78"/>
      <c r="C557" s="78"/>
      <c r="D557" s="79" t="str">
        <f t="array" ref="D557">IF(SUMPRODUCT((成品明细表!$A$6:$A$1000&gt;=$G$4)*(成品明细表!$A$6:$A$1000&lt;=$H$4)*(成品明细表!$C$6:$C$1000=$A557)*(成品明细表!$F$6:$F$1000))=0,"",SUMPRODUCT((成品明细表!$A$6:$A$1000&gt;=$G$4)*(成品明细表!$A$6:$A$1000&lt;=$H$4)*(成品明细表!$C$6:$C$1000=$A557)*(成品明细表!$F$6:$F$1000)))</f>
        <v/>
      </c>
      <c r="E557" s="80" t="str">
        <f t="array" ref="E557">IF(A557="","",VLOOKUP(A557,基础资料!A:E,4,0))</f>
        <v/>
      </c>
      <c r="F557" s="81" t="str">
        <f t="array" ref="F557">IF(OR(A557="",D557=""),"",E557*D557)</f>
        <v/>
      </c>
      <c r="G557" s="79" t="str">
        <f t="array" ref="G557">IF(SUMPRODUCT((成品明细表!$A$6:$A$1000&gt;=$G$4)*(成品明细表!$A$6:$A$1000&lt;=$H$4)*(成品明细表!$C$6:$C$1000=$A557)*(成品明细表!$I$6:$I$1000))=0,"",SUMPRODUCT((成品明细表!$A$6:$A$1000&gt;=$G$4)*(成品明细表!$A$6:$A$1000&lt;=$H$4)*(成品明细表!$C$6:$C$1000=$A557)*(成品明细表!$I$6:$I$1000)))</f>
        <v/>
      </c>
      <c r="H557" s="80" t="str">
        <f t="array" ref="H557">IF(A557="","",VLOOKUP(A557,基础资料!A:E,4,0))</f>
        <v/>
      </c>
      <c r="I557" s="81" t="str">
        <f t="array" ref="I557">IF(OR(A557="",G557=""),"",G557*H557)</f>
        <v/>
      </c>
      <c r="J557" s="79" t="str">
        <f t="array" ref="J557">IF(SUMPRODUCT((成品明细表!$A$6:$A$1000&gt;=$G$4)*(成品明细表!$A$6:$A$1000&lt;=$H$4)*(成品明细表!$C$6:$C$1000=$A557)*(成品明细表!$L$6:$L$1000))=0,"",SUMPRODUCT((成品明细表!$A$6:$A$1000&gt;=$G$4)*(成品明细表!$A$6:$A$1000&lt;=$H$4)*(成品明细表!$C$6:$C$1000=$A557)*(成品明细表!$L$6:$L$1000)))</f>
        <v/>
      </c>
      <c r="K557" s="99" t="str">
        <f t="array" ref="K557">IF(A557="","",VLOOKUP(A557,基础资料!A:E,4,0))</f>
        <v/>
      </c>
      <c r="L557" s="81" t="str">
        <f t="array" ref="L557">IF(OR(A557="",J557=""),"",J557*K557)</f>
        <v/>
      </c>
      <c r="M557" s="79" t="str">
        <f t="array" ref="M557">IF(AND(D557="",G557="",J557=""),"",IF(AND(D557="",G557=""),-J557,IF(AND(D557="",J557=""),-G557,IF(AND(G557="",J557=""),D557,IF(D557="",-G557-J557,IF(G557="",D557-J557,IF(J557="",D557-G557,D557-G557-J557)))))))</f>
        <v/>
      </c>
      <c r="N557" s="99" t="str">
        <f t="array" ref="N557">IF(A557="","",VLOOKUP(A557,基础资料!A:E,4,0))</f>
        <v/>
      </c>
      <c r="O557" s="81" t="str">
        <f t="array" ref="O557">IF(OR(A557="",M557=""),"",N557*M557)</f>
        <v/>
      </c>
    </row>
    <row r="558" spans="1:15" s="44" customFormat="1">
      <c r="A558" s="15"/>
      <c r="B558" s="73"/>
      <c r="C558" s="73"/>
      <c r="D558" s="74" t="str">
        <f t="array" ref="D558">IF(SUMPRODUCT((成品明细表!$A$6:$A$1000&gt;=$G$4)*(成品明细表!$A$6:$A$1000&lt;=$H$4)*(成品明细表!$C$6:$C$1000=$A558)*(成品明细表!$F$6:$F$1000))=0,"",SUMPRODUCT((成品明细表!$A$6:$A$1000&gt;=$G$4)*(成品明细表!$A$6:$A$1000&lt;=$H$4)*(成品明细表!$C$6:$C$1000=$A558)*(成品明细表!$F$6:$F$1000)))</f>
        <v/>
      </c>
      <c r="E558" s="75" t="str">
        <f t="array" ref="E558">IF(A558="","",VLOOKUP(A558,基础资料!A:E,4,0))</f>
        <v/>
      </c>
      <c r="F558" s="76" t="str">
        <f t="array" ref="F558">IF(OR(A558="",D558=""),"",E558*D558)</f>
        <v/>
      </c>
      <c r="G558" s="74" t="str">
        <f t="array" ref="G558">IF(SUMPRODUCT((成品明细表!$A$6:$A$1000&gt;=$G$4)*(成品明细表!$A$6:$A$1000&lt;=$H$4)*(成品明细表!$C$6:$C$1000=$A558)*(成品明细表!$I$6:$I$1000))=0,"",SUMPRODUCT((成品明细表!$A$6:$A$1000&gt;=$G$4)*(成品明细表!$A$6:$A$1000&lt;=$H$4)*(成品明细表!$C$6:$C$1000=$A558)*(成品明细表!$I$6:$I$1000)))</f>
        <v/>
      </c>
      <c r="H558" s="75" t="str">
        <f t="array" ref="H558">IF(A558="","",VLOOKUP(A558,基础资料!A:E,4,0))</f>
        <v/>
      </c>
      <c r="I558" s="76" t="str">
        <f t="array" ref="I558">IF(OR(A558="",G558=""),"",G558*H558)</f>
        <v/>
      </c>
      <c r="J558" s="74" t="str">
        <f t="array" ref="J558">IF(SUMPRODUCT((成品明细表!$A$6:$A$1000&gt;=$G$4)*(成品明细表!$A$6:$A$1000&lt;=$H$4)*(成品明细表!$C$6:$C$1000=$A558)*(成品明细表!$L$6:$L$1000))=0,"",SUMPRODUCT((成品明细表!$A$6:$A$1000&gt;=$G$4)*(成品明细表!$A$6:$A$1000&lt;=$H$4)*(成品明细表!$C$6:$C$1000=$A558)*(成品明细表!$L$6:$L$1000)))</f>
        <v/>
      </c>
      <c r="K558" s="98" t="str">
        <f t="array" ref="K558">IF(A558="","",VLOOKUP(A558,基础资料!A:E,4,0))</f>
        <v/>
      </c>
      <c r="L558" s="76" t="str">
        <f t="array" ref="L558">IF(OR(A558="",J558=""),"",J558*K558)</f>
        <v/>
      </c>
      <c r="M558" s="74" t="str">
        <f t="array" ref="M558">IF(AND(D558="",G558="",J558=""),"",IF(AND(D558="",G558=""),-J558,IF(AND(D558="",J558=""),-G558,IF(AND(G558="",J558=""),D558,IF(D558="",-G558-J558,IF(G558="",D558-J558,IF(J558="",D558-G558,D558-G558-J558)))))))</f>
        <v/>
      </c>
      <c r="N558" s="98" t="str">
        <f t="array" ref="N558">IF(A558="","",VLOOKUP(A558,基础资料!A:E,4,0))</f>
        <v/>
      </c>
      <c r="O558" s="76" t="str">
        <f t="array" ref="O558">IF(OR(A558="",M558=""),"",N558*M558)</f>
        <v/>
      </c>
    </row>
    <row r="559" spans="1:15" s="44" customFormat="1">
      <c r="A559" s="77"/>
      <c r="B559" s="78"/>
      <c r="C559" s="78"/>
      <c r="D559" s="79" t="str">
        <f t="array" ref="D559">IF(SUMPRODUCT((成品明细表!$A$6:$A$1000&gt;=$G$4)*(成品明细表!$A$6:$A$1000&lt;=$H$4)*(成品明细表!$C$6:$C$1000=$A559)*(成品明细表!$F$6:$F$1000))=0,"",SUMPRODUCT((成品明细表!$A$6:$A$1000&gt;=$G$4)*(成品明细表!$A$6:$A$1000&lt;=$H$4)*(成品明细表!$C$6:$C$1000=$A559)*(成品明细表!$F$6:$F$1000)))</f>
        <v/>
      </c>
      <c r="E559" s="80" t="str">
        <f t="array" ref="E559">IF(A559="","",VLOOKUP(A559,基础资料!A:E,4,0))</f>
        <v/>
      </c>
      <c r="F559" s="81" t="str">
        <f t="array" ref="F559">IF(OR(A559="",D559=""),"",E559*D559)</f>
        <v/>
      </c>
      <c r="G559" s="79" t="str">
        <f t="array" ref="G559">IF(SUMPRODUCT((成品明细表!$A$6:$A$1000&gt;=$G$4)*(成品明细表!$A$6:$A$1000&lt;=$H$4)*(成品明细表!$C$6:$C$1000=$A559)*(成品明细表!$I$6:$I$1000))=0,"",SUMPRODUCT((成品明细表!$A$6:$A$1000&gt;=$G$4)*(成品明细表!$A$6:$A$1000&lt;=$H$4)*(成品明细表!$C$6:$C$1000=$A559)*(成品明细表!$I$6:$I$1000)))</f>
        <v/>
      </c>
      <c r="H559" s="80" t="str">
        <f t="array" ref="H559">IF(A559="","",VLOOKUP(A559,基础资料!A:E,4,0))</f>
        <v/>
      </c>
      <c r="I559" s="81" t="str">
        <f t="array" ref="I559">IF(OR(A559="",G559=""),"",G559*H559)</f>
        <v/>
      </c>
      <c r="J559" s="79" t="str">
        <f t="array" ref="J559">IF(SUMPRODUCT((成品明细表!$A$6:$A$1000&gt;=$G$4)*(成品明细表!$A$6:$A$1000&lt;=$H$4)*(成品明细表!$C$6:$C$1000=$A559)*(成品明细表!$L$6:$L$1000))=0,"",SUMPRODUCT((成品明细表!$A$6:$A$1000&gt;=$G$4)*(成品明细表!$A$6:$A$1000&lt;=$H$4)*(成品明细表!$C$6:$C$1000=$A559)*(成品明细表!$L$6:$L$1000)))</f>
        <v/>
      </c>
      <c r="K559" s="99" t="str">
        <f t="array" ref="K559">IF(A559="","",VLOOKUP(A559,基础资料!A:E,4,0))</f>
        <v/>
      </c>
      <c r="L559" s="81" t="str">
        <f t="array" ref="L559">IF(OR(A559="",J559=""),"",J559*K559)</f>
        <v/>
      </c>
      <c r="M559" s="79" t="str">
        <f t="array" ref="M559">IF(AND(D559="",G559="",J559=""),"",IF(AND(D559="",G559=""),-J559,IF(AND(D559="",J559=""),-G559,IF(AND(G559="",J559=""),D559,IF(D559="",-G559-J559,IF(G559="",D559-J559,IF(J559="",D559-G559,D559-G559-J559)))))))</f>
        <v/>
      </c>
      <c r="N559" s="99" t="str">
        <f t="array" ref="N559">IF(A559="","",VLOOKUP(A559,基础资料!A:E,4,0))</f>
        <v/>
      </c>
      <c r="O559" s="81" t="str">
        <f t="array" ref="O559">IF(OR(A559="",M559=""),"",N559*M559)</f>
        <v/>
      </c>
    </row>
    <row r="560" spans="1:15" s="44" customFormat="1">
      <c r="A560" s="15"/>
      <c r="B560" s="73"/>
      <c r="C560" s="73"/>
      <c r="D560" s="74" t="str">
        <f t="array" ref="D560">IF(SUMPRODUCT((成品明细表!$A$6:$A$1000&gt;=$G$4)*(成品明细表!$A$6:$A$1000&lt;=$H$4)*(成品明细表!$C$6:$C$1000=$A560)*(成品明细表!$F$6:$F$1000))=0,"",SUMPRODUCT((成品明细表!$A$6:$A$1000&gt;=$G$4)*(成品明细表!$A$6:$A$1000&lt;=$H$4)*(成品明细表!$C$6:$C$1000=$A560)*(成品明细表!$F$6:$F$1000)))</f>
        <v/>
      </c>
      <c r="E560" s="75" t="str">
        <f t="array" ref="E560">IF(A560="","",VLOOKUP(A560,基础资料!A:E,4,0))</f>
        <v/>
      </c>
      <c r="F560" s="76" t="str">
        <f t="array" ref="F560">IF(OR(A560="",D560=""),"",E560*D560)</f>
        <v/>
      </c>
      <c r="G560" s="74" t="str">
        <f t="array" ref="G560">IF(SUMPRODUCT((成品明细表!$A$6:$A$1000&gt;=$G$4)*(成品明细表!$A$6:$A$1000&lt;=$H$4)*(成品明细表!$C$6:$C$1000=$A560)*(成品明细表!$I$6:$I$1000))=0,"",SUMPRODUCT((成品明细表!$A$6:$A$1000&gt;=$G$4)*(成品明细表!$A$6:$A$1000&lt;=$H$4)*(成品明细表!$C$6:$C$1000=$A560)*(成品明细表!$I$6:$I$1000)))</f>
        <v/>
      </c>
      <c r="H560" s="75" t="str">
        <f t="array" ref="H560">IF(A560="","",VLOOKUP(A560,基础资料!A:E,4,0))</f>
        <v/>
      </c>
      <c r="I560" s="76" t="str">
        <f t="array" ref="I560">IF(OR(A560="",G560=""),"",G560*H560)</f>
        <v/>
      </c>
      <c r="J560" s="74" t="str">
        <f t="array" ref="J560">IF(SUMPRODUCT((成品明细表!$A$6:$A$1000&gt;=$G$4)*(成品明细表!$A$6:$A$1000&lt;=$H$4)*(成品明细表!$C$6:$C$1000=$A560)*(成品明细表!$L$6:$L$1000))=0,"",SUMPRODUCT((成品明细表!$A$6:$A$1000&gt;=$G$4)*(成品明细表!$A$6:$A$1000&lt;=$H$4)*(成品明细表!$C$6:$C$1000=$A560)*(成品明细表!$L$6:$L$1000)))</f>
        <v/>
      </c>
      <c r="K560" s="98" t="str">
        <f t="array" ref="K560">IF(A560="","",VLOOKUP(A560,基础资料!A:E,4,0))</f>
        <v/>
      </c>
      <c r="L560" s="76" t="str">
        <f t="array" ref="L560">IF(OR(A560="",J560=""),"",J560*K560)</f>
        <v/>
      </c>
      <c r="M560" s="74" t="str">
        <f t="array" ref="M560">IF(AND(D560="",G560="",J560=""),"",IF(AND(D560="",G560=""),-J560,IF(AND(D560="",J560=""),-G560,IF(AND(G560="",J560=""),D560,IF(D560="",-G560-J560,IF(G560="",D560-J560,IF(J560="",D560-G560,D560-G560-J560)))))))</f>
        <v/>
      </c>
      <c r="N560" s="98" t="str">
        <f t="array" ref="N560">IF(A560="","",VLOOKUP(A560,基础资料!A:E,4,0))</f>
        <v/>
      </c>
      <c r="O560" s="76" t="str">
        <f t="array" ref="O560">IF(OR(A560="",M560=""),"",N560*M560)</f>
        <v/>
      </c>
    </row>
    <row r="561" spans="1:15" s="44" customFormat="1">
      <c r="A561" s="77"/>
      <c r="B561" s="78"/>
      <c r="C561" s="78"/>
      <c r="D561" s="79" t="str">
        <f t="array" ref="D561">IF(SUMPRODUCT((成品明细表!$A$6:$A$1000&gt;=$G$4)*(成品明细表!$A$6:$A$1000&lt;=$H$4)*(成品明细表!$C$6:$C$1000=$A561)*(成品明细表!$F$6:$F$1000))=0,"",SUMPRODUCT((成品明细表!$A$6:$A$1000&gt;=$G$4)*(成品明细表!$A$6:$A$1000&lt;=$H$4)*(成品明细表!$C$6:$C$1000=$A561)*(成品明细表!$F$6:$F$1000)))</f>
        <v/>
      </c>
      <c r="E561" s="80" t="str">
        <f t="array" ref="E561">IF(A561="","",VLOOKUP(A561,基础资料!A:E,4,0))</f>
        <v/>
      </c>
      <c r="F561" s="81" t="str">
        <f t="array" ref="F561">IF(OR(A561="",D561=""),"",E561*D561)</f>
        <v/>
      </c>
      <c r="G561" s="79" t="str">
        <f t="array" ref="G561">IF(SUMPRODUCT((成品明细表!$A$6:$A$1000&gt;=$G$4)*(成品明细表!$A$6:$A$1000&lt;=$H$4)*(成品明细表!$C$6:$C$1000=$A561)*(成品明细表!$I$6:$I$1000))=0,"",SUMPRODUCT((成品明细表!$A$6:$A$1000&gt;=$G$4)*(成品明细表!$A$6:$A$1000&lt;=$H$4)*(成品明细表!$C$6:$C$1000=$A561)*(成品明细表!$I$6:$I$1000)))</f>
        <v/>
      </c>
      <c r="H561" s="80" t="str">
        <f t="array" ref="H561">IF(A561="","",VLOOKUP(A561,基础资料!A:E,4,0))</f>
        <v/>
      </c>
      <c r="I561" s="81" t="str">
        <f t="array" ref="I561">IF(OR(A561="",G561=""),"",G561*H561)</f>
        <v/>
      </c>
      <c r="J561" s="79" t="str">
        <f t="array" ref="J561">IF(SUMPRODUCT((成品明细表!$A$6:$A$1000&gt;=$G$4)*(成品明细表!$A$6:$A$1000&lt;=$H$4)*(成品明细表!$C$6:$C$1000=$A561)*(成品明细表!$L$6:$L$1000))=0,"",SUMPRODUCT((成品明细表!$A$6:$A$1000&gt;=$G$4)*(成品明细表!$A$6:$A$1000&lt;=$H$4)*(成品明细表!$C$6:$C$1000=$A561)*(成品明细表!$L$6:$L$1000)))</f>
        <v/>
      </c>
      <c r="K561" s="99" t="str">
        <f t="array" ref="K561">IF(A561="","",VLOOKUP(A561,基础资料!A:E,4,0))</f>
        <v/>
      </c>
      <c r="L561" s="81" t="str">
        <f t="array" ref="L561">IF(OR(A561="",J561=""),"",J561*K561)</f>
        <v/>
      </c>
      <c r="M561" s="79" t="str">
        <f t="array" ref="M561">IF(AND(D561="",G561="",J561=""),"",IF(AND(D561="",G561=""),-J561,IF(AND(D561="",J561=""),-G561,IF(AND(G561="",J561=""),D561,IF(D561="",-G561-J561,IF(G561="",D561-J561,IF(J561="",D561-G561,D561-G561-J561)))))))</f>
        <v/>
      </c>
      <c r="N561" s="99" t="str">
        <f t="array" ref="N561">IF(A561="","",VLOOKUP(A561,基础资料!A:E,4,0))</f>
        <v/>
      </c>
      <c r="O561" s="81" t="str">
        <f t="array" ref="O561">IF(OR(A561="",M561=""),"",N561*M561)</f>
        <v/>
      </c>
    </row>
    <row r="562" spans="1:15" s="44" customFormat="1">
      <c r="A562" s="15"/>
      <c r="B562" s="73"/>
      <c r="C562" s="73"/>
      <c r="D562" s="74" t="str">
        <f t="array" ref="D562">IF(SUMPRODUCT((成品明细表!$A$6:$A$1000&gt;=$G$4)*(成品明细表!$A$6:$A$1000&lt;=$H$4)*(成品明细表!$C$6:$C$1000=$A562)*(成品明细表!$F$6:$F$1000))=0,"",SUMPRODUCT((成品明细表!$A$6:$A$1000&gt;=$G$4)*(成品明细表!$A$6:$A$1000&lt;=$H$4)*(成品明细表!$C$6:$C$1000=$A562)*(成品明细表!$F$6:$F$1000)))</f>
        <v/>
      </c>
      <c r="E562" s="75" t="str">
        <f t="array" ref="E562">IF(A562="","",VLOOKUP(A562,基础资料!A:E,4,0))</f>
        <v/>
      </c>
      <c r="F562" s="76" t="str">
        <f t="array" ref="F562">IF(OR(A562="",D562=""),"",E562*D562)</f>
        <v/>
      </c>
      <c r="G562" s="74" t="str">
        <f t="array" ref="G562">IF(SUMPRODUCT((成品明细表!$A$6:$A$1000&gt;=$G$4)*(成品明细表!$A$6:$A$1000&lt;=$H$4)*(成品明细表!$C$6:$C$1000=$A562)*(成品明细表!$I$6:$I$1000))=0,"",SUMPRODUCT((成品明细表!$A$6:$A$1000&gt;=$G$4)*(成品明细表!$A$6:$A$1000&lt;=$H$4)*(成品明细表!$C$6:$C$1000=$A562)*(成品明细表!$I$6:$I$1000)))</f>
        <v/>
      </c>
      <c r="H562" s="75" t="str">
        <f t="array" ref="H562">IF(A562="","",VLOOKUP(A562,基础资料!A:E,4,0))</f>
        <v/>
      </c>
      <c r="I562" s="76" t="str">
        <f t="array" ref="I562">IF(OR(A562="",G562=""),"",G562*H562)</f>
        <v/>
      </c>
      <c r="J562" s="74" t="str">
        <f t="array" ref="J562">IF(SUMPRODUCT((成品明细表!$A$6:$A$1000&gt;=$G$4)*(成品明细表!$A$6:$A$1000&lt;=$H$4)*(成品明细表!$C$6:$C$1000=$A562)*(成品明细表!$L$6:$L$1000))=0,"",SUMPRODUCT((成品明细表!$A$6:$A$1000&gt;=$G$4)*(成品明细表!$A$6:$A$1000&lt;=$H$4)*(成品明细表!$C$6:$C$1000=$A562)*(成品明细表!$L$6:$L$1000)))</f>
        <v/>
      </c>
      <c r="K562" s="98" t="str">
        <f t="array" ref="K562">IF(A562="","",VLOOKUP(A562,基础资料!A:E,4,0))</f>
        <v/>
      </c>
      <c r="L562" s="76" t="str">
        <f t="array" ref="L562">IF(OR(A562="",J562=""),"",J562*K562)</f>
        <v/>
      </c>
      <c r="M562" s="74" t="str">
        <f t="array" ref="M562">IF(AND(D562="",G562="",J562=""),"",IF(AND(D562="",G562=""),-J562,IF(AND(D562="",J562=""),-G562,IF(AND(G562="",J562=""),D562,IF(D562="",-G562-J562,IF(G562="",D562-J562,IF(J562="",D562-G562,D562-G562-J562)))))))</f>
        <v/>
      </c>
      <c r="N562" s="98" t="str">
        <f t="array" ref="N562">IF(A562="","",VLOOKUP(A562,基础资料!A:E,4,0))</f>
        <v/>
      </c>
      <c r="O562" s="76" t="str">
        <f t="array" ref="O562">IF(OR(A562="",M562=""),"",N562*M562)</f>
        <v/>
      </c>
    </row>
    <row r="563" spans="1:15" s="44" customFormat="1">
      <c r="A563" s="77"/>
      <c r="B563" s="78"/>
      <c r="C563" s="78"/>
      <c r="D563" s="79" t="str">
        <f t="array" ref="D563">IF(SUMPRODUCT((成品明细表!$A$6:$A$1000&gt;=$G$4)*(成品明细表!$A$6:$A$1000&lt;=$H$4)*(成品明细表!$C$6:$C$1000=$A563)*(成品明细表!$F$6:$F$1000))=0,"",SUMPRODUCT((成品明细表!$A$6:$A$1000&gt;=$G$4)*(成品明细表!$A$6:$A$1000&lt;=$H$4)*(成品明细表!$C$6:$C$1000=$A563)*(成品明细表!$F$6:$F$1000)))</f>
        <v/>
      </c>
      <c r="E563" s="80" t="str">
        <f t="array" ref="E563">IF(A563="","",VLOOKUP(A563,基础资料!A:E,4,0))</f>
        <v/>
      </c>
      <c r="F563" s="81" t="str">
        <f t="array" ref="F563">IF(OR(A563="",D563=""),"",E563*D563)</f>
        <v/>
      </c>
      <c r="G563" s="79" t="str">
        <f t="array" ref="G563">IF(SUMPRODUCT((成品明细表!$A$6:$A$1000&gt;=$G$4)*(成品明细表!$A$6:$A$1000&lt;=$H$4)*(成品明细表!$C$6:$C$1000=$A563)*(成品明细表!$I$6:$I$1000))=0,"",SUMPRODUCT((成品明细表!$A$6:$A$1000&gt;=$G$4)*(成品明细表!$A$6:$A$1000&lt;=$H$4)*(成品明细表!$C$6:$C$1000=$A563)*(成品明细表!$I$6:$I$1000)))</f>
        <v/>
      </c>
      <c r="H563" s="80" t="str">
        <f t="array" ref="H563">IF(A563="","",VLOOKUP(A563,基础资料!A:E,4,0))</f>
        <v/>
      </c>
      <c r="I563" s="81" t="str">
        <f t="array" ref="I563">IF(OR(A563="",G563=""),"",G563*H563)</f>
        <v/>
      </c>
      <c r="J563" s="79" t="str">
        <f t="array" ref="J563">IF(SUMPRODUCT((成品明细表!$A$6:$A$1000&gt;=$G$4)*(成品明细表!$A$6:$A$1000&lt;=$H$4)*(成品明细表!$C$6:$C$1000=$A563)*(成品明细表!$L$6:$L$1000))=0,"",SUMPRODUCT((成品明细表!$A$6:$A$1000&gt;=$G$4)*(成品明细表!$A$6:$A$1000&lt;=$H$4)*(成品明细表!$C$6:$C$1000=$A563)*(成品明细表!$L$6:$L$1000)))</f>
        <v/>
      </c>
      <c r="K563" s="99" t="str">
        <f t="array" ref="K563">IF(A563="","",VLOOKUP(A563,基础资料!A:E,4,0))</f>
        <v/>
      </c>
      <c r="L563" s="81" t="str">
        <f t="array" ref="L563">IF(OR(A563="",J563=""),"",J563*K563)</f>
        <v/>
      </c>
      <c r="M563" s="79" t="str">
        <f t="array" ref="M563">IF(AND(D563="",G563="",J563=""),"",IF(AND(D563="",G563=""),-J563,IF(AND(D563="",J563=""),-G563,IF(AND(G563="",J563=""),D563,IF(D563="",-G563-J563,IF(G563="",D563-J563,IF(J563="",D563-G563,D563-G563-J563)))))))</f>
        <v/>
      </c>
      <c r="N563" s="99" t="str">
        <f t="array" ref="N563">IF(A563="","",VLOOKUP(A563,基础资料!A:E,4,0))</f>
        <v/>
      </c>
      <c r="O563" s="81" t="str">
        <f t="array" ref="O563">IF(OR(A563="",M563=""),"",N563*M563)</f>
        <v/>
      </c>
    </row>
    <row r="564" spans="1:15" s="44" customFormat="1">
      <c r="A564" s="15"/>
      <c r="B564" s="73"/>
      <c r="C564" s="73"/>
      <c r="D564" s="74" t="str">
        <f t="array" ref="D564">IF(SUMPRODUCT((成品明细表!$A$6:$A$1000&gt;=$G$4)*(成品明细表!$A$6:$A$1000&lt;=$H$4)*(成品明细表!$C$6:$C$1000=$A564)*(成品明细表!$F$6:$F$1000))=0,"",SUMPRODUCT((成品明细表!$A$6:$A$1000&gt;=$G$4)*(成品明细表!$A$6:$A$1000&lt;=$H$4)*(成品明细表!$C$6:$C$1000=$A564)*(成品明细表!$F$6:$F$1000)))</f>
        <v/>
      </c>
      <c r="E564" s="75" t="str">
        <f t="array" ref="E564">IF(A564="","",VLOOKUP(A564,基础资料!A:E,4,0))</f>
        <v/>
      </c>
      <c r="F564" s="76" t="str">
        <f t="array" ref="F564">IF(OR(A564="",D564=""),"",E564*D564)</f>
        <v/>
      </c>
      <c r="G564" s="74" t="str">
        <f t="array" ref="G564">IF(SUMPRODUCT((成品明细表!$A$6:$A$1000&gt;=$G$4)*(成品明细表!$A$6:$A$1000&lt;=$H$4)*(成品明细表!$C$6:$C$1000=$A564)*(成品明细表!$I$6:$I$1000))=0,"",SUMPRODUCT((成品明细表!$A$6:$A$1000&gt;=$G$4)*(成品明细表!$A$6:$A$1000&lt;=$H$4)*(成品明细表!$C$6:$C$1000=$A564)*(成品明细表!$I$6:$I$1000)))</f>
        <v/>
      </c>
      <c r="H564" s="75" t="str">
        <f t="array" ref="H564">IF(A564="","",VLOOKUP(A564,基础资料!A:E,4,0))</f>
        <v/>
      </c>
      <c r="I564" s="76" t="str">
        <f t="array" ref="I564">IF(OR(A564="",G564=""),"",G564*H564)</f>
        <v/>
      </c>
      <c r="J564" s="74" t="str">
        <f t="array" ref="J564">IF(SUMPRODUCT((成品明细表!$A$6:$A$1000&gt;=$G$4)*(成品明细表!$A$6:$A$1000&lt;=$H$4)*(成品明细表!$C$6:$C$1000=$A564)*(成品明细表!$L$6:$L$1000))=0,"",SUMPRODUCT((成品明细表!$A$6:$A$1000&gt;=$G$4)*(成品明细表!$A$6:$A$1000&lt;=$H$4)*(成品明细表!$C$6:$C$1000=$A564)*(成品明细表!$L$6:$L$1000)))</f>
        <v/>
      </c>
      <c r="K564" s="98" t="str">
        <f t="array" ref="K564">IF(A564="","",VLOOKUP(A564,基础资料!A:E,4,0))</f>
        <v/>
      </c>
      <c r="L564" s="76" t="str">
        <f t="array" ref="L564">IF(OR(A564="",J564=""),"",J564*K564)</f>
        <v/>
      </c>
      <c r="M564" s="74" t="str">
        <f t="array" ref="M564">IF(AND(D564="",G564="",J564=""),"",IF(AND(D564="",G564=""),-J564,IF(AND(D564="",J564=""),-G564,IF(AND(G564="",J564=""),D564,IF(D564="",-G564-J564,IF(G564="",D564-J564,IF(J564="",D564-G564,D564-G564-J564)))))))</f>
        <v/>
      </c>
      <c r="N564" s="98" t="str">
        <f t="array" ref="N564">IF(A564="","",VLOOKUP(A564,基础资料!A:E,4,0))</f>
        <v/>
      </c>
      <c r="O564" s="76" t="str">
        <f t="array" ref="O564">IF(OR(A564="",M564=""),"",N564*M564)</f>
        <v/>
      </c>
    </row>
    <row r="565" spans="1:15" s="44" customFormat="1">
      <c r="A565" s="77"/>
      <c r="B565" s="78"/>
      <c r="C565" s="78"/>
      <c r="D565" s="79" t="str">
        <f t="array" ref="D565">IF(SUMPRODUCT((成品明细表!$A$6:$A$1000&gt;=$G$4)*(成品明细表!$A$6:$A$1000&lt;=$H$4)*(成品明细表!$C$6:$C$1000=$A565)*(成品明细表!$F$6:$F$1000))=0,"",SUMPRODUCT((成品明细表!$A$6:$A$1000&gt;=$G$4)*(成品明细表!$A$6:$A$1000&lt;=$H$4)*(成品明细表!$C$6:$C$1000=$A565)*(成品明细表!$F$6:$F$1000)))</f>
        <v/>
      </c>
      <c r="E565" s="80" t="str">
        <f t="array" ref="E565">IF(A565="","",VLOOKUP(A565,基础资料!A:E,4,0))</f>
        <v/>
      </c>
      <c r="F565" s="81" t="str">
        <f t="array" ref="F565">IF(OR(A565="",D565=""),"",E565*D565)</f>
        <v/>
      </c>
      <c r="G565" s="79" t="str">
        <f t="array" ref="G565">IF(SUMPRODUCT((成品明细表!$A$6:$A$1000&gt;=$G$4)*(成品明细表!$A$6:$A$1000&lt;=$H$4)*(成品明细表!$C$6:$C$1000=$A565)*(成品明细表!$I$6:$I$1000))=0,"",SUMPRODUCT((成品明细表!$A$6:$A$1000&gt;=$G$4)*(成品明细表!$A$6:$A$1000&lt;=$H$4)*(成品明细表!$C$6:$C$1000=$A565)*(成品明细表!$I$6:$I$1000)))</f>
        <v/>
      </c>
      <c r="H565" s="80" t="str">
        <f t="array" ref="H565">IF(A565="","",VLOOKUP(A565,基础资料!A:E,4,0))</f>
        <v/>
      </c>
      <c r="I565" s="81" t="str">
        <f t="array" ref="I565">IF(OR(A565="",G565=""),"",G565*H565)</f>
        <v/>
      </c>
      <c r="J565" s="79" t="str">
        <f t="array" ref="J565">IF(SUMPRODUCT((成品明细表!$A$6:$A$1000&gt;=$G$4)*(成品明细表!$A$6:$A$1000&lt;=$H$4)*(成品明细表!$C$6:$C$1000=$A565)*(成品明细表!$L$6:$L$1000))=0,"",SUMPRODUCT((成品明细表!$A$6:$A$1000&gt;=$G$4)*(成品明细表!$A$6:$A$1000&lt;=$H$4)*(成品明细表!$C$6:$C$1000=$A565)*(成品明细表!$L$6:$L$1000)))</f>
        <v/>
      </c>
      <c r="K565" s="99" t="str">
        <f t="array" ref="K565">IF(A565="","",VLOOKUP(A565,基础资料!A:E,4,0))</f>
        <v/>
      </c>
      <c r="L565" s="81" t="str">
        <f t="array" ref="L565">IF(OR(A565="",J565=""),"",J565*K565)</f>
        <v/>
      </c>
      <c r="M565" s="79" t="str">
        <f t="array" ref="M565">IF(AND(D565="",G565="",J565=""),"",IF(AND(D565="",G565=""),-J565,IF(AND(D565="",J565=""),-G565,IF(AND(G565="",J565=""),D565,IF(D565="",-G565-J565,IF(G565="",D565-J565,IF(J565="",D565-G565,D565-G565-J565)))))))</f>
        <v/>
      </c>
      <c r="N565" s="99" t="str">
        <f t="array" ref="N565">IF(A565="","",VLOOKUP(A565,基础资料!A:E,4,0))</f>
        <v/>
      </c>
      <c r="O565" s="81" t="str">
        <f t="array" ref="O565">IF(OR(A565="",M565=""),"",N565*M565)</f>
        <v/>
      </c>
    </row>
    <row r="566" spans="1:15" s="44" customFormat="1">
      <c r="A566" s="15"/>
      <c r="B566" s="73"/>
      <c r="C566" s="73"/>
      <c r="D566" s="74" t="str">
        <f t="array" ref="D566">IF(SUMPRODUCT((成品明细表!$A$6:$A$1000&gt;=$G$4)*(成品明细表!$A$6:$A$1000&lt;=$H$4)*(成品明细表!$C$6:$C$1000=$A566)*(成品明细表!$F$6:$F$1000))=0,"",SUMPRODUCT((成品明细表!$A$6:$A$1000&gt;=$G$4)*(成品明细表!$A$6:$A$1000&lt;=$H$4)*(成品明细表!$C$6:$C$1000=$A566)*(成品明细表!$F$6:$F$1000)))</f>
        <v/>
      </c>
      <c r="E566" s="75" t="str">
        <f t="array" ref="E566">IF(A566="","",VLOOKUP(A566,基础资料!A:E,4,0))</f>
        <v/>
      </c>
      <c r="F566" s="76" t="str">
        <f t="array" ref="F566">IF(OR(A566="",D566=""),"",E566*D566)</f>
        <v/>
      </c>
      <c r="G566" s="74" t="str">
        <f t="array" ref="G566">IF(SUMPRODUCT((成品明细表!$A$6:$A$1000&gt;=$G$4)*(成品明细表!$A$6:$A$1000&lt;=$H$4)*(成品明细表!$C$6:$C$1000=$A566)*(成品明细表!$I$6:$I$1000))=0,"",SUMPRODUCT((成品明细表!$A$6:$A$1000&gt;=$G$4)*(成品明细表!$A$6:$A$1000&lt;=$H$4)*(成品明细表!$C$6:$C$1000=$A566)*(成品明细表!$I$6:$I$1000)))</f>
        <v/>
      </c>
      <c r="H566" s="75" t="str">
        <f t="array" ref="H566">IF(A566="","",VLOOKUP(A566,基础资料!A:E,4,0))</f>
        <v/>
      </c>
      <c r="I566" s="76" t="str">
        <f t="array" ref="I566">IF(OR(A566="",G566=""),"",G566*H566)</f>
        <v/>
      </c>
      <c r="J566" s="74" t="str">
        <f t="array" ref="J566">IF(SUMPRODUCT((成品明细表!$A$6:$A$1000&gt;=$G$4)*(成品明细表!$A$6:$A$1000&lt;=$H$4)*(成品明细表!$C$6:$C$1000=$A566)*(成品明细表!$L$6:$L$1000))=0,"",SUMPRODUCT((成品明细表!$A$6:$A$1000&gt;=$G$4)*(成品明细表!$A$6:$A$1000&lt;=$H$4)*(成品明细表!$C$6:$C$1000=$A566)*(成品明细表!$L$6:$L$1000)))</f>
        <v/>
      </c>
      <c r="K566" s="98" t="str">
        <f t="array" ref="K566">IF(A566="","",VLOOKUP(A566,基础资料!A:E,4,0))</f>
        <v/>
      </c>
      <c r="L566" s="76" t="str">
        <f t="array" ref="L566">IF(OR(A566="",J566=""),"",J566*K566)</f>
        <v/>
      </c>
      <c r="M566" s="74" t="str">
        <f t="array" ref="M566">IF(AND(D566="",G566="",J566=""),"",IF(AND(D566="",G566=""),-J566,IF(AND(D566="",J566=""),-G566,IF(AND(G566="",J566=""),D566,IF(D566="",-G566-J566,IF(G566="",D566-J566,IF(J566="",D566-G566,D566-G566-J566)))))))</f>
        <v/>
      </c>
      <c r="N566" s="98" t="str">
        <f t="array" ref="N566">IF(A566="","",VLOOKUP(A566,基础资料!A:E,4,0))</f>
        <v/>
      </c>
      <c r="O566" s="76" t="str">
        <f t="array" ref="O566">IF(OR(A566="",M566=""),"",N566*M566)</f>
        <v/>
      </c>
    </row>
    <row r="567" spans="1:15" s="44" customFormat="1">
      <c r="A567" s="77"/>
      <c r="B567" s="78"/>
      <c r="C567" s="78"/>
      <c r="D567" s="79" t="str">
        <f t="array" ref="D567">IF(SUMPRODUCT((成品明细表!$A$6:$A$1000&gt;=$G$4)*(成品明细表!$A$6:$A$1000&lt;=$H$4)*(成品明细表!$C$6:$C$1000=$A567)*(成品明细表!$F$6:$F$1000))=0,"",SUMPRODUCT((成品明细表!$A$6:$A$1000&gt;=$G$4)*(成品明细表!$A$6:$A$1000&lt;=$H$4)*(成品明细表!$C$6:$C$1000=$A567)*(成品明细表!$F$6:$F$1000)))</f>
        <v/>
      </c>
      <c r="E567" s="80" t="str">
        <f t="array" ref="E567">IF(A567="","",VLOOKUP(A567,基础资料!A:E,4,0))</f>
        <v/>
      </c>
      <c r="F567" s="81" t="str">
        <f t="array" ref="F567">IF(OR(A567="",D567=""),"",E567*D567)</f>
        <v/>
      </c>
      <c r="G567" s="79" t="str">
        <f t="array" ref="G567">IF(SUMPRODUCT((成品明细表!$A$6:$A$1000&gt;=$G$4)*(成品明细表!$A$6:$A$1000&lt;=$H$4)*(成品明细表!$C$6:$C$1000=$A567)*(成品明细表!$I$6:$I$1000))=0,"",SUMPRODUCT((成品明细表!$A$6:$A$1000&gt;=$G$4)*(成品明细表!$A$6:$A$1000&lt;=$H$4)*(成品明细表!$C$6:$C$1000=$A567)*(成品明细表!$I$6:$I$1000)))</f>
        <v/>
      </c>
      <c r="H567" s="80" t="str">
        <f t="array" ref="H567">IF(A567="","",VLOOKUP(A567,基础资料!A:E,4,0))</f>
        <v/>
      </c>
      <c r="I567" s="81" t="str">
        <f t="array" ref="I567">IF(OR(A567="",G567=""),"",G567*H567)</f>
        <v/>
      </c>
      <c r="J567" s="79" t="str">
        <f t="array" ref="J567">IF(SUMPRODUCT((成品明细表!$A$6:$A$1000&gt;=$G$4)*(成品明细表!$A$6:$A$1000&lt;=$H$4)*(成品明细表!$C$6:$C$1000=$A567)*(成品明细表!$L$6:$L$1000))=0,"",SUMPRODUCT((成品明细表!$A$6:$A$1000&gt;=$G$4)*(成品明细表!$A$6:$A$1000&lt;=$H$4)*(成品明细表!$C$6:$C$1000=$A567)*(成品明细表!$L$6:$L$1000)))</f>
        <v/>
      </c>
      <c r="K567" s="99" t="str">
        <f t="array" ref="K567">IF(A567="","",VLOOKUP(A567,基础资料!A:E,4,0))</f>
        <v/>
      </c>
      <c r="L567" s="81" t="str">
        <f t="array" ref="L567">IF(OR(A567="",J567=""),"",J567*K567)</f>
        <v/>
      </c>
      <c r="M567" s="79" t="str">
        <f t="array" ref="M567">IF(AND(D567="",G567="",J567=""),"",IF(AND(D567="",G567=""),-J567,IF(AND(D567="",J567=""),-G567,IF(AND(G567="",J567=""),D567,IF(D567="",-G567-J567,IF(G567="",D567-J567,IF(J567="",D567-G567,D567-G567-J567)))))))</f>
        <v/>
      </c>
      <c r="N567" s="99" t="str">
        <f t="array" ref="N567">IF(A567="","",VLOOKUP(A567,基础资料!A:E,4,0))</f>
        <v/>
      </c>
      <c r="O567" s="81" t="str">
        <f t="array" ref="O567">IF(OR(A567="",M567=""),"",N567*M567)</f>
        <v/>
      </c>
    </row>
    <row r="568" spans="1:15" s="44" customFormat="1">
      <c r="A568" s="15"/>
      <c r="B568" s="73"/>
      <c r="C568" s="73"/>
      <c r="D568" s="74" t="str">
        <f t="array" ref="D568">IF(SUMPRODUCT((成品明细表!$A$6:$A$1000&gt;=$G$4)*(成品明细表!$A$6:$A$1000&lt;=$H$4)*(成品明细表!$C$6:$C$1000=$A568)*(成品明细表!$F$6:$F$1000))=0,"",SUMPRODUCT((成品明细表!$A$6:$A$1000&gt;=$G$4)*(成品明细表!$A$6:$A$1000&lt;=$H$4)*(成品明细表!$C$6:$C$1000=$A568)*(成品明细表!$F$6:$F$1000)))</f>
        <v/>
      </c>
      <c r="E568" s="75" t="str">
        <f t="array" ref="E568">IF(A568="","",VLOOKUP(A568,基础资料!A:E,4,0))</f>
        <v/>
      </c>
      <c r="F568" s="76" t="str">
        <f t="array" ref="F568">IF(OR(A568="",D568=""),"",E568*D568)</f>
        <v/>
      </c>
      <c r="G568" s="74" t="str">
        <f t="array" ref="G568">IF(SUMPRODUCT((成品明细表!$A$6:$A$1000&gt;=$G$4)*(成品明细表!$A$6:$A$1000&lt;=$H$4)*(成品明细表!$C$6:$C$1000=$A568)*(成品明细表!$I$6:$I$1000))=0,"",SUMPRODUCT((成品明细表!$A$6:$A$1000&gt;=$G$4)*(成品明细表!$A$6:$A$1000&lt;=$H$4)*(成品明细表!$C$6:$C$1000=$A568)*(成品明细表!$I$6:$I$1000)))</f>
        <v/>
      </c>
      <c r="H568" s="75" t="str">
        <f t="array" ref="H568">IF(A568="","",VLOOKUP(A568,基础资料!A:E,4,0))</f>
        <v/>
      </c>
      <c r="I568" s="76" t="str">
        <f t="array" ref="I568">IF(OR(A568="",G568=""),"",G568*H568)</f>
        <v/>
      </c>
      <c r="J568" s="74" t="str">
        <f t="array" ref="J568">IF(SUMPRODUCT((成品明细表!$A$6:$A$1000&gt;=$G$4)*(成品明细表!$A$6:$A$1000&lt;=$H$4)*(成品明细表!$C$6:$C$1000=$A568)*(成品明细表!$L$6:$L$1000))=0,"",SUMPRODUCT((成品明细表!$A$6:$A$1000&gt;=$G$4)*(成品明细表!$A$6:$A$1000&lt;=$H$4)*(成品明细表!$C$6:$C$1000=$A568)*(成品明细表!$L$6:$L$1000)))</f>
        <v/>
      </c>
      <c r="K568" s="98" t="str">
        <f t="array" ref="K568">IF(A568="","",VLOOKUP(A568,基础资料!A:E,4,0))</f>
        <v/>
      </c>
      <c r="L568" s="76" t="str">
        <f t="array" ref="L568">IF(OR(A568="",J568=""),"",J568*K568)</f>
        <v/>
      </c>
      <c r="M568" s="74" t="str">
        <f t="array" ref="M568">IF(AND(D568="",G568="",J568=""),"",IF(AND(D568="",G568=""),-J568,IF(AND(D568="",J568=""),-G568,IF(AND(G568="",J568=""),D568,IF(D568="",-G568-J568,IF(G568="",D568-J568,IF(J568="",D568-G568,D568-G568-J568)))))))</f>
        <v/>
      </c>
      <c r="N568" s="98" t="str">
        <f t="array" ref="N568">IF(A568="","",VLOOKUP(A568,基础资料!A:E,4,0))</f>
        <v/>
      </c>
      <c r="O568" s="76" t="str">
        <f t="array" ref="O568">IF(OR(A568="",M568=""),"",N568*M568)</f>
        <v/>
      </c>
    </row>
    <row r="569" spans="1:15" s="44" customFormat="1">
      <c r="A569" s="77"/>
      <c r="B569" s="78"/>
      <c r="C569" s="78"/>
      <c r="D569" s="79" t="str">
        <f t="array" ref="D569">IF(SUMPRODUCT((成品明细表!$A$6:$A$1000&gt;=$G$4)*(成品明细表!$A$6:$A$1000&lt;=$H$4)*(成品明细表!$C$6:$C$1000=$A569)*(成品明细表!$F$6:$F$1000))=0,"",SUMPRODUCT((成品明细表!$A$6:$A$1000&gt;=$G$4)*(成品明细表!$A$6:$A$1000&lt;=$H$4)*(成品明细表!$C$6:$C$1000=$A569)*(成品明细表!$F$6:$F$1000)))</f>
        <v/>
      </c>
      <c r="E569" s="80" t="str">
        <f t="array" ref="E569">IF(A569="","",VLOOKUP(A569,基础资料!A:E,4,0))</f>
        <v/>
      </c>
      <c r="F569" s="81" t="str">
        <f t="array" ref="F569">IF(OR(A569="",D569=""),"",E569*D569)</f>
        <v/>
      </c>
      <c r="G569" s="79" t="str">
        <f t="array" ref="G569">IF(SUMPRODUCT((成品明细表!$A$6:$A$1000&gt;=$G$4)*(成品明细表!$A$6:$A$1000&lt;=$H$4)*(成品明细表!$C$6:$C$1000=$A569)*(成品明细表!$I$6:$I$1000))=0,"",SUMPRODUCT((成品明细表!$A$6:$A$1000&gt;=$G$4)*(成品明细表!$A$6:$A$1000&lt;=$H$4)*(成品明细表!$C$6:$C$1000=$A569)*(成品明细表!$I$6:$I$1000)))</f>
        <v/>
      </c>
      <c r="H569" s="80" t="str">
        <f t="array" ref="H569">IF(A569="","",VLOOKUP(A569,基础资料!A:E,4,0))</f>
        <v/>
      </c>
      <c r="I569" s="81" t="str">
        <f t="array" ref="I569">IF(OR(A569="",G569=""),"",G569*H569)</f>
        <v/>
      </c>
      <c r="J569" s="79" t="str">
        <f t="array" ref="J569">IF(SUMPRODUCT((成品明细表!$A$6:$A$1000&gt;=$G$4)*(成品明细表!$A$6:$A$1000&lt;=$H$4)*(成品明细表!$C$6:$C$1000=$A569)*(成品明细表!$L$6:$L$1000))=0,"",SUMPRODUCT((成品明细表!$A$6:$A$1000&gt;=$G$4)*(成品明细表!$A$6:$A$1000&lt;=$H$4)*(成品明细表!$C$6:$C$1000=$A569)*(成品明细表!$L$6:$L$1000)))</f>
        <v/>
      </c>
      <c r="K569" s="99" t="str">
        <f t="array" ref="K569">IF(A569="","",VLOOKUP(A569,基础资料!A:E,4,0))</f>
        <v/>
      </c>
      <c r="L569" s="81" t="str">
        <f t="array" ref="L569">IF(OR(A569="",J569=""),"",J569*K569)</f>
        <v/>
      </c>
      <c r="M569" s="79" t="str">
        <f t="array" ref="M569">IF(AND(D569="",G569="",J569=""),"",IF(AND(D569="",G569=""),-J569,IF(AND(D569="",J569=""),-G569,IF(AND(G569="",J569=""),D569,IF(D569="",-G569-J569,IF(G569="",D569-J569,IF(J569="",D569-G569,D569-G569-J569)))))))</f>
        <v/>
      </c>
      <c r="N569" s="99" t="str">
        <f t="array" ref="N569">IF(A569="","",VLOOKUP(A569,基础资料!A:E,4,0))</f>
        <v/>
      </c>
      <c r="O569" s="81" t="str">
        <f t="array" ref="O569">IF(OR(A569="",M569=""),"",N569*M569)</f>
        <v/>
      </c>
    </row>
    <row r="570" spans="1:15" s="44" customFormat="1">
      <c r="A570" s="15"/>
      <c r="B570" s="73"/>
      <c r="C570" s="73"/>
      <c r="D570" s="74" t="str">
        <f t="array" ref="D570">IF(SUMPRODUCT((成品明细表!$A$6:$A$1000&gt;=$G$4)*(成品明细表!$A$6:$A$1000&lt;=$H$4)*(成品明细表!$C$6:$C$1000=$A570)*(成品明细表!$F$6:$F$1000))=0,"",SUMPRODUCT((成品明细表!$A$6:$A$1000&gt;=$G$4)*(成品明细表!$A$6:$A$1000&lt;=$H$4)*(成品明细表!$C$6:$C$1000=$A570)*(成品明细表!$F$6:$F$1000)))</f>
        <v/>
      </c>
      <c r="E570" s="75" t="str">
        <f t="array" ref="E570">IF(A570="","",VLOOKUP(A570,基础资料!A:E,4,0))</f>
        <v/>
      </c>
      <c r="F570" s="76" t="str">
        <f t="array" ref="F570">IF(OR(A570="",D570=""),"",E570*D570)</f>
        <v/>
      </c>
      <c r="G570" s="74" t="str">
        <f t="array" ref="G570">IF(SUMPRODUCT((成品明细表!$A$6:$A$1000&gt;=$G$4)*(成品明细表!$A$6:$A$1000&lt;=$H$4)*(成品明细表!$C$6:$C$1000=$A570)*(成品明细表!$I$6:$I$1000))=0,"",SUMPRODUCT((成品明细表!$A$6:$A$1000&gt;=$G$4)*(成品明细表!$A$6:$A$1000&lt;=$H$4)*(成品明细表!$C$6:$C$1000=$A570)*(成品明细表!$I$6:$I$1000)))</f>
        <v/>
      </c>
      <c r="H570" s="75" t="str">
        <f t="array" ref="H570">IF(A570="","",VLOOKUP(A570,基础资料!A:E,4,0))</f>
        <v/>
      </c>
      <c r="I570" s="76" t="str">
        <f t="array" ref="I570">IF(OR(A570="",G570=""),"",G570*H570)</f>
        <v/>
      </c>
      <c r="J570" s="74" t="str">
        <f t="array" ref="J570">IF(SUMPRODUCT((成品明细表!$A$6:$A$1000&gt;=$G$4)*(成品明细表!$A$6:$A$1000&lt;=$H$4)*(成品明细表!$C$6:$C$1000=$A570)*(成品明细表!$L$6:$L$1000))=0,"",SUMPRODUCT((成品明细表!$A$6:$A$1000&gt;=$G$4)*(成品明细表!$A$6:$A$1000&lt;=$H$4)*(成品明细表!$C$6:$C$1000=$A570)*(成品明细表!$L$6:$L$1000)))</f>
        <v/>
      </c>
      <c r="K570" s="98" t="str">
        <f t="array" ref="K570">IF(A570="","",VLOOKUP(A570,基础资料!A:E,4,0))</f>
        <v/>
      </c>
      <c r="L570" s="76" t="str">
        <f t="array" ref="L570">IF(OR(A570="",J570=""),"",J570*K570)</f>
        <v/>
      </c>
      <c r="M570" s="74" t="str">
        <f t="array" ref="M570">IF(AND(D570="",G570="",J570=""),"",IF(AND(D570="",G570=""),-J570,IF(AND(D570="",J570=""),-G570,IF(AND(G570="",J570=""),D570,IF(D570="",-G570-J570,IF(G570="",D570-J570,IF(J570="",D570-G570,D570-G570-J570)))))))</f>
        <v/>
      </c>
      <c r="N570" s="98" t="str">
        <f t="array" ref="N570">IF(A570="","",VLOOKUP(A570,基础资料!A:E,4,0))</f>
        <v/>
      </c>
      <c r="O570" s="76" t="str">
        <f t="array" ref="O570">IF(OR(A570="",M570=""),"",N570*M570)</f>
        <v/>
      </c>
    </row>
    <row r="571" spans="1:15" s="44" customFormat="1">
      <c r="A571" s="77"/>
      <c r="B571" s="78"/>
      <c r="C571" s="78"/>
      <c r="D571" s="79" t="str">
        <f t="array" ref="D571">IF(SUMPRODUCT((成品明细表!$A$6:$A$1000&gt;=$G$4)*(成品明细表!$A$6:$A$1000&lt;=$H$4)*(成品明细表!$C$6:$C$1000=$A571)*(成品明细表!$F$6:$F$1000))=0,"",SUMPRODUCT((成品明细表!$A$6:$A$1000&gt;=$G$4)*(成品明细表!$A$6:$A$1000&lt;=$H$4)*(成品明细表!$C$6:$C$1000=$A571)*(成品明细表!$F$6:$F$1000)))</f>
        <v/>
      </c>
      <c r="E571" s="80" t="str">
        <f t="array" ref="E571">IF(A571="","",VLOOKUP(A571,基础资料!A:E,4,0))</f>
        <v/>
      </c>
      <c r="F571" s="81" t="str">
        <f t="array" ref="F571">IF(OR(A571="",D571=""),"",E571*D571)</f>
        <v/>
      </c>
      <c r="G571" s="79" t="str">
        <f t="array" ref="G571">IF(SUMPRODUCT((成品明细表!$A$6:$A$1000&gt;=$G$4)*(成品明细表!$A$6:$A$1000&lt;=$H$4)*(成品明细表!$C$6:$C$1000=$A571)*(成品明细表!$I$6:$I$1000))=0,"",SUMPRODUCT((成品明细表!$A$6:$A$1000&gt;=$G$4)*(成品明细表!$A$6:$A$1000&lt;=$H$4)*(成品明细表!$C$6:$C$1000=$A571)*(成品明细表!$I$6:$I$1000)))</f>
        <v/>
      </c>
      <c r="H571" s="80" t="str">
        <f t="array" ref="H571">IF(A571="","",VLOOKUP(A571,基础资料!A:E,4,0))</f>
        <v/>
      </c>
      <c r="I571" s="81" t="str">
        <f t="array" ref="I571">IF(OR(A571="",G571=""),"",G571*H571)</f>
        <v/>
      </c>
      <c r="J571" s="79" t="str">
        <f t="array" ref="J571">IF(SUMPRODUCT((成品明细表!$A$6:$A$1000&gt;=$G$4)*(成品明细表!$A$6:$A$1000&lt;=$H$4)*(成品明细表!$C$6:$C$1000=$A571)*(成品明细表!$L$6:$L$1000))=0,"",SUMPRODUCT((成品明细表!$A$6:$A$1000&gt;=$G$4)*(成品明细表!$A$6:$A$1000&lt;=$H$4)*(成品明细表!$C$6:$C$1000=$A571)*(成品明细表!$L$6:$L$1000)))</f>
        <v/>
      </c>
      <c r="K571" s="99" t="str">
        <f t="array" ref="K571">IF(A571="","",VLOOKUP(A571,基础资料!A:E,4,0))</f>
        <v/>
      </c>
      <c r="L571" s="81" t="str">
        <f t="array" ref="L571">IF(OR(A571="",J571=""),"",J571*K571)</f>
        <v/>
      </c>
      <c r="M571" s="79" t="str">
        <f t="array" ref="M571">IF(AND(D571="",G571="",J571=""),"",IF(AND(D571="",G571=""),-J571,IF(AND(D571="",J571=""),-G571,IF(AND(G571="",J571=""),D571,IF(D571="",-G571-J571,IF(G571="",D571-J571,IF(J571="",D571-G571,D571-G571-J571)))))))</f>
        <v/>
      </c>
      <c r="N571" s="99" t="str">
        <f t="array" ref="N571">IF(A571="","",VLOOKUP(A571,基础资料!A:E,4,0))</f>
        <v/>
      </c>
      <c r="O571" s="81" t="str">
        <f t="array" ref="O571">IF(OR(A571="",M571=""),"",N571*M571)</f>
        <v/>
      </c>
    </row>
    <row r="572" spans="1:15" s="44" customFormat="1">
      <c r="A572" s="15"/>
      <c r="B572" s="73"/>
      <c r="C572" s="73"/>
      <c r="D572" s="74" t="str">
        <f t="array" ref="D572">IF(SUMPRODUCT((成品明细表!$A$6:$A$1000&gt;=$G$4)*(成品明细表!$A$6:$A$1000&lt;=$H$4)*(成品明细表!$C$6:$C$1000=$A572)*(成品明细表!$F$6:$F$1000))=0,"",SUMPRODUCT((成品明细表!$A$6:$A$1000&gt;=$G$4)*(成品明细表!$A$6:$A$1000&lt;=$H$4)*(成品明细表!$C$6:$C$1000=$A572)*(成品明细表!$F$6:$F$1000)))</f>
        <v/>
      </c>
      <c r="E572" s="75" t="str">
        <f t="array" ref="E572">IF(A572="","",VLOOKUP(A572,基础资料!A:E,4,0))</f>
        <v/>
      </c>
      <c r="F572" s="76" t="str">
        <f t="array" ref="F572">IF(OR(A572="",D572=""),"",E572*D572)</f>
        <v/>
      </c>
      <c r="G572" s="74" t="str">
        <f t="array" ref="G572">IF(SUMPRODUCT((成品明细表!$A$6:$A$1000&gt;=$G$4)*(成品明细表!$A$6:$A$1000&lt;=$H$4)*(成品明细表!$C$6:$C$1000=$A572)*(成品明细表!$I$6:$I$1000))=0,"",SUMPRODUCT((成品明细表!$A$6:$A$1000&gt;=$G$4)*(成品明细表!$A$6:$A$1000&lt;=$H$4)*(成品明细表!$C$6:$C$1000=$A572)*(成品明细表!$I$6:$I$1000)))</f>
        <v/>
      </c>
      <c r="H572" s="75" t="str">
        <f t="array" ref="H572">IF(A572="","",VLOOKUP(A572,基础资料!A:E,4,0))</f>
        <v/>
      </c>
      <c r="I572" s="76" t="str">
        <f t="array" ref="I572">IF(OR(A572="",G572=""),"",G572*H572)</f>
        <v/>
      </c>
      <c r="J572" s="74" t="str">
        <f t="array" ref="J572">IF(SUMPRODUCT((成品明细表!$A$6:$A$1000&gt;=$G$4)*(成品明细表!$A$6:$A$1000&lt;=$H$4)*(成品明细表!$C$6:$C$1000=$A572)*(成品明细表!$L$6:$L$1000))=0,"",SUMPRODUCT((成品明细表!$A$6:$A$1000&gt;=$G$4)*(成品明细表!$A$6:$A$1000&lt;=$H$4)*(成品明细表!$C$6:$C$1000=$A572)*(成品明细表!$L$6:$L$1000)))</f>
        <v/>
      </c>
      <c r="K572" s="98" t="str">
        <f t="array" ref="K572">IF(A572="","",VLOOKUP(A572,基础资料!A:E,4,0))</f>
        <v/>
      </c>
      <c r="L572" s="76" t="str">
        <f t="array" ref="L572">IF(OR(A572="",J572=""),"",J572*K572)</f>
        <v/>
      </c>
      <c r="M572" s="74" t="str">
        <f t="array" ref="M572">IF(AND(D572="",G572="",J572=""),"",IF(AND(D572="",G572=""),-J572,IF(AND(D572="",J572=""),-G572,IF(AND(G572="",J572=""),D572,IF(D572="",-G572-J572,IF(G572="",D572-J572,IF(J572="",D572-G572,D572-G572-J572)))))))</f>
        <v/>
      </c>
      <c r="N572" s="98" t="str">
        <f t="array" ref="N572">IF(A572="","",VLOOKUP(A572,基础资料!A:E,4,0))</f>
        <v/>
      </c>
      <c r="O572" s="76" t="str">
        <f t="array" ref="O572">IF(OR(A572="",M572=""),"",N572*M572)</f>
        <v/>
      </c>
    </row>
    <row r="573" spans="1:15" s="44" customFormat="1">
      <c r="A573" s="77"/>
      <c r="B573" s="78"/>
      <c r="C573" s="78"/>
      <c r="D573" s="79" t="str">
        <f t="array" ref="D573">IF(SUMPRODUCT((成品明细表!$A$6:$A$1000&gt;=$G$4)*(成品明细表!$A$6:$A$1000&lt;=$H$4)*(成品明细表!$C$6:$C$1000=$A573)*(成品明细表!$F$6:$F$1000))=0,"",SUMPRODUCT((成品明细表!$A$6:$A$1000&gt;=$G$4)*(成品明细表!$A$6:$A$1000&lt;=$H$4)*(成品明细表!$C$6:$C$1000=$A573)*(成品明细表!$F$6:$F$1000)))</f>
        <v/>
      </c>
      <c r="E573" s="80" t="str">
        <f t="array" ref="E573">IF(A573="","",VLOOKUP(A573,基础资料!A:E,4,0))</f>
        <v/>
      </c>
      <c r="F573" s="81" t="str">
        <f t="array" ref="F573">IF(OR(A573="",D573=""),"",E573*D573)</f>
        <v/>
      </c>
      <c r="G573" s="79" t="str">
        <f t="array" ref="G573">IF(SUMPRODUCT((成品明细表!$A$6:$A$1000&gt;=$G$4)*(成品明细表!$A$6:$A$1000&lt;=$H$4)*(成品明细表!$C$6:$C$1000=$A573)*(成品明细表!$I$6:$I$1000))=0,"",SUMPRODUCT((成品明细表!$A$6:$A$1000&gt;=$G$4)*(成品明细表!$A$6:$A$1000&lt;=$H$4)*(成品明细表!$C$6:$C$1000=$A573)*(成品明细表!$I$6:$I$1000)))</f>
        <v/>
      </c>
      <c r="H573" s="80" t="str">
        <f t="array" ref="H573">IF(A573="","",VLOOKUP(A573,基础资料!A:E,4,0))</f>
        <v/>
      </c>
      <c r="I573" s="81" t="str">
        <f t="array" ref="I573">IF(OR(A573="",G573=""),"",G573*H573)</f>
        <v/>
      </c>
      <c r="J573" s="79" t="str">
        <f t="array" ref="J573">IF(SUMPRODUCT((成品明细表!$A$6:$A$1000&gt;=$G$4)*(成品明细表!$A$6:$A$1000&lt;=$H$4)*(成品明细表!$C$6:$C$1000=$A573)*(成品明细表!$L$6:$L$1000))=0,"",SUMPRODUCT((成品明细表!$A$6:$A$1000&gt;=$G$4)*(成品明细表!$A$6:$A$1000&lt;=$H$4)*(成品明细表!$C$6:$C$1000=$A573)*(成品明细表!$L$6:$L$1000)))</f>
        <v/>
      </c>
      <c r="K573" s="99" t="str">
        <f t="array" ref="K573">IF(A573="","",VLOOKUP(A573,基础资料!A:E,4,0))</f>
        <v/>
      </c>
      <c r="L573" s="81" t="str">
        <f t="array" ref="L573">IF(OR(A573="",J573=""),"",J573*K573)</f>
        <v/>
      </c>
      <c r="M573" s="79" t="str">
        <f t="array" ref="M573">IF(AND(D573="",G573="",J573=""),"",IF(AND(D573="",G573=""),-J573,IF(AND(D573="",J573=""),-G573,IF(AND(G573="",J573=""),D573,IF(D573="",-G573-J573,IF(G573="",D573-J573,IF(J573="",D573-G573,D573-G573-J573)))))))</f>
        <v/>
      </c>
      <c r="N573" s="99" t="str">
        <f t="array" ref="N573">IF(A573="","",VLOOKUP(A573,基础资料!A:E,4,0))</f>
        <v/>
      </c>
      <c r="O573" s="81" t="str">
        <f t="array" ref="O573">IF(OR(A573="",M573=""),"",N573*M573)</f>
        <v/>
      </c>
    </row>
    <row r="574" spans="1:15" s="44" customFormat="1">
      <c r="A574" s="15"/>
      <c r="B574" s="73"/>
      <c r="C574" s="73"/>
      <c r="D574" s="74" t="str">
        <f t="array" ref="D574">IF(SUMPRODUCT((成品明细表!$A$6:$A$1000&gt;=$G$4)*(成品明细表!$A$6:$A$1000&lt;=$H$4)*(成品明细表!$C$6:$C$1000=$A574)*(成品明细表!$F$6:$F$1000))=0,"",SUMPRODUCT((成品明细表!$A$6:$A$1000&gt;=$G$4)*(成品明细表!$A$6:$A$1000&lt;=$H$4)*(成品明细表!$C$6:$C$1000=$A574)*(成品明细表!$F$6:$F$1000)))</f>
        <v/>
      </c>
      <c r="E574" s="75" t="str">
        <f t="array" ref="E574">IF(A574="","",VLOOKUP(A574,基础资料!A:E,4,0))</f>
        <v/>
      </c>
      <c r="F574" s="76" t="str">
        <f t="array" ref="F574">IF(OR(A574="",D574=""),"",E574*D574)</f>
        <v/>
      </c>
      <c r="G574" s="74" t="str">
        <f t="array" ref="G574">IF(SUMPRODUCT((成品明细表!$A$6:$A$1000&gt;=$G$4)*(成品明细表!$A$6:$A$1000&lt;=$H$4)*(成品明细表!$C$6:$C$1000=$A574)*(成品明细表!$I$6:$I$1000))=0,"",SUMPRODUCT((成品明细表!$A$6:$A$1000&gt;=$G$4)*(成品明细表!$A$6:$A$1000&lt;=$H$4)*(成品明细表!$C$6:$C$1000=$A574)*(成品明细表!$I$6:$I$1000)))</f>
        <v/>
      </c>
      <c r="H574" s="75" t="str">
        <f t="array" ref="H574">IF(A574="","",VLOOKUP(A574,基础资料!A:E,4,0))</f>
        <v/>
      </c>
      <c r="I574" s="76" t="str">
        <f t="array" ref="I574">IF(OR(A574="",G574=""),"",G574*H574)</f>
        <v/>
      </c>
      <c r="J574" s="74" t="str">
        <f t="array" ref="J574">IF(SUMPRODUCT((成品明细表!$A$6:$A$1000&gt;=$G$4)*(成品明细表!$A$6:$A$1000&lt;=$H$4)*(成品明细表!$C$6:$C$1000=$A574)*(成品明细表!$L$6:$L$1000))=0,"",SUMPRODUCT((成品明细表!$A$6:$A$1000&gt;=$G$4)*(成品明细表!$A$6:$A$1000&lt;=$H$4)*(成品明细表!$C$6:$C$1000=$A574)*(成品明细表!$L$6:$L$1000)))</f>
        <v/>
      </c>
      <c r="K574" s="98" t="str">
        <f t="array" ref="K574">IF(A574="","",VLOOKUP(A574,基础资料!A:E,4,0))</f>
        <v/>
      </c>
      <c r="L574" s="76" t="str">
        <f t="array" ref="L574">IF(OR(A574="",J574=""),"",J574*K574)</f>
        <v/>
      </c>
      <c r="M574" s="74" t="str">
        <f t="array" ref="M574">IF(AND(D574="",G574="",J574=""),"",IF(AND(D574="",G574=""),-J574,IF(AND(D574="",J574=""),-G574,IF(AND(G574="",J574=""),D574,IF(D574="",-G574-J574,IF(G574="",D574-J574,IF(J574="",D574-G574,D574-G574-J574)))))))</f>
        <v/>
      </c>
      <c r="N574" s="98" t="str">
        <f t="array" ref="N574">IF(A574="","",VLOOKUP(A574,基础资料!A:E,4,0))</f>
        <v/>
      </c>
      <c r="O574" s="76" t="str">
        <f t="array" ref="O574">IF(OR(A574="",M574=""),"",N574*M574)</f>
        <v/>
      </c>
    </row>
    <row r="575" spans="1:15" s="44" customFormat="1">
      <c r="A575" s="77"/>
      <c r="B575" s="78"/>
      <c r="C575" s="78"/>
      <c r="D575" s="79" t="str">
        <f t="array" ref="D575">IF(SUMPRODUCT((成品明细表!$A$6:$A$1000&gt;=$G$4)*(成品明细表!$A$6:$A$1000&lt;=$H$4)*(成品明细表!$C$6:$C$1000=$A575)*(成品明细表!$F$6:$F$1000))=0,"",SUMPRODUCT((成品明细表!$A$6:$A$1000&gt;=$G$4)*(成品明细表!$A$6:$A$1000&lt;=$H$4)*(成品明细表!$C$6:$C$1000=$A575)*(成品明细表!$F$6:$F$1000)))</f>
        <v/>
      </c>
      <c r="E575" s="80" t="str">
        <f t="array" ref="E575">IF(A575="","",VLOOKUP(A575,基础资料!A:E,4,0))</f>
        <v/>
      </c>
      <c r="F575" s="81" t="str">
        <f t="array" ref="F575">IF(OR(A575="",D575=""),"",E575*D575)</f>
        <v/>
      </c>
      <c r="G575" s="79" t="str">
        <f t="array" ref="G575">IF(SUMPRODUCT((成品明细表!$A$6:$A$1000&gt;=$G$4)*(成品明细表!$A$6:$A$1000&lt;=$H$4)*(成品明细表!$C$6:$C$1000=$A575)*(成品明细表!$I$6:$I$1000))=0,"",SUMPRODUCT((成品明细表!$A$6:$A$1000&gt;=$G$4)*(成品明细表!$A$6:$A$1000&lt;=$H$4)*(成品明细表!$C$6:$C$1000=$A575)*(成品明细表!$I$6:$I$1000)))</f>
        <v/>
      </c>
      <c r="H575" s="80" t="str">
        <f t="array" ref="H575">IF(A575="","",VLOOKUP(A575,基础资料!A:E,4,0))</f>
        <v/>
      </c>
      <c r="I575" s="81" t="str">
        <f t="array" ref="I575">IF(OR(A575="",G575=""),"",G575*H575)</f>
        <v/>
      </c>
      <c r="J575" s="79" t="str">
        <f t="array" ref="J575">IF(SUMPRODUCT((成品明细表!$A$6:$A$1000&gt;=$G$4)*(成品明细表!$A$6:$A$1000&lt;=$H$4)*(成品明细表!$C$6:$C$1000=$A575)*(成品明细表!$L$6:$L$1000))=0,"",SUMPRODUCT((成品明细表!$A$6:$A$1000&gt;=$G$4)*(成品明细表!$A$6:$A$1000&lt;=$H$4)*(成品明细表!$C$6:$C$1000=$A575)*(成品明细表!$L$6:$L$1000)))</f>
        <v/>
      </c>
      <c r="K575" s="99" t="str">
        <f t="array" ref="K575">IF(A575="","",VLOOKUP(A575,基础资料!A:E,4,0))</f>
        <v/>
      </c>
      <c r="L575" s="81" t="str">
        <f t="array" ref="L575">IF(OR(A575="",J575=""),"",J575*K575)</f>
        <v/>
      </c>
      <c r="M575" s="79" t="str">
        <f t="array" ref="M575">IF(AND(D575="",G575="",J575=""),"",IF(AND(D575="",G575=""),-J575,IF(AND(D575="",J575=""),-G575,IF(AND(G575="",J575=""),D575,IF(D575="",-G575-J575,IF(G575="",D575-J575,IF(J575="",D575-G575,D575-G575-J575)))))))</f>
        <v/>
      </c>
      <c r="N575" s="99" t="str">
        <f t="array" ref="N575">IF(A575="","",VLOOKUP(A575,基础资料!A:E,4,0))</f>
        <v/>
      </c>
      <c r="O575" s="81" t="str">
        <f t="array" ref="O575">IF(OR(A575="",M575=""),"",N575*M575)</f>
        <v/>
      </c>
    </row>
    <row r="576" spans="1:15" s="44" customFormat="1">
      <c r="A576" s="15"/>
      <c r="B576" s="73"/>
      <c r="C576" s="73"/>
      <c r="D576" s="74" t="str">
        <f t="array" ref="D576">IF(SUMPRODUCT((成品明细表!$A$6:$A$1000&gt;=$G$4)*(成品明细表!$A$6:$A$1000&lt;=$H$4)*(成品明细表!$C$6:$C$1000=$A576)*(成品明细表!$F$6:$F$1000))=0,"",SUMPRODUCT((成品明细表!$A$6:$A$1000&gt;=$G$4)*(成品明细表!$A$6:$A$1000&lt;=$H$4)*(成品明细表!$C$6:$C$1000=$A576)*(成品明细表!$F$6:$F$1000)))</f>
        <v/>
      </c>
      <c r="E576" s="75" t="str">
        <f t="array" ref="E576">IF(A576="","",VLOOKUP(A576,基础资料!A:E,4,0))</f>
        <v/>
      </c>
      <c r="F576" s="76" t="str">
        <f t="array" ref="F576">IF(OR(A576="",D576=""),"",E576*D576)</f>
        <v/>
      </c>
      <c r="G576" s="74" t="str">
        <f t="array" ref="G576">IF(SUMPRODUCT((成品明细表!$A$6:$A$1000&gt;=$G$4)*(成品明细表!$A$6:$A$1000&lt;=$H$4)*(成品明细表!$C$6:$C$1000=$A576)*(成品明细表!$I$6:$I$1000))=0,"",SUMPRODUCT((成品明细表!$A$6:$A$1000&gt;=$G$4)*(成品明细表!$A$6:$A$1000&lt;=$H$4)*(成品明细表!$C$6:$C$1000=$A576)*(成品明细表!$I$6:$I$1000)))</f>
        <v/>
      </c>
      <c r="H576" s="75" t="str">
        <f t="array" ref="H576">IF(A576="","",VLOOKUP(A576,基础资料!A:E,4,0))</f>
        <v/>
      </c>
      <c r="I576" s="76" t="str">
        <f t="array" ref="I576">IF(OR(A576="",G576=""),"",G576*H576)</f>
        <v/>
      </c>
      <c r="J576" s="74" t="str">
        <f t="array" ref="J576">IF(SUMPRODUCT((成品明细表!$A$6:$A$1000&gt;=$G$4)*(成品明细表!$A$6:$A$1000&lt;=$H$4)*(成品明细表!$C$6:$C$1000=$A576)*(成品明细表!$L$6:$L$1000))=0,"",SUMPRODUCT((成品明细表!$A$6:$A$1000&gt;=$G$4)*(成品明细表!$A$6:$A$1000&lt;=$H$4)*(成品明细表!$C$6:$C$1000=$A576)*(成品明细表!$L$6:$L$1000)))</f>
        <v/>
      </c>
      <c r="K576" s="98" t="str">
        <f t="array" ref="K576">IF(A576="","",VLOOKUP(A576,基础资料!A:E,4,0))</f>
        <v/>
      </c>
      <c r="L576" s="76" t="str">
        <f t="array" ref="L576">IF(OR(A576="",J576=""),"",J576*K576)</f>
        <v/>
      </c>
      <c r="M576" s="74" t="str">
        <f t="array" ref="M576">IF(AND(D576="",G576="",J576=""),"",IF(AND(D576="",G576=""),-J576,IF(AND(D576="",J576=""),-G576,IF(AND(G576="",J576=""),D576,IF(D576="",-G576-J576,IF(G576="",D576-J576,IF(J576="",D576-G576,D576-G576-J576)))))))</f>
        <v/>
      </c>
      <c r="N576" s="98" t="str">
        <f t="array" ref="N576">IF(A576="","",VLOOKUP(A576,基础资料!A:E,4,0))</f>
        <v/>
      </c>
      <c r="O576" s="76" t="str">
        <f t="array" ref="O576">IF(OR(A576="",M576=""),"",N576*M576)</f>
        <v/>
      </c>
    </row>
    <row r="577" spans="1:15" s="44" customFormat="1">
      <c r="A577" s="77"/>
      <c r="B577" s="78"/>
      <c r="C577" s="78"/>
      <c r="D577" s="79" t="str">
        <f t="array" ref="D577">IF(SUMPRODUCT((成品明细表!$A$6:$A$1000&gt;=$G$4)*(成品明细表!$A$6:$A$1000&lt;=$H$4)*(成品明细表!$C$6:$C$1000=$A577)*(成品明细表!$F$6:$F$1000))=0,"",SUMPRODUCT((成品明细表!$A$6:$A$1000&gt;=$G$4)*(成品明细表!$A$6:$A$1000&lt;=$H$4)*(成品明细表!$C$6:$C$1000=$A577)*(成品明细表!$F$6:$F$1000)))</f>
        <v/>
      </c>
      <c r="E577" s="80" t="str">
        <f t="array" ref="E577">IF(A577="","",VLOOKUP(A577,基础资料!A:E,4,0))</f>
        <v/>
      </c>
      <c r="F577" s="81" t="str">
        <f t="array" ref="F577">IF(OR(A577="",D577=""),"",E577*D577)</f>
        <v/>
      </c>
      <c r="G577" s="79" t="str">
        <f t="array" ref="G577">IF(SUMPRODUCT((成品明细表!$A$6:$A$1000&gt;=$G$4)*(成品明细表!$A$6:$A$1000&lt;=$H$4)*(成品明细表!$C$6:$C$1000=$A577)*(成品明细表!$I$6:$I$1000))=0,"",SUMPRODUCT((成品明细表!$A$6:$A$1000&gt;=$G$4)*(成品明细表!$A$6:$A$1000&lt;=$H$4)*(成品明细表!$C$6:$C$1000=$A577)*(成品明细表!$I$6:$I$1000)))</f>
        <v/>
      </c>
      <c r="H577" s="80" t="str">
        <f t="array" ref="H577">IF(A577="","",VLOOKUP(A577,基础资料!A:E,4,0))</f>
        <v/>
      </c>
      <c r="I577" s="81" t="str">
        <f t="array" ref="I577">IF(OR(A577="",G577=""),"",G577*H577)</f>
        <v/>
      </c>
      <c r="J577" s="79" t="str">
        <f t="array" ref="J577">IF(SUMPRODUCT((成品明细表!$A$6:$A$1000&gt;=$G$4)*(成品明细表!$A$6:$A$1000&lt;=$H$4)*(成品明细表!$C$6:$C$1000=$A577)*(成品明细表!$L$6:$L$1000))=0,"",SUMPRODUCT((成品明细表!$A$6:$A$1000&gt;=$G$4)*(成品明细表!$A$6:$A$1000&lt;=$H$4)*(成品明细表!$C$6:$C$1000=$A577)*(成品明细表!$L$6:$L$1000)))</f>
        <v/>
      </c>
      <c r="K577" s="99" t="str">
        <f t="array" ref="K577">IF(A577="","",VLOOKUP(A577,基础资料!A:E,4,0))</f>
        <v/>
      </c>
      <c r="L577" s="81" t="str">
        <f t="array" ref="L577">IF(OR(A577="",J577=""),"",J577*K577)</f>
        <v/>
      </c>
      <c r="M577" s="79" t="str">
        <f t="array" ref="M577">IF(AND(D577="",G577="",J577=""),"",IF(AND(D577="",G577=""),-J577,IF(AND(D577="",J577=""),-G577,IF(AND(G577="",J577=""),D577,IF(D577="",-G577-J577,IF(G577="",D577-J577,IF(J577="",D577-G577,D577-G577-J577)))))))</f>
        <v/>
      </c>
      <c r="N577" s="99" t="str">
        <f t="array" ref="N577">IF(A577="","",VLOOKUP(A577,基础资料!A:E,4,0))</f>
        <v/>
      </c>
      <c r="O577" s="81" t="str">
        <f t="array" ref="O577">IF(OR(A577="",M577=""),"",N577*M577)</f>
        <v/>
      </c>
    </row>
    <row r="578" spans="1:15" s="44" customFormat="1">
      <c r="A578" s="15"/>
      <c r="B578" s="73"/>
      <c r="C578" s="73"/>
      <c r="D578" s="74" t="str">
        <f t="array" ref="D578">IF(SUMPRODUCT((成品明细表!$A$6:$A$1000&gt;=$G$4)*(成品明细表!$A$6:$A$1000&lt;=$H$4)*(成品明细表!$C$6:$C$1000=$A578)*(成品明细表!$F$6:$F$1000))=0,"",SUMPRODUCT((成品明细表!$A$6:$A$1000&gt;=$G$4)*(成品明细表!$A$6:$A$1000&lt;=$H$4)*(成品明细表!$C$6:$C$1000=$A578)*(成品明细表!$F$6:$F$1000)))</f>
        <v/>
      </c>
      <c r="E578" s="75" t="str">
        <f t="array" ref="E578">IF(A578="","",VLOOKUP(A578,基础资料!A:E,4,0))</f>
        <v/>
      </c>
      <c r="F578" s="76" t="str">
        <f t="array" ref="F578">IF(OR(A578="",D578=""),"",E578*D578)</f>
        <v/>
      </c>
      <c r="G578" s="74" t="str">
        <f t="array" ref="G578">IF(SUMPRODUCT((成品明细表!$A$6:$A$1000&gt;=$G$4)*(成品明细表!$A$6:$A$1000&lt;=$H$4)*(成品明细表!$C$6:$C$1000=$A578)*(成品明细表!$I$6:$I$1000))=0,"",SUMPRODUCT((成品明细表!$A$6:$A$1000&gt;=$G$4)*(成品明细表!$A$6:$A$1000&lt;=$H$4)*(成品明细表!$C$6:$C$1000=$A578)*(成品明细表!$I$6:$I$1000)))</f>
        <v/>
      </c>
      <c r="H578" s="75" t="str">
        <f t="array" ref="H578">IF(A578="","",VLOOKUP(A578,基础资料!A:E,4,0))</f>
        <v/>
      </c>
      <c r="I578" s="76" t="str">
        <f t="array" ref="I578">IF(OR(A578="",G578=""),"",G578*H578)</f>
        <v/>
      </c>
      <c r="J578" s="74" t="str">
        <f t="array" ref="J578">IF(SUMPRODUCT((成品明细表!$A$6:$A$1000&gt;=$G$4)*(成品明细表!$A$6:$A$1000&lt;=$H$4)*(成品明细表!$C$6:$C$1000=$A578)*(成品明细表!$L$6:$L$1000))=0,"",SUMPRODUCT((成品明细表!$A$6:$A$1000&gt;=$G$4)*(成品明细表!$A$6:$A$1000&lt;=$H$4)*(成品明细表!$C$6:$C$1000=$A578)*(成品明细表!$L$6:$L$1000)))</f>
        <v/>
      </c>
      <c r="K578" s="98" t="str">
        <f t="array" ref="K578">IF(A578="","",VLOOKUP(A578,基础资料!A:E,4,0))</f>
        <v/>
      </c>
      <c r="L578" s="76" t="str">
        <f t="array" ref="L578">IF(OR(A578="",J578=""),"",J578*K578)</f>
        <v/>
      </c>
      <c r="M578" s="74" t="str">
        <f t="array" ref="M578">IF(AND(D578="",G578="",J578=""),"",IF(AND(D578="",G578=""),-J578,IF(AND(D578="",J578=""),-G578,IF(AND(G578="",J578=""),D578,IF(D578="",-G578-J578,IF(G578="",D578-J578,IF(J578="",D578-G578,D578-G578-J578)))))))</f>
        <v/>
      </c>
      <c r="N578" s="98" t="str">
        <f t="array" ref="N578">IF(A578="","",VLOOKUP(A578,基础资料!A:E,4,0))</f>
        <v/>
      </c>
      <c r="O578" s="76" t="str">
        <f t="array" ref="O578">IF(OR(A578="",M578=""),"",N578*M578)</f>
        <v/>
      </c>
    </row>
    <row r="579" spans="1:15" s="44" customFormat="1">
      <c r="A579" s="77"/>
      <c r="B579" s="78"/>
      <c r="C579" s="78"/>
      <c r="D579" s="79" t="str">
        <f t="array" ref="D579">IF(SUMPRODUCT((成品明细表!$A$6:$A$1000&gt;=$G$4)*(成品明细表!$A$6:$A$1000&lt;=$H$4)*(成品明细表!$C$6:$C$1000=$A579)*(成品明细表!$F$6:$F$1000))=0,"",SUMPRODUCT((成品明细表!$A$6:$A$1000&gt;=$G$4)*(成品明细表!$A$6:$A$1000&lt;=$H$4)*(成品明细表!$C$6:$C$1000=$A579)*(成品明细表!$F$6:$F$1000)))</f>
        <v/>
      </c>
      <c r="E579" s="80" t="str">
        <f t="array" ref="E579">IF(A579="","",VLOOKUP(A579,基础资料!A:E,4,0))</f>
        <v/>
      </c>
      <c r="F579" s="81" t="str">
        <f t="array" ref="F579">IF(OR(A579="",D579=""),"",E579*D579)</f>
        <v/>
      </c>
      <c r="G579" s="79" t="str">
        <f t="array" ref="G579">IF(SUMPRODUCT((成品明细表!$A$6:$A$1000&gt;=$G$4)*(成品明细表!$A$6:$A$1000&lt;=$H$4)*(成品明细表!$C$6:$C$1000=$A579)*(成品明细表!$I$6:$I$1000))=0,"",SUMPRODUCT((成品明细表!$A$6:$A$1000&gt;=$G$4)*(成品明细表!$A$6:$A$1000&lt;=$H$4)*(成品明细表!$C$6:$C$1000=$A579)*(成品明细表!$I$6:$I$1000)))</f>
        <v/>
      </c>
      <c r="H579" s="80" t="str">
        <f t="array" ref="H579">IF(A579="","",VLOOKUP(A579,基础资料!A:E,4,0))</f>
        <v/>
      </c>
      <c r="I579" s="81" t="str">
        <f t="array" ref="I579">IF(OR(A579="",G579=""),"",G579*H579)</f>
        <v/>
      </c>
      <c r="J579" s="79" t="str">
        <f t="array" ref="J579">IF(SUMPRODUCT((成品明细表!$A$6:$A$1000&gt;=$G$4)*(成品明细表!$A$6:$A$1000&lt;=$H$4)*(成品明细表!$C$6:$C$1000=$A579)*(成品明细表!$L$6:$L$1000))=0,"",SUMPRODUCT((成品明细表!$A$6:$A$1000&gt;=$G$4)*(成品明细表!$A$6:$A$1000&lt;=$H$4)*(成品明细表!$C$6:$C$1000=$A579)*(成品明细表!$L$6:$L$1000)))</f>
        <v/>
      </c>
      <c r="K579" s="99" t="str">
        <f t="array" ref="K579">IF(A579="","",VLOOKUP(A579,基础资料!A:E,4,0))</f>
        <v/>
      </c>
      <c r="L579" s="81" t="str">
        <f t="array" ref="L579">IF(OR(A579="",J579=""),"",J579*K579)</f>
        <v/>
      </c>
      <c r="M579" s="79" t="str">
        <f t="array" ref="M579">IF(AND(D579="",G579="",J579=""),"",IF(AND(D579="",G579=""),-J579,IF(AND(D579="",J579=""),-G579,IF(AND(G579="",J579=""),D579,IF(D579="",-G579-J579,IF(G579="",D579-J579,IF(J579="",D579-G579,D579-G579-J579)))))))</f>
        <v/>
      </c>
      <c r="N579" s="99" t="str">
        <f t="array" ref="N579">IF(A579="","",VLOOKUP(A579,基础资料!A:E,4,0))</f>
        <v/>
      </c>
      <c r="O579" s="81" t="str">
        <f t="array" ref="O579">IF(OR(A579="",M579=""),"",N579*M579)</f>
        <v/>
      </c>
    </row>
    <row r="580" spans="1:15" s="44" customFormat="1">
      <c r="A580" s="15"/>
      <c r="B580" s="73"/>
      <c r="C580" s="73"/>
      <c r="D580" s="74" t="str">
        <f t="array" ref="D580">IF(SUMPRODUCT((成品明细表!$A$6:$A$1000&gt;=$G$4)*(成品明细表!$A$6:$A$1000&lt;=$H$4)*(成品明细表!$C$6:$C$1000=$A580)*(成品明细表!$F$6:$F$1000))=0,"",SUMPRODUCT((成品明细表!$A$6:$A$1000&gt;=$G$4)*(成品明细表!$A$6:$A$1000&lt;=$H$4)*(成品明细表!$C$6:$C$1000=$A580)*(成品明细表!$F$6:$F$1000)))</f>
        <v/>
      </c>
      <c r="E580" s="75" t="str">
        <f t="array" ref="E580">IF(A580="","",VLOOKUP(A580,基础资料!A:E,4,0))</f>
        <v/>
      </c>
      <c r="F580" s="76" t="str">
        <f t="array" ref="F580">IF(OR(A580="",D580=""),"",E580*D580)</f>
        <v/>
      </c>
      <c r="G580" s="74" t="str">
        <f t="array" ref="G580">IF(SUMPRODUCT((成品明细表!$A$6:$A$1000&gt;=$G$4)*(成品明细表!$A$6:$A$1000&lt;=$H$4)*(成品明细表!$C$6:$C$1000=$A580)*(成品明细表!$I$6:$I$1000))=0,"",SUMPRODUCT((成品明细表!$A$6:$A$1000&gt;=$G$4)*(成品明细表!$A$6:$A$1000&lt;=$H$4)*(成品明细表!$C$6:$C$1000=$A580)*(成品明细表!$I$6:$I$1000)))</f>
        <v/>
      </c>
      <c r="H580" s="75" t="str">
        <f t="array" ref="H580">IF(A580="","",VLOOKUP(A580,基础资料!A:E,4,0))</f>
        <v/>
      </c>
      <c r="I580" s="76" t="str">
        <f t="array" ref="I580">IF(OR(A580="",G580=""),"",G580*H580)</f>
        <v/>
      </c>
      <c r="J580" s="74" t="str">
        <f t="array" ref="J580">IF(SUMPRODUCT((成品明细表!$A$6:$A$1000&gt;=$G$4)*(成品明细表!$A$6:$A$1000&lt;=$H$4)*(成品明细表!$C$6:$C$1000=$A580)*(成品明细表!$L$6:$L$1000))=0,"",SUMPRODUCT((成品明细表!$A$6:$A$1000&gt;=$G$4)*(成品明细表!$A$6:$A$1000&lt;=$H$4)*(成品明细表!$C$6:$C$1000=$A580)*(成品明细表!$L$6:$L$1000)))</f>
        <v/>
      </c>
      <c r="K580" s="98" t="str">
        <f t="array" ref="K580">IF(A580="","",VLOOKUP(A580,基础资料!A:E,4,0))</f>
        <v/>
      </c>
      <c r="L580" s="76" t="str">
        <f t="array" ref="L580">IF(OR(A580="",J580=""),"",J580*K580)</f>
        <v/>
      </c>
      <c r="M580" s="74" t="str">
        <f t="array" ref="M580">IF(AND(D580="",G580="",J580=""),"",IF(AND(D580="",G580=""),-J580,IF(AND(D580="",J580=""),-G580,IF(AND(G580="",J580=""),D580,IF(D580="",-G580-J580,IF(G580="",D580-J580,IF(J580="",D580-G580,D580-G580-J580)))))))</f>
        <v/>
      </c>
      <c r="N580" s="98" t="str">
        <f t="array" ref="N580">IF(A580="","",VLOOKUP(A580,基础资料!A:E,4,0))</f>
        <v/>
      </c>
      <c r="O580" s="76" t="str">
        <f t="array" ref="O580">IF(OR(A580="",M580=""),"",N580*M580)</f>
        <v/>
      </c>
    </row>
    <row r="581" spans="1:15" s="44" customFormat="1">
      <c r="A581" s="77"/>
      <c r="B581" s="78"/>
      <c r="C581" s="78"/>
      <c r="D581" s="79" t="str">
        <f t="array" ref="D581">IF(SUMPRODUCT((成品明细表!$A$6:$A$1000&gt;=$G$4)*(成品明细表!$A$6:$A$1000&lt;=$H$4)*(成品明细表!$C$6:$C$1000=$A581)*(成品明细表!$F$6:$F$1000))=0,"",SUMPRODUCT((成品明细表!$A$6:$A$1000&gt;=$G$4)*(成品明细表!$A$6:$A$1000&lt;=$H$4)*(成品明细表!$C$6:$C$1000=$A581)*(成品明细表!$F$6:$F$1000)))</f>
        <v/>
      </c>
      <c r="E581" s="80" t="str">
        <f t="array" ref="E581">IF(A581="","",VLOOKUP(A581,基础资料!A:E,4,0))</f>
        <v/>
      </c>
      <c r="F581" s="81" t="str">
        <f t="array" ref="F581">IF(OR(A581="",D581=""),"",E581*D581)</f>
        <v/>
      </c>
      <c r="G581" s="79" t="str">
        <f t="array" ref="G581">IF(SUMPRODUCT((成品明细表!$A$6:$A$1000&gt;=$G$4)*(成品明细表!$A$6:$A$1000&lt;=$H$4)*(成品明细表!$C$6:$C$1000=$A581)*(成品明细表!$I$6:$I$1000))=0,"",SUMPRODUCT((成品明细表!$A$6:$A$1000&gt;=$G$4)*(成品明细表!$A$6:$A$1000&lt;=$H$4)*(成品明细表!$C$6:$C$1000=$A581)*(成品明细表!$I$6:$I$1000)))</f>
        <v/>
      </c>
      <c r="H581" s="80" t="str">
        <f t="array" ref="H581">IF(A581="","",VLOOKUP(A581,基础资料!A:E,4,0))</f>
        <v/>
      </c>
      <c r="I581" s="81" t="str">
        <f t="array" ref="I581">IF(OR(A581="",G581=""),"",G581*H581)</f>
        <v/>
      </c>
      <c r="J581" s="79" t="str">
        <f t="array" ref="J581">IF(SUMPRODUCT((成品明细表!$A$6:$A$1000&gt;=$G$4)*(成品明细表!$A$6:$A$1000&lt;=$H$4)*(成品明细表!$C$6:$C$1000=$A581)*(成品明细表!$L$6:$L$1000))=0,"",SUMPRODUCT((成品明细表!$A$6:$A$1000&gt;=$G$4)*(成品明细表!$A$6:$A$1000&lt;=$H$4)*(成品明细表!$C$6:$C$1000=$A581)*(成品明细表!$L$6:$L$1000)))</f>
        <v/>
      </c>
      <c r="K581" s="99" t="str">
        <f t="array" ref="K581">IF(A581="","",VLOOKUP(A581,基础资料!A:E,4,0))</f>
        <v/>
      </c>
      <c r="L581" s="81" t="str">
        <f t="array" ref="L581">IF(OR(A581="",J581=""),"",J581*K581)</f>
        <v/>
      </c>
      <c r="M581" s="79" t="str">
        <f t="array" ref="M581">IF(AND(D581="",G581="",J581=""),"",IF(AND(D581="",G581=""),-J581,IF(AND(D581="",J581=""),-G581,IF(AND(G581="",J581=""),D581,IF(D581="",-G581-J581,IF(G581="",D581-J581,IF(J581="",D581-G581,D581-G581-J581)))))))</f>
        <v/>
      </c>
      <c r="N581" s="99" t="str">
        <f t="array" ref="N581">IF(A581="","",VLOOKUP(A581,基础资料!A:E,4,0))</f>
        <v/>
      </c>
      <c r="O581" s="81" t="str">
        <f t="array" ref="O581">IF(OR(A581="",M581=""),"",N581*M581)</f>
        <v/>
      </c>
    </row>
    <row r="582" spans="1:15" s="44" customFormat="1">
      <c r="A582" s="15"/>
      <c r="B582" s="73"/>
      <c r="C582" s="73"/>
      <c r="D582" s="74" t="str">
        <f t="array" ref="D582">IF(SUMPRODUCT((成品明细表!$A$6:$A$1000&gt;=$G$4)*(成品明细表!$A$6:$A$1000&lt;=$H$4)*(成品明细表!$C$6:$C$1000=$A582)*(成品明细表!$F$6:$F$1000))=0,"",SUMPRODUCT((成品明细表!$A$6:$A$1000&gt;=$G$4)*(成品明细表!$A$6:$A$1000&lt;=$H$4)*(成品明细表!$C$6:$C$1000=$A582)*(成品明细表!$F$6:$F$1000)))</f>
        <v/>
      </c>
      <c r="E582" s="75" t="str">
        <f t="array" ref="E582">IF(A582="","",VLOOKUP(A582,基础资料!A:E,4,0))</f>
        <v/>
      </c>
      <c r="F582" s="76" t="str">
        <f t="array" ref="F582">IF(OR(A582="",D582=""),"",E582*D582)</f>
        <v/>
      </c>
      <c r="G582" s="74" t="str">
        <f t="array" ref="G582">IF(SUMPRODUCT((成品明细表!$A$6:$A$1000&gt;=$G$4)*(成品明细表!$A$6:$A$1000&lt;=$H$4)*(成品明细表!$C$6:$C$1000=$A582)*(成品明细表!$I$6:$I$1000))=0,"",SUMPRODUCT((成品明细表!$A$6:$A$1000&gt;=$G$4)*(成品明细表!$A$6:$A$1000&lt;=$H$4)*(成品明细表!$C$6:$C$1000=$A582)*(成品明细表!$I$6:$I$1000)))</f>
        <v/>
      </c>
      <c r="H582" s="75" t="str">
        <f t="array" ref="H582">IF(A582="","",VLOOKUP(A582,基础资料!A:E,4,0))</f>
        <v/>
      </c>
      <c r="I582" s="76" t="str">
        <f t="array" ref="I582">IF(OR(A582="",G582=""),"",G582*H582)</f>
        <v/>
      </c>
      <c r="J582" s="74" t="str">
        <f t="array" ref="J582">IF(SUMPRODUCT((成品明细表!$A$6:$A$1000&gt;=$G$4)*(成品明细表!$A$6:$A$1000&lt;=$H$4)*(成品明细表!$C$6:$C$1000=$A582)*(成品明细表!$L$6:$L$1000))=0,"",SUMPRODUCT((成品明细表!$A$6:$A$1000&gt;=$G$4)*(成品明细表!$A$6:$A$1000&lt;=$H$4)*(成品明细表!$C$6:$C$1000=$A582)*(成品明细表!$L$6:$L$1000)))</f>
        <v/>
      </c>
      <c r="K582" s="98" t="str">
        <f t="array" ref="K582">IF(A582="","",VLOOKUP(A582,基础资料!A:E,4,0))</f>
        <v/>
      </c>
      <c r="L582" s="76" t="str">
        <f t="array" ref="L582">IF(OR(A582="",J582=""),"",J582*K582)</f>
        <v/>
      </c>
      <c r="M582" s="74" t="str">
        <f t="array" ref="M582">IF(AND(D582="",G582="",J582=""),"",IF(AND(D582="",G582=""),-J582,IF(AND(D582="",J582=""),-G582,IF(AND(G582="",J582=""),D582,IF(D582="",-G582-J582,IF(G582="",D582-J582,IF(J582="",D582-G582,D582-G582-J582)))))))</f>
        <v/>
      </c>
      <c r="N582" s="98" t="str">
        <f t="array" ref="N582">IF(A582="","",VLOOKUP(A582,基础资料!A:E,4,0))</f>
        <v/>
      </c>
      <c r="O582" s="76" t="str">
        <f t="array" ref="O582">IF(OR(A582="",M582=""),"",N582*M582)</f>
        <v/>
      </c>
    </row>
    <row r="583" spans="1:15" s="44" customFormat="1">
      <c r="A583" s="77"/>
      <c r="B583" s="78"/>
      <c r="C583" s="78"/>
      <c r="D583" s="79" t="str">
        <f t="array" ref="D583">IF(SUMPRODUCT((成品明细表!$A$6:$A$1000&gt;=$G$4)*(成品明细表!$A$6:$A$1000&lt;=$H$4)*(成品明细表!$C$6:$C$1000=$A583)*(成品明细表!$F$6:$F$1000))=0,"",SUMPRODUCT((成品明细表!$A$6:$A$1000&gt;=$G$4)*(成品明细表!$A$6:$A$1000&lt;=$H$4)*(成品明细表!$C$6:$C$1000=$A583)*(成品明细表!$F$6:$F$1000)))</f>
        <v/>
      </c>
      <c r="E583" s="80" t="str">
        <f t="array" ref="E583">IF(A583="","",VLOOKUP(A583,基础资料!A:E,4,0))</f>
        <v/>
      </c>
      <c r="F583" s="81" t="str">
        <f t="array" ref="F583">IF(OR(A583="",D583=""),"",E583*D583)</f>
        <v/>
      </c>
      <c r="G583" s="79" t="str">
        <f t="array" ref="G583">IF(SUMPRODUCT((成品明细表!$A$6:$A$1000&gt;=$G$4)*(成品明细表!$A$6:$A$1000&lt;=$H$4)*(成品明细表!$C$6:$C$1000=$A583)*(成品明细表!$I$6:$I$1000))=0,"",SUMPRODUCT((成品明细表!$A$6:$A$1000&gt;=$G$4)*(成品明细表!$A$6:$A$1000&lt;=$H$4)*(成品明细表!$C$6:$C$1000=$A583)*(成品明细表!$I$6:$I$1000)))</f>
        <v/>
      </c>
      <c r="H583" s="80" t="str">
        <f t="array" ref="H583">IF(A583="","",VLOOKUP(A583,基础资料!A:E,4,0))</f>
        <v/>
      </c>
      <c r="I583" s="81" t="str">
        <f t="array" ref="I583">IF(OR(A583="",G583=""),"",G583*H583)</f>
        <v/>
      </c>
      <c r="J583" s="79" t="str">
        <f t="array" ref="J583">IF(SUMPRODUCT((成品明细表!$A$6:$A$1000&gt;=$G$4)*(成品明细表!$A$6:$A$1000&lt;=$H$4)*(成品明细表!$C$6:$C$1000=$A583)*(成品明细表!$L$6:$L$1000))=0,"",SUMPRODUCT((成品明细表!$A$6:$A$1000&gt;=$G$4)*(成品明细表!$A$6:$A$1000&lt;=$H$4)*(成品明细表!$C$6:$C$1000=$A583)*(成品明细表!$L$6:$L$1000)))</f>
        <v/>
      </c>
      <c r="K583" s="99" t="str">
        <f t="array" ref="K583">IF(A583="","",VLOOKUP(A583,基础资料!A:E,4,0))</f>
        <v/>
      </c>
      <c r="L583" s="81" t="str">
        <f t="array" ref="L583">IF(OR(A583="",J583=""),"",J583*K583)</f>
        <v/>
      </c>
      <c r="M583" s="79" t="str">
        <f t="array" ref="M583">IF(AND(D583="",G583="",J583=""),"",IF(AND(D583="",G583=""),-J583,IF(AND(D583="",J583=""),-G583,IF(AND(G583="",J583=""),D583,IF(D583="",-G583-J583,IF(G583="",D583-J583,IF(J583="",D583-G583,D583-G583-J583)))))))</f>
        <v/>
      </c>
      <c r="N583" s="99" t="str">
        <f t="array" ref="N583">IF(A583="","",VLOOKUP(A583,基础资料!A:E,4,0))</f>
        <v/>
      </c>
      <c r="O583" s="81" t="str">
        <f t="array" ref="O583">IF(OR(A583="",M583=""),"",N583*M583)</f>
        <v/>
      </c>
    </row>
    <row r="584" spans="1:15" s="44" customFormat="1">
      <c r="A584" s="15"/>
      <c r="B584" s="73"/>
      <c r="C584" s="73"/>
      <c r="D584" s="74" t="str">
        <f t="array" ref="D584">IF(SUMPRODUCT((成品明细表!$A$6:$A$1000&gt;=$G$4)*(成品明细表!$A$6:$A$1000&lt;=$H$4)*(成品明细表!$C$6:$C$1000=$A584)*(成品明细表!$F$6:$F$1000))=0,"",SUMPRODUCT((成品明细表!$A$6:$A$1000&gt;=$G$4)*(成品明细表!$A$6:$A$1000&lt;=$H$4)*(成品明细表!$C$6:$C$1000=$A584)*(成品明细表!$F$6:$F$1000)))</f>
        <v/>
      </c>
      <c r="E584" s="75" t="str">
        <f t="array" ref="E584">IF(A584="","",VLOOKUP(A584,基础资料!A:E,4,0))</f>
        <v/>
      </c>
      <c r="F584" s="76" t="str">
        <f t="array" ref="F584">IF(OR(A584="",D584=""),"",E584*D584)</f>
        <v/>
      </c>
      <c r="G584" s="74" t="str">
        <f t="array" ref="G584">IF(SUMPRODUCT((成品明细表!$A$6:$A$1000&gt;=$G$4)*(成品明细表!$A$6:$A$1000&lt;=$H$4)*(成品明细表!$C$6:$C$1000=$A584)*(成品明细表!$I$6:$I$1000))=0,"",SUMPRODUCT((成品明细表!$A$6:$A$1000&gt;=$G$4)*(成品明细表!$A$6:$A$1000&lt;=$H$4)*(成品明细表!$C$6:$C$1000=$A584)*(成品明细表!$I$6:$I$1000)))</f>
        <v/>
      </c>
      <c r="H584" s="75" t="str">
        <f t="array" ref="H584">IF(A584="","",VLOOKUP(A584,基础资料!A:E,4,0))</f>
        <v/>
      </c>
      <c r="I584" s="76" t="str">
        <f t="array" ref="I584">IF(OR(A584="",G584=""),"",G584*H584)</f>
        <v/>
      </c>
      <c r="J584" s="74" t="str">
        <f t="array" ref="J584">IF(SUMPRODUCT((成品明细表!$A$6:$A$1000&gt;=$G$4)*(成品明细表!$A$6:$A$1000&lt;=$H$4)*(成品明细表!$C$6:$C$1000=$A584)*(成品明细表!$L$6:$L$1000))=0,"",SUMPRODUCT((成品明细表!$A$6:$A$1000&gt;=$G$4)*(成品明细表!$A$6:$A$1000&lt;=$H$4)*(成品明细表!$C$6:$C$1000=$A584)*(成品明细表!$L$6:$L$1000)))</f>
        <v/>
      </c>
      <c r="K584" s="98" t="str">
        <f t="array" ref="K584">IF(A584="","",VLOOKUP(A584,基础资料!A:E,4,0))</f>
        <v/>
      </c>
      <c r="L584" s="76" t="str">
        <f t="array" ref="L584">IF(OR(A584="",J584=""),"",J584*K584)</f>
        <v/>
      </c>
      <c r="M584" s="74" t="str">
        <f t="array" ref="M584">IF(AND(D584="",G584="",J584=""),"",IF(AND(D584="",G584=""),-J584,IF(AND(D584="",J584=""),-G584,IF(AND(G584="",J584=""),D584,IF(D584="",-G584-J584,IF(G584="",D584-J584,IF(J584="",D584-G584,D584-G584-J584)))))))</f>
        <v/>
      </c>
      <c r="N584" s="98" t="str">
        <f t="array" ref="N584">IF(A584="","",VLOOKUP(A584,基础资料!A:E,4,0))</f>
        <v/>
      </c>
      <c r="O584" s="76" t="str">
        <f t="array" ref="O584">IF(OR(A584="",M584=""),"",N584*M584)</f>
        <v/>
      </c>
    </row>
    <row r="585" spans="1:15" s="44" customFormat="1">
      <c r="A585" s="77"/>
      <c r="B585" s="78"/>
      <c r="C585" s="78"/>
      <c r="D585" s="79" t="str">
        <f t="array" ref="D585">IF(SUMPRODUCT((成品明细表!$A$6:$A$1000&gt;=$G$4)*(成品明细表!$A$6:$A$1000&lt;=$H$4)*(成品明细表!$C$6:$C$1000=$A585)*(成品明细表!$F$6:$F$1000))=0,"",SUMPRODUCT((成品明细表!$A$6:$A$1000&gt;=$G$4)*(成品明细表!$A$6:$A$1000&lt;=$H$4)*(成品明细表!$C$6:$C$1000=$A585)*(成品明细表!$F$6:$F$1000)))</f>
        <v/>
      </c>
      <c r="E585" s="80" t="str">
        <f t="array" ref="E585">IF(A585="","",VLOOKUP(A585,基础资料!A:E,4,0))</f>
        <v/>
      </c>
      <c r="F585" s="81" t="str">
        <f t="array" ref="F585">IF(OR(A585="",D585=""),"",E585*D585)</f>
        <v/>
      </c>
      <c r="G585" s="79" t="str">
        <f t="array" ref="G585">IF(SUMPRODUCT((成品明细表!$A$6:$A$1000&gt;=$G$4)*(成品明细表!$A$6:$A$1000&lt;=$H$4)*(成品明细表!$C$6:$C$1000=$A585)*(成品明细表!$I$6:$I$1000))=0,"",SUMPRODUCT((成品明细表!$A$6:$A$1000&gt;=$G$4)*(成品明细表!$A$6:$A$1000&lt;=$H$4)*(成品明细表!$C$6:$C$1000=$A585)*(成品明细表!$I$6:$I$1000)))</f>
        <v/>
      </c>
      <c r="H585" s="80" t="str">
        <f t="array" ref="H585">IF(A585="","",VLOOKUP(A585,基础资料!A:E,4,0))</f>
        <v/>
      </c>
      <c r="I585" s="81" t="str">
        <f t="array" ref="I585">IF(OR(A585="",G585=""),"",G585*H585)</f>
        <v/>
      </c>
      <c r="J585" s="79" t="str">
        <f t="array" ref="J585">IF(SUMPRODUCT((成品明细表!$A$6:$A$1000&gt;=$G$4)*(成品明细表!$A$6:$A$1000&lt;=$H$4)*(成品明细表!$C$6:$C$1000=$A585)*(成品明细表!$L$6:$L$1000))=0,"",SUMPRODUCT((成品明细表!$A$6:$A$1000&gt;=$G$4)*(成品明细表!$A$6:$A$1000&lt;=$H$4)*(成品明细表!$C$6:$C$1000=$A585)*(成品明细表!$L$6:$L$1000)))</f>
        <v/>
      </c>
      <c r="K585" s="99" t="str">
        <f t="array" ref="K585">IF(A585="","",VLOOKUP(A585,基础资料!A:E,4,0))</f>
        <v/>
      </c>
      <c r="L585" s="81" t="str">
        <f t="array" ref="L585">IF(OR(A585="",J585=""),"",J585*K585)</f>
        <v/>
      </c>
      <c r="M585" s="79" t="str">
        <f t="array" ref="M585">IF(AND(D585="",G585="",J585=""),"",IF(AND(D585="",G585=""),-J585,IF(AND(D585="",J585=""),-G585,IF(AND(G585="",J585=""),D585,IF(D585="",-G585-J585,IF(G585="",D585-J585,IF(J585="",D585-G585,D585-G585-J585)))))))</f>
        <v/>
      </c>
      <c r="N585" s="99" t="str">
        <f t="array" ref="N585">IF(A585="","",VLOOKUP(A585,基础资料!A:E,4,0))</f>
        <v/>
      </c>
      <c r="O585" s="81" t="str">
        <f t="array" ref="O585">IF(OR(A585="",M585=""),"",N585*M585)</f>
        <v/>
      </c>
    </row>
    <row r="586" spans="1:15" s="44" customFormat="1">
      <c r="A586" s="15"/>
      <c r="B586" s="73"/>
      <c r="C586" s="73"/>
      <c r="D586" s="74" t="str">
        <f t="array" ref="D586">IF(SUMPRODUCT((成品明细表!$A$6:$A$1000&gt;=$G$4)*(成品明细表!$A$6:$A$1000&lt;=$H$4)*(成品明细表!$C$6:$C$1000=$A586)*(成品明细表!$F$6:$F$1000))=0,"",SUMPRODUCT((成品明细表!$A$6:$A$1000&gt;=$G$4)*(成品明细表!$A$6:$A$1000&lt;=$H$4)*(成品明细表!$C$6:$C$1000=$A586)*(成品明细表!$F$6:$F$1000)))</f>
        <v/>
      </c>
      <c r="E586" s="75" t="str">
        <f t="array" ref="E586">IF(A586="","",VLOOKUP(A586,基础资料!A:E,4,0))</f>
        <v/>
      </c>
      <c r="F586" s="76" t="str">
        <f t="array" ref="F586">IF(OR(A586="",D586=""),"",E586*D586)</f>
        <v/>
      </c>
      <c r="G586" s="74" t="str">
        <f t="array" ref="G586">IF(SUMPRODUCT((成品明细表!$A$6:$A$1000&gt;=$G$4)*(成品明细表!$A$6:$A$1000&lt;=$H$4)*(成品明细表!$C$6:$C$1000=$A586)*(成品明细表!$I$6:$I$1000))=0,"",SUMPRODUCT((成品明细表!$A$6:$A$1000&gt;=$G$4)*(成品明细表!$A$6:$A$1000&lt;=$H$4)*(成品明细表!$C$6:$C$1000=$A586)*(成品明细表!$I$6:$I$1000)))</f>
        <v/>
      </c>
      <c r="H586" s="75" t="str">
        <f t="array" ref="H586">IF(A586="","",VLOOKUP(A586,基础资料!A:E,4,0))</f>
        <v/>
      </c>
      <c r="I586" s="76" t="str">
        <f t="array" ref="I586">IF(OR(A586="",G586=""),"",G586*H586)</f>
        <v/>
      </c>
      <c r="J586" s="74" t="str">
        <f t="array" ref="J586">IF(SUMPRODUCT((成品明细表!$A$6:$A$1000&gt;=$G$4)*(成品明细表!$A$6:$A$1000&lt;=$H$4)*(成品明细表!$C$6:$C$1000=$A586)*(成品明细表!$L$6:$L$1000))=0,"",SUMPRODUCT((成品明细表!$A$6:$A$1000&gt;=$G$4)*(成品明细表!$A$6:$A$1000&lt;=$H$4)*(成品明细表!$C$6:$C$1000=$A586)*(成品明细表!$L$6:$L$1000)))</f>
        <v/>
      </c>
      <c r="K586" s="98" t="str">
        <f t="array" ref="K586">IF(A586="","",VLOOKUP(A586,基础资料!A:E,4,0))</f>
        <v/>
      </c>
      <c r="L586" s="76" t="str">
        <f t="array" ref="L586">IF(OR(A586="",J586=""),"",J586*K586)</f>
        <v/>
      </c>
      <c r="M586" s="74" t="str">
        <f t="array" ref="M586">IF(AND(D586="",G586="",J586=""),"",IF(AND(D586="",G586=""),-J586,IF(AND(D586="",J586=""),-G586,IF(AND(G586="",J586=""),D586,IF(D586="",-G586-J586,IF(G586="",D586-J586,IF(J586="",D586-G586,D586-G586-J586)))))))</f>
        <v/>
      </c>
      <c r="N586" s="98" t="str">
        <f t="array" ref="N586">IF(A586="","",VLOOKUP(A586,基础资料!A:E,4,0))</f>
        <v/>
      </c>
      <c r="O586" s="76" t="str">
        <f t="array" ref="O586">IF(OR(A586="",M586=""),"",N586*M586)</f>
        <v/>
      </c>
    </row>
    <row r="587" spans="1:15" s="44" customFormat="1">
      <c r="A587" s="77"/>
      <c r="B587" s="78"/>
      <c r="C587" s="78"/>
      <c r="D587" s="79" t="str">
        <f t="array" ref="D587">IF(SUMPRODUCT((成品明细表!$A$6:$A$1000&gt;=$G$4)*(成品明细表!$A$6:$A$1000&lt;=$H$4)*(成品明细表!$C$6:$C$1000=$A587)*(成品明细表!$F$6:$F$1000))=0,"",SUMPRODUCT((成品明细表!$A$6:$A$1000&gt;=$G$4)*(成品明细表!$A$6:$A$1000&lt;=$H$4)*(成品明细表!$C$6:$C$1000=$A587)*(成品明细表!$F$6:$F$1000)))</f>
        <v/>
      </c>
      <c r="E587" s="80" t="str">
        <f t="array" ref="E587">IF(A587="","",VLOOKUP(A587,基础资料!A:E,4,0))</f>
        <v/>
      </c>
      <c r="F587" s="81" t="str">
        <f t="array" ref="F587">IF(OR(A587="",D587=""),"",E587*D587)</f>
        <v/>
      </c>
      <c r="G587" s="79" t="str">
        <f t="array" ref="G587">IF(SUMPRODUCT((成品明细表!$A$6:$A$1000&gt;=$G$4)*(成品明细表!$A$6:$A$1000&lt;=$H$4)*(成品明细表!$C$6:$C$1000=$A587)*(成品明细表!$I$6:$I$1000))=0,"",SUMPRODUCT((成品明细表!$A$6:$A$1000&gt;=$G$4)*(成品明细表!$A$6:$A$1000&lt;=$H$4)*(成品明细表!$C$6:$C$1000=$A587)*(成品明细表!$I$6:$I$1000)))</f>
        <v/>
      </c>
      <c r="H587" s="80" t="str">
        <f t="array" ref="H587">IF(A587="","",VLOOKUP(A587,基础资料!A:E,4,0))</f>
        <v/>
      </c>
      <c r="I587" s="81" t="str">
        <f t="array" ref="I587">IF(OR(A587="",G587=""),"",G587*H587)</f>
        <v/>
      </c>
      <c r="J587" s="79" t="str">
        <f t="array" ref="J587">IF(SUMPRODUCT((成品明细表!$A$6:$A$1000&gt;=$G$4)*(成品明细表!$A$6:$A$1000&lt;=$H$4)*(成品明细表!$C$6:$C$1000=$A587)*(成品明细表!$L$6:$L$1000))=0,"",SUMPRODUCT((成品明细表!$A$6:$A$1000&gt;=$G$4)*(成品明细表!$A$6:$A$1000&lt;=$H$4)*(成品明细表!$C$6:$C$1000=$A587)*(成品明细表!$L$6:$L$1000)))</f>
        <v/>
      </c>
      <c r="K587" s="99" t="str">
        <f t="array" ref="K587">IF(A587="","",VLOOKUP(A587,基础资料!A:E,4,0))</f>
        <v/>
      </c>
      <c r="L587" s="81" t="str">
        <f t="array" ref="L587">IF(OR(A587="",J587=""),"",J587*K587)</f>
        <v/>
      </c>
      <c r="M587" s="79" t="str">
        <f t="array" ref="M587">IF(AND(D587="",G587="",J587=""),"",IF(AND(D587="",G587=""),-J587,IF(AND(D587="",J587=""),-G587,IF(AND(G587="",J587=""),D587,IF(D587="",-G587-J587,IF(G587="",D587-J587,IF(J587="",D587-G587,D587-G587-J587)))))))</f>
        <v/>
      </c>
      <c r="N587" s="99" t="str">
        <f t="array" ref="N587">IF(A587="","",VLOOKUP(A587,基础资料!A:E,4,0))</f>
        <v/>
      </c>
      <c r="O587" s="81" t="str">
        <f t="array" ref="O587">IF(OR(A587="",M587=""),"",N587*M587)</f>
        <v/>
      </c>
    </row>
    <row r="588" spans="1:15" s="44" customFormat="1">
      <c r="A588" s="15"/>
      <c r="B588" s="73"/>
      <c r="C588" s="73"/>
      <c r="D588" s="74" t="str">
        <f t="array" ref="D588">IF(SUMPRODUCT((成品明细表!$A$6:$A$1000&gt;=$G$4)*(成品明细表!$A$6:$A$1000&lt;=$H$4)*(成品明细表!$C$6:$C$1000=$A588)*(成品明细表!$F$6:$F$1000))=0,"",SUMPRODUCT((成品明细表!$A$6:$A$1000&gt;=$G$4)*(成品明细表!$A$6:$A$1000&lt;=$H$4)*(成品明细表!$C$6:$C$1000=$A588)*(成品明细表!$F$6:$F$1000)))</f>
        <v/>
      </c>
      <c r="E588" s="75" t="str">
        <f t="array" ref="E588">IF(A588="","",VLOOKUP(A588,基础资料!A:E,4,0))</f>
        <v/>
      </c>
      <c r="F588" s="76" t="str">
        <f t="array" ref="F588">IF(OR(A588="",D588=""),"",E588*D588)</f>
        <v/>
      </c>
      <c r="G588" s="74" t="str">
        <f t="array" ref="G588">IF(SUMPRODUCT((成品明细表!$A$6:$A$1000&gt;=$G$4)*(成品明细表!$A$6:$A$1000&lt;=$H$4)*(成品明细表!$C$6:$C$1000=$A588)*(成品明细表!$I$6:$I$1000))=0,"",SUMPRODUCT((成品明细表!$A$6:$A$1000&gt;=$G$4)*(成品明细表!$A$6:$A$1000&lt;=$H$4)*(成品明细表!$C$6:$C$1000=$A588)*(成品明细表!$I$6:$I$1000)))</f>
        <v/>
      </c>
      <c r="H588" s="75" t="str">
        <f t="array" ref="H588">IF(A588="","",VLOOKUP(A588,基础资料!A:E,4,0))</f>
        <v/>
      </c>
      <c r="I588" s="76" t="str">
        <f t="array" ref="I588">IF(OR(A588="",G588=""),"",G588*H588)</f>
        <v/>
      </c>
      <c r="J588" s="74" t="str">
        <f t="array" ref="J588">IF(SUMPRODUCT((成品明细表!$A$6:$A$1000&gt;=$G$4)*(成品明细表!$A$6:$A$1000&lt;=$H$4)*(成品明细表!$C$6:$C$1000=$A588)*(成品明细表!$L$6:$L$1000))=0,"",SUMPRODUCT((成品明细表!$A$6:$A$1000&gt;=$G$4)*(成品明细表!$A$6:$A$1000&lt;=$H$4)*(成品明细表!$C$6:$C$1000=$A588)*(成品明细表!$L$6:$L$1000)))</f>
        <v/>
      </c>
      <c r="K588" s="98" t="str">
        <f t="array" ref="K588">IF(A588="","",VLOOKUP(A588,基础资料!A:E,4,0))</f>
        <v/>
      </c>
      <c r="L588" s="76" t="str">
        <f t="array" ref="L588">IF(OR(A588="",J588=""),"",J588*K588)</f>
        <v/>
      </c>
      <c r="M588" s="74" t="str">
        <f t="array" ref="M588">IF(AND(D588="",G588="",J588=""),"",IF(AND(D588="",G588=""),-J588,IF(AND(D588="",J588=""),-G588,IF(AND(G588="",J588=""),D588,IF(D588="",-G588-J588,IF(G588="",D588-J588,IF(J588="",D588-G588,D588-G588-J588)))))))</f>
        <v/>
      </c>
      <c r="N588" s="98" t="str">
        <f t="array" ref="N588">IF(A588="","",VLOOKUP(A588,基础资料!A:E,4,0))</f>
        <v/>
      </c>
      <c r="O588" s="76" t="str">
        <f t="array" ref="O588">IF(OR(A588="",M588=""),"",N588*M588)</f>
        <v/>
      </c>
    </row>
    <row r="589" spans="1:15" s="44" customFormat="1">
      <c r="A589" s="77"/>
      <c r="B589" s="78"/>
      <c r="C589" s="78"/>
      <c r="D589" s="79" t="str">
        <f t="array" ref="D589">IF(SUMPRODUCT((成品明细表!$A$6:$A$1000&gt;=$G$4)*(成品明细表!$A$6:$A$1000&lt;=$H$4)*(成品明细表!$C$6:$C$1000=$A589)*(成品明细表!$F$6:$F$1000))=0,"",SUMPRODUCT((成品明细表!$A$6:$A$1000&gt;=$G$4)*(成品明细表!$A$6:$A$1000&lt;=$H$4)*(成品明细表!$C$6:$C$1000=$A589)*(成品明细表!$F$6:$F$1000)))</f>
        <v/>
      </c>
      <c r="E589" s="80" t="str">
        <f t="array" ref="E589">IF(A589="","",VLOOKUP(A589,基础资料!A:E,4,0))</f>
        <v/>
      </c>
      <c r="F589" s="81" t="str">
        <f t="array" ref="F589">IF(OR(A589="",D589=""),"",E589*D589)</f>
        <v/>
      </c>
      <c r="G589" s="79" t="str">
        <f t="array" ref="G589">IF(SUMPRODUCT((成品明细表!$A$6:$A$1000&gt;=$G$4)*(成品明细表!$A$6:$A$1000&lt;=$H$4)*(成品明细表!$C$6:$C$1000=$A589)*(成品明细表!$I$6:$I$1000))=0,"",SUMPRODUCT((成品明细表!$A$6:$A$1000&gt;=$G$4)*(成品明细表!$A$6:$A$1000&lt;=$H$4)*(成品明细表!$C$6:$C$1000=$A589)*(成品明细表!$I$6:$I$1000)))</f>
        <v/>
      </c>
      <c r="H589" s="80" t="str">
        <f t="array" ref="H589">IF(A589="","",VLOOKUP(A589,基础资料!A:E,4,0))</f>
        <v/>
      </c>
      <c r="I589" s="81" t="str">
        <f t="array" ref="I589">IF(OR(A589="",G589=""),"",G589*H589)</f>
        <v/>
      </c>
      <c r="J589" s="79" t="str">
        <f t="array" ref="J589">IF(SUMPRODUCT((成品明细表!$A$6:$A$1000&gt;=$G$4)*(成品明细表!$A$6:$A$1000&lt;=$H$4)*(成品明细表!$C$6:$C$1000=$A589)*(成品明细表!$L$6:$L$1000))=0,"",SUMPRODUCT((成品明细表!$A$6:$A$1000&gt;=$G$4)*(成品明细表!$A$6:$A$1000&lt;=$H$4)*(成品明细表!$C$6:$C$1000=$A589)*(成品明细表!$L$6:$L$1000)))</f>
        <v/>
      </c>
      <c r="K589" s="99" t="str">
        <f t="array" ref="K589">IF(A589="","",VLOOKUP(A589,基础资料!A:E,4,0))</f>
        <v/>
      </c>
      <c r="L589" s="81" t="str">
        <f t="array" ref="L589">IF(OR(A589="",J589=""),"",J589*K589)</f>
        <v/>
      </c>
      <c r="M589" s="79" t="str">
        <f t="array" ref="M589">IF(AND(D589="",G589="",J589=""),"",IF(AND(D589="",G589=""),-J589,IF(AND(D589="",J589=""),-G589,IF(AND(G589="",J589=""),D589,IF(D589="",-G589-J589,IF(G589="",D589-J589,IF(J589="",D589-G589,D589-G589-J589)))))))</f>
        <v/>
      </c>
      <c r="N589" s="99" t="str">
        <f t="array" ref="N589">IF(A589="","",VLOOKUP(A589,基础资料!A:E,4,0))</f>
        <v/>
      </c>
      <c r="O589" s="81" t="str">
        <f t="array" ref="O589">IF(OR(A589="",M589=""),"",N589*M589)</f>
        <v/>
      </c>
    </row>
    <row r="590" spans="1:15" s="44" customFormat="1">
      <c r="A590" s="15"/>
      <c r="B590" s="73"/>
      <c r="C590" s="73"/>
      <c r="D590" s="74" t="str">
        <f t="array" ref="D590">IF(SUMPRODUCT((成品明细表!$A$6:$A$1000&gt;=$G$4)*(成品明细表!$A$6:$A$1000&lt;=$H$4)*(成品明细表!$C$6:$C$1000=$A590)*(成品明细表!$F$6:$F$1000))=0,"",SUMPRODUCT((成品明细表!$A$6:$A$1000&gt;=$G$4)*(成品明细表!$A$6:$A$1000&lt;=$H$4)*(成品明细表!$C$6:$C$1000=$A590)*(成品明细表!$F$6:$F$1000)))</f>
        <v/>
      </c>
      <c r="E590" s="75" t="str">
        <f t="array" ref="E590">IF(A590="","",VLOOKUP(A590,基础资料!A:E,4,0))</f>
        <v/>
      </c>
      <c r="F590" s="76" t="str">
        <f t="array" ref="F590">IF(OR(A590="",D590=""),"",E590*D590)</f>
        <v/>
      </c>
      <c r="G590" s="74" t="str">
        <f t="array" ref="G590">IF(SUMPRODUCT((成品明细表!$A$6:$A$1000&gt;=$G$4)*(成品明细表!$A$6:$A$1000&lt;=$H$4)*(成品明细表!$C$6:$C$1000=$A590)*(成品明细表!$I$6:$I$1000))=0,"",SUMPRODUCT((成品明细表!$A$6:$A$1000&gt;=$G$4)*(成品明细表!$A$6:$A$1000&lt;=$H$4)*(成品明细表!$C$6:$C$1000=$A590)*(成品明细表!$I$6:$I$1000)))</f>
        <v/>
      </c>
      <c r="H590" s="75" t="str">
        <f t="array" ref="H590">IF(A590="","",VLOOKUP(A590,基础资料!A:E,4,0))</f>
        <v/>
      </c>
      <c r="I590" s="76" t="str">
        <f t="array" ref="I590">IF(OR(A590="",G590=""),"",G590*H590)</f>
        <v/>
      </c>
      <c r="J590" s="74" t="str">
        <f t="array" ref="J590">IF(SUMPRODUCT((成品明细表!$A$6:$A$1000&gt;=$G$4)*(成品明细表!$A$6:$A$1000&lt;=$H$4)*(成品明细表!$C$6:$C$1000=$A590)*(成品明细表!$L$6:$L$1000))=0,"",SUMPRODUCT((成品明细表!$A$6:$A$1000&gt;=$G$4)*(成品明细表!$A$6:$A$1000&lt;=$H$4)*(成品明细表!$C$6:$C$1000=$A590)*(成品明细表!$L$6:$L$1000)))</f>
        <v/>
      </c>
      <c r="K590" s="98" t="str">
        <f t="array" ref="K590">IF(A590="","",VLOOKUP(A590,基础资料!A:E,4,0))</f>
        <v/>
      </c>
      <c r="L590" s="76" t="str">
        <f t="array" ref="L590">IF(OR(A590="",J590=""),"",J590*K590)</f>
        <v/>
      </c>
      <c r="M590" s="74" t="str">
        <f t="array" ref="M590">IF(AND(D590="",G590="",J590=""),"",IF(AND(D590="",G590=""),-J590,IF(AND(D590="",J590=""),-G590,IF(AND(G590="",J590=""),D590,IF(D590="",-G590-J590,IF(G590="",D590-J590,IF(J590="",D590-G590,D590-G590-J590)))))))</f>
        <v/>
      </c>
      <c r="N590" s="98" t="str">
        <f t="array" ref="N590">IF(A590="","",VLOOKUP(A590,基础资料!A:E,4,0))</f>
        <v/>
      </c>
      <c r="O590" s="76" t="str">
        <f t="array" ref="O590">IF(OR(A590="",M590=""),"",N590*M590)</f>
        <v/>
      </c>
    </row>
    <row r="591" spans="1:15" s="44" customFormat="1">
      <c r="A591" s="77"/>
      <c r="B591" s="78"/>
      <c r="C591" s="78"/>
      <c r="D591" s="79" t="str">
        <f t="array" ref="D591">IF(SUMPRODUCT((成品明细表!$A$6:$A$1000&gt;=$G$4)*(成品明细表!$A$6:$A$1000&lt;=$H$4)*(成品明细表!$C$6:$C$1000=$A591)*(成品明细表!$F$6:$F$1000))=0,"",SUMPRODUCT((成品明细表!$A$6:$A$1000&gt;=$G$4)*(成品明细表!$A$6:$A$1000&lt;=$H$4)*(成品明细表!$C$6:$C$1000=$A591)*(成品明细表!$F$6:$F$1000)))</f>
        <v/>
      </c>
      <c r="E591" s="80" t="str">
        <f t="array" ref="E591">IF(A591="","",VLOOKUP(A591,基础资料!A:E,4,0))</f>
        <v/>
      </c>
      <c r="F591" s="81" t="str">
        <f t="array" ref="F591">IF(OR(A591="",D591=""),"",E591*D591)</f>
        <v/>
      </c>
      <c r="G591" s="79" t="str">
        <f t="array" ref="G591">IF(SUMPRODUCT((成品明细表!$A$6:$A$1000&gt;=$G$4)*(成品明细表!$A$6:$A$1000&lt;=$H$4)*(成品明细表!$C$6:$C$1000=$A591)*(成品明细表!$I$6:$I$1000))=0,"",SUMPRODUCT((成品明细表!$A$6:$A$1000&gt;=$G$4)*(成品明细表!$A$6:$A$1000&lt;=$H$4)*(成品明细表!$C$6:$C$1000=$A591)*(成品明细表!$I$6:$I$1000)))</f>
        <v/>
      </c>
      <c r="H591" s="80" t="str">
        <f t="array" ref="H591">IF(A591="","",VLOOKUP(A591,基础资料!A:E,4,0))</f>
        <v/>
      </c>
      <c r="I591" s="81" t="str">
        <f t="array" ref="I591">IF(OR(A591="",G591=""),"",G591*H591)</f>
        <v/>
      </c>
      <c r="J591" s="79" t="str">
        <f t="array" ref="J591">IF(SUMPRODUCT((成品明细表!$A$6:$A$1000&gt;=$G$4)*(成品明细表!$A$6:$A$1000&lt;=$H$4)*(成品明细表!$C$6:$C$1000=$A591)*(成品明细表!$L$6:$L$1000))=0,"",SUMPRODUCT((成品明细表!$A$6:$A$1000&gt;=$G$4)*(成品明细表!$A$6:$A$1000&lt;=$H$4)*(成品明细表!$C$6:$C$1000=$A591)*(成品明细表!$L$6:$L$1000)))</f>
        <v/>
      </c>
      <c r="K591" s="99" t="str">
        <f t="array" ref="K591">IF(A591="","",VLOOKUP(A591,基础资料!A:E,4,0))</f>
        <v/>
      </c>
      <c r="L591" s="81" t="str">
        <f t="array" ref="L591">IF(OR(A591="",J591=""),"",J591*K591)</f>
        <v/>
      </c>
      <c r="M591" s="79" t="str">
        <f t="array" ref="M591">IF(AND(D591="",G591="",J591=""),"",IF(AND(D591="",G591=""),-J591,IF(AND(D591="",J591=""),-G591,IF(AND(G591="",J591=""),D591,IF(D591="",-G591-J591,IF(G591="",D591-J591,IF(J591="",D591-G591,D591-G591-J591)))))))</f>
        <v/>
      </c>
      <c r="N591" s="99" t="str">
        <f t="array" ref="N591">IF(A591="","",VLOOKUP(A591,基础资料!A:E,4,0))</f>
        <v/>
      </c>
      <c r="O591" s="81" t="str">
        <f t="array" ref="O591">IF(OR(A591="",M591=""),"",N591*M591)</f>
        <v/>
      </c>
    </row>
    <row r="592" spans="1:15" s="44" customFormat="1">
      <c r="A592" s="15"/>
      <c r="B592" s="73"/>
      <c r="C592" s="73"/>
      <c r="D592" s="74" t="str">
        <f t="array" ref="D592">IF(SUMPRODUCT((成品明细表!$A$6:$A$1000&gt;=$G$4)*(成品明细表!$A$6:$A$1000&lt;=$H$4)*(成品明细表!$C$6:$C$1000=$A592)*(成品明细表!$F$6:$F$1000))=0,"",SUMPRODUCT((成品明细表!$A$6:$A$1000&gt;=$G$4)*(成品明细表!$A$6:$A$1000&lt;=$H$4)*(成品明细表!$C$6:$C$1000=$A592)*(成品明细表!$F$6:$F$1000)))</f>
        <v/>
      </c>
      <c r="E592" s="75" t="str">
        <f t="array" ref="E592">IF(A592="","",VLOOKUP(A592,基础资料!A:E,4,0))</f>
        <v/>
      </c>
      <c r="F592" s="76" t="str">
        <f t="array" ref="F592">IF(OR(A592="",D592=""),"",E592*D592)</f>
        <v/>
      </c>
      <c r="G592" s="74" t="str">
        <f t="array" ref="G592">IF(SUMPRODUCT((成品明细表!$A$6:$A$1000&gt;=$G$4)*(成品明细表!$A$6:$A$1000&lt;=$H$4)*(成品明细表!$C$6:$C$1000=$A592)*(成品明细表!$I$6:$I$1000))=0,"",SUMPRODUCT((成品明细表!$A$6:$A$1000&gt;=$G$4)*(成品明细表!$A$6:$A$1000&lt;=$H$4)*(成品明细表!$C$6:$C$1000=$A592)*(成品明细表!$I$6:$I$1000)))</f>
        <v/>
      </c>
      <c r="H592" s="75" t="str">
        <f t="array" ref="H592">IF(A592="","",VLOOKUP(A592,基础资料!A:E,4,0))</f>
        <v/>
      </c>
      <c r="I592" s="76" t="str">
        <f t="array" ref="I592">IF(OR(A592="",G592=""),"",G592*H592)</f>
        <v/>
      </c>
      <c r="J592" s="74" t="str">
        <f t="array" ref="J592">IF(SUMPRODUCT((成品明细表!$A$6:$A$1000&gt;=$G$4)*(成品明细表!$A$6:$A$1000&lt;=$H$4)*(成品明细表!$C$6:$C$1000=$A592)*(成品明细表!$L$6:$L$1000))=0,"",SUMPRODUCT((成品明细表!$A$6:$A$1000&gt;=$G$4)*(成品明细表!$A$6:$A$1000&lt;=$H$4)*(成品明细表!$C$6:$C$1000=$A592)*(成品明细表!$L$6:$L$1000)))</f>
        <v/>
      </c>
      <c r="K592" s="98" t="str">
        <f t="array" ref="K592">IF(A592="","",VLOOKUP(A592,基础资料!A:E,4,0))</f>
        <v/>
      </c>
      <c r="L592" s="76" t="str">
        <f t="array" ref="L592">IF(OR(A592="",J592=""),"",J592*K592)</f>
        <v/>
      </c>
      <c r="M592" s="74" t="str">
        <f t="array" ref="M592">IF(AND(D592="",G592="",J592=""),"",IF(AND(D592="",G592=""),-J592,IF(AND(D592="",J592=""),-G592,IF(AND(G592="",J592=""),D592,IF(D592="",-G592-J592,IF(G592="",D592-J592,IF(J592="",D592-G592,D592-G592-J592)))))))</f>
        <v/>
      </c>
      <c r="N592" s="98" t="str">
        <f t="array" ref="N592">IF(A592="","",VLOOKUP(A592,基础资料!A:E,4,0))</f>
        <v/>
      </c>
      <c r="O592" s="76" t="str">
        <f t="array" ref="O592">IF(OR(A592="",M592=""),"",N592*M592)</f>
        <v/>
      </c>
    </row>
    <row r="593" spans="1:15" s="44" customFormat="1">
      <c r="A593" s="77"/>
      <c r="B593" s="78"/>
      <c r="C593" s="78"/>
      <c r="D593" s="79" t="str">
        <f t="array" ref="D593">IF(SUMPRODUCT((成品明细表!$A$6:$A$1000&gt;=$G$4)*(成品明细表!$A$6:$A$1000&lt;=$H$4)*(成品明细表!$C$6:$C$1000=$A593)*(成品明细表!$F$6:$F$1000))=0,"",SUMPRODUCT((成品明细表!$A$6:$A$1000&gt;=$G$4)*(成品明细表!$A$6:$A$1000&lt;=$H$4)*(成品明细表!$C$6:$C$1000=$A593)*(成品明细表!$F$6:$F$1000)))</f>
        <v/>
      </c>
      <c r="E593" s="80" t="str">
        <f t="array" ref="E593">IF(A593="","",VLOOKUP(A593,基础资料!A:E,4,0))</f>
        <v/>
      </c>
      <c r="F593" s="81" t="str">
        <f t="array" ref="F593">IF(OR(A593="",D593=""),"",E593*D593)</f>
        <v/>
      </c>
      <c r="G593" s="79" t="str">
        <f t="array" ref="G593">IF(SUMPRODUCT((成品明细表!$A$6:$A$1000&gt;=$G$4)*(成品明细表!$A$6:$A$1000&lt;=$H$4)*(成品明细表!$C$6:$C$1000=$A593)*(成品明细表!$I$6:$I$1000))=0,"",SUMPRODUCT((成品明细表!$A$6:$A$1000&gt;=$G$4)*(成品明细表!$A$6:$A$1000&lt;=$H$4)*(成品明细表!$C$6:$C$1000=$A593)*(成品明细表!$I$6:$I$1000)))</f>
        <v/>
      </c>
      <c r="H593" s="80" t="str">
        <f t="array" ref="H593">IF(A593="","",VLOOKUP(A593,基础资料!A:E,4,0))</f>
        <v/>
      </c>
      <c r="I593" s="81" t="str">
        <f t="array" ref="I593">IF(OR(A593="",G593=""),"",G593*H593)</f>
        <v/>
      </c>
      <c r="J593" s="79" t="str">
        <f t="array" ref="J593">IF(SUMPRODUCT((成品明细表!$A$6:$A$1000&gt;=$G$4)*(成品明细表!$A$6:$A$1000&lt;=$H$4)*(成品明细表!$C$6:$C$1000=$A593)*(成品明细表!$L$6:$L$1000))=0,"",SUMPRODUCT((成品明细表!$A$6:$A$1000&gt;=$G$4)*(成品明细表!$A$6:$A$1000&lt;=$H$4)*(成品明细表!$C$6:$C$1000=$A593)*(成品明细表!$L$6:$L$1000)))</f>
        <v/>
      </c>
      <c r="K593" s="99" t="str">
        <f t="array" ref="K593">IF(A593="","",VLOOKUP(A593,基础资料!A:E,4,0))</f>
        <v/>
      </c>
      <c r="L593" s="81" t="str">
        <f t="array" ref="L593">IF(OR(A593="",J593=""),"",J593*K593)</f>
        <v/>
      </c>
      <c r="M593" s="79" t="str">
        <f t="array" ref="M593">IF(AND(D593="",G593="",J593=""),"",IF(AND(D593="",G593=""),-J593,IF(AND(D593="",J593=""),-G593,IF(AND(G593="",J593=""),D593,IF(D593="",-G593-J593,IF(G593="",D593-J593,IF(J593="",D593-G593,D593-G593-J593)))))))</f>
        <v/>
      </c>
      <c r="N593" s="99" t="str">
        <f t="array" ref="N593">IF(A593="","",VLOOKUP(A593,基础资料!A:E,4,0))</f>
        <v/>
      </c>
      <c r="O593" s="81" t="str">
        <f t="array" ref="O593">IF(OR(A593="",M593=""),"",N593*M593)</f>
        <v/>
      </c>
    </row>
    <row r="594" spans="1:15" s="44" customFormat="1">
      <c r="A594" s="15"/>
      <c r="B594" s="73"/>
      <c r="C594" s="73"/>
      <c r="D594" s="74" t="str">
        <f t="array" ref="D594">IF(SUMPRODUCT((成品明细表!$A$6:$A$1000&gt;=$G$4)*(成品明细表!$A$6:$A$1000&lt;=$H$4)*(成品明细表!$C$6:$C$1000=$A594)*(成品明细表!$F$6:$F$1000))=0,"",SUMPRODUCT((成品明细表!$A$6:$A$1000&gt;=$G$4)*(成品明细表!$A$6:$A$1000&lt;=$H$4)*(成品明细表!$C$6:$C$1000=$A594)*(成品明细表!$F$6:$F$1000)))</f>
        <v/>
      </c>
      <c r="E594" s="75" t="str">
        <f t="array" ref="E594">IF(A594="","",VLOOKUP(A594,基础资料!A:E,4,0))</f>
        <v/>
      </c>
      <c r="F594" s="76" t="str">
        <f t="array" ref="F594">IF(OR(A594="",D594=""),"",E594*D594)</f>
        <v/>
      </c>
      <c r="G594" s="74" t="str">
        <f t="array" ref="G594">IF(SUMPRODUCT((成品明细表!$A$6:$A$1000&gt;=$G$4)*(成品明细表!$A$6:$A$1000&lt;=$H$4)*(成品明细表!$C$6:$C$1000=$A594)*(成品明细表!$I$6:$I$1000))=0,"",SUMPRODUCT((成品明细表!$A$6:$A$1000&gt;=$G$4)*(成品明细表!$A$6:$A$1000&lt;=$H$4)*(成品明细表!$C$6:$C$1000=$A594)*(成品明细表!$I$6:$I$1000)))</f>
        <v/>
      </c>
      <c r="H594" s="75" t="str">
        <f t="array" ref="H594">IF(A594="","",VLOOKUP(A594,基础资料!A:E,4,0))</f>
        <v/>
      </c>
      <c r="I594" s="76" t="str">
        <f t="array" ref="I594">IF(OR(A594="",G594=""),"",G594*H594)</f>
        <v/>
      </c>
      <c r="J594" s="74" t="str">
        <f t="array" ref="J594">IF(SUMPRODUCT((成品明细表!$A$6:$A$1000&gt;=$G$4)*(成品明细表!$A$6:$A$1000&lt;=$H$4)*(成品明细表!$C$6:$C$1000=$A594)*(成品明细表!$L$6:$L$1000))=0,"",SUMPRODUCT((成品明细表!$A$6:$A$1000&gt;=$G$4)*(成品明细表!$A$6:$A$1000&lt;=$H$4)*(成品明细表!$C$6:$C$1000=$A594)*(成品明细表!$L$6:$L$1000)))</f>
        <v/>
      </c>
      <c r="K594" s="98" t="str">
        <f t="array" ref="K594">IF(A594="","",VLOOKUP(A594,基础资料!A:E,4,0))</f>
        <v/>
      </c>
      <c r="L594" s="76" t="str">
        <f t="array" ref="L594">IF(OR(A594="",J594=""),"",J594*K594)</f>
        <v/>
      </c>
      <c r="M594" s="74" t="str">
        <f t="array" ref="M594">IF(AND(D594="",G594="",J594=""),"",IF(AND(D594="",G594=""),-J594,IF(AND(D594="",J594=""),-G594,IF(AND(G594="",J594=""),D594,IF(D594="",-G594-J594,IF(G594="",D594-J594,IF(J594="",D594-G594,D594-G594-J594)))))))</f>
        <v/>
      </c>
      <c r="N594" s="98" t="str">
        <f t="array" ref="N594">IF(A594="","",VLOOKUP(A594,基础资料!A:E,4,0))</f>
        <v/>
      </c>
      <c r="O594" s="76" t="str">
        <f t="array" ref="O594">IF(OR(A594="",M594=""),"",N594*M594)</f>
        <v/>
      </c>
    </row>
    <row r="595" spans="1:15" s="44" customFormat="1">
      <c r="A595" s="77"/>
      <c r="B595" s="78"/>
      <c r="C595" s="78"/>
      <c r="D595" s="79" t="str">
        <f t="array" ref="D595">IF(SUMPRODUCT((成品明细表!$A$6:$A$1000&gt;=$G$4)*(成品明细表!$A$6:$A$1000&lt;=$H$4)*(成品明细表!$C$6:$C$1000=$A595)*(成品明细表!$F$6:$F$1000))=0,"",SUMPRODUCT((成品明细表!$A$6:$A$1000&gt;=$G$4)*(成品明细表!$A$6:$A$1000&lt;=$H$4)*(成品明细表!$C$6:$C$1000=$A595)*(成品明细表!$F$6:$F$1000)))</f>
        <v/>
      </c>
      <c r="E595" s="80" t="str">
        <f t="array" ref="E595">IF(A595="","",VLOOKUP(A595,基础资料!A:E,4,0))</f>
        <v/>
      </c>
      <c r="F595" s="81" t="str">
        <f t="array" ref="F595">IF(OR(A595="",D595=""),"",E595*D595)</f>
        <v/>
      </c>
      <c r="G595" s="79" t="str">
        <f t="array" ref="G595">IF(SUMPRODUCT((成品明细表!$A$6:$A$1000&gt;=$G$4)*(成品明细表!$A$6:$A$1000&lt;=$H$4)*(成品明细表!$C$6:$C$1000=$A595)*(成品明细表!$I$6:$I$1000))=0,"",SUMPRODUCT((成品明细表!$A$6:$A$1000&gt;=$G$4)*(成品明细表!$A$6:$A$1000&lt;=$H$4)*(成品明细表!$C$6:$C$1000=$A595)*(成品明细表!$I$6:$I$1000)))</f>
        <v/>
      </c>
      <c r="H595" s="80" t="str">
        <f t="array" ref="H595">IF(A595="","",VLOOKUP(A595,基础资料!A:E,4,0))</f>
        <v/>
      </c>
      <c r="I595" s="81" t="str">
        <f t="array" ref="I595">IF(OR(A595="",G595=""),"",G595*H595)</f>
        <v/>
      </c>
      <c r="J595" s="79" t="str">
        <f t="array" ref="J595">IF(SUMPRODUCT((成品明细表!$A$6:$A$1000&gt;=$G$4)*(成品明细表!$A$6:$A$1000&lt;=$H$4)*(成品明细表!$C$6:$C$1000=$A595)*(成品明细表!$L$6:$L$1000))=0,"",SUMPRODUCT((成品明细表!$A$6:$A$1000&gt;=$G$4)*(成品明细表!$A$6:$A$1000&lt;=$H$4)*(成品明细表!$C$6:$C$1000=$A595)*(成品明细表!$L$6:$L$1000)))</f>
        <v/>
      </c>
      <c r="K595" s="99" t="str">
        <f t="array" ref="K595">IF(A595="","",VLOOKUP(A595,基础资料!A:E,4,0))</f>
        <v/>
      </c>
      <c r="L595" s="81" t="str">
        <f t="array" ref="L595">IF(OR(A595="",J595=""),"",J595*K595)</f>
        <v/>
      </c>
      <c r="M595" s="79" t="str">
        <f t="array" ref="M595">IF(AND(D595="",G595="",J595=""),"",IF(AND(D595="",G595=""),-J595,IF(AND(D595="",J595=""),-G595,IF(AND(G595="",J595=""),D595,IF(D595="",-G595-J595,IF(G595="",D595-J595,IF(J595="",D595-G595,D595-G595-J595)))))))</f>
        <v/>
      </c>
      <c r="N595" s="99" t="str">
        <f t="array" ref="N595">IF(A595="","",VLOOKUP(A595,基础资料!A:E,4,0))</f>
        <v/>
      </c>
      <c r="O595" s="81" t="str">
        <f t="array" ref="O595">IF(OR(A595="",M595=""),"",N595*M595)</f>
        <v/>
      </c>
    </row>
    <row r="596" spans="1:15" s="44" customFormat="1">
      <c r="A596" s="15"/>
      <c r="B596" s="73"/>
      <c r="C596" s="73"/>
      <c r="D596" s="74" t="str">
        <f t="array" ref="D596">IF(SUMPRODUCT((成品明细表!$A$6:$A$1000&gt;=$G$4)*(成品明细表!$A$6:$A$1000&lt;=$H$4)*(成品明细表!$C$6:$C$1000=$A596)*(成品明细表!$F$6:$F$1000))=0,"",SUMPRODUCT((成品明细表!$A$6:$A$1000&gt;=$G$4)*(成品明细表!$A$6:$A$1000&lt;=$H$4)*(成品明细表!$C$6:$C$1000=$A596)*(成品明细表!$F$6:$F$1000)))</f>
        <v/>
      </c>
      <c r="E596" s="75" t="str">
        <f t="array" ref="E596">IF(A596="","",VLOOKUP(A596,基础资料!A:E,4,0))</f>
        <v/>
      </c>
      <c r="F596" s="76" t="str">
        <f t="array" ref="F596">IF(OR(A596="",D596=""),"",E596*D596)</f>
        <v/>
      </c>
      <c r="G596" s="74" t="str">
        <f t="array" ref="G596">IF(SUMPRODUCT((成品明细表!$A$6:$A$1000&gt;=$G$4)*(成品明细表!$A$6:$A$1000&lt;=$H$4)*(成品明细表!$C$6:$C$1000=$A596)*(成品明细表!$I$6:$I$1000))=0,"",SUMPRODUCT((成品明细表!$A$6:$A$1000&gt;=$G$4)*(成品明细表!$A$6:$A$1000&lt;=$H$4)*(成品明细表!$C$6:$C$1000=$A596)*(成品明细表!$I$6:$I$1000)))</f>
        <v/>
      </c>
      <c r="H596" s="75" t="str">
        <f t="array" ref="H596">IF(A596="","",VLOOKUP(A596,基础资料!A:E,4,0))</f>
        <v/>
      </c>
      <c r="I596" s="76" t="str">
        <f t="array" ref="I596">IF(OR(A596="",G596=""),"",G596*H596)</f>
        <v/>
      </c>
      <c r="J596" s="74" t="str">
        <f t="array" ref="J596">IF(SUMPRODUCT((成品明细表!$A$6:$A$1000&gt;=$G$4)*(成品明细表!$A$6:$A$1000&lt;=$H$4)*(成品明细表!$C$6:$C$1000=$A596)*(成品明细表!$L$6:$L$1000))=0,"",SUMPRODUCT((成品明细表!$A$6:$A$1000&gt;=$G$4)*(成品明细表!$A$6:$A$1000&lt;=$H$4)*(成品明细表!$C$6:$C$1000=$A596)*(成品明细表!$L$6:$L$1000)))</f>
        <v/>
      </c>
      <c r="K596" s="98" t="str">
        <f t="array" ref="K596">IF(A596="","",VLOOKUP(A596,基础资料!A:E,4,0))</f>
        <v/>
      </c>
      <c r="L596" s="76" t="str">
        <f t="array" ref="L596">IF(OR(A596="",J596=""),"",J596*K596)</f>
        <v/>
      </c>
      <c r="M596" s="74" t="str">
        <f t="array" ref="M596">IF(AND(D596="",G596="",J596=""),"",IF(AND(D596="",G596=""),-J596,IF(AND(D596="",J596=""),-G596,IF(AND(G596="",J596=""),D596,IF(D596="",-G596-J596,IF(G596="",D596-J596,IF(J596="",D596-G596,D596-G596-J596)))))))</f>
        <v/>
      </c>
      <c r="N596" s="98" t="str">
        <f t="array" ref="N596">IF(A596="","",VLOOKUP(A596,基础资料!A:E,4,0))</f>
        <v/>
      </c>
      <c r="O596" s="76" t="str">
        <f t="array" ref="O596">IF(OR(A596="",M596=""),"",N596*M596)</f>
        <v/>
      </c>
    </row>
    <row r="597" spans="1:15" s="44" customFormat="1">
      <c r="A597" s="77"/>
      <c r="B597" s="78"/>
      <c r="C597" s="78"/>
      <c r="D597" s="79" t="str">
        <f t="array" ref="D597">IF(SUMPRODUCT((成品明细表!$A$6:$A$1000&gt;=$G$4)*(成品明细表!$A$6:$A$1000&lt;=$H$4)*(成品明细表!$C$6:$C$1000=$A597)*(成品明细表!$F$6:$F$1000))=0,"",SUMPRODUCT((成品明细表!$A$6:$A$1000&gt;=$G$4)*(成品明细表!$A$6:$A$1000&lt;=$H$4)*(成品明细表!$C$6:$C$1000=$A597)*(成品明细表!$F$6:$F$1000)))</f>
        <v/>
      </c>
      <c r="E597" s="80" t="str">
        <f t="array" ref="E597">IF(A597="","",VLOOKUP(A597,基础资料!A:E,4,0))</f>
        <v/>
      </c>
      <c r="F597" s="81" t="str">
        <f t="array" ref="F597">IF(OR(A597="",D597=""),"",E597*D597)</f>
        <v/>
      </c>
      <c r="G597" s="79" t="str">
        <f t="array" ref="G597">IF(SUMPRODUCT((成品明细表!$A$6:$A$1000&gt;=$G$4)*(成品明细表!$A$6:$A$1000&lt;=$H$4)*(成品明细表!$C$6:$C$1000=$A597)*(成品明细表!$I$6:$I$1000))=0,"",SUMPRODUCT((成品明细表!$A$6:$A$1000&gt;=$G$4)*(成品明细表!$A$6:$A$1000&lt;=$H$4)*(成品明细表!$C$6:$C$1000=$A597)*(成品明细表!$I$6:$I$1000)))</f>
        <v/>
      </c>
      <c r="H597" s="80" t="str">
        <f t="array" ref="H597">IF(A597="","",VLOOKUP(A597,基础资料!A:E,4,0))</f>
        <v/>
      </c>
      <c r="I597" s="81" t="str">
        <f t="array" ref="I597">IF(OR(A597="",G597=""),"",G597*H597)</f>
        <v/>
      </c>
      <c r="J597" s="79" t="str">
        <f t="array" ref="J597">IF(SUMPRODUCT((成品明细表!$A$6:$A$1000&gt;=$G$4)*(成品明细表!$A$6:$A$1000&lt;=$H$4)*(成品明细表!$C$6:$C$1000=$A597)*(成品明细表!$L$6:$L$1000))=0,"",SUMPRODUCT((成品明细表!$A$6:$A$1000&gt;=$G$4)*(成品明细表!$A$6:$A$1000&lt;=$H$4)*(成品明细表!$C$6:$C$1000=$A597)*(成品明细表!$L$6:$L$1000)))</f>
        <v/>
      </c>
      <c r="K597" s="99" t="str">
        <f t="array" ref="K597">IF(A597="","",VLOOKUP(A597,基础资料!A:E,4,0))</f>
        <v/>
      </c>
      <c r="L597" s="81" t="str">
        <f t="array" ref="L597">IF(OR(A597="",J597=""),"",J597*K597)</f>
        <v/>
      </c>
      <c r="M597" s="79" t="str">
        <f t="array" ref="M597">IF(AND(D597="",G597="",J597=""),"",IF(AND(D597="",G597=""),-J597,IF(AND(D597="",J597=""),-G597,IF(AND(G597="",J597=""),D597,IF(D597="",-G597-J597,IF(G597="",D597-J597,IF(J597="",D597-G597,D597-G597-J597)))))))</f>
        <v/>
      </c>
      <c r="N597" s="99" t="str">
        <f t="array" ref="N597">IF(A597="","",VLOOKUP(A597,基础资料!A:E,4,0))</f>
        <v/>
      </c>
      <c r="O597" s="81" t="str">
        <f t="array" ref="O597">IF(OR(A597="",M597=""),"",N597*M597)</f>
        <v/>
      </c>
    </row>
    <row r="598" spans="1:15" s="44" customFormat="1">
      <c r="A598" s="15"/>
      <c r="B598" s="73"/>
      <c r="C598" s="73"/>
      <c r="D598" s="74" t="str">
        <f t="array" ref="D598">IF(SUMPRODUCT((成品明细表!$A$6:$A$1000&gt;=$G$4)*(成品明细表!$A$6:$A$1000&lt;=$H$4)*(成品明细表!$C$6:$C$1000=$A598)*(成品明细表!$F$6:$F$1000))=0,"",SUMPRODUCT((成品明细表!$A$6:$A$1000&gt;=$G$4)*(成品明细表!$A$6:$A$1000&lt;=$H$4)*(成品明细表!$C$6:$C$1000=$A598)*(成品明细表!$F$6:$F$1000)))</f>
        <v/>
      </c>
      <c r="E598" s="75" t="str">
        <f t="array" ref="E598">IF(A598="","",VLOOKUP(A598,基础资料!A:E,4,0))</f>
        <v/>
      </c>
      <c r="F598" s="76" t="str">
        <f t="array" ref="F598">IF(OR(A598="",D598=""),"",E598*D598)</f>
        <v/>
      </c>
      <c r="G598" s="74" t="str">
        <f t="array" ref="G598">IF(SUMPRODUCT((成品明细表!$A$6:$A$1000&gt;=$G$4)*(成品明细表!$A$6:$A$1000&lt;=$H$4)*(成品明细表!$C$6:$C$1000=$A598)*(成品明细表!$I$6:$I$1000))=0,"",SUMPRODUCT((成品明细表!$A$6:$A$1000&gt;=$G$4)*(成品明细表!$A$6:$A$1000&lt;=$H$4)*(成品明细表!$C$6:$C$1000=$A598)*(成品明细表!$I$6:$I$1000)))</f>
        <v/>
      </c>
      <c r="H598" s="75" t="str">
        <f t="array" ref="H598">IF(A598="","",VLOOKUP(A598,基础资料!A:E,4,0))</f>
        <v/>
      </c>
      <c r="I598" s="76" t="str">
        <f t="array" ref="I598">IF(OR(A598="",G598=""),"",G598*H598)</f>
        <v/>
      </c>
      <c r="J598" s="74" t="str">
        <f t="array" ref="J598">IF(SUMPRODUCT((成品明细表!$A$6:$A$1000&gt;=$G$4)*(成品明细表!$A$6:$A$1000&lt;=$H$4)*(成品明细表!$C$6:$C$1000=$A598)*(成品明细表!$L$6:$L$1000))=0,"",SUMPRODUCT((成品明细表!$A$6:$A$1000&gt;=$G$4)*(成品明细表!$A$6:$A$1000&lt;=$H$4)*(成品明细表!$C$6:$C$1000=$A598)*(成品明细表!$L$6:$L$1000)))</f>
        <v/>
      </c>
      <c r="K598" s="98" t="str">
        <f t="array" ref="K598">IF(A598="","",VLOOKUP(A598,基础资料!A:E,4,0))</f>
        <v/>
      </c>
      <c r="L598" s="76" t="str">
        <f t="array" ref="L598">IF(OR(A598="",J598=""),"",J598*K598)</f>
        <v/>
      </c>
      <c r="M598" s="74" t="str">
        <f t="array" ref="M598">IF(AND(D598="",G598="",J598=""),"",IF(AND(D598="",G598=""),-J598,IF(AND(D598="",J598=""),-G598,IF(AND(G598="",J598=""),D598,IF(D598="",-G598-J598,IF(G598="",D598-J598,IF(J598="",D598-G598,D598-G598-J598)))))))</f>
        <v/>
      </c>
      <c r="N598" s="98" t="str">
        <f t="array" ref="N598">IF(A598="","",VLOOKUP(A598,基础资料!A:E,4,0))</f>
        <v/>
      </c>
      <c r="O598" s="76" t="str">
        <f t="array" ref="O598">IF(OR(A598="",M598=""),"",N598*M598)</f>
        <v/>
      </c>
    </row>
    <row r="599" spans="1:15" s="44" customFormat="1">
      <c r="A599" s="77"/>
      <c r="B599" s="78"/>
      <c r="C599" s="78"/>
      <c r="D599" s="79" t="str">
        <f t="array" ref="D599">IF(SUMPRODUCT((成品明细表!$A$6:$A$1000&gt;=$G$4)*(成品明细表!$A$6:$A$1000&lt;=$H$4)*(成品明细表!$C$6:$C$1000=$A599)*(成品明细表!$F$6:$F$1000))=0,"",SUMPRODUCT((成品明细表!$A$6:$A$1000&gt;=$G$4)*(成品明细表!$A$6:$A$1000&lt;=$H$4)*(成品明细表!$C$6:$C$1000=$A599)*(成品明细表!$F$6:$F$1000)))</f>
        <v/>
      </c>
      <c r="E599" s="80" t="str">
        <f t="array" ref="E599">IF(A599="","",VLOOKUP(A599,基础资料!A:E,4,0))</f>
        <v/>
      </c>
      <c r="F599" s="81" t="str">
        <f t="array" ref="F599">IF(OR(A599="",D599=""),"",E599*D599)</f>
        <v/>
      </c>
      <c r="G599" s="79" t="str">
        <f t="array" ref="G599">IF(SUMPRODUCT((成品明细表!$A$6:$A$1000&gt;=$G$4)*(成品明细表!$A$6:$A$1000&lt;=$H$4)*(成品明细表!$C$6:$C$1000=$A599)*(成品明细表!$I$6:$I$1000))=0,"",SUMPRODUCT((成品明细表!$A$6:$A$1000&gt;=$G$4)*(成品明细表!$A$6:$A$1000&lt;=$H$4)*(成品明细表!$C$6:$C$1000=$A599)*(成品明细表!$I$6:$I$1000)))</f>
        <v/>
      </c>
      <c r="H599" s="80" t="str">
        <f t="array" ref="H599">IF(A599="","",VLOOKUP(A599,基础资料!A:E,4,0))</f>
        <v/>
      </c>
      <c r="I599" s="81" t="str">
        <f t="array" ref="I599">IF(OR(A599="",G599=""),"",G599*H599)</f>
        <v/>
      </c>
      <c r="J599" s="79" t="str">
        <f t="array" ref="J599">IF(SUMPRODUCT((成品明细表!$A$6:$A$1000&gt;=$G$4)*(成品明细表!$A$6:$A$1000&lt;=$H$4)*(成品明细表!$C$6:$C$1000=$A599)*(成品明细表!$L$6:$L$1000))=0,"",SUMPRODUCT((成品明细表!$A$6:$A$1000&gt;=$G$4)*(成品明细表!$A$6:$A$1000&lt;=$H$4)*(成品明细表!$C$6:$C$1000=$A599)*(成品明细表!$L$6:$L$1000)))</f>
        <v/>
      </c>
      <c r="K599" s="99" t="str">
        <f t="array" ref="K599">IF(A599="","",VLOOKUP(A599,基础资料!A:E,4,0))</f>
        <v/>
      </c>
      <c r="L599" s="81" t="str">
        <f t="array" ref="L599">IF(OR(A599="",J599=""),"",J599*K599)</f>
        <v/>
      </c>
      <c r="M599" s="79" t="str">
        <f t="array" ref="M599">IF(AND(D599="",G599="",J599=""),"",IF(AND(D599="",G599=""),-J599,IF(AND(D599="",J599=""),-G599,IF(AND(G599="",J599=""),D599,IF(D599="",-G599-J599,IF(G599="",D599-J599,IF(J599="",D599-G599,D599-G599-J599)))))))</f>
        <v/>
      </c>
      <c r="N599" s="99" t="str">
        <f t="array" ref="N599">IF(A599="","",VLOOKUP(A599,基础资料!A:E,4,0))</f>
        <v/>
      </c>
      <c r="O599" s="81" t="str">
        <f t="array" ref="O599">IF(OR(A599="",M599=""),"",N599*M599)</f>
        <v/>
      </c>
    </row>
    <row r="600" spans="1:15" s="44" customFormat="1">
      <c r="A600" s="15"/>
      <c r="B600" s="73"/>
      <c r="C600" s="73"/>
      <c r="D600" s="74" t="str">
        <f t="array" ref="D600">IF(SUMPRODUCT((成品明细表!$A$6:$A$1000&gt;=$G$4)*(成品明细表!$A$6:$A$1000&lt;=$H$4)*(成品明细表!$C$6:$C$1000=$A600)*(成品明细表!$F$6:$F$1000))=0,"",SUMPRODUCT((成品明细表!$A$6:$A$1000&gt;=$G$4)*(成品明细表!$A$6:$A$1000&lt;=$H$4)*(成品明细表!$C$6:$C$1000=$A600)*(成品明细表!$F$6:$F$1000)))</f>
        <v/>
      </c>
      <c r="E600" s="75" t="str">
        <f t="array" ref="E600">IF(A600="","",VLOOKUP(A600,基础资料!A:E,4,0))</f>
        <v/>
      </c>
      <c r="F600" s="76" t="str">
        <f t="array" ref="F600">IF(OR(A600="",D600=""),"",E600*D600)</f>
        <v/>
      </c>
      <c r="G600" s="74" t="str">
        <f t="array" ref="G600">IF(SUMPRODUCT((成品明细表!$A$6:$A$1000&gt;=$G$4)*(成品明细表!$A$6:$A$1000&lt;=$H$4)*(成品明细表!$C$6:$C$1000=$A600)*(成品明细表!$I$6:$I$1000))=0,"",SUMPRODUCT((成品明细表!$A$6:$A$1000&gt;=$G$4)*(成品明细表!$A$6:$A$1000&lt;=$H$4)*(成品明细表!$C$6:$C$1000=$A600)*(成品明细表!$I$6:$I$1000)))</f>
        <v/>
      </c>
      <c r="H600" s="75" t="str">
        <f t="array" ref="H600">IF(A600="","",VLOOKUP(A600,基础资料!A:E,4,0))</f>
        <v/>
      </c>
      <c r="I600" s="76" t="str">
        <f t="array" ref="I600">IF(OR(A600="",G600=""),"",G600*H600)</f>
        <v/>
      </c>
      <c r="J600" s="74" t="str">
        <f t="array" ref="J600">IF(SUMPRODUCT((成品明细表!$A$6:$A$1000&gt;=$G$4)*(成品明细表!$A$6:$A$1000&lt;=$H$4)*(成品明细表!$C$6:$C$1000=$A600)*(成品明细表!$L$6:$L$1000))=0,"",SUMPRODUCT((成品明细表!$A$6:$A$1000&gt;=$G$4)*(成品明细表!$A$6:$A$1000&lt;=$H$4)*(成品明细表!$C$6:$C$1000=$A600)*(成品明细表!$L$6:$L$1000)))</f>
        <v/>
      </c>
      <c r="K600" s="98" t="str">
        <f t="array" ref="K600">IF(A600="","",VLOOKUP(A600,基础资料!A:E,4,0))</f>
        <v/>
      </c>
      <c r="L600" s="76" t="str">
        <f t="array" ref="L600">IF(OR(A600="",J600=""),"",J600*K600)</f>
        <v/>
      </c>
      <c r="M600" s="74" t="str">
        <f t="array" ref="M600">IF(AND(D600="",G600="",J600=""),"",IF(AND(D600="",G600=""),-J600,IF(AND(D600="",J600=""),-G600,IF(AND(G600="",J600=""),D600,IF(D600="",-G600-J600,IF(G600="",D600-J600,IF(J600="",D600-G600,D600-G600-J600)))))))</f>
        <v/>
      </c>
      <c r="N600" s="98" t="str">
        <f t="array" ref="N600">IF(A600="","",VLOOKUP(A600,基础资料!A:E,4,0))</f>
        <v/>
      </c>
      <c r="O600" s="76" t="str">
        <f t="array" ref="O600">IF(OR(A600="",M600=""),"",N600*M600)</f>
        <v/>
      </c>
    </row>
    <row r="601" spans="1:15" s="44" customFormat="1">
      <c r="A601" s="77"/>
      <c r="B601" s="78"/>
      <c r="C601" s="78"/>
      <c r="D601" s="79" t="str">
        <f t="array" ref="D601">IF(SUMPRODUCT((成品明细表!$A$6:$A$1000&gt;=$G$4)*(成品明细表!$A$6:$A$1000&lt;=$H$4)*(成品明细表!$C$6:$C$1000=$A601)*(成品明细表!$F$6:$F$1000))=0,"",SUMPRODUCT((成品明细表!$A$6:$A$1000&gt;=$G$4)*(成品明细表!$A$6:$A$1000&lt;=$H$4)*(成品明细表!$C$6:$C$1000=$A601)*(成品明细表!$F$6:$F$1000)))</f>
        <v/>
      </c>
      <c r="E601" s="80" t="str">
        <f t="array" ref="E601">IF(A601="","",VLOOKUP(A601,基础资料!A:E,4,0))</f>
        <v/>
      </c>
      <c r="F601" s="81" t="str">
        <f t="array" ref="F601">IF(OR(A601="",D601=""),"",E601*D601)</f>
        <v/>
      </c>
      <c r="G601" s="79" t="str">
        <f t="array" ref="G601">IF(SUMPRODUCT((成品明细表!$A$6:$A$1000&gt;=$G$4)*(成品明细表!$A$6:$A$1000&lt;=$H$4)*(成品明细表!$C$6:$C$1000=$A601)*(成品明细表!$I$6:$I$1000))=0,"",SUMPRODUCT((成品明细表!$A$6:$A$1000&gt;=$G$4)*(成品明细表!$A$6:$A$1000&lt;=$H$4)*(成品明细表!$C$6:$C$1000=$A601)*(成品明细表!$I$6:$I$1000)))</f>
        <v/>
      </c>
      <c r="H601" s="80" t="str">
        <f t="array" ref="H601">IF(A601="","",VLOOKUP(A601,基础资料!A:E,4,0))</f>
        <v/>
      </c>
      <c r="I601" s="81" t="str">
        <f t="array" ref="I601">IF(OR(A601="",G601=""),"",G601*H601)</f>
        <v/>
      </c>
      <c r="J601" s="79" t="str">
        <f t="array" ref="J601">IF(SUMPRODUCT((成品明细表!$A$6:$A$1000&gt;=$G$4)*(成品明细表!$A$6:$A$1000&lt;=$H$4)*(成品明细表!$C$6:$C$1000=$A601)*(成品明细表!$L$6:$L$1000))=0,"",SUMPRODUCT((成品明细表!$A$6:$A$1000&gt;=$G$4)*(成品明细表!$A$6:$A$1000&lt;=$H$4)*(成品明细表!$C$6:$C$1000=$A601)*(成品明细表!$L$6:$L$1000)))</f>
        <v/>
      </c>
      <c r="K601" s="99" t="str">
        <f t="array" ref="K601">IF(A601="","",VLOOKUP(A601,基础资料!A:E,4,0))</f>
        <v/>
      </c>
      <c r="L601" s="81" t="str">
        <f t="array" ref="L601">IF(OR(A601="",J601=""),"",J601*K601)</f>
        <v/>
      </c>
      <c r="M601" s="79" t="str">
        <f t="array" ref="M601">IF(AND(D601="",G601="",J601=""),"",IF(AND(D601="",G601=""),-J601,IF(AND(D601="",J601=""),-G601,IF(AND(G601="",J601=""),D601,IF(D601="",-G601-J601,IF(G601="",D601-J601,IF(J601="",D601-G601,D601-G601-J601)))))))</f>
        <v/>
      </c>
      <c r="N601" s="99" t="str">
        <f t="array" ref="N601">IF(A601="","",VLOOKUP(A601,基础资料!A:E,4,0))</f>
        <v/>
      </c>
      <c r="O601" s="81" t="str">
        <f t="array" ref="O601">IF(OR(A601="",M601=""),"",N601*M601)</f>
        <v/>
      </c>
    </row>
    <row r="602" spans="1:15" s="44" customFormat="1">
      <c r="A602" s="15"/>
      <c r="B602" s="73"/>
      <c r="C602" s="73"/>
      <c r="D602" s="74" t="str">
        <f t="array" ref="D602">IF(SUMPRODUCT((成品明细表!$A$6:$A$1000&gt;=$G$4)*(成品明细表!$A$6:$A$1000&lt;=$H$4)*(成品明细表!$C$6:$C$1000=$A602)*(成品明细表!$F$6:$F$1000))=0,"",SUMPRODUCT((成品明细表!$A$6:$A$1000&gt;=$G$4)*(成品明细表!$A$6:$A$1000&lt;=$H$4)*(成品明细表!$C$6:$C$1000=$A602)*(成品明细表!$F$6:$F$1000)))</f>
        <v/>
      </c>
      <c r="E602" s="75" t="str">
        <f t="array" ref="E602">IF(A602="","",VLOOKUP(A602,基础资料!A:E,4,0))</f>
        <v/>
      </c>
      <c r="F602" s="76" t="str">
        <f t="array" ref="F602">IF(OR(A602="",D602=""),"",E602*D602)</f>
        <v/>
      </c>
      <c r="G602" s="74" t="str">
        <f t="array" ref="G602">IF(SUMPRODUCT((成品明细表!$A$6:$A$1000&gt;=$G$4)*(成品明细表!$A$6:$A$1000&lt;=$H$4)*(成品明细表!$C$6:$C$1000=$A602)*(成品明细表!$I$6:$I$1000))=0,"",SUMPRODUCT((成品明细表!$A$6:$A$1000&gt;=$G$4)*(成品明细表!$A$6:$A$1000&lt;=$H$4)*(成品明细表!$C$6:$C$1000=$A602)*(成品明细表!$I$6:$I$1000)))</f>
        <v/>
      </c>
      <c r="H602" s="75" t="str">
        <f t="array" ref="H602">IF(A602="","",VLOOKUP(A602,基础资料!A:E,4,0))</f>
        <v/>
      </c>
      <c r="I602" s="76" t="str">
        <f t="array" ref="I602">IF(OR(A602="",G602=""),"",G602*H602)</f>
        <v/>
      </c>
      <c r="J602" s="74" t="str">
        <f t="array" ref="J602">IF(SUMPRODUCT((成品明细表!$A$6:$A$1000&gt;=$G$4)*(成品明细表!$A$6:$A$1000&lt;=$H$4)*(成品明细表!$C$6:$C$1000=$A602)*(成品明细表!$L$6:$L$1000))=0,"",SUMPRODUCT((成品明细表!$A$6:$A$1000&gt;=$G$4)*(成品明细表!$A$6:$A$1000&lt;=$H$4)*(成品明细表!$C$6:$C$1000=$A602)*(成品明细表!$L$6:$L$1000)))</f>
        <v/>
      </c>
      <c r="K602" s="98" t="str">
        <f t="array" ref="K602">IF(A602="","",VLOOKUP(A602,基础资料!A:E,4,0))</f>
        <v/>
      </c>
      <c r="L602" s="76" t="str">
        <f t="array" ref="L602">IF(OR(A602="",J602=""),"",J602*K602)</f>
        <v/>
      </c>
      <c r="M602" s="74" t="str">
        <f t="array" ref="M602">IF(AND(D602="",G602="",J602=""),"",IF(AND(D602="",G602=""),-J602,IF(AND(D602="",J602=""),-G602,IF(AND(G602="",J602=""),D602,IF(D602="",-G602-J602,IF(G602="",D602-J602,IF(J602="",D602-G602,D602-G602-J602)))))))</f>
        <v/>
      </c>
      <c r="N602" s="98" t="str">
        <f t="array" ref="N602">IF(A602="","",VLOOKUP(A602,基础资料!A:E,4,0))</f>
        <v/>
      </c>
      <c r="O602" s="76" t="str">
        <f t="array" ref="O602">IF(OR(A602="",M602=""),"",N602*M602)</f>
        <v/>
      </c>
    </row>
    <row r="603" spans="1:15" s="44" customFormat="1">
      <c r="A603" s="77"/>
      <c r="B603" s="78"/>
      <c r="C603" s="78"/>
      <c r="D603" s="79" t="str">
        <f t="array" ref="D603">IF(SUMPRODUCT((成品明细表!$A$6:$A$1000&gt;=$G$4)*(成品明细表!$A$6:$A$1000&lt;=$H$4)*(成品明细表!$C$6:$C$1000=$A603)*(成品明细表!$F$6:$F$1000))=0,"",SUMPRODUCT((成品明细表!$A$6:$A$1000&gt;=$G$4)*(成品明细表!$A$6:$A$1000&lt;=$H$4)*(成品明细表!$C$6:$C$1000=$A603)*(成品明细表!$F$6:$F$1000)))</f>
        <v/>
      </c>
      <c r="E603" s="80" t="str">
        <f t="array" ref="E603">IF(A603="","",VLOOKUP(A603,基础资料!A:E,4,0))</f>
        <v/>
      </c>
      <c r="F603" s="81" t="str">
        <f t="array" ref="F603">IF(OR(A603="",D603=""),"",E603*D603)</f>
        <v/>
      </c>
      <c r="G603" s="79" t="str">
        <f t="array" ref="G603">IF(SUMPRODUCT((成品明细表!$A$6:$A$1000&gt;=$G$4)*(成品明细表!$A$6:$A$1000&lt;=$H$4)*(成品明细表!$C$6:$C$1000=$A603)*(成品明细表!$I$6:$I$1000))=0,"",SUMPRODUCT((成品明细表!$A$6:$A$1000&gt;=$G$4)*(成品明细表!$A$6:$A$1000&lt;=$H$4)*(成品明细表!$C$6:$C$1000=$A603)*(成品明细表!$I$6:$I$1000)))</f>
        <v/>
      </c>
      <c r="H603" s="80" t="str">
        <f t="array" ref="H603">IF(A603="","",VLOOKUP(A603,基础资料!A:E,4,0))</f>
        <v/>
      </c>
      <c r="I603" s="81" t="str">
        <f t="array" ref="I603">IF(OR(A603="",G603=""),"",G603*H603)</f>
        <v/>
      </c>
      <c r="J603" s="79" t="str">
        <f t="array" ref="J603">IF(SUMPRODUCT((成品明细表!$A$6:$A$1000&gt;=$G$4)*(成品明细表!$A$6:$A$1000&lt;=$H$4)*(成品明细表!$C$6:$C$1000=$A603)*(成品明细表!$L$6:$L$1000))=0,"",SUMPRODUCT((成品明细表!$A$6:$A$1000&gt;=$G$4)*(成品明细表!$A$6:$A$1000&lt;=$H$4)*(成品明细表!$C$6:$C$1000=$A603)*(成品明细表!$L$6:$L$1000)))</f>
        <v/>
      </c>
      <c r="K603" s="99" t="str">
        <f t="array" ref="K603">IF(A603="","",VLOOKUP(A603,基础资料!A:E,4,0))</f>
        <v/>
      </c>
      <c r="L603" s="81" t="str">
        <f t="array" ref="L603">IF(OR(A603="",J603=""),"",J603*K603)</f>
        <v/>
      </c>
      <c r="M603" s="79" t="str">
        <f t="array" ref="M603">IF(AND(D603="",G603="",J603=""),"",IF(AND(D603="",G603=""),-J603,IF(AND(D603="",J603=""),-G603,IF(AND(G603="",J603=""),D603,IF(D603="",-G603-J603,IF(G603="",D603-J603,IF(J603="",D603-G603,D603-G603-J603)))))))</f>
        <v/>
      </c>
      <c r="N603" s="99" t="str">
        <f t="array" ref="N603">IF(A603="","",VLOOKUP(A603,基础资料!A:E,4,0))</f>
        <v/>
      </c>
      <c r="O603" s="81" t="str">
        <f t="array" ref="O603">IF(OR(A603="",M603=""),"",N603*M603)</f>
        <v/>
      </c>
    </row>
    <row r="604" spans="1:15" s="44" customFormat="1">
      <c r="A604" s="15"/>
      <c r="B604" s="73"/>
      <c r="C604" s="73"/>
      <c r="D604" s="74" t="str">
        <f t="array" ref="D604">IF(SUMPRODUCT((成品明细表!$A$6:$A$1000&gt;=$G$4)*(成品明细表!$A$6:$A$1000&lt;=$H$4)*(成品明细表!$C$6:$C$1000=$A604)*(成品明细表!$F$6:$F$1000))=0,"",SUMPRODUCT((成品明细表!$A$6:$A$1000&gt;=$G$4)*(成品明细表!$A$6:$A$1000&lt;=$H$4)*(成品明细表!$C$6:$C$1000=$A604)*(成品明细表!$F$6:$F$1000)))</f>
        <v/>
      </c>
      <c r="E604" s="75" t="str">
        <f t="array" ref="E604">IF(A604="","",VLOOKUP(A604,基础资料!A:E,4,0))</f>
        <v/>
      </c>
      <c r="F604" s="76" t="str">
        <f t="array" ref="F604">IF(OR(A604="",D604=""),"",E604*D604)</f>
        <v/>
      </c>
      <c r="G604" s="74" t="str">
        <f t="array" ref="G604">IF(SUMPRODUCT((成品明细表!$A$6:$A$1000&gt;=$G$4)*(成品明细表!$A$6:$A$1000&lt;=$H$4)*(成品明细表!$C$6:$C$1000=$A604)*(成品明细表!$I$6:$I$1000))=0,"",SUMPRODUCT((成品明细表!$A$6:$A$1000&gt;=$G$4)*(成品明细表!$A$6:$A$1000&lt;=$H$4)*(成品明细表!$C$6:$C$1000=$A604)*(成品明细表!$I$6:$I$1000)))</f>
        <v/>
      </c>
      <c r="H604" s="75" t="str">
        <f t="array" ref="H604">IF(A604="","",VLOOKUP(A604,基础资料!A:E,4,0))</f>
        <v/>
      </c>
      <c r="I604" s="76" t="str">
        <f t="array" ref="I604">IF(OR(A604="",G604=""),"",G604*H604)</f>
        <v/>
      </c>
      <c r="J604" s="74" t="str">
        <f t="array" ref="J604">IF(SUMPRODUCT((成品明细表!$A$6:$A$1000&gt;=$G$4)*(成品明细表!$A$6:$A$1000&lt;=$H$4)*(成品明细表!$C$6:$C$1000=$A604)*(成品明细表!$L$6:$L$1000))=0,"",SUMPRODUCT((成品明细表!$A$6:$A$1000&gt;=$G$4)*(成品明细表!$A$6:$A$1000&lt;=$H$4)*(成品明细表!$C$6:$C$1000=$A604)*(成品明细表!$L$6:$L$1000)))</f>
        <v/>
      </c>
      <c r="K604" s="98" t="str">
        <f t="array" ref="K604">IF(A604="","",VLOOKUP(A604,基础资料!A:E,4,0))</f>
        <v/>
      </c>
      <c r="L604" s="76" t="str">
        <f t="array" ref="L604">IF(OR(A604="",J604=""),"",J604*K604)</f>
        <v/>
      </c>
      <c r="M604" s="74" t="str">
        <f t="array" ref="M604">IF(AND(D604="",G604="",J604=""),"",IF(AND(D604="",G604=""),-J604,IF(AND(D604="",J604=""),-G604,IF(AND(G604="",J604=""),D604,IF(D604="",-G604-J604,IF(G604="",D604-J604,IF(J604="",D604-G604,D604-G604-J604)))))))</f>
        <v/>
      </c>
      <c r="N604" s="98" t="str">
        <f t="array" ref="N604">IF(A604="","",VLOOKUP(A604,基础资料!A:E,4,0))</f>
        <v/>
      </c>
      <c r="O604" s="76" t="str">
        <f t="array" ref="O604">IF(OR(A604="",M604=""),"",N604*M604)</f>
        <v/>
      </c>
    </row>
    <row r="605" spans="1:15" s="44" customFormat="1">
      <c r="A605" s="77"/>
      <c r="B605" s="78"/>
      <c r="C605" s="78"/>
      <c r="D605" s="79" t="str">
        <f t="array" ref="D605">IF(SUMPRODUCT((成品明细表!$A$6:$A$1000&gt;=$G$4)*(成品明细表!$A$6:$A$1000&lt;=$H$4)*(成品明细表!$C$6:$C$1000=$A605)*(成品明细表!$F$6:$F$1000))=0,"",SUMPRODUCT((成品明细表!$A$6:$A$1000&gt;=$G$4)*(成品明细表!$A$6:$A$1000&lt;=$H$4)*(成品明细表!$C$6:$C$1000=$A605)*(成品明细表!$F$6:$F$1000)))</f>
        <v/>
      </c>
      <c r="E605" s="80" t="str">
        <f t="array" ref="E605">IF(A605="","",VLOOKUP(A605,基础资料!A:E,4,0))</f>
        <v/>
      </c>
      <c r="F605" s="81" t="str">
        <f t="array" ref="F605">IF(OR(A605="",D605=""),"",E605*D605)</f>
        <v/>
      </c>
      <c r="G605" s="79" t="str">
        <f t="array" ref="G605">IF(SUMPRODUCT((成品明细表!$A$6:$A$1000&gt;=$G$4)*(成品明细表!$A$6:$A$1000&lt;=$H$4)*(成品明细表!$C$6:$C$1000=$A605)*(成品明细表!$I$6:$I$1000))=0,"",SUMPRODUCT((成品明细表!$A$6:$A$1000&gt;=$G$4)*(成品明细表!$A$6:$A$1000&lt;=$H$4)*(成品明细表!$C$6:$C$1000=$A605)*(成品明细表!$I$6:$I$1000)))</f>
        <v/>
      </c>
      <c r="H605" s="80" t="str">
        <f t="array" ref="H605">IF(A605="","",VLOOKUP(A605,基础资料!A:E,4,0))</f>
        <v/>
      </c>
      <c r="I605" s="81" t="str">
        <f t="array" ref="I605">IF(OR(A605="",G605=""),"",G605*H605)</f>
        <v/>
      </c>
      <c r="J605" s="79" t="str">
        <f t="array" ref="J605">IF(SUMPRODUCT((成品明细表!$A$6:$A$1000&gt;=$G$4)*(成品明细表!$A$6:$A$1000&lt;=$H$4)*(成品明细表!$C$6:$C$1000=$A605)*(成品明细表!$L$6:$L$1000))=0,"",SUMPRODUCT((成品明细表!$A$6:$A$1000&gt;=$G$4)*(成品明细表!$A$6:$A$1000&lt;=$H$4)*(成品明细表!$C$6:$C$1000=$A605)*(成品明细表!$L$6:$L$1000)))</f>
        <v/>
      </c>
      <c r="K605" s="99" t="str">
        <f t="array" ref="K605">IF(A605="","",VLOOKUP(A605,基础资料!A:E,4,0))</f>
        <v/>
      </c>
      <c r="L605" s="81" t="str">
        <f t="array" ref="L605">IF(OR(A605="",J605=""),"",J605*K605)</f>
        <v/>
      </c>
      <c r="M605" s="79" t="str">
        <f t="array" ref="M605">IF(AND(D605="",G605="",J605=""),"",IF(AND(D605="",G605=""),-J605,IF(AND(D605="",J605=""),-G605,IF(AND(G605="",J605=""),D605,IF(D605="",-G605-J605,IF(G605="",D605-J605,IF(J605="",D605-G605,D605-G605-J605)))))))</f>
        <v/>
      </c>
      <c r="N605" s="99" t="str">
        <f t="array" ref="N605">IF(A605="","",VLOOKUP(A605,基础资料!A:E,4,0))</f>
        <v/>
      </c>
      <c r="O605" s="81" t="str">
        <f t="array" ref="O605">IF(OR(A605="",M605=""),"",N605*M605)</f>
        <v/>
      </c>
    </row>
    <row r="606" spans="1:15" s="44" customFormat="1">
      <c r="A606" s="15"/>
      <c r="B606" s="73"/>
      <c r="C606" s="73"/>
      <c r="D606" s="74" t="str">
        <f t="array" ref="D606">IF(SUMPRODUCT((成品明细表!$A$6:$A$1000&gt;=$G$4)*(成品明细表!$A$6:$A$1000&lt;=$H$4)*(成品明细表!$C$6:$C$1000=$A606)*(成品明细表!$F$6:$F$1000))=0,"",SUMPRODUCT((成品明细表!$A$6:$A$1000&gt;=$G$4)*(成品明细表!$A$6:$A$1000&lt;=$H$4)*(成品明细表!$C$6:$C$1000=$A606)*(成品明细表!$F$6:$F$1000)))</f>
        <v/>
      </c>
      <c r="E606" s="75" t="str">
        <f t="array" ref="E606">IF(A606="","",VLOOKUP(A606,基础资料!A:E,4,0))</f>
        <v/>
      </c>
      <c r="F606" s="76" t="str">
        <f t="array" ref="F606">IF(OR(A606="",D606=""),"",E606*D606)</f>
        <v/>
      </c>
      <c r="G606" s="74" t="str">
        <f t="array" ref="G606">IF(SUMPRODUCT((成品明细表!$A$6:$A$1000&gt;=$G$4)*(成品明细表!$A$6:$A$1000&lt;=$H$4)*(成品明细表!$C$6:$C$1000=$A606)*(成品明细表!$I$6:$I$1000))=0,"",SUMPRODUCT((成品明细表!$A$6:$A$1000&gt;=$G$4)*(成品明细表!$A$6:$A$1000&lt;=$H$4)*(成品明细表!$C$6:$C$1000=$A606)*(成品明细表!$I$6:$I$1000)))</f>
        <v/>
      </c>
      <c r="H606" s="75" t="str">
        <f t="array" ref="H606">IF(A606="","",VLOOKUP(A606,基础资料!A:E,4,0))</f>
        <v/>
      </c>
      <c r="I606" s="76" t="str">
        <f t="array" ref="I606">IF(OR(A606="",G606=""),"",G606*H606)</f>
        <v/>
      </c>
      <c r="J606" s="74" t="str">
        <f t="array" ref="J606">IF(SUMPRODUCT((成品明细表!$A$6:$A$1000&gt;=$G$4)*(成品明细表!$A$6:$A$1000&lt;=$H$4)*(成品明细表!$C$6:$C$1000=$A606)*(成品明细表!$L$6:$L$1000))=0,"",SUMPRODUCT((成品明细表!$A$6:$A$1000&gt;=$G$4)*(成品明细表!$A$6:$A$1000&lt;=$H$4)*(成品明细表!$C$6:$C$1000=$A606)*(成品明细表!$L$6:$L$1000)))</f>
        <v/>
      </c>
      <c r="K606" s="98" t="str">
        <f t="array" ref="K606">IF(A606="","",VLOOKUP(A606,基础资料!A:E,4,0))</f>
        <v/>
      </c>
      <c r="L606" s="76" t="str">
        <f t="array" ref="L606">IF(OR(A606="",J606=""),"",J606*K606)</f>
        <v/>
      </c>
      <c r="M606" s="74" t="str">
        <f t="array" ref="M606">IF(AND(D606="",G606="",J606=""),"",IF(AND(D606="",G606=""),-J606,IF(AND(D606="",J606=""),-G606,IF(AND(G606="",J606=""),D606,IF(D606="",-G606-J606,IF(G606="",D606-J606,IF(J606="",D606-G606,D606-G606-J606)))))))</f>
        <v/>
      </c>
      <c r="N606" s="98" t="str">
        <f t="array" ref="N606">IF(A606="","",VLOOKUP(A606,基础资料!A:E,4,0))</f>
        <v/>
      </c>
      <c r="O606" s="76" t="str">
        <f t="array" ref="O606">IF(OR(A606="",M606=""),"",N606*M606)</f>
        <v/>
      </c>
    </row>
    <row r="607" spans="1:15" s="44" customFormat="1">
      <c r="A607" s="77"/>
      <c r="B607" s="78"/>
      <c r="C607" s="78"/>
      <c r="D607" s="79" t="str">
        <f t="array" ref="D607">IF(SUMPRODUCT((成品明细表!$A$6:$A$1000&gt;=$G$4)*(成品明细表!$A$6:$A$1000&lt;=$H$4)*(成品明细表!$C$6:$C$1000=$A607)*(成品明细表!$F$6:$F$1000))=0,"",SUMPRODUCT((成品明细表!$A$6:$A$1000&gt;=$G$4)*(成品明细表!$A$6:$A$1000&lt;=$H$4)*(成品明细表!$C$6:$C$1000=$A607)*(成品明细表!$F$6:$F$1000)))</f>
        <v/>
      </c>
      <c r="E607" s="80" t="str">
        <f t="array" ref="E607">IF(A607="","",VLOOKUP(A607,基础资料!A:E,4,0))</f>
        <v/>
      </c>
      <c r="F607" s="81" t="str">
        <f t="array" ref="F607">IF(OR(A607="",D607=""),"",E607*D607)</f>
        <v/>
      </c>
      <c r="G607" s="79" t="str">
        <f t="array" ref="G607">IF(SUMPRODUCT((成品明细表!$A$6:$A$1000&gt;=$G$4)*(成品明细表!$A$6:$A$1000&lt;=$H$4)*(成品明细表!$C$6:$C$1000=$A607)*(成品明细表!$I$6:$I$1000))=0,"",SUMPRODUCT((成品明细表!$A$6:$A$1000&gt;=$G$4)*(成品明细表!$A$6:$A$1000&lt;=$H$4)*(成品明细表!$C$6:$C$1000=$A607)*(成品明细表!$I$6:$I$1000)))</f>
        <v/>
      </c>
      <c r="H607" s="80" t="str">
        <f t="array" ref="H607">IF(A607="","",VLOOKUP(A607,基础资料!A:E,4,0))</f>
        <v/>
      </c>
      <c r="I607" s="81" t="str">
        <f t="array" ref="I607">IF(OR(A607="",G607=""),"",G607*H607)</f>
        <v/>
      </c>
      <c r="J607" s="79" t="str">
        <f t="array" ref="J607">IF(SUMPRODUCT((成品明细表!$A$6:$A$1000&gt;=$G$4)*(成品明细表!$A$6:$A$1000&lt;=$H$4)*(成品明细表!$C$6:$C$1000=$A607)*(成品明细表!$L$6:$L$1000))=0,"",SUMPRODUCT((成品明细表!$A$6:$A$1000&gt;=$G$4)*(成品明细表!$A$6:$A$1000&lt;=$H$4)*(成品明细表!$C$6:$C$1000=$A607)*(成品明细表!$L$6:$L$1000)))</f>
        <v/>
      </c>
      <c r="K607" s="99" t="str">
        <f t="array" ref="K607">IF(A607="","",VLOOKUP(A607,基础资料!A:E,4,0))</f>
        <v/>
      </c>
      <c r="L607" s="81" t="str">
        <f t="array" ref="L607">IF(OR(A607="",J607=""),"",J607*K607)</f>
        <v/>
      </c>
      <c r="M607" s="79" t="str">
        <f t="array" ref="M607">IF(AND(D607="",G607="",J607=""),"",IF(AND(D607="",G607=""),-J607,IF(AND(D607="",J607=""),-G607,IF(AND(G607="",J607=""),D607,IF(D607="",-G607-J607,IF(G607="",D607-J607,IF(J607="",D607-G607,D607-G607-J607)))))))</f>
        <v/>
      </c>
      <c r="N607" s="99" t="str">
        <f t="array" ref="N607">IF(A607="","",VLOOKUP(A607,基础资料!A:E,4,0))</f>
        <v/>
      </c>
      <c r="O607" s="81" t="str">
        <f t="array" ref="O607">IF(OR(A607="",M607=""),"",N607*M607)</f>
        <v/>
      </c>
    </row>
    <row r="608" spans="1:15" s="44" customFormat="1">
      <c r="A608" s="15"/>
      <c r="B608" s="73"/>
      <c r="C608" s="73"/>
      <c r="D608" s="74" t="str">
        <f t="array" ref="D608">IF(SUMPRODUCT((成品明细表!$A$6:$A$1000&gt;=$G$4)*(成品明细表!$A$6:$A$1000&lt;=$H$4)*(成品明细表!$C$6:$C$1000=$A608)*(成品明细表!$F$6:$F$1000))=0,"",SUMPRODUCT((成品明细表!$A$6:$A$1000&gt;=$G$4)*(成品明细表!$A$6:$A$1000&lt;=$H$4)*(成品明细表!$C$6:$C$1000=$A608)*(成品明细表!$F$6:$F$1000)))</f>
        <v/>
      </c>
      <c r="E608" s="75" t="str">
        <f t="array" ref="E608">IF(A608="","",VLOOKUP(A608,基础资料!A:E,4,0))</f>
        <v/>
      </c>
      <c r="F608" s="76" t="str">
        <f t="array" ref="F608">IF(OR(A608="",D608=""),"",E608*D608)</f>
        <v/>
      </c>
      <c r="G608" s="74" t="str">
        <f t="array" ref="G608">IF(SUMPRODUCT((成品明细表!$A$6:$A$1000&gt;=$G$4)*(成品明细表!$A$6:$A$1000&lt;=$H$4)*(成品明细表!$C$6:$C$1000=$A608)*(成品明细表!$I$6:$I$1000))=0,"",SUMPRODUCT((成品明细表!$A$6:$A$1000&gt;=$G$4)*(成品明细表!$A$6:$A$1000&lt;=$H$4)*(成品明细表!$C$6:$C$1000=$A608)*(成品明细表!$I$6:$I$1000)))</f>
        <v/>
      </c>
      <c r="H608" s="75" t="str">
        <f t="array" ref="H608">IF(A608="","",VLOOKUP(A608,基础资料!A:E,4,0))</f>
        <v/>
      </c>
      <c r="I608" s="76" t="str">
        <f t="array" ref="I608">IF(OR(A608="",G608=""),"",G608*H608)</f>
        <v/>
      </c>
      <c r="J608" s="74" t="str">
        <f t="array" ref="J608">IF(SUMPRODUCT((成品明细表!$A$6:$A$1000&gt;=$G$4)*(成品明细表!$A$6:$A$1000&lt;=$H$4)*(成品明细表!$C$6:$C$1000=$A608)*(成品明细表!$L$6:$L$1000))=0,"",SUMPRODUCT((成品明细表!$A$6:$A$1000&gt;=$G$4)*(成品明细表!$A$6:$A$1000&lt;=$H$4)*(成品明细表!$C$6:$C$1000=$A608)*(成品明细表!$L$6:$L$1000)))</f>
        <v/>
      </c>
      <c r="K608" s="98" t="str">
        <f t="array" ref="K608">IF(A608="","",VLOOKUP(A608,基础资料!A:E,4,0))</f>
        <v/>
      </c>
      <c r="L608" s="76" t="str">
        <f t="array" ref="L608">IF(OR(A608="",J608=""),"",J608*K608)</f>
        <v/>
      </c>
      <c r="M608" s="74" t="str">
        <f t="array" ref="M608">IF(AND(D608="",G608="",J608=""),"",IF(AND(D608="",G608=""),-J608,IF(AND(D608="",J608=""),-G608,IF(AND(G608="",J608=""),D608,IF(D608="",-G608-J608,IF(G608="",D608-J608,IF(J608="",D608-G608,D608-G608-J608)))))))</f>
        <v/>
      </c>
      <c r="N608" s="98" t="str">
        <f t="array" ref="N608">IF(A608="","",VLOOKUP(A608,基础资料!A:E,4,0))</f>
        <v/>
      </c>
      <c r="O608" s="76" t="str">
        <f t="array" ref="O608">IF(OR(A608="",M608=""),"",N608*M608)</f>
        <v/>
      </c>
    </row>
    <row r="609" spans="1:15" s="44" customFormat="1">
      <c r="A609" s="77"/>
      <c r="B609" s="78"/>
      <c r="C609" s="78"/>
      <c r="D609" s="79" t="str">
        <f t="array" ref="D609">IF(SUMPRODUCT((成品明细表!$A$6:$A$1000&gt;=$G$4)*(成品明细表!$A$6:$A$1000&lt;=$H$4)*(成品明细表!$C$6:$C$1000=$A609)*(成品明细表!$F$6:$F$1000))=0,"",SUMPRODUCT((成品明细表!$A$6:$A$1000&gt;=$G$4)*(成品明细表!$A$6:$A$1000&lt;=$H$4)*(成品明细表!$C$6:$C$1000=$A609)*(成品明细表!$F$6:$F$1000)))</f>
        <v/>
      </c>
      <c r="E609" s="80" t="str">
        <f t="array" ref="E609">IF(A609="","",VLOOKUP(A609,基础资料!A:E,4,0))</f>
        <v/>
      </c>
      <c r="F609" s="81" t="str">
        <f t="array" ref="F609">IF(OR(A609="",D609=""),"",E609*D609)</f>
        <v/>
      </c>
      <c r="G609" s="79" t="str">
        <f t="array" ref="G609">IF(SUMPRODUCT((成品明细表!$A$6:$A$1000&gt;=$G$4)*(成品明细表!$A$6:$A$1000&lt;=$H$4)*(成品明细表!$C$6:$C$1000=$A609)*(成品明细表!$I$6:$I$1000))=0,"",SUMPRODUCT((成品明细表!$A$6:$A$1000&gt;=$G$4)*(成品明细表!$A$6:$A$1000&lt;=$H$4)*(成品明细表!$C$6:$C$1000=$A609)*(成品明细表!$I$6:$I$1000)))</f>
        <v/>
      </c>
      <c r="H609" s="80" t="str">
        <f t="array" ref="H609">IF(A609="","",VLOOKUP(A609,基础资料!A:E,4,0))</f>
        <v/>
      </c>
      <c r="I609" s="81" t="str">
        <f t="array" ref="I609">IF(OR(A609="",G609=""),"",G609*H609)</f>
        <v/>
      </c>
      <c r="J609" s="79" t="str">
        <f t="array" ref="J609">IF(SUMPRODUCT((成品明细表!$A$6:$A$1000&gt;=$G$4)*(成品明细表!$A$6:$A$1000&lt;=$H$4)*(成品明细表!$C$6:$C$1000=$A609)*(成品明细表!$L$6:$L$1000))=0,"",SUMPRODUCT((成品明细表!$A$6:$A$1000&gt;=$G$4)*(成品明细表!$A$6:$A$1000&lt;=$H$4)*(成品明细表!$C$6:$C$1000=$A609)*(成品明细表!$L$6:$L$1000)))</f>
        <v/>
      </c>
      <c r="K609" s="99" t="str">
        <f t="array" ref="K609">IF(A609="","",VLOOKUP(A609,基础资料!A:E,4,0))</f>
        <v/>
      </c>
      <c r="L609" s="81" t="str">
        <f t="array" ref="L609">IF(OR(A609="",J609=""),"",J609*K609)</f>
        <v/>
      </c>
      <c r="M609" s="79" t="str">
        <f t="array" ref="M609">IF(AND(D609="",G609="",J609=""),"",IF(AND(D609="",G609=""),-J609,IF(AND(D609="",J609=""),-G609,IF(AND(G609="",J609=""),D609,IF(D609="",-G609-J609,IF(G609="",D609-J609,IF(J609="",D609-G609,D609-G609-J609)))))))</f>
        <v/>
      </c>
      <c r="N609" s="99" t="str">
        <f t="array" ref="N609">IF(A609="","",VLOOKUP(A609,基础资料!A:E,4,0))</f>
        <v/>
      </c>
      <c r="O609" s="81" t="str">
        <f t="array" ref="O609">IF(OR(A609="",M609=""),"",N609*M609)</f>
        <v/>
      </c>
    </row>
    <row r="610" spans="1:15" s="44" customFormat="1">
      <c r="A610" s="15"/>
      <c r="B610" s="73"/>
      <c r="C610" s="73"/>
      <c r="D610" s="74" t="str">
        <f t="array" ref="D610">IF(SUMPRODUCT((成品明细表!$A$6:$A$1000&gt;=$G$4)*(成品明细表!$A$6:$A$1000&lt;=$H$4)*(成品明细表!$C$6:$C$1000=$A610)*(成品明细表!$F$6:$F$1000))=0,"",SUMPRODUCT((成品明细表!$A$6:$A$1000&gt;=$G$4)*(成品明细表!$A$6:$A$1000&lt;=$H$4)*(成品明细表!$C$6:$C$1000=$A610)*(成品明细表!$F$6:$F$1000)))</f>
        <v/>
      </c>
      <c r="E610" s="75" t="str">
        <f t="array" ref="E610">IF(A610="","",VLOOKUP(A610,基础资料!A:E,4,0))</f>
        <v/>
      </c>
      <c r="F610" s="76" t="str">
        <f t="array" ref="F610">IF(OR(A610="",D610=""),"",E610*D610)</f>
        <v/>
      </c>
      <c r="G610" s="74" t="str">
        <f t="array" ref="G610">IF(SUMPRODUCT((成品明细表!$A$6:$A$1000&gt;=$G$4)*(成品明细表!$A$6:$A$1000&lt;=$H$4)*(成品明细表!$C$6:$C$1000=$A610)*(成品明细表!$I$6:$I$1000))=0,"",SUMPRODUCT((成品明细表!$A$6:$A$1000&gt;=$G$4)*(成品明细表!$A$6:$A$1000&lt;=$H$4)*(成品明细表!$C$6:$C$1000=$A610)*(成品明细表!$I$6:$I$1000)))</f>
        <v/>
      </c>
      <c r="H610" s="75" t="str">
        <f t="array" ref="H610">IF(A610="","",VLOOKUP(A610,基础资料!A:E,4,0))</f>
        <v/>
      </c>
      <c r="I610" s="76" t="str">
        <f t="array" ref="I610">IF(OR(A610="",G610=""),"",G610*H610)</f>
        <v/>
      </c>
      <c r="J610" s="74" t="str">
        <f t="array" ref="J610">IF(SUMPRODUCT((成品明细表!$A$6:$A$1000&gt;=$G$4)*(成品明细表!$A$6:$A$1000&lt;=$H$4)*(成品明细表!$C$6:$C$1000=$A610)*(成品明细表!$L$6:$L$1000))=0,"",SUMPRODUCT((成品明细表!$A$6:$A$1000&gt;=$G$4)*(成品明细表!$A$6:$A$1000&lt;=$H$4)*(成品明细表!$C$6:$C$1000=$A610)*(成品明细表!$L$6:$L$1000)))</f>
        <v/>
      </c>
      <c r="K610" s="98" t="str">
        <f t="array" ref="K610">IF(A610="","",VLOOKUP(A610,基础资料!A:E,4,0))</f>
        <v/>
      </c>
      <c r="L610" s="76" t="str">
        <f t="array" ref="L610">IF(OR(A610="",J610=""),"",J610*K610)</f>
        <v/>
      </c>
      <c r="M610" s="74" t="str">
        <f t="array" ref="M610">IF(AND(D610="",G610="",J610=""),"",IF(AND(D610="",G610=""),-J610,IF(AND(D610="",J610=""),-G610,IF(AND(G610="",J610=""),D610,IF(D610="",-G610-J610,IF(G610="",D610-J610,IF(J610="",D610-G610,D610-G610-J610)))))))</f>
        <v/>
      </c>
      <c r="N610" s="98" t="str">
        <f t="array" ref="N610">IF(A610="","",VLOOKUP(A610,基础资料!A:E,4,0))</f>
        <v/>
      </c>
      <c r="O610" s="76" t="str">
        <f t="array" ref="O610">IF(OR(A610="",M610=""),"",N610*M610)</f>
        <v/>
      </c>
    </row>
    <row r="611" spans="1:15" s="44" customFormat="1">
      <c r="A611" s="77"/>
      <c r="B611" s="78"/>
      <c r="C611" s="78"/>
      <c r="D611" s="79" t="str">
        <f t="array" ref="D611">IF(SUMPRODUCT((成品明细表!$A$6:$A$1000&gt;=$G$4)*(成品明细表!$A$6:$A$1000&lt;=$H$4)*(成品明细表!$C$6:$C$1000=$A611)*(成品明细表!$F$6:$F$1000))=0,"",SUMPRODUCT((成品明细表!$A$6:$A$1000&gt;=$G$4)*(成品明细表!$A$6:$A$1000&lt;=$H$4)*(成品明细表!$C$6:$C$1000=$A611)*(成品明细表!$F$6:$F$1000)))</f>
        <v/>
      </c>
      <c r="E611" s="80" t="str">
        <f t="array" ref="E611">IF(A611="","",VLOOKUP(A611,基础资料!A:E,4,0))</f>
        <v/>
      </c>
      <c r="F611" s="81" t="str">
        <f t="array" ref="F611">IF(OR(A611="",D611=""),"",E611*D611)</f>
        <v/>
      </c>
      <c r="G611" s="79" t="str">
        <f t="array" ref="G611">IF(SUMPRODUCT((成品明细表!$A$6:$A$1000&gt;=$G$4)*(成品明细表!$A$6:$A$1000&lt;=$H$4)*(成品明细表!$C$6:$C$1000=$A611)*(成品明细表!$I$6:$I$1000))=0,"",SUMPRODUCT((成品明细表!$A$6:$A$1000&gt;=$G$4)*(成品明细表!$A$6:$A$1000&lt;=$H$4)*(成品明细表!$C$6:$C$1000=$A611)*(成品明细表!$I$6:$I$1000)))</f>
        <v/>
      </c>
      <c r="H611" s="80" t="str">
        <f t="array" ref="H611">IF(A611="","",VLOOKUP(A611,基础资料!A:E,4,0))</f>
        <v/>
      </c>
      <c r="I611" s="81" t="str">
        <f t="array" ref="I611">IF(OR(A611="",G611=""),"",G611*H611)</f>
        <v/>
      </c>
      <c r="J611" s="79" t="str">
        <f t="array" ref="J611">IF(SUMPRODUCT((成品明细表!$A$6:$A$1000&gt;=$G$4)*(成品明细表!$A$6:$A$1000&lt;=$H$4)*(成品明细表!$C$6:$C$1000=$A611)*(成品明细表!$L$6:$L$1000))=0,"",SUMPRODUCT((成品明细表!$A$6:$A$1000&gt;=$G$4)*(成品明细表!$A$6:$A$1000&lt;=$H$4)*(成品明细表!$C$6:$C$1000=$A611)*(成品明细表!$L$6:$L$1000)))</f>
        <v/>
      </c>
      <c r="K611" s="99" t="str">
        <f t="array" ref="K611">IF(A611="","",VLOOKUP(A611,基础资料!A:E,4,0))</f>
        <v/>
      </c>
      <c r="L611" s="81" t="str">
        <f t="array" ref="L611">IF(OR(A611="",J611=""),"",J611*K611)</f>
        <v/>
      </c>
      <c r="M611" s="79" t="str">
        <f t="array" ref="M611">IF(AND(D611="",G611="",J611=""),"",IF(AND(D611="",G611=""),-J611,IF(AND(D611="",J611=""),-G611,IF(AND(G611="",J611=""),D611,IF(D611="",-G611-J611,IF(G611="",D611-J611,IF(J611="",D611-G611,D611-G611-J611)))))))</f>
        <v/>
      </c>
      <c r="N611" s="99" t="str">
        <f t="array" ref="N611">IF(A611="","",VLOOKUP(A611,基础资料!A:E,4,0))</f>
        <v/>
      </c>
      <c r="O611" s="81" t="str">
        <f t="array" ref="O611">IF(OR(A611="",M611=""),"",N611*M611)</f>
        <v/>
      </c>
    </row>
    <row r="612" spans="1:15" s="44" customFormat="1">
      <c r="A612" s="15"/>
      <c r="B612" s="73"/>
      <c r="C612" s="73"/>
      <c r="D612" s="74" t="str">
        <f t="array" ref="D612">IF(SUMPRODUCT((成品明细表!$A$6:$A$1000&gt;=$G$4)*(成品明细表!$A$6:$A$1000&lt;=$H$4)*(成品明细表!$C$6:$C$1000=$A612)*(成品明细表!$F$6:$F$1000))=0,"",SUMPRODUCT((成品明细表!$A$6:$A$1000&gt;=$G$4)*(成品明细表!$A$6:$A$1000&lt;=$H$4)*(成品明细表!$C$6:$C$1000=$A612)*(成品明细表!$F$6:$F$1000)))</f>
        <v/>
      </c>
      <c r="E612" s="75" t="str">
        <f t="array" ref="E612">IF(A612="","",VLOOKUP(A612,基础资料!A:E,4,0))</f>
        <v/>
      </c>
      <c r="F612" s="76" t="str">
        <f t="array" ref="F612">IF(OR(A612="",D612=""),"",E612*D612)</f>
        <v/>
      </c>
      <c r="G612" s="74" t="str">
        <f t="array" ref="G612">IF(SUMPRODUCT((成品明细表!$A$6:$A$1000&gt;=$G$4)*(成品明细表!$A$6:$A$1000&lt;=$H$4)*(成品明细表!$C$6:$C$1000=$A612)*(成品明细表!$I$6:$I$1000))=0,"",SUMPRODUCT((成品明细表!$A$6:$A$1000&gt;=$G$4)*(成品明细表!$A$6:$A$1000&lt;=$H$4)*(成品明细表!$C$6:$C$1000=$A612)*(成品明细表!$I$6:$I$1000)))</f>
        <v/>
      </c>
      <c r="H612" s="75" t="str">
        <f t="array" ref="H612">IF(A612="","",VLOOKUP(A612,基础资料!A:E,4,0))</f>
        <v/>
      </c>
      <c r="I612" s="76" t="str">
        <f t="array" ref="I612">IF(OR(A612="",G612=""),"",G612*H612)</f>
        <v/>
      </c>
      <c r="J612" s="74" t="str">
        <f t="array" ref="J612">IF(SUMPRODUCT((成品明细表!$A$6:$A$1000&gt;=$G$4)*(成品明细表!$A$6:$A$1000&lt;=$H$4)*(成品明细表!$C$6:$C$1000=$A612)*(成品明细表!$L$6:$L$1000))=0,"",SUMPRODUCT((成品明细表!$A$6:$A$1000&gt;=$G$4)*(成品明细表!$A$6:$A$1000&lt;=$H$4)*(成品明细表!$C$6:$C$1000=$A612)*(成品明细表!$L$6:$L$1000)))</f>
        <v/>
      </c>
      <c r="K612" s="98" t="str">
        <f t="array" ref="K612">IF(A612="","",VLOOKUP(A612,基础资料!A:E,4,0))</f>
        <v/>
      </c>
      <c r="L612" s="76" t="str">
        <f t="array" ref="L612">IF(OR(A612="",J612=""),"",J612*K612)</f>
        <v/>
      </c>
      <c r="M612" s="74" t="str">
        <f t="array" ref="M612">IF(AND(D612="",G612="",J612=""),"",IF(AND(D612="",G612=""),-J612,IF(AND(D612="",J612=""),-G612,IF(AND(G612="",J612=""),D612,IF(D612="",-G612-J612,IF(G612="",D612-J612,IF(J612="",D612-G612,D612-G612-J612)))))))</f>
        <v/>
      </c>
      <c r="N612" s="98" t="str">
        <f t="array" ref="N612">IF(A612="","",VLOOKUP(A612,基础资料!A:E,4,0))</f>
        <v/>
      </c>
      <c r="O612" s="76" t="str">
        <f t="array" ref="O612">IF(OR(A612="",M612=""),"",N612*M612)</f>
        <v/>
      </c>
    </row>
    <row r="613" spans="1:15" s="44" customFormat="1">
      <c r="A613" s="77"/>
      <c r="B613" s="78"/>
      <c r="C613" s="78"/>
      <c r="D613" s="79" t="str">
        <f t="array" ref="D613">IF(SUMPRODUCT((成品明细表!$A$6:$A$1000&gt;=$G$4)*(成品明细表!$A$6:$A$1000&lt;=$H$4)*(成品明细表!$C$6:$C$1000=$A613)*(成品明细表!$F$6:$F$1000))=0,"",SUMPRODUCT((成品明细表!$A$6:$A$1000&gt;=$G$4)*(成品明细表!$A$6:$A$1000&lt;=$H$4)*(成品明细表!$C$6:$C$1000=$A613)*(成品明细表!$F$6:$F$1000)))</f>
        <v/>
      </c>
      <c r="E613" s="80" t="str">
        <f t="array" ref="E613">IF(A613="","",VLOOKUP(A613,基础资料!A:E,4,0))</f>
        <v/>
      </c>
      <c r="F613" s="81" t="str">
        <f t="array" ref="F613">IF(OR(A613="",D613=""),"",E613*D613)</f>
        <v/>
      </c>
      <c r="G613" s="79" t="str">
        <f t="array" ref="G613">IF(SUMPRODUCT((成品明细表!$A$6:$A$1000&gt;=$G$4)*(成品明细表!$A$6:$A$1000&lt;=$H$4)*(成品明细表!$C$6:$C$1000=$A613)*(成品明细表!$I$6:$I$1000))=0,"",SUMPRODUCT((成品明细表!$A$6:$A$1000&gt;=$G$4)*(成品明细表!$A$6:$A$1000&lt;=$H$4)*(成品明细表!$C$6:$C$1000=$A613)*(成品明细表!$I$6:$I$1000)))</f>
        <v/>
      </c>
      <c r="H613" s="80" t="str">
        <f t="array" ref="H613">IF(A613="","",VLOOKUP(A613,基础资料!A:E,4,0))</f>
        <v/>
      </c>
      <c r="I613" s="81" t="str">
        <f t="array" ref="I613">IF(OR(A613="",G613=""),"",G613*H613)</f>
        <v/>
      </c>
      <c r="J613" s="79" t="str">
        <f t="array" ref="J613">IF(SUMPRODUCT((成品明细表!$A$6:$A$1000&gt;=$G$4)*(成品明细表!$A$6:$A$1000&lt;=$H$4)*(成品明细表!$C$6:$C$1000=$A613)*(成品明细表!$L$6:$L$1000))=0,"",SUMPRODUCT((成品明细表!$A$6:$A$1000&gt;=$G$4)*(成品明细表!$A$6:$A$1000&lt;=$H$4)*(成品明细表!$C$6:$C$1000=$A613)*(成品明细表!$L$6:$L$1000)))</f>
        <v/>
      </c>
      <c r="K613" s="99" t="str">
        <f t="array" ref="K613">IF(A613="","",VLOOKUP(A613,基础资料!A:E,4,0))</f>
        <v/>
      </c>
      <c r="L613" s="81" t="str">
        <f t="array" ref="L613">IF(OR(A613="",J613=""),"",J613*K613)</f>
        <v/>
      </c>
      <c r="M613" s="79" t="str">
        <f t="array" ref="M613">IF(AND(D613="",G613="",J613=""),"",IF(AND(D613="",G613=""),-J613,IF(AND(D613="",J613=""),-G613,IF(AND(G613="",J613=""),D613,IF(D613="",-G613-J613,IF(G613="",D613-J613,IF(J613="",D613-G613,D613-G613-J613)))))))</f>
        <v/>
      </c>
      <c r="N613" s="99" t="str">
        <f t="array" ref="N613">IF(A613="","",VLOOKUP(A613,基础资料!A:E,4,0))</f>
        <v/>
      </c>
      <c r="O613" s="81" t="str">
        <f t="array" ref="O613">IF(OR(A613="",M613=""),"",N613*M613)</f>
        <v/>
      </c>
    </row>
    <row r="614" spans="1:15" s="44" customFormat="1">
      <c r="A614" s="15"/>
      <c r="B614" s="73"/>
      <c r="C614" s="73"/>
      <c r="D614" s="74" t="str">
        <f t="array" ref="D614">IF(SUMPRODUCT((成品明细表!$A$6:$A$1000&gt;=$G$4)*(成品明细表!$A$6:$A$1000&lt;=$H$4)*(成品明细表!$C$6:$C$1000=$A614)*(成品明细表!$F$6:$F$1000))=0,"",SUMPRODUCT((成品明细表!$A$6:$A$1000&gt;=$G$4)*(成品明细表!$A$6:$A$1000&lt;=$H$4)*(成品明细表!$C$6:$C$1000=$A614)*(成品明细表!$F$6:$F$1000)))</f>
        <v/>
      </c>
      <c r="E614" s="75" t="str">
        <f t="array" ref="E614">IF(A614="","",VLOOKUP(A614,基础资料!A:E,4,0))</f>
        <v/>
      </c>
      <c r="F614" s="76" t="str">
        <f t="array" ref="F614">IF(OR(A614="",D614=""),"",E614*D614)</f>
        <v/>
      </c>
      <c r="G614" s="74" t="str">
        <f t="array" ref="G614">IF(SUMPRODUCT((成品明细表!$A$6:$A$1000&gt;=$G$4)*(成品明细表!$A$6:$A$1000&lt;=$H$4)*(成品明细表!$C$6:$C$1000=$A614)*(成品明细表!$I$6:$I$1000))=0,"",SUMPRODUCT((成品明细表!$A$6:$A$1000&gt;=$G$4)*(成品明细表!$A$6:$A$1000&lt;=$H$4)*(成品明细表!$C$6:$C$1000=$A614)*(成品明细表!$I$6:$I$1000)))</f>
        <v/>
      </c>
      <c r="H614" s="75" t="str">
        <f t="array" ref="H614">IF(A614="","",VLOOKUP(A614,基础资料!A:E,4,0))</f>
        <v/>
      </c>
      <c r="I614" s="76" t="str">
        <f t="array" ref="I614">IF(OR(A614="",G614=""),"",G614*H614)</f>
        <v/>
      </c>
      <c r="J614" s="74" t="str">
        <f t="array" ref="J614">IF(SUMPRODUCT((成品明细表!$A$6:$A$1000&gt;=$G$4)*(成品明细表!$A$6:$A$1000&lt;=$H$4)*(成品明细表!$C$6:$C$1000=$A614)*(成品明细表!$L$6:$L$1000))=0,"",SUMPRODUCT((成品明细表!$A$6:$A$1000&gt;=$G$4)*(成品明细表!$A$6:$A$1000&lt;=$H$4)*(成品明细表!$C$6:$C$1000=$A614)*(成品明细表!$L$6:$L$1000)))</f>
        <v/>
      </c>
      <c r="K614" s="98" t="str">
        <f t="array" ref="K614">IF(A614="","",VLOOKUP(A614,基础资料!A:E,4,0))</f>
        <v/>
      </c>
      <c r="L614" s="76" t="str">
        <f t="array" ref="L614">IF(OR(A614="",J614=""),"",J614*K614)</f>
        <v/>
      </c>
      <c r="M614" s="74" t="str">
        <f t="array" ref="M614">IF(AND(D614="",G614="",J614=""),"",IF(AND(D614="",G614=""),-J614,IF(AND(D614="",J614=""),-G614,IF(AND(G614="",J614=""),D614,IF(D614="",-G614-J614,IF(G614="",D614-J614,IF(J614="",D614-G614,D614-G614-J614)))))))</f>
        <v/>
      </c>
      <c r="N614" s="98" t="str">
        <f t="array" ref="N614">IF(A614="","",VLOOKUP(A614,基础资料!A:E,4,0))</f>
        <v/>
      </c>
      <c r="O614" s="76" t="str">
        <f t="array" ref="O614">IF(OR(A614="",M614=""),"",N614*M614)</f>
        <v/>
      </c>
    </row>
    <row r="615" spans="1:15" s="44" customFormat="1">
      <c r="A615" s="77"/>
      <c r="B615" s="78"/>
      <c r="C615" s="78"/>
      <c r="D615" s="79" t="str">
        <f t="array" ref="D615">IF(SUMPRODUCT((成品明细表!$A$6:$A$1000&gt;=$G$4)*(成品明细表!$A$6:$A$1000&lt;=$H$4)*(成品明细表!$C$6:$C$1000=$A615)*(成品明细表!$F$6:$F$1000))=0,"",SUMPRODUCT((成品明细表!$A$6:$A$1000&gt;=$G$4)*(成品明细表!$A$6:$A$1000&lt;=$H$4)*(成品明细表!$C$6:$C$1000=$A615)*(成品明细表!$F$6:$F$1000)))</f>
        <v/>
      </c>
      <c r="E615" s="80" t="str">
        <f t="array" ref="E615">IF(A615="","",VLOOKUP(A615,基础资料!A:E,4,0))</f>
        <v/>
      </c>
      <c r="F615" s="81" t="str">
        <f t="array" ref="F615">IF(OR(A615="",D615=""),"",E615*D615)</f>
        <v/>
      </c>
      <c r="G615" s="79" t="str">
        <f t="array" ref="G615">IF(SUMPRODUCT((成品明细表!$A$6:$A$1000&gt;=$G$4)*(成品明细表!$A$6:$A$1000&lt;=$H$4)*(成品明细表!$C$6:$C$1000=$A615)*(成品明细表!$I$6:$I$1000))=0,"",SUMPRODUCT((成品明细表!$A$6:$A$1000&gt;=$G$4)*(成品明细表!$A$6:$A$1000&lt;=$H$4)*(成品明细表!$C$6:$C$1000=$A615)*(成品明细表!$I$6:$I$1000)))</f>
        <v/>
      </c>
      <c r="H615" s="80" t="str">
        <f t="array" ref="H615">IF(A615="","",VLOOKUP(A615,基础资料!A:E,4,0))</f>
        <v/>
      </c>
      <c r="I615" s="81" t="str">
        <f t="array" ref="I615">IF(OR(A615="",G615=""),"",G615*H615)</f>
        <v/>
      </c>
      <c r="J615" s="79" t="str">
        <f t="array" ref="J615">IF(SUMPRODUCT((成品明细表!$A$6:$A$1000&gt;=$G$4)*(成品明细表!$A$6:$A$1000&lt;=$H$4)*(成品明细表!$C$6:$C$1000=$A615)*(成品明细表!$L$6:$L$1000))=0,"",SUMPRODUCT((成品明细表!$A$6:$A$1000&gt;=$G$4)*(成品明细表!$A$6:$A$1000&lt;=$H$4)*(成品明细表!$C$6:$C$1000=$A615)*(成品明细表!$L$6:$L$1000)))</f>
        <v/>
      </c>
      <c r="K615" s="99" t="str">
        <f t="array" ref="K615">IF(A615="","",VLOOKUP(A615,基础资料!A:E,4,0))</f>
        <v/>
      </c>
      <c r="L615" s="81" t="str">
        <f t="array" ref="L615">IF(OR(A615="",J615=""),"",J615*K615)</f>
        <v/>
      </c>
      <c r="M615" s="79" t="str">
        <f t="array" ref="M615">IF(AND(D615="",G615="",J615=""),"",IF(AND(D615="",G615=""),-J615,IF(AND(D615="",J615=""),-G615,IF(AND(G615="",J615=""),D615,IF(D615="",-G615-J615,IF(G615="",D615-J615,IF(J615="",D615-G615,D615-G615-J615)))))))</f>
        <v/>
      </c>
      <c r="N615" s="99" t="str">
        <f t="array" ref="N615">IF(A615="","",VLOOKUP(A615,基础资料!A:E,4,0))</f>
        <v/>
      </c>
      <c r="O615" s="81" t="str">
        <f t="array" ref="O615">IF(OR(A615="",M615=""),"",N615*M615)</f>
        <v/>
      </c>
    </row>
    <row r="616" spans="1:15" s="44" customFormat="1">
      <c r="A616" s="15"/>
      <c r="B616" s="73"/>
      <c r="C616" s="73"/>
      <c r="D616" s="74" t="str">
        <f t="array" ref="D616">IF(SUMPRODUCT((成品明细表!$A$6:$A$1000&gt;=$G$4)*(成品明细表!$A$6:$A$1000&lt;=$H$4)*(成品明细表!$C$6:$C$1000=$A616)*(成品明细表!$F$6:$F$1000))=0,"",SUMPRODUCT((成品明细表!$A$6:$A$1000&gt;=$G$4)*(成品明细表!$A$6:$A$1000&lt;=$H$4)*(成品明细表!$C$6:$C$1000=$A616)*(成品明细表!$F$6:$F$1000)))</f>
        <v/>
      </c>
      <c r="E616" s="75" t="str">
        <f t="array" ref="E616">IF(A616="","",VLOOKUP(A616,基础资料!A:E,4,0))</f>
        <v/>
      </c>
      <c r="F616" s="76" t="str">
        <f t="array" ref="F616">IF(OR(A616="",D616=""),"",E616*D616)</f>
        <v/>
      </c>
      <c r="G616" s="74" t="str">
        <f t="array" ref="G616">IF(SUMPRODUCT((成品明细表!$A$6:$A$1000&gt;=$G$4)*(成品明细表!$A$6:$A$1000&lt;=$H$4)*(成品明细表!$C$6:$C$1000=$A616)*(成品明细表!$I$6:$I$1000))=0,"",SUMPRODUCT((成品明细表!$A$6:$A$1000&gt;=$G$4)*(成品明细表!$A$6:$A$1000&lt;=$H$4)*(成品明细表!$C$6:$C$1000=$A616)*(成品明细表!$I$6:$I$1000)))</f>
        <v/>
      </c>
      <c r="H616" s="75" t="str">
        <f t="array" ref="H616">IF(A616="","",VLOOKUP(A616,基础资料!A:E,4,0))</f>
        <v/>
      </c>
      <c r="I616" s="76" t="str">
        <f t="array" ref="I616">IF(OR(A616="",G616=""),"",G616*H616)</f>
        <v/>
      </c>
      <c r="J616" s="74" t="str">
        <f t="array" ref="J616">IF(SUMPRODUCT((成品明细表!$A$6:$A$1000&gt;=$G$4)*(成品明细表!$A$6:$A$1000&lt;=$H$4)*(成品明细表!$C$6:$C$1000=$A616)*(成品明细表!$L$6:$L$1000))=0,"",SUMPRODUCT((成品明细表!$A$6:$A$1000&gt;=$G$4)*(成品明细表!$A$6:$A$1000&lt;=$H$4)*(成品明细表!$C$6:$C$1000=$A616)*(成品明细表!$L$6:$L$1000)))</f>
        <v/>
      </c>
      <c r="K616" s="98" t="str">
        <f t="array" ref="K616">IF(A616="","",VLOOKUP(A616,基础资料!A:E,4,0))</f>
        <v/>
      </c>
      <c r="L616" s="76" t="str">
        <f t="array" ref="L616">IF(OR(A616="",J616=""),"",J616*K616)</f>
        <v/>
      </c>
      <c r="M616" s="74" t="str">
        <f t="array" ref="M616">IF(AND(D616="",G616="",J616=""),"",IF(AND(D616="",G616=""),-J616,IF(AND(D616="",J616=""),-G616,IF(AND(G616="",J616=""),D616,IF(D616="",-G616-J616,IF(G616="",D616-J616,IF(J616="",D616-G616,D616-G616-J616)))))))</f>
        <v/>
      </c>
      <c r="N616" s="98" t="str">
        <f t="array" ref="N616">IF(A616="","",VLOOKUP(A616,基础资料!A:E,4,0))</f>
        <v/>
      </c>
      <c r="O616" s="76" t="str">
        <f t="array" ref="O616">IF(OR(A616="",M616=""),"",N616*M616)</f>
        <v/>
      </c>
    </row>
    <row r="617" spans="1:15" s="44" customFormat="1">
      <c r="A617" s="77"/>
      <c r="B617" s="78"/>
      <c r="C617" s="78"/>
      <c r="D617" s="79" t="str">
        <f t="array" ref="D617">IF(SUMPRODUCT((成品明细表!$A$6:$A$1000&gt;=$G$4)*(成品明细表!$A$6:$A$1000&lt;=$H$4)*(成品明细表!$C$6:$C$1000=$A617)*(成品明细表!$F$6:$F$1000))=0,"",SUMPRODUCT((成品明细表!$A$6:$A$1000&gt;=$G$4)*(成品明细表!$A$6:$A$1000&lt;=$H$4)*(成品明细表!$C$6:$C$1000=$A617)*(成品明细表!$F$6:$F$1000)))</f>
        <v/>
      </c>
      <c r="E617" s="80" t="str">
        <f t="array" ref="E617">IF(A617="","",VLOOKUP(A617,基础资料!A:E,4,0))</f>
        <v/>
      </c>
      <c r="F617" s="81" t="str">
        <f t="array" ref="F617">IF(OR(A617="",D617=""),"",E617*D617)</f>
        <v/>
      </c>
      <c r="G617" s="79" t="str">
        <f t="array" ref="G617">IF(SUMPRODUCT((成品明细表!$A$6:$A$1000&gt;=$G$4)*(成品明细表!$A$6:$A$1000&lt;=$H$4)*(成品明细表!$C$6:$C$1000=$A617)*(成品明细表!$I$6:$I$1000))=0,"",SUMPRODUCT((成品明细表!$A$6:$A$1000&gt;=$G$4)*(成品明细表!$A$6:$A$1000&lt;=$H$4)*(成品明细表!$C$6:$C$1000=$A617)*(成品明细表!$I$6:$I$1000)))</f>
        <v/>
      </c>
      <c r="H617" s="80" t="str">
        <f t="array" ref="H617">IF(A617="","",VLOOKUP(A617,基础资料!A:E,4,0))</f>
        <v/>
      </c>
      <c r="I617" s="81" t="str">
        <f t="array" ref="I617">IF(OR(A617="",G617=""),"",G617*H617)</f>
        <v/>
      </c>
      <c r="J617" s="79" t="str">
        <f t="array" ref="J617">IF(SUMPRODUCT((成品明细表!$A$6:$A$1000&gt;=$G$4)*(成品明细表!$A$6:$A$1000&lt;=$H$4)*(成品明细表!$C$6:$C$1000=$A617)*(成品明细表!$L$6:$L$1000))=0,"",SUMPRODUCT((成品明细表!$A$6:$A$1000&gt;=$G$4)*(成品明细表!$A$6:$A$1000&lt;=$H$4)*(成品明细表!$C$6:$C$1000=$A617)*(成品明细表!$L$6:$L$1000)))</f>
        <v/>
      </c>
      <c r="K617" s="99" t="str">
        <f t="array" ref="K617">IF(A617="","",VLOOKUP(A617,基础资料!A:E,4,0))</f>
        <v/>
      </c>
      <c r="L617" s="81" t="str">
        <f t="array" ref="L617">IF(OR(A617="",J617=""),"",J617*K617)</f>
        <v/>
      </c>
      <c r="M617" s="79" t="str">
        <f t="array" ref="M617">IF(AND(D617="",G617="",J617=""),"",IF(AND(D617="",G617=""),-J617,IF(AND(D617="",J617=""),-G617,IF(AND(G617="",J617=""),D617,IF(D617="",-G617-J617,IF(G617="",D617-J617,IF(J617="",D617-G617,D617-G617-J617)))))))</f>
        <v/>
      </c>
      <c r="N617" s="99" t="str">
        <f t="array" ref="N617">IF(A617="","",VLOOKUP(A617,基础资料!A:E,4,0))</f>
        <v/>
      </c>
      <c r="O617" s="81" t="str">
        <f t="array" ref="O617">IF(OR(A617="",M617=""),"",N617*M617)</f>
        <v/>
      </c>
    </row>
    <row r="618" spans="1:15" s="44" customFormat="1">
      <c r="A618" s="15"/>
      <c r="B618" s="73"/>
      <c r="C618" s="73"/>
      <c r="D618" s="74" t="str">
        <f t="array" ref="D618">IF(SUMPRODUCT((成品明细表!$A$6:$A$1000&gt;=$G$4)*(成品明细表!$A$6:$A$1000&lt;=$H$4)*(成品明细表!$C$6:$C$1000=$A618)*(成品明细表!$F$6:$F$1000))=0,"",SUMPRODUCT((成品明细表!$A$6:$A$1000&gt;=$G$4)*(成品明细表!$A$6:$A$1000&lt;=$H$4)*(成品明细表!$C$6:$C$1000=$A618)*(成品明细表!$F$6:$F$1000)))</f>
        <v/>
      </c>
      <c r="E618" s="75" t="str">
        <f t="array" ref="E618">IF(A618="","",VLOOKUP(A618,基础资料!A:E,4,0))</f>
        <v/>
      </c>
      <c r="F618" s="76" t="str">
        <f t="array" ref="F618">IF(OR(A618="",D618=""),"",E618*D618)</f>
        <v/>
      </c>
      <c r="G618" s="74" t="str">
        <f t="array" ref="G618">IF(SUMPRODUCT((成品明细表!$A$6:$A$1000&gt;=$G$4)*(成品明细表!$A$6:$A$1000&lt;=$H$4)*(成品明细表!$C$6:$C$1000=$A618)*(成品明细表!$I$6:$I$1000))=0,"",SUMPRODUCT((成品明细表!$A$6:$A$1000&gt;=$G$4)*(成品明细表!$A$6:$A$1000&lt;=$H$4)*(成品明细表!$C$6:$C$1000=$A618)*(成品明细表!$I$6:$I$1000)))</f>
        <v/>
      </c>
      <c r="H618" s="75" t="str">
        <f t="array" ref="H618">IF(A618="","",VLOOKUP(A618,基础资料!A:E,4,0))</f>
        <v/>
      </c>
      <c r="I618" s="76" t="str">
        <f t="array" ref="I618">IF(OR(A618="",G618=""),"",G618*H618)</f>
        <v/>
      </c>
      <c r="J618" s="74" t="str">
        <f t="array" ref="J618">IF(SUMPRODUCT((成品明细表!$A$6:$A$1000&gt;=$G$4)*(成品明细表!$A$6:$A$1000&lt;=$H$4)*(成品明细表!$C$6:$C$1000=$A618)*(成品明细表!$L$6:$L$1000))=0,"",SUMPRODUCT((成品明细表!$A$6:$A$1000&gt;=$G$4)*(成品明细表!$A$6:$A$1000&lt;=$H$4)*(成品明细表!$C$6:$C$1000=$A618)*(成品明细表!$L$6:$L$1000)))</f>
        <v/>
      </c>
      <c r="K618" s="98" t="str">
        <f t="array" ref="K618">IF(A618="","",VLOOKUP(A618,基础资料!A:E,4,0))</f>
        <v/>
      </c>
      <c r="L618" s="76" t="str">
        <f t="array" ref="L618">IF(OR(A618="",J618=""),"",J618*K618)</f>
        <v/>
      </c>
      <c r="M618" s="74" t="str">
        <f t="array" ref="M618">IF(AND(D618="",G618="",J618=""),"",IF(AND(D618="",G618=""),-J618,IF(AND(D618="",J618=""),-G618,IF(AND(G618="",J618=""),D618,IF(D618="",-G618-J618,IF(G618="",D618-J618,IF(J618="",D618-G618,D618-G618-J618)))))))</f>
        <v/>
      </c>
      <c r="N618" s="98" t="str">
        <f t="array" ref="N618">IF(A618="","",VLOOKUP(A618,基础资料!A:E,4,0))</f>
        <v/>
      </c>
      <c r="O618" s="76" t="str">
        <f t="array" ref="O618">IF(OR(A618="",M618=""),"",N618*M618)</f>
        <v/>
      </c>
    </row>
    <row r="619" spans="1:15" s="44" customFormat="1">
      <c r="A619" s="77"/>
      <c r="B619" s="78"/>
      <c r="C619" s="78"/>
      <c r="D619" s="79" t="str">
        <f t="array" ref="D619">IF(SUMPRODUCT((成品明细表!$A$6:$A$1000&gt;=$G$4)*(成品明细表!$A$6:$A$1000&lt;=$H$4)*(成品明细表!$C$6:$C$1000=$A619)*(成品明细表!$F$6:$F$1000))=0,"",SUMPRODUCT((成品明细表!$A$6:$A$1000&gt;=$G$4)*(成品明细表!$A$6:$A$1000&lt;=$H$4)*(成品明细表!$C$6:$C$1000=$A619)*(成品明细表!$F$6:$F$1000)))</f>
        <v/>
      </c>
      <c r="E619" s="80" t="str">
        <f t="array" ref="E619">IF(A619="","",VLOOKUP(A619,基础资料!A:E,4,0))</f>
        <v/>
      </c>
      <c r="F619" s="81" t="str">
        <f t="array" ref="F619">IF(OR(A619="",D619=""),"",E619*D619)</f>
        <v/>
      </c>
      <c r="G619" s="79" t="str">
        <f t="array" ref="G619">IF(SUMPRODUCT((成品明细表!$A$6:$A$1000&gt;=$G$4)*(成品明细表!$A$6:$A$1000&lt;=$H$4)*(成品明细表!$C$6:$C$1000=$A619)*(成品明细表!$I$6:$I$1000))=0,"",SUMPRODUCT((成品明细表!$A$6:$A$1000&gt;=$G$4)*(成品明细表!$A$6:$A$1000&lt;=$H$4)*(成品明细表!$C$6:$C$1000=$A619)*(成品明细表!$I$6:$I$1000)))</f>
        <v/>
      </c>
      <c r="H619" s="80" t="str">
        <f t="array" ref="H619">IF(A619="","",VLOOKUP(A619,基础资料!A:E,4,0))</f>
        <v/>
      </c>
      <c r="I619" s="81" t="str">
        <f t="array" ref="I619">IF(OR(A619="",G619=""),"",G619*H619)</f>
        <v/>
      </c>
      <c r="J619" s="79" t="str">
        <f t="array" ref="J619">IF(SUMPRODUCT((成品明细表!$A$6:$A$1000&gt;=$G$4)*(成品明细表!$A$6:$A$1000&lt;=$H$4)*(成品明细表!$C$6:$C$1000=$A619)*(成品明细表!$L$6:$L$1000))=0,"",SUMPRODUCT((成品明细表!$A$6:$A$1000&gt;=$G$4)*(成品明细表!$A$6:$A$1000&lt;=$H$4)*(成品明细表!$C$6:$C$1000=$A619)*(成品明细表!$L$6:$L$1000)))</f>
        <v/>
      </c>
      <c r="K619" s="99" t="str">
        <f t="array" ref="K619">IF(A619="","",VLOOKUP(A619,基础资料!A:E,4,0))</f>
        <v/>
      </c>
      <c r="L619" s="81" t="str">
        <f t="array" ref="L619">IF(OR(A619="",J619=""),"",J619*K619)</f>
        <v/>
      </c>
      <c r="M619" s="79" t="str">
        <f t="array" ref="M619">IF(AND(D619="",G619="",J619=""),"",IF(AND(D619="",G619=""),-J619,IF(AND(D619="",J619=""),-G619,IF(AND(G619="",J619=""),D619,IF(D619="",-G619-J619,IF(G619="",D619-J619,IF(J619="",D619-G619,D619-G619-J619)))))))</f>
        <v/>
      </c>
      <c r="N619" s="99" t="str">
        <f t="array" ref="N619">IF(A619="","",VLOOKUP(A619,基础资料!A:E,4,0))</f>
        <v/>
      </c>
      <c r="O619" s="81" t="str">
        <f t="array" ref="O619">IF(OR(A619="",M619=""),"",N619*M619)</f>
        <v/>
      </c>
    </row>
    <row r="620" spans="1:15" s="44" customFormat="1">
      <c r="A620" s="15"/>
      <c r="B620" s="73"/>
      <c r="C620" s="73"/>
      <c r="D620" s="74" t="str">
        <f t="array" ref="D620">IF(SUMPRODUCT((成品明细表!$A$6:$A$1000&gt;=$G$4)*(成品明细表!$A$6:$A$1000&lt;=$H$4)*(成品明细表!$C$6:$C$1000=$A620)*(成品明细表!$F$6:$F$1000))=0,"",SUMPRODUCT((成品明细表!$A$6:$A$1000&gt;=$G$4)*(成品明细表!$A$6:$A$1000&lt;=$H$4)*(成品明细表!$C$6:$C$1000=$A620)*(成品明细表!$F$6:$F$1000)))</f>
        <v/>
      </c>
      <c r="E620" s="75" t="str">
        <f t="array" ref="E620">IF(A620="","",VLOOKUP(A620,基础资料!A:E,4,0))</f>
        <v/>
      </c>
      <c r="F620" s="76" t="str">
        <f t="array" ref="F620">IF(OR(A620="",D620=""),"",E620*D620)</f>
        <v/>
      </c>
      <c r="G620" s="74" t="str">
        <f t="array" ref="G620">IF(SUMPRODUCT((成品明细表!$A$6:$A$1000&gt;=$G$4)*(成品明细表!$A$6:$A$1000&lt;=$H$4)*(成品明细表!$C$6:$C$1000=$A620)*(成品明细表!$I$6:$I$1000))=0,"",SUMPRODUCT((成品明细表!$A$6:$A$1000&gt;=$G$4)*(成品明细表!$A$6:$A$1000&lt;=$H$4)*(成品明细表!$C$6:$C$1000=$A620)*(成品明细表!$I$6:$I$1000)))</f>
        <v/>
      </c>
      <c r="H620" s="75" t="str">
        <f t="array" ref="H620">IF(A620="","",VLOOKUP(A620,基础资料!A:E,4,0))</f>
        <v/>
      </c>
      <c r="I620" s="76" t="str">
        <f t="array" ref="I620">IF(OR(A620="",G620=""),"",G620*H620)</f>
        <v/>
      </c>
      <c r="J620" s="74" t="str">
        <f t="array" ref="J620">IF(SUMPRODUCT((成品明细表!$A$6:$A$1000&gt;=$G$4)*(成品明细表!$A$6:$A$1000&lt;=$H$4)*(成品明细表!$C$6:$C$1000=$A620)*(成品明细表!$L$6:$L$1000))=0,"",SUMPRODUCT((成品明细表!$A$6:$A$1000&gt;=$G$4)*(成品明细表!$A$6:$A$1000&lt;=$H$4)*(成品明细表!$C$6:$C$1000=$A620)*(成品明细表!$L$6:$L$1000)))</f>
        <v/>
      </c>
      <c r="K620" s="98" t="str">
        <f t="array" ref="K620">IF(A620="","",VLOOKUP(A620,基础资料!A:E,4,0))</f>
        <v/>
      </c>
      <c r="L620" s="76" t="str">
        <f t="array" ref="L620">IF(OR(A620="",J620=""),"",J620*K620)</f>
        <v/>
      </c>
      <c r="M620" s="74" t="str">
        <f t="array" ref="M620">IF(AND(D620="",G620="",J620=""),"",IF(AND(D620="",G620=""),-J620,IF(AND(D620="",J620=""),-G620,IF(AND(G620="",J620=""),D620,IF(D620="",-G620-J620,IF(G620="",D620-J620,IF(J620="",D620-G620,D620-G620-J620)))))))</f>
        <v/>
      </c>
      <c r="N620" s="98" t="str">
        <f t="array" ref="N620">IF(A620="","",VLOOKUP(A620,基础资料!A:E,4,0))</f>
        <v/>
      </c>
      <c r="O620" s="76" t="str">
        <f t="array" ref="O620">IF(OR(A620="",M620=""),"",N620*M620)</f>
        <v/>
      </c>
    </row>
    <row r="621" spans="1:15" s="44" customFormat="1">
      <c r="A621" s="77"/>
      <c r="B621" s="78"/>
      <c r="C621" s="78"/>
      <c r="D621" s="79" t="str">
        <f t="array" ref="D621">IF(SUMPRODUCT((成品明细表!$A$6:$A$1000&gt;=$G$4)*(成品明细表!$A$6:$A$1000&lt;=$H$4)*(成品明细表!$C$6:$C$1000=$A621)*(成品明细表!$F$6:$F$1000))=0,"",SUMPRODUCT((成品明细表!$A$6:$A$1000&gt;=$G$4)*(成品明细表!$A$6:$A$1000&lt;=$H$4)*(成品明细表!$C$6:$C$1000=$A621)*(成品明细表!$F$6:$F$1000)))</f>
        <v/>
      </c>
      <c r="E621" s="80" t="str">
        <f t="array" ref="E621">IF(A621="","",VLOOKUP(A621,基础资料!A:E,4,0))</f>
        <v/>
      </c>
      <c r="F621" s="81" t="str">
        <f t="array" ref="F621">IF(OR(A621="",D621=""),"",E621*D621)</f>
        <v/>
      </c>
      <c r="G621" s="79" t="str">
        <f t="array" ref="G621">IF(SUMPRODUCT((成品明细表!$A$6:$A$1000&gt;=$G$4)*(成品明细表!$A$6:$A$1000&lt;=$H$4)*(成品明细表!$C$6:$C$1000=$A621)*(成品明细表!$I$6:$I$1000))=0,"",SUMPRODUCT((成品明细表!$A$6:$A$1000&gt;=$G$4)*(成品明细表!$A$6:$A$1000&lt;=$H$4)*(成品明细表!$C$6:$C$1000=$A621)*(成品明细表!$I$6:$I$1000)))</f>
        <v/>
      </c>
      <c r="H621" s="80" t="str">
        <f t="array" ref="H621">IF(A621="","",VLOOKUP(A621,基础资料!A:E,4,0))</f>
        <v/>
      </c>
      <c r="I621" s="81" t="str">
        <f t="array" ref="I621">IF(OR(A621="",G621=""),"",G621*H621)</f>
        <v/>
      </c>
      <c r="J621" s="79" t="str">
        <f t="array" ref="J621">IF(SUMPRODUCT((成品明细表!$A$6:$A$1000&gt;=$G$4)*(成品明细表!$A$6:$A$1000&lt;=$H$4)*(成品明细表!$C$6:$C$1000=$A621)*(成品明细表!$L$6:$L$1000))=0,"",SUMPRODUCT((成品明细表!$A$6:$A$1000&gt;=$G$4)*(成品明细表!$A$6:$A$1000&lt;=$H$4)*(成品明细表!$C$6:$C$1000=$A621)*(成品明细表!$L$6:$L$1000)))</f>
        <v/>
      </c>
      <c r="K621" s="99" t="str">
        <f t="array" ref="K621">IF(A621="","",VLOOKUP(A621,基础资料!A:E,4,0))</f>
        <v/>
      </c>
      <c r="L621" s="81" t="str">
        <f t="array" ref="L621">IF(OR(A621="",J621=""),"",J621*K621)</f>
        <v/>
      </c>
      <c r="M621" s="79" t="str">
        <f t="array" ref="M621">IF(AND(D621="",G621="",J621=""),"",IF(AND(D621="",G621=""),-J621,IF(AND(D621="",J621=""),-G621,IF(AND(G621="",J621=""),D621,IF(D621="",-G621-J621,IF(G621="",D621-J621,IF(J621="",D621-G621,D621-G621-J621)))))))</f>
        <v/>
      </c>
      <c r="N621" s="99" t="str">
        <f t="array" ref="N621">IF(A621="","",VLOOKUP(A621,基础资料!A:E,4,0))</f>
        <v/>
      </c>
      <c r="O621" s="81" t="str">
        <f t="array" ref="O621">IF(OR(A621="",M621=""),"",N621*M621)</f>
        <v/>
      </c>
    </row>
    <row r="622" spans="1:15" s="44" customFormat="1">
      <c r="A622" s="15"/>
      <c r="B622" s="73"/>
      <c r="C622" s="73"/>
      <c r="D622" s="74" t="str">
        <f t="array" ref="D622">IF(SUMPRODUCT((成品明细表!$A$6:$A$1000&gt;=$G$4)*(成品明细表!$A$6:$A$1000&lt;=$H$4)*(成品明细表!$C$6:$C$1000=$A622)*(成品明细表!$F$6:$F$1000))=0,"",SUMPRODUCT((成品明细表!$A$6:$A$1000&gt;=$G$4)*(成品明细表!$A$6:$A$1000&lt;=$H$4)*(成品明细表!$C$6:$C$1000=$A622)*(成品明细表!$F$6:$F$1000)))</f>
        <v/>
      </c>
      <c r="E622" s="75" t="str">
        <f t="array" ref="E622">IF(A622="","",VLOOKUP(A622,基础资料!A:E,4,0))</f>
        <v/>
      </c>
      <c r="F622" s="76" t="str">
        <f t="array" ref="F622">IF(OR(A622="",D622=""),"",E622*D622)</f>
        <v/>
      </c>
      <c r="G622" s="74" t="str">
        <f t="array" ref="G622">IF(SUMPRODUCT((成品明细表!$A$6:$A$1000&gt;=$G$4)*(成品明细表!$A$6:$A$1000&lt;=$H$4)*(成品明细表!$C$6:$C$1000=$A622)*(成品明细表!$I$6:$I$1000))=0,"",SUMPRODUCT((成品明细表!$A$6:$A$1000&gt;=$G$4)*(成品明细表!$A$6:$A$1000&lt;=$H$4)*(成品明细表!$C$6:$C$1000=$A622)*(成品明细表!$I$6:$I$1000)))</f>
        <v/>
      </c>
      <c r="H622" s="75" t="str">
        <f t="array" ref="H622">IF(A622="","",VLOOKUP(A622,基础资料!A:E,4,0))</f>
        <v/>
      </c>
      <c r="I622" s="76" t="str">
        <f t="array" ref="I622">IF(OR(A622="",G622=""),"",G622*H622)</f>
        <v/>
      </c>
      <c r="J622" s="74" t="str">
        <f t="array" ref="J622">IF(SUMPRODUCT((成品明细表!$A$6:$A$1000&gt;=$G$4)*(成品明细表!$A$6:$A$1000&lt;=$H$4)*(成品明细表!$C$6:$C$1000=$A622)*(成品明细表!$L$6:$L$1000))=0,"",SUMPRODUCT((成品明细表!$A$6:$A$1000&gt;=$G$4)*(成品明细表!$A$6:$A$1000&lt;=$H$4)*(成品明细表!$C$6:$C$1000=$A622)*(成品明细表!$L$6:$L$1000)))</f>
        <v/>
      </c>
      <c r="K622" s="98" t="str">
        <f t="array" ref="K622">IF(A622="","",VLOOKUP(A622,基础资料!A:E,4,0))</f>
        <v/>
      </c>
      <c r="L622" s="76" t="str">
        <f t="array" ref="L622">IF(OR(A622="",J622=""),"",J622*K622)</f>
        <v/>
      </c>
      <c r="M622" s="74" t="str">
        <f t="array" ref="M622">IF(AND(D622="",G622="",J622=""),"",IF(AND(D622="",G622=""),-J622,IF(AND(D622="",J622=""),-G622,IF(AND(G622="",J622=""),D622,IF(D622="",-G622-J622,IF(G622="",D622-J622,IF(J622="",D622-G622,D622-G622-J622)))))))</f>
        <v/>
      </c>
      <c r="N622" s="98" t="str">
        <f t="array" ref="N622">IF(A622="","",VLOOKUP(A622,基础资料!A:E,4,0))</f>
        <v/>
      </c>
      <c r="O622" s="76" t="str">
        <f t="array" ref="O622">IF(OR(A622="",M622=""),"",N622*M622)</f>
        <v/>
      </c>
    </row>
    <row r="623" spans="1:15" s="44" customFormat="1">
      <c r="A623" s="77"/>
      <c r="B623" s="78"/>
      <c r="C623" s="78"/>
      <c r="D623" s="79" t="str">
        <f t="array" ref="D623">IF(SUMPRODUCT((成品明细表!$A$6:$A$1000&gt;=$G$4)*(成品明细表!$A$6:$A$1000&lt;=$H$4)*(成品明细表!$C$6:$C$1000=$A623)*(成品明细表!$F$6:$F$1000))=0,"",SUMPRODUCT((成品明细表!$A$6:$A$1000&gt;=$G$4)*(成品明细表!$A$6:$A$1000&lt;=$H$4)*(成品明细表!$C$6:$C$1000=$A623)*(成品明细表!$F$6:$F$1000)))</f>
        <v/>
      </c>
      <c r="E623" s="80" t="str">
        <f t="array" ref="E623">IF(A623="","",VLOOKUP(A623,基础资料!A:E,4,0))</f>
        <v/>
      </c>
      <c r="F623" s="81" t="str">
        <f t="array" ref="F623">IF(OR(A623="",D623=""),"",E623*D623)</f>
        <v/>
      </c>
      <c r="G623" s="79" t="str">
        <f t="array" ref="G623">IF(SUMPRODUCT((成品明细表!$A$6:$A$1000&gt;=$G$4)*(成品明细表!$A$6:$A$1000&lt;=$H$4)*(成品明细表!$C$6:$C$1000=$A623)*(成品明细表!$I$6:$I$1000))=0,"",SUMPRODUCT((成品明细表!$A$6:$A$1000&gt;=$G$4)*(成品明细表!$A$6:$A$1000&lt;=$H$4)*(成品明细表!$C$6:$C$1000=$A623)*(成品明细表!$I$6:$I$1000)))</f>
        <v/>
      </c>
      <c r="H623" s="80" t="str">
        <f t="array" ref="H623">IF(A623="","",VLOOKUP(A623,基础资料!A:E,4,0))</f>
        <v/>
      </c>
      <c r="I623" s="81" t="str">
        <f t="array" ref="I623">IF(OR(A623="",G623=""),"",G623*H623)</f>
        <v/>
      </c>
      <c r="J623" s="79" t="str">
        <f t="array" ref="J623">IF(SUMPRODUCT((成品明细表!$A$6:$A$1000&gt;=$G$4)*(成品明细表!$A$6:$A$1000&lt;=$H$4)*(成品明细表!$C$6:$C$1000=$A623)*(成品明细表!$L$6:$L$1000))=0,"",SUMPRODUCT((成品明细表!$A$6:$A$1000&gt;=$G$4)*(成品明细表!$A$6:$A$1000&lt;=$H$4)*(成品明细表!$C$6:$C$1000=$A623)*(成品明细表!$L$6:$L$1000)))</f>
        <v/>
      </c>
      <c r="K623" s="99" t="str">
        <f t="array" ref="K623">IF(A623="","",VLOOKUP(A623,基础资料!A:E,4,0))</f>
        <v/>
      </c>
      <c r="L623" s="81" t="str">
        <f t="array" ref="L623">IF(OR(A623="",J623=""),"",J623*K623)</f>
        <v/>
      </c>
      <c r="M623" s="79" t="str">
        <f t="array" ref="M623">IF(AND(D623="",G623="",J623=""),"",IF(AND(D623="",G623=""),-J623,IF(AND(D623="",J623=""),-G623,IF(AND(G623="",J623=""),D623,IF(D623="",-G623-J623,IF(G623="",D623-J623,IF(J623="",D623-G623,D623-G623-J623)))))))</f>
        <v/>
      </c>
      <c r="N623" s="99" t="str">
        <f t="array" ref="N623">IF(A623="","",VLOOKUP(A623,基础资料!A:E,4,0))</f>
        <v/>
      </c>
      <c r="O623" s="81" t="str">
        <f t="array" ref="O623">IF(OR(A623="",M623=""),"",N623*M623)</f>
        <v/>
      </c>
    </row>
    <row r="624" spans="1:15" s="44" customFormat="1">
      <c r="A624" s="15"/>
      <c r="B624" s="73"/>
      <c r="C624" s="73"/>
      <c r="D624" s="74" t="str">
        <f t="array" ref="D624">IF(SUMPRODUCT((成品明细表!$A$6:$A$1000&gt;=$G$4)*(成品明细表!$A$6:$A$1000&lt;=$H$4)*(成品明细表!$C$6:$C$1000=$A624)*(成品明细表!$F$6:$F$1000))=0,"",SUMPRODUCT((成品明细表!$A$6:$A$1000&gt;=$G$4)*(成品明细表!$A$6:$A$1000&lt;=$H$4)*(成品明细表!$C$6:$C$1000=$A624)*(成品明细表!$F$6:$F$1000)))</f>
        <v/>
      </c>
      <c r="E624" s="75" t="str">
        <f t="array" ref="E624">IF(A624="","",VLOOKUP(A624,基础资料!A:E,4,0))</f>
        <v/>
      </c>
      <c r="F624" s="76" t="str">
        <f t="array" ref="F624">IF(OR(A624="",D624=""),"",E624*D624)</f>
        <v/>
      </c>
      <c r="G624" s="74" t="str">
        <f t="array" ref="G624">IF(SUMPRODUCT((成品明细表!$A$6:$A$1000&gt;=$G$4)*(成品明细表!$A$6:$A$1000&lt;=$H$4)*(成品明细表!$C$6:$C$1000=$A624)*(成品明细表!$I$6:$I$1000))=0,"",SUMPRODUCT((成品明细表!$A$6:$A$1000&gt;=$G$4)*(成品明细表!$A$6:$A$1000&lt;=$H$4)*(成品明细表!$C$6:$C$1000=$A624)*(成品明细表!$I$6:$I$1000)))</f>
        <v/>
      </c>
      <c r="H624" s="75" t="str">
        <f t="array" ref="H624">IF(A624="","",VLOOKUP(A624,基础资料!A:E,4,0))</f>
        <v/>
      </c>
      <c r="I624" s="76" t="str">
        <f t="array" ref="I624">IF(OR(A624="",G624=""),"",G624*H624)</f>
        <v/>
      </c>
      <c r="J624" s="74" t="str">
        <f t="array" ref="J624">IF(SUMPRODUCT((成品明细表!$A$6:$A$1000&gt;=$G$4)*(成品明细表!$A$6:$A$1000&lt;=$H$4)*(成品明细表!$C$6:$C$1000=$A624)*(成品明细表!$L$6:$L$1000))=0,"",SUMPRODUCT((成品明细表!$A$6:$A$1000&gt;=$G$4)*(成品明细表!$A$6:$A$1000&lt;=$H$4)*(成品明细表!$C$6:$C$1000=$A624)*(成品明细表!$L$6:$L$1000)))</f>
        <v/>
      </c>
      <c r="K624" s="98" t="str">
        <f t="array" ref="K624">IF(A624="","",VLOOKUP(A624,基础资料!A:E,4,0))</f>
        <v/>
      </c>
      <c r="L624" s="76" t="str">
        <f t="array" ref="L624">IF(OR(A624="",J624=""),"",J624*K624)</f>
        <v/>
      </c>
      <c r="M624" s="74" t="str">
        <f t="array" ref="M624">IF(AND(D624="",G624="",J624=""),"",IF(AND(D624="",G624=""),-J624,IF(AND(D624="",J624=""),-G624,IF(AND(G624="",J624=""),D624,IF(D624="",-G624-J624,IF(G624="",D624-J624,IF(J624="",D624-G624,D624-G624-J624)))))))</f>
        <v/>
      </c>
      <c r="N624" s="98" t="str">
        <f t="array" ref="N624">IF(A624="","",VLOOKUP(A624,基础资料!A:E,4,0))</f>
        <v/>
      </c>
      <c r="O624" s="76" t="str">
        <f t="array" ref="O624">IF(OR(A624="",M624=""),"",N624*M624)</f>
        <v/>
      </c>
    </row>
    <row r="625" spans="1:15" s="44" customFormat="1">
      <c r="A625" s="77"/>
      <c r="B625" s="78"/>
      <c r="C625" s="78"/>
      <c r="D625" s="79" t="str">
        <f t="array" ref="D625">IF(SUMPRODUCT((成品明细表!$A$6:$A$1000&gt;=$G$4)*(成品明细表!$A$6:$A$1000&lt;=$H$4)*(成品明细表!$C$6:$C$1000=$A625)*(成品明细表!$F$6:$F$1000))=0,"",SUMPRODUCT((成品明细表!$A$6:$A$1000&gt;=$G$4)*(成品明细表!$A$6:$A$1000&lt;=$H$4)*(成品明细表!$C$6:$C$1000=$A625)*(成品明细表!$F$6:$F$1000)))</f>
        <v/>
      </c>
      <c r="E625" s="80" t="str">
        <f t="array" ref="E625">IF(A625="","",VLOOKUP(A625,基础资料!A:E,4,0))</f>
        <v/>
      </c>
      <c r="F625" s="81" t="str">
        <f t="array" ref="F625">IF(OR(A625="",D625=""),"",E625*D625)</f>
        <v/>
      </c>
      <c r="G625" s="79" t="str">
        <f t="array" ref="G625">IF(SUMPRODUCT((成品明细表!$A$6:$A$1000&gt;=$G$4)*(成品明细表!$A$6:$A$1000&lt;=$H$4)*(成品明细表!$C$6:$C$1000=$A625)*(成品明细表!$I$6:$I$1000))=0,"",SUMPRODUCT((成品明细表!$A$6:$A$1000&gt;=$G$4)*(成品明细表!$A$6:$A$1000&lt;=$H$4)*(成品明细表!$C$6:$C$1000=$A625)*(成品明细表!$I$6:$I$1000)))</f>
        <v/>
      </c>
      <c r="H625" s="80" t="str">
        <f t="array" ref="H625">IF(A625="","",VLOOKUP(A625,基础资料!A:E,4,0))</f>
        <v/>
      </c>
      <c r="I625" s="81" t="str">
        <f t="array" ref="I625">IF(OR(A625="",G625=""),"",G625*H625)</f>
        <v/>
      </c>
      <c r="J625" s="79" t="str">
        <f t="array" ref="J625">IF(SUMPRODUCT((成品明细表!$A$6:$A$1000&gt;=$G$4)*(成品明细表!$A$6:$A$1000&lt;=$H$4)*(成品明细表!$C$6:$C$1000=$A625)*(成品明细表!$L$6:$L$1000))=0,"",SUMPRODUCT((成品明细表!$A$6:$A$1000&gt;=$G$4)*(成品明细表!$A$6:$A$1000&lt;=$H$4)*(成品明细表!$C$6:$C$1000=$A625)*(成品明细表!$L$6:$L$1000)))</f>
        <v/>
      </c>
      <c r="K625" s="99" t="str">
        <f t="array" ref="K625">IF(A625="","",VLOOKUP(A625,基础资料!A:E,4,0))</f>
        <v/>
      </c>
      <c r="L625" s="81" t="str">
        <f t="array" ref="L625">IF(OR(A625="",J625=""),"",J625*K625)</f>
        <v/>
      </c>
      <c r="M625" s="79" t="str">
        <f t="array" ref="M625">IF(AND(D625="",G625="",J625=""),"",IF(AND(D625="",G625=""),-J625,IF(AND(D625="",J625=""),-G625,IF(AND(G625="",J625=""),D625,IF(D625="",-G625-J625,IF(G625="",D625-J625,IF(J625="",D625-G625,D625-G625-J625)))))))</f>
        <v/>
      </c>
      <c r="N625" s="99" t="str">
        <f t="array" ref="N625">IF(A625="","",VLOOKUP(A625,基础资料!A:E,4,0))</f>
        <v/>
      </c>
      <c r="O625" s="81" t="str">
        <f t="array" ref="O625">IF(OR(A625="",M625=""),"",N625*M625)</f>
        <v/>
      </c>
    </row>
    <row r="626" spans="1:15" s="44" customFormat="1">
      <c r="A626" s="15"/>
      <c r="B626" s="73"/>
      <c r="C626" s="73"/>
      <c r="D626" s="74" t="str">
        <f t="array" ref="D626">IF(SUMPRODUCT((成品明细表!$A$6:$A$1000&gt;=$G$4)*(成品明细表!$A$6:$A$1000&lt;=$H$4)*(成品明细表!$C$6:$C$1000=$A626)*(成品明细表!$F$6:$F$1000))=0,"",SUMPRODUCT((成品明细表!$A$6:$A$1000&gt;=$G$4)*(成品明细表!$A$6:$A$1000&lt;=$H$4)*(成品明细表!$C$6:$C$1000=$A626)*(成品明细表!$F$6:$F$1000)))</f>
        <v/>
      </c>
      <c r="E626" s="75" t="str">
        <f t="array" ref="E626">IF(A626="","",VLOOKUP(A626,基础资料!A:E,4,0))</f>
        <v/>
      </c>
      <c r="F626" s="76" t="str">
        <f t="array" ref="F626">IF(OR(A626="",D626=""),"",E626*D626)</f>
        <v/>
      </c>
      <c r="G626" s="74" t="str">
        <f t="array" ref="G626">IF(SUMPRODUCT((成品明细表!$A$6:$A$1000&gt;=$G$4)*(成品明细表!$A$6:$A$1000&lt;=$H$4)*(成品明细表!$C$6:$C$1000=$A626)*(成品明细表!$I$6:$I$1000))=0,"",SUMPRODUCT((成品明细表!$A$6:$A$1000&gt;=$G$4)*(成品明细表!$A$6:$A$1000&lt;=$H$4)*(成品明细表!$C$6:$C$1000=$A626)*(成品明细表!$I$6:$I$1000)))</f>
        <v/>
      </c>
      <c r="H626" s="75" t="str">
        <f t="array" ref="H626">IF(A626="","",VLOOKUP(A626,基础资料!A:E,4,0))</f>
        <v/>
      </c>
      <c r="I626" s="76" t="str">
        <f t="array" ref="I626">IF(OR(A626="",G626=""),"",G626*H626)</f>
        <v/>
      </c>
      <c r="J626" s="74" t="str">
        <f t="array" ref="J626">IF(SUMPRODUCT((成品明细表!$A$6:$A$1000&gt;=$G$4)*(成品明细表!$A$6:$A$1000&lt;=$H$4)*(成品明细表!$C$6:$C$1000=$A626)*(成品明细表!$L$6:$L$1000))=0,"",SUMPRODUCT((成品明细表!$A$6:$A$1000&gt;=$G$4)*(成品明细表!$A$6:$A$1000&lt;=$H$4)*(成品明细表!$C$6:$C$1000=$A626)*(成品明细表!$L$6:$L$1000)))</f>
        <v/>
      </c>
      <c r="K626" s="98" t="str">
        <f t="array" ref="K626">IF(A626="","",VLOOKUP(A626,基础资料!A:E,4,0))</f>
        <v/>
      </c>
      <c r="L626" s="76" t="str">
        <f t="array" ref="L626">IF(OR(A626="",J626=""),"",J626*K626)</f>
        <v/>
      </c>
      <c r="M626" s="74" t="str">
        <f t="array" ref="M626">IF(AND(D626="",G626="",J626=""),"",IF(AND(D626="",G626=""),-J626,IF(AND(D626="",J626=""),-G626,IF(AND(G626="",J626=""),D626,IF(D626="",-G626-J626,IF(G626="",D626-J626,IF(J626="",D626-G626,D626-G626-J626)))))))</f>
        <v/>
      </c>
      <c r="N626" s="98" t="str">
        <f t="array" ref="N626">IF(A626="","",VLOOKUP(A626,基础资料!A:E,4,0))</f>
        <v/>
      </c>
      <c r="O626" s="76" t="str">
        <f t="array" ref="O626">IF(OR(A626="",M626=""),"",N626*M626)</f>
        <v/>
      </c>
    </row>
    <row r="627" spans="1:15" s="44" customFormat="1">
      <c r="A627" s="77"/>
      <c r="B627" s="78"/>
      <c r="C627" s="78"/>
      <c r="D627" s="79" t="str">
        <f t="array" ref="D627">IF(SUMPRODUCT((成品明细表!$A$6:$A$1000&gt;=$G$4)*(成品明细表!$A$6:$A$1000&lt;=$H$4)*(成品明细表!$C$6:$C$1000=$A627)*(成品明细表!$F$6:$F$1000))=0,"",SUMPRODUCT((成品明细表!$A$6:$A$1000&gt;=$G$4)*(成品明细表!$A$6:$A$1000&lt;=$H$4)*(成品明细表!$C$6:$C$1000=$A627)*(成品明细表!$F$6:$F$1000)))</f>
        <v/>
      </c>
      <c r="E627" s="80" t="str">
        <f t="array" ref="E627">IF(A627="","",VLOOKUP(A627,基础资料!A:E,4,0))</f>
        <v/>
      </c>
      <c r="F627" s="81" t="str">
        <f t="array" ref="F627">IF(OR(A627="",D627=""),"",E627*D627)</f>
        <v/>
      </c>
      <c r="G627" s="79" t="str">
        <f t="array" ref="G627">IF(SUMPRODUCT((成品明细表!$A$6:$A$1000&gt;=$G$4)*(成品明细表!$A$6:$A$1000&lt;=$H$4)*(成品明细表!$C$6:$C$1000=$A627)*(成品明细表!$I$6:$I$1000))=0,"",SUMPRODUCT((成品明细表!$A$6:$A$1000&gt;=$G$4)*(成品明细表!$A$6:$A$1000&lt;=$H$4)*(成品明细表!$C$6:$C$1000=$A627)*(成品明细表!$I$6:$I$1000)))</f>
        <v/>
      </c>
      <c r="H627" s="80" t="str">
        <f t="array" ref="H627">IF(A627="","",VLOOKUP(A627,基础资料!A:E,4,0))</f>
        <v/>
      </c>
      <c r="I627" s="81" t="str">
        <f t="array" ref="I627">IF(OR(A627="",G627=""),"",G627*H627)</f>
        <v/>
      </c>
      <c r="J627" s="79" t="str">
        <f t="array" ref="J627">IF(SUMPRODUCT((成品明细表!$A$6:$A$1000&gt;=$G$4)*(成品明细表!$A$6:$A$1000&lt;=$H$4)*(成品明细表!$C$6:$C$1000=$A627)*(成品明细表!$L$6:$L$1000))=0,"",SUMPRODUCT((成品明细表!$A$6:$A$1000&gt;=$G$4)*(成品明细表!$A$6:$A$1000&lt;=$H$4)*(成品明细表!$C$6:$C$1000=$A627)*(成品明细表!$L$6:$L$1000)))</f>
        <v/>
      </c>
      <c r="K627" s="99" t="str">
        <f t="array" ref="K627">IF(A627="","",VLOOKUP(A627,基础资料!A:E,4,0))</f>
        <v/>
      </c>
      <c r="L627" s="81" t="str">
        <f t="array" ref="L627">IF(OR(A627="",J627=""),"",J627*K627)</f>
        <v/>
      </c>
      <c r="M627" s="79" t="str">
        <f t="array" ref="M627">IF(AND(D627="",G627="",J627=""),"",IF(AND(D627="",G627=""),-J627,IF(AND(D627="",J627=""),-G627,IF(AND(G627="",J627=""),D627,IF(D627="",-G627-J627,IF(G627="",D627-J627,IF(J627="",D627-G627,D627-G627-J627)))))))</f>
        <v/>
      </c>
      <c r="N627" s="99" t="str">
        <f t="array" ref="N627">IF(A627="","",VLOOKUP(A627,基础资料!A:E,4,0))</f>
        <v/>
      </c>
      <c r="O627" s="81" t="str">
        <f t="array" ref="O627">IF(OR(A627="",M627=""),"",N627*M627)</f>
        <v/>
      </c>
    </row>
    <row r="628" spans="1:15" s="44" customFormat="1">
      <c r="A628" s="15"/>
      <c r="B628" s="73"/>
      <c r="C628" s="73"/>
      <c r="D628" s="74" t="str">
        <f t="array" ref="D628">IF(SUMPRODUCT((成品明细表!$A$6:$A$1000&gt;=$G$4)*(成品明细表!$A$6:$A$1000&lt;=$H$4)*(成品明细表!$C$6:$C$1000=$A628)*(成品明细表!$F$6:$F$1000))=0,"",SUMPRODUCT((成品明细表!$A$6:$A$1000&gt;=$G$4)*(成品明细表!$A$6:$A$1000&lt;=$H$4)*(成品明细表!$C$6:$C$1000=$A628)*(成品明细表!$F$6:$F$1000)))</f>
        <v/>
      </c>
      <c r="E628" s="75" t="str">
        <f t="array" ref="E628">IF(A628="","",VLOOKUP(A628,基础资料!A:E,4,0))</f>
        <v/>
      </c>
      <c r="F628" s="76" t="str">
        <f t="array" ref="F628">IF(OR(A628="",D628=""),"",E628*D628)</f>
        <v/>
      </c>
      <c r="G628" s="74" t="str">
        <f t="array" ref="G628">IF(SUMPRODUCT((成品明细表!$A$6:$A$1000&gt;=$G$4)*(成品明细表!$A$6:$A$1000&lt;=$H$4)*(成品明细表!$C$6:$C$1000=$A628)*(成品明细表!$I$6:$I$1000))=0,"",SUMPRODUCT((成品明细表!$A$6:$A$1000&gt;=$G$4)*(成品明细表!$A$6:$A$1000&lt;=$H$4)*(成品明细表!$C$6:$C$1000=$A628)*(成品明细表!$I$6:$I$1000)))</f>
        <v/>
      </c>
      <c r="H628" s="75" t="str">
        <f t="array" ref="H628">IF(A628="","",VLOOKUP(A628,基础资料!A:E,4,0))</f>
        <v/>
      </c>
      <c r="I628" s="76" t="str">
        <f t="array" ref="I628">IF(OR(A628="",G628=""),"",G628*H628)</f>
        <v/>
      </c>
      <c r="J628" s="74" t="str">
        <f t="array" ref="J628">IF(SUMPRODUCT((成品明细表!$A$6:$A$1000&gt;=$G$4)*(成品明细表!$A$6:$A$1000&lt;=$H$4)*(成品明细表!$C$6:$C$1000=$A628)*(成品明细表!$L$6:$L$1000))=0,"",SUMPRODUCT((成品明细表!$A$6:$A$1000&gt;=$G$4)*(成品明细表!$A$6:$A$1000&lt;=$H$4)*(成品明细表!$C$6:$C$1000=$A628)*(成品明细表!$L$6:$L$1000)))</f>
        <v/>
      </c>
      <c r="K628" s="98" t="str">
        <f t="array" ref="K628">IF(A628="","",VLOOKUP(A628,基础资料!A:E,4,0))</f>
        <v/>
      </c>
      <c r="L628" s="76" t="str">
        <f t="array" ref="L628">IF(OR(A628="",J628=""),"",J628*K628)</f>
        <v/>
      </c>
      <c r="M628" s="74" t="str">
        <f t="array" ref="M628">IF(AND(D628="",G628="",J628=""),"",IF(AND(D628="",G628=""),-J628,IF(AND(D628="",J628=""),-G628,IF(AND(G628="",J628=""),D628,IF(D628="",-G628-J628,IF(G628="",D628-J628,IF(J628="",D628-G628,D628-G628-J628)))))))</f>
        <v/>
      </c>
      <c r="N628" s="98" t="str">
        <f t="array" ref="N628">IF(A628="","",VLOOKUP(A628,基础资料!A:E,4,0))</f>
        <v/>
      </c>
      <c r="O628" s="76" t="str">
        <f t="array" ref="O628">IF(OR(A628="",M628=""),"",N628*M628)</f>
        <v/>
      </c>
    </row>
    <row r="629" spans="1:15" s="44" customFormat="1">
      <c r="A629" s="77"/>
      <c r="B629" s="78"/>
      <c r="C629" s="78"/>
      <c r="D629" s="79" t="str">
        <f t="array" ref="D629">IF(SUMPRODUCT((成品明细表!$A$6:$A$1000&gt;=$G$4)*(成品明细表!$A$6:$A$1000&lt;=$H$4)*(成品明细表!$C$6:$C$1000=$A629)*(成品明细表!$F$6:$F$1000))=0,"",SUMPRODUCT((成品明细表!$A$6:$A$1000&gt;=$G$4)*(成品明细表!$A$6:$A$1000&lt;=$H$4)*(成品明细表!$C$6:$C$1000=$A629)*(成品明细表!$F$6:$F$1000)))</f>
        <v/>
      </c>
      <c r="E629" s="80" t="str">
        <f t="array" ref="E629">IF(A629="","",VLOOKUP(A629,基础资料!A:E,4,0))</f>
        <v/>
      </c>
      <c r="F629" s="81" t="str">
        <f t="array" ref="F629">IF(OR(A629="",D629=""),"",E629*D629)</f>
        <v/>
      </c>
      <c r="G629" s="79" t="str">
        <f t="array" ref="G629">IF(SUMPRODUCT((成品明细表!$A$6:$A$1000&gt;=$G$4)*(成品明细表!$A$6:$A$1000&lt;=$H$4)*(成品明细表!$C$6:$C$1000=$A629)*(成品明细表!$I$6:$I$1000))=0,"",SUMPRODUCT((成品明细表!$A$6:$A$1000&gt;=$G$4)*(成品明细表!$A$6:$A$1000&lt;=$H$4)*(成品明细表!$C$6:$C$1000=$A629)*(成品明细表!$I$6:$I$1000)))</f>
        <v/>
      </c>
      <c r="H629" s="80" t="str">
        <f t="array" ref="H629">IF(A629="","",VLOOKUP(A629,基础资料!A:E,4,0))</f>
        <v/>
      </c>
      <c r="I629" s="81" t="str">
        <f t="array" ref="I629">IF(OR(A629="",G629=""),"",G629*H629)</f>
        <v/>
      </c>
      <c r="J629" s="79" t="str">
        <f t="array" ref="J629">IF(SUMPRODUCT((成品明细表!$A$6:$A$1000&gt;=$G$4)*(成品明细表!$A$6:$A$1000&lt;=$H$4)*(成品明细表!$C$6:$C$1000=$A629)*(成品明细表!$L$6:$L$1000))=0,"",SUMPRODUCT((成品明细表!$A$6:$A$1000&gt;=$G$4)*(成品明细表!$A$6:$A$1000&lt;=$H$4)*(成品明细表!$C$6:$C$1000=$A629)*(成品明细表!$L$6:$L$1000)))</f>
        <v/>
      </c>
      <c r="K629" s="99" t="str">
        <f t="array" ref="K629">IF(A629="","",VLOOKUP(A629,基础资料!A:E,4,0))</f>
        <v/>
      </c>
      <c r="L629" s="81" t="str">
        <f t="array" ref="L629">IF(OR(A629="",J629=""),"",J629*K629)</f>
        <v/>
      </c>
      <c r="M629" s="79" t="str">
        <f t="array" ref="M629">IF(AND(D629="",G629="",J629=""),"",IF(AND(D629="",G629=""),-J629,IF(AND(D629="",J629=""),-G629,IF(AND(G629="",J629=""),D629,IF(D629="",-G629-J629,IF(G629="",D629-J629,IF(J629="",D629-G629,D629-G629-J629)))))))</f>
        <v/>
      </c>
      <c r="N629" s="99" t="str">
        <f t="array" ref="N629">IF(A629="","",VLOOKUP(A629,基础资料!A:E,4,0))</f>
        <v/>
      </c>
      <c r="O629" s="81" t="str">
        <f t="array" ref="O629">IF(OR(A629="",M629=""),"",N629*M629)</f>
        <v/>
      </c>
    </row>
    <row r="630" spans="1:15" s="44" customFormat="1">
      <c r="A630" s="15"/>
      <c r="B630" s="73"/>
      <c r="C630" s="73"/>
      <c r="D630" s="74" t="str">
        <f t="array" ref="D630">IF(SUMPRODUCT((成品明细表!$A$6:$A$1000&gt;=$G$4)*(成品明细表!$A$6:$A$1000&lt;=$H$4)*(成品明细表!$C$6:$C$1000=$A630)*(成品明细表!$F$6:$F$1000))=0,"",SUMPRODUCT((成品明细表!$A$6:$A$1000&gt;=$G$4)*(成品明细表!$A$6:$A$1000&lt;=$H$4)*(成品明细表!$C$6:$C$1000=$A630)*(成品明细表!$F$6:$F$1000)))</f>
        <v/>
      </c>
      <c r="E630" s="75" t="str">
        <f t="array" ref="E630">IF(A630="","",VLOOKUP(A630,基础资料!A:E,4,0))</f>
        <v/>
      </c>
      <c r="F630" s="76" t="str">
        <f t="array" ref="F630">IF(OR(A630="",D630=""),"",E630*D630)</f>
        <v/>
      </c>
      <c r="G630" s="74" t="str">
        <f t="array" ref="G630">IF(SUMPRODUCT((成品明细表!$A$6:$A$1000&gt;=$G$4)*(成品明细表!$A$6:$A$1000&lt;=$H$4)*(成品明细表!$C$6:$C$1000=$A630)*(成品明细表!$I$6:$I$1000))=0,"",SUMPRODUCT((成品明细表!$A$6:$A$1000&gt;=$G$4)*(成品明细表!$A$6:$A$1000&lt;=$H$4)*(成品明细表!$C$6:$C$1000=$A630)*(成品明细表!$I$6:$I$1000)))</f>
        <v/>
      </c>
      <c r="H630" s="75" t="str">
        <f t="array" ref="H630">IF(A630="","",VLOOKUP(A630,基础资料!A:E,4,0))</f>
        <v/>
      </c>
      <c r="I630" s="76" t="str">
        <f t="array" ref="I630">IF(OR(A630="",G630=""),"",G630*H630)</f>
        <v/>
      </c>
      <c r="J630" s="74" t="str">
        <f t="array" ref="J630">IF(SUMPRODUCT((成品明细表!$A$6:$A$1000&gt;=$G$4)*(成品明细表!$A$6:$A$1000&lt;=$H$4)*(成品明细表!$C$6:$C$1000=$A630)*(成品明细表!$L$6:$L$1000))=0,"",SUMPRODUCT((成品明细表!$A$6:$A$1000&gt;=$G$4)*(成品明细表!$A$6:$A$1000&lt;=$H$4)*(成品明细表!$C$6:$C$1000=$A630)*(成品明细表!$L$6:$L$1000)))</f>
        <v/>
      </c>
      <c r="K630" s="98" t="str">
        <f t="array" ref="K630">IF(A630="","",VLOOKUP(A630,基础资料!A:E,4,0))</f>
        <v/>
      </c>
      <c r="L630" s="76" t="str">
        <f t="array" ref="L630">IF(OR(A630="",J630=""),"",J630*K630)</f>
        <v/>
      </c>
      <c r="M630" s="74" t="str">
        <f t="array" ref="M630">IF(AND(D630="",G630="",J630=""),"",IF(AND(D630="",G630=""),-J630,IF(AND(D630="",J630=""),-G630,IF(AND(G630="",J630=""),D630,IF(D630="",-G630-J630,IF(G630="",D630-J630,IF(J630="",D630-G630,D630-G630-J630)))))))</f>
        <v/>
      </c>
      <c r="N630" s="98" t="str">
        <f t="array" ref="N630">IF(A630="","",VLOOKUP(A630,基础资料!A:E,4,0))</f>
        <v/>
      </c>
      <c r="O630" s="76" t="str">
        <f t="array" ref="O630">IF(OR(A630="",M630=""),"",N630*M630)</f>
        <v/>
      </c>
    </row>
    <row r="631" spans="1:15" s="44" customFormat="1">
      <c r="A631" s="77"/>
      <c r="B631" s="78"/>
      <c r="C631" s="78"/>
      <c r="D631" s="79" t="str">
        <f t="array" ref="D631">IF(SUMPRODUCT((成品明细表!$A$6:$A$1000&gt;=$G$4)*(成品明细表!$A$6:$A$1000&lt;=$H$4)*(成品明细表!$C$6:$C$1000=$A631)*(成品明细表!$F$6:$F$1000))=0,"",SUMPRODUCT((成品明细表!$A$6:$A$1000&gt;=$G$4)*(成品明细表!$A$6:$A$1000&lt;=$H$4)*(成品明细表!$C$6:$C$1000=$A631)*(成品明细表!$F$6:$F$1000)))</f>
        <v/>
      </c>
      <c r="E631" s="80" t="str">
        <f t="array" ref="E631">IF(A631="","",VLOOKUP(A631,基础资料!A:E,4,0))</f>
        <v/>
      </c>
      <c r="F631" s="81" t="str">
        <f t="array" ref="F631">IF(OR(A631="",D631=""),"",E631*D631)</f>
        <v/>
      </c>
      <c r="G631" s="79" t="str">
        <f t="array" ref="G631">IF(SUMPRODUCT((成品明细表!$A$6:$A$1000&gt;=$G$4)*(成品明细表!$A$6:$A$1000&lt;=$H$4)*(成品明细表!$C$6:$C$1000=$A631)*(成品明细表!$I$6:$I$1000))=0,"",SUMPRODUCT((成品明细表!$A$6:$A$1000&gt;=$G$4)*(成品明细表!$A$6:$A$1000&lt;=$H$4)*(成品明细表!$C$6:$C$1000=$A631)*(成品明细表!$I$6:$I$1000)))</f>
        <v/>
      </c>
      <c r="H631" s="80" t="str">
        <f t="array" ref="H631">IF(A631="","",VLOOKUP(A631,基础资料!A:E,4,0))</f>
        <v/>
      </c>
      <c r="I631" s="81" t="str">
        <f t="array" ref="I631">IF(OR(A631="",G631=""),"",G631*H631)</f>
        <v/>
      </c>
      <c r="J631" s="79" t="str">
        <f t="array" ref="J631">IF(SUMPRODUCT((成品明细表!$A$6:$A$1000&gt;=$G$4)*(成品明细表!$A$6:$A$1000&lt;=$H$4)*(成品明细表!$C$6:$C$1000=$A631)*(成品明细表!$L$6:$L$1000))=0,"",SUMPRODUCT((成品明细表!$A$6:$A$1000&gt;=$G$4)*(成品明细表!$A$6:$A$1000&lt;=$H$4)*(成品明细表!$C$6:$C$1000=$A631)*(成品明细表!$L$6:$L$1000)))</f>
        <v/>
      </c>
      <c r="K631" s="99" t="str">
        <f t="array" ref="K631">IF(A631="","",VLOOKUP(A631,基础资料!A:E,4,0))</f>
        <v/>
      </c>
      <c r="L631" s="81" t="str">
        <f t="array" ref="L631">IF(OR(A631="",J631=""),"",J631*K631)</f>
        <v/>
      </c>
      <c r="M631" s="79" t="str">
        <f t="array" ref="M631">IF(AND(D631="",G631="",J631=""),"",IF(AND(D631="",G631=""),-J631,IF(AND(D631="",J631=""),-G631,IF(AND(G631="",J631=""),D631,IF(D631="",-G631-J631,IF(G631="",D631-J631,IF(J631="",D631-G631,D631-G631-J631)))))))</f>
        <v/>
      </c>
      <c r="N631" s="99" t="str">
        <f t="array" ref="N631">IF(A631="","",VLOOKUP(A631,基础资料!A:E,4,0))</f>
        <v/>
      </c>
      <c r="O631" s="81" t="str">
        <f t="array" ref="O631">IF(OR(A631="",M631=""),"",N631*M631)</f>
        <v/>
      </c>
    </row>
    <row r="632" spans="1:15" s="44" customFormat="1">
      <c r="A632" s="15"/>
      <c r="B632" s="73"/>
      <c r="C632" s="73"/>
      <c r="D632" s="74" t="str">
        <f t="array" ref="D632">IF(SUMPRODUCT((成品明细表!$A$6:$A$1000&gt;=$G$4)*(成品明细表!$A$6:$A$1000&lt;=$H$4)*(成品明细表!$C$6:$C$1000=$A632)*(成品明细表!$F$6:$F$1000))=0,"",SUMPRODUCT((成品明细表!$A$6:$A$1000&gt;=$G$4)*(成品明细表!$A$6:$A$1000&lt;=$H$4)*(成品明细表!$C$6:$C$1000=$A632)*(成品明细表!$F$6:$F$1000)))</f>
        <v/>
      </c>
      <c r="E632" s="75" t="str">
        <f t="array" ref="E632">IF(A632="","",VLOOKUP(A632,基础资料!A:E,4,0))</f>
        <v/>
      </c>
      <c r="F632" s="76" t="str">
        <f t="array" ref="F632">IF(OR(A632="",D632=""),"",E632*D632)</f>
        <v/>
      </c>
      <c r="G632" s="74" t="str">
        <f t="array" ref="G632">IF(SUMPRODUCT((成品明细表!$A$6:$A$1000&gt;=$G$4)*(成品明细表!$A$6:$A$1000&lt;=$H$4)*(成品明细表!$C$6:$C$1000=$A632)*(成品明细表!$I$6:$I$1000))=0,"",SUMPRODUCT((成品明细表!$A$6:$A$1000&gt;=$G$4)*(成品明细表!$A$6:$A$1000&lt;=$H$4)*(成品明细表!$C$6:$C$1000=$A632)*(成品明细表!$I$6:$I$1000)))</f>
        <v/>
      </c>
      <c r="H632" s="75" t="str">
        <f t="array" ref="H632">IF(A632="","",VLOOKUP(A632,基础资料!A:E,4,0))</f>
        <v/>
      </c>
      <c r="I632" s="76" t="str">
        <f t="array" ref="I632">IF(OR(A632="",G632=""),"",G632*H632)</f>
        <v/>
      </c>
      <c r="J632" s="74" t="str">
        <f t="array" ref="J632">IF(SUMPRODUCT((成品明细表!$A$6:$A$1000&gt;=$G$4)*(成品明细表!$A$6:$A$1000&lt;=$H$4)*(成品明细表!$C$6:$C$1000=$A632)*(成品明细表!$L$6:$L$1000))=0,"",SUMPRODUCT((成品明细表!$A$6:$A$1000&gt;=$G$4)*(成品明细表!$A$6:$A$1000&lt;=$H$4)*(成品明细表!$C$6:$C$1000=$A632)*(成品明细表!$L$6:$L$1000)))</f>
        <v/>
      </c>
      <c r="K632" s="98" t="str">
        <f t="array" ref="K632">IF(A632="","",VLOOKUP(A632,基础资料!A:E,4,0))</f>
        <v/>
      </c>
      <c r="L632" s="76" t="str">
        <f t="array" ref="L632">IF(OR(A632="",J632=""),"",J632*K632)</f>
        <v/>
      </c>
      <c r="M632" s="74" t="str">
        <f t="array" ref="M632">IF(AND(D632="",G632="",J632=""),"",IF(AND(D632="",G632=""),-J632,IF(AND(D632="",J632=""),-G632,IF(AND(G632="",J632=""),D632,IF(D632="",-G632-J632,IF(G632="",D632-J632,IF(J632="",D632-G632,D632-G632-J632)))))))</f>
        <v/>
      </c>
      <c r="N632" s="98" t="str">
        <f t="array" ref="N632">IF(A632="","",VLOOKUP(A632,基础资料!A:E,4,0))</f>
        <v/>
      </c>
      <c r="O632" s="76" t="str">
        <f t="array" ref="O632">IF(OR(A632="",M632=""),"",N632*M632)</f>
        <v/>
      </c>
    </row>
    <row r="633" spans="1:15" s="44" customFormat="1">
      <c r="A633" s="77"/>
      <c r="B633" s="78"/>
      <c r="C633" s="78"/>
      <c r="D633" s="79" t="str">
        <f t="array" ref="D633">IF(SUMPRODUCT((成品明细表!$A$6:$A$1000&gt;=$G$4)*(成品明细表!$A$6:$A$1000&lt;=$H$4)*(成品明细表!$C$6:$C$1000=$A633)*(成品明细表!$F$6:$F$1000))=0,"",SUMPRODUCT((成品明细表!$A$6:$A$1000&gt;=$G$4)*(成品明细表!$A$6:$A$1000&lt;=$H$4)*(成品明细表!$C$6:$C$1000=$A633)*(成品明细表!$F$6:$F$1000)))</f>
        <v/>
      </c>
      <c r="E633" s="80" t="str">
        <f t="array" ref="E633">IF(A633="","",VLOOKUP(A633,基础资料!A:E,4,0))</f>
        <v/>
      </c>
      <c r="F633" s="81" t="str">
        <f t="array" ref="F633">IF(OR(A633="",D633=""),"",E633*D633)</f>
        <v/>
      </c>
      <c r="G633" s="79" t="str">
        <f t="array" ref="G633">IF(SUMPRODUCT((成品明细表!$A$6:$A$1000&gt;=$G$4)*(成品明细表!$A$6:$A$1000&lt;=$H$4)*(成品明细表!$C$6:$C$1000=$A633)*(成品明细表!$I$6:$I$1000))=0,"",SUMPRODUCT((成品明细表!$A$6:$A$1000&gt;=$G$4)*(成品明细表!$A$6:$A$1000&lt;=$H$4)*(成品明细表!$C$6:$C$1000=$A633)*(成品明细表!$I$6:$I$1000)))</f>
        <v/>
      </c>
      <c r="H633" s="80" t="str">
        <f t="array" ref="H633">IF(A633="","",VLOOKUP(A633,基础资料!A:E,4,0))</f>
        <v/>
      </c>
      <c r="I633" s="81" t="str">
        <f t="array" ref="I633">IF(OR(A633="",G633=""),"",G633*H633)</f>
        <v/>
      </c>
      <c r="J633" s="79" t="str">
        <f t="array" ref="J633">IF(SUMPRODUCT((成品明细表!$A$6:$A$1000&gt;=$G$4)*(成品明细表!$A$6:$A$1000&lt;=$H$4)*(成品明细表!$C$6:$C$1000=$A633)*(成品明细表!$L$6:$L$1000))=0,"",SUMPRODUCT((成品明细表!$A$6:$A$1000&gt;=$G$4)*(成品明细表!$A$6:$A$1000&lt;=$H$4)*(成品明细表!$C$6:$C$1000=$A633)*(成品明细表!$L$6:$L$1000)))</f>
        <v/>
      </c>
      <c r="K633" s="99" t="str">
        <f t="array" ref="K633">IF(A633="","",VLOOKUP(A633,基础资料!A:E,4,0))</f>
        <v/>
      </c>
      <c r="L633" s="81" t="str">
        <f t="array" ref="L633">IF(OR(A633="",J633=""),"",J633*K633)</f>
        <v/>
      </c>
      <c r="M633" s="79" t="str">
        <f t="array" ref="M633">IF(AND(D633="",G633="",J633=""),"",IF(AND(D633="",G633=""),-J633,IF(AND(D633="",J633=""),-G633,IF(AND(G633="",J633=""),D633,IF(D633="",-G633-J633,IF(G633="",D633-J633,IF(J633="",D633-G633,D633-G633-J633)))))))</f>
        <v/>
      </c>
      <c r="N633" s="99" t="str">
        <f t="array" ref="N633">IF(A633="","",VLOOKUP(A633,基础资料!A:E,4,0))</f>
        <v/>
      </c>
      <c r="O633" s="81" t="str">
        <f t="array" ref="O633">IF(OR(A633="",M633=""),"",N633*M633)</f>
        <v/>
      </c>
    </row>
    <row r="634" spans="1:15" s="44" customFormat="1">
      <c r="A634" s="15"/>
      <c r="B634" s="73"/>
      <c r="C634" s="73"/>
      <c r="D634" s="74" t="str">
        <f t="array" ref="D634">IF(SUMPRODUCT((成品明细表!$A$6:$A$1000&gt;=$G$4)*(成品明细表!$A$6:$A$1000&lt;=$H$4)*(成品明细表!$C$6:$C$1000=$A634)*(成品明细表!$F$6:$F$1000))=0,"",SUMPRODUCT((成品明细表!$A$6:$A$1000&gt;=$G$4)*(成品明细表!$A$6:$A$1000&lt;=$H$4)*(成品明细表!$C$6:$C$1000=$A634)*(成品明细表!$F$6:$F$1000)))</f>
        <v/>
      </c>
      <c r="E634" s="75" t="str">
        <f t="array" ref="E634">IF(A634="","",VLOOKUP(A634,基础资料!A:E,4,0))</f>
        <v/>
      </c>
      <c r="F634" s="76" t="str">
        <f t="array" ref="F634">IF(OR(A634="",D634=""),"",E634*D634)</f>
        <v/>
      </c>
      <c r="G634" s="74" t="str">
        <f t="array" ref="G634">IF(SUMPRODUCT((成品明细表!$A$6:$A$1000&gt;=$G$4)*(成品明细表!$A$6:$A$1000&lt;=$H$4)*(成品明细表!$C$6:$C$1000=$A634)*(成品明细表!$I$6:$I$1000))=0,"",SUMPRODUCT((成品明细表!$A$6:$A$1000&gt;=$G$4)*(成品明细表!$A$6:$A$1000&lt;=$H$4)*(成品明细表!$C$6:$C$1000=$A634)*(成品明细表!$I$6:$I$1000)))</f>
        <v/>
      </c>
      <c r="H634" s="75" t="str">
        <f t="array" ref="H634">IF(A634="","",VLOOKUP(A634,基础资料!A:E,4,0))</f>
        <v/>
      </c>
      <c r="I634" s="76" t="str">
        <f t="array" ref="I634">IF(OR(A634="",G634=""),"",G634*H634)</f>
        <v/>
      </c>
      <c r="J634" s="74" t="str">
        <f t="array" ref="J634">IF(SUMPRODUCT((成品明细表!$A$6:$A$1000&gt;=$G$4)*(成品明细表!$A$6:$A$1000&lt;=$H$4)*(成品明细表!$C$6:$C$1000=$A634)*(成品明细表!$L$6:$L$1000))=0,"",SUMPRODUCT((成品明细表!$A$6:$A$1000&gt;=$G$4)*(成品明细表!$A$6:$A$1000&lt;=$H$4)*(成品明细表!$C$6:$C$1000=$A634)*(成品明细表!$L$6:$L$1000)))</f>
        <v/>
      </c>
      <c r="K634" s="98" t="str">
        <f t="array" ref="K634">IF(A634="","",VLOOKUP(A634,基础资料!A:E,4,0))</f>
        <v/>
      </c>
      <c r="L634" s="76" t="str">
        <f t="array" ref="L634">IF(OR(A634="",J634=""),"",J634*K634)</f>
        <v/>
      </c>
      <c r="M634" s="74" t="str">
        <f t="array" ref="M634">IF(AND(D634="",G634="",J634=""),"",IF(AND(D634="",G634=""),-J634,IF(AND(D634="",J634=""),-G634,IF(AND(G634="",J634=""),D634,IF(D634="",-G634-J634,IF(G634="",D634-J634,IF(J634="",D634-G634,D634-G634-J634)))))))</f>
        <v/>
      </c>
      <c r="N634" s="98" t="str">
        <f t="array" ref="N634">IF(A634="","",VLOOKUP(A634,基础资料!A:E,4,0))</f>
        <v/>
      </c>
      <c r="O634" s="76" t="str">
        <f t="array" ref="O634">IF(OR(A634="",M634=""),"",N634*M634)</f>
        <v/>
      </c>
    </row>
    <row r="635" spans="1:15" s="44" customFormat="1">
      <c r="A635" s="77"/>
      <c r="B635" s="78"/>
      <c r="C635" s="78"/>
      <c r="D635" s="79" t="str">
        <f t="array" ref="D635">IF(SUMPRODUCT((成品明细表!$A$6:$A$1000&gt;=$G$4)*(成品明细表!$A$6:$A$1000&lt;=$H$4)*(成品明细表!$C$6:$C$1000=$A635)*(成品明细表!$F$6:$F$1000))=0,"",SUMPRODUCT((成品明细表!$A$6:$A$1000&gt;=$G$4)*(成品明细表!$A$6:$A$1000&lt;=$H$4)*(成品明细表!$C$6:$C$1000=$A635)*(成品明细表!$F$6:$F$1000)))</f>
        <v/>
      </c>
      <c r="E635" s="80" t="str">
        <f t="array" ref="E635">IF(A635="","",VLOOKUP(A635,基础资料!A:E,4,0))</f>
        <v/>
      </c>
      <c r="F635" s="81" t="str">
        <f t="array" ref="F635">IF(OR(A635="",D635=""),"",E635*D635)</f>
        <v/>
      </c>
      <c r="G635" s="79" t="str">
        <f t="array" ref="G635">IF(SUMPRODUCT((成品明细表!$A$6:$A$1000&gt;=$G$4)*(成品明细表!$A$6:$A$1000&lt;=$H$4)*(成品明细表!$C$6:$C$1000=$A635)*(成品明细表!$I$6:$I$1000))=0,"",SUMPRODUCT((成品明细表!$A$6:$A$1000&gt;=$G$4)*(成品明细表!$A$6:$A$1000&lt;=$H$4)*(成品明细表!$C$6:$C$1000=$A635)*(成品明细表!$I$6:$I$1000)))</f>
        <v/>
      </c>
      <c r="H635" s="80" t="str">
        <f t="array" ref="H635">IF(A635="","",VLOOKUP(A635,基础资料!A:E,4,0))</f>
        <v/>
      </c>
      <c r="I635" s="81" t="str">
        <f t="array" ref="I635">IF(OR(A635="",G635=""),"",G635*H635)</f>
        <v/>
      </c>
      <c r="J635" s="79" t="str">
        <f t="array" ref="J635">IF(SUMPRODUCT((成品明细表!$A$6:$A$1000&gt;=$G$4)*(成品明细表!$A$6:$A$1000&lt;=$H$4)*(成品明细表!$C$6:$C$1000=$A635)*(成品明细表!$L$6:$L$1000))=0,"",SUMPRODUCT((成品明细表!$A$6:$A$1000&gt;=$G$4)*(成品明细表!$A$6:$A$1000&lt;=$H$4)*(成品明细表!$C$6:$C$1000=$A635)*(成品明细表!$L$6:$L$1000)))</f>
        <v/>
      </c>
      <c r="K635" s="99" t="str">
        <f t="array" ref="K635">IF(A635="","",VLOOKUP(A635,基础资料!A:E,4,0))</f>
        <v/>
      </c>
      <c r="L635" s="81" t="str">
        <f t="array" ref="L635">IF(OR(A635="",J635=""),"",J635*K635)</f>
        <v/>
      </c>
      <c r="M635" s="79" t="str">
        <f t="array" ref="M635">IF(AND(D635="",G635="",J635=""),"",IF(AND(D635="",G635=""),-J635,IF(AND(D635="",J635=""),-G635,IF(AND(G635="",J635=""),D635,IF(D635="",-G635-J635,IF(G635="",D635-J635,IF(J635="",D635-G635,D635-G635-J635)))))))</f>
        <v/>
      </c>
      <c r="N635" s="99" t="str">
        <f t="array" ref="N635">IF(A635="","",VLOOKUP(A635,基础资料!A:E,4,0))</f>
        <v/>
      </c>
      <c r="O635" s="81" t="str">
        <f t="array" ref="O635">IF(OR(A635="",M635=""),"",N635*M635)</f>
        <v/>
      </c>
    </row>
    <row r="636" spans="1:15" s="44" customFormat="1">
      <c r="A636" s="15"/>
      <c r="B636" s="73"/>
      <c r="C636" s="73"/>
      <c r="D636" s="74" t="str">
        <f t="array" ref="D636">IF(SUMPRODUCT((成品明细表!$A$6:$A$1000&gt;=$G$4)*(成品明细表!$A$6:$A$1000&lt;=$H$4)*(成品明细表!$C$6:$C$1000=$A636)*(成品明细表!$F$6:$F$1000))=0,"",SUMPRODUCT((成品明细表!$A$6:$A$1000&gt;=$G$4)*(成品明细表!$A$6:$A$1000&lt;=$H$4)*(成品明细表!$C$6:$C$1000=$A636)*(成品明细表!$F$6:$F$1000)))</f>
        <v/>
      </c>
      <c r="E636" s="75" t="str">
        <f t="array" ref="E636">IF(A636="","",VLOOKUP(A636,基础资料!A:E,4,0))</f>
        <v/>
      </c>
      <c r="F636" s="76" t="str">
        <f t="array" ref="F636">IF(OR(A636="",D636=""),"",E636*D636)</f>
        <v/>
      </c>
      <c r="G636" s="74" t="str">
        <f t="array" ref="G636">IF(SUMPRODUCT((成品明细表!$A$6:$A$1000&gt;=$G$4)*(成品明细表!$A$6:$A$1000&lt;=$H$4)*(成品明细表!$C$6:$C$1000=$A636)*(成品明细表!$I$6:$I$1000))=0,"",SUMPRODUCT((成品明细表!$A$6:$A$1000&gt;=$G$4)*(成品明细表!$A$6:$A$1000&lt;=$H$4)*(成品明细表!$C$6:$C$1000=$A636)*(成品明细表!$I$6:$I$1000)))</f>
        <v/>
      </c>
      <c r="H636" s="75" t="str">
        <f t="array" ref="H636">IF(A636="","",VLOOKUP(A636,基础资料!A:E,4,0))</f>
        <v/>
      </c>
      <c r="I636" s="76" t="str">
        <f t="array" ref="I636">IF(OR(A636="",G636=""),"",G636*H636)</f>
        <v/>
      </c>
      <c r="J636" s="74" t="str">
        <f t="array" ref="J636">IF(SUMPRODUCT((成品明细表!$A$6:$A$1000&gt;=$G$4)*(成品明细表!$A$6:$A$1000&lt;=$H$4)*(成品明细表!$C$6:$C$1000=$A636)*(成品明细表!$L$6:$L$1000))=0,"",SUMPRODUCT((成品明细表!$A$6:$A$1000&gt;=$G$4)*(成品明细表!$A$6:$A$1000&lt;=$H$4)*(成品明细表!$C$6:$C$1000=$A636)*(成品明细表!$L$6:$L$1000)))</f>
        <v/>
      </c>
      <c r="K636" s="98" t="str">
        <f t="array" ref="K636">IF(A636="","",VLOOKUP(A636,基础资料!A:E,4,0))</f>
        <v/>
      </c>
      <c r="L636" s="76" t="str">
        <f t="array" ref="L636">IF(OR(A636="",J636=""),"",J636*K636)</f>
        <v/>
      </c>
      <c r="M636" s="74" t="str">
        <f t="array" ref="M636">IF(AND(D636="",G636="",J636=""),"",IF(AND(D636="",G636=""),-J636,IF(AND(D636="",J636=""),-G636,IF(AND(G636="",J636=""),D636,IF(D636="",-G636-J636,IF(G636="",D636-J636,IF(J636="",D636-G636,D636-G636-J636)))))))</f>
        <v/>
      </c>
      <c r="N636" s="98" t="str">
        <f t="array" ref="N636">IF(A636="","",VLOOKUP(A636,基础资料!A:E,4,0))</f>
        <v/>
      </c>
      <c r="O636" s="76" t="str">
        <f t="array" ref="O636">IF(OR(A636="",M636=""),"",N636*M636)</f>
        <v/>
      </c>
    </row>
    <row r="637" spans="1:15" s="44" customFormat="1">
      <c r="A637" s="77"/>
      <c r="B637" s="78"/>
      <c r="C637" s="78"/>
      <c r="D637" s="79" t="str">
        <f t="array" ref="D637">IF(SUMPRODUCT((成品明细表!$A$6:$A$1000&gt;=$G$4)*(成品明细表!$A$6:$A$1000&lt;=$H$4)*(成品明细表!$C$6:$C$1000=$A637)*(成品明细表!$F$6:$F$1000))=0,"",SUMPRODUCT((成品明细表!$A$6:$A$1000&gt;=$G$4)*(成品明细表!$A$6:$A$1000&lt;=$H$4)*(成品明细表!$C$6:$C$1000=$A637)*(成品明细表!$F$6:$F$1000)))</f>
        <v/>
      </c>
      <c r="E637" s="80" t="str">
        <f t="array" ref="E637">IF(A637="","",VLOOKUP(A637,基础资料!A:E,4,0))</f>
        <v/>
      </c>
      <c r="F637" s="81" t="str">
        <f t="array" ref="F637">IF(OR(A637="",D637=""),"",E637*D637)</f>
        <v/>
      </c>
      <c r="G637" s="79" t="str">
        <f t="array" ref="G637">IF(SUMPRODUCT((成品明细表!$A$6:$A$1000&gt;=$G$4)*(成品明细表!$A$6:$A$1000&lt;=$H$4)*(成品明细表!$C$6:$C$1000=$A637)*(成品明细表!$I$6:$I$1000))=0,"",SUMPRODUCT((成品明细表!$A$6:$A$1000&gt;=$G$4)*(成品明细表!$A$6:$A$1000&lt;=$H$4)*(成品明细表!$C$6:$C$1000=$A637)*(成品明细表!$I$6:$I$1000)))</f>
        <v/>
      </c>
      <c r="H637" s="80" t="str">
        <f t="array" ref="H637">IF(A637="","",VLOOKUP(A637,基础资料!A:E,4,0))</f>
        <v/>
      </c>
      <c r="I637" s="81" t="str">
        <f t="array" ref="I637">IF(OR(A637="",G637=""),"",G637*H637)</f>
        <v/>
      </c>
      <c r="J637" s="79" t="str">
        <f t="array" ref="J637">IF(SUMPRODUCT((成品明细表!$A$6:$A$1000&gt;=$G$4)*(成品明细表!$A$6:$A$1000&lt;=$H$4)*(成品明细表!$C$6:$C$1000=$A637)*(成品明细表!$L$6:$L$1000))=0,"",SUMPRODUCT((成品明细表!$A$6:$A$1000&gt;=$G$4)*(成品明细表!$A$6:$A$1000&lt;=$H$4)*(成品明细表!$C$6:$C$1000=$A637)*(成品明细表!$L$6:$L$1000)))</f>
        <v/>
      </c>
      <c r="K637" s="99" t="str">
        <f t="array" ref="K637">IF(A637="","",VLOOKUP(A637,基础资料!A:E,4,0))</f>
        <v/>
      </c>
      <c r="L637" s="81" t="str">
        <f t="array" ref="L637">IF(OR(A637="",J637=""),"",J637*K637)</f>
        <v/>
      </c>
      <c r="M637" s="79" t="str">
        <f t="array" ref="M637">IF(AND(D637="",G637="",J637=""),"",IF(AND(D637="",G637=""),-J637,IF(AND(D637="",J637=""),-G637,IF(AND(G637="",J637=""),D637,IF(D637="",-G637-J637,IF(G637="",D637-J637,IF(J637="",D637-G637,D637-G637-J637)))))))</f>
        <v/>
      </c>
      <c r="N637" s="99" t="str">
        <f t="array" ref="N637">IF(A637="","",VLOOKUP(A637,基础资料!A:E,4,0))</f>
        <v/>
      </c>
      <c r="O637" s="81" t="str">
        <f t="array" ref="O637">IF(OR(A637="",M637=""),"",N637*M637)</f>
        <v/>
      </c>
    </row>
    <row r="638" spans="1:15" s="44" customFormat="1">
      <c r="A638" s="15"/>
      <c r="B638" s="73"/>
      <c r="C638" s="73"/>
      <c r="D638" s="74" t="str">
        <f t="array" ref="D638">IF(SUMPRODUCT((成品明细表!$A$6:$A$1000&gt;=$G$4)*(成品明细表!$A$6:$A$1000&lt;=$H$4)*(成品明细表!$C$6:$C$1000=$A638)*(成品明细表!$F$6:$F$1000))=0,"",SUMPRODUCT((成品明细表!$A$6:$A$1000&gt;=$G$4)*(成品明细表!$A$6:$A$1000&lt;=$H$4)*(成品明细表!$C$6:$C$1000=$A638)*(成品明细表!$F$6:$F$1000)))</f>
        <v/>
      </c>
      <c r="E638" s="75" t="str">
        <f t="array" ref="E638">IF(A638="","",VLOOKUP(A638,基础资料!A:E,4,0))</f>
        <v/>
      </c>
      <c r="F638" s="76" t="str">
        <f t="array" ref="F638">IF(OR(A638="",D638=""),"",E638*D638)</f>
        <v/>
      </c>
      <c r="G638" s="74" t="str">
        <f t="array" ref="G638">IF(SUMPRODUCT((成品明细表!$A$6:$A$1000&gt;=$G$4)*(成品明细表!$A$6:$A$1000&lt;=$H$4)*(成品明细表!$C$6:$C$1000=$A638)*(成品明细表!$I$6:$I$1000))=0,"",SUMPRODUCT((成品明细表!$A$6:$A$1000&gt;=$G$4)*(成品明细表!$A$6:$A$1000&lt;=$H$4)*(成品明细表!$C$6:$C$1000=$A638)*(成品明细表!$I$6:$I$1000)))</f>
        <v/>
      </c>
      <c r="H638" s="75" t="str">
        <f t="array" ref="H638">IF(A638="","",VLOOKUP(A638,基础资料!A:E,4,0))</f>
        <v/>
      </c>
      <c r="I638" s="76" t="str">
        <f t="array" ref="I638">IF(OR(A638="",G638=""),"",G638*H638)</f>
        <v/>
      </c>
      <c r="J638" s="74" t="str">
        <f t="array" ref="J638">IF(SUMPRODUCT((成品明细表!$A$6:$A$1000&gt;=$G$4)*(成品明细表!$A$6:$A$1000&lt;=$H$4)*(成品明细表!$C$6:$C$1000=$A638)*(成品明细表!$L$6:$L$1000))=0,"",SUMPRODUCT((成品明细表!$A$6:$A$1000&gt;=$G$4)*(成品明细表!$A$6:$A$1000&lt;=$H$4)*(成品明细表!$C$6:$C$1000=$A638)*(成品明细表!$L$6:$L$1000)))</f>
        <v/>
      </c>
      <c r="K638" s="98" t="str">
        <f t="array" ref="K638">IF(A638="","",VLOOKUP(A638,基础资料!A:E,4,0))</f>
        <v/>
      </c>
      <c r="L638" s="76" t="str">
        <f t="array" ref="L638">IF(OR(A638="",J638=""),"",J638*K638)</f>
        <v/>
      </c>
      <c r="M638" s="74" t="str">
        <f t="array" ref="M638">IF(AND(D638="",G638="",J638=""),"",IF(AND(D638="",G638=""),-J638,IF(AND(D638="",J638=""),-G638,IF(AND(G638="",J638=""),D638,IF(D638="",-G638-J638,IF(G638="",D638-J638,IF(J638="",D638-G638,D638-G638-J638)))))))</f>
        <v/>
      </c>
      <c r="N638" s="98" t="str">
        <f t="array" ref="N638">IF(A638="","",VLOOKUP(A638,基础资料!A:E,4,0))</f>
        <v/>
      </c>
      <c r="O638" s="76" t="str">
        <f t="array" ref="O638">IF(OR(A638="",M638=""),"",N638*M638)</f>
        <v/>
      </c>
    </row>
    <row r="639" spans="1:15" s="44" customFormat="1">
      <c r="A639" s="77"/>
      <c r="B639" s="78"/>
      <c r="C639" s="78"/>
      <c r="D639" s="79" t="str">
        <f t="array" ref="D639">IF(SUMPRODUCT((成品明细表!$A$6:$A$1000&gt;=$G$4)*(成品明细表!$A$6:$A$1000&lt;=$H$4)*(成品明细表!$C$6:$C$1000=$A639)*(成品明细表!$F$6:$F$1000))=0,"",SUMPRODUCT((成品明细表!$A$6:$A$1000&gt;=$G$4)*(成品明细表!$A$6:$A$1000&lt;=$H$4)*(成品明细表!$C$6:$C$1000=$A639)*(成品明细表!$F$6:$F$1000)))</f>
        <v/>
      </c>
      <c r="E639" s="80" t="str">
        <f t="array" ref="E639">IF(A639="","",VLOOKUP(A639,基础资料!A:E,4,0))</f>
        <v/>
      </c>
      <c r="F639" s="81" t="str">
        <f t="array" ref="F639">IF(OR(A639="",D639=""),"",E639*D639)</f>
        <v/>
      </c>
      <c r="G639" s="79" t="str">
        <f t="array" ref="G639">IF(SUMPRODUCT((成品明细表!$A$6:$A$1000&gt;=$G$4)*(成品明细表!$A$6:$A$1000&lt;=$H$4)*(成品明细表!$C$6:$C$1000=$A639)*(成品明细表!$I$6:$I$1000))=0,"",SUMPRODUCT((成品明细表!$A$6:$A$1000&gt;=$G$4)*(成品明细表!$A$6:$A$1000&lt;=$H$4)*(成品明细表!$C$6:$C$1000=$A639)*(成品明细表!$I$6:$I$1000)))</f>
        <v/>
      </c>
      <c r="H639" s="80" t="str">
        <f t="array" ref="H639">IF(A639="","",VLOOKUP(A639,基础资料!A:E,4,0))</f>
        <v/>
      </c>
      <c r="I639" s="81" t="str">
        <f t="array" ref="I639">IF(OR(A639="",G639=""),"",G639*H639)</f>
        <v/>
      </c>
      <c r="J639" s="79" t="str">
        <f t="array" ref="J639">IF(SUMPRODUCT((成品明细表!$A$6:$A$1000&gt;=$G$4)*(成品明细表!$A$6:$A$1000&lt;=$H$4)*(成品明细表!$C$6:$C$1000=$A639)*(成品明细表!$L$6:$L$1000))=0,"",SUMPRODUCT((成品明细表!$A$6:$A$1000&gt;=$G$4)*(成品明细表!$A$6:$A$1000&lt;=$H$4)*(成品明细表!$C$6:$C$1000=$A639)*(成品明细表!$L$6:$L$1000)))</f>
        <v/>
      </c>
      <c r="K639" s="99" t="str">
        <f t="array" ref="K639">IF(A639="","",VLOOKUP(A639,基础资料!A:E,4,0))</f>
        <v/>
      </c>
      <c r="L639" s="81" t="str">
        <f t="array" ref="L639">IF(OR(A639="",J639=""),"",J639*K639)</f>
        <v/>
      </c>
      <c r="M639" s="79" t="str">
        <f t="array" ref="M639">IF(AND(D639="",G639="",J639=""),"",IF(AND(D639="",G639=""),-J639,IF(AND(D639="",J639=""),-G639,IF(AND(G639="",J639=""),D639,IF(D639="",-G639-J639,IF(G639="",D639-J639,IF(J639="",D639-G639,D639-G639-J639)))))))</f>
        <v/>
      </c>
      <c r="N639" s="99" t="str">
        <f t="array" ref="N639">IF(A639="","",VLOOKUP(A639,基础资料!A:E,4,0))</f>
        <v/>
      </c>
      <c r="O639" s="81" t="str">
        <f t="array" ref="O639">IF(OR(A639="",M639=""),"",N639*M639)</f>
        <v/>
      </c>
    </row>
    <row r="640" spans="1:15" s="44" customFormat="1">
      <c r="A640" s="15"/>
      <c r="B640" s="73"/>
      <c r="C640" s="73"/>
      <c r="D640" s="74" t="str">
        <f t="array" ref="D640">IF(SUMPRODUCT((成品明细表!$A$6:$A$1000&gt;=$G$4)*(成品明细表!$A$6:$A$1000&lt;=$H$4)*(成品明细表!$C$6:$C$1000=$A640)*(成品明细表!$F$6:$F$1000))=0,"",SUMPRODUCT((成品明细表!$A$6:$A$1000&gt;=$G$4)*(成品明细表!$A$6:$A$1000&lt;=$H$4)*(成品明细表!$C$6:$C$1000=$A640)*(成品明细表!$F$6:$F$1000)))</f>
        <v/>
      </c>
      <c r="E640" s="75" t="str">
        <f t="array" ref="E640">IF(A640="","",VLOOKUP(A640,基础资料!A:E,4,0))</f>
        <v/>
      </c>
      <c r="F640" s="76" t="str">
        <f t="array" ref="F640">IF(OR(A640="",D640=""),"",E640*D640)</f>
        <v/>
      </c>
      <c r="G640" s="74" t="str">
        <f t="array" ref="G640">IF(SUMPRODUCT((成品明细表!$A$6:$A$1000&gt;=$G$4)*(成品明细表!$A$6:$A$1000&lt;=$H$4)*(成品明细表!$C$6:$C$1000=$A640)*(成品明细表!$I$6:$I$1000))=0,"",SUMPRODUCT((成品明细表!$A$6:$A$1000&gt;=$G$4)*(成品明细表!$A$6:$A$1000&lt;=$H$4)*(成品明细表!$C$6:$C$1000=$A640)*(成品明细表!$I$6:$I$1000)))</f>
        <v/>
      </c>
      <c r="H640" s="75" t="str">
        <f t="array" ref="H640">IF(A640="","",VLOOKUP(A640,基础资料!A:E,4,0))</f>
        <v/>
      </c>
      <c r="I640" s="76" t="str">
        <f t="array" ref="I640">IF(OR(A640="",G640=""),"",G640*H640)</f>
        <v/>
      </c>
      <c r="J640" s="74" t="str">
        <f t="array" ref="J640">IF(SUMPRODUCT((成品明细表!$A$6:$A$1000&gt;=$G$4)*(成品明细表!$A$6:$A$1000&lt;=$H$4)*(成品明细表!$C$6:$C$1000=$A640)*(成品明细表!$L$6:$L$1000))=0,"",SUMPRODUCT((成品明细表!$A$6:$A$1000&gt;=$G$4)*(成品明细表!$A$6:$A$1000&lt;=$H$4)*(成品明细表!$C$6:$C$1000=$A640)*(成品明细表!$L$6:$L$1000)))</f>
        <v/>
      </c>
      <c r="K640" s="98" t="str">
        <f t="array" ref="K640">IF(A640="","",VLOOKUP(A640,基础资料!A:E,4,0))</f>
        <v/>
      </c>
      <c r="L640" s="76" t="str">
        <f t="array" ref="L640">IF(OR(A640="",J640=""),"",J640*K640)</f>
        <v/>
      </c>
      <c r="M640" s="74" t="str">
        <f t="array" ref="M640">IF(AND(D640="",G640="",J640=""),"",IF(AND(D640="",G640=""),-J640,IF(AND(D640="",J640=""),-G640,IF(AND(G640="",J640=""),D640,IF(D640="",-G640-J640,IF(G640="",D640-J640,IF(J640="",D640-G640,D640-G640-J640)))))))</f>
        <v/>
      </c>
      <c r="N640" s="98" t="str">
        <f t="array" ref="N640">IF(A640="","",VLOOKUP(A640,基础资料!A:E,4,0))</f>
        <v/>
      </c>
      <c r="O640" s="76" t="str">
        <f t="array" ref="O640">IF(OR(A640="",M640=""),"",N640*M640)</f>
        <v/>
      </c>
    </row>
    <row r="641" spans="1:15" s="44" customFormat="1">
      <c r="A641" s="77"/>
      <c r="B641" s="78"/>
      <c r="C641" s="78"/>
      <c r="D641" s="79" t="str">
        <f t="array" ref="D641">IF(SUMPRODUCT((成品明细表!$A$6:$A$1000&gt;=$G$4)*(成品明细表!$A$6:$A$1000&lt;=$H$4)*(成品明细表!$C$6:$C$1000=$A641)*(成品明细表!$F$6:$F$1000))=0,"",SUMPRODUCT((成品明细表!$A$6:$A$1000&gt;=$G$4)*(成品明细表!$A$6:$A$1000&lt;=$H$4)*(成品明细表!$C$6:$C$1000=$A641)*(成品明细表!$F$6:$F$1000)))</f>
        <v/>
      </c>
      <c r="E641" s="80" t="str">
        <f t="array" ref="E641">IF(A641="","",VLOOKUP(A641,基础资料!A:E,4,0))</f>
        <v/>
      </c>
      <c r="F641" s="81" t="str">
        <f t="array" ref="F641">IF(OR(A641="",D641=""),"",E641*D641)</f>
        <v/>
      </c>
      <c r="G641" s="79" t="str">
        <f t="array" ref="G641">IF(SUMPRODUCT((成品明细表!$A$6:$A$1000&gt;=$G$4)*(成品明细表!$A$6:$A$1000&lt;=$H$4)*(成品明细表!$C$6:$C$1000=$A641)*(成品明细表!$I$6:$I$1000))=0,"",SUMPRODUCT((成品明细表!$A$6:$A$1000&gt;=$G$4)*(成品明细表!$A$6:$A$1000&lt;=$H$4)*(成品明细表!$C$6:$C$1000=$A641)*(成品明细表!$I$6:$I$1000)))</f>
        <v/>
      </c>
      <c r="H641" s="80" t="str">
        <f t="array" ref="H641">IF(A641="","",VLOOKUP(A641,基础资料!A:E,4,0))</f>
        <v/>
      </c>
      <c r="I641" s="81" t="str">
        <f t="array" ref="I641">IF(OR(A641="",G641=""),"",G641*H641)</f>
        <v/>
      </c>
      <c r="J641" s="79" t="str">
        <f t="array" ref="J641">IF(SUMPRODUCT((成品明细表!$A$6:$A$1000&gt;=$G$4)*(成品明细表!$A$6:$A$1000&lt;=$H$4)*(成品明细表!$C$6:$C$1000=$A641)*(成品明细表!$L$6:$L$1000))=0,"",SUMPRODUCT((成品明细表!$A$6:$A$1000&gt;=$G$4)*(成品明细表!$A$6:$A$1000&lt;=$H$4)*(成品明细表!$C$6:$C$1000=$A641)*(成品明细表!$L$6:$L$1000)))</f>
        <v/>
      </c>
      <c r="K641" s="99" t="str">
        <f t="array" ref="K641">IF(A641="","",VLOOKUP(A641,基础资料!A:E,4,0))</f>
        <v/>
      </c>
      <c r="L641" s="81" t="str">
        <f t="array" ref="L641">IF(OR(A641="",J641=""),"",J641*K641)</f>
        <v/>
      </c>
      <c r="M641" s="79" t="str">
        <f t="array" ref="M641">IF(AND(D641="",G641="",J641=""),"",IF(AND(D641="",G641=""),-J641,IF(AND(D641="",J641=""),-G641,IF(AND(G641="",J641=""),D641,IF(D641="",-G641-J641,IF(G641="",D641-J641,IF(J641="",D641-G641,D641-G641-J641)))))))</f>
        <v/>
      </c>
      <c r="N641" s="99" t="str">
        <f t="array" ref="N641">IF(A641="","",VLOOKUP(A641,基础资料!A:E,4,0))</f>
        <v/>
      </c>
      <c r="O641" s="81" t="str">
        <f t="array" ref="O641">IF(OR(A641="",M641=""),"",N641*M641)</f>
        <v/>
      </c>
    </row>
    <row r="642" spans="1:15" s="44" customFormat="1">
      <c r="A642" s="15"/>
      <c r="B642" s="73"/>
      <c r="C642" s="73"/>
      <c r="D642" s="74" t="str">
        <f t="array" ref="D642">IF(SUMPRODUCT((成品明细表!$A$6:$A$1000&gt;=$G$4)*(成品明细表!$A$6:$A$1000&lt;=$H$4)*(成品明细表!$C$6:$C$1000=$A642)*(成品明细表!$F$6:$F$1000))=0,"",SUMPRODUCT((成品明细表!$A$6:$A$1000&gt;=$G$4)*(成品明细表!$A$6:$A$1000&lt;=$H$4)*(成品明细表!$C$6:$C$1000=$A642)*(成品明细表!$F$6:$F$1000)))</f>
        <v/>
      </c>
      <c r="E642" s="75" t="str">
        <f t="array" ref="E642">IF(A642="","",VLOOKUP(A642,基础资料!A:E,4,0))</f>
        <v/>
      </c>
      <c r="F642" s="76" t="str">
        <f t="array" ref="F642">IF(OR(A642="",D642=""),"",E642*D642)</f>
        <v/>
      </c>
      <c r="G642" s="74" t="str">
        <f t="array" ref="G642">IF(SUMPRODUCT((成品明细表!$A$6:$A$1000&gt;=$G$4)*(成品明细表!$A$6:$A$1000&lt;=$H$4)*(成品明细表!$C$6:$C$1000=$A642)*(成品明细表!$I$6:$I$1000))=0,"",SUMPRODUCT((成品明细表!$A$6:$A$1000&gt;=$G$4)*(成品明细表!$A$6:$A$1000&lt;=$H$4)*(成品明细表!$C$6:$C$1000=$A642)*(成品明细表!$I$6:$I$1000)))</f>
        <v/>
      </c>
      <c r="H642" s="75" t="str">
        <f t="array" ref="H642">IF(A642="","",VLOOKUP(A642,基础资料!A:E,4,0))</f>
        <v/>
      </c>
      <c r="I642" s="76" t="str">
        <f t="array" ref="I642">IF(OR(A642="",G642=""),"",G642*H642)</f>
        <v/>
      </c>
      <c r="J642" s="74" t="str">
        <f t="array" ref="J642">IF(SUMPRODUCT((成品明细表!$A$6:$A$1000&gt;=$G$4)*(成品明细表!$A$6:$A$1000&lt;=$H$4)*(成品明细表!$C$6:$C$1000=$A642)*(成品明细表!$L$6:$L$1000))=0,"",SUMPRODUCT((成品明细表!$A$6:$A$1000&gt;=$G$4)*(成品明细表!$A$6:$A$1000&lt;=$H$4)*(成品明细表!$C$6:$C$1000=$A642)*(成品明细表!$L$6:$L$1000)))</f>
        <v/>
      </c>
      <c r="K642" s="98" t="str">
        <f t="array" ref="K642">IF(A642="","",VLOOKUP(A642,基础资料!A:E,4,0))</f>
        <v/>
      </c>
      <c r="L642" s="76" t="str">
        <f t="array" ref="L642">IF(OR(A642="",J642=""),"",J642*K642)</f>
        <v/>
      </c>
      <c r="M642" s="74" t="str">
        <f t="array" ref="M642">IF(AND(D642="",G642="",J642=""),"",IF(AND(D642="",G642=""),-J642,IF(AND(D642="",J642=""),-G642,IF(AND(G642="",J642=""),D642,IF(D642="",-G642-J642,IF(G642="",D642-J642,IF(J642="",D642-G642,D642-G642-J642)))))))</f>
        <v/>
      </c>
      <c r="N642" s="98" t="str">
        <f t="array" ref="N642">IF(A642="","",VLOOKUP(A642,基础资料!A:E,4,0))</f>
        <v/>
      </c>
      <c r="O642" s="76" t="str">
        <f t="array" ref="O642">IF(OR(A642="",M642=""),"",N642*M642)</f>
        <v/>
      </c>
    </row>
    <row r="643" spans="1:15" s="44" customFormat="1">
      <c r="A643" s="77"/>
      <c r="B643" s="78"/>
      <c r="C643" s="78"/>
      <c r="D643" s="79" t="str">
        <f t="array" ref="D643">IF(SUMPRODUCT((成品明细表!$A$6:$A$1000&gt;=$G$4)*(成品明细表!$A$6:$A$1000&lt;=$H$4)*(成品明细表!$C$6:$C$1000=$A643)*(成品明细表!$F$6:$F$1000))=0,"",SUMPRODUCT((成品明细表!$A$6:$A$1000&gt;=$G$4)*(成品明细表!$A$6:$A$1000&lt;=$H$4)*(成品明细表!$C$6:$C$1000=$A643)*(成品明细表!$F$6:$F$1000)))</f>
        <v/>
      </c>
      <c r="E643" s="80" t="str">
        <f t="array" ref="E643">IF(A643="","",VLOOKUP(A643,基础资料!A:E,4,0))</f>
        <v/>
      </c>
      <c r="F643" s="81" t="str">
        <f t="array" ref="F643">IF(OR(A643="",D643=""),"",E643*D643)</f>
        <v/>
      </c>
      <c r="G643" s="79" t="str">
        <f t="array" ref="G643">IF(SUMPRODUCT((成品明细表!$A$6:$A$1000&gt;=$G$4)*(成品明细表!$A$6:$A$1000&lt;=$H$4)*(成品明细表!$C$6:$C$1000=$A643)*(成品明细表!$I$6:$I$1000))=0,"",SUMPRODUCT((成品明细表!$A$6:$A$1000&gt;=$G$4)*(成品明细表!$A$6:$A$1000&lt;=$H$4)*(成品明细表!$C$6:$C$1000=$A643)*(成品明细表!$I$6:$I$1000)))</f>
        <v/>
      </c>
      <c r="H643" s="80" t="str">
        <f t="array" ref="H643">IF(A643="","",VLOOKUP(A643,基础资料!A:E,4,0))</f>
        <v/>
      </c>
      <c r="I643" s="81" t="str">
        <f t="array" ref="I643">IF(OR(A643="",G643=""),"",G643*H643)</f>
        <v/>
      </c>
      <c r="J643" s="79" t="str">
        <f t="array" ref="J643">IF(SUMPRODUCT((成品明细表!$A$6:$A$1000&gt;=$G$4)*(成品明细表!$A$6:$A$1000&lt;=$H$4)*(成品明细表!$C$6:$C$1000=$A643)*(成品明细表!$L$6:$L$1000))=0,"",SUMPRODUCT((成品明细表!$A$6:$A$1000&gt;=$G$4)*(成品明细表!$A$6:$A$1000&lt;=$H$4)*(成品明细表!$C$6:$C$1000=$A643)*(成品明细表!$L$6:$L$1000)))</f>
        <v/>
      </c>
      <c r="K643" s="99" t="str">
        <f t="array" ref="K643">IF(A643="","",VLOOKUP(A643,基础资料!A:E,4,0))</f>
        <v/>
      </c>
      <c r="L643" s="81" t="str">
        <f t="array" ref="L643">IF(OR(A643="",J643=""),"",J643*K643)</f>
        <v/>
      </c>
      <c r="M643" s="79" t="str">
        <f t="array" ref="M643">IF(AND(D643="",G643="",J643=""),"",IF(AND(D643="",G643=""),-J643,IF(AND(D643="",J643=""),-G643,IF(AND(G643="",J643=""),D643,IF(D643="",-G643-J643,IF(G643="",D643-J643,IF(J643="",D643-G643,D643-G643-J643)))))))</f>
        <v/>
      </c>
      <c r="N643" s="99" t="str">
        <f t="array" ref="N643">IF(A643="","",VLOOKUP(A643,基础资料!A:E,4,0))</f>
        <v/>
      </c>
      <c r="O643" s="81" t="str">
        <f t="array" ref="O643">IF(OR(A643="",M643=""),"",N643*M643)</f>
        <v/>
      </c>
    </row>
    <row r="644" spans="1:15" s="44" customFormat="1">
      <c r="A644" s="15"/>
      <c r="B644" s="73"/>
      <c r="C644" s="73"/>
      <c r="D644" s="74" t="str">
        <f t="array" ref="D644">IF(SUMPRODUCT((成品明细表!$A$6:$A$1000&gt;=$G$4)*(成品明细表!$A$6:$A$1000&lt;=$H$4)*(成品明细表!$C$6:$C$1000=$A644)*(成品明细表!$F$6:$F$1000))=0,"",SUMPRODUCT((成品明细表!$A$6:$A$1000&gt;=$G$4)*(成品明细表!$A$6:$A$1000&lt;=$H$4)*(成品明细表!$C$6:$C$1000=$A644)*(成品明细表!$F$6:$F$1000)))</f>
        <v/>
      </c>
      <c r="E644" s="75" t="str">
        <f t="array" ref="E644">IF(A644="","",VLOOKUP(A644,基础资料!A:E,4,0))</f>
        <v/>
      </c>
      <c r="F644" s="76" t="str">
        <f t="array" ref="F644">IF(OR(A644="",D644=""),"",E644*D644)</f>
        <v/>
      </c>
      <c r="G644" s="74" t="str">
        <f t="array" ref="G644">IF(SUMPRODUCT((成品明细表!$A$6:$A$1000&gt;=$G$4)*(成品明细表!$A$6:$A$1000&lt;=$H$4)*(成品明细表!$C$6:$C$1000=$A644)*(成品明细表!$I$6:$I$1000))=0,"",SUMPRODUCT((成品明细表!$A$6:$A$1000&gt;=$G$4)*(成品明细表!$A$6:$A$1000&lt;=$H$4)*(成品明细表!$C$6:$C$1000=$A644)*(成品明细表!$I$6:$I$1000)))</f>
        <v/>
      </c>
      <c r="H644" s="75" t="str">
        <f t="array" ref="H644">IF(A644="","",VLOOKUP(A644,基础资料!A:E,4,0))</f>
        <v/>
      </c>
      <c r="I644" s="76" t="str">
        <f t="array" ref="I644">IF(OR(A644="",G644=""),"",G644*H644)</f>
        <v/>
      </c>
      <c r="J644" s="74" t="str">
        <f t="array" ref="J644">IF(SUMPRODUCT((成品明细表!$A$6:$A$1000&gt;=$G$4)*(成品明细表!$A$6:$A$1000&lt;=$H$4)*(成品明细表!$C$6:$C$1000=$A644)*(成品明细表!$L$6:$L$1000))=0,"",SUMPRODUCT((成品明细表!$A$6:$A$1000&gt;=$G$4)*(成品明细表!$A$6:$A$1000&lt;=$H$4)*(成品明细表!$C$6:$C$1000=$A644)*(成品明细表!$L$6:$L$1000)))</f>
        <v/>
      </c>
      <c r="K644" s="98" t="str">
        <f t="array" ref="K644">IF(A644="","",VLOOKUP(A644,基础资料!A:E,4,0))</f>
        <v/>
      </c>
      <c r="L644" s="76" t="str">
        <f t="array" ref="L644">IF(OR(A644="",J644=""),"",J644*K644)</f>
        <v/>
      </c>
      <c r="M644" s="74" t="str">
        <f t="array" ref="M644">IF(AND(D644="",G644="",J644=""),"",IF(AND(D644="",G644=""),-J644,IF(AND(D644="",J644=""),-G644,IF(AND(G644="",J644=""),D644,IF(D644="",-G644-J644,IF(G644="",D644-J644,IF(J644="",D644-G644,D644-G644-J644)))))))</f>
        <v/>
      </c>
      <c r="N644" s="98" t="str">
        <f t="array" ref="N644">IF(A644="","",VLOOKUP(A644,基础资料!A:E,4,0))</f>
        <v/>
      </c>
      <c r="O644" s="76" t="str">
        <f t="array" ref="O644">IF(OR(A644="",M644=""),"",N644*M644)</f>
        <v/>
      </c>
    </row>
    <row r="645" spans="1:15" s="44" customFormat="1">
      <c r="A645" s="77"/>
      <c r="B645" s="78"/>
      <c r="C645" s="78"/>
      <c r="D645" s="79" t="str">
        <f t="array" ref="D645">IF(SUMPRODUCT((成品明细表!$A$6:$A$1000&gt;=$G$4)*(成品明细表!$A$6:$A$1000&lt;=$H$4)*(成品明细表!$C$6:$C$1000=$A645)*(成品明细表!$F$6:$F$1000))=0,"",SUMPRODUCT((成品明细表!$A$6:$A$1000&gt;=$G$4)*(成品明细表!$A$6:$A$1000&lt;=$H$4)*(成品明细表!$C$6:$C$1000=$A645)*(成品明细表!$F$6:$F$1000)))</f>
        <v/>
      </c>
      <c r="E645" s="80" t="str">
        <f t="array" ref="E645">IF(A645="","",VLOOKUP(A645,基础资料!A:E,4,0))</f>
        <v/>
      </c>
      <c r="F645" s="81" t="str">
        <f t="array" ref="F645">IF(OR(A645="",D645=""),"",E645*D645)</f>
        <v/>
      </c>
      <c r="G645" s="79" t="str">
        <f t="array" ref="G645">IF(SUMPRODUCT((成品明细表!$A$6:$A$1000&gt;=$G$4)*(成品明细表!$A$6:$A$1000&lt;=$H$4)*(成品明细表!$C$6:$C$1000=$A645)*(成品明细表!$I$6:$I$1000))=0,"",SUMPRODUCT((成品明细表!$A$6:$A$1000&gt;=$G$4)*(成品明细表!$A$6:$A$1000&lt;=$H$4)*(成品明细表!$C$6:$C$1000=$A645)*(成品明细表!$I$6:$I$1000)))</f>
        <v/>
      </c>
      <c r="H645" s="80" t="str">
        <f t="array" ref="H645">IF(A645="","",VLOOKUP(A645,基础资料!A:E,4,0))</f>
        <v/>
      </c>
      <c r="I645" s="81" t="str">
        <f t="array" ref="I645">IF(OR(A645="",G645=""),"",G645*H645)</f>
        <v/>
      </c>
      <c r="J645" s="79" t="str">
        <f t="array" ref="J645">IF(SUMPRODUCT((成品明细表!$A$6:$A$1000&gt;=$G$4)*(成品明细表!$A$6:$A$1000&lt;=$H$4)*(成品明细表!$C$6:$C$1000=$A645)*(成品明细表!$L$6:$L$1000))=0,"",SUMPRODUCT((成品明细表!$A$6:$A$1000&gt;=$G$4)*(成品明细表!$A$6:$A$1000&lt;=$H$4)*(成品明细表!$C$6:$C$1000=$A645)*(成品明细表!$L$6:$L$1000)))</f>
        <v/>
      </c>
      <c r="K645" s="99" t="str">
        <f t="array" ref="K645">IF(A645="","",VLOOKUP(A645,基础资料!A:E,4,0))</f>
        <v/>
      </c>
      <c r="L645" s="81" t="str">
        <f t="array" ref="L645">IF(OR(A645="",J645=""),"",J645*K645)</f>
        <v/>
      </c>
      <c r="M645" s="79" t="str">
        <f t="array" ref="M645">IF(AND(D645="",G645="",J645=""),"",IF(AND(D645="",G645=""),-J645,IF(AND(D645="",J645=""),-G645,IF(AND(G645="",J645=""),D645,IF(D645="",-G645-J645,IF(G645="",D645-J645,IF(J645="",D645-G645,D645-G645-J645)))))))</f>
        <v/>
      </c>
      <c r="N645" s="99" t="str">
        <f t="array" ref="N645">IF(A645="","",VLOOKUP(A645,基础资料!A:E,4,0))</f>
        <v/>
      </c>
      <c r="O645" s="81" t="str">
        <f t="array" ref="O645">IF(OR(A645="",M645=""),"",N645*M645)</f>
        <v/>
      </c>
    </row>
    <row r="646" spans="1:15" s="44" customFormat="1">
      <c r="A646" s="15"/>
      <c r="B646" s="73"/>
      <c r="C646" s="73"/>
      <c r="D646" s="74" t="str">
        <f t="array" ref="D646">IF(SUMPRODUCT((成品明细表!$A$6:$A$1000&gt;=$G$4)*(成品明细表!$A$6:$A$1000&lt;=$H$4)*(成品明细表!$C$6:$C$1000=$A646)*(成品明细表!$F$6:$F$1000))=0,"",SUMPRODUCT((成品明细表!$A$6:$A$1000&gt;=$G$4)*(成品明细表!$A$6:$A$1000&lt;=$H$4)*(成品明细表!$C$6:$C$1000=$A646)*(成品明细表!$F$6:$F$1000)))</f>
        <v/>
      </c>
      <c r="E646" s="75" t="str">
        <f t="array" ref="E646">IF(A646="","",VLOOKUP(A646,基础资料!A:E,4,0))</f>
        <v/>
      </c>
      <c r="F646" s="76" t="str">
        <f t="array" ref="F646">IF(OR(A646="",D646=""),"",E646*D646)</f>
        <v/>
      </c>
      <c r="G646" s="74" t="str">
        <f t="array" ref="G646">IF(SUMPRODUCT((成品明细表!$A$6:$A$1000&gt;=$G$4)*(成品明细表!$A$6:$A$1000&lt;=$H$4)*(成品明细表!$C$6:$C$1000=$A646)*(成品明细表!$I$6:$I$1000))=0,"",SUMPRODUCT((成品明细表!$A$6:$A$1000&gt;=$G$4)*(成品明细表!$A$6:$A$1000&lt;=$H$4)*(成品明细表!$C$6:$C$1000=$A646)*(成品明细表!$I$6:$I$1000)))</f>
        <v/>
      </c>
      <c r="H646" s="75" t="str">
        <f t="array" ref="H646">IF(A646="","",VLOOKUP(A646,基础资料!A:E,4,0))</f>
        <v/>
      </c>
      <c r="I646" s="76" t="str">
        <f t="array" ref="I646">IF(OR(A646="",G646=""),"",G646*H646)</f>
        <v/>
      </c>
      <c r="J646" s="74" t="str">
        <f t="array" ref="J646">IF(SUMPRODUCT((成品明细表!$A$6:$A$1000&gt;=$G$4)*(成品明细表!$A$6:$A$1000&lt;=$H$4)*(成品明细表!$C$6:$C$1000=$A646)*(成品明细表!$L$6:$L$1000))=0,"",SUMPRODUCT((成品明细表!$A$6:$A$1000&gt;=$G$4)*(成品明细表!$A$6:$A$1000&lt;=$H$4)*(成品明细表!$C$6:$C$1000=$A646)*(成品明细表!$L$6:$L$1000)))</f>
        <v/>
      </c>
      <c r="K646" s="98" t="str">
        <f t="array" ref="K646">IF(A646="","",VLOOKUP(A646,基础资料!A:E,4,0))</f>
        <v/>
      </c>
      <c r="L646" s="76" t="str">
        <f t="array" ref="L646">IF(OR(A646="",J646=""),"",J646*K646)</f>
        <v/>
      </c>
      <c r="M646" s="74" t="str">
        <f t="array" ref="M646">IF(AND(D646="",G646="",J646=""),"",IF(AND(D646="",G646=""),-J646,IF(AND(D646="",J646=""),-G646,IF(AND(G646="",J646=""),D646,IF(D646="",-G646-J646,IF(G646="",D646-J646,IF(J646="",D646-G646,D646-G646-J646)))))))</f>
        <v/>
      </c>
      <c r="N646" s="98" t="str">
        <f t="array" ref="N646">IF(A646="","",VLOOKUP(A646,基础资料!A:E,4,0))</f>
        <v/>
      </c>
      <c r="O646" s="76" t="str">
        <f t="array" ref="O646">IF(OR(A646="",M646=""),"",N646*M646)</f>
        <v/>
      </c>
    </row>
    <row r="647" spans="1:15" s="44" customFormat="1">
      <c r="A647" s="77"/>
      <c r="B647" s="78"/>
      <c r="C647" s="78"/>
      <c r="D647" s="79" t="str">
        <f t="array" ref="D647">IF(SUMPRODUCT((成品明细表!$A$6:$A$1000&gt;=$G$4)*(成品明细表!$A$6:$A$1000&lt;=$H$4)*(成品明细表!$C$6:$C$1000=$A647)*(成品明细表!$F$6:$F$1000))=0,"",SUMPRODUCT((成品明细表!$A$6:$A$1000&gt;=$G$4)*(成品明细表!$A$6:$A$1000&lt;=$H$4)*(成品明细表!$C$6:$C$1000=$A647)*(成品明细表!$F$6:$F$1000)))</f>
        <v/>
      </c>
      <c r="E647" s="80" t="str">
        <f t="array" ref="E647">IF(A647="","",VLOOKUP(A647,基础资料!A:E,4,0))</f>
        <v/>
      </c>
      <c r="F647" s="81" t="str">
        <f t="array" ref="F647">IF(OR(A647="",D647=""),"",E647*D647)</f>
        <v/>
      </c>
      <c r="G647" s="79" t="str">
        <f t="array" ref="G647">IF(SUMPRODUCT((成品明细表!$A$6:$A$1000&gt;=$G$4)*(成品明细表!$A$6:$A$1000&lt;=$H$4)*(成品明细表!$C$6:$C$1000=$A647)*(成品明细表!$I$6:$I$1000))=0,"",SUMPRODUCT((成品明细表!$A$6:$A$1000&gt;=$G$4)*(成品明细表!$A$6:$A$1000&lt;=$H$4)*(成品明细表!$C$6:$C$1000=$A647)*(成品明细表!$I$6:$I$1000)))</f>
        <v/>
      </c>
      <c r="H647" s="80" t="str">
        <f t="array" ref="H647">IF(A647="","",VLOOKUP(A647,基础资料!A:E,4,0))</f>
        <v/>
      </c>
      <c r="I647" s="81" t="str">
        <f t="array" ref="I647">IF(OR(A647="",G647=""),"",G647*H647)</f>
        <v/>
      </c>
      <c r="J647" s="79" t="str">
        <f t="array" ref="J647">IF(SUMPRODUCT((成品明细表!$A$6:$A$1000&gt;=$G$4)*(成品明细表!$A$6:$A$1000&lt;=$H$4)*(成品明细表!$C$6:$C$1000=$A647)*(成品明细表!$L$6:$L$1000))=0,"",SUMPRODUCT((成品明细表!$A$6:$A$1000&gt;=$G$4)*(成品明细表!$A$6:$A$1000&lt;=$H$4)*(成品明细表!$C$6:$C$1000=$A647)*(成品明细表!$L$6:$L$1000)))</f>
        <v/>
      </c>
      <c r="K647" s="99" t="str">
        <f t="array" ref="K647">IF(A647="","",VLOOKUP(A647,基础资料!A:E,4,0))</f>
        <v/>
      </c>
      <c r="L647" s="81" t="str">
        <f t="array" ref="L647">IF(OR(A647="",J647=""),"",J647*K647)</f>
        <v/>
      </c>
      <c r="M647" s="79" t="str">
        <f t="array" ref="M647">IF(AND(D647="",G647="",J647=""),"",IF(AND(D647="",G647=""),-J647,IF(AND(D647="",J647=""),-G647,IF(AND(G647="",J647=""),D647,IF(D647="",-G647-J647,IF(G647="",D647-J647,IF(J647="",D647-G647,D647-G647-J647)))))))</f>
        <v/>
      </c>
      <c r="N647" s="99" t="str">
        <f t="array" ref="N647">IF(A647="","",VLOOKUP(A647,基础资料!A:E,4,0))</f>
        <v/>
      </c>
      <c r="O647" s="81" t="str">
        <f t="array" ref="O647">IF(OR(A647="",M647=""),"",N647*M647)</f>
        <v/>
      </c>
    </row>
    <row r="648" spans="1:15" s="44" customFormat="1">
      <c r="A648" s="15"/>
      <c r="B648" s="73"/>
      <c r="C648" s="73"/>
      <c r="D648" s="74" t="str">
        <f t="array" ref="D648">IF(SUMPRODUCT((成品明细表!$A$6:$A$1000&gt;=$G$4)*(成品明细表!$A$6:$A$1000&lt;=$H$4)*(成品明细表!$C$6:$C$1000=$A648)*(成品明细表!$F$6:$F$1000))=0,"",SUMPRODUCT((成品明细表!$A$6:$A$1000&gt;=$G$4)*(成品明细表!$A$6:$A$1000&lt;=$H$4)*(成品明细表!$C$6:$C$1000=$A648)*(成品明细表!$F$6:$F$1000)))</f>
        <v/>
      </c>
      <c r="E648" s="75" t="str">
        <f t="array" ref="E648">IF(A648="","",VLOOKUP(A648,基础资料!A:E,4,0))</f>
        <v/>
      </c>
      <c r="F648" s="76" t="str">
        <f t="array" ref="F648">IF(OR(A648="",D648=""),"",E648*D648)</f>
        <v/>
      </c>
      <c r="G648" s="74" t="str">
        <f t="array" ref="G648">IF(SUMPRODUCT((成品明细表!$A$6:$A$1000&gt;=$G$4)*(成品明细表!$A$6:$A$1000&lt;=$H$4)*(成品明细表!$C$6:$C$1000=$A648)*(成品明细表!$I$6:$I$1000))=0,"",SUMPRODUCT((成品明细表!$A$6:$A$1000&gt;=$G$4)*(成品明细表!$A$6:$A$1000&lt;=$H$4)*(成品明细表!$C$6:$C$1000=$A648)*(成品明细表!$I$6:$I$1000)))</f>
        <v/>
      </c>
      <c r="H648" s="75" t="str">
        <f t="array" ref="H648">IF(A648="","",VLOOKUP(A648,基础资料!A:E,4,0))</f>
        <v/>
      </c>
      <c r="I648" s="76" t="str">
        <f t="array" ref="I648">IF(OR(A648="",G648=""),"",G648*H648)</f>
        <v/>
      </c>
      <c r="J648" s="74" t="str">
        <f t="array" ref="J648">IF(SUMPRODUCT((成品明细表!$A$6:$A$1000&gt;=$G$4)*(成品明细表!$A$6:$A$1000&lt;=$H$4)*(成品明细表!$C$6:$C$1000=$A648)*(成品明细表!$L$6:$L$1000))=0,"",SUMPRODUCT((成品明细表!$A$6:$A$1000&gt;=$G$4)*(成品明细表!$A$6:$A$1000&lt;=$H$4)*(成品明细表!$C$6:$C$1000=$A648)*(成品明细表!$L$6:$L$1000)))</f>
        <v/>
      </c>
      <c r="K648" s="98" t="str">
        <f t="array" ref="K648">IF(A648="","",VLOOKUP(A648,基础资料!A:E,4,0))</f>
        <v/>
      </c>
      <c r="L648" s="76" t="str">
        <f t="array" ref="L648">IF(OR(A648="",J648=""),"",J648*K648)</f>
        <v/>
      </c>
      <c r="M648" s="74" t="str">
        <f t="array" ref="M648">IF(AND(D648="",G648="",J648=""),"",IF(AND(D648="",G648=""),-J648,IF(AND(D648="",J648=""),-G648,IF(AND(G648="",J648=""),D648,IF(D648="",-G648-J648,IF(G648="",D648-J648,IF(J648="",D648-G648,D648-G648-J648)))))))</f>
        <v/>
      </c>
      <c r="N648" s="98" t="str">
        <f t="array" ref="N648">IF(A648="","",VLOOKUP(A648,基础资料!A:E,4,0))</f>
        <v/>
      </c>
      <c r="O648" s="76" t="str">
        <f t="array" ref="O648">IF(OR(A648="",M648=""),"",N648*M648)</f>
        <v/>
      </c>
    </row>
    <row r="649" spans="1:15" s="44" customFormat="1">
      <c r="A649" s="77"/>
      <c r="B649" s="78"/>
      <c r="C649" s="78"/>
      <c r="D649" s="79" t="str">
        <f t="array" ref="D649">IF(SUMPRODUCT((成品明细表!$A$6:$A$1000&gt;=$G$4)*(成品明细表!$A$6:$A$1000&lt;=$H$4)*(成品明细表!$C$6:$C$1000=$A649)*(成品明细表!$F$6:$F$1000))=0,"",SUMPRODUCT((成品明细表!$A$6:$A$1000&gt;=$G$4)*(成品明细表!$A$6:$A$1000&lt;=$H$4)*(成品明细表!$C$6:$C$1000=$A649)*(成品明细表!$F$6:$F$1000)))</f>
        <v/>
      </c>
      <c r="E649" s="80" t="str">
        <f t="array" ref="E649">IF(A649="","",VLOOKUP(A649,基础资料!A:E,4,0))</f>
        <v/>
      </c>
      <c r="F649" s="81" t="str">
        <f t="array" ref="F649">IF(OR(A649="",D649=""),"",E649*D649)</f>
        <v/>
      </c>
      <c r="G649" s="79" t="str">
        <f t="array" ref="G649">IF(SUMPRODUCT((成品明细表!$A$6:$A$1000&gt;=$G$4)*(成品明细表!$A$6:$A$1000&lt;=$H$4)*(成品明细表!$C$6:$C$1000=$A649)*(成品明细表!$I$6:$I$1000))=0,"",SUMPRODUCT((成品明细表!$A$6:$A$1000&gt;=$G$4)*(成品明细表!$A$6:$A$1000&lt;=$H$4)*(成品明细表!$C$6:$C$1000=$A649)*(成品明细表!$I$6:$I$1000)))</f>
        <v/>
      </c>
      <c r="H649" s="80" t="str">
        <f t="array" ref="H649">IF(A649="","",VLOOKUP(A649,基础资料!A:E,4,0))</f>
        <v/>
      </c>
      <c r="I649" s="81" t="str">
        <f t="array" ref="I649">IF(OR(A649="",G649=""),"",G649*H649)</f>
        <v/>
      </c>
      <c r="J649" s="79" t="str">
        <f t="array" ref="J649">IF(SUMPRODUCT((成品明细表!$A$6:$A$1000&gt;=$G$4)*(成品明细表!$A$6:$A$1000&lt;=$H$4)*(成品明细表!$C$6:$C$1000=$A649)*(成品明细表!$L$6:$L$1000))=0,"",SUMPRODUCT((成品明细表!$A$6:$A$1000&gt;=$G$4)*(成品明细表!$A$6:$A$1000&lt;=$H$4)*(成品明细表!$C$6:$C$1000=$A649)*(成品明细表!$L$6:$L$1000)))</f>
        <v/>
      </c>
      <c r="K649" s="99" t="str">
        <f t="array" ref="K649">IF(A649="","",VLOOKUP(A649,基础资料!A:E,4,0))</f>
        <v/>
      </c>
      <c r="L649" s="81" t="str">
        <f t="array" ref="L649">IF(OR(A649="",J649=""),"",J649*K649)</f>
        <v/>
      </c>
      <c r="M649" s="79" t="str">
        <f t="array" ref="M649">IF(AND(D649="",G649="",J649=""),"",IF(AND(D649="",G649=""),-J649,IF(AND(D649="",J649=""),-G649,IF(AND(G649="",J649=""),D649,IF(D649="",-G649-J649,IF(G649="",D649-J649,IF(J649="",D649-G649,D649-G649-J649)))))))</f>
        <v/>
      </c>
      <c r="N649" s="99" t="str">
        <f t="array" ref="N649">IF(A649="","",VLOOKUP(A649,基础资料!A:E,4,0))</f>
        <v/>
      </c>
      <c r="O649" s="81" t="str">
        <f t="array" ref="O649">IF(OR(A649="",M649=""),"",N649*M649)</f>
        <v/>
      </c>
    </row>
    <row r="650" spans="1:15" s="44" customFormat="1">
      <c r="A650" s="15"/>
      <c r="B650" s="73"/>
      <c r="C650" s="73"/>
      <c r="D650" s="74" t="str">
        <f t="array" ref="D650">IF(SUMPRODUCT((成品明细表!$A$6:$A$1000&gt;=$G$4)*(成品明细表!$A$6:$A$1000&lt;=$H$4)*(成品明细表!$C$6:$C$1000=$A650)*(成品明细表!$F$6:$F$1000))=0,"",SUMPRODUCT((成品明细表!$A$6:$A$1000&gt;=$G$4)*(成品明细表!$A$6:$A$1000&lt;=$H$4)*(成品明细表!$C$6:$C$1000=$A650)*(成品明细表!$F$6:$F$1000)))</f>
        <v/>
      </c>
      <c r="E650" s="75" t="str">
        <f t="array" ref="E650">IF(A650="","",VLOOKUP(A650,基础资料!A:E,4,0))</f>
        <v/>
      </c>
      <c r="F650" s="76" t="str">
        <f t="array" ref="F650">IF(OR(A650="",D650=""),"",E650*D650)</f>
        <v/>
      </c>
      <c r="G650" s="74" t="str">
        <f t="array" ref="G650">IF(SUMPRODUCT((成品明细表!$A$6:$A$1000&gt;=$G$4)*(成品明细表!$A$6:$A$1000&lt;=$H$4)*(成品明细表!$C$6:$C$1000=$A650)*(成品明细表!$I$6:$I$1000))=0,"",SUMPRODUCT((成品明细表!$A$6:$A$1000&gt;=$G$4)*(成品明细表!$A$6:$A$1000&lt;=$H$4)*(成品明细表!$C$6:$C$1000=$A650)*(成品明细表!$I$6:$I$1000)))</f>
        <v/>
      </c>
      <c r="H650" s="75" t="str">
        <f t="array" ref="H650">IF(A650="","",VLOOKUP(A650,基础资料!A:E,4,0))</f>
        <v/>
      </c>
      <c r="I650" s="76" t="str">
        <f t="array" ref="I650">IF(OR(A650="",G650=""),"",G650*H650)</f>
        <v/>
      </c>
      <c r="J650" s="74" t="str">
        <f t="array" ref="J650">IF(SUMPRODUCT((成品明细表!$A$6:$A$1000&gt;=$G$4)*(成品明细表!$A$6:$A$1000&lt;=$H$4)*(成品明细表!$C$6:$C$1000=$A650)*(成品明细表!$L$6:$L$1000))=0,"",SUMPRODUCT((成品明细表!$A$6:$A$1000&gt;=$G$4)*(成品明细表!$A$6:$A$1000&lt;=$H$4)*(成品明细表!$C$6:$C$1000=$A650)*(成品明细表!$L$6:$L$1000)))</f>
        <v/>
      </c>
      <c r="K650" s="98" t="str">
        <f t="array" ref="K650">IF(A650="","",VLOOKUP(A650,基础资料!A:E,4,0))</f>
        <v/>
      </c>
      <c r="L650" s="76" t="str">
        <f t="array" ref="L650">IF(OR(A650="",J650=""),"",J650*K650)</f>
        <v/>
      </c>
      <c r="M650" s="74" t="str">
        <f t="array" ref="M650">IF(AND(D650="",G650="",J650=""),"",IF(AND(D650="",G650=""),-J650,IF(AND(D650="",J650=""),-G650,IF(AND(G650="",J650=""),D650,IF(D650="",-G650-J650,IF(G650="",D650-J650,IF(J650="",D650-G650,D650-G650-J650)))))))</f>
        <v/>
      </c>
      <c r="N650" s="98" t="str">
        <f t="array" ref="N650">IF(A650="","",VLOOKUP(A650,基础资料!A:E,4,0))</f>
        <v/>
      </c>
      <c r="O650" s="76" t="str">
        <f t="array" ref="O650">IF(OR(A650="",M650=""),"",N650*M650)</f>
        <v/>
      </c>
    </row>
    <row r="651" spans="1:15" s="44" customFormat="1">
      <c r="A651" s="77"/>
      <c r="B651" s="78"/>
      <c r="C651" s="78"/>
      <c r="D651" s="79" t="str">
        <f t="array" ref="D651">IF(SUMPRODUCT((成品明细表!$A$6:$A$1000&gt;=$G$4)*(成品明细表!$A$6:$A$1000&lt;=$H$4)*(成品明细表!$C$6:$C$1000=$A651)*(成品明细表!$F$6:$F$1000))=0,"",SUMPRODUCT((成品明细表!$A$6:$A$1000&gt;=$G$4)*(成品明细表!$A$6:$A$1000&lt;=$H$4)*(成品明细表!$C$6:$C$1000=$A651)*(成品明细表!$F$6:$F$1000)))</f>
        <v/>
      </c>
      <c r="E651" s="80" t="str">
        <f t="array" ref="E651">IF(A651="","",VLOOKUP(A651,基础资料!A:E,4,0))</f>
        <v/>
      </c>
      <c r="F651" s="81" t="str">
        <f t="array" ref="F651">IF(OR(A651="",D651=""),"",E651*D651)</f>
        <v/>
      </c>
      <c r="G651" s="79" t="str">
        <f t="array" ref="G651">IF(SUMPRODUCT((成品明细表!$A$6:$A$1000&gt;=$G$4)*(成品明细表!$A$6:$A$1000&lt;=$H$4)*(成品明细表!$C$6:$C$1000=$A651)*(成品明细表!$I$6:$I$1000))=0,"",SUMPRODUCT((成品明细表!$A$6:$A$1000&gt;=$G$4)*(成品明细表!$A$6:$A$1000&lt;=$H$4)*(成品明细表!$C$6:$C$1000=$A651)*(成品明细表!$I$6:$I$1000)))</f>
        <v/>
      </c>
      <c r="H651" s="80" t="str">
        <f t="array" ref="H651">IF(A651="","",VLOOKUP(A651,基础资料!A:E,4,0))</f>
        <v/>
      </c>
      <c r="I651" s="81" t="str">
        <f t="array" ref="I651">IF(OR(A651="",G651=""),"",G651*H651)</f>
        <v/>
      </c>
      <c r="J651" s="79" t="str">
        <f t="array" ref="J651">IF(SUMPRODUCT((成品明细表!$A$6:$A$1000&gt;=$G$4)*(成品明细表!$A$6:$A$1000&lt;=$H$4)*(成品明细表!$C$6:$C$1000=$A651)*(成品明细表!$L$6:$L$1000))=0,"",SUMPRODUCT((成品明细表!$A$6:$A$1000&gt;=$G$4)*(成品明细表!$A$6:$A$1000&lt;=$H$4)*(成品明细表!$C$6:$C$1000=$A651)*(成品明细表!$L$6:$L$1000)))</f>
        <v/>
      </c>
      <c r="K651" s="99" t="str">
        <f t="array" ref="K651">IF(A651="","",VLOOKUP(A651,基础资料!A:E,4,0))</f>
        <v/>
      </c>
      <c r="L651" s="81" t="str">
        <f t="array" ref="L651">IF(OR(A651="",J651=""),"",J651*K651)</f>
        <v/>
      </c>
      <c r="M651" s="79" t="str">
        <f t="array" ref="M651">IF(AND(D651="",G651="",J651=""),"",IF(AND(D651="",G651=""),-J651,IF(AND(D651="",J651=""),-G651,IF(AND(G651="",J651=""),D651,IF(D651="",-G651-J651,IF(G651="",D651-J651,IF(J651="",D651-G651,D651-G651-J651)))))))</f>
        <v/>
      </c>
      <c r="N651" s="99" t="str">
        <f t="array" ref="N651">IF(A651="","",VLOOKUP(A651,基础资料!A:E,4,0))</f>
        <v/>
      </c>
      <c r="O651" s="81" t="str">
        <f t="array" ref="O651">IF(OR(A651="",M651=""),"",N651*M651)</f>
        <v/>
      </c>
    </row>
    <row r="652" spans="1:15" s="44" customFormat="1">
      <c r="A652" s="15"/>
      <c r="B652" s="73"/>
      <c r="C652" s="73"/>
      <c r="D652" s="74" t="str">
        <f t="array" ref="D652">IF(SUMPRODUCT((成品明细表!$A$6:$A$1000&gt;=$G$4)*(成品明细表!$A$6:$A$1000&lt;=$H$4)*(成品明细表!$C$6:$C$1000=$A652)*(成品明细表!$F$6:$F$1000))=0,"",SUMPRODUCT((成品明细表!$A$6:$A$1000&gt;=$G$4)*(成品明细表!$A$6:$A$1000&lt;=$H$4)*(成品明细表!$C$6:$C$1000=$A652)*(成品明细表!$F$6:$F$1000)))</f>
        <v/>
      </c>
      <c r="E652" s="75" t="str">
        <f t="array" ref="E652">IF(A652="","",VLOOKUP(A652,基础资料!A:E,4,0))</f>
        <v/>
      </c>
      <c r="F652" s="76" t="str">
        <f t="array" ref="F652">IF(OR(A652="",D652=""),"",E652*D652)</f>
        <v/>
      </c>
      <c r="G652" s="74" t="str">
        <f t="array" ref="G652">IF(SUMPRODUCT((成品明细表!$A$6:$A$1000&gt;=$G$4)*(成品明细表!$A$6:$A$1000&lt;=$H$4)*(成品明细表!$C$6:$C$1000=$A652)*(成品明细表!$I$6:$I$1000))=0,"",SUMPRODUCT((成品明细表!$A$6:$A$1000&gt;=$G$4)*(成品明细表!$A$6:$A$1000&lt;=$H$4)*(成品明细表!$C$6:$C$1000=$A652)*(成品明细表!$I$6:$I$1000)))</f>
        <v/>
      </c>
      <c r="H652" s="75" t="str">
        <f t="array" ref="H652">IF(A652="","",VLOOKUP(A652,基础资料!A:E,4,0))</f>
        <v/>
      </c>
      <c r="I652" s="76" t="str">
        <f t="array" ref="I652">IF(OR(A652="",G652=""),"",G652*H652)</f>
        <v/>
      </c>
      <c r="J652" s="74" t="str">
        <f t="array" ref="J652">IF(SUMPRODUCT((成品明细表!$A$6:$A$1000&gt;=$G$4)*(成品明细表!$A$6:$A$1000&lt;=$H$4)*(成品明细表!$C$6:$C$1000=$A652)*(成品明细表!$L$6:$L$1000))=0,"",SUMPRODUCT((成品明细表!$A$6:$A$1000&gt;=$G$4)*(成品明细表!$A$6:$A$1000&lt;=$H$4)*(成品明细表!$C$6:$C$1000=$A652)*(成品明细表!$L$6:$L$1000)))</f>
        <v/>
      </c>
      <c r="K652" s="98" t="str">
        <f t="array" ref="K652">IF(A652="","",VLOOKUP(A652,基础资料!A:E,4,0))</f>
        <v/>
      </c>
      <c r="L652" s="76" t="str">
        <f t="array" ref="L652">IF(OR(A652="",J652=""),"",J652*K652)</f>
        <v/>
      </c>
      <c r="M652" s="74" t="str">
        <f t="array" ref="M652">IF(AND(D652="",G652="",J652=""),"",IF(AND(D652="",G652=""),-J652,IF(AND(D652="",J652=""),-G652,IF(AND(G652="",J652=""),D652,IF(D652="",-G652-J652,IF(G652="",D652-J652,IF(J652="",D652-G652,D652-G652-J652)))))))</f>
        <v/>
      </c>
      <c r="N652" s="98" t="str">
        <f t="array" ref="N652">IF(A652="","",VLOOKUP(A652,基础资料!A:E,4,0))</f>
        <v/>
      </c>
      <c r="O652" s="76" t="str">
        <f t="array" ref="O652">IF(OR(A652="",M652=""),"",N652*M652)</f>
        <v/>
      </c>
    </row>
    <row r="653" spans="1:15" s="44" customFormat="1">
      <c r="A653" s="77"/>
      <c r="B653" s="78"/>
      <c r="C653" s="78"/>
      <c r="D653" s="79" t="str">
        <f t="array" ref="D653">IF(SUMPRODUCT((成品明细表!$A$6:$A$1000&gt;=$G$4)*(成品明细表!$A$6:$A$1000&lt;=$H$4)*(成品明细表!$C$6:$C$1000=$A653)*(成品明细表!$F$6:$F$1000))=0,"",SUMPRODUCT((成品明细表!$A$6:$A$1000&gt;=$G$4)*(成品明细表!$A$6:$A$1000&lt;=$H$4)*(成品明细表!$C$6:$C$1000=$A653)*(成品明细表!$F$6:$F$1000)))</f>
        <v/>
      </c>
      <c r="E653" s="80" t="str">
        <f t="array" ref="E653">IF(A653="","",VLOOKUP(A653,基础资料!A:E,4,0))</f>
        <v/>
      </c>
      <c r="F653" s="81" t="str">
        <f t="array" ref="F653">IF(OR(A653="",D653=""),"",E653*D653)</f>
        <v/>
      </c>
      <c r="G653" s="79" t="str">
        <f t="array" ref="G653">IF(SUMPRODUCT((成品明细表!$A$6:$A$1000&gt;=$G$4)*(成品明细表!$A$6:$A$1000&lt;=$H$4)*(成品明细表!$C$6:$C$1000=$A653)*(成品明细表!$I$6:$I$1000))=0,"",SUMPRODUCT((成品明细表!$A$6:$A$1000&gt;=$G$4)*(成品明细表!$A$6:$A$1000&lt;=$H$4)*(成品明细表!$C$6:$C$1000=$A653)*(成品明细表!$I$6:$I$1000)))</f>
        <v/>
      </c>
      <c r="H653" s="80" t="str">
        <f t="array" ref="H653">IF(A653="","",VLOOKUP(A653,基础资料!A:E,4,0))</f>
        <v/>
      </c>
      <c r="I653" s="81" t="str">
        <f t="array" ref="I653">IF(OR(A653="",G653=""),"",G653*H653)</f>
        <v/>
      </c>
      <c r="J653" s="79" t="str">
        <f t="array" ref="J653">IF(SUMPRODUCT((成品明细表!$A$6:$A$1000&gt;=$G$4)*(成品明细表!$A$6:$A$1000&lt;=$H$4)*(成品明细表!$C$6:$C$1000=$A653)*(成品明细表!$L$6:$L$1000))=0,"",SUMPRODUCT((成品明细表!$A$6:$A$1000&gt;=$G$4)*(成品明细表!$A$6:$A$1000&lt;=$H$4)*(成品明细表!$C$6:$C$1000=$A653)*(成品明细表!$L$6:$L$1000)))</f>
        <v/>
      </c>
      <c r="K653" s="99" t="str">
        <f t="array" ref="K653">IF(A653="","",VLOOKUP(A653,基础资料!A:E,4,0))</f>
        <v/>
      </c>
      <c r="L653" s="81" t="str">
        <f t="array" ref="L653">IF(OR(A653="",J653=""),"",J653*K653)</f>
        <v/>
      </c>
      <c r="M653" s="79" t="str">
        <f t="array" ref="M653">IF(AND(D653="",G653="",J653=""),"",IF(AND(D653="",G653=""),-J653,IF(AND(D653="",J653=""),-G653,IF(AND(G653="",J653=""),D653,IF(D653="",-G653-J653,IF(G653="",D653-J653,IF(J653="",D653-G653,D653-G653-J653)))))))</f>
        <v/>
      </c>
      <c r="N653" s="99" t="str">
        <f t="array" ref="N653">IF(A653="","",VLOOKUP(A653,基础资料!A:E,4,0))</f>
        <v/>
      </c>
      <c r="O653" s="81" t="str">
        <f t="array" ref="O653">IF(OR(A653="",M653=""),"",N653*M653)</f>
        <v/>
      </c>
    </row>
    <row r="654" spans="1:15" s="44" customFormat="1">
      <c r="A654" s="15"/>
      <c r="B654" s="73"/>
      <c r="C654" s="73"/>
      <c r="D654" s="74" t="str">
        <f t="array" ref="D654">IF(SUMPRODUCT((成品明细表!$A$6:$A$1000&gt;=$G$4)*(成品明细表!$A$6:$A$1000&lt;=$H$4)*(成品明细表!$C$6:$C$1000=$A654)*(成品明细表!$F$6:$F$1000))=0,"",SUMPRODUCT((成品明细表!$A$6:$A$1000&gt;=$G$4)*(成品明细表!$A$6:$A$1000&lt;=$H$4)*(成品明细表!$C$6:$C$1000=$A654)*(成品明细表!$F$6:$F$1000)))</f>
        <v/>
      </c>
      <c r="E654" s="75" t="str">
        <f t="array" ref="E654">IF(A654="","",VLOOKUP(A654,基础资料!A:E,4,0))</f>
        <v/>
      </c>
      <c r="F654" s="76" t="str">
        <f t="array" ref="F654">IF(OR(A654="",D654=""),"",E654*D654)</f>
        <v/>
      </c>
      <c r="G654" s="74" t="str">
        <f t="array" ref="G654">IF(SUMPRODUCT((成品明细表!$A$6:$A$1000&gt;=$G$4)*(成品明细表!$A$6:$A$1000&lt;=$H$4)*(成品明细表!$C$6:$C$1000=$A654)*(成品明细表!$I$6:$I$1000))=0,"",SUMPRODUCT((成品明细表!$A$6:$A$1000&gt;=$G$4)*(成品明细表!$A$6:$A$1000&lt;=$H$4)*(成品明细表!$C$6:$C$1000=$A654)*(成品明细表!$I$6:$I$1000)))</f>
        <v/>
      </c>
      <c r="H654" s="75" t="str">
        <f t="array" ref="H654">IF(A654="","",VLOOKUP(A654,基础资料!A:E,4,0))</f>
        <v/>
      </c>
      <c r="I654" s="76" t="str">
        <f t="array" ref="I654">IF(OR(A654="",G654=""),"",G654*H654)</f>
        <v/>
      </c>
      <c r="J654" s="74" t="str">
        <f t="array" ref="J654">IF(SUMPRODUCT((成品明细表!$A$6:$A$1000&gt;=$G$4)*(成品明细表!$A$6:$A$1000&lt;=$H$4)*(成品明细表!$C$6:$C$1000=$A654)*(成品明细表!$L$6:$L$1000))=0,"",SUMPRODUCT((成品明细表!$A$6:$A$1000&gt;=$G$4)*(成品明细表!$A$6:$A$1000&lt;=$H$4)*(成品明细表!$C$6:$C$1000=$A654)*(成品明细表!$L$6:$L$1000)))</f>
        <v/>
      </c>
      <c r="K654" s="98" t="str">
        <f t="array" ref="K654">IF(A654="","",VLOOKUP(A654,基础资料!A:E,4,0))</f>
        <v/>
      </c>
      <c r="L654" s="76" t="str">
        <f t="array" ref="L654">IF(OR(A654="",J654=""),"",J654*K654)</f>
        <v/>
      </c>
      <c r="M654" s="74" t="str">
        <f t="array" ref="M654">IF(AND(D654="",G654="",J654=""),"",IF(AND(D654="",G654=""),-J654,IF(AND(D654="",J654=""),-G654,IF(AND(G654="",J654=""),D654,IF(D654="",-G654-J654,IF(G654="",D654-J654,IF(J654="",D654-G654,D654-G654-J654)))))))</f>
        <v/>
      </c>
      <c r="N654" s="98" t="str">
        <f t="array" ref="N654">IF(A654="","",VLOOKUP(A654,基础资料!A:E,4,0))</f>
        <v/>
      </c>
      <c r="O654" s="76" t="str">
        <f t="array" ref="O654">IF(OR(A654="",M654=""),"",N654*M654)</f>
        <v/>
      </c>
    </row>
    <row r="655" spans="1:15" s="44" customFormat="1">
      <c r="A655" s="77"/>
      <c r="B655" s="78"/>
      <c r="C655" s="78"/>
      <c r="D655" s="79" t="str">
        <f t="array" ref="D655">IF(SUMPRODUCT((成品明细表!$A$6:$A$1000&gt;=$G$4)*(成品明细表!$A$6:$A$1000&lt;=$H$4)*(成品明细表!$C$6:$C$1000=$A655)*(成品明细表!$F$6:$F$1000))=0,"",SUMPRODUCT((成品明细表!$A$6:$A$1000&gt;=$G$4)*(成品明细表!$A$6:$A$1000&lt;=$H$4)*(成品明细表!$C$6:$C$1000=$A655)*(成品明细表!$F$6:$F$1000)))</f>
        <v/>
      </c>
      <c r="E655" s="80" t="str">
        <f t="array" ref="E655">IF(A655="","",VLOOKUP(A655,基础资料!A:E,4,0))</f>
        <v/>
      </c>
      <c r="F655" s="81" t="str">
        <f t="array" ref="F655">IF(OR(A655="",D655=""),"",E655*D655)</f>
        <v/>
      </c>
      <c r="G655" s="79" t="str">
        <f t="array" ref="G655">IF(SUMPRODUCT((成品明细表!$A$6:$A$1000&gt;=$G$4)*(成品明细表!$A$6:$A$1000&lt;=$H$4)*(成品明细表!$C$6:$C$1000=$A655)*(成品明细表!$I$6:$I$1000))=0,"",SUMPRODUCT((成品明细表!$A$6:$A$1000&gt;=$G$4)*(成品明细表!$A$6:$A$1000&lt;=$H$4)*(成品明细表!$C$6:$C$1000=$A655)*(成品明细表!$I$6:$I$1000)))</f>
        <v/>
      </c>
      <c r="H655" s="80" t="str">
        <f t="array" ref="H655">IF(A655="","",VLOOKUP(A655,基础资料!A:E,4,0))</f>
        <v/>
      </c>
      <c r="I655" s="81" t="str">
        <f t="array" ref="I655">IF(OR(A655="",G655=""),"",G655*H655)</f>
        <v/>
      </c>
      <c r="J655" s="79" t="str">
        <f t="array" ref="J655">IF(SUMPRODUCT((成品明细表!$A$6:$A$1000&gt;=$G$4)*(成品明细表!$A$6:$A$1000&lt;=$H$4)*(成品明细表!$C$6:$C$1000=$A655)*(成品明细表!$L$6:$L$1000))=0,"",SUMPRODUCT((成品明细表!$A$6:$A$1000&gt;=$G$4)*(成品明细表!$A$6:$A$1000&lt;=$H$4)*(成品明细表!$C$6:$C$1000=$A655)*(成品明细表!$L$6:$L$1000)))</f>
        <v/>
      </c>
      <c r="K655" s="99" t="str">
        <f t="array" ref="K655">IF(A655="","",VLOOKUP(A655,基础资料!A:E,4,0))</f>
        <v/>
      </c>
      <c r="L655" s="81" t="str">
        <f t="array" ref="L655">IF(OR(A655="",J655=""),"",J655*K655)</f>
        <v/>
      </c>
      <c r="M655" s="79" t="str">
        <f t="array" ref="M655">IF(AND(D655="",G655="",J655=""),"",IF(AND(D655="",G655=""),-J655,IF(AND(D655="",J655=""),-G655,IF(AND(G655="",J655=""),D655,IF(D655="",-G655-J655,IF(G655="",D655-J655,IF(J655="",D655-G655,D655-G655-J655)))))))</f>
        <v/>
      </c>
      <c r="N655" s="99" t="str">
        <f t="array" ref="N655">IF(A655="","",VLOOKUP(A655,基础资料!A:E,4,0))</f>
        <v/>
      </c>
      <c r="O655" s="81" t="str">
        <f t="array" ref="O655">IF(OR(A655="",M655=""),"",N655*M655)</f>
        <v/>
      </c>
    </row>
    <row r="656" spans="1:15" s="44" customFormat="1">
      <c r="A656" s="15"/>
      <c r="B656" s="73"/>
      <c r="C656" s="73"/>
      <c r="D656" s="74" t="str">
        <f t="array" ref="D656">IF(SUMPRODUCT((成品明细表!$A$6:$A$1000&gt;=$G$4)*(成品明细表!$A$6:$A$1000&lt;=$H$4)*(成品明细表!$C$6:$C$1000=$A656)*(成品明细表!$F$6:$F$1000))=0,"",SUMPRODUCT((成品明细表!$A$6:$A$1000&gt;=$G$4)*(成品明细表!$A$6:$A$1000&lt;=$H$4)*(成品明细表!$C$6:$C$1000=$A656)*(成品明细表!$F$6:$F$1000)))</f>
        <v/>
      </c>
      <c r="E656" s="75" t="str">
        <f t="array" ref="E656">IF(A656="","",VLOOKUP(A656,基础资料!A:E,4,0))</f>
        <v/>
      </c>
      <c r="F656" s="76" t="str">
        <f t="array" ref="F656">IF(OR(A656="",D656=""),"",E656*D656)</f>
        <v/>
      </c>
      <c r="G656" s="74" t="str">
        <f t="array" ref="G656">IF(SUMPRODUCT((成品明细表!$A$6:$A$1000&gt;=$G$4)*(成品明细表!$A$6:$A$1000&lt;=$H$4)*(成品明细表!$C$6:$C$1000=$A656)*(成品明细表!$I$6:$I$1000))=0,"",SUMPRODUCT((成品明细表!$A$6:$A$1000&gt;=$G$4)*(成品明细表!$A$6:$A$1000&lt;=$H$4)*(成品明细表!$C$6:$C$1000=$A656)*(成品明细表!$I$6:$I$1000)))</f>
        <v/>
      </c>
      <c r="H656" s="75" t="str">
        <f t="array" ref="H656">IF(A656="","",VLOOKUP(A656,基础资料!A:E,4,0))</f>
        <v/>
      </c>
      <c r="I656" s="76" t="str">
        <f t="array" ref="I656">IF(OR(A656="",G656=""),"",G656*H656)</f>
        <v/>
      </c>
      <c r="J656" s="74" t="str">
        <f t="array" ref="J656">IF(SUMPRODUCT((成品明细表!$A$6:$A$1000&gt;=$G$4)*(成品明细表!$A$6:$A$1000&lt;=$H$4)*(成品明细表!$C$6:$C$1000=$A656)*(成品明细表!$L$6:$L$1000))=0,"",SUMPRODUCT((成品明细表!$A$6:$A$1000&gt;=$G$4)*(成品明细表!$A$6:$A$1000&lt;=$H$4)*(成品明细表!$C$6:$C$1000=$A656)*(成品明细表!$L$6:$L$1000)))</f>
        <v/>
      </c>
      <c r="K656" s="98" t="str">
        <f t="array" ref="K656">IF(A656="","",VLOOKUP(A656,基础资料!A:E,4,0))</f>
        <v/>
      </c>
      <c r="L656" s="76" t="str">
        <f t="array" ref="L656">IF(OR(A656="",J656=""),"",J656*K656)</f>
        <v/>
      </c>
      <c r="M656" s="74" t="str">
        <f t="array" ref="M656">IF(AND(D656="",G656="",J656=""),"",IF(AND(D656="",G656=""),-J656,IF(AND(D656="",J656=""),-G656,IF(AND(G656="",J656=""),D656,IF(D656="",-G656-J656,IF(G656="",D656-J656,IF(J656="",D656-G656,D656-G656-J656)))))))</f>
        <v/>
      </c>
      <c r="N656" s="98" t="str">
        <f t="array" ref="N656">IF(A656="","",VLOOKUP(A656,基础资料!A:E,4,0))</f>
        <v/>
      </c>
      <c r="O656" s="76" t="str">
        <f t="array" ref="O656">IF(OR(A656="",M656=""),"",N656*M656)</f>
        <v/>
      </c>
    </row>
    <row r="657" spans="1:15" s="44" customFormat="1">
      <c r="A657" s="77"/>
      <c r="B657" s="78"/>
      <c r="C657" s="78"/>
      <c r="D657" s="79" t="str">
        <f t="array" ref="D657">IF(SUMPRODUCT((成品明细表!$A$6:$A$1000&gt;=$G$4)*(成品明细表!$A$6:$A$1000&lt;=$H$4)*(成品明细表!$C$6:$C$1000=$A657)*(成品明细表!$F$6:$F$1000))=0,"",SUMPRODUCT((成品明细表!$A$6:$A$1000&gt;=$G$4)*(成品明细表!$A$6:$A$1000&lt;=$H$4)*(成品明细表!$C$6:$C$1000=$A657)*(成品明细表!$F$6:$F$1000)))</f>
        <v/>
      </c>
      <c r="E657" s="80" t="str">
        <f t="array" ref="E657">IF(A657="","",VLOOKUP(A657,基础资料!A:E,4,0))</f>
        <v/>
      </c>
      <c r="F657" s="81" t="str">
        <f t="array" ref="F657">IF(OR(A657="",D657=""),"",E657*D657)</f>
        <v/>
      </c>
      <c r="G657" s="79" t="str">
        <f t="array" ref="G657">IF(SUMPRODUCT((成品明细表!$A$6:$A$1000&gt;=$G$4)*(成品明细表!$A$6:$A$1000&lt;=$H$4)*(成品明细表!$C$6:$C$1000=$A657)*(成品明细表!$I$6:$I$1000))=0,"",SUMPRODUCT((成品明细表!$A$6:$A$1000&gt;=$G$4)*(成品明细表!$A$6:$A$1000&lt;=$H$4)*(成品明细表!$C$6:$C$1000=$A657)*(成品明细表!$I$6:$I$1000)))</f>
        <v/>
      </c>
      <c r="H657" s="80" t="str">
        <f t="array" ref="H657">IF(A657="","",VLOOKUP(A657,基础资料!A:E,4,0))</f>
        <v/>
      </c>
      <c r="I657" s="81" t="str">
        <f t="array" ref="I657">IF(OR(A657="",G657=""),"",G657*H657)</f>
        <v/>
      </c>
      <c r="J657" s="79" t="str">
        <f t="array" ref="J657">IF(SUMPRODUCT((成品明细表!$A$6:$A$1000&gt;=$G$4)*(成品明细表!$A$6:$A$1000&lt;=$H$4)*(成品明细表!$C$6:$C$1000=$A657)*(成品明细表!$L$6:$L$1000))=0,"",SUMPRODUCT((成品明细表!$A$6:$A$1000&gt;=$G$4)*(成品明细表!$A$6:$A$1000&lt;=$H$4)*(成品明细表!$C$6:$C$1000=$A657)*(成品明细表!$L$6:$L$1000)))</f>
        <v/>
      </c>
      <c r="K657" s="99" t="str">
        <f t="array" ref="K657">IF(A657="","",VLOOKUP(A657,基础资料!A:E,4,0))</f>
        <v/>
      </c>
      <c r="L657" s="81" t="str">
        <f t="array" ref="L657">IF(OR(A657="",J657=""),"",J657*K657)</f>
        <v/>
      </c>
      <c r="M657" s="79" t="str">
        <f t="array" ref="M657">IF(AND(D657="",G657="",J657=""),"",IF(AND(D657="",G657=""),-J657,IF(AND(D657="",J657=""),-G657,IF(AND(G657="",J657=""),D657,IF(D657="",-G657-J657,IF(G657="",D657-J657,IF(J657="",D657-G657,D657-G657-J657)))))))</f>
        <v/>
      </c>
      <c r="N657" s="99" t="str">
        <f t="array" ref="N657">IF(A657="","",VLOOKUP(A657,基础资料!A:E,4,0))</f>
        <v/>
      </c>
      <c r="O657" s="81" t="str">
        <f t="array" ref="O657">IF(OR(A657="",M657=""),"",N657*M657)</f>
        <v/>
      </c>
    </row>
    <row r="658" spans="1:15" s="44" customFormat="1">
      <c r="A658" s="15"/>
      <c r="B658" s="73"/>
      <c r="C658" s="73"/>
      <c r="D658" s="74" t="str">
        <f t="array" ref="D658">IF(SUMPRODUCT((成品明细表!$A$6:$A$1000&gt;=$G$4)*(成品明细表!$A$6:$A$1000&lt;=$H$4)*(成品明细表!$C$6:$C$1000=$A658)*(成品明细表!$F$6:$F$1000))=0,"",SUMPRODUCT((成品明细表!$A$6:$A$1000&gt;=$G$4)*(成品明细表!$A$6:$A$1000&lt;=$H$4)*(成品明细表!$C$6:$C$1000=$A658)*(成品明细表!$F$6:$F$1000)))</f>
        <v/>
      </c>
      <c r="E658" s="75" t="str">
        <f t="array" ref="E658">IF(A658="","",VLOOKUP(A658,基础资料!A:E,4,0))</f>
        <v/>
      </c>
      <c r="F658" s="76" t="str">
        <f t="array" ref="F658">IF(OR(A658="",D658=""),"",E658*D658)</f>
        <v/>
      </c>
      <c r="G658" s="74" t="str">
        <f t="array" ref="G658">IF(SUMPRODUCT((成品明细表!$A$6:$A$1000&gt;=$G$4)*(成品明细表!$A$6:$A$1000&lt;=$H$4)*(成品明细表!$C$6:$C$1000=$A658)*(成品明细表!$I$6:$I$1000))=0,"",SUMPRODUCT((成品明细表!$A$6:$A$1000&gt;=$G$4)*(成品明细表!$A$6:$A$1000&lt;=$H$4)*(成品明细表!$C$6:$C$1000=$A658)*(成品明细表!$I$6:$I$1000)))</f>
        <v/>
      </c>
      <c r="H658" s="75" t="str">
        <f t="array" ref="H658">IF(A658="","",VLOOKUP(A658,基础资料!A:E,4,0))</f>
        <v/>
      </c>
      <c r="I658" s="76" t="str">
        <f t="array" ref="I658">IF(OR(A658="",G658=""),"",G658*H658)</f>
        <v/>
      </c>
      <c r="J658" s="74" t="str">
        <f t="array" ref="J658">IF(SUMPRODUCT((成品明细表!$A$6:$A$1000&gt;=$G$4)*(成品明细表!$A$6:$A$1000&lt;=$H$4)*(成品明细表!$C$6:$C$1000=$A658)*(成品明细表!$L$6:$L$1000))=0,"",SUMPRODUCT((成品明细表!$A$6:$A$1000&gt;=$G$4)*(成品明细表!$A$6:$A$1000&lt;=$H$4)*(成品明细表!$C$6:$C$1000=$A658)*(成品明细表!$L$6:$L$1000)))</f>
        <v/>
      </c>
      <c r="K658" s="98" t="str">
        <f t="array" ref="K658">IF(A658="","",VLOOKUP(A658,基础资料!A:E,4,0))</f>
        <v/>
      </c>
      <c r="L658" s="76" t="str">
        <f t="array" ref="L658">IF(OR(A658="",J658=""),"",J658*K658)</f>
        <v/>
      </c>
      <c r="M658" s="74" t="str">
        <f t="array" ref="M658">IF(AND(D658="",G658="",J658=""),"",IF(AND(D658="",G658=""),-J658,IF(AND(D658="",J658=""),-G658,IF(AND(G658="",J658=""),D658,IF(D658="",-G658-J658,IF(G658="",D658-J658,IF(J658="",D658-G658,D658-G658-J658)))))))</f>
        <v/>
      </c>
      <c r="N658" s="98" t="str">
        <f t="array" ref="N658">IF(A658="","",VLOOKUP(A658,基础资料!A:E,4,0))</f>
        <v/>
      </c>
      <c r="O658" s="76" t="str">
        <f t="array" ref="O658">IF(OR(A658="",M658=""),"",N658*M658)</f>
        <v/>
      </c>
    </row>
    <row r="659" spans="1:15" s="44" customFormat="1">
      <c r="A659" s="77"/>
      <c r="B659" s="78"/>
      <c r="C659" s="78"/>
      <c r="D659" s="79" t="str">
        <f t="array" ref="D659">IF(SUMPRODUCT((成品明细表!$A$6:$A$1000&gt;=$G$4)*(成品明细表!$A$6:$A$1000&lt;=$H$4)*(成品明细表!$C$6:$C$1000=$A659)*(成品明细表!$F$6:$F$1000))=0,"",SUMPRODUCT((成品明细表!$A$6:$A$1000&gt;=$G$4)*(成品明细表!$A$6:$A$1000&lt;=$H$4)*(成品明细表!$C$6:$C$1000=$A659)*(成品明细表!$F$6:$F$1000)))</f>
        <v/>
      </c>
      <c r="E659" s="80" t="str">
        <f t="array" ref="E659">IF(A659="","",VLOOKUP(A659,基础资料!A:E,4,0))</f>
        <v/>
      </c>
      <c r="F659" s="81" t="str">
        <f t="array" ref="F659">IF(OR(A659="",D659=""),"",E659*D659)</f>
        <v/>
      </c>
      <c r="G659" s="79" t="str">
        <f t="array" ref="G659">IF(SUMPRODUCT((成品明细表!$A$6:$A$1000&gt;=$G$4)*(成品明细表!$A$6:$A$1000&lt;=$H$4)*(成品明细表!$C$6:$C$1000=$A659)*(成品明细表!$I$6:$I$1000))=0,"",SUMPRODUCT((成品明细表!$A$6:$A$1000&gt;=$G$4)*(成品明细表!$A$6:$A$1000&lt;=$H$4)*(成品明细表!$C$6:$C$1000=$A659)*(成品明细表!$I$6:$I$1000)))</f>
        <v/>
      </c>
      <c r="H659" s="80" t="str">
        <f t="array" ref="H659">IF(A659="","",VLOOKUP(A659,基础资料!A:E,4,0))</f>
        <v/>
      </c>
      <c r="I659" s="81" t="str">
        <f t="array" ref="I659">IF(OR(A659="",G659=""),"",G659*H659)</f>
        <v/>
      </c>
      <c r="J659" s="79" t="str">
        <f t="array" ref="J659">IF(SUMPRODUCT((成品明细表!$A$6:$A$1000&gt;=$G$4)*(成品明细表!$A$6:$A$1000&lt;=$H$4)*(成品明细表!$C$6:$C$1000=$A659)*(成品明细表!$L$6:$L$1000))=0,"",SUMPRODUCT((成品明细表!$A$6:$A$1000&gt;=$G$4)*(成品明细表!$A$6:$A$1000&lt;=$H$4)*(成品明细表!$C$6:$C$1000=$A659)*(成品明细表!$L$6:$L$1000)))</f>
        <v/>
      </c>
      <c r="K659" s="99" t="str">
        <f t="array" ref="K659">IF(A659="","",VLOOKUP(A659,基础资料!A:E,4,0))</f>
        <v/>
      </c>
      <c r="L659" s="81" t="str">
        <f t="array" ref="L659">IF(OR(A659="",J659=""),"",J659*K659)</f>
        <v/>
      </c>
      <c r="M659" s="79" t="str">
        <f t="array" ref="M659">IF(AND(D659="",G659="",J659=""),"",IF(AND(D659="",G659=""),-J659,IF(AND(D659="",J659=""),-G659,IF(AND(G659="",J659=""),D659,IF(D659="",-G659-J659,IF(G659="",D659-J659,IF(J659="",D659-G659,D659-G659-J659)))))))</f>
        <v/>
      </c>
      <c r="N659" s="99" t="str">
        <f t="array" ref="N659">IF(A659="","",VLOOKUP(A659,基础资料!A:E,4,0))</f>
        <v/>
      </c>
      <c r="O659" s="81" t="str">
        <f t="array" ref="O659">IF(OR(A659="",M659=""),"",N659*M659)</f>
        <v/>
      </c>
    </row>
    <row r="660" spans="1:15" s="44" customFormat="1">
      <c r="A660" s="15"/>
      <c r="B660" s="73"/>
      <c r="C660" s="73"/>
      <c r="D660" s="74" t="str">
        <f t="array" ref="D660">IF(SUMPRODUCT((成品明细表!$A$6:$A$1000&gt;=$G$4)*(成品明细表!$A$6:$A$1000&lt;=$H$4)*(成品明细表!$C$6:$C$1000=$A660)*(成品明细表!$F$6:$F$1000))=0,"",SUMPRODUCT((成品明细表!$A$6:$A$1000&gt;=$G$4)*(成品明细表!$A$6:$A$1000&lt;=$H$4)*(成品明细表!$C$6:$C$1000=$A660)*(成品明细表!$F$6:$F$1000)))</f>
        <v/>
      </c>
      <c r="E660" s="75" t="str">
        <f t="array" ref="E660">IF(A660="","",VLOOKUP(A660,基础资料!A:E,4,0))</f>
        <v/>
      </c>
      <c r="F660" s="76" t="str">
        <f t="array" ref="F660">IF(OR(A660="",D660=""),"",E660*D660)</f>
        <v/>
      </c>
      <c r="G660" s="74" t="str">
        <f t="array" ref="G660">IF(SUMPRODUCT((成品明细表!$A$6:$A$1000&gt;=$G$4)*(成品明细表!$A$6:$A$1000&lt;=$H$4)*(成品明细表!$C$6:$C$1000=$A660)*(成品明细表!$I$6:$I$1000))=0,"",SUMPRODUCT((成品明细表!$A$6:$A$1000&gt;=$G$4)*(成品明细表!$A$6:$A$1000&lt;=$H$4)*(成品明细表!$C$6:$C$1000=$A660)*(成品明细表!$I$6:$I$1000)))</f>
        <v/>
      </c>
      <c r="H660" s="75" t="str">
        <f t="array" ref="H660">IF(A660="","",VLOOKUP(A660,基础资料!A:E,4,0))</f>
        <v/>
      </c>
      <c r="I660" s="76" t="str">
        <f t="array" ref="I660">IF(OR(A660="",G660=""),"",G660*H660)</f>
        <v/>
      </c>
      <c r="J660" s="74" t="str">
        <f t="array" ref="J660">IF(SUMPRODUCT((成品明细表!$A$6:$A$1000&gt;=$G$4)*(成品明细表!$A$6:$A$1000&lt;=$H$4)*(成品明细表!$C$6:$C$1000=$A660)*(成品明细表!$L$6:$L$1000))=0,"",SUMPRODUCT((成品明细表!$A$6:$A$1000&gt;=$G$4)*(成品明细表!$A$6:$A$1000&lt;=$H$4)*(成品明细表!$C$6:$C$1000=$A660)*(成品明细表!$L$6:$L$1000)))</f>
        <v/>
      </c>
      <c r="K660" s="98" t="str">
        <f t="array" ref="K660">IF(A660="","",VLOOKUP(A660,基础资料!A:E,4,0))</f>
        <v/>
      </c>
      <c r="L660" s="76" t="str">
        <f t="array" ref="L660">IF(OR(A660="",J660=""),"",J660*K660)</f>
        <v/>
      </c>
      <c r="M660" s="74" t="str">
        <f t="array" ref="M660">IF(AND(D660="",G660="",J660=""),"",IF(AND(D660="",G660=""),-J660,IF(AND(D660="",J660=""),-G660,IF(AND(G660="",J660=""),D660,IF(D660="",-G660-J660,IF(G660="",D660-J660,IF(J660="",D660-G660,D660-G660-J660)))))))</f>
        <v/>
      </c>
      <c r="N660" s="98" t="str">
        <f t="array" ref="N660">IF(A660="","",VLOOKUP(A660,基础资料!A:E,4,0))</f>
        <v/>
      </c>
      <c r="O660" s="76" t="str">
        <f t="array" ref="O660">IF(OR(A660="",M660=""),"",N660*M660)</f>
        <v/>
      </c>
    </row>
    <row r="661" spans="1:15" s="44" customFormat="1">
      <c r="A661" s="77"/>
      <c r="B661" s="78"/>
      <c r="C661" s="78"/>
      <c r="D661" s="79" t="str">
        <f t="array" ref="D661">IF(SUMPRODUCT((成品明细表!$A$6:$A$1000&gt;=$G$4)*(成品明细表!$A$6:$A$1000&lt;=$H$4)*(成品明细表!$C$6:$C$1000=$A661)*(成品明细表!$F$6:$F$1000))=0,"",SUMPRODUCT((成品明细表!$A$6:$A$1000&gt;=$G$4)*(成品明细表!$A$6:$A$1000&lt;=$H$4)*(成品明细表!$C$6:$C$1000=$A661)*(成品明细表!$F$6:$F$1000)))</f>
        <v/>
      </c>
      <c r="E661" s="80" t="str">
        <f t="array" ref="E661">IF(A661="","",VLOOKUP(A661,基础资料!A:E,4,0))</f>
        <v/>
      </c>
      <c r="F661" s="81" t="str">
        <f t="array" ref="F661">IF(OR(A661="",D661=""),"",E661*D661)</f>
        <v/>
      </c>
      <c r="G661" s="79" t="str">
        <f t="array" ref="G661">IF(SUMPRODUCT((成品明细表!$A$6:$A$1000&gt;=$G$4)*(成品明细表!$A$6:$A$1000&lt;=$H$4)*(成品明细表!$C$6:$C$1000=$A661)*(成品明细表!$I$6:$I$1000))=0,"",SUMPRODUCT((成品明细表!$A$6:$A$1000&gt;=$G$4)*(成品明细表!$A$6:$A$1000&lt;=$H$4)*(成品明细表!$C$6:$C$1000=$A661)*(成品明细表!$I$6:$I$1000)))</f>
        <v/>
      </c>
      <c r="H661" s="80" t="str">
        <f t="array" ref="H661">IF(A661="","",VLOOKUP(A661,基础资料!A:E,4,0))</f>
        <v/>
      </c>
      <c r="I661" s="81" t="str">
        <f t="array" ref="I661">IF(OR(A661="",G661=""),"",G661*H661)</f>
        <v/>
      </c>
      <c r="J661" s="79" t="str">
        <f t="array" ref="J661">IF(SUMPRODUCT((成品明细表!$A$6:$A$1000&gt;=$G$4)*(成品明细表!$A$6:$A$1000&lt;=$H$4)*(成品明细表!$C$6:$C$1000=$A661)*(成品明细表!$L$6:$L$1000))=0,"",SUMPRODUCT((成品明细表!$A$6:$A$1000&gt;=$G$4)*(成品明细表!$A$6:$A$1000&lt;=$H$4)*(成品明细表!$C$6:$C$1000=$A661)*(成品明细表!$L$6:$L$1000)))</f>
        <v/>
      </c>
      <c r="K661" s="99" t="str">
        <f t="array" ref="K661">IF(A661="","",VLOOKUP(A661,基础资料!A:E,4,0))</f>
        <v/>
      </c>
      <c r="L661" s="81" t="str">
        <f t="array" ref="L661">IF(OR(A661="",J661=""),"",J661*K661)</f>
        <v/>
      </c>
      <c r="M661" s="79" t="str">
        <f t="array" ref="M661">IF(AND(D661="",G661="",J661=""),"",IF(AND(D661="",G661=""),-J661,IF(AND(D661="",J661=""),-G661,IF(AND(G661="",J661=""),D661,IF(D661="",-G661-J661,IF(G661="",D661-J661,IF(J661="",D661-G661,D661-G661-J661)))))))</f>
        <v/>
      </c>
      <c r="N661" s="99" t="str">
        <f t="array" ref="N661">IF(A661="","",VLOOKUP(A661,基础资料!A:E,4,0))</f>
        <v/>
      </c>
      <c r="O661" s="81" t="str">
        <f t="array" ref="O661">IF(OR(A661="",M661=""),"",N661*M661)</f>
        <v/>
      </c>
    </row>
    <row r="662" spans="1:15" s="44" customFormat="1">
      <c r="A662" s="15"/>
      <c r="B662" s="73"/>
      <c r="C662" s="73"/>
      <c r="D662" s="74" t="str">
        <f t="array" ref="D662">IF(SUMPRODUCT((成品明细表!$A$6:$A$1000&gt;=$G$4)*(成品明细表!$A$6:$A$1000&lt;=$H$4)*(成品明细表!$C$6:$C$1000=$A662)*(成品明细表!$F$6:$F$1000))=0,"",SUMPRODUCT((成品明细表!$A$6:$A$1000&gt;=$G$4)*(成品明细表!$A$6:$A$1000&lt;=$H$4)*(成品明细表!$C$6:$C$1000=$A662)*(成品明细表!$F$6:$F$1000)))</f>
        <v/>
      </c>
      <c r="E662" s="75" t="str">
        <f t="array" ref="E662">IF(A662="","",VLOOKUP(A662,基础资料!A:E,4,0))</f>
        <v/>
      </c>
      <c r="F662" s="76" t="str">
        <f t="array" ref="F662">IF(OR(A662="",D662=""),"",E662*D662)</f>
        <v/>
      </c>
      <c r="G662" s="74" t="str">
        <f t="array" ref="G662">IF(SUMPRODUCT((成品明细表!$A$6:$A$1000&gt;=$G$4)*(成品明细表!$A$6:$A$1000&lt;=$H$4)*(成品明细表!$C$6:$C$1000=$A662)*(成品明细表!$I$6:$I$1000))=0,"",SUMPRODUCT((成品明细表!$A$6:$A$1000&gt;=$G$4)*(成品明细表!$A$6:$A$1000&lt;=$H$4)*(成品明细表!$C$6:$C$1000=$A662)*(成品明细表!$I$6:$I$1000)))</f>
        <v/>
      </c>
      <c r="H662" s="75" t="str">
        <f t="array" ref="H662">IF(A662="","",VLOOKUP(A662,基础资料!A:E,4,0))</f>
        <v/>
      </c>
      <c r="I662" s="76" t="str">
        <f t="array" ref="I662">IF(OR(A662="",G662=""),"",G662*H662)</f>
        <v/>
      </c>
      <c r="J662" s="74" t="str">
        <f t="array" ref="J662">IF(SUMPRODUCT((成品明细表!$A$6:$A$1000&gt;=$G$4)*(成品明细表!$A$6:$A$1000&lt;=$H$4)*(成品明细表!$C$6:$C$1000=$A662)*(成品明细表!$L$6:$L$1000))=0,"",SUMPRODUCT((成品明细表!$A$6:$A$1000&gt;=$G$4)*(成品明细表!$A$6:$A$1000&lt;=$H$4)*(成品明细表!$C$6:$C$1000=$A662)*(成品明细表!$L$6:$L$1000)))</f>
        <v/>
      </c>
      <c r="K662" s="98" t="str">
        <f t="array" ref="K662">IF(A662="","",VLOOKUP(A662,基础资料!A:E,4,0))</f>
        <v/>
      </c>
      <c r="L662" s="76" t="str">
        <f t="array" ref="L662">IF(OR(A662="",J662=""),"",J662*K662)</f>
        <v/>
      </c>
      <c r="M662" s="74" t="str">
        <f t="array" ref="M662">IF(AND(D662="",G662="",J662=""),"",IF(AND(D662="",G662=""),-J662,IF(AND(D662="",J662=""),-G662,IF(AND(G662="",J662=""),D662,IF(D662="",-G662-J662,IF(G662="",D662-J662,IF(J662="",D662-G662,D662-G662-J662)))))))</f>
        <v/>
      </c>
      <c r="N662" s="98" t="str">
        <f t="array" ref="N662">IF(A662="","",VLOOKUP(A662,基础资料!A:E,4,0))</f>
        <v/>
      </c>
      <c r="O662" s="76" t="str">
        <f t="array" ref="O662">IF(OR(A662="",M662=""),"",N662*M662)</f>
        <v/>
      </c>
    </row>
    <row r="663" spans="1:15" s="44" customFormat="1">
      <c r="A663" s="77"/>
      <c r="B663" s="78"/>
      <c r="C663" s="78"/>
      <c r="D663" s="79" t="str">
        <f t="array" ref="D663">IF(SUMPRODUCT((成品明细表!$A$6:$A$1000&gt;=$G$4)*(成品明细表!$A$6:$A$1000&lt;=$H$4)*(成品明细表!$C$6:$C$1000=$A663)*(成品明细表!$F$6:$F$1000))=0,"",SUMPRODUCT((成品明细表!$A$6:$A$1000&gt;=$G$4)*(成品明细表!$A$6:$A$1000&lt;=$H$4)*(成品明细表!$C$6:$C$1000=$A663)*(成品明细表!$F$6:$F$1000)))</f>
        <v/>
      </c>
      <c r="E663" s="80" t="str">
        <f t="array" ref="E663">IF(A663="","",VLOOKUP(A663,基础资料!A:E,4,0))</f>
        <v/>
      </c>
      <c r="F663" s="81" t="str">
        <f t="array" ref="F663">IF(OR(A663="",D663=""),"",E663*D663)</f>
        <v/>
      </c>
      <c r="G663" s="79" t="str">
        <f t="array" ref="G663">IF(SUMPRODUCT((成品明细表!$A$6:$A$1000&gt;=$G$4)*(成品明细表!$A$6:$A$1000&lt;=$H$4)*(成品明细表!$C$6:$C$1000=$A663)*(成品明细表!$I$6:$I$1000))=0,"",SUMPRODUCT((成品明细表!$A$6:$A$1000&gt;=$G$4)*(成品明细表!$A$6:$A$1000&lt;=$H$4)*(成品明细表!$C$6:$C$1000=$A663)*(成品明细表!$I$6:$I$1000)))</f>
        <v/>
      </c>
      <c r="H663" s="80" t="str">
        <f t="array" ref="H663">IF(A663="","",VLOOKUP(A663,基础资料!A:E,4,0))</f>
        <v/>
      </c>
      <c r="I663" s="81" t="str">
        <f t="array" ref="I663">IF(OR(A663="",G663=""),"",G663*H663)</f>
        <v/>
      </c>
      <c r="J663" s="79" t="str">
        <f t="array" ref="J663">IF(SUMPRODUCT((成品明细表!$A$6:$A$1000&gt;=$G$4)*(成品明细表!$A$6:$A$1000&lt;=$H$4)*(成品明细表!$C$6:$C$1000=$A663)*(成品明细表!$L$6:$L$1000))=0,"",SUMPRODUCT((成品明细表!$A$6:$A$1000&gt;=$G$4)*(成品明细表!$A$6:$A$1000&lt;=$H$4)*(成品明细表!$C$6:$C$1000=$A663)*(成品明细表!$L$6:$L$1000)))</f>
        <v/>
      </c>
      <c r="K663" s="99" t="str">
        <f t="array" ref="K663">IF(A663="","",VLOOKUP(A663,基础资料!A:E,4,0))</f>
        <v/>
      </c>
      <c r="L663" s="81" t="str">
        <f t="array" ref="L663">IF(OR(A663="",J663=""),"",J663*K663)</f>
        <v/>
      </c>
      <c r="M663" s="79" t="str">
        <f t="array" ref="M663">IF(AND(D663="",G663="",J663=""),"",IF(AND(D663="",G663=""),-J663,IF(AND(D663="",J663=""),-G663,IF(AND(G663="",J663=""),D663,IF(D663="",-G663-J663,IF(G663="",D663-J663,IF(J663="",D663-G663,D663-G663-J663)))))))</f>
        <v/>
      </c>
      <c r="N663" s="99" t="str">
        <f t="array" ref="N663">IF(A663="","",VLOOKUP(A663,基础资料!A:E,4,0))</f>
        <v/>
      </c>
      <c r="O663" s="81" t="str">
        <f t="array" ref="O663">IF(OR(A663="",M663=""),"",N663*M663)</f>
        <v/>
      </c>
    </row>
    <row r="664" spans="1:15" s="44" customFormat="1">
      <c r="A664" s="15"/>
      <c r="B664" s="73"/>
      <c r="C664" s="73"/>
      <c r="D664" s="74" t="str">
        <f t="array" ref="D664">IF(SUMPRODUCT((成品明细表!$A$6:$A$1000&gt;=$G$4)*(成品明细表!$A$6:$A$1000&lt;=$H$4)*(成品明细表!$C$6:$C$1000=$A664)*(成品明细表!$F$6:$F$1000))=0,"",SUMPRODUCT((成品明细表!$A$6:$A$1000&gt;=$G$4)*(成品明细表!$A$6:$A$1000&lt;=$H$4)*(成品明细表!$C$6:$C$1000=$A664)*(成品明细表!$F$6:$F$1000)))</f>
        <v/>
      </c>
      <c r="E664" s="75" t="str">
        <f t="array" ref="E664">IF(A664="","",VLOOKUP(A664,基础资料!A:E,4,0))</f>
        <v/>
      </c>
      <c r="F664" s="76" t="str">
        <f t="array" ref="F664">IF(OR(A664="",D664=""),"",E664*D664)</f>
        <v/>
      </c>
      <c r="G664" s="74" t="str">
        <f t="array" ref="G664">IF(SUMPRODUCT((成品明细表!$A$6:$A$1000&gt;=$G$4)*(成品明细表!$A$6:$A$1000&lt;=$H$4)*(成品明细表!$C$6:$C$1000=$A664)*(成品明细表!$I$6:$I$1000))=0,"",SUMPRODUCT((成品明细表!$A$6:$A$1000&gt;=$G$4)*(成品明细表!$A$6:$A$1000&lt;=$H$4)*(成品明细表!$C$6:$C$1000=$A664)*(成品明细表!$I$6:$I$1000)))</f>
        <v/>
      </c>
      <c r="H664" s="75" t="str">
        <f t="array" ref="H664">IF(A664="","",VLOOKUP(A664,基础资料!A:E,4,0))</f>
        <v/>
      </c>
      <c r="I664" s="76" t="str">
        <f t="array" ref="I664">IF(OR(A664="",G664=""),"",G664*H664)</f>
        <v/>
      </c>
      <c r="J664" s="74" t="str">
        <f t="array" ref="J664">IF(SUMPRODUCT((成品明细表!$A$6:$A$1000&gt;=$G$4)*(成品明细表!$A$6:$A$1000&lt;=$H$4)*(成品明细表!$C$6:$C$1000=$A664)*(成品明细表!$L$6:$L$1000))=0,"",SUMPRODUCT((成品明细表!$A$6:$A$1000&gt;=$G$4)*(成品明细表!$A$6:$A$1000&lt;=$H$4)*(成品明细表!$C$6:$C$1000=$A664)*(成品明细表!$L$6:$L$1000)))</f>
        <v/>
      </c>
      <c r="K664" s="98" t="str">
        <f t="array" ref="K664">IF(A664="","",VLOOKUP(A664,基础资料!A:E,4,0))</f>
        <v/>
      </c>
      <c r="L664" s="76" t="str">
        <f t="array" ref="L664">IF(OR(A664="",J664=""),"",J664*K664)</f>
        <v/>
      </c>
      <c r="M664" s="74" t="str">
        <f t="array" ref="M664">IF(AND(D664="",G664="",J664=""),"",IF(AND(D664="",G664=""),-J664,IF(AND(D664="",J664=""),-G664,IF(AND(G664="",J664=""),D664,IF(D664="",-G664-J664,IF(G664="",D664-J664,IF(J664="",D664-G664,D664-G664-J664)))))))</f>
        <v/>
      </c>
      <c r="N664" s="98" t="str">
        <f t="array" ref="N664">IF(A664="","",VLOOKUP(A664,基础资料!A:E,4,0))</f>
        <v/>
      </c>
      <c r="O664" s="76" t="str">
        <f t="array" ref="O664">IF(OR(A664="",M664=""),"",N664*M664)</f>
        <v/>
      </c>
    </row>
    <row r="665" spans="1:15" s="44" customFormat="1">
      <c r="A665" s="77"/>
      <c r="B665" s="78"/>
      <c r="C665" s="78"/>
      <c r="D665" s="79" t="str">
        <f t="array" ref="D665">IF(SUMPRODUCT((成品明细表!$A$6:$A$1000&gt;=$G$4)*(成品明细表!$A$6:$A$1000&lt;=$H$4)*(成品明细表!$C$6:$C$1000=$A665)*(成品明细表!$F$6:$F$1000))=0,"",SUMPRODUCT((成品明细表!$A$6:$A$1000&gt;=$G$4)*(成品明细表!$A$6:$A$1000&lt;=$H$4)*(成品明细表!$C$6:$C$1000=$A665)*(成品明细表!$F$6:$F$1000)))</f>
        <v/>
      </c>
      <c r="E665" s="80" t="str">
        <f t="array" ref="E665">IF(A665="","",VLOOKUP(A665,基础资料!A:E,4,0))</f>
        <v/>
      </c>
      <c r="F665" s="81" t="str">
        <f t="array" ref="F665">IF(OR(A665="",D665=""),"",E665*D665)</f>
        <v/>
      </c>
      <c r="G665" s="79" t="str">
        <f t="array" ref="G665">IF(SUMPRODUCT((成品明细表!$A$6:$A$1000&gt;=$G$4)*(成品明细表!$A$6:$A$1000&lt;=$H$4)*(成品明细表!$C$6:$C$1000=$A665)*(成品明细表!$I$6:$I$1000))=0,"",SUMPRODUCT((成品明细表!$A$6:$A$1000&gt;=$G$4)*(成品明细表!$A$6:$A$1000&lt;=$H$4)*(成品明细表!$C$6:$C$1000=$A665)*(成品明细表!$I$6:$I$1000)))</f>
        <v/>
      </c>
      <c r="H665" s="80" t="str">
        <f t="array" ref="H665">IF(A665="","",VLOOKUP(A665,基础资料!A:E,4,0))</f>
        <v/>
      </c>
      <c r="I665" s="81" t="str">
        <f t="array" ref="I665">IF(OR(A665="",G665=""),"",G665*H665)</f>
        <v/>
      </c>
      <c r="J665" s="79" t="str">
        <f t="array" ref="J665">IF(SUMPRODUCT((成品明细表!$A$6:$A$1000&gt;=$G$4)*(成品明细表!$A$6:$A$1000&lt;=$H$4)*(成品明细表!$C$6:$C$1000=$A665)*(成品明细表!$L$6:$L$1000))=0,"",SUMPRODUCT((成品明细表!$A$6:$A$1000&gt;=$G$4)*(成品明细表!$A$6:$A$1000&lt;=$H$4)*(成品明细表!$C$6:$C$1000=$A665)*(成品明细表!$L$6:$L$1000)))</f>
        <v/>
      </c>
      <c r="K665" s="99" t="str">
        <f t="array" ref="K665">IF(A665="","",VLOOKUP(A665,基础资料!A:E,4,0))</f>
        <v/>
      </c>
      <c r="L665" s="81" t="str">
        <f t="array" ref="L665">IF(OR(A665="",J665=""),"",J665*K665)</f>
        <v/>
      </c>
      <c r="M665" s="79" t="str">
        <f t="array" ref="M665">IF(AND(D665="",G665="",J665=""),"",IF(AND(D665="",G665=""),-J665,IF(AND(D665="",J665=""),-G665,IF(AND(G665="",J665=""),D665,IF(D665="",-G665-J665,IF(G665="",D665-J665,IF(J665="",D665-G665,D665-G665-J665)))))))</f>
        <v/>
      </c>
      <c r="N665" s="99" t="str">
        <f t="array" ref="N665">IF(A665="","",VLOOKUP(A665,基础资料!A:E,4,0))</f>
        <v/>
      </c>
      <c r="O665" s="81" t="str">
        <f t="array" ref="O665">IF(OR(A665="",M665=""),"",N665*M665)</f>
        <v/>
      </c>
    </row>
    <row r="666" spans="1:15" s="44" customFormat="1">
      <c r="A666" s="15"/>
      <c r="B666" s="73"/>
      <c r="C666" s="73"/>
      <c r="D666" s="74" t="str">
        <f t="array" ref="D666">IF(SUMPRODUCT((成品明细表!$A$6:$A$1000&gt;=$G$4)*(成品明细表!$A$6:$A$1000&lt;=$H$4)*(成品明细表!$C$6:$C$1000=$A666)*(成品明细表!$F$6:$F$1000))=0,"",SUMPRODUCT((成品明细表!$A$6:$A$1000&gt;=$G$4)*(成品明细表!$A$6:$A$1000&lt;=$H$4)*(成品明细表!$C$6:$C$1000=$A666)*(成品明细表!$F$6:$F$1000)))</f>
        <v/>
      </c>
      <c r="E666" s="75" t="str">
        <f t="array" ref="E666">IF(A666="","",VLOOKUP(A666,基础资料!A:E,4,0))</f>
        <v/>
      </c>
      <c r="F666" s="76" t="str">
        <f t="array" ref="F666">IF(OR(A666="",D666=""),"",E666*D666)</f>
        <v/>
      </c>
      <c r="G666" s="74" t="str">
        <f t="array" ref="G666">IF(SUMPRODUCT((成品明细表!$A$6:$A$1000&gt;=$G$4)*(成品明细表!$A$6:$A$1000&lt;=$H$4)*(成品明细表!$C$6:$C$1000=$A666)*(成品明细表!$I$6:$I$1000))=0,"",SUMPRODUCT((成品明细表!$A$6:$A$1000&gt;=$G$4)*(成品明细表!$A$6:$A$1000&lt;=$H$4)*(成品明细表!$C$6:$C$1000=$A666)*(成品明细表!$I$6:$I$1000)))</f>
        <v/>
      </c>
      <c r="H666" s="75" t="str">
        <f t="array" ref="H666">IF(A666="","",VLOOKUP(A666,基础资料!A:E,4,0))</f>
        <v/>
      </c>
      <c r="I666" s="76" t="str">
        <f t="array" ref="I666">IF(OR(A666="",G666=""),"",G666*H666)</f>
        <v/>
      </c>
      <c r="J666" s="74" t="str">
        <f t="array" ref="J666">IF(SUMPRODUCT((成品明细表!$A$6:$A$1000&gt;=$G$4)*(成品明细表!$A$6:$A$1000&lt;=$H$4)*(成品明细表!$C$6:$C$1000=$A666)*(成品明细表!$L$6:$L$1000))=0,"",SUMPRODUCT((成品明细表!$A$6:$A$1000&gt;=$G$4)*(成品明细表!$A$6:$A$1000&lt;=$H$4)*(成品明细表!$C$6:$C$1000=$A666)*(成品明细表!$L$6:$L$1000)))</f>
        <v/>
      </c>
      <c r="K666" s="98" t="str">
        <f t="array" ref="K666">IF(A666="","",VLOOKUP(A666,基础资料!A:E,4,0))</f>
        <v/>
      </c>
      <c r="L666" s="76" t="str">
        <f t="array" ref="L666">IF(OR(A666="",J666=""),"",J666*K666)</f>
        <v/>
      </c>
      <c r="M666" s="74" t="str">
        <f t="array" ref="M666">IF(AND(D666="",G666="",J666=""),"",IF(AND(D666="",G666=""),-J666,IF(AND(D666="",J666=""),-G666,IF(AND(G666="",J666=""),D666,IF(D666="",-G666-J666,IF(G666="",D666-J666,IF(J666="",D666-G666,D666-G666-J666)))))))</f>
        <v/>
      </c>
      <c r="N666" s="98" t="str">
        <f t="array" ref="N666">IF(A666="","",VLOOKUP(A666,基础资料!A:E,4,0))</f>
        <v/>
      </c>
      <c r="O666" s="76" t="str">
        <f t="array" ref="O666">IF(OR(A666="",M666=""),"",N666*M666)</f>
        <v/>
      </c>
    </row>
    <row r="667" spans="1:15" s="44" customFormat="1">
      <c r="A667" s="77"/>
      <c r="B667" s="78"/>
      <c r="C667" s="78"/>
      <c r="D667" s="79" t="str">
        <f t="array" ref="D667">IF(SUMPRODUCT((成品明细表!$A$6:$A$1000&gt;=$G$4)*(成品明细表!$A$6:$A$1000&lt;=$H$4)*(成品明细表!$C$6:$C$1000=$A667)*(成品明细表!$F$6:$F$1000))=0,"",SUMPRODUCT((成品明细表!$A$6:$A$1000&gt;=$G$4)*(成品明细表!$A$6:$A$1000&lt;=$H$4)*(成品明细表!$C$6:$C$1000=$A667)*(成品明细表!$F$6:$F$1000)))</f>
        <v/>
      </c>
      <c r="E667" s="80" t="str">
        <f t="array" ref="E667">IF(A667="","",VLOOKUP(A667,基础资料!A:E,4,0))</f>
        <v/>
      </c>
      <c r="F667" s="81" t="str">
        <f t="array" ref="F667">IF(OR(A667="",D667=""),"",E667*D667)</f>
        <v/>
      </c>
      <c r="G667" s="79" t="str">
        <f t="array" ref="G667">IF(SUMPRODUCT((成品明细表!$A$6:$A$1000&gt;=$G$4)*(成品明细表!$A$6:$A$1000&lt;=$H$4)*(成品明细表!$C$6:$C$1000=$A667)*(成品明细表!$I$6:$I$1000))=0,"",SUMPRODUCT((成品明细表!$A$6:$A$1000&gt;=$G$4)*(成品明细表!$A$6:$A$1000&lt;=$H$4)*(成品明细表!$C$6:$C$1000=$A667)*(成品明细表!$I$6:$I$1000)))</f>
        <v/>
      </c>
      <c r="H667" s="80" t="str">
        <f t="array" ref="H667">IF(A667="","",VLOOKUP(A667,基础资料!A:E,4,0))</f>
        <v/>
      </c>
      <c r="I667" s="81" t="str">
        <f t="array" ref="I667">IF(OR(A667="",G667=""),"",G667*H667)</f>
        <v/>
      </c>
      <c r="J667" s="79" t="str">
        <f t="array" ref="J667">IF(SUMPRODUCT((成品明细表!$A$6:$A$1000&gt;=$G$4)*(成品明细表!$A$6:$A$1000&lt;=$H$4)*(成品明细表!$C$6:$C$1000=$A667)*(成品明细表!$L$6:$L$1000))=0,"",SUMPRODUCT((成品明细表!$A$6:$A$1000&gt;=$G$4)*(成品明细表!$A$6:$A$1000&lt;=$H$4)*(成品明细表!$C$6:$C$1000=$A667)*(成品明细表!$L$6:$L$1000)))</f>
        <v/>
      </c>
      <c r="K667" s="99" t="str">
        <f t="array" ref="K667">IF(A667="","",VLOOKUP(A667,基础资料!A:E,4,0))</f>
        <v/>
      </c>
      <c r="L667" s="81" t="str">
        <f t="array" ref="L667">IF(OR(A667="",J667=""),"",J667*K667)</f>
        <v/>
      </c>
      <c r="M667" s="79" t="str">
        <f t="array" ref="M667">IF(AND(D667="",G667="",J667=""),"",IF(AND(D667="",G667=""),-J667,IF(AND(D667="",J667=""),-G667,IF(AND(G667="",J667=""),D667,IF(D667="",-G667-J667,IF(G667="",D667-J667,IF(J667="",D667-G667,D667-G667-J667)))))))</f>
        <v/>
      </c>
      <c r="N667" s="99" t="str">
        <f t="array" ref="N667">IF(A667="","",VLOOKUP(A667,基础资料!A:E,4,0))</f>
        <v/>
      </c>
      <c r="O667" s="81" t="str">
        <f t="array" ref="O667">IF(OR(A667="",M667=""),"",N667*M667)</f>
        <v/>
      </c>
    </row>
    <row r="668" spans="1:15" s="44" customFormat="1">
      <c r="A668" s="15"/>
      <c r="B668" s="73"/>
      <c r="C668" s="73"/>
      <c r="D668" s="74" t="str">
        <f t="array" ref="D668">IF(SUMPRODUCT((成品明细表!$A$6:$A$1000&gt;=$G$4)*(成品明细表!$A$6:$A$1000&lt;=$H$4)*(成品明细表!$C$6:$C$1000=$A668)*(成品明细表!$F$6:$F$1000))=0,"",SUMPRODUCT((成品明细表!$A$6:$A$1000&gt;=$G$4)*(成品明细表!$A$6:$A$1000&lt;=$H$4)*(成品明细表!$C$6:$C$1000=$A668)*(成品明细表!$F$6:$F$1000)))</f>
        <v/>
      </c>
      <c r="E668" s="75" t="str">
        <f t="array" ref="E668">IF(A668="","",VLOOKUP(A668,基础资料!A:E,4,0))</f>
        <v/>
      </c>
      <c r="F668" s="76" t="str">
        <f t="array" ref="F668">IF(OR(A668="",D668=""),"",E668*D668)</f>
        <v/>
      </c>
      <c r="G668" s="74" t="str">
        <f t="array" ref="G668">IF(SUMPRODUCT((成品明细表!$A$6:$A$1000&gt;=$G$4)*(成品明细表!$A$6:$A$1000&lt;=$H$4)*(成品明细表!$C$6:$C$1000=$A668)*(成品明细表!$I$6:$I$1000))=0,"",SUMPRODUCT((成品明细表!$A$6:$A$1000&gt;=$G$4)*(成品明细表!$A$6:$A$1000&lt;=$H$4)*(成品明细表!$C$6:$C$1000=$A668)*(成品明细表!$I$6:$I$1000)))</f>
        <v/>
      </c>
      <c r="H668" s="75" t="str">
        <f t="array" ref="H668">IF(A668="","",VLOOKUP(A668,基础资料!A:E,4,0))</f>
        <v/>
      </c>
      <c r="I668" s="76" t="str">
        <f t="array" ref="I668">IF(OR(A668="",G668=""),"",G668*H668)</f>
        <v/>
      </c>
      <c r="J668" s="74" t="str">
        <f t="array" ref="J668">IF(SUMPRODUCT((成品明细表!$A$6:$A$1000&gt;=$G$4)*(成品明细表!$A$6:$A$1000&lt;=$H$4)*(成品明细表!$C$6:$C$1000=$A668)*(成品明细表!$L$6:$L$1000))=0,"",SUMPRODUCT((成品明细表!$A$6:$A$1000&gt;=$G$4)*(成品明细表!$A$6:$A$1000&lt;=$H$4)*(成品明细表!$C$6:$C$1000=$A668)*(成品明细表!$L$6:$L$1000)))</f>
        <v/>
      </c>
      <c r="K668" s="98" t="str">
        <f t="array" ref="K668">IF(A668="","",VLOOKUP(A668,基础资料!A:E,4,0))</f>
        <v/>
      </c>
      <c r="L668" s="76" t="str">
        <f t="array" ref="L668">IF(OR(A668="",J668=""),"",J668*K668)</f>
        <v/>
      </c>
      <c r="M668" s="74" t="str">
        <f t="array" ref="M668">IF(AND(D668="",G668="",J668=""),"",IF(AND(D668="",G668=""),-J668,IF(AND(D668="",J668=""),-G668,IF(AND(G668="",J668=""),D668,IF(D668="",-G668-J668,IF(G668="",D668-J668,IF(J668="",D668-G668,D668-G668-J668)))))))</f>
        <v/>
      </c>
      <c r="N668" s="98" t="str">
        <f t="array" ref="N668">IF(A668="","",VLOOKUP(A668,基础资料!A:E,4,0))</f>
        <v/>
      </c>
      <c r="O668" s="76" t="str">
        <f t="array" ref="O668">IF(OR(A668="",M668=""),"",N668*M668)</f>
        <v/>
      </c>
    </row>
    <row r="669" spans="1:15" s="44" customFormat="1">
      <c r="A669" s="77"/>
      <c r="B669" s="78"/>
      <c r="C669" s="78"/>
      <c r="D669" s="79" t="str">
        <f t="array" ref="D669">IF(SUMPRODUCT((成品明细表!$A$6:$A$1000&gt;=$G$4)*(成品明细表!$A$6:$A$1000&lt;=$H$4)*(成品明细表!$C$6:$C$1000=$A669)*(成品明细表!$F$6:$F$1000))=0,"",SUMPRODUCT((成品明细表!$A$6:$A$1000&gt;=$G$4)*(成品明细表!$A$6:$A$1000&lt;=$H$4)*(成品明细表!$C$6:$C$1000=$A669)*(成品明细表!$F$6:$F$1000)))</f>
        <v/>
      </c>
      <c r="E669" s="80" t="str">
        <f t="array" ref="E669">IF(A669="","",VLOOKUP(A669,基础资料!A:E,4,0))</f>
        <v/>
      </c>
      <c r="F669" s="81" t="str">
        <f t="array" ref="F669">IF(OR(A669="",D669=""),"",E669*D669)</f>
        <v/>
      </c>
      <c r="G669" s="79" t="str">
        <f t="array" ref="G669">IF(SUMPRODUCT((成品明细表!$A$6:$A$1000&gt;=$G$4)*(成品明细表!$A$6:$A$1000&lt;=$H$4)*(成品明细表!$C$6:$C$1000=$A669)*(成品明细表!$I$6:$I$1000))=0,"",SUMPRODUCT((成品明细表!$A$6:$A$1000&gt;=$G$4)*(成品明细表!$A$6:$A$1000&lt;=$H$4)*(成品明细表!$C$6:$C$1000=$A669)*(成品明细表!$I$6:$I$1000)))</f>
        <v/>
      </c>
      <c r="H669" s="80" t="str">
        <f t="array" ref="H669">IF(A669="","",VLOOKUP(A669,基础资料!A:E,4,0))</f>
        <v/>
      </c>
      <c r="I669" s="81" t="str">
        <f t="array" ref="I669">IF(OR(A669="",G669=""),"",G669*H669)</f>
        <v/>
      </c>
      <c r="J669" s="79" t="str">
        <f t="array" ref="J669">IF(SUMPRODUCT((成品明细表!$A$6:$A$1000&gt;=$G$4)*(成品明细表!$A$6:$A$1000&lt;=$H$4)*(成品明细表!$C$6:$C$1000=$A669)*(成品明细表!$L$6:$L$1000))=0,"",SUMPRODUCT((成品明细表!$A$6:$A$1000&gt;=$G$4)*(成品明细表!$A$6:$A$1000&lt;=$H$4)*(成品明细表!$C$6:$C$1000=$A669)*(成品明细表!$L$6:$L$1000)))</f>
        <v/>
      </c>
      <c r="K669" s="99" t="str">
        <f t="array" ref="K669">IF(A669="","",VLOOKUP(A669,基础资料!A:E,4,0))</f>
        <v/>
      </c>
      <c r="L669" s="81" t="str">
        <f t="array" ref="L669">IF(OR(A669="",J669=""),"",J669*K669)</f>
        <v/>
      </c>
      <c r="M669" s="79" t="str">
        <f t="array" ref="M669">IF(AND(D669="",G669="",J669=""),"",IF(AND(D669="",G669=""),-J669,IF(AND(D669="",J669=""),-G669,IF(AND(G669="",J669=""),D669,IF(D669="",-G669-J669,IF(G669="",D669-J669,IF(J669="",D669-G669,D669-G669-J669)))))))</f>
        <v/>
      </c>
      <c r="N669" s="99" t="str">
        <f t="array" ref="N669">IF(A669="","",VLOOKUP(A669,基础资料!A:E,4,0))</f>
        <v/>
      </c>
      <c r="O669" s="81" t="str">
        <f t="array" ref="O669">IF(OR(A669="",M669=""),"",N669*M669)</f>
        <v/>
      </c>
    </row>
    <row r="670" spans="1:15" s="44" customFormat="1">
      <c r="A670" s="15"/>
      <c r="B670" s="73"/>
      <c r="C670" s="73"/>
      <c r="D670" s="74" t="str">
        <f t="array" ref="D670">IF(SUMPRODUCT((成品明细表!$A$6:$A$1000&gt;=$G$4)*(成品明细表!$A$6:$A$1000&lt;=$H$4)*(成品明细表!$C$6:$C$1000=$A670)*(成品明细表!$F$6:$F$1000))=0,"",SUMPRODUCT((成品明细表!$A$6:$A$1000&gt;=$G$4)*(成品明细表!$A$6:$A$1000&lt;=$H$4)*(成品明细表!$C$6:$C$1000=$A670)*(成品明细表!$F$6:$F$1000)))</f>
        <v/>
      </c>
      <c r="E670" s="75" t="str">
        <f t="array" ref="E670">IF(A670="","",VLOOKUP(A670,基础资料!A:E,4,0))</f>
        <v/>
      </c>
      <c r="F670" s="76" t="str">
        <f t="array" ref="F670">IF(OR(A670="",D670=""),"",E670*D670)</f>
        <v/>
      </c>
      <c r="G670" s="74" t="str">
        <f t="array" ref="G670">IF(SUMPRODUCT((成品明细表!$A$6:$A$1000&gt;=$G$4)*(成品明细表!$A$6:$A$1000&lt;=$H$4)*(成品明细表!$C$6:$C$1000=$A670)*(成品明细表!$I$6:$I$1000))=0,"",SUMPRODUCT((成品明细表!$A$6:$A$1000&gt;=$G$4)*(成品明细表!$A$6:$A$1000&lt;=$H$4)*(成品明细表!$C$6:$C$1000=$A670)*(成品明细表!$I$6:$I$1000)))</f>
        <v/>
      </c>
      <c r="H670" s="75" t="str">
        <f t="array" ref="H670">IF(A670="","",VLOOKUP(A670,基础资料!A:E,4,0))</f>
        <v/>
      </c>
      <c r="I670" s="76" t="str">
        <f t="array" ref="I670">IF(OR(A670="",G670=""),"",G670*H670)</f>
        <v/>
      </c>
      <c r="J670" s="74" t="str">
        <f t="array" ref="J670">IF(SUMPRODUCT((成品明细表!$A$6:$A$1000&gt;=$G$4)*(成品明细表!$A$6:$A$1000&lt;=$H$4)*(成品明细表!$C$6:$C$1000=$A670)*(成品明细表!$L$6:$L$1000))=0,"",SUMPRODUCT((成品明细表!$A$6:$A$1000&gt;=$G$4)*(成品明细表!$A$6:$A$1000&lt;=$H$4)*(成品明细表!$C$6:$C$1000=$A670)*(成品明细表!$L$6:$L$1000)))</f>
        <v/>
      </c>
      <c r="K670" s="98" t="str">
        <f t="array" ref="K670">IF(A670="","",VLOOKUP(A670,基础资料!A:E,4,0))</f>
        <v/>
      </c>
      <c r="L670" s="76" t="str">
        <f t="array" ref="L670">IF(OR(A670="",J670=""),"",J670*K670)</f>
        <v/>
      </c>
      <c r="M670" s="74" t="str">
        <f t="array" ref="M670">IF(AND(D670="",G670="",J670=""),"",IF(AND(D670="",G670=""),-J670,IF(AND(D670="",J670=""),-G670,IF(AND(G670="",J670=""),D670,IF(D670="",-G670-J670,IF(G670="",D670-J670,IF(J670="",D670-G670,D670-G670-J670)))))))</f>
        <v/>
      </c>
      <c r="N670" s="98" t="str">
        <f t="array" ref="N670">IF(A670="","",VLOOKUP(A670,基础资料!A:E,4,0))</f>
        <v/>
      </c>
      <c r="O670" s="76" t="str">
        <f t="array" ref="O670">IF(OR(A670="",M670=""),"",N670*M670)</f>
        <v/>
      </c>
    </row>
    <row r="671" spans="1:15" s="44" customFormat="1">
      <c r="A671" s="77"/>
      <c r="B671" s="78"/>
      <c r="C671" s="78"/>
      <c r="D671" s="79" t="str">
        <f t="array" ref="D671">IF(SUMPRODUCT((成品明细表!$A$6:$A$1000&gt;=$G$4)*(成品明细表!$A$6:$A$1000&lt;=$H$4)*(成品明细表!$C$6:$C$1000=$A671)*(成品明细表!$F$6:$F$1000))=0,"",SUMPRODUCT((成品明细表!$A$6:$A$1000&gt;=$G$4)*(成品明细表!$A$6:$A$1000&lt;=$H$4)*(成品明细表!$C$6:$C$1000=$A671)*(成品明细表!$F$6:$F$1000)))</f>
        <v/>
      </c>
      <c r="E671" s="80" t="str">
        <f t="array" ref="E671">IF(A671="","",VLOOKUP(A671,基础资料!A:E,4,0))</f>
        <v/>
      </c>
      <c r="F671" s="81" t="str">
        <f t="array" ref="F671">IF(OR(A671="",D671=""),"",E671*D671)</f>
        <v/>
      </c>
      <c r="G671" s="79" t="str">
        <f t="array" ref="G671">IF(SUMPRODUCT((成品明细表!$A$6:$A$1000&gt;=$G$4)*(成品明细表!$A$6:$A$1000&lt;=$H$4)*(成品明细表!$C$6:$C$1000=$A671)*(成品明细表!$I$6:$I$1000))=0,"",SUMPRODUCT((成品明细表!$A$6:$A$1000&gt;=$G$4)*(成品明细表!$A$6:$A$1000&lt;=$H$4)*(成品明细表!$C$6:$C$1000=$A671)*(成品明细表!$I$6:$I$1000)))</f>
        <v/>
      </c>
      <c r="H671" s="80" t="str">
        <f t="array" ref="H671">IF(A671="","",VLOOKUP(A671,基础资料!A:E,4,0))</f>
        <v/>
      </c>
      <c r="I671" s="81" t="str">
        <f t="array" ref="I671">IF(OR(A671="",G671=""),"",G671*H671)</f>
        <v/>
      </c>
      <c r="J671" s="79" t="str">
        <f t="array" ref="J671">IF(SUMPRODUCT((成品明细表!$A$6:$A$1000&gt;=$G$4)*(成品明细表!$A$6:$A$1000&lt;=$H$4)*(成品明细表!$C$6:$C$1000=$A671)*(成品明细表!$L$6:$L$1000))=0,"",SUMPRODUCT((成品明细表!$A$6:$A$1000&gt;=$G$4)*(成品明细表!$A$6:$A$1000&lt;=$H$4)*(成品明细表!$C$6:$C$1000=$A671)*(成品明细表!$L$6:$L$1000)))</f>
        <v/>
      </c>
      <c r="K671" s="99" t="str">
        <f t="array" ref="K671">IF(A671="","",VLOOKUP(A671,基础资料!A:E,4,0))</f>
        <v/>
      </c>
      <c r="L671" s="81" t="str">
        <f t="array" ref="L671">IF(OR(A671="",J671=""),"",J671*K671)</f>
        <v/>
      </c>
      <c r="M671" s="79" t="str">
        <f t="array" ref="M671">IF(AND(D671="",G671="",J671=""),"",IF(AND(D671="",G671=""),-J671,IF(AND(D671="",J671=""),-G671,IF(AND(G671="",J671=""),D671,IF(D671="",-G671-J671,IF(G671="",D671-J671,IF(J671="",D671-G671,D671-G671-J671)))))))</f>
        <v/>
      </c>
      <c r="N671" s="99" t="str">
        <f t="array" ref="N671">IF(A671="","",VLOOKUP(A671,基础资料!A:E,4,0))</f>
        <v/>
      </c>
      <c r="O671" s="81" t="str">
        <f t="array" ref="O671">IF(OR(A671="",M671=""),"",N671*M671)</f>
        <v/>
      </c>
    </row>
    <row r="672" spans="1:15" s="44" customFormat="1">
      <c r="A672" s="15"/>
      <c r="B672" s="73"/>
      <c r="C672" s="73"/>
      <c r="D672" s="74" t="str">
        <f t="array" ref="D672">IF(SUMPRODUCT((成品明细表!$A$6:$A$1000&gt;=$G$4)*(成品明细表!$A$6:$A$1000&lt;=$H$4)*(成品明细表!$C$6:$C$1000=$A672)*(成品明细表!$F$6:$F$1000))=0,"",SUMPRODUCT((成品明细表!$A$6:$A$1000&gt;=$G$4)*(成品明细表!$A$6:$A$1000&lt;=$H$4)*(成品明细表!$C$6:$C$1000=$A672)*(成品明细表!$F$6:$F$1000)))</f>
        <v/>
      </c>
      <c r="E672" s="75" t="str">
        <f t="array" ref="E672">IF(A672="","",VLOOKUP(A672,基础资料!A:E,4,0))</f>
        <v/>
      </c>
      <c r="F672" s="76" t="str">
        <f t="array" ref="F672">IF(OR(A672="",D672=""),"",E672*D672)</f>
        <v/>
      </c>
      <c r="G672" s="74" t="str">
        <f t="array" ref="G672">IF(SUMPRODUCT((成品明细表!$A$6:$A$1000&gt;=$G$4)*(成品明细表!$A$6:$A$1000&lt;=$H$4)*(成品明细表!$C$6:$C$1000=$A672)*(成品明细表!$I$6:$I$1000))=0,"",SUMPRODUCT((成品明细表!$A$6:$A$1000&gt;=$G$4)*(成品明细表!$A$6:$A$1000&lt;=$H$4)*(成品明细表!$C$6:$C$1000=$A672)*(成品明细表!$I$6:$I$1000)))</f>
        <v/>
      </c>
      <c r="H672" s="75" t="str">
        <f t="array" ref="H672">IF(A672="","",VLOOKUP(A672,基础资料!A:E,4,0))</f>
        <v/>
      </c>
      <c r="I672" s="76" t="str">
        <f t="array" ref="I672">IF(OR(A672="",G672=""),"",G672*H672)</f>
        <v/>
      </c>
      <c r="J672" s="74" t="str">
        <f t="array" ref="J672">IF(SUMPRODUCT((成品明细表!$A$6:$A$1000&gt;=$G$4)*(成品明细表!$A$6:$A$1000&lt;=$H$4)*(成品明细表!$C$6:$C$1000=$A672)*(成品明细表!$L$6:$L$1000))=0,"",SUMPRODUCT((成品明细表!$A$6:$A$1000&gt;=$G$4)*(成品明细表!$A$6:$A$1000&lt;=$H$4)*(成品明细表!$C$6:$C$1000=$A672)*(成品明细表!$L$6:$L$1000)))</f>
        <v/>
      </c>
      <c r="K672" s="98" t="str">
        <f t="array" ref="K672">IF(A672="","",VLOOKUP(A672,基础资料!A:E,4,0))</f>
        <v/>
      </c>
      <c r="L672" s="76" t="str">
        <f t="array" ref="L672">IF(OR(A672="",J672=""),"",J672*K672)</f>
        <v/>
      </c>
      <c r="M672" s="74" t="str">
        <f t="array" ref="M672">IF(AND(D672="",G672="",J672=""),"",IF(AND(D672="",G672=""),-J672,IF(AND(D672="",J672=""),-G672,IF(AND(G672="",J672=""),D672,IF(D672="",-G672-J672,IF(G672="",D672-J672,IF(J672="",D672-G672,D672-G672-J672)))))))</f>
        <v/>
      </c>
      <c r="N672" s="98" t="str">
        <f t="array" ref="N672">IF(A672="","",VLOOKUP(A672,基础资料!A:E,4,0))</f>
        <v/>
      </c>
      <c r="O672" s="76" t="str">
        <f t="array" ref="O672">IF(OR(A672="",M672=""),"",N672*M672)</f>
        <v/>
      </c>
    </row>
    <row r="673" spans="1:15" s="44" customFormat="1">
      <c r="A673" s="77"/>
      <c r="B673" s="78"/>
      <c r="C673" s="78"/>
      <c r="D673" s="79" t="str">
        <f t="array" ref="D673">IF(SUMPRODUCT((成品明细表!$A$6:$A$1000&gt;=$G$4)*(成品明细表!$A$6:$A$1000&lt;=$H$4)*(成品明细表!$C$6:$C$1000=$A673)*(成品明细表!$F$6:$F$1000))=0,"",SUMPRODUCT((成品明细表!$A$6:$A$1000&gt;=$G$4)*(成品明细表!$A$6:$A$1000&lt;=$H$4)*(成品明细表!$C$6:$C$1000=$A673)*(成品明细表!$F$6:$F$1000)))</f>
        <v/>
      </c>
      <c r="E673" s="80" t="str">
        <f t="array" ref="E673">IF(A673="","",VLOOKUP(A673,基础资料!A:E,4,0))</f>
        <v/>
      </c>
      <c r="F673" s="81" t="str">
        <f t="array" ref="F673">IF(OR(A673="",D673=""),"",E673*D673)</f>
        <v/>
      </c>
      <c r="G673" s="79" t="str">
        <f t="array" ref="G673">IF(SUMPRODUCT((成品明细表!$A$6:$A$1000&gt;=$G$4)*(成品明细表!$A$6:$A$1000&lt;=$H$4)*(成品明细表!$C$6:$C$1000=$A673)*(成品明细表!$I$6:$I$1000))=0,"",SUMPRODUCT((成品明细表!$A$6:$A$1000&gt;=$G$4)*(成品明细表!$A$6:$A$1000&lt;=$H$4)*(成品明细表!$C$6:$C$1000=$A673)*(成品明细表!$I$6:$I$1000)))</f>
        <v/>
      </c>
      <c r="H673" s="80" t="str">
        <f t="array" ref="H673">IF(A673="","",VLOOKUP(A673,基础资料!A:E,4,0))</f>
        <v/>
      </c>
      <c r="I673" s="81" t="str">
        <f t="array" ref="I673">IF(OR(A673="",G673=""),"",G673*H673)</f>
        <v/>
      </c>
      <c r="J673" s="79" t="str">
        <f t="array" ref="J673">IF(SUMPRODUCT((成品明细表!$A$6:$A$1000&gt;=$G$4)*(成品明细表!$A$6:$A$1000&lt;=$H$4)*(成品明细表!$C$6:$C$1000=$A673)*(成品明细表!$L$6:$L$1000))=0,"",SUMPRODUCT((成品明细表!$A$6:$A$1000&gt;=$G$4)*(成品明细表!$A$6:$A$1000&lt;=$H$4)*(成品明细表!$C$6:$C$1000=$A673)*(成品明细表!$L$6:$L$1000)))</f>
        <v/>
      </c>
      <c r="K673" s="99" t="str">
        <f t="array" ref="K673">IF(A673="","",VLOOKUP(A673,基础资料!A:E,4,0))</f>
        <v/>
      </c>
      <c r="L673" s="81" t="str">
        <f t="array" ref="L673">IF(OR(A673="",J673=""),"",J673*K673)</f>
        <v/>
      </c>
      <c r="M673" s="79" t="str">
        <f t="array" ref="M673">IF(AND(D673="",G673="",J673=""),"",IF(AND(D673="",G673=""),-J673,IF(AND(D673="",J673=""),-G673,IF(AND(G673="",J673=""),D673,IF(D673="",-G673-J673,IF(G673="",D673-J673,IF(J673="",D673-G673,D673-G673-J673)))))))</f>
        <v/>
      </c>
      <c r="N673" s="99" t="str">
        <f t="array" ref="N673">IF(A673="","",VLOOKUP(A673,基础资料!A:E,4,0))</f>
        <v/>
      </c>
      <c r="O673" s="81" t="str">
        <f t="array" ref="O673">IF(OR(A673="",M673=""),"",N673*M673)</f>
        <v/>
      </c>
    </row>
    <row r="674" spans="1:15" s="44" customFormat="1">
      <c r="A674" s="15"/>
      <c r="B674" s="73"/>
      <c r="C674" s="73"/>
      <c r="D674" s="74" t="str">
        <f t="array" ref="D674">IF(SUMPRODUCT((成品明细表!$A$6:$A$1000&gt;=$G$4)*(成品明细表!$A$6:$A$1000&lt;=$H$4)*(成品明细表!$C$6:$C$1000=$A674)*(成品明细表!$F$6:$F$1000))=0,"",SUMPRODUCT((成品明细表!$A$6:$A$1000&gt;=$G$4)*(成品明细表!$A$6:$A$1000&lt;=$H$4)*(成品明细表!$C$6:$C$1000=$A674)*(成品明细表!$F$6:$F$1000)))</f>
        <v/>
      </c>
      <c r="E674" s="75" t="str">
        <f t="array" ref="E674">IF(A674="","",VLOOKUP(A674,基础资料!A:E,4,0))</f>
        <v/>
      </c>
      <c r="F674" s="76" t="str">
        <f t="array" ref="F674">IF(OR(A674="",D674=""),"",E674*D674)</f>
        <v/>
      </c>
      <c r="G674" s="74" t="str">
        <f t="array" ref="G674">IF(SUMPRODUCT((成品明细表!$A$6:$A$1000&gt;=$G$4)*(成品明细表!$A$6:$A$1000&lt;=$H$4)*(成品明细表!$C$6:$C$1000=$A674)*(成品明细表!$I$6:$I$1000))=0,"",SUMPRODUCT((成品明细表!$A$6:$A$1000&gt;=$G$4)*(成品明细表!$A$6:$A$1000&lt;=$H$4)*(成品明细表!$C$6:$C$1000=$A674)*(成品明细表!$I$6:$I$1000)))</f>
        <v/>
      </c>
      <c r="H674" s="75" t="str">
        <f t="array" ref="H674">IF(A674="","",VLOOKUP(A674,基础资料!A:E,4,0))</f>
        <v/>
      </c>
      <c r="I674" s="76" t="str">
        <f t="array" ref="I674">IF(OR(A674="",G674=""),"",G674*H674)</f>
        <v/>
      </c>
      <c r="J674" s="74" t="str">
        <f t="array" ref="J674">IF(SUMPRODUCT((成品明细表!$A$6:$A$1000&gt;=$G$4)*(成品明细表!$A$6:$A$1000&lt;=$H$4)*(成品明细表!$C$6:$C$1000=$A674)*(成品明细表!$L$6:$L$1000))=0,"",SUMPRODUCT((成品明细表!$A$6:$A$1000&gt;=$G$4)*(成品明细表!$A$6:$A$1000&lt;=$H$4)*(成品明细表!$C$6:$C$1000=$A674)*(成品明细表!$L$6:$L$1000)))</f>
        <v/>
      </c>
      <c r="K674" s="98" t="str">
        <f t="array" ref="K674">IF(A674="","",VLOOKUP(A674,基础资料!A:E,4,0))</f>
        <v/>
      </c>
      <c r="L674" s="76" t="str">
        <f t="array" ref="L674">IF(OR(A674="",J674=""),"",J674*K674)</f>
        <v/>
      </c>
      <c r="M674" s="74" t="str">
        <f t="array" ref="M674">IF(AND(D674="",G674="",J674=""),"",IF(AND(D674="",G674=""),-J674,IF(AND(D674="",J674=""),-G674,IF(AND(G674="",J674=""),D674,IF(D674="",-G674-J674,IF(G674="",D674-J674,IF(J674="",D674-G674,D674-G674-J674)))))))</f>
        <v/>
      </c>
      <c r="N674" s="98" t="str">
        <f t="array" ref="N674">IF(A674="","",VLOOKUP(A674,基础资料!A:E,4,0))</f>
        <v/>
      </c>
      <c r="O674" s="76" t="str">
        <f t="array" ref="O674">IF(OR(A674="",M674=""),"",N674*M674)</f>
        <v/>
      </c>
    </row>
    <row r="675" spans="1:15" s="44" customFormat="1">
      <c r="A675" s="77"/>
      <c r="B675" s="78"/>
      <c r="C675" s="78"/>
      <c r="D675" s="79" t="str">
        <f t="array" ref="D675">IF(SUMPRODUCT((成品明细表!$A$6:$A$1000&gt;=$G$4)*(成品明细表!$A$6:$A$1000&lt;=$H$4)*(成品明细表!$C$6:$C$1000=$A675)*(成品明细表!$F$6:$F$1000))=0,"",SUMPRODUCT((成品明细表!$A$6:$A$1000&gt;=$G$4)*(成品明细表!$A$6:$A$1000&lt;=$H$4)*(成品明细表!$C$6:$C$1000=$A675)*(成品明细表!$F$6:$F$1000)))</f>
        <v/>
      </c>
      <c r="E675" s="80" t="str">
        <f t="array" ref="E675">IF(A675="","",VLOOKUP(A675,基础资料!A:E,4,0))</f>
        <v/>
      </c>
      <c r="F675" s="81" t="str">
        <f t="array" ref="F675">IF(OR(A675="",D675=""),"",E675*D675)</f>
        <v/>
      </c>
      <c r="G675" s="79" t="str">
        <f t="array" ref="G675">IF(SUMPRODUCT((成品明细表!$A$6:$A$1000&gt;=$G$4)*(成品明细表!$A$6:$A$1000&lt;=$H$4)*(成品明细表!$C$6:$C$1000=$A675)*(成品明细表!$I$6:$I$1000))=0,"",SUMPRODUCT((成品明细表!$A$6:$A$1000&gt;=$G$4)*(成品明细表!$A$6:$A$1000&lt;=$H$4)*(成品明细表!$C$6:$C$1000=$A675)*(成品明细表!$I$6:$I$1000)))</f>
        <v/>
      </c>
      <c r="H675" s="80" t="str">
        <f t="array" ref="H675">IF(A675="","",VLOOKUP(A675,基础资料!A:E,4,0))</f>
        <v/>
      </c>
      <c r="I675" s="81" t="str">
        <f t="array" ref="I675">IF(OR(A675="",G675=""),"",G675*H675)</f>
        <v/>
      </c>
      <c r="J675" s="79" t="str">
        <f t="array" ref="J675">IF(SUMPRODUCT((成品明细表!$A$6:$A$1000&gt;=$G$4)*(成品明细表!$A$6:$A$1000&lt;=$H$4)*(成品明细表!$C$6:$C$1000=$A675)*(成品明细表!$L$6:$L$1000))=0,"",SUMPRODUCT((成品明细表!$A$6:$A$1000&gt;=$G$4)*(成品明细表!$A$6:$A$1000&lt;=$H$4)*(成品明细表!$C$6:$C$1000=$A675)*(成品明细表!$L$6:$L$1000)))</f>
        <v/>
      </c>
      <c r="K675" s="99" t="str">
        <f t="array" ref="K675">IF(A675="","",VLOOKUP(A675,基础资料!A:E,4,0))</f>
        <v/>
      </c>
      <c r="L675" s="81" t="str">
        <f t="array" ref="L675">IF(OR(A675="",J675=""),"",J675*K675)</f>
        <v/>
      </c>
      <c r="M675" s="79" t="str">
        <f t="array" ref="M675">IF(AND(D675="",G675="",J675=""),"",IF(AND(D675="",G675=""),-J675,IF(AND(D675="",J675=""),-G675,IF(AND(G675="",J675=""),D675,IF(D675="",-G675-J675,IF(G675="",D675-J675,IF(J675="",D675-G675,D675-G675-J675)))))))</f>
        <v/>
      </c>
      <c r="N675" s="99" t="str">
        <f t="array" ref="N675">IF(A675="","",VLOOKUP(A675,基础资料!A:E,4,0))</f>
        <v/>
      </c>
      <c r="O675" s="81" t="str">
        <f t="array" ref="O675">IF(OR(A675="",M675=""),"",N675*M675)</f>
        <v/>
      </c>
    </row>
    <row r="676" spans="1:15" s="44" customFormat="1">
      <c r="A676" s="15"/>
      <c r="B676" s="73"/>
      <c r="C676" s="73"/>
      <c r="D676" s="74" t="str">
        <f t="array" ref="D676">IF(SUMPRODUCT((成品明细表!$A$6:$A$1000&gt;=$G$4)*(成品明细表!$A$6:$A$1000&lt;=$H$4)*(成品明细表!$C$6:$C$1000=$A676)*(成品明细表!$F$6:$F$1000))=0,"",SUMPRODUCT((成品明细表!$A$6:$A$1000&gt;=$G$4)*(成品明细表!$A$6:$A$1000&lt;=$H$4)*(成品明细表!$C$6:$C$1000=$A676)*(成品明细表!$F$6:$F$1000)))</f>
        <v/>
      </c>
      <c r="E676" s="75" t="str">
        <f t="array" ref="E676">IF(A676="","",VLOOKUP(A676,基础资料!A:E,4,0))</f>
        <v/>
      </c>
      <c r="F676" s="76" t="str">
        <f t="array" ref="F676">IF(OR(A676="",D676=""),"",E676*D676)</f>
        <v/>
      </c>
      <c r="G676" s="74" t="str">
        <f t="array" ref="G676">IF(SUMPRODUCT((成品明细表!$A$6:$A$1000&gt;=$G$4)*(成品明细表!$A$6:$A$1000&lt;=$H$4)*(成品明细表!$C$6:$C$1000=$A676)*(成品明细表!$I$6:$I$1000))=0,"",SUMPRODUCT((成品明细表!$A$6:$A$1000&gt;=$G$4)*(成品明细表!$A$6:$A$1000&lt;=$H$4)*(成品明细表!$C$6:$C$1000=$A676)*(成品明细表!$I$6:$I$1000)))</f>
        <v/>
      </c>
      <c r="H676" s="75" t="str">
        <f t="array" ref="H676">IF(A676="","",VLOOKUP(A676,基础资料!A:E,4,0))</f>
        <v/>
      </c>
      <c r="I676" s="76" t="str">
        <f t="array" ref="I676">IF(OR(A676="",G676=""),"",G676*H676)</f>
        <v/>
      </c>
      <c r="J676" s="74" t="str">
        <f t="array" ref="J676">IF(SUMPRODUCT((成品明细表!$A$6:$A$1000&gt;=$G$4)*(成品明细表!$A$6:$A$1000&lt;=$H$4)*(成品明细表!$C$6:$C$1000=$A676)*(成品明细表!$L$6:$L$1000))=0,"",SUMPRODUCT((成品明细表!$A$6:$A$1000&gt;=$G$4)*(成品明细表!$A$6:$A$1000&lt;=$H$4)*(成品明细表!$C$6:$C$1000=$A676)*(成品明细表!$L$6:$L$1000)))</f>
        <v/>
      </c>
      <c r="K676" s="98" t="str">
        <f t="array" ref="K676">IF(A676="","",VLOOKUP(A676,基础资料!A:E,4,0))</f>
        <v/>
      </c>
      <c r="L676" s="76" t="str">
        <f t="array" ref="L676">IF(OR(A676="",J676=""),"",J676*K676)</f>
        <v/>
      </c>
      <c r="M676" s="74" t="str">
        <f t="array" ref="M676">IF(AND(D676="",G676="",J676=""),"",IF(AND(D676="",G676=""),-J676,IF(AND(D676="",J676=""),-G676,IF(AND(G676="",J676=""),D676,IF(D676="",-G676-J676,IF(G676="",D676-J676,IF(J676="",D676-G676,D676-G676-J676)))))))</f>
        <v/>
      </c>
      <c r="N676" s="98" t="str">
        <f t="array" ref="N676">IF(A676="","",VLOOKUP(A676,基础资料!A:E,4,0))</f>
        <v/>
      </c>
      <c r="O676" s="76" t="str">
        <f t="array" ref="O676">IF(OR(A676="",M676=""),"",N676*M676)</f>
        <v/>
      </c>
    </row>
    <row r="677" spans="1:15" s="44" customFormat="1">
      <c r="A677" s="77"/>
      <c r="B677" s="78"/>
      <c r="C677" s="78"/>
      <c r="D677" s="79" t="str">
        <f t="array" ref="D677">IF(SUMPRODUCT((成品明细表!$A$6:$A$1000&gt;=$G$4)*(成品明细表!$A$6:$A$1000&lt;=$H$4)*(成品明细表!$C$6:$C$1000=$A677)*(成品明细表!$F$6:$F$1000))=0,"",SUMPRODUCT((成品明细表!$A$6:$A$1000&gt;=$G$4)*(成品明细表!$A$6:$A$1000&lt;=$H$4)*(成品明细表!$C$6:$C$1000=$A677)*(成品明细表!$F$6:$F$1000)))</f>
        <v/>
      </c>
      <c r="E677" s="80" t="str">
        <f t="array" ref="E677">IF(A677="","",VLOOKUP(A677,基础资料!A:E,4,0))</f>
        <v/>
      </c>
      <c r="F677" s="81" t="str">
        <f t="array" ref="F677">IF(OR(A677="",D677=""),"",E677*D677)</f>
        <v/>
      </c>
      <c r="G677" s="79" t="str">
        <f t="array" ref="G677">IF(SUMPRODUCT((成品明细表!$A$6:$A$1000&gt;=$G$4)*(成品明细表!$A$6:$A$1000&lt;=$H$4)*(成品明细表!$C$6:$C$1000=$A677)*(成品明细表!$I$6:$I$1000))=0,"",SUMPRODUCT((成品明细表!$A$6:$A$1000&gt;=$G$4)*(成品明细表!$A$6:$A$1000&lt;=$H$4)*(成品明细表!$C$6:$C$1000=$A677)*(成品明细表!$I$6:$I$1000)))</f>
        <v/>
      </c>
      <c r="H677" s="80" t="str">
        <f t="array" ref="H677">IF(A677="","",VLOOKUP(A677,基础资料!A:E,4,0))</f>
        <v/>
      </c>
      <c r="I677" s="81" t="str">
        <f t="array" ref="I677">IF(OR(A677="",G677=""),"",G677*H677)</f>
        <v/>
      </c>
      <c r="J677" s="79" t="str">
        <f t="array" ref="J677">IF(SUMPRODUCT((成品明细表!$A$6:$A$1000&gt;=$G$4)*(成品明细表!$A$6:$A$1000&lt;=$H$4)*(成品明细表!$C$6:$C$1000=$A677)*(成品明细表!$L$6:$L$1000))=0,"",SUMPRODUCT((成品明细表!$A$6:$A$1000&gt;=$G$4)*(成品明细表!$A$6:$A$1000&lt;=$H$4)*(成品明细表!$C$6:$C$1000=$A677)*(成品明细表!$L$6:$L$1000)))</f>
        <v/>
      </c>
      <c r="K677" s="99" t="str">
        <f t="array" ref="K677">IF(A677="","",VLOOKUP(A677,基础资料!A:E,4,0))</f>
        <v/>
      </c>
      <c r="L677" s="81" t="str">
        <f t="array" ref="L677">IF(OR(A677="",J677=""),"",J677*K677)</f>
        <v/>
      </c>
      <c r="M677" s="79" t="str">
        <f t="array" ref="M677">IF(AND(D677="",G677="",J677=""),"",IF(AND(D677="",G677=""),-J677,IF(AND(D677="",J677=""),-G677,IF(AND(G677="",J677=""),D677,IF(D677="",-G677-J677,IF(G677="",D677-J677,IF(J677="",D677-G677,D677-G677-J677)))))))</f>
        <v/>
      </c>
      <c r="N677" s="99" t="str">
        <f t="array" ref="N677">IF(A677="","",VLOOKUP(A677,基础资料!A:E,4,0))</f>
        <v/>
      </c>
      <c r="O677" s="81" t="str">
        <f t="array" ref="O677">IF(OR(A677="",M677=""),"",N677*M677)</f>
        <v/>
      </c>
    </row>
    <row r="678" spans="1:15" s="44" customFormat="1">
      <c r="A678" s="15"/>
      <c r="B678" s="73"/>
      <c r="C678" s="73"/>
      <c r="D678" s="74" t="str">
        <f t="array" ref="D678">IF(SUMPRODUCT((成品明细表!$A$6:$A$1000&gt;=$G$4)*(成品明细表!$A$6:$A$1000&lt;=$H$4)*(成品明细表!$C$6:$C$1000=$A678)*(成品明细表!$F$6:$F$1000))=0,"",SUMPRODUCT((成品明细表!$A$6:$A$1000&gt;=$G$4)*(成品明细表!$A$6:$A$1000&lt;=$H$4)*(成品明细表!$C$6:$C$1000=$A678)*(成品明细表!$F$6:$F$1000)))</f>
        <v/>
      </c>
      <c r="E678" s="75" t="str">
        <f t="array" ref="E678">IF(A678="","",VLOOKUP(A678,基础资料!A:E,4,0))</f>
        <v/>
      </c>
      <c r="F678" s="76" t="str">
        <f t="array" ref="F678">IF(OR(A678="",D678=""),"",E678*D678)</f>
        <v/>
      </c>
      <c r="G678" s="74" t="str">
        <f t="array" ref="G678">IF(SUMPRODUCT((成品明细表!$A$6:$A$1000&gt;=$G$4)*(成品明细表!$A$6:$A$1000&lt;=$H$4)*(成品明细表!$C$6:$C$1000=$A678)*(成品明细表!$I$6:$I$1000))=0,"",SUMPRODUCT((成品明细表!$A$6:$A$1000&gt;=$G$4)*(成品明细表!$A$6:$A$1000&lt;=$H$4)*(成品明细表!$C$6:$C$1000=$A678)*(成品明细表!$I$6:$I$1000)))</f>
        <v/>
      </c>
      <c r="H678" s="75" t="str">
        <f t="array" ref="H678">IF(A678="","",VLOOKUP(A678,基础资料!A:E,4,0))</f>
        <v/>
      </c>
      <c r="I678" s="76" t="str">
        <f t="array" ref="I678">IF(OR(A678="",G678=""),"",G678*H678)</f>
        <v/>
      </c>
      <c r="J678" s="74" t="str">
        <f t="array" ref="J678">IF(SUMPRODUCT((成品明细表!$A$6:$A$1000&gt;=$G$4)*(成品明细表!$A$6:$A$1000&lt;=$H$4)*(成品明细表!$C$6:$C$1000=$A678)*(成品明细表!$L$6:$L$1000))=0,"",SUMPRODUCT((成品明细表!$A$6:$A$1000&gt;=$G$4)*(成品明细表!$A$6:$A$1000&lt;=$H$4)*(成品明细表!$C$6:$C$1000=$A678)*(成品明细表!$L$6:$L$1000)))</f>
        <v/>
      </c>
      <c r="K678" s="98" t="str">
        <f t="array" ref="K678">IF(A678="","",VLOOKUP(A678,基础资料!A:E,4,0))</f>
        <v/>
      </c>
      <c r="L678" s="76" t="str">
        <f t="array" ref="L678">IF(OR(A678="",J678=""),"",J678*K678)</f>
        <v/>
      </c>
      <c r="M678" s="74" t="str">
        <f t="array" ref="M678">IF(AND(D678="",G678="",J678=""),"",IF(AND(D678="",G678=""),-J678,IF(AND(D678="",J678=""),-G678,IF(AND(G678="",J678=""),D678,IF(D678="",-G678-J678,IF(G678="",D678-J678,IF(J678="",D678-G678,D678-G678-J678)))))))</f>
        <v/>
      </c>
      <c r="N678" s="98" t="str">
        <f t="array" ref="N678">IF(A678="","",VLOOKUP(A678,基础资料!A:E,4,0))</f>
        <v/>
      </c>
      <c r="O678" s="76" t="str">
        <f t="array" ref="O678">IF(OR(A678="",M678=""),"",N678*M678)</f>
        <v/>
      </c>
    </row>
    <row r="679" spans="1:15" s="44" customFormat="1">
      <c r="A679" s="77"/>
      <c r="B679" s="78"/>
      <c r="C679" s="78"/>
      <c r="D679" s="79" t="str">
        <f t="array" ref="D679">IF(SUMPRODUCT((成品明细表!$A$6:$A$1000&gt;=$G$4)*(成品明细表!$A$6:$A$1000&lt;=$H$4)*(成品明细表!$C$6:$C$1000=$A679)*(成品明细表!$F$6:$F$1000))=0,"",SUMPRODUCT((成品明细表!$A$6:$A$1000&gt;=$G$4)*(成品明细表!$A$6:$A$1000&lt;=$H$4)*(成品明细表!$C$6:$C$1000=$A679)*(成品明细表!$F$6:$F$1000)))</f>
        <v/>
      </c>
      <c r="E679" s="80" t="str">
        <f t="array" ref="E679">IF(A679="","",VLOOKUP(A679,基础资料!A:E,4,0))</f>
        <v/>
      </c>
      <c r="F679" s="81" t="str">
        <f t="array" ref="F679">IF(OR(A679="",D679=""),"",E679*D679)</f>
        <v/>
      </c>
      <c r="G679" s="79" t="str">
        <f t="array" ref="G679">IF(SUMPRODUCT((成品明细表!$A$6:$A$1000&gt;=$G$4)*(成品明细表!$A$6:$A$1000&lt;=$H$4)*(成品明细表!$C$6:$C$1000=$A679)*(成品明细表!$I$6:$I$1000))=0,"",SUMPRODUCT((成品明细表!$A$6:$A$1000&gt;=$G$4)*(成品明细表!$A$6:$A$1000&lt;=$H$4)*(成品明细表!$C$6:$C$1000=$A679)*(成品明细表!$I$6:$I$1000)))</f>
        <v/>
      </c>
      <c r="H679" s="80" t="str">
        <f t="array" ref="H679">IF(A679="","",VLOOKUP(A679,基础资料!A:E,4,0))</f>
        <v/>
      </c>
      <c r="I679" s="81" t="str">
        <f t="array" ref="I679">IF(OR(A679="",G679=""),"",G679*H679)</f>
        <v/>
      </c>
      <c r="J679" s="79" t="str">
        <f t="array" ref="J679">IF(SUMPRODUCT((成品明细表!$A$6:$A$1000&gt;=$G$4)*(成品明细表!$A$6:$A$1000&lt;=$H$4)*(成品明细表!$C$6:$C$1000=$A679)*(成品明细表!$L$6:$L$1000))=0,"",SUMPRODUCT((成品明细表!$A$6:$A$1000&gt;=$G$4)*(成品明细表!$A$6:$A$1000&lt;=$H$4)*(成品明细表!$C$6:$C$1000=$A679)*(成品明细表!$L$6:$L$1000)))</f>
        <v/>
      </c>
      <c r="K679" s="99" t="str">
        <f t="array" ref="K679">IF(A679="","",VLOOKUP(A679,基础资料!A:E,4,0))</f>
        <v/>
      </c>
      <c r="L679" s="81" t="str">
        <f t="array" ref="L679">IF(OR(A679="",J679=""),"",J679*K679)</f>
        <v/>
      </c>
      <c r="M679" s="79" t="str">
        <f t="array" ref="M679">IF(AND(D679="",G679="",J679=""),"",IF(AND(D679="",G679=""),-J679,IF(AND(D679="",J679=""),-G679,IF(AND(G679="",J679=""),D679,IF(D679="",-G679-J679,IF(G679="",D679-J679,IF(J679="",D679-G679,D679-G679-J679)))))))</f>
        <v/>
      </c>
      <c r="N679" s="99" t="str">
        <f t="array" ref="N679">IF(A679="","",VLOOKUP(A679,基础资料!A:E,4,0))</f>
        <v/>
      </c>
      <c r="O679" s="81" t="str">
        <f t="array" ref="O679">IF(OR(A679="",M679=""),"",N679*M679)</f>
        <v/>
      </c>
    </row>
    <row r="680" spans="1:15" s="44" customFormat="1">
      <c r="A680" s="15"/>
      <c r="B680" s="73"/>
      <c r="C680" s="73"/>
      <c r="D680" s="74" t="str">
        <f t="array" ref="D680">IF(SUMPRODUCT((成品明细表!$A$6:$A$1000&gt;=$G$4)*(成品明细表!$A$6:$A$1000&lt;=$H$4)*(成品明细表!$C$6:$C$1000=$A680)*(成品明细表!$F$6:$F$1000))=0,"",SUMPRODUCT((成品明细表!$A$6:$A$1000&gt;=$G$4)*(成品明细表!$A$6:$A$1000&lt;=$H$4)*(成品明细表!$C$6:$C$1000=$A680)*(成品明细表!$F$6:$F$1000)))</f>
        <v/>
      </c>
      <c r="E680" s="75" t="str">
        <f t="array" ref="E680">IF(A680="","",VLOOKUP(A680,基础资料!A:E,4,0))</f>
        <v/>
      </c>
      <c r="F680" s="76" t="str">
        <f t="array" ref="F680">IF(OR(A680="",D680=""),"",E680*D680)</f>
        <v/>
      </c>
      <c r="G680" s="74" t="str">
        <f t="array" ref="G680">IF(SUMPRODUCT((成品明细表!$A$6:$A$1000&gt;=$G$4)*(成品明细表!$A$6:$A$1000&lt;=$H$4)*(成品明细表!$C$6:$C$1000=$A680)*(成品明细表!$I$6:$I$1000))=0,"",SUMPRODUCT((成品明细表!$A$6:$A$1000&gt;=$G$4)*(成品明细表!$A$6:$A$1000&lt;=$H$4)*(成品明细表!$C$6:$C$1000=$A680)*(成品明细表!$I$6:$I$1000)))</f>
        <v/>
      </c>
      <c r="H680" s="75" t="str">
        <f t="array" ref="H680">IF(A680="","",VLOOKUP(A680,基础资料!A:E,4,0))</f>
        <v/>
      </c>
      <c r="I680" s="76" t="str">
        <f t="array" ref="I680">IF(OR(A680="",G680=""),"",G680*H680)</f>
        <v/>
      </c>
      <c r="J680" s="74" t="str">
        <f t="array" ref="J680">IF(SUMPRODUCT((成品明细表!$A$6:$A$1000&gt;=$G$4)*(成品明细表!$A$6:$A$1000&lt;=$H$4)*(成品明细表!$C$6:$C$1000=$A680)*(成品明细表!$L$6:$L$1000))=0,"",SUMPRODUCT((成品明细表!$A$6:$A$1000&gt;=$G$4)*(成品明细表!$A$6:$A$1000&lt;=$H$4)*(成品明细表!$C$6:$C$1000=$A680)*(成品明细表!$L$6:$L$1000)))</f>
        <v/>
      </c>
      <c r="K680" s="98" t="str">
        <f t="array" ref="K680">IF(A680="","",VLOOKUP(A680,基础资料!A:E,4,0))</f>
        <v/>
      </c>
      <c r="L680" s="76" t="str">
        <f t="array" ref="L680">IF(OR(A680="",J680=""),"",J680*K680)</f>
        <v/>
      </c>
      <c r="M680" s="74" t="str">
        <f t="array" ref="M680">IF(AND(D680="",G680="",J680=""),"",IF(AND(D680="",G680=""),-J680,IF(AND(D680="",J680=""),-G680,IF(AND(G680="",J680=""),D680,IF(D680="",-G680-J680,IF(G680="",D680-J680,IF(J680="",D680-G680,D680-G680-J680)))))))</f>
        <v/>
      </c>
      <c r="N680" s="98" t="str">
        <f t="array" ref="N680">IF(A680="","",VLOOKUP(A680,基础资料!A:E,4,0))</f>
        <v/>
      </c>
      <c r="O680" s="76" t="str">
        <f t="array" ref="O680">IF(OR(A680="",M680=""),"",N680*M680)</f>
        <v/>
      </c>
    </row>
    <row r="681" spans="1:15" s="44" customFormat="1">
      <c r="A681" s="77"/>
      <c r="B681" s="78"/>
      <c r="C681" s="78"/>
      <c r="D681" s="79" t="str">
        <f t="array" ref="D681">IF(SUMPRODUCT((成品明细表!$A$6:$A$1000&gt;=$G$4)*(成品明细表!$A$6:$A$1000&lt;=$H$4)*(成品明细表!$C$6:$C$1000=$A681)*(成品明细表!$F$6:$F$1000))=0,"",SUMPRODUCT((成品明细表!$A$6:$A$1000&gt;=$G$4)*(成品明细表!$A$6:$A$1000&lt;=$H$4)*(成品明细表!$C$6:$C$1000=$A681)*(成品明细表!$F$6:$F$1000)))</f>
        <v/>
      </c>
      <c r="E681" s="80" t="str">
        <f t="array" ref="E681">IF(A681="","",VLOOKUP(A681,基础资料!A:E,4,0))</f>
        <v/>
      </c>
      <c r="F681" s="81" t="str">
        <f t="array" ref="F681">IF(OR(A681="",D681=""),"",E681*D681)</f>
        <v/>
      </c>
      <c r="G681" s="79" t="str">
        <f t="array" ref="G681">IF(SUMPRODUCT((成品明细表!$A$6:$A$1000&gt;=$G$4)*(成品明细表!$A$6:$A$1000&lt;=$H$4)*(成品明细表!$C$6:$C$1000=$A681)*(成品明细表!$I$6:$I$1000))=0,"",SUMPRODUCT((成品明细表!$A$6:$A$1000&gt;=$G$4)*(成品明细表!$A$6:$A$1000&lt;=$H$4)*(成品明细表!$C$6:$C$1000=$A681)*(成品明细表!$I$6:$I$1000)))</f>
        <v/>
      </c>
      <c r="H681" s="80" t="str">
        <f t="array" ref="H681">IF(A681="","",VLOOKUP(A681,基础资料!A:E,4,0))</f>
        <v/>
      </c>
      <c r="I681" s="81" t="str">
        <f t="array" ref="I681">IF(OR(A681="",G681=""),"",G681*H681)</f>
        <v/>
      </c>
      <c r="J681" s="79" t="str">
        <f t="array" ref="J681">IF(SUMPRODUCT((成品明细表!$A$6:$A$1000&gt;=$G$4)*(成品明细表!$A$6:$A$1000&lt;=$H$4)*(成品明细表!$C$6:$C$1000=$A681)*(成品明细表!$L$6:$L$1000))=0,"",SUMPRODUCT((成品明细表!$A$6:$A$1000&gt;=$G$4)*(成品明细表!$A$6:$A$1000&lt;=$H$4)*(成品明细表!$C$6:$C$1000=$A681)*(成品明细表!$L$6:$L$1000)))</f>
        <v/>
      </c>
      <c r="K681" s="99" t="str">
        <f t="array" ref="K681">IF(A681="","",VLOOKUP(A681,基础资料!A:E,4,0))</f>
        <v/>
      </c>
      <c r="L681" s="81" t="str">
        <f t="array" ref="L681">IF(OR(A681="",J681=""),"",J681*K681)</f>
        <v/>
      </c>
      <c r="M681" s="79" t="str">
        <f t="array" ref="M681">IF(AND(D681="",G681="",J681=""),"",IF(AND(D681="",G681=""),-J681,IF(AND(D681="",J681=""),-G681,IF(AND(G681="",J681=""),D681,IF(D681="",-G681-J681,IF(G681="",D681-J681,IF(J681="",D681-G681,D681-G681-J681)))))))</f>
        <v/>
      </c>
      <c r="N681" s="99" t="str">
        <f t="array" ref="N681">IF(A681="","",VLOOKUP(A681,基础资料!A:E,4,0))</f>
        <v/>
      </c>
      <c r="O681" s="81" t="str">
        <f t="array" ref="O681">IF(OR(A681="",M681=""),"",N681*M681)</f>
        <v/>
      </c>
    </row>
    <row r="682" spans="1:15" s="44" customFormat="1">
      <c r="A682" s="15"/>
      <c r="B682" s="73"/>
      <c r="C682" s="73"/>
      <c r="D682" s="74" t="str">
        <f t="array" ref="D682">IF(SUMPRODUCT((成品明细表!$A$6:$A$1000&gt;=$G$4)*(成品明细表!$A$6:$A$1000&lt;=$H$4)*(成品明细表!$C$6:$C$1000=$A682)*(成品明细表!$F$6:$F$1000))=0,"",SUMPRODUCT((成品明细表!$A$6:$A$1000&gt;=$G$4)*(成品明细表!$A$6:$A$1000&lt;=$H$4)*(成品明细表!$C$6:$C$1000=$A682)*(成品明细表!$F$6:$F$1000)))</f>
        <v/>
      </c>
      <c r="E682" s="75" t="str">
        <f t="array" ref="E682">IF(A682="","",VLOOKUP(A682,基础资料!A:E,4,0))</f>
        <v/>
      </c>
      <c r="F682" s="76" t="str">
        <f t="array" ref="F682">IF(OR(A682="",D682=""),"",E682*D682)</f>
        <v/>
      </c>
      <c r="G682" s="74" t="str">
        <f t="array" ref="G682">IF(SUMPRODUCT((成品明细表!$A$6:$A$1000&gt;=$G$4)*(成品明细表!$A$6:$A$1000&lt;=$H$4)*(成品明细表!$C$6:$C$1000=$A682)*(成品明细表!$I$6:$I$1000))=0,"",SUMPRODUCT((成品明细表!$A$6:$A$1000&gt;=$G$4)*(成品明细表!$A$6:$A$1000&lt;=$H$4)*(成品明细表!$C$6:$C$1000=$A682)*(成品明细表!$I$6:$I$1000)))</f>
        <v/>
      </c>
      <c r="H682" s="75" t="str">
        <f t="array" ref="H682">IF(A682="","",VLOOKUP(A682,基础资料!A:E,4,0))</f>
        <v/>
      </c>
      <c r="I682" s="76" t="str">
        <f t="array" ref="I682">IF(OR(A682="",G682=""),"",G682*H682)</f>
        <v/>
      </c>
      <c r="J682" s="74" t="str">
        <f t="array" ref="J682">IF(SUMPRODUCT((成品明细表!$A$6:$A$1000&gt;=$G$4)*(成品明细表!$A$6:$A$1000&lt;=$H$4)*(成品明细表!$C$6:$C$1000=$A682)*(成品明细表!$L$6:$L$1000))=0,"",SUMPRODUCT((成品明细表!$A$6:$A$1000&gt;=$G$4)*(成品明细表!$A$6:$A$1000&lt;=$H$4)*(成品明细表!$C$6:$C$1000=$A682)*(成品明细表!$L$6:$L$1000)))</f>
        <v/>
      </c>
      <c r="K682" s="98" t="str">
        <f t="array" ref="K682">IF(A682="","",VLOOKUP(A682,基础资料!A:E,4,0))</f>
        <v/>
      </c>
      <c r="L682" s="76" t="str">
        <f t="array" ref="L682">IF(OR(A682="",J682=""),"",J682*K682)</f>
        <v/>
      </c>
      <c r="M682" s="74" t="str">
        <f t="array" ref="M682">IF(AND(D682="",G682="",J682=""),"",IF(AND(D682="",G682=""),-J682,IF(AND(D682="",J682=""),-G682,IF(AND(G682="",J682=""),D682,IF(D682="",-G682-J682,IF(G682="",D682-J682,IF(J682="",D682-G682,D682-G682-J682)))))))</f>
        <v/>
      </c>
      <c r="N682" s="98" t="str">
        <f t="array" ref="N682">IF(A682="","",VLOOKUP(A682,基础资料!A:E,4,0))</f>
        <v/>
      </c>
      <c r="O682" s="76" t="str">
        <f t="array" ref="O682">IF(OR(A682="",M682=""),"",N682*M682)</f>
        <v/>
      </c>
    </row>
    <row r="683" spans="1:15" s="44" customFormat="1">
      <c r="A683" s="77"/>
      <c r="B683" s="78"/>
      <c r="C683" s="78"/>
      <c r="D683" s="79" t="str">
        <f t="array" ref="D683">IF(SUMPRODUCT((成品明细表!$A$6:$A$1000&gt;=$G$4)*(成品明细表!$A$6:$A$1000&lt;=$H$4)*(成品明细表!$C$6:$C$1000=$A683)*(成品明细表!$F$6:$F$1000))=0,"",SUMPRODUCT((成品明细表!$A$6:$A$1000&gt;=$G$4)*(成品明细表!$A$6:$A$1000&lt;=$H$4)*(成品明细表!$C$6:$C$1000=$A683)*(成品明细表!$F$6:$F$1000)))</f>
        <v/>
      </c>
      <c r="E683" s="80" t="str">
        <f t="array" ref="E683">IF(A683="","",VLOOKUP(A683,基础资料!A:E,4,0))</f>
        <v/>
      </c>
      <c r="F683" s="81" t="str">
        <f t="array" ref="F683">IF(OR(A683="",D683=""),"",E683*D683)</f>
        <v/>
      </c>
      <c r="G683" s="79" t="str">
        <f t="array" ref="G683">IF(SUMPRODUCT((成品明细表!$A$6:$A$1000&gt;=$G$4)*(成品明细表!$A$6:$A$1000&lt;=$H$4)*(成品明细表!$C$6:$C$1000=$A683)*(成品明细表!$I$6:$I$1000))=0,"",SUMPRODUCT((成品明细表!$A$6:$A$1000&gt;=$G$4)*(成品明细表!$A$6:$A$1000&lt;=$H$4)*(成品明细表!$C$6:$C$1000=$A683)*(成品明细表!$I$6:$I$1000)))</f>
        <v/>
      </c>
      <c r="H683" s="80" t="str">
        <f t="array" ref="H683">IF(A683="","",VLOOKUP(A683,基础资料!A:E,4,0))</f>
        <v/>
      </c>
      <c r="I683" s="81" t="str">
        <f t="array" ref="I683">IF(OR(A683="",G683=""),"",G683*H683)</f>
        <v/>
      </c>
      <c r="J683" s="79" t="str">
        <f t="array" ref="J683">IF(SUMPRODUCT((成品明细表!$A$6:$A$1000&gt;=$G$4)*(成品明细表!$A$6:$A$1000&lt;=$H$4)*(成品明细表!$C$6:$C$1000=$A683)*(成品明细表!$L$6:$L$1000))=0,"",SUMPRODUCT((成品明细表!$A$6:$A$1000&gt;=$G$4)*(成品明细表!$A$6:$A$1000&lt;=$H$4)*(成品明细表!$C$6:$C$1000=$A683)*(成品明细表!$L$6:$L$1000)))</f>
        <v/>
      </c>
      <c r="K683" s="99" t="str">
        <f t="array" ref="K683">IF(A683="","",VLOOKUP(A683,基础资料!A:E,4,0))</f>
        <v/>
      </c>
      <c r="L683" s="81" t="str">
        <f t="array" ref="L683">IF(OR(A683="",J683=""),"",J683*K683)</f>
        <v/>
      </c>
      <c r="M683" s="79" t="str">
        <f t="array" ref="M683">IF(AND(D683="",G683="",J683=""),"",IF(AND(D683="",G683=""),-J683,IF(AND(D683="",J683=""),-G683,IF(AND(G683="",J683=""),D683,IF(D683="",-G683-J683,IF(G683="",D683-J683,IF(J683="",D683-G683,D683-G683-J683)))))))</f>
        <v/>
      </c>
      <c r="N683" s="99" t="str">
        <f t="array" ref="N683">IF(A683="","",VLOOKUP(A683,基础资料!A:E,4,0))</f>
        <v/>
      </c>
      <c r="O683" s="81" t="str">
        <f t="array" ref="O683">IF(OR(A683="",M683=""),"",N683*M683)</f>
        <v/>
      </c>
    </row>
    <row r="684" spans="1:15" s="44" customFormat="1">
      <c r="A684" s="15"/>
      <c r="B684" s="73"/>
      <c r="C684" s="73"/>
      <c r="D684" s="74" t="str">
        <f t="array" ref="D684">IF(SUMPRODUCT((成品明细表!$A$6:$A$1000&gt;=$G$4)*(成品明细表!$A$6:$A$1000&lt;=$H$4)*(成品明细表!$C$6:$C$1000=$A684)*(成品明细表!$F$6:$F$1000))=0,"",SUMPRODUCT((成品明细表!$A$6:$A$1000&gt;=$G$4)*(成品明细表!$A$6:$A$1000&lt;=$H$4)*(成品明细表!$C$6:$C$1000=$A684)*(成品明细表!$F$6:$F$1000)))</f>
        <v/>
      </c>
      <c r="E684" s="75" t="str">
        <f t="array" ref="E684">IF(A684="","",VLOOKUP(A684,基础资料!A:E,4,0))</f>
        <v/>
      </c>
      <c r="F684" s="76" t="str">
        <f t="array" ref="F684">IF(OR(A684="",D684=""),"",E684*D684)</f>
        <v/>
      </c>
      <c r="G684" s="74" t="str">
        <f t="array" ref="G684">IF(SUMPRODUCT((成品明细表!$A$6:$A$1000&gt;=$G$4)*(成品明细表!$A$6:$A$1000&lt;=$H$4)*(成品明细表!$C$6:$C$1000=$A684)*(成品明细表!$I$6:$I$1000))=0,"",SUMPRODUCT((成品明细表!$A$6:$A$1000&gt;=$G$4)*(成品明细表!$A$6:$A$1000&lt;=$H$4)*(成品明细表!$C$6:$C$1000=$A684)*(成品明细表!$I$6:$I$1000)))</f>
        <v/>
      </c>
      <c r="H684" s="75" t="str">
        <f t="array" ref="H684">IF(A684="","",VLOOKUP(A684,基础资料!A:E,4,0))</f>
        <v/>
      </c>
      <c r="I684" s="76" t="str">
        <f t="array" ref="I684">IF(OR(A684="",G684=""),"",G684*H684)</f>
        <v/>
      </c>
      <c r="J684" s="74" t="str">
        <f t="array" ref="J684">IF(SUMPRODUCT((成品明细表!$A$6:$A$1000&gt;=$G$4)*(成品明细表!$A$6:$A$1000&lt;=$H$4)*(成品明细表!$C$6:$C$1000=$A684)*(成品明细表!$L$6:$L$1000))=0,"",SUMPRODUCT((成品明细表!$A$6:$A$1000&gt;=$G$4)*(成品明细表!$A$6:$A$1000&lt;=$H$4)*(成品明细表!$C$6:$C$1000=$A684)*(成品明细表!$L$6:$L$1000)))</f>
        <v/>
      </c>
      <c r="K684" s="98" t="str">
        <f t="array" ref="K684">IF(A684="","",VLOOKUP(A684,基础资料!A:E,4,0))</f>
        <v/>
      </c>
      <c r="L684" s="76" t="str">
        <f t="array" ref="L684">IF(OR(A684="",J684=""),"",J684*K684)</f>
        <v/>
      </c>
      <c r="M684" s="74" t="str">
        <f t="array" ref="M684">IF(AND(D684="",G684="",J684=""),"",IF(AND(D684="",G684=""),-J684,IF(AND(D684="",J684=""),-G684,IF(AND(G684="",J684=""),D684,IF(D684="",-G684-J684,IF(G684="",D684-J684,IF(J684="",D684-G684,D684-G684-J684)))))))</f>
        <v/>
      </c>
      <c r="N684" s="98" t="str">
        <f t="array" ref="N684">IF(A684="","",VLOOKUP(A684,基础资料!A:E,4,0))</f>
        <v/>
      </c>
      <c r="O684" s="76" t="str">
        <f t="array" ref="O684">IF(OR(A684="",M684=""),"",N684*M684)</f>
        <v/>
      </c>
    </row>
    <row r="685" spans="1:15" s="44" customFormat="1">
      <c r="A685" s="77"/>
      <c r="B685" s="78"/>
      <c r="C685" s="78"/>
      <c r="D685" s="79" t="str">
        <f t="array" ref="D685">IF(SUMPRODUCT((成品明细表!$A$6:$A$1000&gt;=$G$4)*(成品明细表!$A$6:$A$1000&lt;=$H$4)*(成品明细表!$C$6:$C$1000=$A685)*(成品明细表!$F$6:$F$1000))=0,"",SUMPRODUCT((成品明细表!$A$6:$A$1000&gt;=$G$4)*(成品明细表!$A$6:$A$1000&lt;=$H$4)*(成品明细表!$C$6:$C$1000=$A685)*(成品明细表!$F$6:$F$1000)))</f>
        <v/>
      </c>
      <c r="E685" s="80" t="str">
        <f t="array" ref="E685">IF(A685="","",VLOOKUP(A685,基础资料!A:E,4,0))</f>
        <v/>
      </c>
      <c r="F685" s="81" t="str">
        <f t="array" ref="F685">IF(OR(A685="",D685=""),"",E685*D685)</f>
        <v/>
      </c>
      <c r="G685" s="79" t="str">
        <f t="array" ref="G685">IF(SUMPRODUCT((成品明细表!$A$6:$A$1000&gt;=$G$4)*(成品明细表!$A$6:$A$1000&lt;=$H$4)*(成品明细表!$C$6:$C$1000=$A685)*(成品明细表!$I$6:$I$1000))=0,"",SUMPRODUCT((成品明细表!$A$6:$A$1000&gt;=$G$4)*(成品明细表!$A$6:$A$1000&lt;=$H$4)*(成品明细表!$C$6:$C$1000=$A685)*(成品明细表!$I$6:$I$1000)))</f>
        <v/>
      </c>
      <c r="H685" s="80" t="str">
        <f t="array" ref="H685">IF(A685="","",VLOOKUP(A685,基础资料!A:E,4,0))</f>
        <v/>
      </c>
      <c r="I685" s="81" t="str">
        <f t="array" ref="I685">IF(OR(A685="",G685=""),"",G685*H685)</f>
        <v/>
      </c>
      <c r="J685" s="79" t="str">
        <f t="array" ref="J685">IF(SUMPRODUCT((成品明细表!$A$6:$A$1000&gt;=$G$4)*(成品明细表!$A$6:$A$1000&lt;=$H$4)*(成品明细表!$C$6:$C$1000=$A685)*(成品明细表!$L$6:$L$1000))=0,"",SUMPRODUCT((成品明细表!$A$6:$A$1000&gt;=$G$4)*(成品明细表!$A$6:$A$1000&lt;=$H$4)*(成品明细表!$C$6:$C$1000=$A685)*(成品明细表!$L$6:$L$1000)))</f>
        <v/>
      </c>
      <c r="K685" s="99" t="str">
        <f t="array" ref="K685">IF(A685="","",VLOOKUP(A685,基础资料!A:E,4,0))</f>
        <v/>
      </c>
      <c r="L685" s="81" t="str">
        <f t="array" ref="L685">IF(OR(A685="",J685=""),"",J685*K685)</f>
        <v/>
      </c>
      <c r="M685" s="79" t="str">
        <f t="array" ref="M685">IF(AND(D685="",G685="",J685=""),"",IF(AND(D685="",G685=""),-J685,IF(AND(D685="",J685=""),-G685,IF(AND(G685="",J685=""),D685,IF(D685="",-G685-J685,IF(G685="",D685-J685,IF(J685="",D685-G685,D685-G685-J685)))))))</f>
        <v/>
      </c>
      <c r="N685" s="99" t="str">
        <f t="array" ref="N685">IF(A685="","",VLOOKUP(A685,基础资料!A:E,4,0))</f>
        <v/>
      </c>
      <c r="O685" s="81" t="str">
        <f t="array" ref="O685">IF(OR(A685="",M685=""),"",N685*M685)</f>
        <v/>
      </c>
    </row>
    <row r="686" spans="1:15" s="44" customFormat="1">
      <c r="A686" s="15"/>
      <c r="B686" s="73"/>
      <c r="C686" s="73"/>
      <c r="D686" s="74" t="str">
        <f t="array" ref="D686">IF(SUMPRODUCT((成品明细表!$A$6:$A$1000&gt;=$G$4)*(成品明细表!$A$6:$A$1000&lt;=$H$4)*(成品明细表!$C$6:$C$1000=$A686)*(成品明细表!$F$6:$F$1000))=0,"",SUMPRODUCT((成品明细表!$A$6:$A$1000&gt;=$G$4)*(成品明细表!$A$6:$A$1000&lt;=$H$4)*(成品明细表!$C$6:$C$1000=$A686)*(成品明细表!$F$6:$F$1000)))</f>
        <v/>
      </c>
      <c r="E686" s="75" t="str">
        <f t="array" ref="E686">IF(A686="","",VLOOKUP(A686,基础资料!A:E,4,0))</f>
        <v/>
      </c>
      <c r="F686" s="76" t="str">
        <f t="array" ref="F686">IF(OR(A686="",D686=""),"",E686*D686)</f>
        <v/>
      </c>
      <c r="G686" s="74" t="str">
        <f t="array" ref="G686">IF(SUMPRODUCT((成品明细表!$A$6:$A$1000&gt;=$G$4)*(成品明细表!$A$6:$A$1000&lt;=$H$4)*(成品明细表!$C$6:$C$1000=$A686)*(成品明细表!$I$6:$I$1000))=0,"",SUMPRODUCT((成品明细表!$A$6:$A$1000&gt;=$G$4)*(成品明细表!$A$6:$A$1000&lt;=$H$4)*(成品明细表!$C$6:$C$1000=$A686)*(成品明细表!$I$6:$I$1000)))</f>
        <v/>
      </c>
      <c r="H686" s="75" t="str">
        <f t="array" ref="H686">IF(A686="","",VLOOKUP(A686,基础资料!A:E,4,0))</f>
        <v/>
      </c>
      <c r="I686" s="76" t="str">
        <f t="array" ref="I686">IF(OR(A686="",G686=""),"",G686*H686)</f>
        <v/>
      </c>
      <c r="J686" s="74" t="str">
        <f t="array" ref="J686">IF(SUMPRODUCT((成品明细表!$A$6:$A$1000&gt;=$G$4)*(成品明细表!$A$6:$A$1000&lt;=$H$4)*(成品明细表!$C$6:$C$1000=$A686)*(成品明细表!$L$6:$L$1000))=0,"",SUMPRODUCT((成品明细表!$A$6:$A$1000&gt;=$G$4)*(成品明细表!$A$6:$A$1000&lt;=$H$4)*(成品明细表!$C$6:$C$1000=$A686)*(成品明细表!$L$6:$L$1000)))</f>
        <v/>
      </c>
      <c r="K686" s="98" t="str">
        <f t="array" ref="K686">IF(A686="","",VLOOKUP(A686,基础资料!A:E,4,0))</f>
        <v/>
      </c>
      <c r="L686" s="76" t="str">
        <f t="array" ref="L686">IF(OR(A686="",J686=""),"",J686*K686)</f>
        <v/>
      </c>
      <c r="M686" s="74" t="str">
        <f t="array" ref="M686">IF(AND(D686="",G686="",J686=""),"",IF(AND(D686="",G686=""),-J686,IF(AND(D686="",J686=""),-G686,IF(AND(G686="",J686=""),D686,IF(D686="",-G686-J686,IF(G686="",D686-J686,IF(J686="",D686-G686,D686-G686-J686)))))))</f>
        <v/>
      </c>
      <c r="N686" s="98" t="str">
        <f t="array" ref="N686">IF(A686="","",VLOOKUP(A686,基础资料!A:E,4,0))</f>
        <v/>
      </c>
      <c r="O686" s="76" t="str">
        <f t="array" ref="O686">IF(OR(A686="",M686=""),"",N686*M686)</f>
        <v/>
      </c>
    </row>
    <row r="687" spans="1:15" s="44" customFormat="1">
      <c r="A687" s="77"/>
      <c r="B687" s="78"/>
      <c r="C687" s="78"/>
      <c r="D687" s="79" t="str">
        <f t="array" ref="D687">IF(SUMPRODUCT((成品明细表!$A$6:$A$1000&gt;=$G$4)*(成品明细表!$A$6:$A$1000&lt;=$H$4)*(成品明细表!$C$6:$C$1000=$A687)*(成品明细表!$F$6:$F$1000))=0,"",SUMPRODUCT((成品明细表!$A$6:$A$1000&gt;=$G$4)*(成品明细表!$A$6:$A$1000&lt;=$H$4)*(成品明细表!$C$6:$C$1000=$A687)*(成品明细表!$F$6:$F$1000)))</f>
        <v/>
      </c>
      <c r="E687" s="80" t="str">
        <f t="array" ref="E687">IF(A687="","",VLOOKUP(A687,基础资料!A:E,4,0))</f>
        <v/>
      </c>
      <c r="F687" s="81" t="str">
        <f t="array" ref="F687">IF(OR(A687="",D687=""),"",E687*D687)</f>
        <v/>
      </c>
      <c r="G687" s="79" t="str">
        <f t="array" ref="G687">IF(SUMPRODUCT((成品明细表!$A$6:$A$1000&gt;=$G$4)*(成品明细表!$A$6:$A$1000&lt;=$H$4)*(成品明细表!$C$6:$C$1000=$A687)*(成品明细表!$I$6:$I$1000))=0,"",SUMPRODUCT((成品明细表!$A$6:$A$1000&gt;=$G$4)*(成品明细表!$A$6:$A$1000&lt;=$H$4)*(成品明细表!$C$6:$C$1000=$A687)*(成品明细表!$I$6:$I$1000)))</f>
        <v/>
      </c>
      <c r="H687" s="80" t="str">
        <f t="array" ref="H687">IF(A687="","",VLOOKUP(A687,基础资料!A:E,4,0))</f>
        <v/>
      </c>
      <c r="I687" s="81" t="str">
        <f t="array" ref="I687">IF(OR(A687="",G687=""),"",G687*H687)</f>
        <v/>
      </c>
      <c r="J687" s="79" t="str">
        <f t="array" ref="J687">IF(SUMPRODUCT((成品明细表!$A$6:$A$1000&gt;=$G$4)*(成品明细表!$A$6:$A$1000&lt;=$H$4)*(成品明细表!$C$6:$C$1000=$A687)*(成品明细表!$L$6:$L$1000))=0,"",SUMPRODUCT((成品明细表!$A$6:$A$1000&gt;=$G$4)*(成品明细表!$A$6:$A$1000&lt;=$H$4)*(成品明细表!$C$6:$C$1000=$A687)*(成品明细表!$L$6:$L$1000)))</f>
        <v/>
      </c>
      <c r="K687" s="99" t="str">
        <f t="array" ref="K687">IF(A687="","",VLOOKUP(A687,基础资料!A:E,4,0))</f>
        <v/>
      </c>
      <c r="L687" s="81" t="str">
        <f t="array" ref="L687">IF(OR(A687="",J687=""),"",J687*K687)</f>
        <v/>
      </c>
      <c r="M687" s="79" t="str">
        <f t="array" ref="M687">IF(AND(D687="",G687="",J687=""),"",IF(AND(D687="",G687=""),-J687,IF(AND(D687="",J687=""),-G687,IF(AND(G687="",J687=""),D687,IF(D687="",-G687-J687,IF(G687="",D687-J687,IF(J687="",D687-G687,D687-G687-J687)))))))</f>
        <v/>
      </c>
      <c r="N687" s="99" t="str">
        <f t="array" ref="N687">IF(A687="","",VLOOKUP(A687,基础资料!A:E,4,0))</f>
        <v/>
      </c>
      <c r="O687" s="81" t="str">
        <f t="array" ref="O687">IF(OR(A687="",M687=""),"",N687*M687)</f>
        <v/>
      </c>
    </row>
    <row r="688" spans="1:15" s="44" customFormat="1">
      <c r="A688" s="15"/>
      <c r="B688" s="73"/>
      <c r="C688" s="73"/>
      <c r="D688" s="74" t="str">
        <f t="array" ref="D688">IF(SUMPRODUCT((成品明细表!$A$6:$A$1000&gt;=$G$4)*(成品明细表!$A$6:$A$1000&lt;=$H$4)*(成品明细表!$C$6:$C$1000=$A688)*(成品明细表!$F$6:$F$1000))=0,"",SUMPRODUCT((成品明细表!$A$6:$A$1000&gt;=$G$4)*(成品明细表!$A$6:$A$1000&lt;=$H$4)*(成品明细表!$C$6:$C$1000=$A688)*(成品明细表!$F$6:$F$1000)))</f>
        <v/>
      </c>
      <c r="E688" s="75" t="str">
        <f t="array" ref="E688">IF(A688="","",VLOOKUP(A688,基础资料!A:E,4,0))</f>
        <v/>
      </c>
      <c r="F688" s="76" t="str">
        <f t="array" ref="F688">IF(OR(A688="",D688=""),"",E688*D688)</f>
        <v/>
      </c>
      <c r="G688" s="74" t="str">
        <f t="array" ref="G688">IF(SUMPRODUCT((成品明细表!$A$6:$A$1000&gt;=$G$4)*(成品明细表!$A$6:$A$1000&lt;=$H$4)*(成品明细表!$C$6:$C$1000=$A688)*(成品明细表!$I$6:$I$1000))=0,"",SUMPRODUCT((成品明细表!$A$6:$A$1000&gt;=$G$4)*(成品明细表!$A$6:$A$1000&lt;=$H$4)*(成品明细表!$C$6:$C$1000=$A688)*(成品明细表!$I$6:$I$1000)))</f>
        <v/>
      </c>
      <c r="H688" s="75" t="str">
        <f t="array" ref="H688">IF(A688="","",VLOOKUP(A688,基础资料!A:E,4,0))</f>
        <v/>
      </c>
      <c r="I688" s="76" t="str">
        <f t="array" ref="I688">IF(OR(A688="",G688=""),"",G688*H688)</f>
        <v/>
      </c>
      <c r="J688" s="74" t="str">
        <f t="array" ref="J688">IF(SUMPRODUCT((成品明细表!$A$6:$A$1000&gt;=$G$4)*(成品明细表!$A$6:$A$1000&lt;=$H$4)*(成品明细表!$C$6:$C$1000=$A688)*(成品明细表!$L$6:$L$1000))=0,"",SUMPRODUCT((成品明细表!$A$6:$A$1000&gt;=$G$4)*(成品明细表!$A$6:$A$1000&lt;=$H$4)*(成品明细表!$C$6:$C$1000=$A688)*(成品明细表!$L$6:$L$1000)))</f>
        <v/>
      </c>
      <c r="K688" s="98" t="str">
        <f t="array" ref="K688">IF(A688="","",VLOOKUP(A688,基础资料!A:E,4,0))</f>
        <v/>
      </c>
      <c r="L688" s="76" t="str">
        <f t="array" ref="L688">IF(OR(A688="",J688=""),"",J688*K688)</f>
        <v/>
      </c>
      <c r="M688" s="74" t="str">
        <f t="array" ref="M688">IF(AND(D688="",G688="",J688=""),"",IF(AND(D688="",G688=""),-J688,IF(AND(D688="",J688=""),-G688,IF(AND(G688="",J688=""),D688,IF(D688="",-G688-J688,IF(G688="",D688-J688,IF(J688="",D688-G688,D688-G688-J688)))))))</f>
        <v/>
      </c>
      <c r="N688" s="98" t="str">
        <f t="array" ref="N688">IF(A688="","",VLOOKUP(A688,基础资料!A:E,4,0))</f>
        <v/>
      </c>
      <c r="O688" s="76" t="str">
        <f t="array" ref="O688">IF(OR(A688="",M688=""),"",N688*M688)</f>
        <v/>
      </c>
    </row>
    <row r="689" spans="1:15" s="44" customFormat="1">
      <c r="A689" s="77"/>
      <c r="B689" s="78"/>
      <c r="C689" s="78"/>
      <c r="D689" s="79" t="str">
        <f t="array" ref="D689">IF(SUMPRODUCT((成品明细表!$A$6:$A$1000&gt;=$G$4)*(成品明细表!$A$6:$A$1000&lt;=$H$4)*(成品明细表!$C$6:$C$1000=$A689)*(成品明细表!$F$6:$F$1000))=0,"",SUMPRODUCT((成品明细表!$A$6:$A$1000&gt;=$G$4)*(成品明细表!$A$6:$A$1000&lt;=$H$4)*(成品明细表!$C$6:$C$1000=$A689)*(成品明细表!$F$6:$F$1000)))</f>
        <v/>
      </c>
      <c r="E689" s="80" t="str">
        <f t="array" ref="E689">IF(A689="","",VLOOKUP(A689,基础资料!A:E,4,0))</f>
        <v/>
      </c>
      <c r="F689" s="81" t="str">
        <f t="array" ref="F689">IF(OR(A689="",D689=""),"",E689*D689)</f>
        <v/>
      </c>
      <c r="G689" s="79" t="str">
        <f t="array" ref="G689">IF(SUMPRODUCT((成品明细表!$A$6:$A$1000&gt;=$G$4)*(成品明细表!$A$6:$A$1000&lt;=$H$4)*(成品明细表!$C$6:$C$1000=$A689)*(成品明细表!$I$6:$I$1000))=0,"",SUMPRODUCT((成品明细表!$A$6:$A$1000&gt;=$G$4)*(成品明细表!$A$6:$A$1000&lt;=$H$4)*(成品明细表!$C$6:$C$1000=$A689)*(成品明细表!$I$6:$I$1000)))</f>
        <v/>
      </c>
      <c r="H689" s="80" t="str">
        <f t="array" ref="H689">IF(A689="","",VLOOKUP(A689,基础资料!A:E,4,0))</f>
        <v/>
      </c>
      <c r="I689" s="81" t="str">
        <f t="array" ref="I689">IF(OR(A689="",G689=""),"",G689*H689)</f>
        <v/>
      </c>
      <c r="J689" s="79" t="str">
        <f t="array" ref="J689">IF(SUMPRODUCT((成品明细表!$A$6:$A$1000&gt;=$G$4)*(成品明细表!$A$6:$A$1000&lt;=$H$4)*(成品明细表!$C$6:$C$1000=$A689)*(成品明细表!$L$6:$L$1000))=0,"",SUMPRODUCT((成品明细表!$A$6:$A$1000&gt;=$G$4)*(成品明细表!$A$6:$A$1000&lt;=$H$4)*(成品明细表!$C$6:$C$1000=$A689)*(成品明细表!$L$6:$L$1000)))</f>
        <v/>
      </c>
      <c r="K689" s="99" t="str">
        <f t="array" ref="K689">IF(A689="","",VLOOKUP(A689,基础资料!A:E,4,0))</f>
        <v/>
      </c>
      <c r="L689" s="81" t="str">
        <f t="array" ref="L689">IF(OR(A689="",J689=""),"",J689*K689)</f>
        <v/>
      </c>
      <c r="M689" s="79" t="str">
        <f t="array" ref="M689">IF(AND(D689="",G689="",J689=""),"",IF(AND(D689="",G689=""),-J689,IF(AND(D689="",J689=""),-G689,IF(AND(G689="",J689=""),D689,IF(D689="",-G689-J689,IF(G689="",D689-J689,IF(J689="",D689-G689,D689-G689-J689)))))))</f>
        <v/>
      </c>
      <c r="N689" s="99" t="str">
        <f t="array" ref="N689">IF(A689="","",VLOOKUP(A689,基础资料!A:E,4,0))</f>
        <v/>
      </c>
      <c r="O689" s="81" t="str">
        <f t="array" ref="O689">IF(OR(A689="",M689=""),"",N689*M689)</f>
        <v/>
      </c>
    </row>
    <row r="690" spans="1:15" s="44" customFormat="1">
      <c r="A690" s="15"/>
      <c r="B690" s="73"/>
      <c r="C690" s="73"/>
      <c r="D690" s="74" t="str">
        <f t="array" ref="D690">IF(SUMPRODUCT((成品明细表!$A$6:$A$1000&gt;=$G$4)*(成品明细表!$A$6:$A$1000&lt;=$H$4)*(成品明细表!$C$6:$C$1000=$A690)*(成品明细表!$F$6:$F$1000))=0,"",SUMPRODUCT((成品明细表!$A$6:$A$1000&gt;=$G$4)*(成品明细表!$A$6:$A$1000&lt;=$H$4)*(成品明细表!$C$6:$C$1000=$A690)*(成品明细表!$F$6:$F$1000)))</f>
        <v/>
      </c>
      <c r="E690" s="75" t="str">
        <f t="array" ref="E690">IF(A690="","",VLOOKUP(A690,基础资料!A:E,4,0))</f>
        <v/>
      </c>
      <c r="F690" s="76" t="str">
        <f t="array" ref="F690">IF(OR(A690="",D690=""),"",E690*D690)</f>
        <v/>
      </c>
      <c r="G690" s="74" t="str">
        <f t="array" ref="G690">IF(SUMPRODUCT((成品明细表!$A$6:$A$1000&gt;=$G$4)*(成品明细表!$A$6:$A$1000&lt;=$H$4)*(成品明细表!$C$6:$C$1000=$A690)*(成品明细表!$I$6:$I$1000))=0,"",SUMPRODUCT((成品明细表!$A$6:$A$1000&gt;=$G$4)*(成品明细表!$A$6:$A$1000&lt;=$H$4)*(成品明细表!$C$6:$C$1000=$A690)*(成品明细表!$I$6:$I$1000)))</f>
        <v/>
      </c>
      <c r="H690" s="75" t="str">
        <f t="array" ref="H690">IF(A690="","",VLOOKUP(A690,基础资料!A:E,4,0))</f>
        <v/>
      </c>
      <c r="I690" s="76" t="str">
        <f t="array" ref="I690">IF(OR(A690="",G690=""),"",G690*H690)</f>
        <v/>
      </c>
      <c r="J690" s="74" t="str">
        <f t="array" ref="J690">IF(SUMPRODUCT((成品明细表!$A$6:$A$1000&gt;=$G$4)*(成品明细表!$A$6:$A$1000&lt;=$H$4)*(成品明细表!$C$6:$C$1000=$A690)*(成品明细表!$L$6:$L$1000))=0,"",SUMPRODUCT((成品明细表!$A$6:$A$1000&gt;=$G$4)*(成品明细表!$A$6:$A$1000&lt;=$H$4)*(成品明细表!$C$6:$C$1000=$A690)*(成品明细表!$L$6:$L$1000)))</f>
        <v/>
      </c>
      <c r="K690" s="98" t="str">
        <f t="array" ref="K690">IF(A690="","",VLOOKUP(A690,基础资料!A:E,4,0))</f>
        <v/>
      </c>
      <c r="L690" s="76" t="str">
        <f t="array" ref="L690">IF(OR(A690="",J690=""),"",J690*K690)</f>
        <v/>
      </c>
      <c r="M690" s="74" t="str">
        <f t="array" ref="M690">IF(AND(D690="",G690="",J690=""),"",IF(AND(D690="",G690=""),-J690,IF(AND(D690="",J690=""),-G690,IF(AND(G690="",J690=""),D690,IF(D690="",-G690-J690,IF(G690="",D690-J690,IF(J690="",D690-G690,D690-G690-J690)))))))</f>
        <v/>
      </c>
      <c r="N690" s="98" t="str">
        <f t="array" ref="N690">IF(A690="","",VLOOKUP(A690,基础资料!A:E,4,0))</f>
        <v/>
      </c>
      <c r="O690" s="76" t="str">
        <f t="array" ref="O690">IF(OR(A690="",M690=""),"",N690*M690)</f>
        <v/>
      </c>
    </row>
    <row r="691" spans="1:15" s="44" customFormat="1">
      <c r="A691" s="77"/>
      <c r="B691" s="78"/>
      <c r="C691" s="78"/>
      <c r="D691" s="79" t="str">
        <f t="array" ref="D691">IF(SUMPRODUCT((成品明细表!$A$6:$A$1000&gt;=$G$4)*(成品明细表!$A$6:$A$1000&lt;=$H$4)*(成品明细表!$C$6:$C$1000=$A691)*(成品明细表!$F$6:$F$1000))=0,"",SUMPRODUCT((成品明细表!$A$6:$A$1000&gt;=$G$4)*(成品明细表!$A$6:$A$1000&lt;=$H$4)*(成品明细表!$C$6:$C$1000=$A691)*(成品明细表!$F$6:$F$1000)))</f>
        <v/>
      </c>
      <c r="E691" s="80" t="str">
        <f t="array" ref="E691">IF(A691="","",VLOOKUP(A691,基础资料!A:E,4,0))</f>
        <v/>
      </c>
      <c r="F691" s="81" t="str">
        <f t="array" ref="F691">IF(OR(A691="",D691=""),"",E691*D691)</f>
        <v/>
      </c>
      <c r="G691" s="79" t="str">
        <f t="array" ref="G691">IF(SUMPRODUCT((成品明细表!$A$6:$A$1000&gt;=$G$4)*(成品明细表!$A$6:$A$1000&lt;=$H$4)*(成品明细表!$C$6:$C$1000=$A691)*(成品明细表!$I$6:$I$1000))=0,"",SUMPRODUCT((成品明细表!$A$6:$A$1000&gt;=$G$4)*(成品明细表!$A$6:$A$1000&lt;=$H$4)*(成品明细表!$C$6:$C$1000=$A691)*(成品明细表!$I$6:$I$1000)))</f>
        <v/>
      </c>
      <c r="H691" s="80" t="str">
        <f t="array" ref="H691">IF(A691="","",VLOOKUP(A691,基础资料!A:E,4,0))</f>
        <v/>
      </c>
      <c r="I691" s="81" t="str">
        <f t="array" ref="I691">IF(OR(A691="",G691=""),"",G691*H691)</f>
        <v/>
      </c>
      <c r="J691" s="79" t="str">
        <f t="array" ref="J691">IF(SUMPRODUCT((成品明细表!$A$6:$A$1000&gt;=$G$4)*(成品明细表!$A$6:$A$1000&lt;=$H$4)*(成品明细表!$C$6:$C$1000=$A691)*(成品明细表!$L$6:$L$1000))=0,"",SUMPRODUCT((成品明细表!$A$6:$A$1000&gt;=$G$4)*(成品明细表!$A$6:$A$1000&lt;=$H$4)*(成品明细表!$C$6:$C$1000=$A691)*(成品明细表!$L$6:$L$1000)))</f>
        <v/>
      </c>
      <c r="K691" s="99" t="str">
        <f t="array" ref="K691">IF(A691="","",VLOOKUP(A691,基础资料!A:E,4,0))</f>
        <v/>
      </c>
      <c r="L691" s="81" t="str">
        <f t="array" ref="L691">IF(OR(A691="",J691=""),"",J691*K691)</f>
        <v/>
      </c>
      <c r="M691" s="79" t="str">
        <f t="array" ref="M691">IF(AND(D691="",G691="",J691=""),"",IF(AND(D691="",G691=""),-J691,IF(AND(D691="",J691=""),-G691,IF(AND(G691="",J691=""),D691,IF(D691="",-G691-J691,IF(G691="",D691-J691,IF(J691="",D691-G691,D691-G691-J691)))))))</f>
        <v/>
      </c>
      <c r="N691" s="99" t="str">
        <f t="array" ref="N691">IF(A691="","",VLOOKUP(A691,基础资料!A:E,4,0))</f>
        <v/>
      </c>
      <c r="O691" s="81" t="str">
        <f t="array" ref="O691">IF(OR(A691="",M691=""),"",N691*M691)</f>
        <v/>
      </c>
    </row>
    <row r="692" spans="1:15" s="44" customFormat="1">
      <c r="A692" s="15"/>
      <c r="B692" s="73"/>
      <c r="C692" s="73"/>
      <c r="D692" s="74" t="str">
        <f t="array" ref="D692">IF(SUMPRODUCT((成品明细表!$A$6:$A$1000&gt;=$G$4)*(成品明细表!$A$6:$A$1000&lt;=$H$4)*(成品明细表!$C$6:$C$1000=$A692)*(成品明细表!$F$6:$F$1000))=0,"",SUMPRODUCT((成品明细表!$A$6:$A$1000&gt;=$G$4)*(成品明细表!$A$6:$A$1000&lt;=$H$4)*(成品明细表!$C$6:$C$1000=$A692)*(成品明细表!$F$6:$F$1000)))</f>
        <v/>
      </c>
      <c r="E692" s="75" t="str">
        <f t="array" ref="E692">IF(A692="","",VLOOKUP(A692,基础资料!A:E,4,0))</f>
        <v/>
      </c>
      <c r="F692" s="76" t="str">
        <f t="array" ref="F692">IF(OR(A692="",D692=""),"",E692*D692)</f>
        <v/>
      </c>
      <c r="G692" s="74" t="str">
        <f t="array" ref="G692">IF(SUMPRODUCT((成品明细表!$A$6:$A$1000&gt;=$G$4)*(成品明细表!$A$6:$A$1000&lt;=$H$4)*(成品明细表!$C$6:$C$1000=$A692)*(成品明细表!$I$6:$I$1000))=0,"",SUMPRODUCT((成品明细表!$A$6:$A$1000&gt;=$G$4)*(成品明细表!$A$6:$A$1000&lt;=$H$4)*(成品明细表!$C$6:$C$1000=$A692)*(成品明细表!$I$6:$I$1000)))</f>
        <v/>
      </c>
      <c r="H692" s="75" t="str">
        <f t="array" ref="H692">IF(A692="","",VLOOKUP(A692,基础资料!A:E,4,0))</f>
        <v/>
      </c>
      <c r="I692" s="76" t="str">
        <f t="array" ref="I692">IF(OR(A692="",G692=""),"",G692*H692)</f>
        <v/>
      </c>
      <c r="J692" s="74" t="str">
        <f t="array" ref="J692">IF(SUMPRODUCT((成品明细表!$A$6:$A$1000&gt;=$G$4)*(成品明细表!$A$6:$A$1000&lt;=$H$4)*(成品明细表!$C$6:$C$1000=$A692)*(成品明细表!$L$6:$L$1000))=0,"",SUMPRODUCT((成品明细表!$A$6:$A$1000&gt;=$G$4)*(成品明细表!$A$6:$A$1000&lt;=$H$4)*(成品明细表!$C$6:$C$1000=$A692)*(成品明细表!$L$6:$L$1000)))</f>
        <v/>
      </c>
      <c r="K692" s="98" t="str">
        <f t="array" ref="K692">IF(A692="","",VLOOKUP(A692,基础资料!A:E,4,0))</f>
        <v/>
      </c>
      <c r="L692" s="76" t="str">
        <f t="array" ref="L692">IF(OR(A692="",J692=""),"",J692*K692)</f>
        <v/>
      </c>
      <c r="M692" s="74" t="str">
        <f t="array" ref="M692">IF(AND(D692="",G692="",J692=""),"",IF(AND(D692="",G692=""),-J692,IF(AND(D692="",J692=""),-G692,IF(AND(G692="",J692=""),D692,IF(D692="",-G692-J692,IF(G692="",D692-J692,IF(J692="",D692-G692,D692-G692-J692)))))))</f>
        <v/>
      </c>
      <c r="N692" s="98" t="str">
        <f t="array" ref="N692">IF(A692="","",VLOOKUP(A692,基础资料!A:E,4,0))</f>
        <v/>
      </c>
      <c r="O692" s="76" t="str">
        <f t="array" ref="O692">IF(OR(A692="",M692=""),"",N692*M692)</f>
        <v/>
      </c>
    </row>
    <row r="693" spans="1:15" s="44" customFormat="1">
      <c r="A693" s="77"/>
      <c r="B693" s="78"/>
      <c r="C693" s="78"/>
      <c r="D693" s="79" t="str">
        <f t="array" ref="D693">IF(SUMPRODUCT((成品明细表!$A$6:$A$1000&gt;=$G$4)*(成品明细表!$A$6:$A$1000&lt;=$H$4)*(成品明细表!$C$6:$C$1000=$A693)*(成品明细表!$F$6:$F$1000))=0,"",SUMPRODUCT((成品明细表!$A$6:$A$1000&gt;=$G$4)*(成品明细表!$A$6:$A$1000&lt;=$H$4)*(成品明细表!$C$6:$C$1000=$A693)*(成品明细表!$F$6:$F$1000)))</f>
        <v/>
      </c>
      <c r="E693" s="80" t="str">
        <f t="array" ref="E693">IF(A693="","",VLOOKUP(A693,基础资料!A:E,4,0))</f>
        <v/>
      </c>
      <c r="F693" s="81" t="str">
        <f t="array" ref="F693">IF(OR(A693="",D693=""),"",E693*D693)</f>
        <v/>
      </c>
      <c r="G693" s="79" t="str">
        <f t="array" ref="G693">IF(SUMPRODUCT((成品明细表!$A$6:$A$1000&gt;=$G$4)*(成品明细表!$A$6:$A$1000&lt;=$H$4)*(成品明细表!$C$6:$C$1000=$A693)*(成品明细表!$I$6:$I$1000))=0,"",SUMPRODUCT((成品明细表!$A$6:$A$1000&gt;=$G$4)*(成品明细表!$A$6:$A$1000&lt;=$H$4)*(成品明细表!$C$6:$C$1000=$A693)*(成品明细表!$I$6:$I$1000)))</f>
        <v/>
      </c>
      <c r="H693" s="80" t="str">
        <f t="array" ref="H693">IF(A693="","",VLOOKUP(A693,基础资料!A:E,4,0))</f>
        <v/>
      </c>
      <c r="I693" s="81" t="str">
        <f t="array" ref="I693">IF(OR(A693="",G693=""),"",G693*H693)</f>
        <v/>
      </c>
      <c r="J693" s="79" t="str">
        <f t="array" ref="J693">IF(SUMPRODUCT((成品明细表!$A$6:$A$1000&gt;=$G$4)*(成品明细表!$A$6:$A$1000&lt;=$H$4)*(成品明细表!$C$6:$C$1000=$A693)*(成品明细表!$L$6:$L$1000))=0,"",SUMPRODUCT((成品明细表!$A$6:$A$1000&gt;=$G$4)*(成品明细表!$A$6:$A$1000&lt;=$H$4)*(成品明细表!$C$6:$C$1000=$A693)*(成品明细表!$L$6:$L$1000)))</f>
        <v/>
      </c>
      <c r="K693" s="99" t="str">
        <f t="array" ref="K693">IF(A693="","",VLOOKUP(A693,基础资料!A:E,4,0))</f>
        <v/>
      </c>
      <c r="L693" s="81" t="str">
        <f t="array" ref="L693">IF(OR(A693="",J693=""),"",J693*K693)</f>
        <v/>
      </c>
      <c r="M693" s="79" t="str">
        <f t="array" ref="M693">IF(AND(D693="",G693="",J693=""),"",IF(AND(D693="",G693=""),-J693,IF(AND(D693="",J693=""),-G693,IF(AND(G693="",J693=""),D693,IF(D693="",-G693-J693,IF(G693="",D693-J693,IF(J693="",D693-G693,D693-G693-J693)))))))</f>
        <v/>
      </c>
      <c r="N693" s="99" t="str">
        <f t="array" ref="N693">IF(A693="","",VLOOKUP(A693,基础资料!A:E,4,0))</f>
        <v/>
      </c>
      <c r="O693" s="81" t="str">
        <f t="array" ref="O693">IF(OR(A693="",M693=""),"",N693*M693)</f>
        <v/>
      </c>
    </row>
    <row r="694" spans="1:15" s="44" customFormat="1">
      <c r="A694" s="15"/>
      <c r="B694" s="73"/>
      <c r="C694" s="73"/>
      <c r="D694" s="74" t="str">
        <f t="array" ref="D694">IF(SUMPRODUCT((成品明细表!$A$6:$A$1000&gt;=$G$4)*(成品明细表!$A$6:$A$1000&lt;=$H$4)*(成品明细表!$C$6:$C$1000=$A694)*(成品明细表!$F$6:$F$1000))=0,"",SUMPRODUCT((成品明细表!$A$6:$A$1000&gt;=$G$4)*(成品明细表!$A$6:$A$1000&lt;=$H$4)*(成品明细表!$C$6:$C$1000=$A694)*(成品明细表!$F$6:$F$1000)))</f>
        <v/>
      </c>
      <c r="E694" s="75" t="str">
        <f t="array" ref="E694">IF(A694="","",VLOOKUP(A694,基础资料!A:E,4,0))</f>
        <v/>
      </c>
      <c r="F694" s="76" t="str">
        <f t="array" ref="F694">IF(OR(A694="",D694=""),"",E694*D694)</f>
        <v/>
      </c>
      <c r="G694" s="74" t="str">
        <f t="array" ref="G694">IF(SUMPRODUCT((成品明细表!$A$6:$A$1000&gt;=$G$4)*(成品明细表!$A$6:$A$1000&lt;=$H$4)*(成品明细表!$C$6:$C$1000=$A694)*(成品明细表!$I$6:$I$1000))=0,"",SUMPRODUCT((成品明细表!$A$6:$A$1000&gt;=$G$4)*(成品明细表!$A$6:$A$1000&lt;=$H$4)*(成品明细表!$C$6:$C$1000=$A694)*(成品明细表!$I$6:$I$1000)))</f>
        <v/>
      </c>
      <c r="H694" s="75" t="str">
        <f t="array" ref="H694">IF(A694="","",VLOOKUP(A694,基础资料!A:E,4,0))</f>
        <v/>
      </c>
      <c r="I694" s="76" t="str">
        <f t="array" ref="I694">IF(OR(A694="",G694=""),"",G694*H694)</f>
        <v/>
      </c>
      <c r="J694" s="74" t="str">
        <f t="array" ref="J694">IF(SUMPRODUCT((成品明细表!$A$6:$A$1000&gt;=$G$4)*(成品明细表!$A$6:$A$1000&lt;=$H$4)*(成品明细表!$C$6:$C$1000=$A694)*(成品明细表!$L$6:$L$1000))=0,"",SUMPRODUCT((成品明细表!$A$6:$A$1000&gt;=$G$4)*(成品明细表!$A$6:$A$1000&lt;=$H$4)*(成品明细表!$C$6:$C$1000=$A694)*(成品明细表!$L$6:$L$1000)))</f>
        <v/>
      </c>
      <c r="K694" s="98" t="str">
        <f t="array" ref="K694">IF(A694="","",VLOOKUP(A694,基础资料!A:E,4,0))</f>
        <v/>
      </c>
      <c r="L694" s="76" t="str">
        <f t="array" ref="L694">IF(OR(A694="",J694=""),"",J694*K694)</f>
        <v/>
      </c>
      <c r="M694" s="74" t="str">
        <f t="array" ref="M694">IF(AND(D694="",G694="",J694=""),"",IF(AND(D694="",G694=""),-J694,IF(AND(D694="",J694=""),-G694,IF(AND(G694="",J694=""),D694,IF(D694="",-G694-J694,IF(G694="",D694-J694,IF(J694="",D694-G694,D694-G694-J694)))))))</f>
        <v/>
      </c>
      <c r="N694" s="98" t="str">
        <f t="array" ref="N694">IF(A694="","",VLOOKUP(A694,基础资料!A:E,4,0))</f>
        <v/>
      </c>
      <c r="O694" s="76" t="str">
        <f t="array" ref="O694">IF(OR(A694="",M694=""),"",N694*M694)</f>
        <v/>
      </c>
    </row>
    <row r="695" spans="1:15" s="44" customFormat="1">
      <c r="A695" s="77"/>
      <c r="B695" s="78"/>
      <c r="C695" s="78"/>
      <c r="D695" s="79" t="str">
        <f t="array" ref="D695">IF(SUMPRODUCT((成品明细表!$A$6:$A$1000&gt;=$G$4)*(成品明细表!$A$6:$A$1000&lt;=$H$4)*(成品明细表!$C$6:$C$1000=$A695)*(成品明细表!$F$6:$F$1000))=0,"",SUMPRODUCT((成品明细表!$A$6:$A$1000&gt;=$G$4)*(成品明细表!$A$6:$A$1000&lt;=$H$4)*(成品明细表!$C$6:$C$1000=$A695)*(成品明细表!$F$6:$F$1000)))</f>
        <v/>
      </c>
      <c r="E695" s="80" t="str">
        <f t="array" ref="E695">IF(A695="","",VLOOKUP(A695,基础资料!A:E,4,0))</f>
        <v/>
      </c>
      <c r="F695" s="81" t="str">
        <f t="array" ref="F695">IF(OR(A695="",D695=""),"",E695*D695)</f>
        <v/>
      </c>
      <c r="G695" s="79" t="str">
        <f t="array" ref="G695">IF(SUMPRODUCT((成品明细表!$A$6:$A$1000&gt;=$G$4)*(成品明细表!$A$6:$A$1000&lt;=$H$4)*(成品明细表!$C$6:$C$1000=$A695)*(成品明细表!$I$6:$I$1000))=0,"",SUMPRODUCT((成品明细表!$A$6:$A$1000&gt;=$G$4)*(成品明细表!$A$6:$A$1000&lt;=$H$4)*(成品明细表!$C$6:$C$1000=$A695)*(成品明细表!$I$6:$I$1000)))</f>
        <v/>
      </c>
      <c r="H695" s="80" t="str">
        <f t="array" ref="H695">IF(A695="","",VLOOKUP(A695,基础资料!A:E,4,0))</f>
        <v/>
      </c>
      <c r="I695" s="81" t="str">
        <f t="array" ref="I695">IF(OR(A695="",G695=""),"",G695*H695)</f>
        <v/>
      </c>
      <c r="J695" s="79" t="str">
        <f t="array" ref="J695">IF(SUMPRODUCT((成品明细表!$A$6:$A$1000&gt;=$G$4)*(成品明细表!$A$6:$A$1000&lt;=$H$4)*(成品明细表!$C$6:$C$1000=$A695)*(成品明细表!$L$6:$L$1000))=0,"",SUMPRODUCT((成品明细表!$A$6:$A$1000&gt;=$G$4)*(成品明细表!$A$6:$A$1000&lt;=$H$4)*(成品明细表!$C$6:$C$1000=$A695)*(成品明细表!$L$6:$L$1000)))</f>
        <v/>
      </c>
      <c r="K695" s="99" t="str">
        <f t="array" ref="K695">IF(A695="","",VLOOKUP(A695,基础资料!A:E,4,0))</f>
        <v/>
      </c>
      <c r="L695" s="81" t="str">
        <f t="array" ref="L695">IF(OR(A695="",J695=""),"",J695*K695)</f>
        <v/>
      </c>
      <c r="M695" s="79" t="str">
        <f t="array" ref="M695">IF(AND(D695="",G695="",J695=""),"",IF(AND(D695="",G695=""),-J695,IF(AND(D695="",J695=""),-G695,IF(AND(G695="",J695=""),D695,IF(D695="",-G695-J695,IF(G695="",D695-J695,IF(J695="",D695-G695,D695-G695-J695)))))))</f>
        <v/>
      </c>
      <c r="N695" s="99" t="str">
        <f t="array" ref="N695">IF(A695="","",VLOOKUP(A695,基础资料!A:E,4,0))</f>
        <v/>
      </c>
      <c r="O695" s="81" t="str">
        <f t="array" ref="O695">IF(OR(A695="",M695=""),"",N695*M695)</f>
        <v/>
      </c>
    </row>
    <row r="696" spans="1:15" s="44" customFormat="1">
      <c r="A696" s="15"/>
      <c r="B696" s="73"/>
      <c r="C696" s="73"/>
      <c r="D696" s="74" t="str">
        <f t="array" ref="D696">IF(SUMPRODUCT((成品明细表!$A$6:$A$1000&gt;=$G$4)*(成品明细表!$A$6:$A$1000&lt;=$H$4)*(成品明细表!$C$6:$C$1000=$A696)*(成品明细表!$F$6:$F$1000))=0,"",SUMPRODUCT((成品明细表!$A$6:$A$1000&gt;=$G$4)*(成品明细表!$A$6:$A$1000&lt;=$H$4)*(成品明细表!$C$6:$C$1000=$A696)*(成品明细表!$F$6:$F$1000)))</f>
        <v/>
      </c>
      <c r="E696" s="75" t="str">
        <f t="array" ref="E696">IF(A696="","",VLOOKUP(A696,基础资料!A:E,4,0))</f>
        <v/>
      </c>
      <c r="F696" s="76" t="str">
        <f t="array" ref="F696">IF(OR(A696="",D696=""),"",E696*D696)</f>
        <v/>
      </c>
      <c r="G696" s="74" t="str">
        <f t="array" ref="G696">IF(SUMPRODUCT((成品明细表!$A$6:$A$1000&gt;=$G$4)*(成品明细表!$A$6:$A$1000&lt;=$H$4)*(成品明细表!$C$6:$C$1000=$A696)*(成品明细表!$I$6:$I$1000))=0,"",SUMPRODUCT((成品明细表!$A$6:$A$1000&gt;=$G$4)*(成品明细表!$A$6:$A$1000&lt;=$H$4)*(成品明细表!$C$6:$C$1000=$A696)*(成品明细表!$I$6:$I$1000)))</f>
        <v/>
      </c>
      <c r="H696" s="75" t="str">
        <f t="array" ref="H696">IF(A696="","",VLOOKUP(A696,基础资料!A:E,4,0))</f>
        <v/>
      </c>
      <c r="I696" s="76" t="str">
        <f t="array" ref="I696">IF(OR(A696="",G696=""),"",G696*H696)</f>
        <v/>
      </c>
      <c r="J696" s="74" t="str">
        <f t="array" ref="J696">IF(SUMPRODUCT((成品明细表!$A$6:$A$1000&gt;=$G$4)*(成品明细表!$A$6:$A$1000&lt;=$H$4)*(成品明细表!$C$6:$C$1000=$A696)*(成品明细表!$L$6:$L$1000))=0,"",SUMPRODUCT((成品明细表!$A$6:$A$1000&gt;=$G$4)*(成品明细表!$A$6:$A$1000&lt;=$H$4)*(成品明细表!$C$6:$C$1000=$A696)*(成品明细表!$L$6:$L$1000)))</f>
        <v/>
      </c>
      <c r="K696" s="98" t="str">
        <f t="array" ref="K696">IF(A696="","",VLOOKUP(A696,基础资料!A:E,4,0))</f>
        <v/>
      </c>
      <c r="L696" s="76" t="str">
        <f t="array" ref="L696">IF(OR(A696="",J696=""),"",J696*K696)</f>
        <v/>
      </c>
      <c r="M696" s="74" t="str">
        <f t="array" ref="M696">IF(AND(D696="",G696="",J696=""),"",IF(AND(D696="",G696=""),-J696,IF(AND(D696="",J696=""),-G696,IF(AND(G696="",J696=""),D696,IF(D696="",-G696-J696,IF(G696="",D696-J696,IF(J696="",D696-G696,D696-G696-J696)))))))</f>
        <v/>
      </c>
      <c r="N696" s="98" t="str">
        <f t="array" ref="N696">IF(A696="","",VLOOKUP(A696,基础资料!A:E,4,0))</f>
        <v/>
      </c>
      <c r="O696" s="76" t="str">
        <f t="array" ref="O696">IF(OR(A696="",M696=""),"",N696*M696)</f>
        <v/>
      </c>
    </row>
    <row r="697" spans="1:15" s="44" customFormat="1">
      <c r="A697" s="77"/>
      <c r="B697" s="78"/>
      <c r="C697" s="78"/>
      <c r="D697" s="79" t="str">
        <f t="array" ref="D697">IF(SUMPRODUCT((成品明细表!$A$6:$A$1000&gt;=$G$4)*(成品明细表!$A$6:$A$1000&lt;=$H$4)*(成品明细表!$C$6:$C$1000=$A697)*(成品明细表!$F$6:$F$1000))=0,"",SUMPRODUCT((成品明细表!$A$6:$A$1000&gt;=$G$4)*(成品明细表!$A$6:$A$1000&lt;=$H$4)*(成品明细表!$C$6:$C$1000=$A697)*(成品明细表!$F$6:$F$1000)))</f>
        <v/>
      </c>
      <c r="E697" s="80" t="str">
        <f t="array" ref="E697">IF(A697="","",VLOOKUP(A697,基础资料!A:E,4,0))</f>
        <v/>
      </c>
      <c r="F697" s="81" t="str">
        <f t="array" ref="F697">IF(OR(A697="",D697=""),"",E697*D697)</f>
        <v/>
      </c>
      <c r="G697" s="79" t="str">
        <f t="array" ref="G697">IF(SUMPRODUCT((成品明细表!$A$6:$A$1000&gt;=$G$4)*(成品明细表!$A$6:$A$1000&lt;=$H$4)*(成品明细表!$C$6:$C$1000=$A697)*(成品明细表!$I$6:$I$1000))=0,"",SUMPRODUCT((成品明细表!$A$6:$A$1000&gt;=$G$4)*(成品明细表!$A$6:$A$1000&lt;=$H$4)*(成品明细表!$C$6:$C$1000=$A697)*(成品明细表!$I$6:$I$1000)))</f>
        <v/>
      </c>
      <c r="H697" s="80" t="str">
        <f t="array" ref="H697">IF(A697="","",VLOOKUP(A697,基础资料!A:E,4,0))</f>
        <v/>
      </c>
      <c r="I697" s="81" t="str">
        <f t="array" ref="I697">IF(OR(A697="",G697=""),"",G697*H697)</f>
        <v/>
      </c>
      <c r="J697" s="79" t="str">
        <f t="array" ref="J697">IF(SUMPRODUCT((成品明细表!$A$6:$A$1000&gt;=$G$4)*(成品明细表!$A$6:$A$1000&lt;=$H$4)*(成品明细表!$C$6:$C$1000=$A697)*(成品明细表!$L$6:$L$1000))=0,"",SUMPRODUCT((成品明细表!$A$6:$A$1000&gt;=$G$4)*(成品明细表!$A$6:$A$1000&lt;=$H$4)*(成品明细表!$C$6:$C$1000=$A697)*(成品明细表!$L$6:$L$1000)))</f>
        <v/>
      </c>
      <c r="K697" s="99" t="str">
        <f t="array" ref="K697">IF(A697="","",VLOOKUP(A697,基础资料!A:E,4,0))</f>
        <v/>
      </c>
      <c r="L697" s="81" t="str">
        <f t="array" ref="L697">IF(OR(A697="",J697=""),"",J697*K697)</f>
        <v/>
      </c>
      <c r="M697" s="79" t="str">
        <f t="array" ref="M697">IF(AND(D697="",G697="",J697=""),"",IF(AND(D697="",G697=""),-J697,IF(AND(D697="",J697=""),-G697,IF(AND(G697="",J697=""),D697,IF(D697="",-G697-J697,IF(G697="",D697-J697,IF(J697="",D697-G697,D697-G697-J697)))))))</f>
        <v/>
      </c>
      <c r="N697" s="99" t="str">
        <f t="array" ref="N697">IF(A697="","",VLOOKUP(A697,基础资料!A:E,4,0))</f>
        <v/>
      </c>
      <c r="O697" s="81" t="str">
        <f t="array" ref="O697">IF(OR(A697="",M697=""),"",N697*M697)</f>
        <v/>
      </c>
    </row>
    <row r="698" spans="1:15" s="44" customFormat="1">
      <c r="A698" s="15"/>
      <c r="B698" s="73"/>
      <c r="C698" s="73"/>
      <c r="D698" s="74" t="str">
        <f t="array" ref="D698">IF(SUMPRODUCT((成品明细表!$A$6:$A$1000&gt;=$G$4)*(成品明细表!$A$6:$A$1000&lt;=$H$4)*(成品明细表!$C$6:$C$1000=$A698)*(成品明细表!$F$6:$F$1000))=0,"",SUMPRODUCT((成品明细表!$A$6:$A$1000&gt;=$G$4)*(成品明细表!$A$6:$A$1000&lt;=$H$4)*(成品明细表!$C$6:$C$1000=$A698)*(成品明细表!$F$6:$F$1000)))</f>
        <v/>
      </c>
      <c r="E698" s="75" t="str">
        <f t="array" ref="E698">IF(A698="","",VLOOKUP(A698,基础资料!A:E,4,0))</f>
        <v/>
      </c>
      <c r="F698" s="76" t="str">
        <f t="array" ref="F698">IF(OR(A698="",D698=""),"",E698*D698)</f>
        <v/>
      </c>
      <c r="G698" s="74" t="str">
        <f t="array" ref="G698">IF(SUMPRODUCT((成品明细表!$A$6:$A$1000&gt;=$G$4)*(成品明细表!$A$6:$A$1000&lt;=$H$4)*(成品明细表!$C$6:$C$1000=$A698)*(成品明细表!$I$6:$I$1000))=0,"",SUMPRODUCT((成品明细表!$A$6:$A$1000&gt;=$G$4)*(成品明细表!$A$6:$A$1000&lt;=$H$4)*(成品明细表!$C$6:$C$1000=$A698)*(成品明细表!$I$6:$I$1000)))</f>
        <v/>
      </c>
      <c r="H698" s="75" t="str">
        <f t="array" ref="H698">IF(A698="","",VLOOKUP(A698,基础资料!A:E,4,0))</f>
        <v/>
      </c>
      <c r="I698" s="76" t="str">
        <f t="array" ref="I698">IF(OR(A698="",G698=""),"",G698*H698)</f>
        <v/>
      </c>
      <c r="J698" s="74" t="str">
        <f t="array" ref="J698">IF(SUMPRODUCT((成品明细表!$A$6:$A$1000&gt;=$G$4)*(成品明细表!$A$6:$A$1000&lt;=$H$4)*(成品明细表!$C$6:$C$1000=$A698)*(成品明细表!$L$6:$L$1000))=0,"",SUMPRODUCT((成品明细表!$A$6:$A$1000&gt;=$G$4)*(成品明细表!$A$6:$A$1000&lt;=$H$4)*(成品明细表!$C$6:$C$1000=$A698)*(成品明细表!$L$6:$L$1000)))</f>
        <v/>
      </c>
      <c r="K698" s="98" t="str">
        <f t="array" ref="K698">IF(A698="","",VLOOKUP(A698,基础资料!A:E,4,0))</f>
        <v/>
      </c>
      <c r="L698" s="76" t="str">
        <f t="array" ref="L698">IF(OR(A698="",J698=""),"",J698*K698)</f>
        <v/>
      </c>
      <c r="M698" s="74" t="str">
        <f t="array" ref="M698">IF(AND(D698="",G698="",J698=""),"",IF(AND(D698="",G698=""),-J698,IF(AND(D698="",J698=""),-G698,IF(AND(G698="",J698=""),D698,IF(D698="",-G698-J698,IF(G698="",D698-J698,IF(J698="",D698-G698,D698-G698-J698)))))))</f>
        <v/>
      </c>
      <c r="N698" s="98" t="str">
        <f t="array" ref="N698">IF(A698="","",VLOOKUP(A698,基础资料!A:E,4,0))</f>
        <v/>
      </c>
      <c r="O698" s="76" t="str">
        <f t="array" ref="O698">IF(OR(A698="",M698=""),"",N698*M698)</f>
        <v/>
      </c>
    </row>
    <row r="699" spans="1:15" s="44" customFormat="1">
      <c r="A699" s="77"/>
      <c r="B699" s="78"/>
      <c r="C699" s="78"/>
      <c r="D699" s="79" t="str">
        <f t="array" ref="D699">IF(SUMPRODUCT((成品明细表!$A$6:$A$1000&gt;=$G$4)*(成品明细表!$A$6:$A$1000&lt;=$H$4)*(成品明细表!$C$6:$C$1000=$A699)*(成品明细表!$F$6:$F$1000))=0,"",SUMPRODUCT((成品明细表!$A$6:$A$1000&gt;=$G$4)*(成品明细表!$A$6:$A$1000&lt;=$H$4)*(成品明细表!$C$6:$C$1000=$A699)*(成品明细表!$F$6:$F$1000)))</f>
        <v/>
      </c>
      <c r="E699" s="80" t="str">
        <f t="array" ref="E699">IF(A699="","",VLOOKUP(A699,基础资料!A:E,4,0))</f>
        <v/>
      </c>
      <c r="F699" s="81" t="str">
        <f t="array" ref="F699">IF(OR(A699="",D699=""),"",E699*D699)</f>
        <v/>
      </c>
      <c r="G699" s="79" t="str">
        <f t="array" ref="G699">IF(SUMPRODUCT((成品明细表!$A$6:$A$1000&gt;=$G$4)*(成品明细表!$A$6:$A$1000&lt;=$H$4)*(成品明细表!$C$6:$C$1000=$A699)*(成品明细表!$I$6:$I$1000))=0,"",SUMPRODUCT((成品明细表!$A$6:$A$1000&gt;=$G$4)*(成品明细表!$A$6:$A$1000&lt;=$H$4)*(成品明细表!$C$6:$C$1000=$A699)*(成品明细表!$I$6:$I$1000)))</f>
        <v/>
      </c>
      <c r="H699" s="80" t="str">
        <f t="array" ref="H699">IF(A699="","",VLOOKUP(A699,基础资料!A:E,4,0))</f>
        <v/>
      </c>
      <c r="I699" s="81" t="str">
        <f t="array" ref="I699">IF(OR(A699="",G699=""),"",G699*H699)</f>
        <v/>
      </c>
      <c r="J699" s="79" t="str">
        <f t="array" ref="J699">IF(SUMPRODUCT((成品明细表!$A$6:$A$1000&gt;=$G$4)*(成品明细表!$A$6:$A$1000&lt;=$H$4)*(成品明细表!$C$6:$C$1000=$A699)*(成品明细表!$L$6:$L$1000))=0,"",SUMPRODUCT((成品明细表!$A$6:$A$1000&gt;=$G$4)*(成品明细表!$A$6:$A$1000&lt;=$H$4)*(成品明细表!$C$6:$C$1000=$A699)*(成品明细表!$L$6:$L$1000)))</f>
        <v/>
      </c>
      <c r="K699" s="99" t="str">
        <f t="array" ref="K699">IF(A699="","",VLOOKUP(A699,基础资料!A:E,4,0))</f>
        <v/>
      </c>
      <c r="L699" s="81" t="str">
        <f t="array" ref="L699">IF(OR(A699="",J699=""),"",J699*K699)</f>
        <v/>
      </c>
      <c r="M699" s="79" t="str">
        <f t="array" ref="M699">IF(AND(D699="",G699="",J699=""),"",IF(AND(D699="",G699=""),-J699,IF(AND(D699="",J699=""),-G699,IF(AND(G699="",J699=""),D699,IF(D699="",-G699-J699,IF(G699="",D699-J699,IF(J699="",D699-G699,D699-G699-J699)))))))</f>
        <v/>
      </c>
      <c r="N699" s="99" t="str">
        <f t="array" ref="N699">IF(A699="","",VLOOKUP(A699,基础资料!A:E,4,0))</f>
        <v/>
      </c>
      <c r="O699" s="81" t="str">
        <f t="array" ref="O699">IF(OR(A699="",M699=""),"",N699*M699)</f>
        <v/>
      </c>
    </row>
    <row r="700" spans="1:15" s="44" customFormat="1">
      <c r="A700" s="15"/>
      <c r="B700" s="73"/>
      <c r="C700" s="73"/>
      <c r="D700" s="74" t="str">
        <f t="array" ref="D700">IF(SUMPRODUCT((成品明细表!$A$6:$A$1000&gt;=$G$4)*(成品明细表!$A$6:$A$1000&lt;=$H$4)*(成品明细表!$C$6:$C$1000=$A700)*(成品明细表!$F$6:$F$1000))=0,"",SUMPRODUCT((成品明细表!$A$6:$A$1000&gt;=$G$4)*(成品明细表!$A$6:$A$1000&lt;=$H$4)*(成品明细表!$C$6:$C$1000=$A700)*(成品明细表!$F$6:$F$1000)))</f>
        <v/>
      </c>
      <c r="E700" s="75" t="str">
        <f t="array" ref="E700">IF(A700="","",VLOOKUP(A700,基础资料!A:E,4,0))</f>
        <v/>
      </c>
      <c r="F700" s="76" t="str">
        <f t="array" ref="F700">IF(OR(A700="",D700=""),"",E700*D700)</f>
        <v/>
      </c>
      <c r="G700" s="74" t="str">
        <f t="array" ref="G700">IF(SUMPRODUCT((成品明细表!$A$6:$A$1000&gt;=$G$4)*(成品明细表!$A$6:$A$1000&lt;=$H$4)*(成品明细表!$C$6:$C$1000=$A700)*(成品明细表!$I$6:$I$1000))=0,"",SUMPRODUCT((成品明细表!$A$6:$A$1000&gt;=$G$4)*(成品明细表!$A$6:$A$1000&lt;=$H$4)*(成品明细表!$C$6:$C$1000=$A700)*(成品明细表!$I$6:$I$1000)))</f>
        <v/>
      </c>
      <c r="H700" s="75" t="str">
        <f t="array" ref="H700">IF(A700="","",VLOOKUP(A700,基础资料!A:E,4,0))</f>
        <v/>
      </c>
      <c r="I700" s="76" t="str">
        <f t="array" ref="I700">IF(OR(A700="",G700=""),"",G700*H700)</f>
        <v/>
      </c>
      <c r="J700" s="74" t="str">
        <f t="array" ref="J700">IF(SUMPRODUCT((成品明细表!$A$6:$A$1000&gt;=$G$4)*(成品明细表!$A$6:$A$1000&lt;=$H$4)*(成品明细表!$C$6:$C$1000=$A700)*(成品明细表!$L$6:$L$1000))=0,"",SUMPRODUCT((成品明细表!$A$6:$A$1000&gt;=$G$4)*(成品明细表!$A$6:$A$1000&lt;=$H$4)*(成品明细表!$C$6:$C$1000=$A700)*(成品明细表!$L$6:$L$1000)))</f>
        <v/>
      </c>
      <c r="K700" s="98" t="str">
        <f t="array" ref="K700">IF(A700="","",VLOOKUP(A700,基础资料!A:E,4,0))</f>
        <v/>
      </c>
      <c r="L700" s="76" t="str">
        <f t="array" ref="L700">IF(OR(A700="",J700=""),"",J700*K700)</f>
        <v/>
      </c>
      <c r="M700" s="74" t="str">
        <f t="array" ref="M700">IF(AND(D700="",G700="",J700=""),"",IF(AND(D700="",G700=""),-J700,IF(AND(D700="",J700=""),-G700,IF(AND(G700="",J700=""),D700,IF(D700="",-G700-J700,IF(G700="",D700-J700,IF(J700="",D700-G700,D700-G700-J700)))))))</f>
        <v/>
      </c>
      <c r="N700" s="98" t="str">
        <f t="array" ref="N700">IF(A700="","",VLOOKUP(A700,基础资料!A:E,4,0))</f>
        <v/>
      </c>
      <c r="O700" s="76" t="str">
        <f t="array" ref="O700">IF(OR(A700="",M700=""),"",N700*M700)</f>
        <v/>
      </c>
    </row>
    <row r="701" spans="1:15" s="44" customFormat="1">
      <c r="A701" s="77"/>
      <c r="B701" s="78"/>
      <c r="C701" s="78"/>
      <c r="D701" s="79" t="str">
        <f t="array" ref="D701">IF(SUMPRODUCT((成品明细表!$A$6:$A$1000&gt;=$G$4)*(成品明细表!$A$6:$A$1000&lt;=$H$4)*(成品明细表!$C$6:$C$1000=$A701)*(成品明细表!$F$6:$F$1000))=0,"",SUMPRODUCT((成品明细表!$A$6:$A$1000&gt;=$G$4)*(成品明细表!$A$6:$A$1000&lt;=$H$4)*(成品明细表!$C$6:$C$1000=$A701)*(成品明细表!$F$6:$F$1000)))</f>
        <v/>
      </c>
      <c r="E701" s="80" t="str">
        <f t="array" ref="E701">IF(A701="","",VLOOKUP(A701,基础资料!A:E,4,0))</f>
        <v/>
      </c>
      <c r="F701" s="81" t="str">
        <f t="array" ref="F701">IF(OR(A701="",D701=""),"",E701*D701)</f>
        <v/>
      </c>
      <c r="G701" s="79" t="str">
        <f t="array" ref="G701">IF(SUMPRODUCT((成品明细表!$A$6:$A$1000&gt;=$G$4)*(成品明细表!$A$6:$A$1000&lt;=$H$4)*(成品明细表!$C$6:$C$1000=$A701)*(成品明细表!$I$6:$I$1000))=0,"",SUMPRODUCT((成品明细表!$A$6:$A$1000&gt;=$G$4)*(成品明细表!$A$6:$A$1000&lt;=$H$4)*(成品明细表!$C$6:$C$1000=$A701)*(成品明细表!$I$6:$I$1000)))</f>
        <v/>
      </c>
      <c r="H701" s="80" t="str">
        <f t="array" ref="H701">IF(A701="","",VLOOKUP(A701,基础资料!A:E,4,0))</f>
        <v/>
      </c>
      <c r="I701" s="81" t="str">
        <f t="array" ref="I701">IF(OR(A701="",G701=""),"",G701*H701)</f>
        <v/>
      </c>
      <c r="J701" s="79" t="str">
        <f t="array" ref="J701">IF(SUMPRODUCT((成品明细表!$A$6:$A$1000&gt;=$G$4)*(成品明细表!$A$6:$A$1000&lt;=$H$4)*(成品明细表!$C$6:$C$1000=$A701)*(成品明细表!$L$6:$L$1000))=0,"",SUMPRODUCT((成品明细表!$A$6:$A$1000&gt;=$G$4)*(成品明细表!$A$6:$A$1000&lt;=$H$4)*(成品明细表!$C$6:$C$1000=$A701)*(成品明细表!$L$6:$L$1000)))</f>
        <v/>
      </c>
      <c r="K701" s="99" t="str">
        <f t="array" ref="K701">IF(A701="","",VLOOKUP(A701,基础资料!A:E,4,0))</f>
        <v/>
      </c>
      <c r="L701" s="81" t="str">
        <f t="array" ref="L701">IF(OR(A701="",J701=""),"",J701*K701)</f>
        <v/>
      </c>
      <c r="M701" s="79" t="str">
        <f t="array" ref="M701">IF(AND(D701="",G701="",J701=""),"",IF(AND(D701="",G701=""),-J701,IF(AND(D701="",J701=""),-G701,IF(AND(G701="",J701=""),D701,IF(D701="",-G701-J701,IF(G701="",D701-J701,IF(J701="",D701-G701,D701-G701-J701)))))))</f>
        <v/>
      </c>
      <c r="N701" s="99" t="str">
        <f t="array" ref="N701">IF(A701="","",VLOOKUP(A701,基础资料!A:E,4,0))</f>
        <v/>
      </c>
      <c r="O701" s="81" t="str">
        <f t="array" ref="O701">IF(OR(A701="",M701=""),"",N701*M701)</f>
        <v/>
      </c>
    </row>
    <row r="702" spans="1:15" s="44" customFormat="1">
      <c r="A702" s="15"/>
      <c r="B702" s="73"/>
      <c r="C702" s="73"/>
      <c r="D702" s="74" t="str">
        <f t="array" ref="D702">IF(SUMPRODUCT((成品明细表!$A$6:$A$1000&gt;=$G$4)*(成品明细表!$A$6:$A$1000&lt;=$H$4)*(成品明细表!$C$6:$C$1000=$A702)*(成品明细表!$F$6:$F$1000))=0,"",SUMPRODUCT((成品明细表!$A$6:$A$1000&gt;=$G$4)*(成品明细表!$A$6:$A$1000&lt;=$H$4)*(成品明细表!$C$6:$C$1000=$A702)*(成品明细表!$F$6:$F$1000)))</f>
        <v/>
      </c>
      <c r="E702" s="75" t="str">
        <f t="array" ref="E702">IF(A702="","",VLOOKUP(A702,基础资料!A:E,4,0))</f>
        <v/>
      </c>
      <c r="F702" s="76" t="str">
        <f t="array" ref="F702">IF(OR(A702="",D702=""),"",E702*D702)</f>
        <v/>
      </c>
      <c r="G702" s="74" t="str">
        <f t="array" ref="G702">IF(SUMPRODUCT((成品明细表!$A$6:$A$1000&gt;=$G$4)*(成品明细表!$A$6:$A$1000&lt;=$H$4)*(成品明细表!$C$6:$C$1000=$A702)*(成品明细表!$I$6:$I$1000))=0,"",SUMPRODUCT((成品明细表!$A$6:$A$1000&gt;=$G$4)*(成品明细表!$A$6:$A$1000&lt;=$H$4)*(成品明细表!$C$6:$C$1000=$A702)*(成品明细表!$I$6:$I$1000)))</f>
        <v/>
      </c>
      <c r="H702" s="75" t="str">
        <f t="array" ref="H702">IF(A702="","",VLOOKUP(A702,基础资料!A:E,4,0))</f>
        <v/>
      </c>
      <c r="I702" s="76" t="str">
        <f t="array" ref="I702">IF(OR(A702="",G702=""),"",G702*H702)</f>
        <v/>
      </c>
      <c r="J702" s="74" t="str">
        <f t="array" ref="J702">IF(SUMPRODUCT((成品明细表!$A$6:$A$1000&gt;=$G$4)*(成品明细表!$A$6:$A$1000&lt;=$H$4)*(成品明细表!$C$6:$C$1000=$A702)*(成品明细表!$L$6:$L$1000))=0,"",SUMPRODUCT((成品明细表!$A$6:$A$1000&gt;=$G$4)*(成品明细表!$A$6:$A$1000&lt;=$H$4)*(成品明细表!$C$6:$C$1000=$A702)*(成品明细表!$L$6:$L$1000)))</f>
        <v/>
      </c>
      <c r="K702" s="98" t="str">
        <f t="array" ref="K702">IF(A702="","",VLOOKUP(A702,基础资料!A:E,4,0))</f>
        <v/>
      </c>
      <c r="L702" s="76" t="str">
        <f t="array" ref="L702">IF(OR(A702="",J702=""),"",J702*K702)</f>
        <v/>
      </c>
      <c r="M702" s="74" t="str">
        <f t="array" ref="M702">IF(AND(D702="",G702="",J702=""),"",IF(AND(D702="",G702=""),-J702,IF(AND(D702="",J702=""),-G702,IF(AND(G702="",J702=""),D702,IF(D702="",-G702-J702,IF(G702="",D702-J702,IF(J702="",D702-G702,D702-G702-J702)))))))</f>
        <v/>
      </c>
      <c r="N702" s="98" t="str">
        <f t="array" ref="N702">IF(A702="","",VLOOKUP(A702,基础资料!A:E,4,0))</f>
        <v/>
      </c>
      <c r="O702" s="76" t="str">
        <f t="array" ref="O702">IF(OR(A702="",M702=""),"",N702*M702)</f>
        <v/>
      </c>
    </row>
    <row r="703" spans="1:15" s="44" customFormat="1">
      <c r="A703" s="77"/>
      <c r="B703" s="78"/>
      <c r="C703" s="78"/>
      <c r="D703" s="79" t="str">
        <f t="array" ref="D703">IF(SUMPRODUCT((成品明细表!$A$6:$A$1000&gt;=$G$4)*(成品明细表!$A$6:$A$1000&lt;=$H$4)*(成品明细表!$C$6:$C$1000=$A703)*(成品明细表!$F$6:$F$1000))=0,"",SUMPRODUCT((成品明细表!$A$6:$A$1000&gt;=$G$4)*(成品明细表!$A$6:$A$1000&lt;=$H$4)*(成品明细表!$C$6:$C$1000=$A703)*(成品明细表!$F$6:$F$1000)))</f>
        <v/>
      </c>
      <c r="E703" s="80" t="str">
        <f t="array" ref="E703">IF(A703="","",VLOOKUP(A703,基础资料!A:E,4,0))</f>
        <v/>
      </c>
      <c r="F703" s="81" t="str">
        <f t="array" ref="F703">IF(OR(A703="",D703=""),"",E703*D703)</f>
        <v/>
      </c>
      <c r="G703" s="79" t="str">
        <f t="array" ref="G703">IF(SUMPRODUCT((成品明细表!$A$6:$A$1000&gt;=$G$4)*(成品明细表!$A$6:$A$1000&lt;=$H$4)*(成品明细表!$C$6:$C$1000=$A703)*(成品明细表!$I$6:$I$1000))=0,"",SUMPRODUCT((成品明细表!$A$6:$A$1000&gt;=$G$4)*(成品明细表!$A$6:$A$1000&lt;=$H$4)*(成品明细表!$C$6:$C$1000=$A703)*(成品明细表!$I$6:$I$1000)))</f>
        <v/>
      </c>
      <c r="H703" s="80" t="str">
        <f t="array" ref="H703">IF(A703="","",VLOOKUP(A703,基础资料!A:E,4,0))</f>
        <v/>
      </c>
      <c r="I703" s="81" t="str">
        <f t="array" ref="I703">IF(OR(A703="",G703=""),"",G703*H703)</f>
        <v/>
      </c>
      <c r="J703" s="79" t="str">
        <f t="array" ref="J703">IF(SUMPRODUCT((成品明细表!$A$6:$A$1000&gt;=$G$4)*(成品明细表!$A$6:$A$1000&lt;=$H$4)*(成品明细表!$C$6:$C$1000=$A703)*(成品明细表!$L$6:$L$1000))=0,"",SUMPRODUCT((成品明细表!$A$6:$A$1000&gt;=$G$4)*(成品明细表!$A$6:$A$1000&lt;=$H$4)*(成品明细表!$C$6:$C$1000=$A703)*(成品明细表!$L$6:$L$1000)))</f>
        <v/>
      </c>
      <c r="K703" s="99" t="str">
        <f t="array" ref="K703">IF(A703="","",VLOOKUP(A703,基础资料!A:E,4,0))</f>
        <v/>
      </c>
      <c r="L703" s="81" t="str">
        <f t="array" ref="L703">IF(OR(A703="",J703=""),"",J703*K703)</f>
        <v/>
      </c>
      <c r="M703" s="79" t="str">
        <f t="array" ref="M703">IF(AND(D703="",G703="",J703=""),"",IF(AND(D703="",G703=""),-J703,IF(AND(D703="",J703=""),-G703,IF(AND(G703="",J703=""),D703,IF(D703="",-G703-J703,IF(G703="",D703-J703,IF(J703="",D703-G703,D703-G703-J703)))))))</f>
        <v/>
      </c>
      <c r="N703" s="99" t="str">
        <f t="array" ref="N703">IF(A703="","",VLOOKUP(A703,基础资料!A:E,4,0))</f>
        <v/>
      </c>
      <c r="O703" s="81" t="str">
        <f t="array" ref="O703">IF(OR(A703="",M703=""),"",N703*M703)</f>
        <v/>
      </c>
    </row>
    <row r="704" spans="1:15" s="44" customFormat="1">
      <c r="A704" s="15"/>
      <c r="B704" s="73"/>
      <c r="C704" s="73"/>
      <c r="D704" s="74" t="str">
        <f t="array" ref="D704">IF(SUMPRODUCT((成品明细表!$A$6:$A$1000&gt;=$G$4)*(成品明细表!$A$6:$A$1000&lt;=$H$4)*(成品明细表!$C$6:$C$1000=$A704)*(成品明细表!$F$6:$F$1000))=0,"",SUMPRODUCT((成品明细表!$A$6:$A$1000&gt;=$G$4)*(成品明细表!$A$6:$A$1000&lt;=$H$4)*(成品明细表!$C$6:$C$1000=$A704)*(成品明细表!$F$6:$F$1000)))</f>
        <v/>
      </c>
      <c r="E704" s="75" t="str">
        <f t="array" ref="E704">IF(A704="","",VLOOKUP(A704,基础资料!A:E,4,0))</f>
        <v/>
      </c>
      <c r="F704" s="76" t="str">
        <f t="array" ref="F704">IF(OR(A704="",D704=""),"",E704*D704)</f>
        <v/>
      </c>
      <c r="G704" s="74" t="str">
        <f t="array" ref="G704">IF(SUMPRODUCT((成品明细表!$A$6:$A$1000&gt;=$G$4)*(成品明细表!$A$6:$A$1000&lt;=$H$4)*(成品明细表!$C$6:$C$1000=$A704)*(成品明细表!$I$6:$I$1000))=0,"",SUMPRODUCT((成品明细表!$A$6:$A$1000&gt;=$G$4)*(成品明细表!$A$6:$A$1000&lt;=$H$4)*(成品明细表!$C$6:$C$1000=$A704)*(成品明细表!$I$6:$I$1000)))</f>
        <v/>
      </c>
      <c r="H704" s="75" t="str">
        <f t="array" ref="H704">IF(A704="","",VLOOKUP(A704,基础资料!A:E,4,0))</f>
        <v/>
      </c>
      <c r="I704" s="76" t="str">
        <f t="array" ref="I704">IF(OR(A704="",G704=""),"",G704*H704)</f>
        <v/>
      </c>
      <c r="J704" s="74" t="str">
        <f t="array" ref="J704">IF(SUMPRODUCT((成品明细表!$A$6:$A$1000&gt;=$G$4)*(成品明细表!$A$6:$A$1000&lt;=$H$4)*(成品明细表!$C$6:$C$1000=$A704)*(成品明细表!$L$6:$L$1000))=0,"",SUMPRODUCT((成品明细表!$A$6:$A$1000&gt;=$G$4)*(成品明细表!$A$6:$A$1000&lt;=$H$4)*(成品明细表!$C$6:$C$1000=$A704)*(成品明细表!$L$6:$L$1000)))</f>
        <v/>
      </c>
      <c r="K704" s="98" t="str">
        <f t="array" ref="K704">IF(A704="","",VLOOKUP(A704,基础资料!A:E,4,0))</f>
        <v/>
      </c>
      <c r="L704" s="76" t="str">
        <f t="array" ref="L704">IF(OR(A704="",J704=""),"",J704*K704)</f>
        <v/>
      </c>
      <c r="M704" s="74" t="str">
        <f t="array" ref="M704">IF(AND(D704="",G704="",J704=""),"",IF(AND(D704="",G704=""),-J704,IF(AND(D704="",J704=""),-G704,IF(AND(G704="",J704=""),D704,IF(D704="",-G704-J704,IF(G704="",D704-J704,IF(J704="",D704-G704,D704-G704-J704)))))))</f>
        <v/>
      </c>
      <c r="N704" s="98" t="str">
        <f t="array" ref="N704">IF(A704="","",VLOOKUP(A704,基础资料!A:E,4,0))</f>
        <v/>
      </c>
      <c r="O704" s="76" t="str">
        <f t="array" ref="O704">IF(OR(A704="",M704=""),"",N704*M704)</f>
        <v/>
      </c>
    </row>
    <row r="705" spans="1:15" s="44" customFormat="1">
      <c r="A705" s="77"/>
      <c r="B705" s="78"/>
      <c r="C705" s="78"/>
      <c r="D705" s="79" t="str">
        <f t="array" ref="D705">IF(SUMPRODUCT((成品明细表!$A$6:$A$1000&gt;=$G$4)*(成品明细表!$A$6:$A$1000&lt;=$H$4)*(成品明细表!$C$6:$C$1000=$A705)*(成品明细表!$F$6:$F$1000))=0,"",SUMPRODUCT((成品明细表!$A$6:$A$1000&gt;=$G$4)*(成品明细表!$A$6:$A$1000&lt;=$H$4)*(成品明细表!$C$6:$C$1000=$A705)*(成品明细表!$F$6:$F$1000)))</f>
        <v/>
      </c>
      <c r="E705" s="80" t="str">
        <f t="array" ref="E705">IF(A705="","",VLOOKUP(A705,基础资料!A:E,4,0))</f>
        <v/>
      </c>
      <c r="F705" s="81" t="str">
        <f t="array" ref="F705">IF(OR(A705="",D705=""),"",E705*D705)</f>
        <v/>
      </c>
      <c r="G705" s="79" t="str">
        <f t="array" ref="G705">IF(SUMPRODUCT((成品明细表!$A$6:$A$1000&gt;=$G$4)*(成品明细表!$A$6:$A$1000&lt;=$H$4)*(成品明细表!$C$6:$C$1000=$A705)*(成品明细表!$I$6:$I$1000))=0,"",SUMPRODUCT((成品明细表!$A$6:$A$1000&gt;=$G$4)*(成品明细表!$A$6:$A$1000&lt;=$H$4)*(成品明细表!$C$6:$C$1000=$A705)*(成品明细表!$I$6:$I$1000)))</f>
        <v/>
      </c>
      <c r="H705" s="80" t="str">
        <f t="array" ref="H705">IF(A705="","",VLOOKUP(A705,基础资料!A:E,4,0))</f>
        <v/>
      </c>
      <c r="I705" s="81" t="str">
        <f t="array" ref="I705">IF(OR(A705="",G705=""),"",G705*H705)</f>
        <v/>
      </c>
      <c r="J705" s="79" t="str">
        <f t="array" ref="J705">IF(SUMPRODUCT((成品明细表!$A$6:$A$1000&gt;=$G$4)*(成品明细表!$A$6:$A$1000&lt;=$H$4)*(成品明细表!$C$6:$C$1000=$A705)*(成品明细表!$L$6:$L$1000))=0,"",SUMPRODUCT((成品明细表!$A$6:$A$1000&gt;=$G$4)*(成品明细表!$A$6:$A$1000&lt;=$H$4)*(成品明细表!$C$6:$C$1000=$A705)*(成品明细表!$L$6:$L$1000)))</f>
        <v/>
      </c>
      <c r="K705" s="99" t="str">
        <f t="array" ref="K705">IF(A705="","",VLOOKUP(A705,基础资料!A:E,4,0))</f>
        <v/>
      </c>
      <c r="L705" s="81" t="str">
        <f t="array" ref="L705">IF(OR(A705="",J705=""),"",J705*K705)</f>
        <v/>
      </c>
      <c r="M705" s="79" t="str">
        <f t="array" ref="M705">IF(AND(D705="",G705="",J705=""),"",IF(AND(D705="",G705=""),-J705,IF(AND(D705="",J705=""),-G705,IF(AND(G705="",J705=""),D705,IF(D705="",-G705-J705,IF(G705="",D705-J705,IF(J705="",D705-G705,D705-G705-J705)))))))</f>
        <v/>
      </c>
      <c r="N705" s="99" t="str">
        <f t="array" ref="N705">IF(A705="","",VLOOKUP(A705,基础资料!A:E,4,0))</f>
        <v/>
      </c>
      <c r="O705" s="81" t="str">
        <f t="array" ref="O705">IF(OR(A705="",M705=""),"",N705*M705)</f>
        <v/>
      </c>
    </row>
    <row r="706" spans="1:15" s="44" customFormat="1">
      <c r="A706" s="15"/>
      <c r="B706" s="73"/>
      <c r="C706" s="73"/>
      <c r="D706" s="74" t="str">
        <f t="array" ref="D706">IF(SUMPRODUCT((成品明细表!$A$6:$A$1000&gt;=$G$4)*(成品明细表!$A$6:$A$1000&lt;=$H$4)*(成品明细表!$C$6:$C$1000=$A706)*(成品明细表!$F$6:$F$1000))=0,"",SUMPRODUCT((成品明细表!$A$6:$A$1000&gt;=$G$4)*(成品明细表!$A$6:$A$1000&lt;=$H$4)*(成品明细表!$C$6:$C$1000=$A706)*(成品明细表!$F$6:$F$1000)))</f>
        <v/>
      </c>
      <c r="E706" s="75" t="str">
        <f t="array" ref="E706">IF(A706="","",VLOOKUP(A706,基础资料!A:E,4,0))</f>
        <v/>
      </c>
      <c r="F706" s="76" t="str">
        <f t="array" ref="F706">IF(OR(A706="",D706=""),"",E706*D706)</f>
        <v/>
      </c>
      <c r="G706" s="74" t="str">
        <f t="array" ref="G706">IF(SUMPRODUCT((成品明细表!$A$6:$A$1000&gt;=$G$4)*(成品明细表!$A$6:$A$1000&lt;=$H$4)*(成品明细表!$C$6:$C$1000=$A706)*(成品明细表!$I$6:$I$1000))=0,"",SUMPRODUCT((成品明细表!$A$6:$A$1000&gt;=$G$4)*(成品明细表!$A$6:$A$1000&lt;=$H$4)*(成品明细表!$C$6:$C$1000=$A706)*(成品明细表!$I$6:$I$1000)))</f>
        <v/>
      </c>
      <c r="H706" s="75" t="str">
        <f t="array" ref="H706">IF(A706="","",VLOOKUP(A706,基础资料!A:E,4,0))</f>
        <v/>
      </c>
      <c r="I706" s="76" t="str">
        <f t="array" ref="I706">IF(OR(A706="",G706=""),"",G706*H706)</f>
        <v/>
      </c>
      <c r="J706" s="74" t="str">
        <f t="array" ref="J706">IF(SUMPRODUCT((成品明细表!$A$6:$A$1000&gt;=$G$4)*(成品明细表!$A$6:$A$1000&lt;=$H$4)*(成品明细表!$C$6:$C$1000=$A706)*(成品明细表!$L$6:$L$1000))=0,"",SUMPRODUCT((成品明细表!$A$6:$A$1000&gt;=$G$4)*(成品明细表!$A$6:$A$1000&lt;=$H$4)*(成品明细表!$C$6:$C$1000=$A706)*(成品明细表!$L$6:$L$1000)))</f>
        <v/>
      </c>
      <c r="K706" s="98" t="str">
        <f t="array" ref="K706">IF(A706="","",VLOOKUP(A706,基础资料!A:E,4,0))</f>
        <v/>
      </c>
      <c r="L706" s="76" t="str">
        <f t="array" ref="L706">IF(OR(A706="",J706=""),"",J706*K706)</f>
        <v/>
      </c>
      <c r="M706" s="74" t="str">
        <f t="array" ref="M706">IF(AND(D706="",G706="",J706=""),"",IF(AND(D706="",G706=""),-J706,IF(AND(D706="",J706=""),-G706,IF(AND(G706="",J706=""),D706,IF(D706="",-G706-J706,IF(G706="",D706-J706,IF(J706="",D706-G706,D706-G706-J706)))))))</f>
        <v/>
      </c>
      <c r="N706" s="98" t="str">
        <f t="array" ref="N706">IF(A706="","",VLOOKUP(A706,基础资料!A:E,4,0))</f>
        <v/>
      </c>
      <c r="O706" s="76" t="str">
        <f t="array" ref="O706">IF(OR(A706="",M706=""),"",N706*M706)</f>
        <v/>
      </c>
    </row>
    <row r="707" spans="1:15" s="44" customFormat="1">
      <c r="A707" s="77"/>
      <c r="B707" s="78"/>
      <c r="C707" s="78"/>
      <c r="D707" s="79" t="str">
        <f t="array" ref="D707">IF(SUMPRODUCT((成品明细表!$A$6:$A$1000&gt;=$G$4)*(成品明细表!$A$6:$A$1000&lt;=$H$4)*(成品明细表!$C$6:$C$1000=$A707)*(成品明细表!$F$6:$F$1000))=0,"",SUMPRODUCT((成品明细表!$A$6:$A$1000&gt;=$G$4)*(成品明细表!$A$6:$A$1000&lt;=$H$4)*(成品明细表!$C$6:$C$1000=$A707)*(成品明细表!$F$6:$F$1000)))</f>
        <v/>
      </c>
      <c r="E707" s="80" t="str">
        <f t="array" ref="E707">IF(A707="","",VLOOKUP(A707,基础资料!A:E,4,0))</f>
        <v/>
      </c>
      <c r="F707" s="81" t="str">
        <f t="array" ref="F707">IF(OR(A707="",D707=""),"",E707*D707)</f>
        <v/>
      </c>
      <c r="G707" s="79" t="str">
        <f t="array" ref="G707">IF(SUMPRODUCT((成品明细表!$A$6:$A$1000&gt;=$G$4)*(成品明细表!$A$6:$A$1000&lt;=$H$4)*(成品明细表!$C$6:$C$1000=$A707)*(成品明细表!$I$6:$I$1000))=0,"",SUMPRODUCT((成品明细表!$A$6:$A$1000&gt;=$G$4)*(成品明细表!$A$6:$A$1000&lt;=$H$4)*(成品明细表!$C$6:$C$1000=$A707)*(成品明细表!$I$6:$I$1000)))</f>
        <v/>
      </c>
      <c r="H707" s="80" t="str">
        <f t="array" ref="H707">IF(A707="","",VLOOKUP(A707,基础资料!A:E,4,0))</f>
        <v/>
      </c>
      <c r="I707" s="81" t="str">
        <f t="array" ref="I707">IF(OR(A707="",G707=""),"",G707*H707)</f>
        <v/>
      </c>
      <c r="J707" s="79" t="str">
        <f t="array" ref="J707">IF(SUMPRODUCT((成品明细表!$A$6:$A$1000&gt;=$G$4)*(成品明细表!$A$6:$A$1000&lt;=$H$4)*(成品明细表!$C$6:$C$1000=$A707)*(成品明细表!$L$6:$L$1000))=0,"",SUMPRODUCT((成品明细表!$A$6:$A$1000&gt;=$G$4)*(成品明细表!$A$6:$A$1000&lt;=$H$4)*(成品明细表!$C$6:$C$1000=$A707)*(成品明细表!$L$6:$L$1000)))</f>
        <v/>
      </c>
      <c r="K707" s="99" t="str">
        <f t="array" ref="K707">IF(A707="","",VLOOKUP(A707,基础资料!A:E,4,0))</f>
        <v/>
      </c>
      <c r="L707" s="81" t="str">
        <f t="array" ref="L707">IF(OR(A707="",J707=""),"",J707*K707)</f>
        <v/>
      </c>
      <c r="M707" s="79" t="str">
        <f t="array" ref="M707">IF(AND(D707="",G707="",J707=""),"",IF(AND(D707="",G707=""),-J707,IF(AND(D707="",J707=""),-G707,IF(AND(G707="",J707=""),D707,IF(D707="",-G707-J707,IF(G707="",D707-J707,IF(J707="",D707-G707,D707-G707-J707)))))))</f>
        <v/>
      </c>
      <c r="N707" s="99" t="str">
        <f t="array" ref="N707">IF(A707="","",VLOOKUP(A707,基础资料!A:E,4,0))</f>
        <v/>
      </c>
      <c r="O707" s="81" t="str">
        <f t="array" ref="O707">IF(OR(A707="",M707=""),"",N707*M707)</f>
        <v/>
      </c>
    </row>
    <row r="708" spans="1:15" s="44" customFormat="1">
      <c r="A708" s="15"/>
      <c r="B708" s="73"/>
      <c r="C708" s="73"/>
      <c r="D708" s="74" t="str">
        <f t="array" ref="D708">IF(SUMPRODUCT((成品明细表!$A$6:$A$1000&gt;=$G$4)*(成品明细表!$A$6:$A$1000&lt;=$H$4)*(成品明细表!$C$6:$C$1000=$A708)*(成品明细表!$F$6:$F$1000))=0,"",SUMPRODUCT((成品明细表!$A$6:$A$1000&gt;=$G$4)*(成品明细表!$A$6:$A$1000&lt;=$H$4)*(成品明细表!$C$6:$C$1000=$A708)*(成品明细表!$F$6:$F$1000)))</f>
        <v/>
      </c>
      <c r="E708" s="75" t="str">
        <f t="array" ref="E708">IF(A708="","",VLOOKUP(A708,基础资料!A:E,4,0))</f>
        <v/>
      </c>
      <c r="F708" s="76" t="str">
        <f t="array" ref="F708">IF(OR(A708="",D708=""),"",E708*D708)</f>
        <v/>
      </c>
      <c r="G708" s="74" t="str">
        <f t="array" ref="G708">IF(SUMPRODUCT((成品明细表!$A$6:$A$1000&gt;=$G$4)*(成品明细表!$A$6:$A$1000&lt;=$H$4)*(成品明细表!$C$6:$C$1000=$A708)*(成品明细表!$I$6:$I$1000))=0,"",SUMPRODUCT((成品明细表!$A$6:$A$1000&gt;=$G$4)*(成品明细表!$A$6:$A$1000&lt;=$H$4)*(成品明细表!$C$6:$C$1000=$A708)*(成品明细表!$I$6:$I$1000)))</f>
        <v/>
      </c>
      <c r="H708" s="75" t="str">
        <f t="array" ref="H708">IF(A708="","",VLOOKUP(A708,基础资料!A:E,4,0))</f>
        <v/>
      </c>
      <c r="I708" s="76" t="str">
        <f t="array" ref="I708">IF(OR(A708="",G708=""),"",G708*H708)</f>
        <v/>
      </c>
      <c r="J708" s="74" t="str">
        <f t="array" ref="J708">IF(SUMPRODUCT((成品明细表!$A$6:$A$1000&gt;=$G$4)*(成品明细表!$A$6:$A$1000&lt;=$H$4)*(成品明细表!$C$6:$C$1000=$A708)*(成品明细表!$L$6:$L$1000))=0,"",SUMPRODUCT((成品明细表!$A$6:$A$1000&gt;=$G$4)*(成品明细表!$A$6:$A$1000&lt;=$H$4)*(成品明细表!$C$6:$C$1000=$A708)*(成品明细表!$L$6:$L$1000)))</f>
        <v/>
      </c>
      <c r="K708" s="98" t="str">
        <f t="array" ref="K708">IF(A708="","",VLOOKUP(A708,基础资料!A:E,4,0))</f>
        <v/>
      </c>
      <c r="L708" s="76" t="str">
        <f t="array" ref="L708">IF(OR(A708="",J708=""),"",J708*K708)</f>
        <v/>
      </c>
      <c r="M708" s="74" t="str">
        <f t="array" ref="M708">IF(AND(D708="",G708="",J708=""),"",IF(AND(D708="",G708=""),-J708,IF(AND(D708="",J708=""),-G708,IF(AND(G708="",J708=""),D708,IF(D708="",-G708-J708,IF(G708="",D708-J708,IF(J708="",D708-G708,D708-G708-J708)))))))</f>
        <v/>
      </c>
      <c r="N708" s="98" t="str">
        <f t="array" ref="N708">IF(A708="","",VLOOKUP(A708,基础资料!A:E,4,0))</f>
        <v/>
      </c>
      <c r="O708" s="76" t="str">
        <f t="array" ref="O708">IF(OR(A708="",M708=""),"",N708*M708)</f>
        <v/>
      </c>
    </row>
    <row r="709" spans="1:15" s="44" customFormat="1">
      <c r="A709" s="77"/>
      <c r="B709" s="78"/>
      <c r="C709" s="78"/>
      <c r="D709" s="79" t="str">
        <f t="array" ref="D709">IF(SUMPRODUCT((成品明细表!$A$6:$A$1000&gt;=$G$4)*(成品明细表!$A$6:$A$1000&lt;=$H$4)*(成品明细表!$C$6:$C$1000=$A709)*(成品明细表!$F$6:$F$1000))=0,"",SUMPRODUCT((成品明细表!$A$6:$A$1000&gt;=$G$4)*(成品明细表!$A$6:$A$1000&lt;=$H$4)*(成品明细表!$C$6:$C$1000=$A709)*(成品明细表!$F$6:$F$1000)))</f>
        <v/>
      </c>
      <c r="E709" s="80" t="str">
        <f t="array" ref="E709">IF(A709="","",VLOOKUP(A709,基础资料!A:E,4,0))</f>
        <v/>
      </c>
      <c r="F709" s="81" t="str">
        <f t="array" ref="F709">IF(OR(A709="",D709=""),"",E709*D709)</f>
        <v/>
      </c>
      <c r="G709" s="79" t="str">
        <f t="array" ref="G709">IF(SUMPRODUCT((成品明细表!$A$6:$A$1000&gt;=$G$4)*(成品明细表!$A$6:$A$1000&lt;=$H$4)*(成品明细表!$C$6:$C$1000=$A709)*(成品明细表!$I$6:$I$1000))=0,"",SUMPRODUCT((成品明细表!$A$6:$A$1000&gt;=$G$4)*(成品明细表!$A$6:$A$1000&lt;=$H$4)*(成品明细表!$C$6:$C$1000=$A709)*(成品明细表!$I$6:$I$1000)))</f>
        <v/>
      </c>
      <c r="H709" s="80" t="str">
        <f t="array" ref="H709">IF(A709="","",VLOOKUP(A709,基础资料!A:E,4,0))</f>
        <v/>
      </c>
      <c r="I709" s="81" t="str">
        <f t="array" ref="I709">IF(OR(A709="",G709=""),"",G709*H709)</f>
        <v/>
      </c>
      <c r="J709" s="79" t="str">
        <f t="array" ref="J709">IF(SUMPRODUCT((成品明细表!$A$6:$A$1000&gt;=$G$4)*(成品明细表!$A$6:$A$1000&lt;=$H$4)*(成品明细表!$C$6:$C$1000=$A709)*(成品明细表!$L$6:$L$1000))=0,"",SUMPRODUCT((成品明细表!$A$6:$A$1000&gt;=$G$4)*(成品明细表!$A$6:$A$1000&lt;=$H$4)*(成品明细表!$C$6:$C$1000=$A709)*(成品明细表!$L$6:$L$1000)))</f>
        <v/>
      </c>
      <c r="K709" s="99" t="str">
        <f t="array" ref="K709">IF(A709="","",VLOOKUP(A709,基础资料!A:E,4,0))</f>
        <v/>
      </c>
      <c r="L709" s="81" t="str">
        <f t="array" ref="L709">IF(OR(A709="",J709=""),"",J709*K709)</f>
        <v/>
      </c>
      <c r="M709" s="79" t="str">
        <f t="array" ref="M709">IF(AND(D709="",G709="",J709=""),"",IF(AND(D709="",G709=""),-J709,IF(AND(D709="",J709=""),-G709,IF(AND(G709="",J709=""),D709,IF(D709="",-G709-J709,IF(G709="",D709-J709,IF(J709="",D709-G709,D709-G709-J709)))))))</f>
        <v/>
      </c>
      <c r="N709" s="99" t="str">
        <f t="array" ref="N709">IF(A709="","",VLOOKUP(A709,基础资料!A:E,4,0))</f>
        <v/>
      </c>
      <c r="O709" s="81" t="str">
        <f t="array" ref="O709">IF(OR(A709="",M709=""),"",N709*M709)</f>
        <v/>
      </c>
    </row>
    <row r="710" spans="1:15" s="44" customFormat="1">
      <c r="A710" s="15"/>
      <c r="B710" s="73"/>
      <c r="C710" s="73"/>
      <c r="D710" s="74" t="str">
        <f t="array" ref="D710">IF(SUMPRODUCT((成品明细表!$A$6:$A$1000&gt;=$G$4)*(成品明细表!$A$6:$A$1000&lt;=$H$4)*(成品明细表!$C$6:$C$1000=$A710)*(成品明细表!$F$6:$F$1000))=0,"",SUMPRODUCT((成品明细表!$A$6:$A$1000&gt;=$G$4)*(成品明细表!$A$6:$A$1000&lt;=$H$4)*(成品明细表!$C$6:$C$1000=$A710)*(成品明细表!$F$6:$F$1000)))</f>
        <v/>
      </c>
      <c r="E710" s="75" t="str">
        <f t="array" ref="E710">IF(A710="","",VLOOKUP(A710,基础资料!A:E,4,0))</f>
        <v/>
      </c>
      <c r="F710" s="76" t="str">
        <f t="array" ref="F710">IF(OR(A710="",D710=""),"",E710*D710)</f>
        <v/>
      </c>
      <c r="G710" s="74" t="str">
        <f t="array" ref="G710">IF(SUMPRODUCT((成品明细表!$A$6:$A$1000&gt;=$G$4)*(成品明细表!$A$6:$A$1000&lt;=$H$4)*(成品明细表!$C$6:$C$1000=$A710)*(成品明细表!$I$6:$I$1000))=0,"",SUMPRODUCT((成品明细表!$A$6:$A$1000&gt;=$G$4)*(成品明细表!$A$6:$A$1000&lt;=$H$4)*(成品明细表!$C$6:$C$1000=$A710)*(成品明细表!$I$6:$I$1000)))</f>
        <v/>
      </c>
      <c r="H710" s="75" t="str">
        <f t="array" ref="H710">IF(A710="","",VLOOKUP(A710,基础资料!A:E,4,0))</f>
        <v/>
      </c>
      <c r="I710" s="76" t="str">
        <f t="array" ref="I710">IF(OR(A710="",G710=""),"",G710*H710)</f>
        <v/>
      </c>
      <c r="J710" s="74" t="str">
        <f t="array" ref="J710">IF(SUMPRODUCT((成品明细表!$A$6:$A$1000&gt;=$G$4)*(成品明细表!$A$6:$A$1000&lt;=$H$4)*(成品明细表!$C$6:$C$1000=$A710)*(成品明细表!$L$6:$L$1000))=0,"",SUMPRODUCT((成品明细表!$A$6:$A$1000&gt;=$G$4)*(成品明细表!$A$6:$A$1000&lt;=$H$4)*(成品明细表!$C$6:$C$1000=$A710)*(成品明细表!$L$6:$L$1000)))</f>
        <v/>
      </c>
      <c r="K710" s="98" t="str">
        <f t="array" ref="K710">IF(A710="","",VLOOKUP(A710,基础资料!A:E,4,0))</f>
        <v/>
      </c>
      <c r="L710" s="76" t="str">
        <f t="array" ref="L710">IF(OR(A710="",J710=""),"",J710*K710)</f>
        <v/>
      </c>
      <c r="M710" s="74" t="str">
        <f t="array" ref="M710">IF(AND(D710="",G710="",J710=""),"",IF(AND(D710="",G710=""),-J710,IF(AND(D710="",J710=""),-G710,IF(AND(G710="",J710=""),D710,IF(D710="",-G710-J710,IF(G710="",D710-J710,IF(J710="",D710-G710,D710-G710-J710)))))))</f>
        <v/>
      </c>
      <c r="N710" s="98" t="str">
        <f t="array" ref="N710">IF(A710="","",VLOOKUP(A710,基础资料!A:E,4,0))</f>
        <v/>
      </c>
      <c r="O710" s="76" t="str">
        <f t="array" ref="O710">IF(OR(A710="",M710=""),"",N710*M710)</f>
        <v/>
      </c>
    </row>
    <row r="711" spans="1:15" s="44" customFormat="1">
      <c r="A711" s="77"/>
      <c r="B711" s="78"/>
      <c r="C711" s="78"/>
      <c r="D711" s="79" t="str">
        <f t="array" ref="D711">IF(SUMPRODUCT((成品明细表!$A$6:$A$1000&gt;=$G$4)*(成品明细表!$A$6:$A$1000&lt;=$H$4)*(成品明细表!$C$6:$C$1000=$A711)*(成品明细表!$F$6:$F$1000))=0,"",SUMPRODUCT((成品明细表!$A$6:$A$1000&gt;=$G$4)*(成品明细表!$A$6:$A$1000&lt;=$H$4)*(成品明细表!$C$6:$C$1000=$A711)*(成品明细表!$F$6:$F$1000)))</f>
        <v/>
      </c>
      <c r="E711" s="80" t="str">
        <f t="array" ref="E711">IF(A711="","",VLOOKUP(A711,基础资料!A:E,4,0))</f>
        <v/>
      </c>
      <c r="F711" s="81" t="str">
        <f t="array" ref="F711">IF(OR(A711="",D711=""),"",E711*D711)</f>
        <v/>
      </c>
      <c r="G711" s="79" t="str">
        <f t="array" ref="G711">IF(SUMPRODUCT((成品明细表!$A$6:$A$1000&gt;=$G$4)*(成品明细表!$A$6:$A$1000&lt;=$H$4)*(成品明细表!$C$6:$C$1000=$A711)*(成品明细表!$I$6:$I$1000))=0,"",SUMPRODUCT((成品明细表!$A$6:$A$1000&gt;=$G$4)*(成品明细表!$A$6:$A$1000&lt;=$H$4)*(成品明细表!$C$6:$C$1000=$A711)*(成品明细表!$I$6:$I$1000)))</f>
        <v/>
      </c>
      <c r="H711" s="80" t="str">
        <f t="array" ref="H711">IF(A711="","",VLOOKUP(A711,基础资料!A:E,4,0))</f>
        <v/>
      </c>
      <c r="I711" s="81" t="str">
        <f t="array" ref="I711">IF(OR(A711="",G711=""),"",G711*H711)</f>
        <v/>
      </c>
      <c r="J711" s="79" t="str">
        <f t="array" ref="J711">IF(SUMPRODUCT((成品明细表!$A$6:$A$1000&gt;=$G$4)*(成品明细表!$A$6:$A$1000&lt;=$H$4)*(成品明细表!$C$6:$C$1000=$A711)*(成品明细表!$L$6:$L$1000))=0,"",SUMPRODUCT((成品明细表!$A$6:$A$1000&gt;=$G$4)*(成品明细表!$A$6:$A$1000&lt;=$H$4)*(成品明细表!$C$6:$C$1000=$A711)*(成品明细表!$L$6:$L$1000)))</f>
        <v/>
      </c>
      <c r="K711" s="99" t="str">
        <f t="array" ref="K711">IF(A711="","",VLOOKUP(A711,基础资料!A:E,4,0))</f>
        <v/>
      </c>
      <c r="L711" s="81" t="str">
        <f t="array" ref="L711">IF(OR(A711="",J711=""),"",J711*K711)</f>
        <v/>
      </c>
      <c r="M711" s="79" t="str">
        <f t="array" ref="M711">IF(AND(D711="",G711="",J711=""),"",IF(AND(D711="",G711=""),-J711,IF(AND(D711="",J711=""),-G711,IF(AND(G711="",J711=""),D711,IF(D711="",-G711-J711,IF(G711="",D711-J711,IF(J711="",D711-G711,D711-G711-J711)))))))</f>
        <v/>
      </c>
      <c r="N711" s="99" t="str">
        <f t="array" ref="N711">IF(A711="","",VLOOKUP(A711,基础资料!A:E,4,0))</f>
        <v/>
      </c>
      <c r="O711" s="81" t="str">
        <f t="array" ref="O711">IF(OR(A711="",M711=""),"",N711*M711)</f>
        <v/>
      </c>
    </row>
    <row r="712" spans="1:15" s="44" customFormat="1">
      <c r="A712" s="15"/>
      <c r="B712" s="73"/>
      <c r="C712" s="73"/>
      <c r="D712" s="74" t="str">
        <f t="array" ref="D712">IF(SUMPRODUCT((成品明细表!$A$6:$A$1000&gt;=$G$4)*(成品明细表!$A$6:$A$1000&lt;=$H$4)*(成品明细表!$C$6:$C$1000=$A712)*(成品明细表!$F$6:$F$1000))=0,"",SUMPRODUCT((成品明细表!$A$6:$A$1000&gt;=$G$4)*(成品明细表!$A$6:$A$1000&lt;=$H$4)*(成品明细表!$C$6:$C$1000=$A712)*(成品明细表!$F$6:$F$1000)))</f>
        <v/>
      </c>
      <c r="E712" s="75" t="str">
        <f t="array" ref="E712">IF(A712="","",VLOOKUP(A712,基础资料!A:E,4,0))</f>
        <v/>
      </c>
      <c r="F712" s="76" t="str">
        <f t="array" ref="F712">IF(OR(A712="",D712=""),"",E712*D712)</f>
        <v/>
      </c>
      <c r="G712" s="74" t="str">
        <f t="array" ref="G712">IF(SUMPRODUCT((成品明细表!$A$6:$A$1000&gt;=$G$4)*(成品明细表!$A$6:$A$1000&lt;=$H$4)*(成品明细表!$C$6:$C$1000=$A712)*(成品明细表!$I$6:$I$1000))=0,"",SUMPRODUCT((成品明细表!$A$6:$A$1000&gt;=$G$4)*(成品明细表!$A$6:$A$1000&lt;=$H$4)*(成品明细表!$C$6:$C$1000=$A712)*(成品明细表!$I$6:$I$1000)))</f>
        <v/>
      </c>
      <c r="H712" s="75" t="str">
        <f t="array" ref="H712">IF(A712="","",VLOOKUP(A712,基础资料!A:E,4,0))</f>
        <v/>
      </c>
      <c r="I712" s="76" t="str">
        <f t="array" ref="I712">IF(OR(A712="",G712=""),"",G712*H712)</f>
        <v/>
      </c>
      <c r="J712" s="74" t="str">
        <f t="array" ref="J712">IF(SUMPRODUCT((成品明细表!$A$6:$A$1000&gt;=$G$4)*(成品明细表!$A$6:$A$1000&lt;=$H$4)*(成品明细表!$C$6:$C$1000=$A712)*(成品明细表!$L$6:$L$1000))=0,"",SUMPRODUCT((成品明细表!$A$6:$A$1000&gt;=$G$4)*(成品明细表!$A$6:$A$1000&lt;=$H$4)*(成品明细表!$C$6:$C$1000=$A712)*(成品明细表!$L$6:$L$1000)))</f>
        <v/>
      </c>
      <c r="K712" s="98" t="str">
        <f t="array" ref="K712">IF(A712="","",VLOOKUP(A712,基础资料!A:E,4,0))</f>
        <v/>
      </c>
      <c r="L712" s="76" t="str">
        <f t="array" ref="L712">IF(OR(A712="",J712=""),"",J712*K712)</f>
        <v/>
      </c>
      <c r="M712" s="74" t="str">
        <f t="array" ref="M712">IF(AND(D712="",G712="",J712=""),"",IF(AND(D712="",G712=""),-J712,IF(AND(D712="",J712=""),-G712,IF(AND(G712="",J712=""),D712,IF(D712="",-G712-J712,IF(G712="",D712-J712,IF(J712="",D712-G712,D712-G712-J712)))))))</f>
        <v/>
      </c>
      <c r="N712" s="98" t="str">
        <f t="array" ref="N712">IF(A712="","",VLOOKUP(A712,基础资料!A:E,4,0))</f>
        <v/>
      </c>
      <c r="O712" s="76" t="str">
        <f t="array" ref="O712">IF(OR(A712="",M712=""),"",N712*M712)</f>
        <v/>
      </c>
    </row>
    <row r="713" spans="1:15" s="44" customFormat="1">
      <c r="A713" s="77"/>
      <c r="B713" s="78"/>
      <c r="C713" s="78"/>
      <c r="D713" s="79" t="str">
        <f t="array" ref="D713">IF(SUMPRODUCT((成品明细表!$A$6:$A$1000&gt;=$G$4)*(成品明细表!$A$6:$A$1000&lt;=$H$4)*(成品明细表!$C$6:$C$1000=$A713)*(成品明细表!$F$6:$F$1000))=0,"",SUMPRODUCT((成品明细表!$A$6:$A$1000&gt;=$G$4)*(成品明细表!$A$6:$A$1000&lt;=$H$4)*(成品明细表!$C$6:$C$1000=$A713)*(成品明细表!$F$6:$F$1000)))</f>
        <v/>
      </c>
      <c r="E713" s="80" t="str">
        <f t="array" ref="E713">IF(A713="","",VLOOKUP(A713,基础资料!A:E,4,0))</f>
        <v/>
      </c>
      <c r="F713" s="81" t="str">
        <f t="array" ref="F713">IF(OR(A713="",D713=""),"",E713*D713)</f>
        <v/>
      </c>
      <c r="G713" s="79" t="str">
        <f t="array" ref="G713">IF(SUMPRODUCT((成品明细表!$A$6:$A$1000&gt;=$G$4)*(成品明细表!$A$6:$A$1000&lt;=$H$4)*(成品明细表!$C$6:$C$1000=$A713)*(成品明细表!$I$6:$I$1000))=0,"",SUMPRODUCT((成品明细表!$A$6:$A$1000&gt;=$G$4)*(成品明细表!$A$6:$A$1000&lt;=$H$4)*(成品明细表!$C$6:$C$1000=$A713)*(成品明细表!$I$6:$I$1000)))</f>
        <v/>
      </c>
      <c r="H713" s="80" t="str">
        <f t="array" ref="H713">IF(A713="","",VLOOKUP(A713,基础资料!A:E,4,0))</f>
        <v/>
      </c>
      <c r="I713" s="81" t="str">
        <f t="array" ref="I713">IF(OR(A713="",G713=""),"",G713*H713)</f>
        <v/>
      </c>
      <c r="J713" s="79" t="str">
        <f t="array" ref="J713">IF(SUMPRODUCT((成品明细表!$A$6:$A$1000&gt;=$G$4)*(成品明细表!$A$6:$A$1000&lt;=$H$4)*(成品明细表!$C$6:$C$1000=$A713)*(成品明细表!$L$6:$L$1000))=0,"",SUMPRODUCT((成品明细表!$A$6:$A$1000&gt;=$G$4)*(成品明细表!$A$6:$A$1000&lt;=$H$4)*(成品明细表!$C$6:$C$1000=$A713)*(成品明细表!$L$6:$L$1000)))</f>
        <v/>
      </c>
      <c r="K713" s="99" t="str">
        <f t="array" ref="K713">IF(A713="","",VLOOKUP(A713,基础资料!A:E,4,0))</f>
        <v/>
      </c>
      <c r="L713" s="81" t="str">
        <f t="array" ref="L713">IF(OR(A713="",J713=""),"",J713*K713)</f>
        <v/>
      </c>
      <c r="M713" s="79" t="str">
        <f t="array" ref="M713">IF(AND(D713="",G713="",J713=""),"",IF(AND(D713="",G713=""),-J713,IF(AND(D713="",J713=""),-G713,IF(AND(G713="",J713=""),D713,IF(D713="",-G713-J713,IF(G713="",D713-J713,IF(J713="",D713-G713,D713-G713-J713)))))))</f>
        <v/>
      </c>
      <c r="N713" s="99" t="str">
        <f t="array" ref="N713">IF(A713="","",VLOOKUP(A713,基础资料!A:E,4,0))</f>
        <v/>
      </c>
      <c r="O713" s="81" t="str">
        <f t="array" ref="O713">IF(OR(A713="",M713=""),"",N713*M713)</f>
        <v/>
      </c>
    </row>
    <row r="714" spans="1:15" s="44" customFormat="1">
      <c r="A714" s="15"/>
      <c r="B714" s="73"/>
      <c r="C714" s="73"/>
      <c r="D714" s="74" t="str">
        <f t="array" ref="D714">IF(SUMPRODUCT((成品明细表!$A$6:$A$1000&gt;=$G$4)*(成品明细表!$A$6:$A$1000&lt;=$H$4)*(成品明细表!$C$6:$C$1000=$A714)*(成品明细表!$F$6:$F$1000))=0,"",SUMPRODUCT((成品明细表!$A$6:$A$1000&gt;=$G$4)*(成品明细表!$A$6:$A$1000&lt;=$H$4)*(成品明细表!$C$6:$C$1000=$A714)*(成品明细表!$F$6:$F$1000)))</f>
        <v/>
      </c>
      <c r="E714" s="75" t="str">
        <f t="array" ref="E714">IF(A714="","",VLOOKUP(A714,基础资料!A:E,4,0))</f>
        <v/>
      </c>
      <c r="F714" s="76" t="str">
        <f t="array" ref="F714">IF(OR(A714="",D714=""),"",E714*D714)</f>
        <v/>
      </c>
      <c r="G714" s="74" t="str">
        <f t="array" ref="G714">IF(SUMPRODUCT((成品明细表!$A$6:$A$1000&gt;=$G$4)*(成品明细表!$A$6:$A$1000&lt;=$H$4)*(成品明细表!$C$6:$C$1000=$A714)*(成品明细表!$I$6:$I$1000))=0,"",SUMPRODUCT((成品明细表!$A$6:$A$1000&gt;=$G$4)*(成品明细表!$A$6:$A$1000&lt;=$H$4)*(成品明细表!$C$6:$C$1000=$A714)*(成品明细表!$I$6:$I$1000)))</f>
        <v/>
      </c>
      <c r="H714" s="75" t="str">
        <f t="array" ref="H714">IF(A714="","",VLOOKUP(A714,基础资料!A:E,4,0))</f>
        <v/>
      </c>
      <c r="I714" s="76" t="str">
        <f t="array" ref="I714">IF(OR(A714="",G714=""),"",G714*H714)</f>
        <v/>
      </c>
      <c r="J714" s="74" t="str">
        <f t="array" ref="J714">IF(SUMPRODUCT((成品明细表!$A$6:$A$1000&gt;=$G$4)*(成品明细表!$A$6:$A$1000&lt;=$H$4)*(成品明细表!$C$6:$C$1000=$A714)*(成品明细表!$L$6:$L$1000))=0,"",SUMPRODUCT((成品明细表!$A$6:$A$1000&gt;=$G$4)*(成品明细表!$A$6:$A$1000&lt;=$H$4)*(成品明细表!$C$6:$C$1000=$A714)*(成品明细表!$L$6:$L$1000)))</f>
        <v/>
      </c>
      <c r="K714" s="98" t="str">
        <f t="array" ref="K714">IF(A714="","",VLOOKUP(A714,基础资料!A:E,4,0))</f>
        <v/>
      </c>
      <c r="L714" s="76" t="str">
        <f t="array" ref="L714">IF(OR(A714="",J714=""),"",J714*K714)</f>
        <v/>
      </c>
      <c r="M714" s="74" t="str">
        <f t="array" ref="M714">IF(AND(D714="",G714="",J714=""),"",IF(AND(D714="",G714=""),-J714,IF(AND(D714="",J714=""),-G714,IF(AND(G714="",J714=""),D714,IF(D714="",-G714-J714,IF(G714="",D714-J714,IF(J714="",D714-G714,D714-G714-J714)))))))</f>
        <v/>
      </c>
      <c r="N714" s="98" t="str">
        <f t="array" ref="N714">IF(A714="","",VLOOKUP(A714,基础资料!A:E,4,0))</f>
        <v/>
      </c>
      <c r="O714" s="76" t="str">
        <f t="array" ref="O714">IF(OR(A714="",M714=""),"",N714*M714)</f>
        <v/>
      </c>
    </row>
    <row r="715" spans="1:15" s="44" customFormat="1">
      <c r="A715" s="77"/>
      <c r="B715" s="78"/>
      <c r="C715" s="78"/>
      <c r="D715" s="79" t="str">
        <f t="array" ref="D715">IF(SUMPRODUCT((成品明细表!$A$6:$A$1000&gt;=$G$4)*(成品明细表!$A$6:$A$1000&lt;=$H$4)*(成品明细表!$C$6:$C$1000=$A715)*(成品明细表!$F$6:$F$1000))=0,"",SUMPRODUCT((成品明细表!$A$6:$A$1000&gt;=$G$4)*(成品明细表!$A$6:$A$1000&lt;=$H$4)*(成品明细表!$C$6:$C$1000=$A715)*(成品明细表!$F$6:$F$1000)))</f>
        <v/>
      </c>
      <c r="E715" s="80" t="str">
        <f t="array" ref="E715">IF(A715="","",VLOOKUP(A715,基础资料!A:E,4,0))</f>
        <v/>
      </c>
      <c r="F715" s="81" t="str">
        <f t="array" ref="F715">IF(OR(A715="",D715=""),"",E715*D715)</f>
        <v/>
      </c>
      <c r="G715" s="79" t="str">
        <f t="array" ref="G715">IF(SUMPRODUCT((成品明细表!$A$6:$A$1000&gt;=$G$4)*(成品明细表!$A$6:$A$1000&lt;=$H$4)*(成品明细表!$C$6:$C$1000=$A715)*(成品明细表!$I$6:$I$1000))=0,"",SUMPRODUCT((成品明细表!$A$6:$A$1000&gt;=$G$4)*(成品明细表!$A$6:$A$1000&lt;=$H$4)*(成品明细表!$C$6:$C$1000=$A715)*(成品明细表!$I$6:$I$1000)))</f>
        <v/>
      </c>
      <c r="H715" s="80" t="str">
        <f t="array" ref="H715">IF(A715="","",VLOOKUP(A715,基础资料!A:E,4,0))</f>
        <v/>
      </c>
      <c r="I715" s="81" t="str">
        <f t="array" ref="I715">IF(OR(A715="",G715=""),"",G715*H715)</f>
        <v/>
      </c>
      <c r="J715" s="79" t="str">
        <f t="array" ref="J715">IF(SUMPRODUCT((成品明细表!$A$6:$A$1000&gt;=$G$4)*(成品明细表!$A$6:$A$1000&lt;=$H$4)*(成品明细表!$C$6:$C$1000=$A715)*(成品明细表!$L$6:$L$1000))=0,"",SUMPRODUCT((成品明细表!$A$6:$A$1000&gt;=$G$4)*(成品明细表!$A$6:$A$1000&lt;=$H$4)*(成品明细表!$C$6:$C$1000=$A715)*(成品明细表!$L$6:$L$1000)))</f>
        <v/>
      </c>
      <c r="K715" s="99" t="str">
        <f t="array" ref="K715">IF(A715="","",VLOOKUP(A715,基础资料!A:E,4,0))</f>
        <v/>
      </c>
      <c r="L715" s="81" t="str">
        <f t="array" ref="L715">IF(OR(A715="",J715=""),"",J715*K715)</f>
        <v/>
      </c>
      <c r="M715" s="79" t="str">
        <f t="array" ref="M715">IF(AND(D715="",G715="",J715=""),"",IF(AND(D715="",G715=""),-J715,IF(AND(D715="",J715=""),-G715,IF(AND(G715="",J715=""),D715,IF(D715="",-G715-J715,IF(G715="",D715-J715,IF(J715="",D715-G715,D715-G715-J715)))))))</f>
        <v/>
      </c>
      <c r="N715" s="99" t="str">
        <f t="array" ref="N715">IF(A715="","",VLOOKUP(A715,基础资料!A:E,4,0))</f>
        <v/>
      </c>
      <c r="O715" s="81" t="str">
        <f t="array" ref="O715">IF(OR(A715="",M715=""),"",N715*M715)</f>
        <v/>
      </c>
    </row>
    <row r="716" spans="1:15" s="44" customFormat="1">
      <c r="A716" s="15"/>
      <c r="B716" s="73"/>
      <c r="C716" s="73"/>
      <c r="D716" s="74" t="str">
        <f t="array" ref="D716">IF(SUMPRODUCT((成品明细表!$A$6:$A$1000&gt;=$G$4)*(成品明细表!$A$6:$A$1000&lt;=$H$4)*(成品明细表!$C$6:$C$1000=$A716)*(成品明细表!$F$6:$F$1000))=0,"",SUMPRODUCT((成品明细表!$A$6:$A$1000&gt;=$G$4)*(成品明细表!$A$6:$A$1000&lt;=$H$4)*(成品明细表!$C$6:$C$1000=$A716)*(成品明细表!$F$6:$F$1000)))</f>
        <v/>
      </c>
      <c r="E716" s="75" t="str">
        <f t="array" ref="E716">IF(A716="","",VLOOKUP(A716,基础资料!A:E,4,0))</f>
        <v/>
      </c>
      <c r="F716" s="76" t="str">
        <f t="array" ref="F716">IF(OR(A716="",D716=""),"",E716*D716)</f>
        <v/>
      </c>
      <c r="G716" s="74" t="str">
        <f t="array" ref="G716">IF(SUMPRODUCT((成品明细表!$A$6:$A$1000&gt;=$G$4)*(成品明细表!$A$6:$A$1000&lt;=$H$4)*(成品明细表!$C$6:$C$1000=$A716)*(成品明细表!$I$6:$I$1000))=0,"",SUMPRODUCT((成品明细表!$A$6:$A$1000&gt;=$G$4)*(成品明细表!$A$6:$A$1000&lt;=$H$4)*(成品明细表!$C$6:$C$1000=$A716)*(成品明细表!$I$6:$I$1000)))</f>
        <v/>
      </c>
      <c r="H716" s="75" t="str">
        <f t="array" ref="H716">IF(A716="","",VLOOKUP(A716,基础资料!A:E,4,0))</f>
        <v/>
      </c>
      <c r="I716" s="76" t="str">
        <f t="array" ref="I716">IF(OR(A716="",G716=""),"",G716*H716)</f>
        <v/>
      </c>
      <c r="J716" s="74" t="str">
        <f t="array" ref="J716">IF(SUMPRODUCT((成品明细表!$A$6:$A$1000&gt;=$G$4)*(成品明细表!$A$6:$A$1000&lt;=$H$4)*(成品明细表!$C$6:$C$1000=$A716)*(成品明细表!$L$6:$L$1000))=0,"",SUMPRODUCT((成品明细表!$A$6:$A$1000&gt;=$G$4)*(成品明细表!$A$6:$A$1000&lt;=$H$4)*(成品明细表!$C$6:$C$1000=$A716)*(成品明细表!$L$6:$L$1000)))</f>
        <v/>
      </c>
      <c r="K716" s="98" t="str">
        <f t="array" ref="K716">IF(A716="","",VLOOKUP(A716,基础资料!A:E,4,0))</f>
        <v/>
      </c>
      <c r="L716" s="76" t="str">
        <f t="array" ref="L716">IF(OR(A716="",J716=""),"",J716*K716)</f>
        <v/>
      </c>
      <c r="M716" s="74" t="str">
        <f t="array" ref="M716">IF(AND(D716="",G716="",J716=""),"",IF(AND(D716="",G716=""),-J716,IF(AND(D716="",J716=""),-G716,IF(AND(G716="",J716=""),D716,IF(D716="",-G716-J716,IF(G716="",D716-J716,IF(J716="",D716-G716,D716-G716-J716)))))))</f>
        <v/>
      </c>
      <c r="N716" s="98" t="str">
        <f t="array" ref="N716">IF(A716="","",VLOOKUP(A716,基础资料!A:E,4,0))</f>
        <v/>
      </c>
      <c r="O716" s="76" t="str">
        <f t="array" ref="O716">IF(OR(A716="",M716=""),"",N716*M716)</f>
        <v/>
      </c>
    </row>
    <row r="717" spans="1:15" s="44" customFormat="1">
      <c r="A717" s="77"/>
      <c r="B717" s="78"/>
      <c r="C717" s="78"/>
      <c r="D717" s="79" t="str">
        <f t="array" ref="D717">IF(SUMPRODUCT((成品明细表!$A$6:$A$1000&gt;=$G$4)*(成品明细表!$A$6:$A$1000&lt;=$H$4)*(成品明细表!$C$6:$C$1000=$A717)*(成品明细表!$F$6:$F$1000))=0,"",SUMPRODUCT((成品明细表!$A$6:$A$1000&gt;=$G$4)*(成品明细表!$A$6:$A$1000&lt;=$H$4)*(成品明细表!$C$6:$C$1000=$A717)*(成品明细表!$F$6:$F$1000)))</f>
        <v/>
      </c>
      <c r="E717" s="80" t="str">
        <f t="array" ref="E717">IF(A717="","",VLOOKUP(A717,基础资料!A:E,4,0))</f>
        <v/>
      </c>
      <c r="F717" s="81" t="str">
        <f t="array" ref="F717">IF(OR(A717="",D717=""),"",E717*D717)</f>
        <v/>
      </c>
      <c r="G717" s="79" t="str">
        <f t="array" ref="G717">IF(SUMPRODUCT((成品明细表!$A$6:$A$1000&gt;=$G$4)*(成品明细表!$A$6:$A$1000&lt;=$H$4)*(成品明细表!$C$6:$C$1000=$A717)*(成品明细表!$I$6:$I$1000))=0,"",SUMPRODUCT((成品明细表!$A$6:$A$1000&gt;=$G$4)*(成品明细表!$A$6:$A$1000&lt;=$H$4)*(成品明细表!$C$6:$C$1000=$A717)*(成品明细表!$I$6:$I$1000)))</f>
        <v/>
      </c>
      <c r="H717" s="80" t="str">
        <f t="array" ref="H717">IF(A717="","",VLOOKUP(A717,基础资料!A:E,4,0))</f>
        <v/>
      </c>
      <c r="I717" s="81" t="str">
        <f t="array" ref="I717">IF(OR(A717="",G717=""),"",G717*H717)</f>
        <v/>
      </c>
      <c r="J717" s="79" t="str">
        <f t="array" ref="J717">IF(SUMPRODUCT((成品明细表!$A$6:$A$1000&gt;=$G$4)*(成品明细表!$A$6:$A$1000&lt;=$H$4)*(成品明细表!$C$6:$C$1000=$A717)*(成品明细表!$L$6:$L$1000))=0,"",SUMPRODUCT((成品明细表!$A$6:$A$1000&gt;=$G$4)*(成品明细表!$A$6:$A$1000&lt;=$H$4)*(成品明细表!$C$6:$C$1000=$A717)*(成品明细表!$L$6:$L$1000)))</f>
        <v/>
      </c>
      <c r="K717" s="99" t="str">
        <f t="array" ref="K717">IF(A717="","",VLOOKUP(A717,基础资料!A:E,4,0))</f>
        <v/>
      </c>
      <c r="L717" s="81" t="str">
        <f t="array" ref="L717">IF(OR(A717="",J717=""),"",J717*K717)</f>
        <v/>
      </c>
      <c r="M717" s="79" t="str">
        <f t="array" ref="M717">IF(AND(D717="",G717="",J717=""),"",IF(AND(D717="",G717=""),-J717,IF(AND(D717="",J717=""),-G717,IF(AND(G717="",J717=""),D717,IF(D717="",-G717-J717,IF(G717="",D717-J717,IF(J717="",D717-G717,D717-G717-J717)))))))</f>
        <v/>
      </c>
      <c r="N717" s="99" t="str">
        <f t="array" ref="N717">IF(A717="","",VLOOKUP(A717,基础资料!A:E,4,0))</f>
        <v/>
      </c>
      <c r="O717" s="81" t="str">
        <f t="array" ref="O717">IF(OR(A717="",M717=""),"",N717*M717)</f>
        <v/>
      </c>
    </row>
    <row r="718" spans="1:15" s="44" customFormat="1">
      <c r="A718" s="15"/>
      <c r="B718" s="73"/>
      <c r="C718" s="73"/>
      <c r="D718" s="74" t="str">
        <f t="array" ref="D718">IF(SUMPRODUCT((成品明细表!$A$6:$A$1000&gt;=$G$4)*(成品明细表!$A$6:$A$1000&lt;=$H$4)*(成品明细表!$C$6:$C$1000=$A718)*(成品明细表!$F$6:$F$1000))=0,"",SUMPRODUCT((成品明细表!$A$6:$A$1000&gt;=$G$4)*(成品明细表!$A$6:$A$1000&lt;=$H$4)*(成品明细表!$C$6:$C$1000=$A718)*(成品明细表!$F$6:$F$1000)))</f>
        <v/>
      </c>
      <c r="E718" s="75" t="str">
        <f t="array" ref="E718">IF(A718="","",VLOOKUP(A718,基础资料!A:E,4,0))</f>
        <v/>
      </c>
      <c r="F718" s="76" t="str">
        <f t="array" ref="F718">IF(OR(A718="",D718=""),"",E718*D718)</f>
        <v/>
      </c>
      <c r="G718" s="74" t="str">
        <f t="array" ref="G718">IF(SUMPRODUCT((成品明细表!$A$6:$A$1000&gt;=$G$4)*(成品明细表!$A$6:$A$1000&lt;=$H$4)*(成品明细表!$C$6:$C$1000=$A718)*(成品明细表!$I$6:$I$1000))=0,"",SUMPRODUCT((成品明细表!$A$6:$A$1000&gt;=$G$4)*(成品明细表!$A$6:$A$1000&lt;=$H$4)*(成品明细表!$C$6:$C$1000=$A718)*(成品明细表!$I$6:$I$1000)))</f>
        <v/>
      </c>
      <c r="H718" s="75" t="str">
        <f t="array" ref="H718">IF(A718="","",VLOOKUP(A718,基础资料!A:E,4,0))</f>
        <v/>
      </c>
      <c r="I718" s="76" t="str">
        <f t="array" ref="I718">IF(OR(A718="",G718=""),"",G718*H718)</f>
        <v/>
      </c>
      <c r="J718" s="74" t="str">
        <f t="array" ref="J718">IF(SUMPRODUCT((成品明细表!$A$6:$A$1000&gt;=$G$4)*(成品明细表!$A$6:$A$1000&lt;=$H$4)*(成品明细表!$C$6:$C$1000=$A718)*(成品明细表!$L$6:$L$1000))=0,"",SUMPRODUCT((成品明细表!$A$6:$A$1000&gt;=$G$4)*(成品明细表!$A$6:$A$1000&lt;=$H$4)*(成品明细表!$C$6:$C$1000=$A718)*(成品明细表!$L$6:$L$1000)))</f>
        <v/>
      </c>
      <c r="K718" s="98" t="str">
        <f t="array" ref="K718">IF(A718="","",VLOOKUP(A718,基础资料!A:E,4,0))</f>
        <v/>
      </c>
      <c r="L718" s="76" t="str">
        <f t="array" ref="L718">IF(OR(A718="",J718=""),"",J718*K718)</f>
        <v/>
      </c>
      <c r="M718" s="74" t="str">
        <f t="array" ref="M718">IF(AND(D718="",G718="",J718=""),"",IF(AND(D718="",G718=""),-J718,IF(AND(D718="",J718=""),-G718,IF(AND(G718="",J718=""),D718,IF(D718="",-G718-J718,IF(G718="",D718-J718,IF(J718="",D718-G718,D718-G718-J718)))))))</f>
        <v/>
      </c>
      <c r="N718" s="98" t="str">
        <f t="array" ref="N718">IF(A718="","",VLOOKUP(A718,基础资料!A:E,4,0))</f>
        <v/>
      </c>
      <c r="O718" s="76" t="str">
        <f t="array" ref="O718">IF(OR(A718="",M718=""),"",N718*M718)</f>
        <v/>
      </c>
    </row>
    <row r="719" spans="1:15" s="44" customFormat="1">
      <c r="A719" s="77"/>
      <c r="B719" s="78"/>
      <c r="C719" s="78"/>
      <c r="D719" s="79" t="str">
        <f t="array" ref="D719">IF(SUMPRODUCT((成品明细表!$A$6:$A$1000&gt;=$G$4)*(成品明细表!$A$6:$A$1000&lt;=$H$4)*(成品明细表!$C$6:$C$1000=$A719)*(成品明细表!$F$6:$F$1000))=0,"",SUMPRODUCT((成品明细表!$A$6:$A$1000&gt;=$G$4)*(成品明细表!$A$6:$A$1000&lt;=$H$4)*(成品明细表!$C$6:$C$1000=$A719)*(成品明细表!$F$6:$F$1000)))</f>
        <v/>
      </c>
      <c r="E719" s="80" t="str">
        <f t="array" ref="E719">IF(A719="","",VLOOKUP(A719,基础资料!A:E,4,0))</f>
        <v/>
      </c>
      <c r="F719" s="81" t="str">
        <f t="array" ref="F719">IF(OR(A719="",D719=""),"",E719*D719)</f>
        <v/>
      </c>
      <c r="G719" s="79" t="str">
        <f t="array" ref="G719">IF(SUMPRODUCT((成品明细表!$A$6:$A$1000&gt;=$G$4)*(成品明细表!$A$6:$A$1000&lt;=$H$4)*(成品明细表!$C$6:$C$1000=$A719)*(成品明细表!$I$6:$I$1000))=0,"",SUMPRODUCT((成品明细表!$A$6:$A$1000&gt;=$G$4)*(成品明细表!$A$6:$A$1000&lt;=$H$4)*(成品明细表!$C$6:$C$1000=$A719)*(成品明细表!$I$6:$I$1000)))</f>
        <v/>
      </c>
      <c r="H719" s="80" t="str">
        <f t="array" ref="H719">IF(A719="","",VLOOKUP(A719,基础资料!A:E,4,0))</f>
        <v/>
      </c>
      <c r="I719" s="81" t="str">
        <f t="array" ref="I719">IF(OR(A719="",G719=""),"",G719*H719)</f>
        <v/>
      </c>
      <c r="J719" s="79" t="str">
        <f t="array" ref="J719">IF(SUMPRODUCT((成品明细表!$A$6:$A$1000&gt;=$G$4)*(成品明细表!$A$6:$A$1000&lt;=$H$4)*(成品明细表!$C$6:$C$1000=$A719)*(成品明细表!$L$6:$L$1000))=0,"",SUMPRODUCT((成品明细表!$A$6:$A$1000&gt;=$G$4)*(成品明细表!$A$6:$A$1000&lt;=$H$4)*(成品明细表!$C$6:$C$1000=$A719)*(成品明细表!$L$6:$L$1000)))</f>
        <v/>
      </c>
      <c r="K719" s="99" t="str">
        <f t="array" ref="K719">IF(A719="","",VLOOKUP(A719,基础资料!A:E,4,0))</f>
        <v/>
      </c>
      <c r="L719" s="81" t="str">
        <f t="array" ref="L719">IF(OR(A719="",J719=""),"",J719*K719)</f>
        <v/>
      </c>
      <c r="M719" s="79" t="str">
        <f t="array" ref="M719">IF(AND(D719="",G719="",J719=""),"",IF(AND(D719="",G719=""),-J719,IF(AND(D719="",J719=""),-G719,IF(AND(G719="",J719=""),D719,IF(D719="",-G719-J719,IF(G719="",D719-J719,IF(J719="",D719-G719,D719-G719-J719)))))))</f>
        <v/>
      </c>
      <c r="N719" s="99" t="str">
        <f t="array" ref="N719">IF(A719="","",VLOOKUP(A719,基础资料!A:E,4,0))</f>
        <v/>
      </c>
      <c r="O719" s="81" t="str">
        <f t="array" ref="O719">IF(OR(A719="",M719=""),"",N719*M719)</f>
        <v/>
      </c>
    </row>
    <row r="720" spans="1:15" s="44" customFormat="1">
      <c r="A720" s="15"/>
      <c r="B720" s="73"/>
      <c r="C720" s="73"/>
      <c r="D720" s="74" t="str">
        <f t="array" ref="D720">IF(SUMPRODUCT((成品明细表!$A$6:$A$1000&gt;=$G$4)*(成品明细表!$A$6:$A$1000&lt;=$H$4)*(成品明细表!$C$6:$C$1000=$A720)*(成品明细表!$F$6:$F$1000))=0,"",SUMPRODUCT((成品明细表!$A$6:$A$1000&gt;=$G$4)*(成品明细表!$A$6:$A$1000&lt;=$H$4)*(成品明细表!$C$6:$C$1000=$A720)*(成品明细表!$F$6:$F$1000)))</f>
        <v/>
      </c>
      <c r="E720" s="75" t="str">
        <f t="array" ref="E720">IF(A720="","",VLOOKUP(A720,基础资料!A:E,4,0))</f>
        <v/>
      </c>
      <c r="F720" s="76" t="str">
        <f t="array" ref="F720">IF(OR(A720="",D720=""),"",E720*D720)</f>
        <v/>
      </c>
      <c r="G720" s="74" t="str">
        <f t="array" ref="G720">IF(SUMPRODUCT((成品明细表!$A$6:$A$1000&gt;=$G$4)*(成品明细表!$A$6:$A$1000&lt;=$H$4)*(成品明细表!$C$6:$C$1000=$A720)*(成品明细表!$I$6:$I$1000))=0,"",SUMPRODUCT((成品明细表!$A$6:$A$1000&gt;=$G$4)*(成品明细表!$A$6:$A$1000&lt;=$H$4)*(成品明细表!$C$6:$C$1000=$A720)*(成品明细表!$I$6:$I$1000)))</f>
        <v/>
      </c>
      <c r="H720" s="75" t="str">
        <f t="array" ref="H720">IF(A720="","",VLOOKUP(A720,基础资料!A:E,4,0))</f>
        <v/>
      </c>
      <c r="I720" s="76" t="str">
        <f t="array" ref="I720">IF(OR(A720="",G720=""),"",G720*H720)</f>
        <v/>
      </c>
      <c r="J720" s="74" t="str">
        <f t="array" ref="J720">IF(SUMPRODUCT((成品明细表!$A$6:$A$1000&gt;=$G$4)*(成品明细表!$A$6:$A$1000&lt;=$H$4)*(成品明细表!$C$6:$C$1000=$A720)*(成品明细表!$L$6:$L$1000))=0,"",SUMPRODUCT((成品明细表!$A$6:$A$1000&gt;=$G$4)*(成品明细表!$A$6:$A$1000&lt;=$H$4)*(成品明细表!$C$6:$C$1000=$A720)*(成品明细表!$L$6:$L$1000)))</f>
        <v/>
      </c>
      <c r="K720" s="98" t="str">
        <f t="array" ref="K720">IF(A720="","",VLOOKUP(A720,基础资料!A:E,4,0))</f>
        <v/>
      </c>
      <c r="L720" s="76" t="str">
        <f t="array" ref="L720">IF(OR(A720="",J720=""),"",J720*K720)</f>
        <v/>
      </c>
      <c r="M720" s="74" t="str">
        <f t="array" ref="M720">IF(AND(D720="",G720="",J720=""),"",IF(AND(D720="",G720=""),-J720,IF(AND(D720="",J720=""),-G720,IF(AND(G720="",J720=""),D720,IF(D720="",-G720-J720,IF(G720="",D720-J720,IF(J720="",D720-G720,D720-G720-J720)))))))</f>
        <v/>
      </c>
      <c r="N720" s="98" t="str">
        <f t="array" ref="N720">IF(A720="","",VLOOKUP(A720,基础资料!A:E,4,0))</f>
        <v/>
      </c>
      <c r="O720" s="76" t="str">
        <f t="array" ref="O720">IF(OR(A720="",M720=""),"",N720*M720)</f>
        <v/>
      </c>
    </row>
    <row r="721" spans="1:15" s="44" customFormat="1">
      <c r="A721" s="77"/>
      <c r="B721" s="78"/>
      <c r="C721" s="78"/>
      <c r="D721" s="79" t="str">
        <f t="array" ref="D721">IF(SUMPRODUCT((成品明细表!$A$6:$A$1000&gt;=$G$4)*(成品明细表!$A$6:$A$1000&lt;=$H$4)*(成品明细表!$C$6:$C$1000=$A721)*(成品明细表!$F$6:$F$1000))=0,"",SUMPRODUCT((成品明细表!$A$6:$A$1000&gt;=$G$4)*(成品明细表!$A$6:$A$1000&lt;=$H$4)*(成品明细表!$C$6:$C$1000=$A721)*(成品明细表!$F$6:$F$1000)))</f>
        <v/>
      </c>
      <c r="E721" s="80" t="str">
        <f t="array" ref="E721">IF(A721="","",VLOOKUP(A721,基础资料!A:E,4,0))</f>
        <v/>
      </c>
      <c r="F721" s="81" t="str">
        <f t="array" ref="F721">IF(OR(A721="",D721=""),"",E721*D721)</f>
        <v/>
      </c>
      <c r="G721" s="79" t="str">
        <f t="array" ref="G721">IF(SUMPRODUCT((成品明细表!$A$6:$A$1000&gt;=$G$4)*(成品明细表!$A$6:$A$1000&lt;=$H$4)*(成品明细表!$C$6:$C$1000=$A721)*(成品明细表!$I$6:$I$1000))=0,"",SUMPRODUCT((成品明细表!$A$6:$A$1000&gt;=$G$4)*(成品明细表!$A$6:$A$1000&lt;=$H$4)*(成品明细表!$C$6:$C$1000=$A721)*(成品明细表!$I$6:$I$1000)))</f>
        <v/>
      </c>
      <c r="H721" s="80" t="str">
        <f t="array" ref="H721">IF(A721="","",VLOOKUP(A721,基础资料!A:E,4,0))</f>
        <v/>
      </c>
      <c r="I721" s="81" t="str">
        <f t="array" ref="I721">IF(OR(A721="",G721=""),"",G721*H721)</f>
        <v/>
      </c>
      <c r="J721" s="79" t="str">
        <f t="array" ref="J721">IF(SUMPRODUCT((成品明细表!$A$6:$A$1000&gt;=$G$4)*(成品明细表!$A$6:$A$1000&lt;=$H$4)*(成品明细表!$C$6:$C$1000=$A721)*(成品明细表!$L$6:$L$1000))=0,"",SUMPRODUCT((成品明细表!$A$6:$A$1000&gt;=$G$4)*(成品明细表!$A$6:$A$1000&lt;=$H$4)*(成品明细表!$C$6:$C$1000=$A721)*(成品明细表!$L$6:$L$1000)))</f>
        <v/>
      </c>
      <c r="K721" s="99" t="str">
        <f t="array" ref="K721">IF(A721="","",VLOOKUP(A721,基础资料!A:E,4,0))</f>
        <v/>
      </c>
      <c r="L721" s="81" t="str">
        <f t="array" ref="L721">IF(OR(A721="",J721=""),"",J721*K721)</f>
        <v/>
      </c>
      <c r="M721" s="79" t="str">
        <f t="array" ref="M721">IF(AND(D721="",G721="",J721=""),"",IF(AND(D721="",G721=""),-J721,IF(AND(D721="",J721=""),-G721,IF(AND(G721="",J721=""),D721,IF(D721="",-G721-J721,IF(G721="",D721-J721,IF(J721="",D721-G721,D721-G721-J721)))))))</f>
        <v/>
      </c>
      <c r="N721" s="99" t="str">
        <f t="array" ref="N721">IF(A721="","",VLOOKUP(A721,基础资料!A:E,4,0))</f>
        <v/>
      </c>
      <c r="O721" s="81" t="str">
        <f t="array" ref="O721">IF(OR(A721="",M721=""),"",N721*M721)</f>
        <v/>
      </c>
    </row>
    <row r="722" spans="1:15" s="44" customFormat="1">
      <c r="A722" s="15"/>
      <c r="B722" s="73"/>
      <c r="C722" s="73"/>
      <c r="D722" s="74" t="str">
        <f t="array" ref="D722">IF(SUMPRODUCT((成品明细表!$A$6:$A$1000&gt;=$G$4)*(成品明细表!$A$6:$A$1000&lt;=$H$4)*(成品明细表!$C$6:$C$1000=$A722)*(成品明细表!$F$6:$F$1000))=0,"",SUMPRODUCT((成品明细表!$A$6:$A$1000&gt;=$G$4)*(成品明细表!$A$6:$A$1000&lt;=$H$4)*(成品明细表!$C$6:$C$1000=$A722)*(成品明细表!$F$6:$F$1000)))</f>
        <v/>
      </c>
      <c r="E722" s="75" t="str">
        <f t="array" ref="E722">IF(A722="","",VLOOKUP(A722,基础资料!A:E,4,0))</f>
        <v/>
      </c>
      <c r="F722" s="76" t="str">
        <f t="array" ref="F722">IF(OR(A722="",D722=""),"",E722*D722)</f>
        <v/>
      </c>
      <c r="G722" s="74" t="str">
        <f t="array" ref="G722">IF(SUMPRODUCT((成品明细表!$A$6:$A$1000&gt;=$G$4)*(成品明细表!$A$6:$A$1000&lt;=$H$4)*(成品明细表!$C$6:$C$1000=$A722)*(成品明细表!$I$6:$I$1000))=0,"",SUMPRODUCT((成品明细表!$A$6:$A$1000&gt;=$G$4)*(成品明细表!$A$6:$A$1000&lt;=$H$4)*(成品明细表!$C$6:$C$1000=$A722)*(成品明细表!$I$6:$I$1000)))</f>
        <v/>
      </c>
      <c r="H722" s="75" t="str">
        <f t="array" ref="H722">IF(A722="","",VLOOKUP(A722,基础资料!A:E,4,0))</f>
        <v/>
      </c>
      <c r="I722" s="76" t="str">
        <f t="array" ref="I722">IF(OR(A722="",G722=""),"",G722*H722)</f>
        <v/>
      </c>
      <c r="J722" s="74" t="str">
        <f t="array" ref="J722">IF(SUMPRODUCT((成品明细表!$A$6:$A$1000&gt;=$G$4)*(成品明细表!$A$6:$A$1000&lt;=$H$4)*(成品明细表!$C$6:$C$1000=$A722)*(成品明细表!$L$6:$L$1000))=0,"",SUMPRODUCT((成品明细表!$A$6:$A$1000&gt;=$G$4)*(成品明细表!$A$6:$A$1000&lt;=$H$4)*(成品明细表!$C$6:$C$1000=$A722)*(成品明细表!$L$6:$L$1000)))</f>
        <v/>
      </c>
      <c r="K722" s="98" t="str">
        <f t="array" ref="K722">IF(A722="","",VLOOKUP(A722,基础资料!A:E,4,0))</f>
        <v/>
      </c>
      <c r="L722" s="76" t="str">
        <f t="array" ref="L722">IF(OR(A722="",J722=""),"",J722*K722)</f>
        <v/>
      </c>
      <c r="M722" s="74" t="str">
        <f t="array" ref="M722">IF(AND(D722="",G722="",J722=""),"",IF(AND(D722="",G722=""),-J722,IF(AND(D722="",J722=""),-G722,IF(AND(G722="",J722=""),D722,IF(D722="",-G722-J722,IF(G722="",D722-J722,IF(J722="",D722-G722,D722-G722-J722)))))))</f>
        <v/>
      </c>
      <c r="N722" s="98" t="str">
        <f t="array" ref="N722">IF(A722="","",VLOOKUP(A722,基础资料!A:E,4,0))</f>
        <v/>
      </c>
      <c r="O722" s="76" t="str">
        <f t="array" ref="O722">IF(OR(A722="",M722=""),"",N722*M722)</f>
        <v/>
      </c>
    </row>
    <row r="723" spans="1:15" s="44" customFormat="1">
      <c r="A723" s="77"/>
      <c r="B723" s="78"/>
      <c r="C723" s="78"/>
      <c r="D723" s="79" t="str">
        <f t="array" ref="D723">IF(SUMPRODUCT((成品明细表!$A$6:$A$1000&gt;=$G$4)*(成品明细表!$A$6:$A$1000&lt;=$H$4)*(成品明细表!$C$6:$C$1000=$A723)*(成品明细表!$F$6:$F$1000))=0,"",SUMPRODUCT((成品明细表!$A$6:$A$1000&gt;=$G$4)*(成品明细表!$A$6:$A$1000&lt;=$H$4)*(成品明细表!$C$6:$C$1000=$A723)*(成品明细表!$F$6:$F$1000)))</f>
        <v/>
      </c>
      <c r="E723" s="80" t="str">
        <f t="array" ref="E723">IF(A723="","",VLOOKUP(A723,基础资料!A:E,4,0))</f>
        <v/>
      </c>
      <c r="F723" s="81" t="str">
        <f t="array" ref="F723">IF(OR(A723="",D723=""),"",E723*D723)</f>
        <v/>
      </c>
      <c r="G723" s="79" t="str">
        <f t="array" ref="G723">IF(SUMPRODUCT((成品明细表!$A$6:$A$1000&gt;=$G$4)*(成品明细表!$A$6:$A$1000&lt;=$H$4)*(成品明细表!$C$6:$C$1000=$A723)*(成品明细表!$I$6:$I$1000))=0,"",SUMPRODUCT((成品明细表!$A$6:$A$1000&gt;=$G$4)*(成品明细表!$A$6:$A$1000&lt;=$H$4)*(成品明细表!$C$6:$C$1000=$A723)*(成品明细表!$I$6:$I$1000)))</f>
        <v/>
      </c>
      <c r="H723" s="80" t="str">
        <f t="array" ref="H723">IF(A723="","",VLOOKUP(A723,基础资料!A:E,4,0))</f>
        <v/>
      </c>
      <c r="I723" s="81" t="str">
        <f t="array" ref="I723">IF(OR(A723="",G723=""),"",G723*H723)</f>
        <v/>
      </c>
      <c r="J723" s="79" t="str">
        <f t="array" ref="J723">IF(SUMPRODUCT((成品明细表!$A$6:$A$1000&gt;=$G$4)*(成品明细表!$A$6:$A$1000&lt;=$H$4)*(成品明细表!$C$6:$C$1000=$A723)*(成品明细表!$L$6:$L$1000))=0,"",SUMPRODUCT((成品明细表!$A$6:$A$1000&gt;=$G$4)*(成品明细表!$A$6:$A$1000&lt;=$H$4)*(成品明细表!$C$6:$C$1000=$A723)*(成品明细表!$L$6:$L$1000)))</f>
        <v/>
      </c>
      <c r="K723" s="99" t="str">
        <f t="array" ref="K723">IF(A723="","",VLOOKUP(A723,基础资料!A:E,4,0))</f>
        <v/>
      </c>
      <c r="L723" s="81" t="str">
        <f t="array" ref="L723">IF(OR(A723="",J723=""),"",J723*K723)</f>
        <v/>
      </c>
      <c r="M723" s="79" t="str">
        <f t="array" ref="M723">IF(AND(D723="",G723="",J723=""),"",IF(AND(D723="",G723=""),-J723,IF(AND(D723="",J723=""),-G723,IF(AND(G723="",J723=""),D723,IF(D723="",-G723-J723,IF(G723="",D723-J723,IF(J723="",D723-G723,D723-G723-J723)))))))</f>
        <v/>
      </c>
      <c r="N723" s="99" t="str">
        <f t="array" ref="N723">IF(A723="","",VLOOKUP(A723,基础资料!A:E,4,0))</f>
        <v/>
      </c>
      <c r="O723" s="81" t="str">
        <f t="array" ref="O723">IF(OR(A723="",M723=""),"",N723*M723)</f>
        <v/>
      </c>
    </row>
    <row r="724" spans="1:15" s="44" customFormat="1">
      <c r="A724" s="15"/>
      <c r="B724" s="73"/>
      <c r="C724" s="73"/>
      <c r="D724" s="74" t="str">
        <f t="array" ref="D724">IF(SUMPRODUCT((成品明细表!$A$6:$A$1000&gt;=$G$4)*(成品明细表!$A$6:$A$1000&lt;=$H$4)*(成品明细表!$C$6:$C$1000=$A724)*(成品明细表!$F$6:$F$1000))=0,"",SUMPRODUCT((成品明细表!$A$6:$A$1000&gt;=$G$4)*(成品明细表!$A$6:$A$1000&lt;=$H$4)*(成品明细表!$C$6:$C$1000=$A724)*(成品明细表!$F$6:$F$1000)))</f>
        <v/>
      </c>
      <c r="E724" s="75" t="str">
        <f t="array" ref="E724">IF(A724="","",VLOOKUP(A724,基础资料!A:E,4,0))</f>
        <v/>
      </c>
      <c r="F724" s="76" t="str">
        <f t="array" ref="F724">IF(OR(A724="",D724=""),"",E724*D724)</f>
        <v/>
      </c>
      <c r="G724" s="74" t="str">
        <f t="array" ref="G724">IF(SUMPRODUCT((成品明细表!$A$6:$A$1000&gt;=$G$4)*(成品明细表!$A$6:$A$1000&lt;=$H$4)*(成品明细表!$C$6:$C$1000=$A724)*(成品明细表!$I$6:$I$1000))=0,"",SUMPRODUCT((成品明细表!$A$6:$A$1000&gt;=$G$4)*(成品明细表!$A$6:$A$1000&lt;=$H$4)*(成品明细表!$C$6:$C$1000=$A724)*(成品明细表!$I$6:$I$1000)))</f>
        <v/>
      </c>
      <c r="H724" s="75" t="str">
        <f t="array" ref="H724">IF(A724="","",VLOOKUP(A724,基础资料!A:E,4,0))</f>
        <v/>
      </c>
      <c r="I724" s="76" t="str">
        <f t="array" ref="I724">IF(OR(A724="",G724=""),"",G724*H724)</f>
        <v/>
      </c>
      <c r="J724" s="74" t="str">
        <f t="array" ref="J724">IF(SUMPRODUCT((成品明细表!$A$6:$A$1000&gt;=$G$4)*(成品明细表!$A$6:$A$1000&lt;=$H$4)*(成品明细表!$C$6:$C$1000=$A724)*(成品明细表!$L$6:$L$1000))=0,"",SUMPRODUCT((成品明细表!$A$6:$A$1000&gt;=$G$4)*(成品明细表!$A$6:$A$1000&lt;=$H$4)*(成品明细表!$C$6:$C$1000=$A724)*(成品明细表!$L$6:$L$1000)))</f>
        <v/>
      </c>
      <c r="K724" s="98" t="str">
        <f t="array" ref="K724">IF(A724="","",VLOOKUP(A724,基础资料!A:E,4,0))</f>
        <v/>
      </c>
      <c r="L724" s="76" t="str">
        <f t="array" ref="L724">IF(OR(A724="",J724=""),"",J724*K724)</f>
        <v/>
      </c>
      <c r="M724" s="74" t="str">
        <f t="array" ref="M724">IF(AND(D724="",G724="",J724=""),"",IF(AND(D724="",G724=""),-J724,IF(AND(D724="",J724=""),-G724,IF(AND(G724="",J724=""),D724,IF(D724="",-G724-J724,IF(G724="",D724-J724,IF(J724="",D724-G724,D724-G724-J724)))))))</f>
        <v/>
      </c>
      <c r="N724" s="98" t="str">
        <f t="array" ref="N724">IF(A724="","",VLOOKUP(A724,基础资料!A:E,4,0))</f>
        <v/>
      </c>
      <c r="O724" s="76" t="str">
        <f t="array" ref="O724">IF(OR(A724="",M724=""),"",N724*M724)</f>
        <v/>
      </c>
    </row>
    <row r="725" spans="1:15" s="44" customFormat="1">
      <c r="A725" s="77"/>
      <c r="B725" s="78"/>
      <c r="C725" s="78"/>
      <c r="D725" s="79" t="str">
        <f t="array" ref="D725">IF(SUMPRODUCT((成品明细表!$A$6:$A$1000&gt;=$G$4)*(成品明细表!$A$6:$A$1000&lt;=$H$4)*(成品明细表!$C$6:$C$1000=$A725)*(成品明细表!$F$6:$F$1000))=0,"",SUMPRODUCT((成品明细表!$A$6:$A$1000&gt;=$G$4)*(成品明细表!$A$6:$A$1000&lt;=$H$4)*(成品明细表!$C$6:$C$1000=$A725)*(成品明细表!$F$6:$F$1000)))</f>
        <v/>
      </c>
      <c r="E725" s="80" t="str">
        <f t="array" ref="E725">IF(A725="","",VLOOKUP(A725,基础资料!A:E,4,0))</f>
        <v/>
      </c>
      <c r="F725" s="81" t="str">
        <f t="array" ref="F725">IF(OR(A725="",D725=""),"",E725*D725)</f>
        <v/>
      </c>
      <c r="G725" s="79" t="str">
        <f t="array" ref="G725">IF(SUMPRODUCT((成品明细表!$A$6:$A$1000&gt;=$G$4)*(成品明细表!$A$6:$A$1000&lt;=$H$4)*(成品明细表!$C$6:$C$1000=$A725)*(成品明细表!$I$6:$I$1000))=0,"",SUMPRODUCT((成品明细表!$A$6:$A$1000&gt;=$G$4)*(成品明细表!$A$6:$A$1000&lt;=$H$4)*(成品明细表!$C$6:$C$1000=$A725)*(成品明细表!$I$6:$I$1000)))</f>
        <v/>
      </c>
      <c r="H725" s="80" t="str">
        <f t="array" ref="H725">IF(A725="","",VLOOKUP(A725,基础资料!A:E,4,0))</f>
        <v/>
      </c>
      <c r="I725" s="81" t="str">
        <f t="array" ref="I725">IF(OR(A725="",G725=""),"",G725*H725)</f>
        <v/>
      </c>
      <c r="J725" s="79" t="str">
        <f t="array" ref="J725">IF(SUMPRODUCT((成品明细表!$A$6:$A$1000&gt;=$G$4)*(成品明细表!$A$6:$A$1000&lt;=$H$4)*(成品明细表!$C$6:$C$1000=$A725)*(成品明细表!$L$6:$L$1000))=0,"",SUMPRODUCT((成品明细表!$A$6:$A$1000&gt;=$G$4)*(成品明细表!$A$6:$A$1000&lt;=$H$4)*(成品明细表!$C$6:$C$1000=$A725)*(成品明细表!$L$6:$L$1000)))</f>
        <v/>
      </c>
      <c r="K725" s="99" t="str">
        <f t="array" ref="K725">IF(A725="","",VLOOKUP(A725,基础资料!A:E,4,0))</f>
        <v/>
      </c>
      <c r="L725" s="81" t="str">
        <f t="array" ref="L725">IF(OR(A725="",J725=""),"",J725*K725)</f>
        <v/>
      </c>
      <c r="M725" s="79" t="str">
        <f t="array" ref="M725">IF(AND(D725="",G725="",J725=""),"",IF(AND(D725="",G725=""),-J725,IF(AND(D725="",J725=""),-G725,IF(AND(G725="",J725=""),D725,IF(D725="",-G725-J725,IF(G725="",D725-J725,IF(J725="",D725-G725,D725-G725-J725)))))))</f>
        <v/>
      </c>
      <c r="N725" s="99" t="str">
        <f t="array" ref="N725">IF(A725="","",VLOOKUP(A725,基础资料!A:E,4,0))</f>
        <v/>
      </c>
      <c r="O725" s="81" t="str">
        <f t="array" ref="O725">IF(OR(A725="",M725=""),"",N725*M725)</f>
        <v/>
      </c>
    </row>
    <row r="726" spans="1:15" s="44" customFormat="1">
      <c r="A726" s="15"/>
      <c r="B726" s="73"/>
      <c r="C726" s="73"/>
      <c r="D726" s="74" t="str">
        <f t="array" ref="D726">IF(SUMPRODUCT((成品明细表!$A$6:$A$1000&gt;=$G$4)*(成品明细表!$A$6:$A$1000&lt;=$H$4)*(成品明细表!$C$6:$C$1000=$A726)*(成品明细表!$F$6:$F$1000))=0,"",SUMPRODUCT((成品明细表!$A$6:$A$1000&gt;=$G$4)*(成品明细表!$A$6:$A$1000&lt;=$H$4)*(成品明细表!$C$6:$C$1000=$A726)*(成品明细表!$F$6:$F$1000)))</f>
        <v/>
      </c>
      <c r="E726" s="75" t="str">
        <f t="array" ref="E726">IF(A726="","",VLOOKUP(A726,基础资料!A:E,4,0))</f>
        <v/>
      </c>
      <c r="F726" s="76" t="str">
        <f t="array" ref="F726">IF(OR(A726="",D726=""),"",E726*D726)</f>
        <v/>
      </c>
      <c r="G726" s="74" t="str">
        <f t="array" ref="G726">IF(SUMPRODUCT((成品明细表!$A$6:$A$1000&gt;=$G$4)*(成品明细表!$A$6:$A$1000&lt;=$H$4)*(成品明细表!$C$6:$C$1000=$A726)*(成品明细表!$I$6:$I$1000))=0,"",SUMPRODUCT((成品明细表!$A$6:$A$1000&gt;=$G$4)*(成品明细表!$A$6:$A$1000&lt;=$H$4)*(成品明细表!$C$6:$C$1000=$A726)*(成品明细表!$I$6:$I$1000)))</f>
        <v/>
      </c>
      <c r="H726" s="75" t="str">
        <f t="array" ref="H726">IF(A726="","",VLOOKUP(A726,基础资料!A:E,4,0))</f>
        <v/>
      </c>
      <c r="I726" s="76" t="str">
        <f t="array" ref="I726">IF(OR(A726="",G726=""),"",G726*H726)</f>
        <v/>
      </c>
      <c r="J726" s="74" t="str">
        <f t="array" ref="J726">IF(SUMPRODUCT((成品明细表!$A$6:$A$1000&gt;=$G$4)*(成品明细表!$A$6:$A$1000&lt;=$H$4)*(成品明细表!$C$6:$C$1000=$A726)*(成品明细表!$L$6:$L$1000))=0,"",SUMPRODUCT((成品明细表!$A$6:$A$1000&gt;=$G$4)*(成品明细表!$A$6:$A$1000&lt;=$H$4)*(成品明细表!$C$6:$C$1000=$A726)*(成品明细表!$L$6:$L$1000)))</f>
        <v/>
      </c>
      <c r="K726" s="98" t="str">
        <f t="array" ref="K726">IF(A726="","",VLOOKUP(A726,基础资料!A:E,4,0))</f>
        <v/>
      </c>
      <c r="L726" s="76" t="str">
        <f t="array" ref="L726">IF(OR(A726="",J726=""),"",J726*K726)</f>
        <v/>
      </c>
      <c r="M726" s="74" t="str">
        <f t="array" ref="M726">IF(AND(D726="",G726="",J726=""),"",IF(AND(D726="",G726=""),-J726,IF(AND(D726="",J726=""),-G726,IF(AND(G726="",J726=""),D726,IF(D726="",-G726-J726,IF(G726="",D726-J726,IF(J726="",D726-G726,D726-G726-J726)))))))</f>
        <v/>
      </c>
      <c r="N726" s="98" t="str">
        <f t="array" ref="N726">IF(A726="","",VLOOKUP(A726,基础资料!A:E,4,0))</f>
        <v/>
      </c>
      <c r="O726" s="76" t="str">
        <f t="array" ref="O726">IF(OR(A726="",M726=""),"",N726*M726)</f>
        <v/>
      </c>
    </row>
    <row r="727" spans="1:15" s="44" customFormat="1">
      <c r="A727" s="77"/>
      <c r="B727" s="78"/>
      <c r="C727" s="78"/>
      <c r="D727" s="79" t="str">
        <f t="array" ref="D727">IF(SUMPRODUCT((成品明细表!$A$6:$A$1000&gt;=$G$4)*(成品明细表!$A$6:$A$1000&lt;=$H$4)*(成品明细表!$C$6:$C$1000=$A727)*(成品明细表!$F$6:$F$1000))=0,"",SUMPRODUCT((成品明细表!$A$6:$A$1000&gt;=$G$4)*(成品明细表!$A$6:$A$1000&lt;=$H$4)*(成品明细表!$C$6:$C$1000=$A727)*(成品明细表!$F$6:$F$1000)))</f>
        <v/>
      </c>
      <c r="E727" s="80" t="str">
        <f t="array" ref="E727">IF(A727="","",VLOOKUP(A727,基础资料!A:E,4,0))</f>
        <v/>
      </c>
      <c r="F727" s="81" t="str">
        <f t="array" ref="F727">IF(OR(A727="",D727=""),"",E727*D727)</f>
        <v/>
      </c>
      <c r="G727" s="79" t="str">
        <f t="array" ref="G727">IF(SUMPRODUCT((成品明细表!$A$6:$A$1000&gt;=$G$4)*(成品明细表!$A$6:$A$1000&lt;=$H$4)*(成品明细表!$C$6:$C$1000=$A727)*(成品明细表!$I$6:$I$1000))=0,"",SUMPRODUCT((成品明细表!$A$6:$A$1000&gt;=$G$4)*(成品明细表!$A$6:$A$1000&lt;=$H$4)*(成品明细表!$C$6:$C$1000=$A727)*(成品明细表!$I$6:$I$1000)))</f>
        <v/>
      </c>
      <c r="H727" s="80" t="str">
        <f t="array" ref="H727">IF(A727="","",VLOOKUP(A727,基础资料!A:E,4,0))</f>
        <v/>
      </c>
      <c r="I727" s="81" t="str">
        <f t="array" ref="I727">IF(OR(A727="",G727=""),"",G727*H727)</f>
        <v/>
      </c>
      <c r="J727" s="79" t="str">
        <f t="array" ref="J727">IF(SUMPRODUCT((成品明细表!$A$6:$A$1000&gt;=$G$4)*(成品明细表!$A$6:$A$1000&lt;=$H$4)*(成品明细表!$C$6:$C$1000=$A727)*(成品明细表!$L$6:$L$1000))=0,"",SUMPRODUCT((成品明细表!$A$6:$A$1000&gt;=$G$4)*(成品明细表!$A$6:$A$1000&lt;=$H$4)*(成品明细表!$C$6:$C$1000=$A727)*(成品明细表!$L$6:$L$1000)))</f>
        <v/>
      </c>
      <c r="K727" s="99" t="str">
        <f t="array" ref="K727">IF(A727="","",VLOOKUP(A727,基础资料!A:E,4,0))</f>
        <v/>
      </c>
      <c r="L727" s="81" t="str">
        <f t="array" ref="L727">IF(OR(A727="",J727=""),"",J727*K727)</f>
        <v/>
      </c>
      <c r="M727" s="79" t="str">
        <f t="array" ref="M727">IF(AND(D727="",G727="",J727=""),"",IF(AND(D727="",G727=""),-J727,IF(AND(D727="",J727=""),-G727,IF(AND(G727="",J727=""),D727,IF(D727="",-G727-J727,IF(G727="",D727-J727,IF(J727="",D727-G727,D727-G727-J727)))))))</f>
        <v/>
      </c>
      <c r="N727" s="99" t="str">
        <f t="array" ref="N727">IF(A727="","",VLOOKUP(A727,基础资料!A:E,4,0))</f>
        <v/>
      </c>
      <c r="O727" s="81" t="str">
        <f t="array" ref="O727">IF(OR(A727="",M727=""),"",N727*M727)</f>
        <v/>
      </c>
    </row>
    <row r="728" spans="1:15" s="44" customFormat="1">
      <c r="A728" s="15"/>
      <c r="B728" s="73"/>
      <c r="C728" s="73"/>
      <c r="D728" s="74" t="str">
        <f t="array" ref="D728">IF(SUMPRODUCT((成品明细表!$A$6:$A$1000&gt;=$G$4)*(成品明细表!$A$6:$A$1000&lt;=$H$4)*(成品明细表!$C$6:$C$1000=$A728)*(成品明细表!$F$6:$F$1000))=0,"",SUMPRODUCT((成品明细表!$A$6:$A$1000&gt;=$G$4)*(成品明细表!$A$6:$A$1000&lt;=$H$4)*(成品明细表!$C$6:$C$1000=$A728)*(成品明细表!$F$6:$F$1000)))</f>
        <v/>
      </c>
      <c r="E728" s="75" t="str">
        <f t="array" ref="E728">IF(A728="","",VLOOKUP(A728,基础资料!A:E,4,0))</f>
        <v/>
      </c>
      <c r="F728" s="76" t="str">
        <f t="array" ref="F728">IF(OR(A728="",D728=""),"",E728*D728)</f>
        <v/>
      </c>
      <c r="G728" s="74" t="str">
        <f t="array" ref="G728">IF(SUMPRODUCT((成品明细表!$A$6:$A$1000&gt;=$G$4)*(成品明细表!$A$6:$A$1000&lt;=$H$4)*(成品明细表!$C$6:$C$1000=$A728)*(成品明细表!$I$6:$I$1000))=0,"",SUMPRODUCT((成品明细表!$A$6:$A$1000&gt;=$G$4)*(成品明细表!$A$6:$A$1000&lt;=$H$4)*(成品明细表!$C$6:$C$1000=$A728)*(成品明细表!$I$6:$I$1000)))</f>
        <v/>
      </c>
      <c r="H728" s="75" t="str">
        <f t="array" ref="H728">IF(A728="","",VLOOKUP(A728,基础资料!A:E,4,0))</f>
        <v/>
      </c>
      <c r="I728" s="76" t="str">
        <f t="array" ref="I728">IF(OR(A728="",G728=""),"",G728*H728)</f>
        <v/>
      </c>
      <c r="J728" s="74" t="str">
        <f t="array" ref="J728">IF(SUMPRODUCT((成品明细表!$A$6:$A$1000&gt;=$G$4)*(成品明细表!$A$6:$A$1000&lt;=$H$4)*(成品明细表!$C$6:$C$1000=$A728)*(成品明细表!$L$6:$L$1000))=0,"",SUMPRODUCT((成品明细表!$A$6:$A$1000&gt;=$G$4)*(成品明细表!$A$6:$A$1000&lt;=$H$4)*(成品明细表!$C$6:$C$1000=$A728)*(成品明细表!$L$6:$L$1000)))</f>
        <v/>
      </c>
      <c r="K728" s="98" t="str">
        <f t="array" ref="K728">IF(A728="","",VLOOKUP(A728,基础资料!A:E,4,0))</f>
        <v/>
      </c>
      <c r="L728" s="76" t="str">
        <f t="array" ref="L728">IF(OR(A728="",J728=""),"",J728*K728)</f>
        <v/>
      </c>
      <c r="M728" s="74" t="str">
        <f t="array" ref="M728">IF(AND(D728="",G728="",J728=""),"",IF(AND(D728="",G728=""),-J728,IF(AND(D728="",J728=""),-G728,IF(AND(G728="",J728=""),D728,IF(D728="",-G728-J728,IF(G728="",D728-J728,IF(J728="",D728-G728,D728-G728-J728)))))))</f>
        <v/>
      </c>
      <c r="N728" s="98" t="str">
        <f t="array" ref="N728">IF(A728="","",VLOOKUP(A728,基础资料!A:E,4,0))</f>
        <v/>
      </c>
      <c r="O728" s="76" t="str">
        <f t="array" ref="O728">IF(OR(A728="",M728=""),"",N728*M728)</f>
        <v/>
      </c>
    </row>
    <row r="729" spans="1:15" s="44" customFormat="1">
      <c r="A729" s="77"/>
      <c r="B729" s="78"/>
      <c r="C729" s="78"/>
      <c r="D729" s="79" t="str">
        <f t="array" ref="D729">IF(SUMPRODUCT((成品明细表!$A$6:$A$1000&gt;=$G$4)*(成品明细表!$A$6:$A$1000&lt;=$H$4)*(成品明细表!$C$6:$C$1000=$A729)*(成品明细表!$F$6:$F$1000))=0,"",SUMPRODUCT((成品明细表!$A$6:$A$1000&gt;=$G$4)*(成品明细表!$A$6:$A$1000&lt;=$H$4)*(成品明细表!$C$6:$C$1000=$A729)*(成品明细表!$F$6:$F$1000)))</f>
        <v/>
      </c>
      <c r="E729" s="80" t="str">
        <f t="array" ref="E729">IF(A729="","",VLOOKUP(A729,基础资料!A:E,4,0))</f>
        <v/>
      </c>
      <c r="F729" s="81" t="str">
        <f t="array" ref="F729">IF(OR(A729="",D729=""),"",E729*D729)</f>
        <v/>
      </c>
      <c r="G729" s="79" t="str">
        <f t="array" ref="G729">IF(SUMPRODUCT((成品明细表!$A$6:$A$1000&gt;=$G$4)*(成品明细表!$A$6:$A$1000&lt;=$H$4)*(成品明细表!$C$6:$C$1000=$A729)*(成品明细表!$I$6:$I$1000))=0,"",SUMPRODUCT((成品明细表!$A$6:$A$1000&gt;=$G$4)*(成品明细表!$A$6:$A$1000&lt;=$H$4)*(成品明细表!$C$6:$C$1000=$A729)*(成品明细表!$I$6:$I$1000)))</f>
        <v/>
      </c>
      <c r="H729" s="80" t="str">
        <f t="array" ref="H729">IF(A729="","",VLOOKUP(A729,基础资料!A:E,4,0))</f>
        <v/>
      </c>
      <c r="I729" s="81" t="str">
        <f t="array" ref="I729">IF(OR(A729="",G729=""),"",G729*H729)</f>
        <v/>
      </c>
      <c r="J729" s="79" t="str">
        <f t="array" ref="J729">IF(SUMPRODUCT((成品明细表!$A$6:$A$1000&gt;=$G$4)*(成品明细表!$A$6:$A$1000&lt;=$H$4)*(成品明细表!$C$6:$C$1000=$A729)*(成品明细表!$L$6:$L$1000))=0,"",SUMPRODUCT((成品明细表!$A$6:$A$1000&gt;=$G$4)*(成品明细表!$A$6:$A$1000&lt;=$H$4)*(成品明细表!$C$6:$C$1000=$A729)*(成品明细表!$L$6:$L$1000)))</f>
        <v/>
      </c>
      <c r="K729" s="99" t="str">
        <f t="array" ref="K729">IF(A729="","",VLOOKUP(A729,基础资料!A:E,4,0))</f>
        <v/>
      </c>
      <c r="L729" s="81" t="str">
        <f t="array" ref="L729">IF(OR(A729="",J729=""),"",J729*K729)</f>
        <v/>
      </c>
      <c r="M729" s="79" t="str">
        <f t="array" ref="M729">IF(AND(D729="",G729="",J729=""),"",IF(AND(D729="",G729=""),-J729,IF(AND(D729="",J729=""),-G729,IF(AND(G729="",J729=""),D729,IF(D729="",-G729-J729,IF(G729="",D729-J729,IF(J729="",D729-G729,D729-G729-J729)))))))</f>
        <v/>
      </c>
      <c r="N729" s="99" t="str">
        <f t="array" ref="N729">IF(A729="","",VLOOKUP(A729,基础资料!A:E,4,0))</f>
        <v/>
      </c>
      <c r="O729" s="81" t="str">
        <f t="array" ref="O729">IF(OR(A729="",M729=""),"",N729*M729)</f>
        <v/>
      </c>
    </row>
    <row r="730" spans="1:15" s="44" customFormat="1">
      <c r="A730" s="15"/>
      <c r="B730" s="73"/>
      <c r="C730" s="73"/>
      <c r="D730" s="74" t="str">
        <f t="array" ref="D730">IF(SUMPRODUCT((成品明细表!$A$6:$A$1000&gt;=$G$4)*(成品明细表!$A$6:$A$1000&lt;=$H$4)*(成品明细表!$C$6:$C$1000=$A730)*(成品明细表!$F$6:$F$1000))=0,"",SUMPRODUCT((成品明细表!$A$6:$A$1000&gt;=$G$4)*(成品明细表!$A$6:$A$1000&lt;=$H$4)*(成品明细表!$C$6:$C$1000=$A730)*(成品明细表!$F$6:$F$1000)))</f>
        <v/>
      </c>
      <c r="E730" s="75" t="str">
        <f t="array" ref="E730">IF(A730="","",VLOOKUP(A730,基础资料!A:E,4,0))</f>
        <v/>
      </c>
      <c r="F730" s="76" t="str">
        <f t="array" ref="F730">IF(OR(A730="",D730=""),"",E730*D730)</f>
        <v/>
      </c>
      <c r="G730" s="74" t="str">
        <f t="array" ref="G730">IF(SUMPRODUCT((成品明细表!$A$6:$A$1000&gt;=$G$4)*(成品明细表!$A$6:$A$1000&lt;=$H$4)*(成品明细表!$C$6:$C$1000=$A730)*(成品明细表!$I$6:$I$1000))=0,"",SUMPRODUCT((成品明细表!$A$6:$A$1000&gt;=$G$4)*(成品明细表!$A$6:$A$1000&lt;=$H$4)*(成品明细表!$C$6:$C$1000=$A730)*(成品明细表!$I$6:$I$1000)))</f>
        <v/>
      </c>
      <c r="H730" s="75" t="str">
        <f t="array" ref="H730">IF(A730="","",VLOOKUP(A730,基础资料!A:E,4,0))</f>
        <v/>
      </c>
      <c r="I730" s="76" t="str">
        <f t="array" ref="I730">IF(OR(A730="",G730=""),"",G730*H730)</f>
        <v/>
      </c>
      <c r="J730" s="74" t="str">
        <f t="array" ref="J730">IF(SUMPRODUCT((成品明细表!$A$6:$A$1000&gt;=$G$4)*(成品明细表!$A$6:$A$1000&lt;=$H$4)*(成品明细表!$C$6:$C$1000=$A730)*(成品明细表!$L$6:$L$1000))=0,"",SUMPRODUCT((成品明细表!$A$6:$A$1000&gt;=$G$4)*(成品明细表!$A$6:$A$1000&lt;=$H$4)*(成品明细表!$C$6:$C$1000=$A730)*(成品明细表!$L$6:$L$1000)))</f>
        <v/>
      </c>
      <c r="K730" s="98" t="str">
        <f t="array" ref="K730">IF(A730="","",VLOOKUP(A730,基础资料!A:E,4,0))</f>
        <v/>
      </c>
      <c r="L730" s="76" t="str">
        <f t="array" ref="L730">IF(OR(A730="",J730=""),"",J730*K730)</f>
        <v/>
      </c>
      <c r="M730" s="74" t="str">
        <f t="array" ref="M730">IF(AND(D730="",G730="",J730=""),"",IF(AND(D730="",G730=""),-J730,IF(AND(D730="",J730=""),-G730,IF(AND(G730="",J730=""),D730,IF(D730="",-G730-J730,IF(G730="",D730-J730,IF(J730="",D730-G730,D730-G730-J730)))))))</f>
        <v/>
      </c>
      <c r="N730" s="98" t="str">
        <f t="array" ref="N730">IF(A730="","",VLOOKUP(A730,基础资料!A:E,4,0))</f>
        <v/>
      </c>
      <c r="O730" s="76" t="str">
        <f t="array" ref="O730">IF(OR(A730="",M730=""),"",N730*M730)</f>
        <v/>
      </c>
    </row>
    <row r="731" spans="1:15" s="44" customFormat="1">
      <c r="A731" s="77"/>
      <c r="B731" s="78"/>
      <c r="C731" s="78"/>
      <c r="D731" s="79" t="str">
        <f t="array" ref="D731">IF(SUMPRODUCT((成品明细表!$A$6:$A$1000&gt;=$G$4)*(成品明细表!$A$6:$A$1000&lt;=$H$4)*(成品明细表!$C$6:$C$1000=$A731)*(成品明细表!$F$6:$F$1000))=0,"",SUMPRODUCT((成品明细表!$A$6:$A$1000&gt;=$G$4)*(成品明细表!$A$6:$A$1000&lt;=$H$4)*(成品明细表!$C$6:$C$1000=$A731)*(成品明细表!$F$6:$F$1000)))</f>
        <v/>
      </c>
      <c r="E731" s="80" t="str">
        <f t="array" ref="E731">IF(A731="","",VLOOKUP(A731,基础资料!A:E,4,0))</f>
        <v/>
      </c>
      <c r="F731" s="81" t="str">
        <f t="array" ref="F731">IF(OR(A731="",D731=""),"",E731*D731)</f>
        <v/>
      </c>
      <c r="G731" s="79" t="str">
        <f t="array" ref="G731">IF(SUMPRODUCT((成品明细表!$A$6:$A$1000&gt;=$G$4)*(成品明细表!$A$6:$A$1000&lt;=$H$4)*(成品明细表!$C$6:$C$1000=$A731)*(成品明细表!$I$6:$I$1000))=0,"",SUMPRODUCT((成品明细表!$A$6:$A$1000&gt;=$G$4)*(成品明细表!$A$6:$A$1000&lt;=$H$4)*(成品明细表!$C$6:$C$1000=$A731)*(成品明细表!$I$6:$I$1000)))</f>
        <v/>
      </c>
      <c r="H731" s="80" t="str">
        <f t="array" ref="H731">IF(A731="","",VLOOKUP(A731,基础资料!A:E,4,0))</f>
        <v/>
      </c>
      <c r="I731" s="81" t="str">
        <f t="array" ref="I731">IF(OR(A731="",G731=""),"",G731*H731)</f>
        <v/>
      </c>
      <c r="J731" s="79" t="str">
        <f t="array" ref="J731">IF(SUMPRODUCT((成品明细表!$A$6:$A$1000&gt;=$G$4)*(成品明细表!$A$6:$A$1000&lt;=$H$4)*(成品明细表!$C$6:$C$1000=$A731)*(成品明细表!$L$6:$L$1000))=0,"",SUMPRODUCT((成品明细表!$A$6:$A$1000&gt;=$G$4)*(成品明细表!$A$6:$A$1000&lt;=$H$4)*(成品明细表!$C$6:$C$1000=$A731)*(成品明细表!$L$6:$L$1000)))</f>
        <v/>
      </c>
      <c r="K731" s="99" t="str">
        <f t="array" ref="K731">IF(A731="","",VLOOKUP(A731,基础资料!A:E,4,0))</f>
        <v/>
      </c>
      <c r="L731" s="81" t="str">
        <f t="array" ref="L731">IF(OR(A731="",J731=""),"",J731*K731)</f>
        <v/>
      </c>
      <c r="M731" s="79" t="str">
        <f t="array" ref="M731">IF(AND(D731="",G731="",J731=""),"",IF(AND(D731="",G731=""),-J731,IF(AND(D731="",J731=""),-G731,IF(AND(G731="",J731=""),D731,IF(D731="",-G731-J731,IF(G731="",D731-J731,IF(J731="",D731-G731,D731-G731-J731)))))))</f>
        <v/>
      </c>
      <c r="N731" s="99" t="str">
        <f t="array" ref="N731">IF(A731="","",VLOOKUP(A731,基础资料!A:E,4,0))</f>
        <v/>
      </c>
      <c r="O731" s="81" t="str">
        <f t="array" ref="O731">IF(OR(A731="",M731=""),"",N731*M731)</f>
        <v/>
      </c>
    </row>
    <row r="732" spans="1:15" s="44" customFormat="1">
      <c r="A732" s="15"/>
      <c r="B732" s="73"/>
      <c r="C732" s="73"/>
      <c r="D732" s="74" t="str">
        <f t="array" ref="D732">IF(SUMPRODUCT((成品明细表!$A$6:$A$1000&gt;=$G$4)*(成品明细表!$A$6:$A$1000&lt;=$H$4)*(成品明细表!$C$6:$C$1000=$A732)*(成品明细表!$F$6:$F$1000))=0,"",SUMPRODUCT((成品明细表!$A$6:$A$1000&gt;=$G$4)*(成品明细表!$A$6:$A$1000&lt;=$H$4)*(成品明细表!$C$6:$C$1000=$A732)*(成品明细表!$F$6:$F$1000)))</f>
        <v/>
      </c>
      <c r="E732" s="75" t="str">
        <f t="array" ref="E732">IF(A732="","",VLOOKUP(A732,基础资料!A:E,4,0))</f>
        <v/>
      </c>
      <c r="F732" s="76" t="str">
        <f t="array" ref="F732">IF(OR(A732="",D732=""),"",E732*D732)</f>
        <v/>
      </c>
      <c r="G732" s="74" t="str">
        <f t="array" ref="G732">IF(SUMPRODUCT((成品明细表!$A$6:$A$1000&gt;=$G$4)*(成品明细表!$A$6:$A$1000&lt;=$H$4)*(成品明细表!$C$6:$C$1000=$A732)*(成品明细表!$I$6:$I$1000))=0,"",SUMPRODUCT((成品明细表!$A$6:$A$1000&gt;=$G$4)*(成品明细表!$A$6:$A$1000&lt;=$H$4)*(成品明细表!$C$6:$C$1000=$A732)*(成品明细表!$I$6:$I$1000)))</f>
        <v/>
      </c>
      <c r="H732" s="75" t="str">
        <f t="array" ref="H732">IF(A732="","",VLOOKUP(A732,基础资料!A:E,4,0))</f>
        <v/>
      </c>
      <c r="I732" s="76" t="str">
        <f t="array" ref="I732">IF(OR(A732="",G732=""),"",G732*H732)</f>
        <v/>
      </c>
      <c r="J732" s="74" t="str">
        <f t="array" ref="J732">IF(SUMPRODUCT((成品明细表!$A$6:$A$1000&gt;=$G$4)*(成品明细表!$A$6:$A$1000&lt;=$H$4)*(成品明细表!$C$6:$C$1000=$A732)*(成品明细表!$L$6:$L$1000))=0,"",SUMPRODUCT((成品明细表!$A$6:$A$1000&gt;=$G$4)*(成品明细表!$A$6:$A$1000&lt;=$H$4)*(成品明细表!$C$6:$C$1000=$A732)*(成品明细表!$L$6:$L$1000)))</f>
        <v/>
      </c>
      <c r="K732" s="98" t="str">
        <f t="array" ref="K732">IF(A732="","",VLOOKUP(A732,基础资料!A:E,4,0))</f>
        <v/>
      </c>
      <c r="L732" s="76" t="str">
        <f t="array" ref="L732">IF(OR(A732="",J732=""),"",J732*K732)</f>
        <v/>
      </c>
      <c r="M732" s="74" t="str">
        <f t="array" ref="M732">IF(AND(D732="",G732="",J732=""),"",IF(AND(D732="",G732=""),-J732,IF(AND(D732="",J732=""),-G732,IF(AND(G732="",J732=""),D732,IF(D732="",-G732-J732,IF(G732="",D732-J732,IF(J732="",D732-G732,D732-G732-J732)))))))</f>
        <v/>
      </c>
      <c r="N732" s="98" t="str">
        <f t="array" ref="N732">IF(A732="","",VLOOKUP(A732,基础资料!A:E,4,0))</f>
        <v/>
      </c>
      <c r="O732" s="76" t="str">
        <f t="array" ref="O732">IF(OR(A732="",M732=""),"",N732*M732)</f>
        <v/>
      </c>
    </row>
    <row r="733" spans="1:15" s="44" customFormat="1">
      <c r="A733" s="77"/>
      <c r="B733" s="78"/>
      <c r="C733" s="78"/>
      <c r="D733" s="79" t="str">
        <f t="array" ref="D733">IF(SUMPRODUCT((成品明细表!$A$6:$A$1000&gt;=$G$4)*(成品明细表!$A$6:$A$1000&lt;=$H$4)*(成品明细表!$C$6:$C$1000=$A733)*(成品明细表!$F$6:$F$1000))=0,"",SUMPRODUCT((成品明细表!$A$6:$A$1000&gt;=$G$4)*(成品明细表!$A$6:$A$1000&lt;=$H$4)*(成品明细表!$C$6:$C$1000=$A733)*(成品明细表!$F$6:$F$1000)))</f>
        <v/>
      </c>
      <c r="E733" s="80" t="str">
        <f t="array" ref="E733">IF(A733="","",VLOOKUP(A733,基础资料!A:E,4,0))</f>
        <v/>
      </c>
      <c r="F733" s="81" t="str">
        <f t="array" ref="F733">IF(OR(A733="",D733=""),"",E733*D733)</f>
        <v/>
      </c>
      <c r="G733" s="79" t="str">
        <f t="array" ref="G733">IF(SUMPRODUCT((成品明细表!$A$6:$A$1000&gt;=$G$4)*(成品明细表!$A$6:$A$1000&lt;=$H$4)*(成品明细表!$C$6:$C$1000=$A733)*(成品明细表!$I$6:$I$1000))=0,"",SUMPRODUCT((成品明细表!$A$6:$A$1000&gt;=$G$4)*(成品明细表!$A$6:$A$1000&lt;=$H$4)*(成品明细表!$C$6:$C$1000=$A733)*(成品明细表!$I$6:$I$1000)))</f>
        <v/>
      </c>
      <c r="H733" s="80" t="str">
        <f t="array" ref="H733">IF(A733="","",VLOOKUP(A733,基础资料!A:E,4,0))</f>
        <v/>
      </c>
      <c r="I733" s="81" t="str">
        <f t="array" ref="I733">IF(OR(A733="",G733=""),"",G733*H733)</f>
        <v/>
      </c>
      <c r="J733" s="79" t="str">
        <f t="array" ref="J733">IF(SUMPRODUCT((成品明细表!$A$6:$A$1000&gt;=$G$4)*(成品明细表!$A$6:$A$1000&lt;=$H$4)*(成品明细表!$C$6:$C$1000=$A733)*(成品明细表!$L$6:$L$1000))=0,"",SUMPRODUCT((成品明细表!$A$6:$A$1000&gt;=$G$4)*(成品明细表!$A$6:$A$1000&lt;=$H$4)*(成品明细表!$C$6:$C$1000=$A733)*(成品明细表!$L$6:$L$1000)))</f>
        <v/>
      </c>
      <c r="K733" s="99" t="str">
        <f t="array" ref="K733">IF(A733="","",VLOOKUP(A733,基础资料!A:E,4,0))</f>
        <v/>
      </c>
      <c r="L733" s="81" t="str">
        <f t="array" ref="L733">IF(OR(A733="",J733=""),"",J733*K733)</f>
        <v/>
      </c>
      <c r="M733" s="79" t="str">
        <f t="array" ref="M733">IF(AND(D733="",G733="",J733=""),"",IF(AND(D733="",G733=""),-J733,IF(AND(D733="",J733=""),-G733,IF(AND(G733="",J733=""),D733,IF(D733="",-G733-J733,IF(G733="",D733-J733,IF(J733="",D733-G733,D733-G733-J733)))))))</f>
        <v/>
      </c>
      <c r="N733" s="99" t="str">
        <f t="array" ref="N733">IF(A733="","",VLOOKUP(A733,基础资料!A:E,4,0))</f>
        <v/>
      </c>
      <c r="O733" s="81" t="str">
        <f t="array" ref="O733">IF(OR(A733="",M733=""),"",N733*M733)</f>
        <v/>
      </c>
    </row>
    <row r="734" spans="1:15" s="44" customFormat="1">
      <c r="A734" s="15"/>
      <c r="B734" s="73"/>
      <c r="C734" s="73"/>
      <c r="D734" s="74" t="str">
        <f t="array" ref="D734">IF(SUMPRODUCT((成品明细表!$A$6:$A$1000&gt;=$G$4)*(成品明细表!$A$6:$A$1000&lt;=$H$4)*(成品明细表!$C$6:$C$1000=$A734)*(成品明细表!$F$6:$F$1000))=0,"",SUMPRODUCT((成品明细表!$A$6:$A$1000&gt;=$G$4)*(成品明细表!$A$6:$A$1000&lt;=$H$4)*(成品明细表!$C$6:$C$1000=$A734)*(成品明细表!$F$6:$F$1000)))</f>
        <v/>
      </c>
      <c r="E734" s="75" t="str">
        <f t="array" ref="E734">IF(A734="","",VLOOKUP(A734,基础资料!A:E,4,0))</f>
        <v/>
      </c>
      <c r="F734" s="76" t="str">
        <f t="array" ref="F734">IF(OR(A734="",D734=""),"",E734*D734)</f>
        <v/>
      </c>
      <c r="G734" s="74" t="str">
        <f t="array" ref="G734">IF(SUMPRODUCT((成品明细表!$A$6:$A$1000&gt;=$G$4)*(成品明细表!$A$6:$A$1000&lt;=$H$4)*(成品明细表!$C$6:$C$1000=$A734)*(成品明细表!$I$6:$I$1000))=0,"",SUMPRODUCT((成品明细表!$A$6:$A$1000&gt;=$G$4)*(成品明细表!$A$6:$A$1000&lt;=$H$4)*(成品明细表!$C$6:$C$1000=$A734)*(成品明细表!$I$6:$I$1000)))</f>
        <v/>
      </c>
      <c r="H734" s="75" t="str">
        <f t="array" ref="H734">IF(A734="","",VLOOKUP(A734,基础资料!A:E,4,0))</f>
        <v/>
      </c>
      <c r="I734" s="76" t="str">
        <f t="array" ref="I734">IF(OR(A734="",G734=""),"",G734*H734)</f>
        <v/>
      </c>
      <c r="J734" s="74" t="str">
        <f t="array" ref="J734">IF(SUMPRODUCT((成品明细表!$A$6:$A$1000&gt;=$G$4)*(成品明细表!$A$6:$A$1000&lt;=$H$4)*(成品明细表!$C$6:$C$1000=$A734)*(成品明细表!$L$6:$L$1000))=0,"",SUMPRODUCT((成品明细表!$A$6:$A$1000&gt;=$G$4)*(成品明细表!$A$6:$A$1000&lt;=$H$4)*(成品明细表!$C$6:$C$1000=$A734)*(成品明细表!$L$6:$L$1000)))</f>
        <v/>
      </c>
      <c r="K734" s="98" t="str">
        <f t="array" ref="K734">IF(A734="","",VLOOKUP(A734,基础资料!A:E,4,0))</f>
        <v/>
      </c>
      <c r="L734" s="76" t="str">
        <f t="array" ref="L734">IF(OR(A734="",J734=""),"",J734*K734)</f>
        <v/>
      </c>
      <c r="M734" s="74" t="str">
        <f t="array" ref="M734">IF(AND(D734="",G734="",J734=""),"",IF(AND(D734="",G734=""),-J734,IF(AND(D734="",J734=""),-G734,IF(AND(G734="",J734=""),D734,IF(D734="",-G734-J734,IF(G734="",D734-J734,IF(J734="",D734-G734,D734-G734-J734)))))))</f>
        <v/>
      </c>
      <c r="N734" s="98" t="str">
        <f t="array" ref="N734">IF(A734="","",VLOOKUP(A734,基础资料!A:E,4,0))</f>
        <v/>
      </c>
      <c r="O734" s="76" t="str">
        <f t="array" ref="O734">IF(OR(A734="",M734=""),"",N734*M734)</f>
        <v/>
      </c>
    </row>
    <row r="735" spans="1:15" s="44" customFormat="1">
      <c r="A735" s="77"/>
      <c r="B735" s="78"/>
      <c r="C735" s="78"/>
      <c r="D735" s="79" t="str">
        <f t="array" ref="D735">IF(SUMPRODUCT((成品明细表!$A$6:$A$1000&gt;=$G$4)*(成品明细表!$A$6:$A$1000&lt;=$H$4)*(成品明细表!$C$6:$C$1000=$A735)*(成品明细表!$F$6:$F$1000))=0,"",SUMPRODUCT((成品明细表!$A$6:$A$1000&gt;=$G$4)*(成品明细表!$A$6:$A$1000&lt;=$H$4)*(成品明细表!$C$6:$C$1000=$A735)*(成品明细表!$F$6:$F$1000)))</f>
        <v/>
      </c>
      <c r="E735" s="80" t="str">
        <f t="array" ref="E735">IF(A735="","",VLOOKUP(A735,基础资料!A:E,4,0))</f>
        <v/>
      </c>
      <c r="F735" s="81" t="str">
        <f t="array" ref="F735">IF(OR(A735="",D735=""),"",E735*D735)</f>
        <v/>
      </c>
      <c r="G735" s="79" t="str">
        <f t="array" ref="G735">IF(SUMPRODUCT((成品明细表!$A$6:$A$1000&gt;=$G$4)*(成品明细表!$A$6:$A$1000&lt;=$H$4)*(成品明细表!$C$6:$C$1000=$A735)*(成品明细表!$I$6:$I$1000))=0,"",SUMPRODUCT((成品明细表!$A$6:$A$1000&gt;=$G$4)*(成品明细表!$A$6:$A$1000&lt;=$H$4)*(成品明细表!$C$6:$C$1000=$A735)*(成品明细表!$I$6:$I$1000)))</f>
        <v/>
      </c>
      <c r="H735" s="80" t="str">
        <f t="array" ref="H735">IF(A735="","",VLOOKUP(A735,基础资料!A:E,4,0))</f>
        <v/>
      </c>
      <c r="I735" s="81" t="str">
        <f t="array" ref="I735">IF(OR(A735="",G735=""),"",G735*H735)</f>
        <v/>
      </c>
      <c r="J735" s="79" t="str">
        <f t="array" ref="J735">IF(SUMPRODUCT((成品明细表!$A$6:$A$1000&gt;=$G$4)*(成品明细表!$A$6:$A$1000&lt;=$H$4)*(成品明细表!$C$6:$C$1000=$A735)*(成品明细表!$L$6:$L$1000))=0,"",SUMPRODUCT((成品明细表!$A$6:$A$1000&gt;=$G$4)*(成品明细表!$A$6:$A$1000&lt;=$H$4)*(成品明细表!$C$6:$C$1000=$A735)*(成品明细表!$L$6:$L$1000)))</f>
        <v/>
      </c>
      <c r="K735" s="99" t="str">
        <f t="array" ref="K735">IF(A735="","",VLOOKUP(A735,基础资料!A:E,4,0))</f>
        <v/>
      </c>
      <c r="L735" s="81" t="str">
        <f t="array" ref="L735">IF(OR(A735="",J735=""),"",J735*K735)</f>
        <v/>
      </c>
      <c r="M735" s="79" t="str">
        <f t="array" ref="M735">IF(AND(D735="",G735="",J735=""),"",IF(AND(D735="",G735=""),-J735,IF(AND(D735="",J735=""),-G735,IF(AND(G735="",J735=""),D735,IF(D735="",-G735-J735,IF(G735="",D735-J735,IF(J735="",D735-G735,D735-G735-J735)))))))</f>
        <v/>
      </c>
      <c r="N735" s="99" t="str">
        <f t="array" ref="N735">IF(A735="","",VLOOKUP(A735,基础资料!A:E,4,0))</f>
        <v/>
      </c>
      <c r="O735" s="81" t="str">
        <f t="array" ref="O735">IF(OR(A735="",M735=""),"",N735*M735)</f>
        <v/>
      </c>
    </row>
    <row r="736" spans="1:15" s="44" customFormat="1">
      <c r="A736" s="15"/>
      <c r="B736" s="73"/>
      <c r="C736" s="73"/>
      <c r="D736" s="74" t="str">
        <f t="array" ref="D736">IF(SUMPRODUCT((成品明细表!$A$6:$A$1000&gt;=$G$4)*(成品明细表!$A$6:$A$1000&lt;=$H$4)*(成品明细表!$C$6:$C$1000=$A736)*(成品明细表!$F$6:$F$1000))=0,"",SUMPRODUCT((成品明细表!$A$6:$A$1000&gt;=$G$4)*(成品明细表!$A$6:$A$1000&lt;=$H$4)*(成品明细表!$C$6:$C$1000=$A736)*(成品明细表!$F$6:$F$1000)))</f>
        <v/>
      </c>
      <c r="E736" s="75" t="str">
        <f t="array" ref="E736">IF(A736="","",VLOOKUP(A736,基础资料!A:E,4,0))</f>
        <v/>
      </c>
      <c r="F736" s="76" t="str">
        <f t="array" ref="F736">IF(OR(A736="",D736=""),"",E736*D736)</f>
        <v/>
      </c>
      <c r="G736" s="74" t="str">
        <f t="array" ref="G736">IF(SUMPRODUCT((成品明细表!$A$6:$A$1000&gt;=$G$4)*(成品明细表!$A$6:$A$1000&lt;=$H$4)*(成品明细表!$C$6:$C$1000=$A736)*(成品明细表!$I$6:$I$1000))=0,"",SUMPRODUCT((成品明细表!$A$6:$A$1000&gt;=$G$4)*(成品明细表!$A$6:$A$1000&lt;=$H$4)*(成品明细表!$C$6:$C$1000=$A736)*(成品明细表!$I$6:$I$1000)))</f>
        <v/>
      </c>
      <c r="H736" s="75" t="str">
        <f t="array" ref="H736">IF(A736="","",VLOOKUP(A736,基础资料!A:E,4,0))</f>
        <v/>
      </c>
      <c r="I736" s="76" t="str">
        <f t="array" ref="I736">IF(OR(A736="",G736=""),"",G736*H736)</f>
        <v/>
      </c>
      <c r="J736" s="74" t="str">
        <f t="array" ref="J736">IF(SUMPRODUCT((成品明细表!$A$6:$A$1000&gt;=$G$4)*(成品明细表!$A$6:$A$1000&lt;=$H$4)*(成品明细表!$C$6:$C$1000=$A736)*(成品明细表!$L$6:$L$1000))=0,"",SUMPRODUCT((成品明细表!$A$6:$A$1000&gt;=$G$4)*(成品明细表!$A$6:$A$1000&lt;=$H$4)*(成品明细表!$C$6:$C$1000=$A736)*(成品明细表!$L$6:$L$1000)))</f>
        <v/>
      </c>
      <c r="K736" s="98" t="str">
        <f t="array" ref="K736">IF(A736="","",VLOOKUP(A736,基础资料!A:E,4,0))</f>
        <v/>
      </c>
      <c r="L736" s="76" t="str">
        <f t="array" ref="L736">IF(OR(A736="",J736=""),"",J736*K736)</f>
        <v/>
      </c>
      <c r="M736" s="74" t="str">
        <f t="array" ref="M736">IF(AND(D736="",G736="",J736=""),"",IF(AND(D736="",G736=""),-J736,IF(AND(D736="",J736=""),-G736,IF(AND(G736="",J736=""),D736,IF(D736="",-G736-J736,IF(G736="",D736-J736,IF(J736="",D736-G736,D736-G736-J736)))))))</f>
        <v/>
      </c>
      <c r="N736" s="98" t="str">
        <f t="array" ref="N736">IF(A736="","",VLOOKUP(A736,基础资料!A:E,4,0))</f>
        <v/>
      </c>
      <c r="O736" s="76" t="str">
        <f t="array" ref="O736">IF(OR(A736="",M736=""),"",N736*M736)</f>
        <v/>
      </c>
    </row>
    <row r="737" spans="1:15" s="44" customFormat="1">
      <c r="A737" s="77"/>
      <c r="B737" s="78"/>
      <c r="C737" s="78"/>
      <c r="D737" s="79" t="str">
        <f t="array" ref="D737">IF(SUMPRODUCT((成品明细表!$A$6:$A$1000&gt;=$G$4)*(成品明细表!$A$6:$A$1000&lt;=$H$4)*(成品明细表!$C$6:$C$1000=$A737)*(成品明细表!$F$6:$F$1000))=0,"",SUMPRODUCT((成品明细表!$A$6:$A$1000&gt;=$G$4)*(成品明细表!$A$6:$A$1000&lt;=$H$4)*(成品明细表!$C$6:$C$1000=$A737)*(成品明细表!$F$6:$F$1000)))</f>
        <v/>
      </c>
      <c r="E737" s="80" t="str">
        <f t="array" ref="E737">IF(A737="","",VLOOKUP(A737,基础资料!A:E,4,0))</f>
        <v/>
      </c>
      <c r="F737" s="81" t="str">
        <f t="array" ref="F737">IF(OR(A737="",D737=""),"",E737*D737)</f>
        <v/>
      </c>
      <c r="G737" s="79" t="str">
        <f t="array" ref="G737">IF(SUMPRODUCT((成品明细表!$A$6:$A$1000&gt;=$G$4)*(成品明细表!$A$6:$A$1000&lt;=$H$4)*(成品明细表!$C$6:$C$1000=$A737)*(成品明细表!$I$6:$I$1000))=0,"",SUMPRODUCT((成品明细表!$A$6:$A$1000&gt;=$G$4)*(成品明细表!$A$6:$A$1000&lt;=$H$4)*(成品明细表!$C$6:$C$1000=$A737)*(成品明细表!$I$6:$I$1000)))</f>
        <v/>
      </c>
      <c r="H737" s="80" t="str">
        <f t="array" ref="H737">IF(A737="","",VLOOKUP(A737,基础资料!A:E,4,0))</f>
        <v/>
      </c>
      <c r="I737" s="81" t="str">
        <f t="array" ref="I737">IF(OR(A737="",G737=""),"",G737*H737)</f>
        <v/>
      </c>
      <c r="J737" s="79" t="str">
        <f t="array" ref="J737">IF(SUMPRODUCT((成品明细表!$A$6:$A$1000&gt;=$G$4)*(成品明细表!$A$6:$A$1000&lt;=$H$4)*(成品明细表!$C$6:$C$1000=$A737)*(成品明细表!$L$6:$L$1000))=0,"",SUMPRODUCT((成品明细表!$A$6:$A$1000&gt;=$G$4)*(成品明细表!$A$6:$A$1000&lt;=$H$4)*(成品明细表!$C$6:$C$1000=$A737)*(成品明细表!$L$6:$L$1000)))</f>
        <v/>
      </c>
      <c r="K737" s="99" t="str">
        <f t="array" ref="K737">IF(A737="","",VLOOKUP(A737,基础资料!A:E,4,0))</f>
        <v/>
      </c>
      <c r="L737" s="81" t="str">
        <f t="array" ref="L737">IF(OR(A737="",J737=""),"",J737*K737)</f>
        <v/>
      </c>
      <c r="M737" s="79" t="str">
        <f t="array" ref="M737">IF(AND(D737="",G737="",J737=""),"",IF(AND(D737="",G737=""),-J737,IF(AND(D737="",J737=""),-G737,IF(AND(G737="",J737=""),D737,IF(D737="",-G737-J737,IF(G737="",D737-J737,IF(J737="",D737-G737,D737-G737-J737)))))))</f>
        <v/>
      </c>
      <c r="N737" s="99" t="str">
        <f t="array" ref="N737">IF(A737="","",VLOOKUP(A737,基础资料!A:E,4,0))</f>
        <v/>
      </c>
      <c r="O737" s="81" t="str">
        <f t="array" ref="O737">IF(OR(A737="",M737=""),"",N737*M737)</f>
        <v/>
      </c>
    </row>
    <row r="738" spans="1:15" s="44" customFormat="1">
      <c r="A738" s="15"/>
      <c r="B738" s="73"/>
      <c r="C738" s="73"/>
      <c r="D738" s="74" t="str">
        <f t="array" ref="D738">IF(SUMPRODUCT((成品明细表!$A$6:$A$1000&gt;=$G$4)*(成品明细表!$A$6:$A$1000&lt;=$H$4)*(成品明细表!$C$6:$C$1000=$A738)*(成品明细表!$F$6:$F$1000))=0,"",SUMPRODUCT((成品明细表!$A$6:$A$1000&gt;=$G$4)*(成品明细表!$A$6:$A$1000&lt;=$H$4)*(成品明细表!$C$6:$C$1000=$A738)*(成品明细表!$F$6:$F$1000)))</f>
        <v/>
      </c>
      <c r="E738" s="75" t="str">
        <f t="array" ref="E738">IF(A738="","",VLOOKUP(A738,基础资料!A:E,4,0))</f>
        <v/>
      </c>
      <c r="F738" s="76" t="str">
        <f t="array" ref="F738">IF(OR(A738="",D738=""),"",E738*D738)</f>
        <v/>
      </c>
      <c r="G738" s="74" t="str">
        <f t="array" ref="G738">IF(SUMPRODUCT((成品明细表!$A$6:$A$1000&gt;=$G$4)*(成品明细表!$A$6:$A$1000&lt;=$H$4)*(成品明细表!$C$6:$C$1000=$A738)*(成品明细表!$I$6:$I$1000))=0,"",SUMPRODUCT((成品明细表!$A$6:$A$1000&gt;=$G$4)*(成品明细表!$A$6:$A$1000&lt;=$H$4)*(成品明细表!$C$6:$C$1000=$A738)*(成品明细表!$I$6:$I$1000)))</f>
        <v/>
      </c>
      <c r="H738" s="75" t="str">
        <f t="array" ref="H738">IF(A738="","",VLOOKUP(A738,基础资料!A:E,4,0))</f>
        <v/>
      </c>
      <c r="I738" s="76" t="str">
        <f t="array" ref="I738">IF(OR(A738="",G738=""),"",G738*H738)</f>
        <v/>
      </c>
      <c r="J738" s="74" t="str">
        <f t="array" ref="J738">IF(SUMPRODUCT((成品明细表!$A$6:$A$1000&gt;=$G$4)*(成品明细表!$A$6:$A$1000&lt;=$H$4)*(成品明细表!$C$6:$C$1000=$A738)*(成品明细表!$L$6:$L$1000))=0,"",SUMPRODUCT((成品明细表!$A$6:$A$1000&gt;=$G$4)*(成品明细表!$A$6:$A$1000&lt;=$H$4)*(成品明细表!$C$6:$C$1000=$A738)*(成品明细表!$L$6:$L$1000)))</f>
        <v/>
      </c>
      <c r="K738" s="98" t="str">
        <f t="array" ref="K738">IF(A738="","",VLOOKUP(A738,基础资料!A:E,4,0))</f>
        <v/>
      </c>
      <c r="L738" s="76" t="str">
        <f t="array" ref="L738">IF(OR(A738="",J738=""),"",J738*K738)</f>
        <v/>
      </c>
      <c r="M738" s="74" t="str">
        <f t="array" ref="M738">IF(AND(D738="",G738="",J738=""),"",IF(AND(D738="",G738=""),-J738,IF(AND(D738="",J738=""),-G738,IF(AND(G738="",J738=""),D738,IF(D738="",-G738-J738,IF(G738="",D738-J738,IF(J738="",D738-G738,D738-G738-J738)))))))</f>
        <v/>
      </c>
      <c r="N738" s="98" t="str">
        <f t="array" ref="N738">IF(A738="","",VLOOKUP(A738,基础资料!A:E,4,0))</f>
        <v/>
      </c>
      <c r="O738" s="76" t="str">
        <f t="array" ref="O738">IF(OR(A738="",M738=""),"",N738*M738)</f>
        <v/>
      </c>
    </row>
    <row r="739" spans="1:15" s="44" customFormat="1">
      <c r="A739" s="77"/>
      <c r="B739" s="78"/>
      <c r="C739" s="78"/>
      <c r="D739" s="79" t="str">
        <f t="array" ref="D739">IF(SUMPRODUCT((成品明细表!$A$6:$A$1000&gt;=$G$4)*(成品明细表!$A$6:$A$1000&lt;=$H$4)*(成品明细表!$C$6:$C$1000=$A739)*(成品明细表!$F$6:$F$1000))=0,"",SUMPRODUCT((成品明细表!$A$6:$A$1000&gt;=$G$4)*(成品明细表!$A$6:$A$1000&lt;=$H$4)*(成品明细表!$C$6:$C$1000=$A739)*(成品明细表!$F$6:$F$1000)))</f>
        <v/>
      </c>
      <c r="E739" s="80" t="str">
        <f t="array" ref="E739">IF(A739="","",VLOOKUP(A739,基础资料!A:E,4,0))</f>
        <v/>
      </c>
      <c r="F739" s="81" t="str">
        <f t="array" ref="F739">IF(OR(A739="",D739=""),"",E739*D739)</f>
        <v/>
      </c>
      <c r="G739" s="79" t="str">
        <f t="array" ref="G739">IF(SUMPRODUCT((成品明细表!$A$6:$A$1000&gt;=$G$4)*(成品明细表!$A$6:$A$1000&lt;=$H$4)*(成品明细表!$C$6:$C$1000=$A739)*(成品明细表!$I$6:$I$1000))=0,"",SUMPRODUCT((成品明细表!$A$6:$A$1000&gt;=$G$4)*(成品明细表!$A$6:$A$1000&lt;=$H$4)*(成品明细表!$C$6:$C$1000=$A739)*(成品明细表!$I$6:$I$1000)))</f>
        <v/>
      </c>
      <c r="H739" s="80" t="str">
        <f t="array" ref="H739">IF(A739="","",VLOOKUP(A739,基础资料!A:E,4,0))</f>
        <v/>
      </c>
      <c r="I739" s="81" t="str">
        <f t="array" ref="I739">IF(OR(A739="",G739=""),"",G739*H739)</f>
        <v/>
      </c>
      <c r="J739" s="79" t="str">
        <f t="array" ref="J739">IF(SUMPRODUCT((成品明细表!$A$6:$A$1000&gt;=$G$4)*(成品明细表!$A$6:$A$1000&lt;=$H$4)*(成品明细表!$C$6:$C$1000=$A739)*(成品明细表!$L$6:$L$1000))=0,"",SUMPRODUCT((成品明细表!$A$6:$A$1000&gt;=$G$4)*(成品明细表!$A$6:$A$1000&lt;=$H$4)*(成品明细表!$C$6:$C$1000=$A739)*(成品明细表!$L$6:$L$1000)))</f>
        <v/>
      </c>
      <c r="K739" s="99" t="str">
        <f t="array" ref="K739">IF(A739="","",VLOOKUP(A739,基础资料!A:E,4,0))</f>
        <v/>
      </c>
      <c r="L739" s="81" t="str">
        <f t="array" ref="L739">IF(OR(A739="",J739=""),"",J739*K739)</f>
        <v/>
      </c>
      <c r="M739" s="79" t="str">
        <f t="array" ref="M739">IF(AND(D739="",G739="",J739=""),"",IF(AND(D739="",G739=""),-J739,IF(AND(D739="",J739=""),-G739,IF(AND(G739="",J739=""),D739,IF(D739="",-G739-J739,IF(G739="",D739-J739,IF(J739="",D739-G739,D739-G739-J739)))))))</f>
        <v/>
      </c>
      <c r="N739" s="99" t="str">
        <f t="array" ref="N739">IF(A739="","",VLOOKUP(A739,基础资料!A:E,4,0))</f>
        <v/>
      </c>
      <c r="O739" s="81" t="str">
        <f t="array" ref="O739">IF(OR(A739="",M739=""),"",N739*M739)</f>
        <v/>
      </c>
    </row>
    <row r="740" spans="1:15" s="44" customFormat="1">
      <c r="A740" s="15"/>
      <c r="B740" s="73"/>
      <c r="C740" s="73"/>
      <c r="D740" s="74" t="str">
        <f t="array" ref="D740">IF(SUMPRODUCT((成品明细表!$A$6:$A$1000&gt;=$G$4)*(成品明细表!$A$6:$A$1000&lt;=$H$4)*(成品明细表!$C$6:$C$1000=$A740)*(成品明细表!$F$6:$F$1000))=0,"",SUMPRODUCT((成品明细表!$A$6:$A$1000&gt;=$G$4)*(成品明细表!$A$6:$A$1000&lt;=$H$4)*(成品明细表!$C$6:$C$1000=$A740)*(成品明细表!$F$6:$F$1000)))</f>
        <v/>
      </c>
      <c r="E740" s="75" t="str">
        <f t="array" ref="E740">IF(A740="","",VLOOKUP(A740,基础资料!A:E,4,0))</f>
        <v/>
      </c>
      <c r="F740" s="76" t="str">
        <f t="array" ref="F740">IF(OR(A740="",D740=""),"",E740*D740)</f>
        <v/>
      </c>
      <c r="G740" s="74" t="str">
        <f t="array" ref="G740">IF(SUMPRODUCT((成品明细表!$A$6:$A$1000&gt;=$G$4)*(成品明细表!$A$6:$A$1000&lt;=$H$4)*(成品明细表!$C$6:$C$1000=$A740)*(成品明细表!$I$6:$I$1000))=0,"",SUMPRODUCT((成品明细表!$A$6:$A$1000&gt;=$G$4)*(成品明细表!$A$6:$A$1000&lt;=$H$4)*(成品明细表!$C$6:$C$1000=$A740)*(成品明细表!$I$6:$I$1000)))</f>
        <v/>
      </c>
      <c r="H740" s="75" t="str">
        <f t="array" ref="H740">IF(A740="","",VLOOKUP(A740,基础资料!A:E,4,0))</f>
        <v/>
      </c>
      <c r="I740" s="76" t="str">
        <f t="array" ref="I740">IF(OR(A740="",G740=""),"",G740*H740)</f>
        <v/>
      </c>
      <c r="J740" s="74" t="str">
        <f t="array" ref="J740">IF(SUMPRODUCT((成品明细表!$A$6:$A$1000&gt;=$G$4)*(成品明细表!$A$6:$A$1000&lt;=$H$4)*(成品明细表!$C$6:$C$1000=$A740)*(成品明细表!$L$6:$L$1000))=0,"",SUMPRODUCT((成品明细表!$A$6:$A$1000&gt;=$G$4)*(成品明细表!$A$6:$A$1000&lt;=$H$4)*(成品明细表!$C$6:$C$1000=$A740)*(成品明细表!$L$6:$L$1000)))</f>
        <v/>
      </c>
      <c r="K740" s="98" t="str">
        <f t="array" ref="K740">IF(A740="","",VLOOKUP(A740,基础资料!A:E,4,0))</f>
        <v/>
      </c>
      <c r="L740" s="76" t="str">
        <f t="array" ref="L740">IF(OR(A740="",J740=""),"",J740*K740)</f>
        <v/>
      </c>
      <c r="M740" s="74" t="str">
        <f t="array" ref="M740">IF(AND(D740="",G740="",J740=""),"",IF(AND(D740="",G740=""),-J740,IF(AND(D740="",J740=""),-G740,IF(AND(G740="",J740=""),D740,IF(D740="",-G740-J740,IF(G740="",D740-J740,IF(J740="",D740-G740,D740-G740-J740)))))))</f>
        <v/>
      </c>
      <c r="N740" s="98" t="str">
        <f t="array" ref="N740">IF(A740="","",VLOOKUP(A740,基础资料!A:E,4,0))</f>
        <v/>
      </c>
      <c r="O740" s="76" t="str">
        <f t="array" ref="O740">IF(OR(A740="",M740=""),"",N740*M740)</f>
        <v/>
      </c>
    </row>
    <row r="741" spans="1:15" s="44" customFormat="1">
      <c r="A741" s="77"/>
      <c r="B741" s="78"/>
      <c r="C741" s="78"/>
      <c r="D741" s="79" t="str">
        <f t="array" ref="D741">IF(SUMPRODUCT((成品明细表!$A$6:$A$1000&gt;=$G$4)*(成品明细表!$A$6:$A$1000&lt;=$H$4)*(成品明细表!$C$6:$C$1000=$A741)*(成品明细表!$F$6:$F$1000))=0,"",SUMPRODUCT((成品明细表!$A$6:$A$1000&gt;=$G$4)*(成品明细表!$A$6:$A$1000&lt;=$H$4)*(成品明细表!$C$6:$C$1000=$A741)*(成品明细表!$F$6:$F$1000)))</f>
        <v/>
      </c>
      <c r="E741" s="80" t="str">
        <f t="array" ref="E741">IF(A741="","",VLOOKUP(A741,基础资料!A:E,4,0))</f>
        <v/>
      </c>
      <c r="F741" s="81" t="str">
        <f t="array" ref="F741">IF(OR(A741="",D741=""),"",E741*D741)</f>
        <v/>
      </c>
      <c r="G741" s="79" t="str">
        <f t="array" ref="G741">IF(SUMPRODUCT((成品明细表!$A$6:$A$1000&gt;=$G$4)*(成品明细表!$A$6:$A$1000&lt;=$H$4)*(成品明细表!$C$6:$C$1000=$A741)*(成品明细表!$I$6:$I$1000))=0,"",SUMPRODUCT((成品明细表!$A$6:$A$1000&gt;=$G$4)*(成品明细表!$A$6:$A$1000&lt;=$H$4)*(成品明细表!$C$6:$C$1000=$A741)*(成品明细表!$I$6:$I$1000)))</f>
        <v/>
      </c>
      <c r="H741" s="80" t="str">
        <f t="array" ref="H741">IF(A741="","",VLOOKUP(A741,基础资料!A:E,4,0))</f>
        <v/>
      </c>
      <c r="I741" s="81" t="str">
        <f t="array" ref="I741">IF(OR(A741="",G741=""),"",G741*H741)</f>
        <v/>
      </c>
      <c r="J741" s="79" t="str">
        <f t="array" ref="J741">IF(SUMPRODUCT((成品明细表!$A$6:$A$1000&gt;=$G$4)*(成品明细表!$A$6:$A$1000&lt;=$H$4)*(成品明细表!$C$6:$C$1000=$A741)*(成品明细表!$L$6:$L$1000))=0,"",SUMPRODUCT((成品明细表!$A$6:$A$1000&gt;=$G$4)*(成品明细表!$A$6:$A$1000&lt;=$H$4)*(成品明细表!$C$6:$C$1000=$A741)*(成品明细表!$L$6:$L$1000)))</f>
        <v/>
      </c>
      <c r="K741" s="99" t="str">
        <f t="array" ref="K741">IF(A741="","",VLOOKUP(A741,基础资料!A:E,4,0))</f>
        <v/>
      </c>
      <c r="L741" s="81" t="str">
        <f t="array" ref="L741">IF(OR(A741="",J741=""),"",J741*K741)</f>
        <v/>
      </c>
      <c r="M741" s="79" t="str">
        <f t="array" ref="M741">IF(AND(D741="",G741="",J741=""),"",IF(AND(D741="",G741=""),-J741,IF(AND(D741="",J741=""),-G741,IF(AND(G741="",J741=""),D741,IF(D741="",-G741-J741,IF(G741="",D741-J741,IF(J741="",D741-G741,D741-G741-J741)))))))</f>
        <v/>
      </c>
      <c r="N741" s="99" t="str">
        <f t="array" ref="N741">IF(A741="","",VLOOKUP(A741,基础资料!A:E,4,0))</f>
        <v/>
      </c>
      <c r="O741" s="81" t="str">
        <f t="array" ref="O741">IF(OR(A741="",M741=""),"",N741*M741)</f>
        <v/>
      </c>
    </row>
    <row r="742" spans="1:15" s="44" customFormat="1">
      <c r="A742" s="15"/>
      <c r="B742" s="73"/>
      <c r="C742" s="73"/>
      <c r="D742" s="74" t="str">
        <f t="array" ref="D742">IF(SUMPRODUCT((成品明细表!$A$6:$A$1000&gt;=$G$4)*(成品明细表!$A$6:$A$1000&lt;=$H$4)*(成品明细表!$C$6:$C$1000=$A742)*(成品明细表!$F$6:$F$1000))=0,"",SUMPRODUCT((成品明细表!$A$6:$A$1000&gt;=$G$4)*(成品明细表!$A$6:$A$1000&lt;=$H$4)*(成品明细表!$C$6:$C$1000=$A742)*(成品明细表!$F$6:$F$1000)))</f>
        <v/>
      </c>
      <c r="E742" s="75" t="str">
        <f t="array" ref="E742">IF(A742="","",VLOOKUP(A742,基础资料!A:E,4,0))</f>
        <v/>
      </c>
      <c r="F742" s="76" t="str">
        <f t="array" ref="F742">IF(OR(A742="",D742=""),"",E742*D742)</f>
        <v/>
      </c>
      <c r="G742" s="74" t="str">
        <f t="array" ref="G742">IF(SUMPRODUCT((成品明细表!$A$6:$A$1000&gt;=$G$4)*(成品明细表!$A$6:$A$1000&lt;=$H$4)*(成品明细表!$C$6:$C$1000=$A742)*(成品明细表!$I$6:$I$1000))=0,"",SUMPRODUCT((成品明细表!$A$6:$A$1000&gt;=$G$4)*(成品明细表!$A$6:$A$1000&lt;=$H$4)*(成品明细表!$C$6:$C$1000=$A742)*(成品明细表!$I$6:$I$1000)))</f>
        <v/>
      </c>
      <c r="H742" s="75" t="str">
        <f t="array" ref="H742">IF(A742="","",VLOOKUP(A742,基础资料!A:E,4,0))</f>
        <v/>
      </c>
      <c r="I742" s="76" t="str">
        <f t="array" ref="I742">IF(OR(A742="",G742=""),"",G742*H742)</f>
        <v/>
      </c>
      <c r="J742" s="74" t="str">
        <f t="array" ref="J742">IF(SUMPRODUCT((成品明细表!$A$6:$A$1000&gt;=$G$4)*(成品明细表!$A$6:$A$1000&lt;=$H$4)*(成品明细表!$C$6:$C$1000=$A742)*(成品明细表!$L$6:$L$1000))=0,"",SUMPRODUCT((成品明细表!$A$6:$A$1000&gt;=$G$4)*(成品明细表!$A$6:$A$1000&lt;=$H$4)*(成品明细表!$C$6:$C$1000=$A742)*(成品明细表!$L$6:$L$1000)))</f>
        <v/>
      </c>
      <c r="K742" s="98" t="str">
        <f t="array" ref="K742">IF(A742="","",VLOOKUP(A742,基础资料!A:E,4,0))</f>
        <v/>
      </c>
      <c r="L742" s="76" t="str">
        <f t="array" ref="L742">IF(OR(A742="",J742=""),"",J742*K742)</f>
        <v/>
      </c>
      <c r="M742" s="74" t="str">
        <f t="array" ref="M742">IF(AND(D742="",G742="",J742=""),"",IF(AND(D742="",G742=""),-J742,IF(AND(D742="",J742=""),-G742,IF(AND(G742="",J742=""),D742,IF(D742="",-G742-J742,IF(G742="",D742-J742,IF(J742="",D742-G742,D742-G742-J742)))))))</f>
        <v/>
      </c>
      <c r="N742" s="98" t="str">
        <f t="array" ref="N742">IF(A742="","",VLOOKUP(A742,基础资料!A:E,4,0))</f>
        <v/>
      </c>
      <c r="O742" s="76" t="str">
        <f t="array" ref="O742">IF(OR(A742="",M742=""),"",N742*M742)</f>
        <v/>
      </c>
    </row>
    <row r="743" spans="1:15" s="44" customFormat="1">
      <c r="A743" s="77"/>
      <c r="B743" s="78"/>
      <c r="C743" s="78"/>
      <c r="D743" s="79" t="str">
        <f t="array" ref="D743">IF(SUMPRODUCT((成品明细表!$A$6:$A$1000&gt;=$G$4)*(成品明细表!$A$6:$A$1000&lt;=$H$4)*(成品明细表!$C$6:$C$1000=$A743)*(成品明细表!$F$6:$F$1000))=0,"",SUMPRODUCT((成品明细表!$A$6:$A$1000&gt;=$G$4)*(成品明细表!$A$6:$A$1000&lt;=$H$4)*(成品明细表!$C$6:$C$1000=$A743)*(成品明细表!$F$6:$F$1000)))</f>
        <v/>
      </c>
      <c r="E743" s="80" t="str">
        <f t="array" ref="E743">IF(A743="","",VLOOKUP(A743,基础资料!A:E,4,0))</f>
        <v/>
      </c>
      <c r="F743" s="81" t="str">
        <f t="array" ref="F743">IF(OR(A743="",D743=""),"",E743*D743)</f>
        <v/>
      </c>
      <c r="G743" s="79" t="str">
        <f t="array" ref="G743">IF(SUMPRODUCT((成品明细表!$A$6:$A$1000&gt;=$G$4)*(成品明细表!$A$6:$A$1000&lt;=$H$4)*(成品明细表!$C$6:$C$1000=$A743)*(成品明细表!$I$6:$I$1000))=0,"",SUMPRODUCT((成品明细表!$A$6:$A$1000&gt;=$G$4)*(成品明细表!$A$6:$A$1000&lt;=$H$4)*(成品明细表!$C$6:$C$1000=$A743)*(成品明细表!$I$6:$I$1000)))</f>
        <v/>
      </c>
      <c r="H743" s="80" t="str">
        <f t="array" ref="H743">IF(A743="","",VLOOKUP(A743,基础资料!A:E,4,0))</f>
        <v/>
      </c>
      <c r="I743" s="81" t="str">
        <f t="array" ref="I743">IF(OR(A743="",G743=""),"",G743*H743)</f>
        <v/>
      </c>
      <c r="J743" s="79" t="str">
        <f t="array" ref="J743">IF(SUMPRODUCT((成品明细表!$A$6:$A$1000&gt;=$G$4)*(成品明细表!$A$6:$A$1000&lt;=$H$4)*(成品明细表!$C$6:$C$1000=$A743)*(成品明细表!$L$6:$L$1000))=0,"",SUMPRODUCT((成品明细表!$A$6:$A$1000&gt;=$G$4)*(成品明细表!$A$6:$A$1000&lt;=$H$4)*(成品明细表!$C$6:$C$1000=$A743)*(成品明细表!$L$6:$L$1000)))</f>
        <v/>
      </c>
      <c r="K743" s="99" t="str">
        <f t="array" ref="K743">IF(A743="","",VLOOKUP(A743,基础资料!A:E,4,0))</f>
        <v/>
      </c>
      <c r="L743" s="81" t="str">
        <f t="array" ref="L743">IF(OR(A743="",J743=""),"",J743*K743)</f>
        <v/>
      </c>
      <c r="M743" s="79" t="str">
        <f t="array" ref="M743">IF(AND(D743="",G743="",J743=""),"",IF(AND(D743="",G743=""),-J743,IF(AND(D743="",J743=""),-G743,IF(AND(G743="",J743=""),D743,IF(D743="",-G743-J743,IF(G743="",D743-J743,IF(J743="",D743-G743,D743-G743-J743)))))))</f>
        <v/>
      </c>
      <c r="N743" s="99" t="str">
        <f t="array" ref="N743">IF(A743="","",VLOOKUP(A743,基础资料!A:E,4,0))</f>
        <v/>
      </c>
      <c r="O743" s="81" t="str">
        <f t="array" ref="O743">IF(OR(A743="",M743=""),"",N743*M743)</f>
        <v/>
      </c>
    </row>
    <row r="744" spans="1:15" s="44" customFormat="1">
      <c r="A744" s="15"/>
      <c r="B744" s="73"/>
      <c r="C744" s="73"/>
      <c r="D744" s="74" t="str">
        <f t="array" ref="D744">IF(SUMPRODUCT((成品明细表!$A$6:$A$1000&gt;=$G$4)*(成品明细表!$A$6:$A$1000&lt;=$H$4)*(成品明细表!$C$6:$C$1000=$A744)*(成品明细表!$F$6:$F$1000))=0,"",SUMPRODUCT((成品明细表!$A$6:$A$1000&gt;=$G$4)*(成品明细表!$A$6:$A$1000&lt;=$H$4)*(成品明细表!$C$6:$C$1000=$A744)*(成品明细表!$F$6:$F$1000)))</f>
        <v/>
      </c>
      <c r="E744" s="75" t="str">
        <f t="array" ref="E744">IF(A744="","",VLOOKUP(A744,基础资料!A:E,4,0))</f>
        <v/>
      </c>
      <c r="F744" s="76" t="str">
        <f t="array" ref="F744">IF(OR(A744="",D744=""),"",E744*D744)</f>
        <v/>
      </c>
      <c r="G744" s="74" t="str">
        <f t="array" ref="G744">IF(SUMPRODUCT((成品明细表!$A$6:$A$1000&gt;=$G$4)*(成品明细表!$A$6:$A$1000&lt;=$H$4)*(成品明细表!$C$6:$C$1000=$A744)*(成品明细表!$I$6:$I$1000))=0,"",SUMPRODUCT((成品明细表!$A$6:$A$1000&gt;=$G$4)*(成品明细表!$A$6:$A$1000&lt;=$H$4)*(成品明细表!$C$6:$C$1000=$A744)*(成品明细表!$I$6:$I$1000)))</f>
        <v/>
      </c>
      <c r="H744" s="75" t="str">
        <f t="array" ref="H744">IF(A744="","",VLOOKUP(A744,基础资料!A:E,4,0))</f>
        <v/>
      </c>
      <c r="I744" s="76" t="str">
        <f t="array" ref="I744">IF(OR(A744="",G744=""),"",G744*H744)</f>
        <v/>
      </c>
      <c r="J744" s="74" t="str">
        <f t="array" ref="J744">IF(SUMPRODUCT((成品明细表!$A$6:$A$1000&gt;=$G$4)*(成品明细表!$A$6:$A$1000&lt;=$H$4)*(成品明细表!$C$6:$C$1000=$A744)*(成品明细表!$L$6:$L$1000))=0,"",SUMPRODUCT((成品明细表!$A$6:$A$1000&gt;=$G$4)*(成品明细表!$A$6:$A$1000&lt;=$H$4)*(成品明细表!$C$6:$C$1000=$A744)*(成品明细表!$L$6:$L$1000)))</f>
        <v/>
      </c>
      <c r="K744" s="98" t="str">
        <f t="array" ref="K744">IF(A744="","",VLOOKUP(A744,基础资料!A:E,4,0))</f>
        <v/>
      </c>
      <c r="L744" s="76" t="str">
        <f t="array" ref="L744">IF(OR(A744="",J744=""),"",J744*K744)</f>
        <v/>
      </c>
      <c r="M744" s="74" t="str">
        <f t="array" ref="M744">IF(AND(D744="",G744="",J744=""),"",IF(AND(D744="",G744=""),-J744,IF(AND(D744="",J744=""),-G744,IF(AND(G744="",J744=""),D744,IF(D744="",-G744-J744,IF(G744="",D744-J744,IF(J744="",D744-G744,D744-G744-J744)))))))</f>
        <v/>
      </c>
      <c r="N744" s="98" t="str">
        <f t="array" ref="N744">IF(A744="","",VLOOKUP(A744,基础资料!A:E,4,0))</f>
        <v/>
      </c>
      <c r="O744" s="76" t="str">
        <f t="array" ref="O744">IF(OR(A744="",M744=""),"",N744*M744)</f>
        <v/>
      </c>
    </row>
    <row r="745" spans="1:15" s="44" customFormat="1">
      <c r="A745" s="77"/>
      <c r="B745" s="78"/>
      <c r="C745" s="78"/>
      <c r="D745" s="79" t="str">
        <f t="array" ref="D745">IF(SUMPRODUCT((成品明细表!$A$6:$A$1000&gt;=$G$4)*(成品明细表!$A$6:$A$1000&lt;=$H$4)*(成品明细表!$C$6:$C$1000=$A745)*(成品明细表!$F$6:$F$1000))=0,"",SUMPRODUCT((成品明细表!$A$6:$A$1000&gt;=$G$4)*(成品明细表!$A$6:$A$1000&lt;=$H$4)*(成品明细表!$C$6:$C$1000=$A745)*(成品明细表!$F$6:$F$1000)))</f>
        <v/>
      </c>
      <c r="E745" s="80" t="str">
        <f t="array" ref="E745">IF(A745="","",VLOOKUP(A745,基础资料!A:E,4,0))</f>
        <v/>
      </c>
      <c r="F745" s="81" t="str">
        <f t="array" ref="F745">IF(OR(A745="",D745=""),"",E745*D745)</f>
        <v/>
      </c>
      <c r="G745" s="79" t="str">
        <f t="array" ref="G745">IF(SUMPRODUCT((成品明细表!$A$6:$A$1000&gt;=$G$4)*(成品明细表!$A$6:$A$1000&lt;=$H$4)*(成品明细表!$C$6:$C$1000=$A745)*(成品明细表!$I$6:$I$1000))=0,"",SUMPRODUCT((成品明细表!$A$6:$A$1000&gt;=$G$4)*(成品明细表!$A$6:$A$1000&lt;=$H$4)*(成品明细表!$C$6:$C$1000=$A745)*(成品明细表!$I$6:$I$1000)))</f>
        <v/>
      </c>
      <c r="H745" s="80" t="str">
        <f t="array" ref="H745">IF(A745="","",VLOOKUP(A745,基础资料!A:E,4,0))</f>
        <v/>
      </c>
      <c r="I745" s="81" t="str">
        <f t="array" ref="I745">IF(OR(A745="",G745=""),"",G745*H745)</f>
        <v/>
      </c>
      <c r="J745" s="79" t="str">
        <f t="array" ref="J745">IF(SUMPRODUCT((成品明细表!$A$6:$A$1000&gt;=$G$4)*(成品明细表!$A$6:$A$1000&lt;=$H$4)*(成品明细表!$C$6:$C$1000=$A745)*(成品明细表!$L$6:$L$1000))=0,"",SUMPRODUCT((成品明细表!$A$6:$A$1000&gt;=$G$4)*(成品明细表!$A$6:$A$1000&lt;=$H$4)*(成品明细表!$C$6:$C$1000=$A745)*(成品明细表!$L$6:$L$1000)))</f>
        <v/>
      </c>
      <c r="K745" s="99" t="str">
        <f t="array" ref="K745">IF(A745="","",VLOOKUP(A745,基础资料!A:E,4,0))</f>
        <v/>
      </c>
      <c r="L745" s="81" t="str">
        <f t="array" ref="L745">IF(OR(A745="",J745=""),"",J745*K745)</f>
        <v/>
      </c>
      <c r="M745" s="79" t="str">
        <f t="array" ref="M745">IF(AND(D745="",G745="",J745=""),"",IF(AND(D745="",G745=""),-J745,IF(AND(D745="",J745=""),-G745,IF(AND(G745="",J745=""),D745,IF(D745="",-G745-J745,IF(G745="",D745-J745,IF(J745="",D745-G745,D745-G745-J745)))))))</f>
        <v/>
      </c>
      <c r="N745" s="99" t="str">
        <f t="array" ref="N745">IF(A745="","",VLOOKUP(A745,基础资料!A:E,4,0))</f>
        <v/>
      </c>
      <c r="O745" s="81" t="str">
        <f t="array" ref="O745">IF(OR(A745="",M745=""),"",N745*M745)</f>
        <v/>
      </c>
    </row>
    <row r="746" spans="1:15" s="44" customFormat="1">
      <c r="A746" s="15"/>
      <c r="B746" s="73"/>
      <c r="C746" s="73"/>
      <c r="D746" s="74" t="str">
        <f t="array" ref="D746">IF(SUMPRODUCT((成品明细表!$A$6:$A$1000&gt;=$G$4)*(成品明细表!$A$6:$A$1000&lt;=$H$4)*(成品明细表!$C$6:$C$1000=$A746)*(成品明细表!$F$6:$F$1000))=0,"",SUMPRODUCT((成品明细表!$A$6:$A$1000&gt;=$G$4)*(成品明细表!$A$6:$A$1000&lt;=$H$4)*(成品明细表!$C$6:$C$1000=$A746)*(成品明细表!$F$6:$F$1000)))</f>
        <v/>
      </c>
      <c r="E746" s="75" t="str">
        <f t="array" ref="E746">IF(A746="","",VLOOKUP(A746,基础资料!A:E,4,0))</f>
        <v/>
      </c>
      <c r="F746" s="76" t="str">
        <f t="array" ref="F746">IF(OR(A746="",D746=""),"",E746*D746)</f>
        <v/>
      </c>
      <c r="G746" s="74" t="str">
        <f t="array" ref="G746">IF(SUMPRODUCT((成品明细表!$A$6:$A$1000&gt;=$G$4)*(成品明细表!$A$6:$A$1000&lt;=$H$4)*(成品明细表!$C$6:$C$1000=$A746)*(成品明细表!$I$6:$I$1000))=0,"",SUMPRODUCT((成品明细表!$A$6:$A$1000&gt;=$G$4)*(成品明细表!$A$6:$A$1000&lt;=$H$4)*(成品明细表!$C$6:$C$1000=$A746)*(成品明细表!$I$6:$I$1000)))</f>
        <v/>
      </c>
      <c r="H746" s="75" t="str">
        <f t="array" ref="H746">IF(A746="","",VLOOKUP(A746,基础资料!A:E,4,0))</f>
        <v/>
      </c>
      <c r="I746" s="76" t="str">
        <f t="array" ref="I746">IF(OR(A746="",G746=""),"",G746*H746)</f>
        <v/>
      </c>
      <c r="J746" s="74" t="str">
        <f t="array" ref="J746">IF(SUMPRODUCT((成品明细表!$A$6:$A$1000&gt;=$G$4)*(成品明细表!$A$6:$A$1000&lt;=$H$4)*(成品明细表!$C$6:$C$1000=$A746)*(成品明细表!$L$6:$L$1000))=0,"",SUMPRODUCT((成品明细表!$A$6:$A$1000&gt;=$G$4)*(成品明细表!$A$6:$A$1000&lt;=$H$4)*(成品明细表!$C$6:$C$1000=$A746)*(成品明细表!$L$6:$L$1000)))</f>
        <v/>
      </c>
      <c r="K746" s="98" t="str">
        <f t="array" ref="K746">IF(A746="","",VLOOKUP(A746,基础资料!A:E,4,0))</f>
        <v/>
      </c>
      <c r="L746" s="76" t="str">
        <f t="array" ref="L746">IF(OR(A746="",J746=""),"",J746*K746)</f>
        <v/>
      </c>
      <c r="M746" s="74" t="str">
        <f t="array" ref="M746">IF(AND(D746="",G746="",J746=""),"",IF(AND(D746="",G746=""),-J746,IF(AND(D746="",J746=""),-G746,IF(AND(G746="",J746=""),D746,IF(D746="",-G746-J746,IF(G746="",D746-J746,IF(J746="",D746-G746,D746-G746-J746)))))))</f>
        <v/>
      </c>
      <c r="N746" s="98" t="str">
        <f t="array" ref="N746">IF(A746="","",VLOOKUP(A746,基础资料!A:E,4,0))</f>
        <v/>
      </c>
      <c r="O746" s="76" t="str">
        <f t="array" ref="O746">IF(OR(A746="",M746=""),"",N746*M746)</f>
        <v/>
      </c>
    </row>
    <row r="747" spans="1:15" s="44" customFormat="1">
      <c r="A747" s="77"/>
      <c r="B747" s="78"/>
      <c r="C747" s="78"/>
      <c r="D747" s="79" t="str">
        <f t="array" ref="D747">IF(SUMPRODUCT((成品明细表!$A$6:$A$1000&gt;=$G$4)*(成品明细表!$A$6:$A$1000&lt;=$H$4)*(成品明细表!$C$6:$C$1000=$A747)*(成品明细表!$F$6:$F$1000))=0,"",SUMPRODUCT((成品明细表!$A$6:$A$1000&gt;=$G$4)*(成品明细表!$A$6:$A$1000&lt;=$H$4)*(成品明细表!$C$6:$C$1000=$A747)*(成品明细表!$F$6:$F$1000)))</f>
        <v/>
      </c>
      <c r="E747" s="80" t="str">
        <f t="array" ref="E747">IF(A747="","",VLOOKUP(A747,基础资料!A:E,4,0))</f>
        <v/>
      </c>
      <c r="F747" s="81" t="str">
        <f t="array" ref="F747">IF(OR(A747="",D747=""),"",E747*D747)</f>
        <v/>
      </c>
      <c r="G747" s="79" t="str">
        <f t="array" ref="G747">IF(SUMPRODUCT((成品明细表!$A$6:$A$1000&gt;=$G$4)*(成品明细表!$A$6:$A$1000&lt;=$H$4)*(成品明细表!$C$6:$C$1000=$A747)*(成品明细表!$I$6:$I$1000))=0,"",SUMPRODUCT((成品明细表!$A$6:$A$1000&gt;=$G$4)*(成品明细表!$A$6:$A$1000&lt;=$H$4)*(成品明细表!$C$6:$C$1000=$A747)*(成品明细表!$I$6:$I$1000)))</f>
        <v/>
      </c>
      <c r="H747" s="80" t="str">
        <f t="array" ref="H747">IF(A747="","",VLOOKUP(A747,基础资料!A:E,4,0))</f>
        <v/>
      </c>
      <c r="I747" s="81" t="str">
        <f t="array" ref="I747">IF(OR(A747="",G747=""),"",G747*H747)</f>
        <v/>
      </c>
      <c r="J747" s="79" t="str">
        <f t="array" ref="J747">IF(SUMPRODUCT((成品明细表!$A$6:$A$1000&gt;=$G$4)*(成品明细表!$A$6:$A$1000&lt;=$H$4)*(成品明细表!$C$6:$C$1000=$A747)*(成品明细表!$L$6:$L$1000))=0,"",SUMPRODUCT((成品明细表!$A$6:$A$1000&gt;=$G$4)*(成品明细表!$A$6:$A$1000&lt;=$H$4)*(成品明细表!$C$6:$C$1000=$A747)*(成品明细表!$L$6:$L$1000)))</f>
        <v/>
      </c>
      <c r="K747" s="99" t="str">
        <f t="array" ref="K747">IF(A747="","",VLOOKUP(A747,基础资料!A:E,4,0))</f>
        <v/>
      </c>
      <c r="L747" s="81" t="str">
        <f t="array" ref="L747">IF(OR(A747="",J747=""),"",J747*K747)</f>
        <v/>
      </c>
      <c r="M747" s="79" t="str">
        <f t="array" ref="M747">IF(AND(D747="",G747="",J747=""),"",IF(AND(D747="",G747=""),-J747,IF(AND(D747="",J747=""),-G747,IF(AND(G747="",J747=""),D747,IF(D747="",-G747-J747,IF(G747="",D747-J747,IF(J747="",D747-G747,D747-G747-J747)))))))</f>
        <v/>
      </c>
      <c r="N747" s="99" t="str">
        <f t="array" ref="N747">IF(A747="","",VLOOKUP(A747,基础资料!A:E,4,0))</f>
        <v/>
      </c>
      <c r="O747" s="81" t="str">
        <f t="array" ref="O747">IF(OR(A747="",M747=""),"",N747*M747)</f>
        <v/>
      </c>
    </row>
    <row r="748" spans="1:15" s="44" customFormat="1">
      <c r="A748" s="15"/>
      <c r="B748" s="73"/>
      <c r="C748" s="73"/>
      <c r="D748" s="74" t="str">
        <f t="array" ref="D748">IF(SUMPRODUCT((成品明细表!$A$6:$A$1000&gt;=$G$4)*(成品明细表!$A$6:$A$1000&lt;=$H$4)*(成品明细表!$C$6:$C$1000=$A748)*(成品明细表!$F$6:$F$1000))=0,"",SUMPRODUCT((成品明细表!$A$6:$A$1000&gt;=$G$4)*(成品明细表!$A$6:$A$1000&lt;=$H$4)*(成品明细表!$C$6:$C$1000=$A748)*(成品明细表!$F$6:$F$1000)))</f>
        <v/>
      </c>
      <c r="E748" s="75" t="str">
        <f t="array" ref="E748">IF(A748="","",VLOOKUP(A748,基础资料!A:E,4,0))</f>
        <v/>
      </c>
      <c r="F748" s="76" t="str">
        <f t="array" ref="F748">IF(OR(A748="",D748=""),"",E748*D748)</f>
        <v/>
      </c>
      <c r="G748" s="74" t="str">
        <f t="array" ref="G748">IF(SUMPRODUCT((成品明细表!$A$6:$A$1000&gt;=$G$4)*(成品明细表!$A$6:$A$1000&lt;=$H$4)*(成品明细表!$C$6:$C$1000=$A748)*(成品明细表!$I$6:$I$1000))=0,"",SUMPRODUCT((成品明细表!$A$6:$A$1000&gt;=$G$4)*(成品明细表!$A$6:$A$1000&lt;=$H$4)*(成品明细表!$C$6:$C$1000=$A748)*(成品明细表!$I$6:$I$1000)))</f>
        <v/>
      </c>
      <c r="H748" s="75" t="str">
        <f t="array" ref="H748">IF(A748="","",VLOOKUP(A748,基础资料!A:E,4,0))</f>
        <v/>
      </c>
      <c r="I748" s="76" t="str">
        <f t="array" ref="I748">IF(OR(A748="",G748=""),"",G748*H748)</f>
        <v/>
      </c>
      <c r="J748" s="74" t="str">
        <f t="array" ref="J748">IF(SUMPRODUCT((成品明细表!$A$6:$A$1000&gt;=$G$4)*(成品明细表!$A$6:$A$1000&lt;=$H$4)*(成品明细表!$C$6:$C$1000=$A748)*(成品明细表!$L$6:$L$1000))=0,"",SUMPRODUCT((成品明细表!$A$6:$A$1000&gt;=$G$4)*(成品明细表!$A$6:$A$1000&lt;=$H$4)*(成品明细表!$C$6:$C$1000=$A748)*(成品明细表!$L$6:$L$1000)))</f>
        <v/>
      </c>
      <c r="K748" s="98" t="str">
        <f t="array" ref="K748">IF(A748="","",VLOOKUP(A748,基础资料!A:E,4,0))</f>
        <v/>
      </c>
      <c r="L748" s="76" t="str">
        <f t="array" ref="L748">IF(OR(A748="",J748=""),"",J748*K748)</f>
        <v/>
      </c>
      <c r="M748" s="74" t="str">
        <f t="array" ref="M748">IF(AND(D748="",G748="",J748=""),"",IF(AND(D748="",G748=""),-J748,IF(AND(D748="",J748=""),-G748,IF(AND(G748="",J748=""),D748,IF(D748="",-G748-J748,IF(G748="",D748-J748,IF(J748="",D748-G748,D748-G748-J748)))))))</f>
        <v/>
      </c>
      <c r="N748" s="98" t="str">
        <f t="array" ref="N748">IF(A748="","",VLOOKUP(A748,基础资料!A:E,4,0))</f>
        <v/>
      </c>
      <c r="O748" s="76" t="str">
        <f t="array" ref="O748">IF(OR(A748="",M748=""),"",N748*M748)</f>
        <v/>
      </c>
    </row>
    <row r="749" spans="1:15" s="44" customFormat="1">
      <c r="A749" s="77"/>
      <c r="B749" s="78"/>
      <c r="C749" s="78"/>
      <c r="D749" s="79" t="str">
        <f t="array" ref="D749">IF(SUMPRODUCT((成品明细表!$A$6:$A$1000&gt;=$G$4)*(成品明细表!$A$6:$A$1000&lt;=$H$4)*(成品明细表!$C$6:$C$1000=$A749)*(成品明细表!$F$6:$F$1000))=0,"",SUMPRODUCT((成品明细表!$A$6:$A$1000&gt;=$G$4)*(成品明细表!$A$6:$A$1000&lt;=$H$4)*(成品明细表!$C$6:$C$1000=$A749)*(成品明细表!$F$6:$F$1000)))</f>
        <v/>
      </c>
      <c r="E749" s="80" t="str">
        <f t="array" ref="E749">IF(A749="","",VLOOKUP(A749,基础资料!A:E,4,0))</f>
        <v/>
      </c>
      <c r="F749" s="81" t="str">
        <f t="array" ref="F749">IF(OR(A749="",D749=""),"",E749*D749)</f>
        <v/>
      </c>
      <c r="G749" s="79" t="str">
        <f t="array" ref="G749">IF(SUMPRODUCT((成品明细表!$A$6:$A$1000&gt;=$G$4)*(成品明细表!$A$6:$A$1000&lt;=$H$4)*(成品明细表!$C$6:$C$1000=$A749)*(成品明细表!$I$6:$I$1000))=0,"",SUMPRODUCT((成品明细表!$A$6:$A$1000&gt;=$G$4)*(成品明细表!$A$6:$A$1000&lt;=$H$4)*(成品明细表!$C$6:$C$1000=$A749)*(成品明细表!$I$6:$I$1000)))</f>
        <v/>
      </c>
      <c r="H749" s="80" t="str">
        <f t="array" ref="H749">IF(A749="","",VLOOKUP(A749,基础资料!A:E,4,0))</f>
        <v/>
      </c>
      <c r="I749" s="81" t="str">
        <f t="array" ref="I749">IF(OR(A749="",G749=""),"",G749*H749)</f>
        <v/>
      </c>
      <c r="J749" s="79" t="str">
        <f t="array" ref="J749">IF(SUMPRODUCT((成品明细表!$A$6:$A$1000&gt;=$G$4)*(成品明细表!$A$6:$A$1000&lt;=$H$4)*(成品明细表!$C$6:$C$1000=$A749)*(成品明细表!$L$6:$L$1000))=0,"",SUMPRODUCT((成品明细表!$A$6:$A$1000&gt;=$G$4)*(成品明细表!$A$6:$A$1000&lt;=$H$4)*(成品明细表!$C$6:$C$1000=$A749)*(成品明细表!$L$6:$L$1000)))</f>
        <v/>
      </c>
      <c r="K749" s="99" t="str">
        <f t="array" ref="K749">IF(A749="","",VLOOKUP(A749,基础资料!A:E,4,0))</f>
        <v/>
      </c>
      <c r="L749" s="81" t="str">
        <f t="array" ref="L749">IF(OR(A749="",J749=""),"",J749*K749)</f>
        <v/>
      </c>
      <c r="M749" s="79" t="str">
        <f t="array" ref="M749">IF(AND(D749="",G749="",J749=""),"",IF(AND(D749="",G749=""),-J749,IF(AND(D749="",J749=""),-G749,IF(AND(G749="",J749=""),D749,IF(D749="",-G749-J749,IF(G749="",D749-J749,IF(J749="",D749-G749,D749-G749-J749)))))))</f>
        <v/>
      </c>
      <c r="N749" s="99" t="str">
        <f t="array" ref="N749">IF(A749="","",VLOOKUP(A749,基础资料!A:E,4,0))</f>
        <v/>
      </c>
      <c r="O749" s="81" t="str">
        <f t="array" ref="O749">IF(OR(A749="",M749=""),"",N749*M749)</f>
        <v/>
      </c>
    </row>
    <row r="750" spans="1:15" s="44" customFormat="1">
      <c r="A750" s="15"/>
      <c r="B750" s="73"/>
      <c r="C750" s="73"/>
      <c r="D750" s="74" t="str">
        <f t="array" ref="D750">IF(SUMPRODUCT((成品明细表!$A$6:$A$1000&gt;=$G$4)*(成品明细表!$A$6:$A$1000&lt;=$H$4)*(成品明细表!$C$6:$C$1000=$A750)*(成品明细表!$F$6:$F$1000))=0,"",SUMPRODUCT((成品明细表!$A$6:$A$1000&gt;=$G$4)*(成品明细表!$A$6:$A$1000&lt;=$H$4)*(成品明细表!$C$6:$C$1000=$A750)*(成品明细表!$F$6:$F$1000)))</f>
        <v/>
      </c>
      <c r="E750" s="75" t="str">
        <f t="array" ref="E750">IF(A750="","",VLOOKUP(A750,基础资料!A:E,4,0))</f>
        <v/>
      </c>
      <c r="F750" s="76" t="str">
        <f t="array" ref="F750">IF(OR(A750="",D750=""),"",E750*D750)</f>
        <v/>
      </c>
      <c r="G750" s="74" t="str">
        <f t="array" ref="G750">IF(SUMPRODUCT((成品明细表!$A$6:$A$1000&gt;=$G$4)*(成品明细表!$A$6:$A$1000&lt;=$H$4)*(成品明细表!$C$6:$C$1000=$A750)*(成品明细表!$I$6:$I$1000))=0,"",SUMPRODUCT((成品明细表!$A$6:$A$1000&gt;=$G$4)*(成品明细表!$A$6:$A$1000&lt;=$H$4)*(成品明细表!$C$6:$C$1000=$A750)*(成品明细表!$I$6:$I$1000)))</f>
        <v/>
      </c>
      <c r="H750" s="75" t="str">
        <f t="array" ref="H750">IF(A750="","",VLOOKUP(A750,基础资料!A:E,4,0))</f>
        <v/>
      </c>
      <c r="I750" s="76" t="str">
        <f t="array" ref="I750">IF(OR(A750="",G750=""),"",G750*H750)</f>
        <v/>
      </c>
      <c r="J750" s="74" t="str">
        <f t="array" ref="J750">IF(SUMPRODUCT((成品明细表!$A$6:$A$1000&gt;=$G$4)*(成品明细表!$A$6:$A$1000&lt;=$H$4)*(成品明细表!$C$6:$C$1000=$A750)*(成品明细表!$L$6:$L$1000))=0,"",SUMPRODUCT((成品明细表!$A$6:$A$1000&gt;=$G$4)*(成品明细表!$A$6:$A$1000&lt;=$H$4)*(成品明细表!$C$6:$C$1000=$A750)*(成品明细表!$L$6:$L$1000)))</f>
        <v/>
      </c>
      <c r="K750" s="98" t="str">
        <f t="array" ref="K750">IF(A750="","",VLOOKUP(A750,基础资料!A:E,4,0))</f>
        <v/>
      </c>
      <c r="L750" s="76" t="str">
        <f t="array" ref="L750">IF(OR(A750="",J750=""),"",J750*K750)</f>
        <v/>
      </c>
      <c r="M750" s="74" t="str">
        <f t="array" ref="M750">IF(AND(D750="",G750="",J750=""),"",IF(AND(D750="",G750=""),-J750,IF(AND(D750="",J750=""),-G750,IF(AND(G750="",J750=""),D750,IF(D750="",-G750-J750,IF(G750="",D750-J750,IF(J750="",D750-G750,D750-G750-J750)))))))</f>
        <v/>
      </c>
      <c r="N750" s="98" t="str">
        <f t="array" ref="N750">IF(A750="","",VLOOKUP(A750,基础资料!A:E,4,0))</f>
        <v/>
      </c>
      <c r="O750" s="76" t="str">
        <f t="array" ref="O750">IF(OR(A750="",M750=""),"",N750*M750)</f>
        <v/>
      </c>
    </row>
    <row r="751" spans="1:15" s="44" customFormat="1">
      <c r="A751" s="77"/>
      <c r="B751" s="78"/>
      <c r="C751" s="78"/>
      <c r="D751" s="79" t="str">
        <f t="array" ref="D751">IF(SUMPRODUCT((成品明细表!$A$6:$A$1000&gt;=$G$4)*(成品明细表!$A$6:$A$1000&lt;=$H$4)*(成品明细表!$C$6:$C$1000=$A751)*(成品明细表!$F$6:$F$1000))=0,"",SUMPRODUCT((成品明细表!$A$6:$A$1000&gt;=$G$4)*(成品明细表!$A$6:$A$1000&lt;=$H$4)*(成品明细表!$C$6:$C$1000=$A751)*(成品明细表!$F$6:$F$1000)))</f>
        <v/>
      </c>
      <c r="E751" s="80" t="str">
        <f t="array" ref="E751">IF(A751="","",VLOOKUP(A751,基础资料!A:E,4,0))</f>
        <v/>
      </c>
      <c r="F751" s="81" t="str">
        <f t="array" ref="F751">IF(OR(A751="",D751=""),"",E751*D751)</f>
        <v/>
      </c>
      <c r="G751" s="79" t="str">
        <f t="array" ref="G751">IF(SUMPRODUCT((成品明细表!$A$6:$A$1000&gt;=$G$4)*(成品明细表!$A$6:$A$1000&lt;=$H$4)*(成品明细表!$C$6:$C$1000=$A751)*(成品明细表!$I$6:$I$1000))=0,"",SUMPRODUCT((成品明细表!$A$6:$A$1000&gt;=$G$4)*(成品明细表!$A$6:$A$1000&lt;=$H$4)*(成品明细表!$C$6:$C$1000=$A751)*(成品明细表!$I$6:$I$1000)))</f>
        <v/>
      </c>
      <c r="H751" s="80" t="str">
        <f t="array" ref="H751">IF(A751="","",VLOOKUP(A751,基础资料!A:E,4,0))</f>
        <v/>
      </c>
      <c r="I751" s="81" t="str">
        <f t="array" ref="I751">IF(OR(A751="",G751=""),"",G751*H751)</f>
        <v/>
      </c>
      <c r="J751" s="79" t="str">
        <f t="array" ref="J751">IF(SUMPRODUCT((成品明细表!$A$6:$A$1000&gt;=$G$4)*(成品明细表!$A$6:$A$1000&lt;=$H$4)*(成品明细表!$C$6:$C$1000=$A751)*(成品明细表!$L$6:$L$1000))=0,"",SUMPRODUCT((成品明细表!$A$6:$A$1000&gt;=$G$4)*(成品明细表!$A$6:$A$1000&lt;=$H$4)*(成品明细表!$C$6:$C$1000=$A751)*(成品明细表!$L$6:$L$1000)))</f>
        <v/>
      </c>
      <c r="K751" s="99" t="str">
        <f t="array" ref="K751">IF(A751="","",VLOOKUP(A751,基础资料!A:E,4,0))</f>
        <v/>
      </c>
      <c r="L751" s="81" t="str">
        <f t="array" ref="L751">IF(OR(A751="",J751=""),"",J751*K751)</f>
        <v/>
      </c>
      <c r="M751" s="79" t="str">
        <f t="array" ref="M751">IF(AND(D751="",G751="",J751=""),"",IF(AND(D751="",G751=""),-J751,IF(AND(D751="",J751=""),-G751,IF(AND(G751="",J751=""),D751,IF(D751="",-G751-J751,IF(G751="",D751-J751,IF(J751="",D751-G751,D751-G751-J751)))))))</f>
        <v/>
      </c>
      <c r="N751" s="99" t="str">
        <f t="array" ref="N751">IF(A751="","",VLOOKUP(A751,基础资料!A:E,4,0))</f>
        <v/>
      </c>
      <c r="O751" s="81" t="str">
        <f t="array" ref="O751">IF(OR(A751="",M751=""),"",N751*M751)</f>
        <v/>
      </c>
    </row>
    <row r="752" spans="1:15" s="44" customFormat="1">
      <c r="A752" s="15"/>
      <c r="B752" s="73"/>
      <c r="C752" s="73"/>
      <c r="D752" s="74" t="str">
        <f t="array" ref="D752">IF(SUMPRODUCT((成品明细表!$A$6:$A$1000&gt;=$G$4)*(成品明细表!$A$6:$A$1000&lt;=$H$4)*(成品明细表!$C$6:$C$1000=$A752)*(成品明细表!$F$6:$F$1000))=0,"",SUMPRODUCT((成品明细表!$A$6:$A$1000&gt;=$G$4)*(成品明细表!$A$6:$A$1000&lt;=$H$4)*(成品明细表!$C$6:$C$1000=$A752)*(成品明细表!$F$6:$F$1000)))</f>
        <v/>
      </c>
      <c r="E752" s="75" t="str">
        <f t="array" ref="E752">IF(A752="","",VLOOKUP(A752,基础资料!A:E,4,0))</f>
        <v/>
      </c>
      <c r="F752" s="76" t="str">
        <f t="array" ref="F752">IF(OR(A752="",D752=""),"",E752*D752)</f>
        <v/>
      </c>
      <c r="G752" s="74" t="str">
        <f t="array" ref="G752">IF(SUMPRODUCT((成品明细表!$A$6:$A$1000&gt;=$G$4)*(成品明细表!$A$6:$A$1000&lt;=$H$4)*(成品明细表!$C$6:$C$1000=$A752)*(成品明细表!$I$6:$I$1000))=0,"",SUMPRODUCT((成品明细表!$A$6:$A$1000&gt;=$G$4)*(成品明细表!$A$6:$A$1000&lt;=$H$4)*(成品明细表!$C$6:$C$1000=$A752)*(成品明细表!$I$6:$I$1000)))</f>
        <v/>
      </c>
      <c r="H752" s="75" t="str">
        <f t="array" ref="H752">IF(A752="","",VLOOKUP(A752,基础资料!A:E,4,0))</f>
        <v/>
      </c>
      <c r="I752" s="76" t="str">
        <f t="array" ref="I752">IF(OR(A752="",G752=""),"",G752*H752)</f>
        <v/>
      </c>
      <c r="J752" s="74" t="str">
        <f t="array" ref="J752">IF(SUMPRODUCT((成品明细表!$A$6:$A$1000&gt;=$G$4)*(成品明细表!$A$6:$A$1000&lt;=$H$4)*(成品明细表!$C$6:$C$1000=$A752)*(成品明细表!$L$6:$L$1000))=0,"",SUMPRODUCT((成品明细表!$A$6:$A$1000&gt;=$G$4)*(成品明细表!$A$6:$A$1000&lt;=$H$4)*(成品明细表!$C$6:$C$1000=$A752)*(成品明细表!$L$6:$L$1000)))</f>
        <v/>
      </c>
      <c r="K752" s="98" t="str">
        <f t="array" ref="K752">IF(A752="","",VLOOKUP(A752,基础资料!A:E,4,0))</f>
        <v/>
      </c>
      <c r="L752" s="76" t="str">
        <f t="array" ref="L752">IF(OR(A752="",J752=""),"",J752*K752)</f>
        <v/>
      </c>
      <c r="M752" s="74" t="str">
        <f t="array" ref="M752">IF(AND(D752="",G752="",J752=""),"",IF(AND(D752="",G752=""),-J752,IF(AND(D752="",J752=""),-G752,IF(AND(G752="",J752=""),D752,IF(D752="",-G752-J752,IF(G752="",D752-J752,IF(J752="",D752-G752,D752-G752-J752)))))))</f>
        <v/>
      </c>
      <c r="N752" s="98" t="str">
        <f t="array" ref="N752">IF(A752="","",VLOOKUP(A752,基础资料!A:E,4,0))</f>
        <v/>
      </c>
      <c r="O752" s="76" t="str">
        <f t="array" ref="O752">IF(OR(A752="",M752=""),"",N752*M752)</f>
        <v/>
      </c>
    </row>
    <row r="753" spans="1:15" s="44" customFormat="1">
      <c r="A753" s="77"/>
      <c r="B753" s="78"/>
      <c r="C753" s="78"/>
      <c r="D753" s="79" t="str">
        <f t="array" ref="D753">IF(SUMPRODUCT((成品明细表!$A$6:$A$1000&gt;=$G$4)*(成品明细表!$A$6:$A$1000&lt;=$H$4)*(成品明细表!$C$6:$C$1000=$A753)*(成品明细表!$F$6:$F$1000))=0,"",SUMPRODUCT((成品明细表!$A$6:$A$1000&gt;=$G$4)*(成品明细表!$A$6:$A$1000&lt;=$H$4)*(成品明细表!$C$6:$C$1000=$A753)*(成品明细表!$F$6:$F$1000)))</f>
        <v/>
      </c>
      <c r="E753" s="80" t="str">
        <f t="array" ref="E753">IF(A753="","",VLOOKUP(A753,基础资料!A:E,4,0))</f>
        <v/>
      </c>
      <c r="F753" s="81" t="str">
        <f t="array" ref="F753">IF(OR(A753="",D753=""),"",E753*D753)</f>
        <v/>
      </c>
      <c r="G753" s="79" t="str">
        <f t="array" ref="G753">IF(SUMPRODUCT((成品明细表!$A$6:$A$1000&gt;=$G$4)*(成品明细表!$A$6:$A$1000&lt;=$H$4)*(成品明细表!$C$6:$C$1000=$A753)*(成品明细表!$I$6:$I$1000))=0,"",SUMPRODUCT((成品明细表!$A$6:$A$1000&gt;=$G$4)*(成品明细表!$A$6:$A$1000&lt;=$H$4)*(成品明细表!$C$6:$C$1000=$A753)*(成品明细表!$I$6:$I$1000)))</f>
        <v/>
      </c>
      <c r="H753" s="80" t="str">
        <f t="array" ref="H753">IF(A753="","",VLOOKUP(A753,基础资料!A:E,4,0))</f>
        <v/>
      </c>
      <c r="I753" s="81" t="str">
        <f t="array" ref="I753">IF(OR(A753="",G753=""),"",G753*H753)</f>
        <v/>
      </c>
      <c r="J753" s="79" t="str">
        <f t="array" ref="J753">IF(SUMPRODUCT((成品明细表!$A$6:$A$1000&gt;=$G$4)*(成品明细表!$A$6:$A$1000&lt;=$H$4)*(成品明细表!$C$6:$C$1000=$A753)*(成品明细表!$L$6:$L$1000))=0,"",SUMPRODUCT((成品明细表!$A$6:$A$1000&gt;=$G$4)*(成品明细表!$A$6:$A$1000&lt;=$H$4)*(成品明细表!$C$6:$C$1000=$A753)*(成品明细表!$L$6:$L$1000)))</f>
        <v/>
      </c>
      <c r="K753" s="99" t="str">
        <f t="array" ref="K753">IF(A753="","",VLOOKUP(A753,基础资料!A:E,4,0))</f>
        <v/>
      </c>
      <c r="L753" s="81" t="str">
        <f t="array" ref="L753">IF(OR(A753="",J753=""),"",J753*K753)</f>
        <v/>
      </c>
      <c r="M753" s="79" t="str">
        <f t="array" ref="M753">IF(AND(D753="",G753="",J753=""),"",IF(AND(D753="",G753=""),-J753,IF(AND(D753="",J753=""),-G753,IF(AND(G753="",J753=""),D753,IF(D753="",-G753-J753,IF(G753="",D753-J753,IF(J753="",D753-G753,D753-G753-J753)))))))</f>
        <v/>
      </c>
      <c r="N753" s="99" t="str">
        <f t="array" ref="N753">IF(A753="","",VLOOKUP(A753,基础资料!A:E,4,0))</f>
        <v/>
      </c>
      <c r="O753" s="81" t="str">
        <f t="array" ref="O753">IF(OR(A753="",M753=""),"",N753*M753)</f>
        <v/>
      </c>
    </row>
    <row r="754" spans="1:15" s="44" customFormat="1">
      <c r="A754" s="15"/>
      <c r="B754" s="73"/>
      <c r="C754" s="73"/>
      <c r="D754" s="74" t="str">
        <f t="array" ref="D754">IF(SUMPRODUCT((成品明细表!$A$6:$A$1000&gt;=$G$4)*(成品明细表!$A$6:$A$1000&lt;=$H$4)*(成品明细表!$C$6:$C$1000=$A754)*(成品明细表!$F$6:$F$1000))=0,"",SUMPRODUCT((成品明细表!$A$6:$A$1000&gt;=$G$4)*(成品明细表!$A$6:$A$1000&lt;=$H$4)*(成品明细表!$C$6:$C$1000=$A754)*(成品明细表!$F$6:$F$1000)))</f>
        <v/>
      </c>
      <c r="E754" s="75" t="str">
        <f t="array" ref="E754">IF(A754="","",VLOOKUP(A754,基础资料!A:E,4,0))</f>
        <v/>
      </c>
      <c r="F754" s="76" t="str">
        <f t="array" ref="F754">IF(OR(A754="",D754=""),"",E754*D754)</f>
        <v/>
      </c>
      <c r="G754" s="74" t="str">
        <f t="array" ref="G754">IF(SUMPRODUCT((成品明细表!$A$6:$A$1000&gt;=$G$4)*(成品明细表!$A$6:$A$1000&lt;=$H$4)*(成品明细表!$C$6:$C$1000=$A754)*(成品明细表!$I$6:$I$1000))=0,"",SUMPRODUCT((成品明细表!$A$6:$A$1000&gt;=$G$4)*(成品明细表!$A$6:$A$1000&lt;=$H$4)*(成品明细表!$C$6:$C$1000=$A754)*(成品明细表!$I$6:$I$1000)))</f>
        <v/>
      </c>
      <c r="H754" s="75" t="str">
        <f t="array" ref="H754">IF(A754="","",VLOOKUP(A754,基础资料!A:E,4,0))</f>
        <v/>
      </c>
      <c r="I754" s="76" t="str">
        <f t="array" ref="I754">IF(OR(A754="",G754=""),"",G754*H754)</f>
        <v/>
      </c>
      <c r="J754" s="74" t="str">
        <f t="array" ref="J754">IF(SUMPRODUCT((成品明细表!$A$6:$A$1000&gt;=$G$4)*(成品明细表!$A$6:$A$1000&lt;=$H$4)*(成品明细表!$C$6:$C$1000=$A754)*(成品明细表!$L$6:$L$1000))=0,"",SUMPRODUCT((成品明细表!$A$6:$A$1000&gt;=$G$4)*(成品明细表!$A$6:$A$1000&lt;=$H$4)*(成品明细表!$C$6:$C$1000=$A754)*(成品明细表!$L$6:$L$1000)))</f>
        <v/>
      </c>
      <c r="K754" s="98" t="str">
        <f t="array" ref="K754">IF(A754="","",VLOOKUP(A754,基础资料!A:E,4,0))</f>
        <v/>
      </c>
      <c r="L754" s="76" t="str">
        <f t="array" ref="L754">IF(OR(A754="",J754=""),"",J754*K754)</f>
        <v/>
      </c>
      <c r="M754" s="74" t="str">
        <f t="array" ref="M754">IF(AND(D754="",G754="",J754=""),"",IF(AND(D754="",G754=""),-J754,IF(AND(D754="",J754=""),-G754,IF(AND(G754="",J754=""),D754,IF(D754="",-G754-J754,IF(G754="",D754-J754,IF(J754="",D754-G754,D754-G754-J754)))))))</f>
        <v/>
      </c>
      <c r="N754" s="98" t="str">
        <f t="array" ref="N754">IF(A754="","",VLOOKUP(A754,基础资料!A:E,4,0))</f>
        <v/>
      </c>
      <c r="O754" s="76" t="str">
        <f t="array" ref="O754">IF(OR(A754="",M754=""),"",N754*M754)</f>
        <v/>
      </c>
    </row>
    <row r="755" spans="1:15" s="44" customFormat="1">
      <c r="A755" s="77"/>
      <c r="B755" s="78"/>
      <c r="C755" s="78"/>
      <c r="D755" s="79" t="str">
        <f t="array" ref="D755">IF(SUMPRODUCT((成品明细表!$A$6:$A$1000&gt;=$G$4)*(成品明细表!$A$6:$A$1000&lt;=$H$4)*(成品明细表!$C$6:$C$1000=$A755)*(成品明细表!$F$6:$F$1000))=0,"",SUMPRODUCT((成品明细表!$A$6:$A$1000&gt;=$G$4)*(成品明细表!$A$6:$A$1000&lt;=$H$4)*(成品明细表!$C$6:$C$1000=$A755)*(成品明细表!$F$6:$F$1000)))</f>
        <v/>
      </c>
      <c r="E755" s="80" t="str">
        <f t="array" ref="E755">IF(A755="","",VLOOKUP(A755,基础资料!A:E,4,0))</f>
        <v/>
      </c>
      <c r="F755" s="81" t="str">
        <f t="array" ref="F755">IF(OR(A755="",D755=""),"",E755*D755)</f>
        <v/>
      </c>
      <c r="G755" s="79" t="str">
        <f t="array" ref="G755">IF(SUMPRODUCT((成品明细表!$A$6:$A$1000&gt;=$G$4)*(成品明细表!$A$6:$A$1000&lt;=$H$4)*(成品明细表!$C$6:$C$1000=$A755)*(成品明细表!$I$6:$I$1000))=0,"",SUMPRODUCT((成品明细表!$A$6:$A$1000&gt;=$G$4)*(成品明细表!$A$6:$A$1000&lt;=$H$4)*(成品明细表!$C$6:$C$1000=$A755)*(成品明细表!$I$6:$I$1000)))</f>
        <v/>
      </c>
      <c r="H755" s="80" t="str">
        <f t="array" ref="H755">IF(A755="","",VLOOKUP(A755,基础资料!A:E,4,0))</f>
        <v/>
      </c>
      <c r="I755" s="81" t="str">
        <f t="array" ref="I755">IF(OR(A755="",G755=""),"",G755*H755)</f>
        <v/>
      </c>
      <c r="J755" s="79" t="str">
        <f t="array" ref="J755">IF(SUMPRODUCT((成品明细表!$A$6:$A$1000&gt;=$G$4)*(成品明细表!$A$6:$A$1000&lt;=$H$4)*(成品明细表!$C$6:$C$1000=$A755)*(成品明细表!$L$6:$L$1000))=0,"",SUMPRODUCT((成品明细表!$A$6:$A$1000&gt;=$G$4)*(成品明细表!$A$6:$A$1000&lt;=$H$4)*(成品明细表!$C$6:$C$1000=$A755)*(成品明细表!$L$6:$L$1000)))</f>
        <v/>
      </c>
      <c r="K755" s="99" t="str">
        <f t="array" ref="K755">IF(A755="","",VLOOKUP(A755,基础资料!A:E,4,0))</f>
        <v/>
      </c>
      <c r="L755" s="81" t="str">
        <f t="array" ref="L755">IF(OR(A755="",J755=""),"",J755*K755)</f>
        <v/>
      </c>
      <c r="M755" s="79" t="str">
        <f t="array" ref="M755">IF(AND(D755="",G755="",J755=""),"",IF(AND(D755="",G755=""),-J755,IF(AND(D755="",J755=""),-G755,IF(AND(G755="",J755=""),D755,IF(D755="",-G755-J755,IF(G755="",D755-J755,IF(J755="",D755-G755,D755-G755-J755)))))))</f>
        <v/>
      </c>
      <c r="N755" s="99" t="str">
        <f t="array" ref="N755">IF(A755="","",VLOOKUP(A755,基础资料!A:E,4,0))</f>
        <v/>
      </c>
      <c r="O755" s="81" t="str">
        <f t="array" ref="O755">IF(OR(A755="",M755=""),"",N755*M755)</f>
        <v/>
      </c>
    </row>
    <row r="756" spans="1:15" s="44" customFormat="1">
      <c r="A756" s="15"/>
      <c r="B756" s="73"/>
      <c r="C756" s="73"/>
      <c r="D756" s="74" t="str">
        <f t="array" ref="D756">IF(SUMPRODUCT((成品明细表!$A$6:$A$1000&gt;=$G$4)*(成品明细表!$A$6:$A$1000&lt;=$H$4)*(成品明细表!$C$6:$C$1000=$A756)*(成品明细表!$F$6:$F$1000))=0,"",SUMPRODUCT((成品明细表!$A$6:$A$1000&gt;=$G$4)*(成品明细表!$A$6:$A$1000&lt;=$H$4)*(成品明细表!$C$6:$C$1000=$A756)*(成品明细表!$F$6:$F$1000)))</f>
        <v/>
      </c>
      <c r="E756" s="75" t="str">
        <f t="array" ref="E756">IF(A756="","",VLOOKUP(A756,基础资料!A:E,4,0))</f>
        <v/>
      </c>
      <c r="F756" s="76" t="str">
        <f t="array" ref="F756">IF(OR(A756="",D756=""),"",E756*D756)</f>
        <v/>
      </c>
      <c r="G756" s="74" t="str">
        <f t="array" ref="G756">IF(SUMPRODUCT((成品明细表!$A$6:$A$1000&gt;=$G$4)*(成品明细表!$A$6:$A$1000&lt;=$H$4)*(成品明细表!$C$6:$C$1000=$A756)*(成品明细表!$I$6:$I$1000))=0,"",SUMPRODUCT((成品明细表!$A$6:$A$1000&gt;=$G$4)*(成品明细表!$A$6:$A$1000&lt;=$H$4)*(成品明细表!$C$6:$C$1000=$A756)*(成品明细表!$I$6:$I$1000)))</f>
        <v/>
      </c>
      <c r="H756" s="75" t="str">
        <f t="array" ref="H756">IF(A756="","",VLOOKUP(A756,基础资料!A:E,4,0))</f>
        <v/>
      </c>
      <c r="I756" s="76" t="str">
        <f t="array" ref="I756">IF(OR(A756="",G756=""),"",G756*H756)</f>
        <v/>
      </c>
      <c r="J756" s="74" t="str">
        <f t="array" ref="J756">IF(SUMPRODUCT((成品明细表!$A$6:$A$1000&gt;=$G$4)*(成品明细表!$A$6:$A$1000&lt;=$H$4)*(成品明细表!$C$6:$C$1000=$A756)*(成品明细表!$L$6:$L$1000))=0,"",SUMPRODUCT((成品明细表!$A$6:$A$1000&gt;=$G$4)*(成品明细表!$A$6:$A$1000&lt;=$H$4)*(成品明细表!$C$6:$C$1000=$A756)*(成品明细表!$L$6:$L$1000)))</f>
        <v/>
      </c>
      <c r="K756" s="98" t="str">
        <f t="array" ref="K756">IF(A756="","",VLOOKUP(A756,基础资料!A:E,4,0))</f>
        <v/>
      </c>
      <c r="L756" s="76" t="str">
        <f t="array" ref="L756">IF(OR(A756="",J756=""),"",J756*K756)</f>
        <v/>
      </c>
      <c r="M756" s="74" t="str">
        <f t="array" ref="M756">IF(AND(D756="",G756="",J756=""),"",IF(AND(D756="",G756=""),-J756,IF(AND(D756="",J756=""),-G756,IF(AND(G756="",J756=""),D756,IF(D756="",-G756-J756,IF(G756="",D756-J756,IF(J756="",D756-G756,D756-G756-J756)))))))</f>
        <v/>
      </c>
      <c r="N756" s="98" t="str">
        <f t="array" ref="N756">IF(A756="","",VLOOKUP(A756,基础资料!A:E,4,0))</f>
        <v/>
      </c>
      <c r="O756" s="76" t="str">
        <f t="array" ref="O756">IF(OR(A756="",M756=""),"",N756*M756)</f>
        <v/>
      </c>
    </row>
    <row r="757" spans="1:15" s="44" customFormat="1">
      <c r="A757" s="77"/>
      <c r="B757" s="78"/>
      <c r="C757" s="78"/>
      <c r="D757" s="79" t="str">
        <f t="array" ref="D757">IF(SUMPRODUCT((成品明细表!$A$6:$A$1000&gt;=$G$4)*(成品明细表!$A$6:$A$1000&lt;=$H$4)*(成品明细表!$C$6:$C$1000=$A757)*(成品明细表!$F$6:$F$1000))=0,"",SUMPRODUCT((成品明细表!$A$6:$A$1000&gt;=$G$4)*(成品明细表!$A$6:$A$1000&lt;=$H$4)*(成品明细表!$C$6:$C$1000=$A757)*(成品明细表!$F$6:$F$1000)))</f>
        <v/>
      </c>
      <c r="E757" s="80" t="str">
        <f t="array" ref="E757">IF(A757="","",VLOOKUP(A757,基础资料!A:E,4,0))</f>
        <v/>
      </c>
      <c r="F757" s="81" t="str">
        <f t="array" ref="F757">IF(OR(A757="",D757=""),"",E757*D757)</f>
        <v/>
      </c>
      <c r="G757" s="79" t="str">
        <f t="array" ref="G757">IF(SUMPRODUCT((成品明细表!$A$6:$A$1000&gt;=$G$4)*(成品明细表!$A$6:$A$1000&lt;=$H$4)*(成品明细表!$C$6:$C$1000=$A757)*(成品明细表!$I$6:$I$1000))=0,"",SUMPRODUCT((成品明细表!$A$6:$A$1000&gt;=$G$4)*(成品明细表!$A$6:$A$1000&lt;=$H$4)*(成品明细表!$C$6:$C$1000=$A757)*(成品明细表!$I$6:$I$1000)))</f>
        <v/>
      </c>
      <c r="H757" s="80" t="str">
        <f t="array" ref="H757">IF(A757="","",VLOOKUP(A757,基础资料!A:E,4,0))</f>
        <v/>
      </c>
      <c r="I757" s="81" t="str">
        <f t="array" ref="I757">IF(OR(A757="",G757=""),"",G757*H757)</f>
        <v/>
      </c>
      <c r="J757" s="79" t="str">
        <f t="array" ref="J757">IF(SUMPRODUCT((成品明细表!$A$6:$A$1000&gt;=$G$4)*(成品明细表!$A$6:$A$1000&lt;=$H$4)*(成品明细表!$C$6:$C$1000=$A757)*(成品明细表!$L$6:$L$1000))=0,"",SUMPRODUCT((成品明细表!$A$6:$A$1000&gt;=$G$4)*(成品明细表!$A$6:$A$1000&lt;=$H$4)*(成品明细表!$C$6:$C$1000=$A757)*(成品明细表!$L$6:$L$1000)))</f>
        <v/>
      </c>
      <c r="K757" s="99" t="str">
        <f t="array" ref="K757">IF(A757="","",VLOOKUP(A757,基础资料!A:E,4,0))</f>
        <v/>
      </c>
      <c r="L757" s="81" t="str">
        <f t="array" ref="L757">IF(OR(A757="",J757=""),"",J757*K757)</f>
        <v/>
      </c>
      <c r="M757" s="79" t="str">
        <f t="array" ref="M757">IF(AND(D757="",G757="",J757=""),"",IF(AND(D757="",G757=""),-J757,IF(AND(D757="",J757=""),-G757,IF(AND(G757="",J757=""),D757,IF(D757="",-G757-J757,IF(G757="",D757-J757,IF(J757="",D757-G757,D757-G757-J757)))))))</f>
        <v/>
      </c>
      <c r="N757" s="99" t="str">
        <f t="array" ref="N757">IF(A757="","",VLOOKUP(A757,基础资料!A:E,4,0))</f>
        <v/>
      </c>
      <c r="O757" s="81" t="str">
        <f t="array" ref="O757">IF(OR(A757="",M757=""),"",N757*M757)</f>
        <v/>
      </c>
    </row>
    <row r="758" spans="1:15" s="44" customFormat="1">
      <c r="A758" s="15"/>
      <c r="B758" s="73"/>
      <c r="C758" s="73"/>
      <c r="D758" s="74" t="str">
        <f t="array" ref="D758">IF(SUMPRODUCT((成品明细表!$A$6:$A$1000&gt;=$G$4)*(成品明细表!$A$6:$A$1000&lt;=$H$4)*(成品明细表!$C$6:$C$1000=$A758)*(成品明细表!$F$6:$F$1000))=0,"",SUMPRODUCT((成品明细表!$A$6:$A$1000&gt;=$G$4)*(成品明细表!$A$6:$A$1000&lt;=$H$4)*(成品明细表!$C$6:$C$1000=$A758)*(成品明细表!$F$6:$F$1000)))</f>
        <v/>
      </c>
      <c r="E758" s="75" t="str">
        <f t="array" ref="E758">IF(A758="","",VLOOKUP(A758,基础资料!A:E,4,0))</f>
        <v/>
      </c>
      <c r="F758" s="76" t="str">
        <f t="array" ref="F758">IF(OR(A758="",D758=""),"",E758*D758)</f>
        <v/>
      </c>
      <c r="G758" s="74" t="str">
        <f t="array" ref="G758">IF(SUMPRODUCT((成品明细表!$A$6:$A$1000&gt;=$G$4)*(成品明细表!$A$6:$A$1000&lt;=$H$4)*(成品明细表!$C$6:$C$1000=$A758)*(成品明细表!$I$6:$I$1000))=0,"",SUMPRODUCT((成品明细表!$A$6:$A$1000&gt;=$G$4)*(成品明细表!$A$6:$A$1000&lt;=$H$4)*(成品明细表!$C$6:$C$1000=$A758)*(成品明细表!$I$6:$I$1000)))</f>
        <v/>
      </c>
      <c r="H758" s="75" t="str">
        <f t="array" ref="H758">IF(A758="","",VLOOKUP(A758,基础资料!A:E,4,0))</f>
        <v/>
      </c>
      <c r="I758" s="76" t="str">
        <f t="array" ref="I758">IF(OR(A758="",G758=""),"",G758*H758)</f>
        <v/>
      </c>
      <c r="J758" s="74" t="str">
        <f t="array" ref="J758">IF(SUMPRODUCT((成品明细表!$A$6:$A$1000&gt;=$G$4)*(成品明细表!$A$6:$A$1000&lt;=$H$4)*(成品明细表!$C$6:$C$1000=$A758)*(成品明细表!$L$6:$L$1000))=0,"",SUMPRODUCT((成品明细表!$A$6:$A$1000&gt;=$G$4)*(成品明细表!$A$6:$A$1000&lt;=$H$4)*(成品明细表!$C$6:$C$1000=$A758)*(成品明细表!$L$6:$L$1000)))</f>
        <v/>
      </c>
      <c r="K758" s="98" t="str">
        <f t="array" ref="K758">IF(A758="","",VLOOKUP(A758,基础资料!A:E,4,0))</f>
        <v/>
      </c>
      <c r="L758" s="76" t="str">
        <f t="array" ref="L758">IF(OR(A758="",J758=""),"",J758*K758)</f>
        <v/>
      </c>
      <c r="M758" s="74" t="str">
        <f t="array" ref="M758">IF(AND(D758="",G758="",J758=""),"",IF(AND(D758="",G758=""),-J758,IF(AND(D758="",J758=""),-G758,IF(AND(G758="",J758=""),D758,IF(D758="",-G758-J758,IF(G758="",D758-J758,IF(J758="",D758-G758,D758-G758-J758)))))))</f>
        <v/>
      </c>
      <c r="N758" s="98" t="str">
        <f t="array" ref="N758">IF(A758="","",VLOOKUP(A758,基础资料!A:E,4,0))</f>
        <v/>
      </c>
      <c r="O758" s="76" t="str">
        <f t="array" ref="O758">IF(OR(A758="",M758=""),"",N758*M758)</f>
        <v/>
      </c>
    </row>
    <row r="759" spans="1:15" s="44" customFormat="1">
      <c r="A759" s="77"/>
      <c r="B759" s="78"/>
      <c r="C759" s="78"/>
      <c r="D759" s="79" t="str">
        <f t="array" ref="D759">IF(SUMPRODUCT((成品明细表!$A$6:$A$1000&gt;=$G$4)*(成品明细表!$A$6:$A$1000&lt;=$H$4)*(成品明细表!$C$6:$C$1000=$A759)*(成品明细表!$F$6:$F$1000))=0,"",SUMPRODUCT((成品明细表!$A$6:$A$1000&gt;=$G$4)*(成品明细表!$A$6:$A$1000&lt;=$H$4)*(成品明细表!$C$6:$C$1000=$A759)*(成品明细表!$F$6:$F$1000)))</f>
        <v/>
      </c>
      <c r="E759" s="80" t="str">
        <f t="array" ref="E759">IF(A759="","",VLOOKUP(A759,基础资料!A:E,4,0))</f>
        <v/>
      </c>
      <c r="F759" s="81" t="str">
        <f t="array" ref="F759">IF(OR(A759="",D759=""),"",E759*D759)</f>
        <v/>
      </c>
      <c r="G759" s="79" t="str">
        <f t="array" ref="G759">IF(SUMPRODUCT((成品明细表!$A$6:$A$1000&gt;=$G$4)*(成品明细表!$A$6:$A$1000&lt;=$H$4)*(成品明细表!$C$6:$C$1000=$A759)*(成品明细表!$I$6:$I$1000))=0,"",SUMPRODUCT((成品明细表!$A$6:$A$1000&gt;=$G$4)*(成品明细表!$A$6:$A$1000&lt;=$H$4)*(成品明细表!$C$6:$C$1000=$A759)*(成品明细表!$I$6:$I$1000)))</f>
        <v/>
      </c>
      <c r="H759" s="80" t="str">
        <f t="array" ref="H759">IF(A759="","",VLOOKUP(A759,基础资料!A:E,4,0))</f>
        <v/>
      </c>
      <c r="I759" s="81" t="str">
        <f t="array" ref="I759">IF(OR(A759="",G759=""),"",G759*H759)</f>
        <v/>
      </c>
      <c r="J759" s="79" t="str">
        <f t="array" ref="J759">IF(SUMPRODUCT((成品明细表!$A$6:$A$1000&gt;=$G$4)*(成品明细表!$A$6:$A$1000&lt;=$H$4)*(成品明细表!$C$6:$C$1000=$A759)*(成品明细表!$L$6:$L$1000))=0,"",SUMPRODUCT((成品明细表!$A$6:$A$1000&gt;=$G$4)*(成品明细表!$A$6:$A$1000&lt;=$H$4)*(成品明细表!$C$6:$C$1000=$A759)*(成品明细表!$L$6:$L$1000)))</f>
        <v/>
      </c>
      <c r="K759" s="99" t="str">
        <f t="array" ref="K759">IF(A759="","",VLOOKUP(A759,基础资料!A:E,4,0))</f>
        <v/>
      </c>
      <c r="L759" s="81" t="str">
        <f t="array" ref="L759">IF(OR(A759="",J759=""),"",J759*K759)</f>
        <v/>
      </c>
      <c r="M759" s="79" t="str">
        <f t="array" ref="M759">IF(AND(D759="",G759="",J759=""),"",IF(AND(D759="",G759=""),-J759,IF(AND(D759="",J759=""),-G759,IF(AND(G759="",J759=""),D759,IF(D759="",-G759-J759,IF(G759="",D759-J759,IF(J759="",D759-G759,D759-G759-J759)))))))</f>
        <v/>
      </c>
      <c r="N759" s="99" t="str">
        <f t="array" ref="N759">IF(A759="","",VLOOKUP(A759,基础资料!A:E,4,0))</f>
        <v/>
      </c>
      <c r="O759" s="81" t="str">
        <f t="array" ref="O759">IF(OR(A759="",M759=""),"",N759*M759)</f>
        <v/>
      </c>
    </row>
    <row r="760" spans="1:15" s="44" customFormat="1">
      <c r="A760" s="15"/>
      <c r="B760" s="73"/>
      <c r="C760" s="73"/>
      <c r="D760" s="74" t="str">
        <f t="array" ref="D760">IF(SUMPRODUCT((成品明细表!$A$6:$A$1000&gt;=$G$4)*(成品明细表!$A$6:$A$1000&lt;=$H$4)*(成品明细表!$C$6:$C$1000=$A760)*(成品明细表!$F$6:$F$1000))=0,"",SUMPRODUCT((成品明细表!$A$6:$A$1000&gt;=$G$4)*(成品明细表!$A$6:$A$1000&lt;=$H$4)*(成品明细表!$C$6:$C$1000=$A760)*(成品明细表!$F$6:$F$1000)))</f>
        <v/>
      </c>
      <c r="E760" s="75" t="str">
        <f t="array" ref="E760">IF(A760="","",VLOOKUP(A760,基础资料!A:E,4,0))</f>
        <v/>
      </c>
      <c r="F760" s="76" t="str">
        <f t="array" ref="F760">IF(OR(A760="",D760=""),"",E760*D760)</f>
        <v/>
      </c>
      <c r="G760" s="74" t="str">
        <f t="array" ref="G760">IF(SUMPRODUCT((成品明细表!$A$6:$A$1000&gt;=$G$4)*(成品明细表!$A$6:$A$1000&lt;=$H$4)*(成品明细表!$C$6:$C$1000=$A760)*(成品明细表!$I$6:$I$1000))=0,"",SUMPRODUCT((成品明细表!$A$6:$A$1000&gt;=$G$4)*(成品明细表!$A$6:$A$1000&lt;=$H$4)*(成品明细表!$C$6:$C$1000=$A760)*(成品明细表!$I$6:$I$1000)))</f>
        <v/>
      </c>
      <c r="H760" s="75" t="str">
        <f t="array" ref="H760">IF(A760="","",VLOOKUP(A760,基础资料!A:E,4,0))</f>
        <v/>
      </c>
      <c r="I760" s="76" t="str">
        <f t="array" ref="I760">IF(OR(A760="",G760=""),"",G760*H760)</f>
        <v/>
      </c>
      <c r="J760" s="74" t="str">
        <f t="array" ref="J760">IF(SUMPRODUCT((成品明细表!$A$6:$A$1000&gt;=$G$4)*(成品明细表!$A$6:$A$1000&lt;=$H$4)*(成品明细表!$C$6:$C$1000=$A760)*(成品明细表!$L$6:$L$1000))=0,"",SUMPRODUCT((成品明细表!$A$6:$A$1000&gt;=$G$4)*(成品明细表!$A$6:$A$1000&lt;=$H$4)*(成品明细表!$C$6:$C$1000=$A760)*(成品明细表!$L$6:$L$1000)))</f>
        <v/>
      </c>
      <c r="K760" s="98" t="str">
        <f t="array" ref="K760">IF(A760="","",VLOOKUP(A760,基础资料!A:E,4,0))</f>
        <v/>
      </c>
      <c r="L760" s="76" t="str">
        <f t="array" ref="L760">IF(OR(A760="",J760=""),"",J760*K760)</f>
        <v/>
      </c>
      <c r="M760" s="74" t="str">
        <f t="array" ref="M760">IF(AND(D760="",G760="",J760=""),"",IF(AND(D760="",G760=""),-J760,IF(AND(D760="",J760=""),-G760,IF(AND(G760="",J760=""),D760,IF(D760="",-G760-J760,IF(G760="",D760-J760,IF(J760="",D760-G760,D760-G760-J760)))))))</f>
        <v/>
      </c>
      <c r="N760" s="98" t="str">
        <f t="array" ref="N760">IF(A760="","",VLOOKUP(A760,基础资料!A:E,4,0))</f>
        <v/>
      </c>
      <c r="O760" s="76" t="str">
        <f t="array" ref="O760">IF(OR(A760="",M760=""),"",N760*M760)</f>
        <v/>
      </c>
    </row>
    <row r="761" spans="1:15" s="44" customFormat="1">
      <c r="A761" s="77"/>
      <c r="B761" s="78"/>
      <c r="C761" s="78"/>
      <c r="D761" s="79" t="str">
        <f t="array" ref="D761">IF(SUMPRODUCT((成品明细表!$A$6:$A$1000&gt;=$G$4)*(成品明细表!$A$6:$A$1000&lt;=$H$4)*(成品明细表!$C$6:$C$1000=$A761)*(成品明细表!$F$6:$F$1000))=0,"",SUMPRODUCT((成品明细表!$A$6:$A$1000&gt;=$G$4)*(成品明细表!$A$6:$A$1000&lt;=$H$4)*(成品明细表!$C$6:$C$1000=$A761)*(成品明细表!$F$6:$F$1000)))</f>
        <v/>
      </c>
      <c r="E761" s="80" t="str">
        <f t="array" ref="E761">IF(A761="","",VLOOKUP(A761,基础资料!A:E,4,0))</f>
        <v/>
      </c>
      <c r="F761" s="81" t="str">
        <f t="array" ref="F761">IF(OR(A761="",D761=""),"",E761*D761)</f>
        <v/>
      </c>
      <c r="G761" s="79" t="str">
        <f t="array" ref="G761">IF(SUMPRODUCT((成品明细表!$A$6:$A$1000&gt;=$G$4)*(成品明细表!$A$6:$A$1000&lt;=$H$4)*(成品明细表!$C$6:$C$1000=$A761)*(成品明细表!$I$6:$I$1000))=0,"",SUMPRODUCT((成品明细表!$A$6:$A$1000&gt;=$G$4)*(成品明细表!$A$6:$A$1000&lt;=$H$4)*(成品明细表!$C$6:$C$1000=$A761)*(成品明细表!$I$6:$I$1000)))</f>
        <v/>
      </c>
      <c r="H761" s="80" t="str">
        <f t="array" ref="H761">IF(A761="","",VLOOKUP(A761,基础资料!A:E,4,0))</f>
        <v/>
      </c>
      <c r="I761" s="81" t="str">
        <f t="array" ref="I761">IF(OR(A761="",G761=""),"",G761*H761)</f>
        <v/>
      </c>
      <c r="J761" s="79" t="str">
        <f t="array" ref="J761">IF(SUMPRODUCT((成品明细表!$A$6:$A$1000&gt;=$G$4)*(成品明细表!$A$6:$A$1000&lt;=$H$4)*(成品明细表!$C$6:$C$1000=$A761)*(成品明细表!$L$6:$L$1000))=0,"",SUMPRODUCT((成品明细表!$A$6:$A$1000&gt;=$G$4)*(成品明细表!$A$6:$A$1000&lt;=$H$4)*(成品明细表!$C$6:$C$1000=$A761)*(成品明细表!$L$6:$L$1000)))</f>
        <v/>
      </c>
      <c r="K761" s="99" t="str">
        <f t="array" ref="K761">IF(A761="","",VLOOKUP(A761,基础资料!A:E,4,0))</f>
        <v/>
      </c>
      <c r="L761" s="81" t="str">
        <f t="array" ref="L761">IF(OR(A761="",J761=""),"",J761*K761)</f>
        <v/>
      </c>
      <c r="M761" s="79" t="str">
        <f t="array" ref="M761">IF(AND(D761="",G761="",J761=""),"",IF(AND(D761="",G761=""),-J761,IF(AND(D761="",J761=""),-G761,IF(AND(G761="",J761=""),D761,IF(D761="",-G761-J761,IF(G761="",D761-J761,IF(J761="",D761-G761,D761-G761-J761)))))))</f>
        <v/>
      </c>
      <c r="N761" s="99" t="str">
        <f t="array" ref="N761">IF(A761="","",VLOOKUP(A761,基础资料!A:E,4,0))</f>
        <v/>
      </c>
      <c r="O761" s="81" t="str">
        <f t="array" ref="O761">IF(OR(A761="",M761=""),"",N761*M761)</f>
        <v/>
      </c>
    </row>
    <row r="762" spans="1:15" s="44" customFormat="1">
      <c r="A762" s="15"/>
      <c r="B762" s="73"/>
      <c r="C762" s="73"/>
      <c r="D762" s="74" t="str">
        <f t="array" ref="D762">IF(SUMPRODUCT((成品明细表!$A$6:$A$1000&gt;=$G$4)*(成品明细表!$A$6:$A$1000&lt;=$H$4)*(成品明细表!$C$6:$C$1000=$A762)*(成品明细表!$F$6:$F$1000))=0,"",SUMPRODUCT((成品明细表!$A$6:$A$1000&gt;=$G$4)*(成品明细表!$A$6:$A$1000&lt;=$H$4)*(成品明细表!$C$6:$C$1000=$A762)*(成品明细表!$F$6:$F$1000)))</f>
        <v/>
      </c>
      <c r="E762" s="75" t="str">
        <f t="array" ref="E762">IF(A762="","",VLOOKUP(A762,基础资料!A:E,4,0))</f>
        <v/>
      </c>
      <c r="F762" s="76" t="str">
        <f t="array" ref="F762">IF(OR(A762="",D762=""),"",E762*D762)</f>
        <v/>
      </c>
      <c r="G762" s="74" t="str">
        <f t="array" ref="G762">IF(SUMPRODUCT((成品明细表!$A$6:$A$1000&gt;=$G$4)*(成品明细表!$A$6:$A$1000&lt;=$H$4)*(成品明细表!$C$6:$C$1000=$A762)*(成品明细表!$I$6:$I$1000))=0,"",SUMPRODUCT((成品明细表!$A$6:$A$1000&gt;=$G$4)*(成品明细表!$A$6:$A$1000&lt;=$H$4)*(成品明细表!$C$6:$C$1000=$A762)*(成品明细表!$I$6:$I$1000)))</f>
        <v/>
      </c>
      <c r="H762" s="75" t="str">
        <f t="array" ref="H762">IF(A762="","",VLOOKUP(A762,基础资料!A:E,4,0))</f>
        <v/>
      </c>
      <c r="I762" s="76" t="str">
        <f t="array" ref="I762">IF(OR(A762="",G762=""),"",G762*H762)</f>
        <v/>
      </c>
      <c r="J762" s="74" t="str">
        <f t="array" ref="J762">IF(SUMPRODUCT((成品明细表!$A$6:$A$1000&gt;=$G$4)*(成品明细表!$A$6:$A$1000&lt;=$H$4)*(成品明细表!$C$6:$C$1000=$A762)*(成品明细表!$L$6:$L$1000))=0,"",SUMPRODUCT((成品明细表!$A$6:$A$1000&gt;=$G$4)*(成品明细表!$A$6:$A$1000&lt;=$H$4)*(成品明细表!$C$6:$C$1000=$A762)*(成品明细表!$L$6:$L$1000)))</f>
        <v/>
      </c>
      <c r="K762" s="98" t="str">
        <f t="array" ref="K762">IF(A762="","",VLOOKUP(A762,基础资料!A:E,4,0))</f>
        <v/>
      </c>
      <c r="L762" s="76" t="str">
        <f t="array" ref="L762">IF(OR(A762="",J762=""),"",J762*K762)</f>
        <v/>
      </c>
      <c r="M762" s="74" t="str">
        <f t="array" ref="M762">IF(AND(D762="",G762="",J762=""),"",IF(AND(D762="",G762=""),-J762,IF(AND(D762="",J762=""),-G762,IF(AND(G762="",J762=""),D762,IF(D762="",-G762-J762,IF(G762="",D762-J762,IF(J762="",D762-G762,D762-G762-J762)))))))</f>
        <v/>
      </c>
      <c r="N762" s="98" t="str">
        <f t="array" ref="N762">IF(A762="","",VLOOKUP(A762,基础资料!A:E,4,0))</f>
        <v/>
      </c>
      <c r="O762" s="76" t="str">
        <f t="array" ref="O762">IF(OR(A762="",M762=""),"",N762*M762)</f>
        <v/>
      </c>
    </row>
    <row r="763" spans="1:15" s="44" customFormat="1">
      <c r="A763" s="77"/>
      <c r="B763" s="78"/>
      <c r="C763" s="78"/>
      <c r="D763" s="79" t="str">
        <f t="array" ref="D763">IF(SUMPRODUCT((成品明细表!$A$6:$A$1000&gt;=$G$4)*(成品明细表!$A$6:$A$1000&lt;=$H$4)*(成品明细表!$C$6:$C$1000=$A763)*(成品明细表!$F$6:$F$1000))=0,"",SUMPRODUCT((成品明细表!$A$6:$A$1000&gt;=$G$4)*(成品明细表!$A$6:$A$1000&lt;=$H$4)*(成品明细表!$C$6:$C$1000=$A763)*(成品明细表!$F$6:$F$1000)))</f>
        <v/>
      </c>
      <c r="E763" s="80" t="str">
        <f t="array" ref="E763">IF(A763="","",VLOOKUP(A763,基础资料!A:E,4,0))</f>
        <v/>
      </c>
      <c r="F763" s="81" t="str">
        <f t="array" ref="F763">IF(OR(A763="",D763=""),"",E763*D763)</f>
        <v/>
      </c>
      <c r="G763" s="79" t="str">
        <f t="array" ref="G763">IF(SUMPRODUCT((成品明细表!$A$6:$A$1000&gt;=$G$4)*(成品明细表!$A$6:$A$1000&lt;=$H$4)*(成品明细表!$C$6:$C$1000=$A763)*(成品明细表!$I$6:$I$1000))=0,"",SUMPRODUCT((成品明细表!$A$6:$A$1000&gt;=$G$4)*(成品明细表!$A$6:$A$1000&lt;=$H$4)*(成品明细表!$C$6:$C$1000=$A763)*(成品明细表!$I$6:$I$1000)))</f>
        <v/>
      </c>
      <c r="H763" s="80" t="str">
        <f t="array" ref="H763">IF(A763="","",VLOOKUP(A763,基础资料!A:E,4,0))</f>
        <v/>
      </c>
      <c r="I763" s="81" t="str">
        <f t="array" ref="I763">IF(OR(A763="",G763=""),"",G763*H763)</f>
        <v/>
      </c>
      <c r="J763" s="79" t="str">
        <f t="array" ref="J763">IF(SUMPRODUCT((成品明细表!$A$6:$A$1000&gt;=$G$4)*(成品明细表!$A$6:$A$1000&lt;=$H$4)*(成品明细表!$C$6:$C$1000=$A763)*(成品明细表!$L$6:$L$1000))=0,"",SUMPRODUCT((成品明细表!$A$6:$A$1000&gt;=$G$4)*(成品明细表!$A$6:$A$1000&lt;=$H$4)*(成品明细表!$C$6:$C$1000=$A763)*(成品明细表!$L$6:$L$1000)))</f>
        <v/>
      </c>
      <c r="K763" s="99" t="str">
        <f t="array" ref="K763">IF(A763="","",VLOOKUP(A763,基础资料!A:E,4,0))</f>
        <v/>
      </c>
      <c r="L763" s="81" t="str">
        <f t="array" ref="L763">IF(OR(A763="",J763=""),"",J763*K763)</f>
        <v/>
      </c>
      <c r="M763" s="79" t="str">
        <f t="array" ref="M763">IF(AND(D763="",G763="",J763=""),"",IF(AND(D763="",G763=""),-J763,IF(AND(D763="",J763=""),-G763,IF(AND(G763="",J763=""),D763,IF(D763="",-G763-J763,IF(G763="",D763-J763,IF(J763="",D763-G763,D763-G763-J763)))))))</f>
        <v/>
      </c>
      <c r="N763" s="99" t="str">
        <f t="array" ref="N763">IF(A763="","",VLOOKUP(A763,基础资料!A:E,4,0))</f>
        <v/>
      </c>
      <c r="O763" s="81" t="str">
        <f t="array" ref="O763">IF(OR(A763="",M763=""),"",N763*M763)</f>
        <v/>
      </c>
    </row>
    <row r="764" spans="1:15" s="44" customFormat="1">
      <c r="A764" s="15"/>
      <c r="B764" s="73"/>
      <c r="C764" s="73"/>
      <c r="D764" s="74" t="str">
        <f t="array" ref="D764">IF(SUMPRODUCT((成品明细表!$A$6:$A$1000&gt;=$G$4)*(成品明细表!$A$6:$A$1000&lt;=$H$4)*(成品明细表!$C$6:$C$1000=$A764)*(成品明细表!$F$6:$F$1000))=0,"",SUMPRODUCT((成品明细表!$A$6:$A$1000&gt;=$G$4)*(成品明细表!$A$6:$A$1000&lt;=$H$4)*(成品明细表!$C$6:$C$1000=$A764)*(成品明细表!$F$6:$F$1000)))</f>
        <v/>
      </c>
      <c r="E764" s="75" t="str">
        <f t="array" ref="E764">IF(A764="","",VLOOKUP(A764,基础资料!A:E,4,0))</f>
        <v/>
      </c>
      <c r="F764" s="76" t="str">
        <f t="array" ref="F764">IF(OR(A764="",D764=""),"",E764*D764)</f>
        <v/>
      </c>
      <c r="G764" s="74" t="str">
        <f t="array" ref="G764">IF(SUMPRODUCT((成品明细表!$A$6:$A$1000&gt;=$G$4)*(成品明细表!$A$6:$A$1000&lt;=$H$4)*(成品明细表!$C$6:$C$1000=$A764)*(成品明细表!$I$6:$I$1000))=0,"",SUMPRODUCT((成品明细表!$A$6:$A$1000&gt;=$G$4)*(成品明细表!$A$6:$A$1000&lt;=$H$4)*(成品明细表!$C$6:$C$1000=$A764)*(成品明细表!$I$6:$I$1000)))</f>
        <v/>
      </c>
      <c r="H764" s="75" t="str">
        <f t="array" ref="H764">IF(A764="","",VLOOKUP(A764,基础资料!A:E,4,0))</f>
        <v/>
      </c>
      <c r="I764" s="76" t="str">
        <f t="array" ref="I764">IF(OR(A764="",G764=""),"",G764*H764)</f>
        <v/>
      </c>
      <c r="J764" s="74" t="str">
        <f t="array" ref="J764">IF(SUMPRODUCT((成品明细表!$A$6:$A$1000&gt;=$G$4)*(成品明细表!$A$6:$A$1000&lt;=$H$4)*(成品明细表!$C$6:$C$1000=$A764)*(成品明细表!$L$6:$L$1000))=0,"",SUMPRODUCT((成品明细表!$A$6:$A$1000&gt;=$G$4)*(成品明细表!$A$6:$A$1000&lt;=$H$4)*(成品明细表!$C$6:$C$1000=$A764)*(成品明细表!$L$6:$L$1000)))</f>
        <v/>
      </c>
      <c r="K764" s="98" t="str">
        <f t="array" ref="K764">IF(A764="","",VLOOKUP(A764,基础资料!A:E,4,0))</f>
        <v/>
      </c>
      <c r="L764" s="76" t="str">
        <f t="array" ref="L764">IF(OR(A764="",J764=""),"",J764*K764)</f>
        <v/>
      </c>
      <c r="M764" s="74" t="str">
        <f t="array" ref="M764">IF(AND(D764="",G764="",J764=""),"",IF(AND(D764="",G764=""),-J764,IF(AND(D764="",J764=""),-G764,IF(AND(G764="",J764=""),D764,IF(D764="",-G764-J764,IF(G764="",D764-J764,IF(J764="",D764-G764,D764-G764-J764)))))))</f>
        <v/>
      </c>
      <c r="N764" s="98" t="str">
        <f t="array" ref="N764">IF(A764="","",VLOOKUP(A764,基础资料!A:E,4,0))</f>
        <v/>
      </c>
      <c r="O764" s="76" t="str">
        <f t="array" ref="O764">IF(OR(A764="",M764=""),"",N764*M764)</f>
        <v/>
      </c>
    </row>
    <row r="765" spans="1:15" s="44" customFormat="1">
      <c r="A765" s="77"/>
      <c r="B765" s="78"/>
      <c r="C765" s="78"/>
      <c r="D765" s="79" t="str">
        <f t="array" ref="D765">IF(SUMPRODUCT((成品明细表!$A$6:$A$1000&gt;=$G$4)*(成品明细表!$A$6:$A$1000&lt;=$H$4)*(成品明细表!$C$6:$C$1000=$A765)*(成品明细表!$F$6:$F$1000))=0,"",SUMPRODUCT((成品明细表!$A$6:$A$1000&gt;=$G$4)*(成品明细表!$A$6:$A$1000&lt;=$H$4)*(成品明细表!$C$6:$C$1000=$A765)*(成品明细表!$F$6:$F$1000)))</f>
        <v/>
      </c>
      <c r="E765" s="80" t="str">
        <f t="array" ref="E765">IF(A765="","",VLOOKUP(A765,基础资料!A:E,4,0))</f>
        <v/>
      </c>
      <c r="F765" s="81" t="str">
        <f t="array" ref="F765">IF(OR(A765="",D765=""),"",E765*D765)</f>
        <v/>
      </c>
      <c r="G765" s="79" t="str">
        <f t="array" ref="G765">IF(SUMPRODUCT((成品明细表!$A$6:$A$1000&gt;=$G$4)*(成品明细表!$A$6:$A$1000&lt;=$H$4)*(成品明细表!$C$6:$C$1000=$A765)*(成品明细表!$I$6:$I$1000))=0,"",SUMPRODUCT((成品明细表!$A$6:$A$1000&gt;=$G$4)*(成品明细表!$A$6:$A$1000&lt;=$H$4)*(成品明细表!$C$6:$C$1000=$A765)*(成品明细表!$I$6:$I$1000)))</f>
        <v/>
      </c>
      <c r="H765" s="80" t="str">
        <f t="array" ref="H765">IF(A765="","",VLOOKUP(A765,基础资料!A:E,4,0))</f>
        <v/>
      </c>
      <c r="I765" s="81" t="str">
        <f t="array" ref="I765">IF(OR(A765="",G765=""),"",G765*H765)</f>
        <v/>
      </c>
      <c r="J765" s="79" t="str">
        <f t="array" ref="J765">IF(SUMPRODUCT((成品明细表!$A$6:$A$1000&gt;=$G$4)*(成品明细表!$A$6:$A$1000&lt;=$H$4)*(成品明细表!$C$6:$C$1000=$A765)*(成品明细表!$L$6:$L$1000))=0,"",SUMPRODUCT((成品明细表!$A$6:$A$1000&gt;=$G$4)*(成品明细表!$A$6:$A$1000&lt;=$H$4)*(成品明细表!$C$6:$C$1000=$A765)*(成品明细表!$L$6:$L$1000)))</f>
        <v/>
      </c>
      <c r="K765" s="99" t="str">
        <f t="array" ref="K765">IF(A765="","",VLOOKUP(A765,基础资料!A:E,4,0))</f>
        <v/>
      </c>
      <c r="L765" s="81" t="str">
        <f t="array" ref="L765">IF(OR(A765="",J765=""),"",J765*K765)</f>
        <v/>
      </c>
      <c r="M765" s="79" t="str">
        <f t="array" ref="M765">IF(AND(D765="",G765="",J765=""),"",IF(AND(D765="",G765=""),-J765,IF(AND(D765="",J765=""),-G765,IF(AND(G765="",J765=""),D765,IF(D765="",-G765-J765,IF(G765="",D765-J765,IF(J765="",D765-G765,D765-G765-J765)))))))</f>
        <v/>
      </c>
      <c r="N765" s="99" t="str">
        <f t="array" ref="N765">IF(A765="","",VLOOKUP(A765,基础资料!A:E,4,0))</f>
        <v/>
      </c>
      <c r="O765" s="81" t="str">
        <f t="array" ref="O765">IF(OR(A765="",M765=""),"",N765*M765)</f>
        <v/>
      </c>
    </row>
    <row r="766" spans="1:15" s="44" customFormat="1">
      <c r="A766" s="15"/>
      <c r="B766" s="73"/>
      <c r="C766" s="73"/>
      <c r="D766" s="74" t="str">
        <f t="array" ref="D766">IF(SUMPRODUCT((成品明细表!$A$6:$A$1000&gt;=$G$4)*(成品明细表!$A$6:$A$1000&lt;=$H$4)*(成品明细表!$C$6:$C$1000=$A766)*(成品明细表!$F$6:$F$1000))=0,"",SUMPRODUCT((成品明细表!$A$6:$A$1000&gt;=$G$4)*(成品明细表!$A$6:$A$1000&lt;=$H$4)*(成品明细表!$C$6:$C$1000=$A766)*(成品明细表!$F$6:$F$1000)))</f>
        <v/>
      </c>
      <c r="E766" s="75" t="str">
        <f t="array" ref="E766">IF(A766="","",VLOOKUP(A766,基础资料!A:E,4,0))</f>
        <v/>
      </c>
      <c r="F766" s="76" t="str">
        <f t="array" ref="F766">IF(OR(A766="",D766=""),"",E766*D766)</f>
        <v/>
      </c>
      <c r="G766" s="74" t="str">
        <f t="array" ref="G766">IF(SUMPRODUCT((成品明细表!$A$6:$A$1000&gt;=$G$4)*(成品明细表!$A$6:$A$1000&lt;=$H$4)*(成品明细表!$C$6:$C$1000=$A766)*(成品明细表!$I$6:$I$1000))=0,"",SUMPRODUCT((成品明细表!$A$6:$A$1000&gt;=$G$4)*(成品明细表!$A$6:$A$1000&lt;=$H$4)*(成品明细表!$C$6:$C$1000=$A766)*(成品明细表!$I$6:$I$1000)))</f>
        <v/>
      </c>
      <c r="H766" s="75" t="str">
        <f t="array" ref="H766">IF(A766="","",VLOOKUP(A766,基础资料!A:E,4,0))</f>
        <v/>
      </c>
      <c r="I766" s="76" t="str">
        <f t="array" ref="I766">IF(OR(A766="",G766=""),"",G766*H766)</f>
        <v/>
      </c>
      <c r="J766" s="74" t="str">
        <f t="array" ref="J766">IF(SUMPRODUCT((成品明细表!$A$6:$A$1000&gt;=$G$4)*(成品明细表!$A$6:$A$1000&lt;=$H$4)*(成品明细表!$C$6:$C$1000=$A766)*(成品明细表!$L$6:$L$1000))=0,"",SUMPRODUCT((成品明细表!$A$6:$A$1000&gt;=$G$4)*(成品明细表!$A$6:$A$1000&lt;=$H$4)*(成品明细表!$C$6:$C$1000=$A766)*(成品明细表!$L$6:$L$1000)))</f>
        <v/>
      </c>
      <c r="K766" s="98" t="str">
        <f t="array" ref="K766">IF(A766="","",VLOOKUP(A766,基础资料!A:E,4,0))</f>
        <v/>
      </c>
      <c r="L766" s="76" t="str">
        <f t="array" ref="L766">IF(OR(A766="",J766=""),"",J766*K766)</f>
        <v/>
      </c>
      <c r="M766" s="74" t="str">
        <f t="array" ref="M766">IF(AND(D766="",G766="",J766=""),"",IF(AND(D766="",G766=""),-J766,IF(AND(D766="",J766=""),-G766,IF(AND(G766="",J766=""),D766,IF(D766="",-G766-J766,IF(G766="",D766-J766,IF(J766="",D766-G766,D766-G766-J766)))))))</f>
        <v/>
      </c>
      <c r="N766" s="98" t="str">
        <f t="array" ref="N766">IF(A766="","",VLOOKUP(A766,基础资料!A:E,4,0))</f>
        <v/>
      </c>
      <c r="O766" s="76" t="str">
        <f t="array" ref="O766">IF(OR(A766="",M766=""),"",N766*M766)</f>
        <v/>
      </c>
    </row>
    <row r="767" spans="1:15" s="44" customFormat="1">
      <c r="A767" s="77"/>
      <c r="B767" s="78"/>
      <c r="C767" s="78"/>
      <c r="D767" s="79" t="str">
        <f t="array" ref="D767">IF(SUMPRODUCT((成品明细表!$A$6:$A$1000&gt;=$G$4)*(成品明细表!$A$6:$A$1000&lt;=$H$4)*(成品明细表!$C$6:$C$1000=$A767)*(成品明细表!$F$6:$F$1000))=0,"",SUMPRODUCT((成品明细表!$A$6:$A$1000&gt;=$G$4)*(成品明细表!$A$6:$A$1000&lt;=$H$4)*(成品明细表!$C$6:$C$1000=$A767)*(成品明细表!$F$6:$F$1000)))</f>
        <v/>
      </c>
      <c r="E767" s="80" t="str">
        <f t="array" ref="E767">IF(A767="","",VLOOKUP(A767,基础资料!A:E,4,0))</f>
        <v/>
      </c>
      <c r="F767" s="81" t="str">
        <f t="array" ref="F767">IF(OR(A767="",D767=""),"",E767*D767)</f>
        <v/>
      </c>
      <c r="G767" s="79" t="str">
        <f t="array" ref="G767">IF(SUMPRODUCT((成品明细表!$A$6:$A$1000&gt;=$G$4)*(成品明细表!$A$6:$A$1000&lt;=$H$4)*(成品明细表!$C$6:$C$1000=$A767)*(成品明细表!$I$6:$I$1000))=0,"",SUMPRODUCT((成品明细表!$A$6:$A$1000&gt;=$G$4)*(成品明细表!$A$6:$A$1000&lt;=$H$4)*(成品明细表!$C$6:$C$1000=$A767)*(成品明细表!$I$6:$I$1000)))</f>
        <v/>
      </c>
      <c r="H767" s="80" t="str">
        <f t="array" ref="H767">IF(A767="","",VLOOKUP(A767,基础资料!A:E,4,0))</f>
        <v/>
      </c>
      <c r="I767" s="81" t="str">
        <f t="array" ref="I767">IF(OR(A767="",G767=""),"",G767*H767)</f>
        <v/>
      </c>
      <c r="J767" s="79" t="str">
        <f t="array" ref="J767">IF(SUMPRODUCT((成品明细表!$A$6:$A$1000&gt;=$G$4)*(成品明细表!$A$6:$A$1000&lt;=$H$4)*(成品明细表!$C$6:$C$1000=$A767)*(成品明细表!$L$6:$L$1000))=0,"",SUMPRODUCT((成品明细表!$A$6:$A$1000&gt;=$G$4)*(成品明细表!$A$6:$A$1000&lt;=$H$4)*(成品明细表!$C$6:$C$1000=$A767)*(成品明细表!$L$6:$L$1000)))</f>
        <v/>
      </c>
      <c r="K767" s="99" t="str">
        <f t="array" ref="K767">IF(A767="","",VLOOKUP(A767,基础资料!A:E,4,0))</f>
        <v/>
      </c>
      <c r="L767" s="81" t="str">
        <f t="array" ref="L767">IF(OR(A767="",J767=""),"",J767*K767)</f>
        <v/>
      </c>
      <c r="M767" s="79" t="str">
        <f t="array" ref="M767">IF(AND(D767="",G767="",J767=""),"",IF(AND(D767="",G767=""),-J767,IF(AND(D767="",J767=""),-G767,IF(AND(G767="",J767=""),D767,IF(D767="",-G767-J767,IF(G767="",D767-J767,IF(J767="",D767-G767,D767-G767-J767)))))))</f>
        <v/>
      </c>
      <c r="N767" s="99" t="str">
        <f t="array" ref="N767">IF(A767="","",VLOOKUP(A767,基础资料!A:E,4,0))</f>
        <v/>
      </c>
      <c r="O767" s="81" t="str">
        <f t="array" ref="O767">IF(OR(A767="",M767=""),"",N767*M767)</f>
        <v/>
      </c>
    </row>
    <row r="768" spans="1:15" s="44" customFormat="1">
      <c r="A768" s="15"/>
      <c r="B768" s="73"/>
      <c r="C768" s="73"/>
      <c r="D768" s="74" t="str">
        <f t="array" ref="D768">IF(SUMPRODUCT((成品明细表!$A$6:$A$1000&gt;=$G$4)*(成品明细表!$A$6:$A$1000&lt;=$H$4)*(成品明细表!$C$6:$C$1000=$A768)*(成品明细表!$F$6:$F$1000))=0,"",SUMPRODUCT((成品明细表!$A$6:$A$1000&gt;=$G$4)*(成品明细表!$A$6:$A$1000&lt;=$H$4)*(成品明细表!$C$6:$C$1000=$A768)*(成品明细表!$F$6:$F$1000)))</f>
        <v/>
      </c>
      <c r="E768" s="75" t="str">
        <f t="array" ref="E768">IF(A768="","",VLOOKUP(A768,基础资料!A:E,4,0))</f>
        <v/>
      </c>
      <c r="F768" s="76" t="str">
        <f t="array" ref="F768">IF(OR(A768="",D768=""),"",E768*D768)</f>
        <v/>
      </c>
      <c r="G768" s="74" t="str">
        <f t="array" ref="G768">IF(SUMPRODUCT((成品明细表!$A$6:$A$1000&gt;=$G$4)*(成品明细表!$A$6:$A$1000&lt;=$H$4)*(成品明细表!$C$6:$C$1000=$A768)*(成品明细表!$I$6:$I$1000))=0,"",SUMPRODUCT((成品明细表!$A$6:$A$1000&gt;=$G$4)*(成品明细表!$A$6:$A$1000&lt;=$H$4)*(成品明细表!$C$6:$C$1000=$A768)*(成品明细表!$I$6:$I$1000)))</f>
        <v/>
      </c>
      <c r="H768" s="75" t="str">
        <f t="array" ref="H768">IF(A768="","",VLOOKUP(A768,基础资料!A:E,4,0))</f>
        <v/>
      </c>
      <c r="I768" s="76" t="str">
        <f t="array" ref="I768">IF(OR(A768="",G768=""),"",G768*H768)</f>
        <v/>
      </c>
      <c r="J768" s="74" t="str">
        <f t="array" ref="J768">IF(SUMPRODUCT((成品明细表!$A$6:$A$1000&gt;=$G$4)*(成品明细表!$A$6:$A$1000&lt;=$H$4)*(成品明细表!$C$6:$C$1000=$A768)*(成品明细表!$L$6:$L$1000))=0,"",SUMPRODUCT((成品明细表!$A$6:$A$1000&gt;=$G$4)*(成品明细表!$A$6:$A$1000&lt;=$H$4)*(成品明细表!$C$6:$C$1000=$A768)*(成品明细表!$L$6:$L$1000)))</f>
        <v/>
      </c>
      <c r="K768" s="98" t="str">
        <f t="array" ref="K768">IF(A768="","",VLOOKUP(A768,基础资料!A:E,4,0))</f>
        <v/>
      </c>
      <c r="L768" s="76" t="str">
        <f t="array" ref="L768">IF(OR(A768="",J768=""),"",J768*K768)</f>
        <v/>
      </c>
      <c r="M768" s="74" t="str">
        <f t="array" ref="M768">IF(AND(D768="",G768="",J768=""),"",IF(AND(D768="",G768=""),-J768,IF(AND(D768="",J768=""),-G768,IF(AND(G768="",J768=""),D768,IF(D768="",-G768-J768,IF(G768="",D768-J768,IF(J768="",D768-G768,D768-G768-J768)))))))</f>
        <v/>
      </c>
      <c r="N768" s="98" t="str">
        <f t="array" ref="N768">IF(A768="","",VLOOKUP(A768,基础资料!A:E,4,0))</f>
        <v/>
      </c>
      <c r="O768" s="76" t="str">
        <f t="array" ref="O768">IF(OR(A768="",M768=""),"",N768*M768)</f>
        <v/>
      </c>
    </row>
    <row r="769" spans="1:15" s="44" customFormat="1">
      <c r="A769" s="77"/>
      <c r="B769" s="78"/>
      <c r="C769" s="78"/>
      <c r="D769" s="79" t="str">
        <f t="array" ref="D769">IF(SUMPRODUCT((成品明细表!$A$6:$A$1000&gt;=$G$4)*(成品明细表!$A$6:$A$1000&lt;=$H$4)*(成品明细表!$C$6:$C$1000=$A769)*(成品明细表!$F$6:$F$1000))=0,"",SUMPRODUCT((成品明细表!$A$6:$A$1000&gt;=$G$4)*(成品明细表!$A$6:$A$1000&lt;=$H$4)*(成品明细表!$C$6:$C$1000=$A769)*(成品明细表!$F$6:$F$1000)))</f>
        <v/>
      </c>
      <c r="E769" s="80" t="str">
        <f t="array" ref="E769">IF(A769="","",VLOOKUP(A769,基础资料!A:E,4,0))</f>
        <v/>
      </c>
      <c r="F769" s="81" t="str">
        <f t="array" ref="F769">IF(OR(A769="",D769=""),"",E769*D769)</f>
        <v/>
      </c>
      <c r="G769" s="79" t="str">
        <f t="array" ref="G769">IF(SUMPRODUCT((成品明细表!$A$6:$A$1000&gt;=$G$4)*(成品明细表!$A$6:$A$1000&lt;=$H$4)*(成品明细表!$C$6:$C$1000=$A769)*(成品明细表!$I$6:$I$1000))=0,"",SUMPRODUCT((成品明细表!$A$6:$A$1000&gt;=$G$4)*(成品明细表!$A$6:$A$1000&lt;=$H$4)*(成品明细表!$C$6:$C$1000=$A769)*(成品明细表!$I$6:$I$1000)))</f>
        <v/>
      </c>
      <c r="H769" s="80" t="str">
        <f t="array" ref="H769">IF(A769="","",VLOOKUP(A769,基础资料!A:E,4,0))</f>
        <v/>
      </c>
      <c r="I769" s="81" t="str">
        <f t="array" ref="I769">IF(OR(A769="",G769=""),"",G769*H769)</f>
        <v/>
      </c>
      <c r="J769" s="79" t="str">
        <f t="array" ref="J769">IF(SUMPRODUCT((成品明细表!$A$6:$A$1000&gt;=$G$4)*(成品明细表!$A$6:$A$1000&lt;=$H$4)*(成品明细表!$C$6:$C$1000=$A769)*(成品明细表!$L$6:$L$1000))=0,"",SUMPRODUCT((成品明细表!$A$6:$A$1000&gt;=$G$4)*(成品明细表!$A$6:$A$1000&lt;=$H$4)*(成品明细表!$C$6:$C$1000=$A769)*(成品明细表!$L$6:$L$1000)))</f>
        <v/>
      </c>
      <c r="K769" s="99" t="str">
        <f t="array" ref="K769">IF(A769="","",VLOOKUP(A769,基础资料!A:E,4,0))</f>
        <v/>
      </c>
      <c r="L769" s="81" t="str">
        <f t="array" ref="L769">IF(OR(A769="",J769=""),"",J769*K769)</f>
        <v/>
      </c>
      <c r="M769" s="79" t="str">
        <f t="array" ref="M769">IF(AND(D769="",G769="",J769=""),"",IF(AND(D769="",G769=""),-J769,IF(AND(D769="",J769=""),-G769,IF(AND(G769="",J769=""),D769,IF(D769="",-G769-J769,IF(G769="",D769-J769,IF(J769="",D769-G769,D769-G769-J769)))))))</f>
        <v/>
      </c>
      <c r="N769" s="99" t="str">
        <f t="array" ref="N769">IF(A769="","",VLOOKUP(A769,基础资料!A:E,4,0))</f>
        <v/>
      </c>
      <c r="O769" s="81" t="str">
        <f t="array" ref="O769">IF(OR(A769="",M769=""),"",N769*M769)</f>
        <v/>
      </c>
    </row>
    <row r="770" spans="1:15" s="44" customFormat="1">
      <c r="A770" s="15"/>
      <c r="B770" s="73"/>
      <c r="C770" s="73"/>
      <c r="D770" s="74" t="str">
        <f t="array" ref="D770">IF(SUMPRODUCT((成品明细表!$A$6:$A$1000&gt;=$G$4)*(成品明细表!$A$6:$A$1000&lt;=$H$4)*(成品明细表!$C$6:$C$1000=$A770)*(成品明细表!$F$6:$F$1000))=0,"",SUMPRODUCT((成品明细表!$A$6:$A$1000&gt;=$G$4)*(成品明细表!$A$6:$A$1000&lt;=$H$4)*(成品明细表!$C$6:$C$1000=$A770)*(成品明细表!$F$6:$F$1000)))</f>
        <v/>
      </c>
      <c r="E770" s="75" t="str">
        <f t="array" ref="E770">IF(A770="","",VLOOKUP(A770,基础资料!A:E,4,0))</f>
        <v/>
      </c>
      <c r="F770" s="76" t="str">
        <f t="array" ref="F770">IF(OR(A770="",D770=""),"",E770*D770)</f>
        <v/>
      </c>
      <c r="G770" s="74" t="str">
        <f t="array" ref="G770">IF(SUMPRODUCT((成品明细表!$A$6:$A$1000&gt;=$G$4)*(成品明细表!$A$6:$A$1000&lt;=$H$4)*(成品明细表!$C$6:$C$1000=$A770)*(成品明细表!$I$6:$I$1000))=0,"",SUMPRODUCT((成品明细表!$A$6:$A$1000&gt;=$G$4)*(成品明细表!$A$6:$A$1000&lt;=$H$4)*(成品明细表!$C$6:$C$1000=$A770)*(成品明细表!$I$6:$I$1000)))</f>
        <v/>
      </c>
      <c r="H770" s="75" t="str">
        <f t="array" ref="H770">IF(A770="","",VLOOKUP(A770,基础资料!A:E,4,0))</f>
        <v/>
      </c>
      <c r="I770" s="76" t="str">
        <f t="array" ref="I770">IF(OR(A770="",G770=""),"",G770*H770)</f>
        <v/>
      </c>
      <c r="J770" s="74" t="str">
        <f t="array" ref="J770">IF(SUMPRODUCT((成品明细表!$A$6:$A$1000&gt;=$G$4)*(成品明细表!$A$6:$A$1000&lt;=$H$4)*(成品明细表!$C$6:$C$1000=$A770)*(成品明细表!$L$6:$L$1000))=0,"",SUMPRODUCT((成品明细表!$A$6:$A$1000&gt;=$G$4)*(成品明细表!$A$6:$A$1000&lt;=$H$4)*(成品明细表!$C$6:$C$1000=$A770)*(成品明细表!$L$6:$L$1000)))</f>
        <v/>
      </c>
      <c r="K770" s="98" t="str">
        <f t="array" ref="K770">IF(A770="","",VLOOKUP(A770,基础资料!A:E,4,0))</f>
        <v/>
      </c>
      <c r="L770" s="76" t="str">
        <f t="array" ref="L770">IF(OR(A770="",J770=""),"",J770*K770)</f>
        <v/>
      </c>
      <c r="M770" s="74" t="str">
        <f t="array" ref="M770">IF(AND(D770="",G770="",J770=""),"",IF(AND(D770="",G770=""),-J770,IF(AND(D770="",J770=""),-G770,IF(AND(G770="",J770=""),D770,IF(D770="",-G770-J770,IF(G770="",D770-J770,IF(J770="",D770-G770,D770-G770-J770)))))))</f>
        <v/>
      </c>
      <c r="N770" s="98" t="str">
        <f t="array" ref="N770">IF(A770="","",VLOOKUP(A770,基础资料!A:E,4,0))</f>
        <v/>
      </c>
      <c r="O770" s="76" t="str">
        <f t="array" ref="O770">IF(OR(A770="",M770=""),"",N770*M770)</f>
        <v/>
      </c>
    </row>
    <row r="771" spans="1:15" s="44" customFormat="1">
      <c r="A771" s="77"/>
      <c r="B771" s="78"/>
      <c r="C771" s="78"/>
      <c r="D771" s="79" t="str">
        <f t="array" ref="D771">IF(SUMPRODUCT((成品明细表!$A$6:$A$1000&gt;=$G$4)*(成品明细表!$A$6:$A$1000&lt;=$H$4)*(成品明细表!$C$6:$C$1000=$A771)*(成品明细表!$F$6:$F$1000))=0,"",SUMPRODUCT((成品明细表!$A$6:$A$1000&gt;=$G$4)*(成品明细表!$A$6:$A$1000&lt;=$H$4)*(成品明细表!$C$6:$C$1000=$A771)*(成品明细表!$F$6:$F$1000)))</f>
        <v/>
      </c>
      <c r="E771" s="80" t="str">
        <f t="array" ref="E771">IF(A771="","",VLOOKUP(A771,基础资料!A:E,4,0))</f>
        <v/>
      </c>
      <c r="F771" s="81" t="str">
        <f t="array" ref="F771">IF(OR(A771="",D771=""),"",E771*D771)</f>
        <v/>
      </c>
      <c r="G771" s="79" t="str">
        <f t="array" ref="G771">IF(SUMPRODUCT((成品明细表!$A$6:$A$1000&gt;=$G$4)*(成品明细表!$A$6:$A$1000&lt;=$H$4)*(成品明细表!$C$6:$C$1000=$A771)*(成品明细表!$I$6:$I$1000))=0,"",SUMPRODUCT((成品明细表!$A$6:$A$1000&gt;=$G$4)*(成品明细表!$A$6:$A$1000&lt;=$H$4)*(成品明细表!$C$6:$C$1000=$A771)*(成品明细表!$I$6:$I$1000)))</f>
        <v/>
      </c>
      <c r="H771" s="80" t="str">
        <f t="array" ref="H771">IF(A771="","",VLOOKUP(A771,基础资料!A:E,4,0))</f>
        <v/>
      </c>
      <c r="I771" s="81" t="str">
        <f t="array" ref="I771">IF(OR(A771="",G771=""),"",G771*H771)</f>
        <v/>
      </c>
      <c r="J771" s="79" t="str">
        <f t="array" ref="J771">IF(SUMPRODUCT((成品明细表!$A$6:$A$1000&gt;=$G$4)*(成品明细表!$A$6:$A$1000&lt;=$H$4)*(成品明细表!$C$6:$C$1000=$A771)*(成品明细表!$L$6:$L$1000))=0,"",SUMPRODUCT((成品明细表!$A$6:$A$1000&gt;=$G$4)*(成品明细表!$A$6:$A$1000&lt;=$H$4)*(成品明细表!$C$6:$C$1000=$A771)*(成品明细表!$L$6:$L$1000)))</f>
        <v/>
      </c>
      <c r="K771" s="99" t="str">
        <f t="array" ref="K771">IF(A771="","",VLOOKUP(A771,基础资料!A:E,4,0))</f>
        <v/>
      </c>
      <c r="L771" s="81" t="str">
        <f t="array" ref="L771">IF(OR(A771="",J771=""),"",J771*K771)</f>
        <v/>
      </c>
      <c r="M771" s="79" t="str">
        <f t="array" ref="M771">IF(AND(D771="",G771="",J771=""),"",IF(AND(D771="",G771=""),-J771,IF(AND(D771="",J771=""),-G771,IF(AND(G771="",J771=""),D771,IF(D771="",-G771-J771,IF(G771="",D771-J771,IF(J771="",D771-G771,D771-G771-J771)))))))</f>
        <v/>
      </c>
      <c r="N771" s="99" t="str">
        <f t="array" ref="N771">IF(A771="","",VLOOKUP(A771,基础资料!A:E,4,0))</f>
        <v/>
      </c>
      <c r="O771" s="81" t="str">
        <f t="array" ref="O771">IF(OR(A771="",M771=""),"",N771*M771)</f>
        <v/>
      </c>
    </row>
    <row r="772" spans="1:15" s="44" customFormat="1">
      <c r="A772" s="15"/>
      <c r="B772" s="73"/>
      <c r="C772" s="73"/>
      <c r="D772" s="74" t="str">
        <f t="array" ref="D772">IF(SUMPRODUCT((成品明细表!$A$6:$A$1000&gt;=$G$4)*(成品明细表!$A$6:$A$1000&lt;=$H$4)*(成品明细表!$C$6:$C$1000=$A772)*(成品明细表!$F$6:$F$1000))=0,"",SUMPRODUCT((成品明细表!$A$6:$A$1000&gt;=$G$4)*(成品明细表!$A$6:$A$1000&lt;=$H$4)*(成品明细表!$C$6:$C$1000=$A772)*(成品明细表!$F$6:$F$1000)))</f>
        <v/>
      </c>
      <c r="E772" s="75" t="str">
        <f t="array" ref="E772">IF(A772="","",VLOOKUP(A772,基础资料!A:E,4,0))</f>
        <v/>
      </c>
      <c r="F772" s="76" t="str">
        <f t="array" ref="F772">IF(OR(A772="",D772=""),"",E772*D772)</f>
        <v/>
      </c>
      <c r="G772" s="74" t="str">
        <f t="array" ref="G772">IF(SUMPRODUCT((成品明细表!$A$6:$A$1000&gt;=$G$4)*(成品明细表!$A$6:$A$1000&lt;=$H$4)*(成品明细表!$C$6:$C$1000=$A772)*(成品明细表!$I$6:$I$1000))=0,"",SUMPRODUCT((成品明细表!$A$6:$A$1000&gt;=$G$4)*(成品明细表!$A$6:$A$1000&lt;=$H$4)*(成品明细表!$C$6:$C$1000=$A772)*(成品明细表!$I$6:$I$1000)))</f>
        <v/>
      </c>
      <c r="H772" s="75" t="str">
        <f t="array" ref="H772">IF(A772="","",VLOOKUP(A772,基础资料!A:E,4,0))</f>
        <v/>
      </c>
      <c r="I772" s="76" t="str">
        <f t="array" ref="I772">IF(OR(A772="",G772=""),"",G772*H772)</f>
        <v/>
      </c>
      <c r="J772" s="74" t="str">
        <f t="array" ref="J772">IF(SUMPRODUCT((成品明细表!$A$6:$A$1000&gt;=$G$4)*(成品明细表!$A$6:$A$1000&lt;=$H$4)*(成品明细表!$C$6:$C$1000=$A772)*(成品明细表!$L$6:$L$1000))=0,"",SUMPRODUCT((成品明细表!$A$6:$A$1000&gt;=$G$4)*(成品明细表!$A$6:$A$1000&lt;=$H$4)*(成品明细表!$C$6:$C$1000=$A772)*(成品明细表!$L$6:$L$1000)))</f>
        <v/>
      </c>
      <c r="K772" s="98" t="str">
        <f t="array" ref="K772">IF(A772="","",VLOOKUP(A772,基础资料!A:E,4,0))</f>
        <v/>
      </c>
      <c r="L772" s="76" t="str">
        <f t="array" ref="L772">IF(OR(A772="",J772=""),"",J772*K772)</f>
        <v/>
      </c>
      <c r="M772" s="74" t="str">
        <f t="array" ref="M772">IF(AND(D772="",G772="",J772=""),"",IF(AND(D772="",G772=""),-J772,IF(AND(D772="",J772=""),-G772,IF(AND(G772="",J772=""),D772,IF(D772="",-G772-J772,IF(G772="",D772-J772,IF(J772="",D772-G772,D772-G772-J772)))))))</f>
        <v/>
      </c>
      <c r="N772" s="98" t="str">
        <f t="array" ref="N772">IF(A772="","",VLOOKUP(A772,基础资料!A:E,4,0))</f>
        <v/>
      </c>
      <c r="O772" s="76" t="str">
        <f t="array" ref="O772">IF(OR(A772="",M772=""),"",N772*M772)</f>
        <v/>
      </c>
    </row>
    <row r="773" spans="1:15" s="44" customFormat="1">
      <c r="A773" s="77"/>
      <c r="B773" s="78"/>
      <c r="C773" s="78"/>
      <c r="D773" s="79" t="str">
        <f t="array" ref="D773">IF(SUMPRODUCT((成品明细表!$A$6:$A$1000&gt;=$G$4)*(成品明细表!$A$6:$A$1000&lt;=$H$4)*(成品明细表!$C$6:$C$1000=$A773)*(成品明细表!$F$6:$F$1000))=0,"",SUMPRODUCT((成品明细表!$A$6:$A$1000&gt;=$G$4)*(成品明细表!$A$6:$A$1000&lt;=$H$4)*(成品明细表!$C$6:$C$1000=$A773)*(成品明细表!$F$6:$F$1000)))</f>
        <v/>
      </c>
      <c r="E773" s="80" t="str">
        <f t="array" ref="E773">IF(A773="","",VLOOKUP(A773,基础资料!A:E,4,0))</f>
        <v/>
      </c>
      <c r="F773" s="81" t="str">
        <f t="array" ref="F773">IF(OR(A773="",D773=""),"",E773*D773)</f>
        <v/>
      </c>
      <c r="G773" s="79" t="str">
        <f t="array" ref="G773">IF(SUMPRODUCT((成品明细表!$A$6:$A$1000&gt;=$G$4)*(成品明细表!$A$6:$A$1000&lt;=$H$4)*(成品明细表!$C$6:$C$1000=$A773)*(成品明细表!$I$6:$I$1000))=0,"",SUMPRODUCT((成品明细表!$A$6:$A$1000&gt;=$G$4)*(成品明细表!$A$6:$A$1000&lt;=$H$4)*(成品明细表!$C$6:$C$1000=$A773)*(成品明细表!$I$6:$I$1000)))</f>
        <v/>
      </c>
      <c r="H773" s="80" t="str">
        <f t="array" ref="H773">IF(A773="","",VLOOKUP(A773,基础资料!A:E,4,0))</f>
        <v/>
      </c>
      <c r="I773" s="81" t="str">
        <f t="array" ref="I773">IF(OR(A773="",G773=""),"",G773*H773)</f>
        <v/>
      </c>
      <c r="J773" s="79" t="str">
        <f t="array" ref="J773">IF(SUMPRODUCT((成品明细表!$A$6:$A$1000&gt;=$G$4)*(成品明细表!$A$6:$A$1000&lt;=$H$4)*(成品明细表!$C$6:$C$1000=$A773)*(成品明细表!$L$6:$L$1000))=0,"",SUMPRODUCT((成品明细表!$A$6:$A$1000&gt;=$G$4)*(成品明细表!$A$6:$A$1000&lt;=$H$4)*(成品明细表!$C$6:$C$1000=$A773)*(成品明细表!$L$6:$L$1000)))</f>
        <v/>
      </c>
      <c r="K773" s="99" t="str">
        <f t="array" ref="K773">IF(A773="","",VLOOKUP(A773,基础资料!A:E,4,0))</f>
        <v/>
      </c>
      <c r="L773" s="81" t="str">
        <f t="array" ref="L773">IF(OR(A773="",J773=""),"",J773*K773)</f>
        <v/>
      </c>
      <c r="M773" s="79" t="str">
        <f t="array" ref="M773">IF(AND(D773="",G773="",J773=""),"",IF(AND(D773="",G773=""),-J773,IF(AND(D773="",J773=""),-G773,IF(AND(G773="",J773=""),D773,IF(D773="",-G773-J773,IF(G773="",D773-J773,IF(J773="",D773-G773,D773-G773-J773)))))))</f>
        <v/>
      </c>
      <c r="N773" s="99" t="str">
        <f t="array" ref="N773">IF(A773="","",VLOOKUP(A773,基础资料!A:E,4,0))</f>
        <v/>
      </c>
      <c r="O773" s="81" t="str">
        <f t="array" ref="O773">IF(OR(A773="",M773=""),"",N773*M773)</f>
        <v/>
      </c>
    </row>
    <row r="774" spans="1:15" s="44" customFormat="1">
      <c r="A774" s="15"/>
      <c r="B774" s="73"/>
      <c r="C774" s="73"/>
      <c r="D774" s="74" t="str">
        <f t="array" ref="D774">IF(SUMPRODUCT((成品明细表!$A$6:$A$1000&gt;=$G$4)*(成品明细表!$A$6:$A$1000&lt;=$H$4)*(成品明细表!$C$6:$C$1000=$A774)*(成品明细表!$F$6:$F$1000))=0,"",SUMPRODUCT((成品明细表!$A$6:$A$1000&gt;=$G$4)*(成品明细表!$A$6:$A$1000&lt;=$H$4)*(成品明细表!$C$6:$C$1000=$A774)*(成品明细表!$F$6:$F$1000)))</f>
        <v/>
      </c>
      <c r="E774" s="75" t="str">
        <f t="array" ref="E774">IF(A774="","",VLOOKUP(A774,基础资料!A:E,4,0))</f>
        <v/>
      </c>
      <c r="F774" s="76" t="str">
        <f t="array" ref="F774">IF(OR(A774="",D774=""),"",E774*D774)</f>
        <v/>
      </c>
      <c r="G774" s="74" t="str">
        <f t="array" ref="G774">IF(SUMPRODUCT((成品明细表!$A$6:$A$1000&gt;=$G$4)*(成品明细表!$A$6:$A$1000&lt;=$H$4)*(成品明细表!$C$6:$C$1000=$A774)*(成品明细表!$I$6:$I$1000))=0,"",SUMPRODUCT((成品明细表!$A$6:$A$1000&gt;=$G$4)*(成品明细表!$A$6:$A$1000&lt;=$H$4)*(成品明细表!$C$6:$C$1000=$A774)*(成品明细表!$I$6:$I$1000)))</f>
        <v/>
      </c>
      <c r="H774" s="75" t="str">
        <f t="array" ref="H774">IF(A774="","",VLOOKUP(A774,基础资料!A:E,4,0))</f>
        <v/>
      </c>
      <c r="I774" s="76" t="str">
        <f t="array" ref="I774">IF(OR(A774="",G774=""),"",G774*H774)</f>
        <v/>
      </c>
      <c r="J774" s="74" t="str">
        <f t="array" ref="J774">IF(SUMPRODUCT((成品明细表!$A$6:$A$1000&gt;=$G$4)*(成品明细表!$A$6:$A$1000&lt;=$H$4)*(成品明细表!$C$6:$C$1000=$A774)*(成品明细表!$L$6:$L$1000))=0,"",SUMPRODUCT((成品明细表!$A$6:$A$1000&gt;=$G$4)*(成品明细表!$A$6:$A$1000&lt;=$H$4)*(成品明细表!$C$6:$C$1000=$A774)*(成品明细表!$L$6:$L$1000)))</f>
        <v/>
      </c>
      <c r="K774" s="98" t="str">
        <f t="array" ref="K774">IF(A774="","",VLOOKUP(A774,基础资料!A:E,4,0))</f>
        <v/>
      </c>
      <c r="L774" s="76" t="str">
        <f t="array" ref="L774">IF(OR(A774="",J774=""),"",J774*K774)</f>
        <v/>
      </c>
      <c r="M774" s="74" t="str">
        <f t="array" ref="M774">IF(AND(D774="",G774="",J774=""),"",IF(AND(D774="",G774=""),-J774,IF(AND(D774="",J774=""),-G774,IF(AND(G774="",J774=""),D774,IF(D774="",-G774-J774,IF(G774="",D774-J774,IF(J774="",D774-G774,D774-G774-J774)))))))</f>
        <v/>
      </c>
      <c r="N774" s="98" t="str">
        <f t="array" ref="N774">IF(A774="","",VLOOKUP(A774,基础资料!A:E,4,0))</f>
        <v/>
      </c>
      <c r="O774" s="76" t="str">
        <f t="array" ref="O774">IF(OR(A774="",M774=""),"",N774*M774)</f>
        <v/>
      </c>
    </row>
    <row r="775" spans="1:15" s="44" customFormat="1">
      <c r="A775" s="77"/>
      <c r="B775" s="78"/>
      <c r="C775" s="78"/>
      <c r="D775" s="79" t="str">
        <f t="array" ref="D775">IF(SUMPRODUCT((成品明细表!$A$6:$A$1000&gt;=$G$4)*(成品明细表!$A$6:$A$1000&lt;=$H$4)*(成品明细表!$C$6:$C$1000=$A775)*(成品明细表!$F$6:$F$1000))=0,"",SUMPRODUCT((成品明细表!$A$6:$A$1000&gt;=$G$4)*(成品明细表!$A$6:$A$1000&lt;=$H$4)*(成品明细表!$C$6:$C$1000=$A775)*(成品明细表!$F$6:$F$1000)))</f>
        <v/>
      </c>
      <c r="E775" s="80" t="str">
        <f t="array" ref="E775">IF(A775="","",VLOOKUP(A775,基础资料!A:E,4,0))</f>
        <v/>
      </c>
      <c r="F775" s="81" t="str">
        <f t="array" ref="F775">IF(OR(A775="",D775=""),"",E775*D775)</f>
        <v/>
      </c>
      <c r="G775" s="79" t="str">
        <f t="array" ref="G775">IF(SUMPRODUCT((成品明细表!$A$6:$A$1000&gt;=$G$4)*(成品明细表!$A$6:$A$1000&lt;=$H$4)*(成品明细表!$C$6:$C$1000=$A775)*(成品明细表!$I$6:$I$1000))=0,"",SUMPRODUCT((成品明细表!$A$6:$A$1000&gt;=$G$4)*(成品明细表!$A$6:$A$1000&lt;=$H$4)*(成品明细表!$C$6:$C$1000=$A775)*(成品明细表!$I$6:$I$1000)))</f>
        <v/>
      </c>
      <c r="H775" s="80" t="str">
        <f t="array" ref="H775">IF(A775="","",VLOOKUP(A775,基础资料!A:E,4,0))</f>
        <v/>
      </c>
      <c r="I775" s="81" t="str">
        <f t="array" ref="I775">IF(OR(A775="",G775=""),"",G775*H775)</f>
        <v/>
      </c>
      <c r="J775" s="79" t="str">
        <f t="array" ref="J775">IF(SUMPRODUCT((成品明细表!$A$6:$A$1000&gt;=$G$4)*(成品明细表!$A$6:$A$1000&lt;=$H$4)*(成品明细表!$C$6:$C$1000=$A775)*(成品明细表!$L$6:$L$1000))=0,"",SUMPRODUCT((成品明细表!$A$6:$A$1000&gt;=$G$4)*(成品明细表!$A$6:$A$1000&lt;=$H$4)*(成品明细表!$C$6:$C$1000=$A775)*(成品明细表!$L$6:$L$1000)))</f>
        <v/>
      </c>
      <c r="K775" s="99" t="str">
        <f t="array" ref="K775">IF(A775="","",VLOOKUP(A775,基础资料!A:E,4,0))</f>
        <v/>
      </c>
      <c r="L775" s="81" t="str">
        <f t="array" ref="L775">IF(OR(A775="",J775=""),"",J775*K775)</f>
        <v/>
      </c>
      <c r="M775" s="79" t="str">
        <f t="array" ref="M775">IF(AND(D775="",G775="",J775=""),"",IF(AND(D775="",G775=""),-J775,IF(AND(D775="",J775=""),-G775,IF(AND(G775="",J775=""),D775,IF(D775="",-G775-J775,IF(G775="",D775-J775,IF(J775="",D775-G775,D775-G775-J775)))))))</f>
        <v/>
      </c>
      <c r="N775" s="99" t="str">
        <f t="array" ref="N775">IF(A775="","",VLOOKUP(A775,基础资料!A:E,4,0))</f>
        <v/>
      </c>
      <c r="O775" s="81" t="str">
        <f t="array" ref="O775">IF(OR(A775="",M775=""),"",N775*M775)</f>
        <v/>
      </c>
    </row>
    <row r="776" spans="1:15" s="44" customFormat="1">
      <c r="A776" s="15"/>
      <c r="B776" s="73"/>
      <c r="C776" s="73"/>
      <c r="D776" s="74" t="str">
        <f t="array" ref="D776">IF(SUMPRODUCT((成品明细表!$A$6:$A$1000&gt;=$G$4)*(成品明细表!$A$6:$A$1000&lt;=$H$4)*(成品明细表!$C$6:$C$1000=$A776)*(成品明细表!$F$6:$F$1000))=0,"",SUMPRODUCT((成品明细表!$A$6:$A$1000&gt;=$G$4)*(成品明细表!$A$6:$A$1000&lt;=$H$4)*(成品明细表!$C$6:$C$1000=$A776)*(成品明细表!$F$6:$F$1000)))</f>
        <v/>
      </c>
      <c r="E776" s="75" t="str">
        <f t="array" ref="E776">IF(A776="","",VLOOKUP(A776,基础资料!A:E,4,0))</f>
        <v/>
      </c>
      <c r="F776" s="76" t="str">
        <f t="array" ref="F776">IF(OR(A776="",D776=""),"",E776*D776)</f>
        <v/>
      </c>
      <c r="G776" s="74" t="str">
        <f t="array" ref="G776">IF(SUMPRODUCT((成品明细表!$A$6:$A$1000&gt;=$G$4)*(成品明细表!$A$6:$A$1000&lt;=$H$4)*(成品明细表!$C$6:$C$1000=$A776)*(成品明细表!$I$6:$I$1000))=0,"",SUMPRODUCT((成品明细表!$A$6:$A$1000&gt;=$G$4)*(成品明细表!$A$6:$A$1000&lt;=$H$4)*(成品明细表!$C$6:$C$1000=$A776)*(成品明细表!$I$6:$I$1000)))</f>
        <v/>
      </c>
      <c r="H776" s="75" t="str">
        <f t="array" ref="H776">IF(A776="","",VLOOKUP(A776,基础资料!A:E,4,0))</f>
        <v/>
      </c>
      <c r="I776" s="76" t="str">
        <f t="array" ref="I776">IF(OR(A776="",G776=""),"",G776*H776)</f>
        <v/>
      </c>
      <c r="J776" s="74" t="str">
        <f t="array" ref="J776">IF(SUMPRODUCT((成品明细表!$A$6:$A$1000&gt;=$G$4)*(成品明细表!$A$6:$A$1000&lt;=$H$4)*(成品明细表!$C$6:$C$1000=$A776)*(成品明细表!$L$6:$L$1000))=0,"",SUMPRODUCT((成品明细表!$A$6:$A$1000&gt;=$G$4)*(成品明细表!$A$6:$A$1000&lt;=$H$4)*(成品明细表!$C$6:$C$1000=$A776)*(成品明细表!$L$6:$L$1000)))</f>
        <v/>
      </c>
      <c r="K776" s="98" t="str">
        <f t="array" ref="K776">IF(A776="","",VLOOKUP(A776,基础资料!A:E,4,0))</f>
        <v/>
      </c>
      <c r="L776" s="76" t="str">
        <f t="array" ref="L776">IF(OR(A776="",J776=""),"",J776*K776)</f>
        <v/>
      </c>
      <c r="M776" s="74" t="str">
        <f t="array" ref="M776">IF(AND(D776="",G776="",J776=""),"",IF(AND(D776="",G776=""),-J776,IF(AND(D776="",J776=""),-G776,IF(AND(G776="",J776=""),D776,IF(D776="",-G776-J776,IF(G776="",D776-J776,IF(J776="",D776-G776,D776-G776-J776)))))))</f>
        <v/>
      </c>
      <c r="N776" s="98" t="str">
        <f t="array" ref="N776">IF(A776="","",VLOOKUP(A776,基础资料!A:E,4,0))</f>
        <v/>
      </c>
      <c r="O776" s="76" t="str">
        <f t="array" ref="O776">IF(OR(A776="",M776=""),"",N776*M776)</f>
        <v/>
      </c>
    </row>
    <row r="777" spans="1:15" s="44" customFormat="1">
      <c r="A777" s="77"/>
      <c r="B777" s="78"/>
      <c r="C777" s="78"/>
      <c r="D777" s="79" t="str">
        <f t="array" ref="D777">IF(SUMPRODUCT((成品明细表!$A$6:$A$1000&gt;=$G$4)*(成品明细表!$A$6:$A$1000&lt;=$H$4)*(成品明细表!$C$6:$C$1000=$A777)*(成品明细表!$F$6:$F$1000))=0,"",SUMPRODUCT((成品明细表!$A$6:$A$1000&gt;=$G$4)*(成品明细表!$A$6:$A$1000&lt;=$H$4)*(成品明细表!$C$6:$C$1000=$A777)*(成品明细表!$F$6:$F$1000)))</f>
        <v/>
      </c>
      <c r="E777" s="80" t="str">
        <f t="array" ref="E777">IF(A777="","",VLOOKUP(A777,基础资料!A:E,4,0))</f>
        <v/>
      </c>
      <c r="F777" s="81" t="str">
        <f t="array" ref="F777">IF(OR(A777="",D777=""),"",E777*D777)</f>
        <v/>
      </c>
      <c r="G777" s="79" t="str">
        <f t="array" ref="G777">IF(SUMPRODUCT((成品明细表!$A$6:$A$1000&gt;=$G$4)*(成品明细表!$A$6:$A$1000&lt;=$H$4)*(成品明细表!$C$6:$C$1000=$A777)*(成品明细表!$I$6:$I$1000))=0,"",SUMPRODUCT((成品明细表!$A$6:$A$1000&gt;=$G$4)*(成品明细表!$A$6:$A$1000&lt;=$H$4)*(成品明细表!$C$6:$C$1000=$A777)*(成品明细表!$I$6:$I$1000)))</f>
        <v/>
      </c>
      <c r="H777" s="80" t="str">
        <f t="array" ref="H777">IF(A777="","",VLOOKUP(A777,基础资料!A:E,4,0))</f>
        <v/>
      </c>
      <c r="I777" s="81" t="str">
        <f t="array" ref="I777">IF(OR(A777="",G777=""),"",G777*H777)</f>
        <v/>
      </c>
      <c r="J777" s="79" t="str">
        <f t="array" ref="J777">IF(SUMPRODUCT((成品明细表!$A$6:$A$1000&gt;=$G$4)*(成品明细表!$A$6:$A$1000&lt;=$H$4)*(成品明细表!$C$6:$C$1000=$A777)*(成品明细表!$L$6:$L$1000))=0,"",SUMPRODUCT((成品明细表!$A$6:$A$1000&gt;=$G$4)*(成品明细表!$A$6:$A$1000&lt;=$H$4)*(成品明细表!$C$6:$C$1000=$A777)*(成品明细表!$L$6:$L$1000)))</f>
        <v/>
      </c>
      <c r="K777" s="99" t="str">
        <f t="array" ref="K777">IF(A777="","",VLOOKUP(A777,基础资料!A:E,4,0))</f>
        <v/>
      </c>
      <c r="L777" s="81" t="str">
        <f t="array" ref="L777">IF(OR(A777="",J777=""),"",J777*K777)</f>
        <v/>
      </c>
      <c r="M777" s="79" t="str">
        <f t="array" ref="M777">IF(AND(D777="",G777="",J777=""),"",IF(AND(D777="",G777=""),-J777,IF(AND(D777="",J777=""),-G777,IF(AND(G777="",J777=""),D777,IF(D777="",-G777-J777,IF(G777="",D777-J777,IF(J777="",D777-G777,D777-G777-J777)))))))</f>
        <v/>
      </c>
      <c r="N777" s="99" t="str">
        <f t="array" ref="N777">IF(A777="","",VLOOKUP(A777,基础资料!A:E,4,0))</f>
        <v/>
      </c>
      <c r="O777" s="81" t="str">
        <f t="array" ref="O777">IF(OR(A777="",M777=""),"",N777*M777)</f>
        <v/>
      </c>
    </row>
    <row r="778" spans="1:15" s="44" customFormat="1">
      <c r="A778" s="15"/>
      <c r="B778" s="73"/>
      <c r="C778" s="73"/>
      <c r="D778" s="74" t="str">
        <f t="array" ref="D778">IF(SUMPRODUCT((成品明细表!$A$6:$A$1000&gt;=$G$4)*(成品明细表!$A$6:$A$1000&lt;=$H$4)*(成品明细表!$C$6:$C$1000=$A778)*(成品明细表!$F$6:$F$1000))=0,"",SUMPRODUCT((成品明细表!$A$6:$A$1000&gt;=$G$4)*(成品明细表!$A$6:$A$1000&lt;=$H$4)*(成品明细表!$C$6:$C$1000=$A778)*(成品明细表!$F$6:$F$1000)))</f>
        <v/>
      </c>
      <c r="E778" s="75" t="str">
        <f t="array" ref="E778">IF(A778="","",VLOOKUP(A778,基础资料!A:E,4,0))</f>
        <v/>
      </c>
      <c r="F778" s="76" t="str">
        <f t="array" ref="F778">IF(OR(A778="",D778=""),"",E778*D778)</f>
        <v/>
      </c>
      <c r="G778" s="74" t="str">
        <f t="array" ref="G778">IF(SUMPRODUCT((成品明细表!$A$6:$A$1000&gt;=$G$4)*(成品明细表!$A$6:$A$1000&lt;=$H$4)*(成品明细表!$C$6:$C$1000=$A778)*(成品明细表!$I$6:$I$1000))=0,"",SUMPRODUCT((成品明细表!$A$6:$A$1000&gt;=$G$4)*(成品明细表!$A$6:$A$1000&lt;=$H$4)*(成品明细表!$C$6:$C$1000=$A778)*(成品明细表!$I$6:$I$1000)))</f>
        <v/>
      </c>
      <c r="H778" s="75" t="str">
        <f t="array" ref="H778">IF(A778="","",VLOOKUP(A778,基础资料!A:E,4,0))</f>
        <v/>
      </c>
      <c r="I778" s="76" t="str">
        <f t="array" ref="I778">IF(OR(A778="",G778=""),"",G778*H778)</f>
        <v/>
      </c>
      <c r="J778" s="74" t="str">
        <f t="array" ref="J778">IF(SUMPRODUCT((成品明细表!$A$6:$A$1000&gt;=$G$4)*(成品明细表!$A$6:$A$1000&lt;=$H$4)*(成品明细表!$C$6:$C$1000=$A778)*(成品明细表!$L$6:$L$1000))=0,"",SUMPRODUCT((成品明细表!$A$6:$A$1000&gt;=$G$4)*(成品明细表!$A$6:$A$1000&lt;=$H$4)*(成品明细表!$C$6:$C$1000=$A778)*(成品明细表!$L$6:$L$1000)))</f>
        <v/>
      </c>
      <c r="K778" s="98" t="str">
        <f t="array" ref="K778">IF(A778="","",VLOOKUP(A778,基础资料!A:E,4,0))</f>
        <v/>
      </c>
      <c r="L778" s="76" t="str">
        <f t="array" ref="L778">IF(OR(A778="",J778=""),"",J778*K778)</f>
        <v/>
      </c>
      <c r="M778" s="74" t="str">
        <f t="array" ref="M778">IF(AND(D778="",G778="",J778=""),"",IF(AND(D778="",G778=""),-J778,IF(AND(D778="",J778=""),-G778,IF(AND(G778="",J778=""),D778,IF(D778="",-G778-J778,IF(G778="",D778-J778,IF(J778="",D778-G778,D778-G778-J778)))))))</f>
        <v/>
      </c>
      <c r="N778" s="98" t="str">
        <f t="array" ref="N778">IF(A778="","",VLOOKUP(A778,基础资料!A:E,4,0))</f>
        <v/>
      </c>
      <c r="O778" s="76" t="str">
        <f t="array" ref="O778">IF(OR(A778="",M778=""),"",N778*M778)</f>
        <v/>
      </c>
    </row>
    <row r="779" spans="1:15" s="44" customFormat="1">
      <c r="A779" s="77"/>
      <c r="B779" s="78"/>
      <c r="C779" s="78"/>
      <c r="D779" s="79" t="str">
        <f t="array" ref="D779">IF(SUMPRODUCT((成品明细表!$A$6:$A$1000&gt;=$G$4)*(成品明细表!$A$6:$A$1000&lt;=$H$4)*(成品明细表!$C$6:$C$1000=$A779)*(成品明细表!$F$6:$F$1000))=0,"",SUMPRODUCT((成品明细表!$A$6:$A$1000&gt;=$G$4)*(成品明细表!$A$6:$A$1000&lt;=$H$4)*(成品明细表!$C$6:$C$1000=$A779)*(成品明细表!$F$6:$F$1000)))</f>
        <v/>
      </c>
      <c r="E779" s="80" t="str">
        <f t="array" ref="E779">IF(A779="","",VLOOKUP(A779,基础资料!A:E,4,0))</f>
        <v/>
      </c>
      <c r="F779" s="81" t="str">
        <f t="array" ref="F779">IF(OR(A779="",D779=""),"",E779*D779)</f>
        <v/>
      </c>
      <c r="G779" s="79" t="str">
        <f t="array" ref="G779">IF(SUMPRODUCT((成品明细表!$A$6:$A$1000&gt;=$G$4)*(成品明细表!$A$6:$A$1000&lt;=$H$4)*(成品明细表!$C$6:$C$1000=$A779)*(成品明细表!$I$6:$I$1000))=0,"",SUMPRODUCT((成品明细表!$A$6:$A$1000&gt;=$G$4)*(成品明细表!$A$6:$A$1000&lt;=$H$4)*(成品明细表!$C$6:$C$1000=$A779)*(成品明细表!$I$6:$I$1000)))</f>
        <v/>
      </c>
      <c r="H779" s="80" t="str">
        <f t="array" ref="H779">IF(A779="","",VLOOKUP(A779,基础资料!A:E,4,0))</f>
        <v/>
      </c>
      <c r="I779" s="81" t="str">
        <f t="array" ref="I779">IF(OR(A779="",G779=""),"",G779*H779)</f>
        <v/>
      </c>
      <c r="J779" s="79" t="str">
        <f t="array" ref="J779">IF(SUMPRODUCT((成品明细表!$A$6:$A$1000&gt;=$G$4)*(成品明细表!$A$6:$A$1000&lt;=$H$4)*(成品明细表!$C$6:$C$1000=$A779)*(成品明细表!$L$6:$L$1000))=0,"",SUMPRODUCT((成品明细表!$A$6:$A$1000&gt;=$G$4)*(成品明细表!$A$6:$A$1000&lt;=$H$4)*(成品明细表!$C$6:$C$1000=$A779)*(成品明细表!$L$6:$L$1000)))</f>
        <v/>
      </c>
      <c r="K779" s="99" t="str">
        <f t="array" ref="K779">IF(A779="","",VLOOKUP(A779,基础资料!A:E,4,0))</f>
        <v/>
      </c>
      <c r="L779" s="81" t="str">
        <f t="array" ref="L779">IF(OR(A779="",J779=""),"",J779*K779)</f>
        <v/>
      </c>
      <c r="M779" s="79" t="str">
        <f t="array" ref="M779">IF(AND(D779="",G779="",J779=""),"",IF(AND(D779="",G779=""),-J779,IF(AND(D779="",J779=""),-G779,IF(AND(G779="",J779=""),D779,IF(D779="",-G779-J779,IF(G779="",D779-J779,IF(J779="",D779-G779,D779-G779-J779)))))))</f>
        <v/>
      </c>
      <c r="N779" s="99" t="str">
        <f t="array" ref="N779">IF(A779="","",VLOOKUP(A779,基础资料!A:E,4,0))</f>
        <v/>
      </c>
      <c r="O779" s="81" t="str">
        <f t="array" ref="O779">IF(OR(A779="",M779=""),"",N779*M779)</f>
        <v/>
      </c>
    </row>
    <row r="780" spans="1:15" s="44" customFormat="1">
      <c r="A780" s="15"/>
      <c r="B780" s="73"/>
      <c r="C780" s="73"/>
      <c r="D780" s="74" t="str">
        <f t="array" ref="D780">IF(SUMPRODUCT((成品明细表!$A$6:$A$1000&gt;=$G$4)*(成品明细表!$A$6:$A$1000&lt;=$H$4)*(成品明细表!$C$6:$C$1000=$A780)*(成品明细表!$F$6:$F$1000))=0,"",SUMPRODUCT((成品明细表!$A$6:$A$1000&gt;=$G$4)*(成品明细表!$A$6:$A$1000&lt;=$H$4)*(成品明细表!$C$6:$C$1000=$A780)*(成品明细表!$F$6:$F$1000)))</f>
        <v/>
      </c>
      <c r="E780" s="75" t="str">
        <f t="array" ref="E780">IF(A780="","",VLOOKUP(A780,基础资料!A:E,4,0))</f>
        <v/>
      </c>
      <c r="F780" s="76" t="str">
        <f t="array" ref="F780">IF(OR(A780="",D780=""),"",E780*D780)</f>
        <v/>
      </c>
      <c r="G780" s="74" t="str">
        <f t="array" ref="G780">IF(SUMPRODUCT((成品明细表!$A$6:$A$1000&gt;=$G$4)*(成品明细表!$A$6:$A$1000&lt;=$H$4)*(成品明细表!$C$6:$C$1000=$A780)*(成品明细表!$I$6:$I$1000))=0,"",SUMPRODUCT((成品明细表!$A$6:$A$1000&gt;=$G$4)*(成品明细表!$A$6:$A$1000&lt;=$H$4)*(成品明细表!$C$6:$C$1000=$A780)*(成品明细表!$I$6:$I$1000)))</f>
        <v/>
      </c>
      <c r="H780" s="75" t="str">
        <f t="array" ref="H780">IF(A780="","",VLOOKUP(A780,基础资料!A:E,4,0))</f>
        <v/>
      </c>
      <c r="I780" s="76" t="str">
        <f t="array" ref="I780">IF(OR(A780="",G780=""),"",G780*H780)</f>
        <v/>
      </c>
      <c r="J780" s="74" t="str">
        <f t="array" ref="J780">IF(SUMPRODUCT((成品明细表!$A$6:$A$1000&gt;=$G$4)*(成品明细表!$A$6:$A$1000&lt;=$H$4)*(成品明细表!$C$6:$C$1000=$A780)*(成品明细表!$L$6:$L$1000))=0,"",SUMPRODUCT((成品明细表!$A$6:$A$1000&gt;=$G$4)*(成品明细表!$A$6:$A$1000&lt;=$H$4)*(成品明细表!$C$6:$C$1000=$A780)*(成品明细表!$L$6:$L$1000)))</f>
        <v/>
      </c>
      <c r="K780" s="98" t="str">
        <f t="array" ref="K780">IF(A780="","",VLOOKUP(A780,基础资料!A:E,4,0))</f>
        <v/>
      </c>
      <c r="L780" s="76" t="str">
        <f t="array" ref="L780">IF(OR(A780="",J780=""),"",J780*K780)</f>
        <v/>
      </c>
      <c r="M780" s="74" t="str">
        <f t="array" ref="M780">IF(AND(D780="",G780="",J780=""),"",IF(AND(D780="",G780=""),-J780,IF(AND(D780="",J780=""),-G780,IF(AND(G780="",J780=""),D780,IF(D780="",-G780-J780,IF(G780="",D780-J780,IF(J780="",D780-G780,D780-G780-J780)))))))</f>
        <v/>
      </c>
      <c r="N780" s="98" t="str">
        <f t="array" ref="N780">IF(A780="","",VLOOKUP(A780,基础资料!A:E,4,0))</f>
        <v/>
      </c>
      <c r="O780" s="76" t="str">
        <f t="array" ref="O780">IF(OR(A780="",M780=""),"",N780*M780)</f>
        <v/>
      </c>
    </row>
    <row r="781" spans="1:15" s="44" customFormat="1">
      <c r="A781" s="77"/>
      <c r="B781" s="78"/>
      <c r="C781" s="78"/>
      <c r="D781" s="79" t="str">
        <f t="array" ref="D781">IF(SUMPRODUCT((成品明细表!$A$6:$A$1000&gt;=$G$4)*(成品明细表!$A$6:$A$1000&lt;=$H$4)*(成品明细表!$C$6:$C$1000=$A781)*(成品明细表!$F$6:$F$1000))=0,"",SUMPRODUCT((成品明细表!$A$6:$A$1000&gt;=$G$4)*(成品明细表!$A$6:$A$1000&lt;=$H$4)*(成品明细表!$C$6:$C$1000=$A781)*(成品明细表!$F$6:$F$1000)))</f>
        <v/>
      </c>
      <c r="E781" s="80" t="str">
        <f t="array" ref="E781">IF(A781="","",VLOOKUP(A781,基础资料!A:E,4,0))</f>
        <v/>
      </c>
      <c r="F781" s="81" t="str">
        <f t="array" ref="F781">IF(OR(A781="",D781=""),"",E781*D781)</f>
        <v/>
      </c>
      <c r="G781" s="79" t="str">
        <f t="array" ref="G781">IF(SUMPRODUCT((成品明细表!$A$6:$A$1000&gt;=$G$4)*(成品明细表!$A$6:$A$1000&lt;=$H$4)*(成品明细表!$C$6:$C$1000=$A781)*(成品明细表!$I$6:$I$1000))=0,"",SUMPRODUCT((成品明细表!$A$6:$A$1000&gt;=$G$4)*(成品明细表!$A$6:$A$1000&lt;=$H$4)*(成品明细表!$C$6:$C$1000=$A781)*(成品明细表!$I$6:$I$1000)))</f>
        <v/>
      </c>
      <c r="H781" s="80" t="str">
        <f t="array" ref="H781">IF(A781="","",VLOOKUP(A781,基础资料!A:E,4,0))</f>
        <v/>
      </c>
      <c r="I781" s="81" t="str">
        <f t="array" ref="I781">IF(OR(A781="",G781=""),"",G781*H781)</f>
        <v/>
      </c>
      <c r="J781" s="79" t="str">
        <f t="array" ref="J781">IF(SUMPRODUCT((成品明细表!$A$6:$A$1000&gt;=$G$4)*(成品明细表!$A$6:$A$1000&lt;=$H$4)*(成品明细表!$C$6:$C$1000=$A781)*(成品明细表!$L$6:$L$1000))=0,"",SUMPRODUCT((成品明细表!$A$6:$A$1000&gt;=$G$4)*(成品明细表!$A$6:$A$1000&lt;=$H$4)*(成品明细表!$C$6:$C$1000=$A781)*(成品明细表!$L$6:$L$1000)))</f>
        <v/>
      </c>
      <c r="K781" s="99" t="str">
        <f t="array" ref="K781">IF(A781="","",VLOOKUP(A781,基础资料!A:E,4,0))</f>
        <v/>
      </c>
      <c r="L781" s="81" t="str">
        <f t="array" ref="L781">IF(OR(A781="",J781=""),"",J781*K781)</f>
        <v/>
      </c>
      <c r="M781" s="79" t="str">
        <f t="array" ref="M781">IF(AND(D781="",G781="",J781=""),"",IF(AND(D781="",G781=""),-J781,IF(AND(D781="",J781=""),-G781,IF(AND(G781="",J781=""),D781,IF(D781="",-G781-J781,IF(G781="",D781-J781,IF(J781="",D781-G781,D781-G781-J781)))))))</f>
        <v/>
      </c>
      <c r="N781" s="99" t="str">
        <f t="array" ref="N781">IF(A781="","",VLOOKUP(A781,基础资料!A:E,4,0))</f>
        <v/>
      </c>
      <c r="O781" s="81" t="str">
        <f t="array" ref="O781">IF(OR(A781="",M781=""),"",N781*M781)</f>
        <v/>
      </c>
    </row>
    <row r="782" spans="1:15" s="44" customFormat="1">
      <c r="A782" s="15"/>
      <c r="B782" s="73"/>
      <c r="C782" s="73"/>
      <c r="D782" s="74" t="str">
        <f t="array" ref="D782">IF(SUMPRODUCT((成品明细表!$A$6:$A$1000&gt;=$G$4)*(成品明细表!$A$6:$A$1000&lt;=$H$4)*(成品明细表!$C$6:$C$1000=$A782)*(成品明细表!$F$6:$F$1000))=0,"",SUMPRODUCT((成品明细表!$A$6:$A$1000&gt;=$G$4)*(成品明细表!$A$6:$A$1000&lt;=$H$4)*(成品明细表!$C$6:$C$1000=$A782)*(成品明细表!$F$6:$F$1000)))</f>
        <v/>
      </c>
      <c r="E782" s="75" t="str">
        <f t="array" ref="E782">IF(A782="","",VLOOKUP(A782,基础资料!A:E,4,0))</f>
        <v/>
      </c>
      <c r="F782" s="76" t="str">
        <f t="array" ref="F782">IF(OR(A782="",D782=""),"",E782*D782)</f>
        <v/>
      </c>
      <c r="G782" s="74" t="str">
        <f t="array" ref="G782">IF(SUMPRODUCT((成品明细表!$A$6:$A$1000&gt;=$G$4)*(成品明细表!$A$6:$A$1000&lt;=$H$4)*(成品明细表!$C$6:$C$1000=$A782)*(成品明细表!$I$6:$I$1000))=0,"",SUMPRODUCT((成品明细表!$A$6:$A$1000&gt;=$G$4)*(成品明细表!$A$6:$A$1000&lt;=$H$4)*(成品明细表!$C$6:$C$1000=$A782)*(成品明细表!$I$6:$I$1000)))</f>
        <v/>
      </c>
      <c r="H782" s="75" t="str">
        <f t="array" ref="H782">IF(A782="","",VLOOKUP(A782,基础资料!A:E,4,0))</f>
        <v/>
      </c>
      <c r="I782" s="76" t="str">
        <f t="array" ref="I782">IF(OR(A782="",G782=""),"",G782*H782)</f>
        <v/>
      </c>
      <c r="J782" s="74" t="str">
        <f t="array" ref="J782">IF(SUMPRODUCT((成品明细表!$A$6:$A$1000&gt;=$G$4)*(成品明细表!$A$6:$A$1000&lt;=$H$4)*(成品明细表!$C$6:$C$1000=$A782)*(成品明细表!$L$6:$L$1000))=0,"",SUMPRODUCT((成品明细表!$A$6:$A$1000&gt;=$G$4)*(成品明细表!$A$6:$A$1000&lt;=$H$4)*(成品明细表!$C$6:$C$1000=$A782)*(成品明细表!$L$6:$L$1000)))</f>
        <v/>
      </c>
      <c r="K782" s="98" t="str">
        <f t="array" ref="K782">IF(A782="","",VLOOKUP(A782,基础资料!A:E,4,0))</f>
        <v/>
      </c>
      <c r="L782" s="76" t="str">
        <f t="array" ref="L782">IF(OR(A782="",J782=""),"",J782*K782)</f>
        <v/>
      </c>
      <c r="M782" s="74" t="str">
        <f t="array" ref="M782">IF(AND(D782="",G782="",J782=""),"",IF(AND(D782="",G782=""),-J782,IF(AND(D782="",J782=""),-G782,IF(AND(G782="",J782=""),D782,IF(D782="",-G782-J782,IF(G782="",D782-J782,IF(J782="",D782-G782,D782-G782-J782)))))))</f>
        <v/>
      </c>
      <c r="N782" s="98" t="str">
        <f t="array" ref="N782">IF(A782="","",VLOOKUP(A782,基础资料!A:E,4,0))</f>
        <v/>
      </c>
      <c r="O782" s="76" t="str">
        <f t="array" ref="O782">IF(OR(A782="",M782=""),"",N782*M782)</f>
        <v/>
      </c>
    </row>
    <row r="783" spans="1:15" s="44" customFormat="1">
      <c r="A783" s="77"/>
      <c r="B783" s="78"/>
      <c r="C783" s="78"/>
      <c r="D783" s="79" t="str">
        <f t="array" ref="D783">IF(SUMPRODUCT((成品明细表!$A$6:$A$1000&gt;=$G$4)*(成品明细表!$A$6:$A$1000&lt;=$H$4)*(成品明细表!$C$6:$C$1000=$A783)*(成品明细表!$F$6:$F$1000))=0,"",SUMPRODUCT((成品明细表!$A$6:$A$1000&gt;=$G$4)*(成品明细表!$A$6:$A$1000&lt;=$H$4)*(成品明细表!$C$6:$C$1000=$A783)*(成品明细表!$F$6:$F$1000)))</f>
        <v/>
      </c>
      <c r="E783" s="80" t="str">
        <f t="array" ref="E783">IF(A783="","",VLOOKUP(A783,基础资料!A:E,4,0))</f>
        <v/>
      </c>
      <c r="F783" s="81" t="str">
        <f t="array" ref="F783">IF(OR(A783="",D783=""),"",E783*D783)</f>
        <v/>
      </c>
      <c r="G783" s="79" t="str">
        <f t="array" ref="G783">IF(SUMPRODUCT((成品明细表!$A$6:$A$1000&gt;=$G$4)*(成品明细表!$A$6:$A$1000&lt;=$H$4)*(成品明细表!$C$6:$C$1000=$A783)*(成品明细表!$I$6:$I$1000))=0,"",SUMPRODUCT((成品明细表!$A$6:$A$1000&gt;=$G$4)*(成品明细表!$A$6:$A$1000&lt;=$H$4)*(成品明细表!$C$6:$C$1000=$A783)*(成品明细表!$I$6:$I$1000)))</f>
        <v/>
      </c>
      <c r="H783" s="80" t="str">
        <f t="array" ref="H783">IF(A783="","",VLOOKUP(A783,基础资料!A:E,4,0))</f>
        <v/>
      </c>
      <c r="I783" s="81" t="str">
        <f t="array" ref="I783">IF(OR(A783="",G783=""),"",G783*H783)</f>
        <v/>
      </c>
      <c r="J783" s="79" t="str">
        <f t="array" ref="J783">IF(SUMPRODUCT((成品明细表!$A$6:$A$1000&gt;=$G$4)*(成品明细表!$A$6:$A$1000&lt;=$H$4)*(成品明细表!$C$6:$C$1000=$A783)*(成品明细表!$L$6:$L$1000))=0,"",SUMPRODUCT((成品明细表!$A$6:$A$1000&gt;=$G$4)*(成品明细表!$A$6:$A$1000&lt;=$H$4)*(成品明细表!$C$6:$C$1000=$A783)*(成品明细表!$L$6:$L$1000)))</f>
        <v/>
      </c>
      <c r="K783" s="99" t="str">
        <f t="array" ref="K783">IF(A783="","",VLOOKUP(A783,基础资料!A:E,4,0))</f>
        <v/>
      </c>
      <c r="L783" s="81" t="str">
        <f t="array" ref="L783">IF(OR(A783="",J783=""),"",J783*K783)</f>
        <v/>
      </c>
      <c r="M783" s="79" t="str">
        <f t="array" ref="M783">IF(AND(D783="",G783="",J783=""),"",IF(AND(D783="",G783=""),-J783,IF(AND(D783="",J783=""),-G783,IF(AND(G783="",J783=""),D783,IF(D783="",-G783-J783,IF(G783="",D783-J783,IF(J783="",D783-G783,D783-G783-J783)))))))</f>
        <v/>
      </c>
      <c r="N783" s="99" t="str">
        <f t="array" ref="N783">IF(A783="","",VLOOKUP(A783,基础资料!A:E,4,0))</f>
        <v/>
      </c>
      <c r="O783" s="81" t="str">
        <f t="array" ref="O783">IF(OR(A783="",M783=""),"",N783*M783)</f>
        <v/>
      </c>
    </row>
    <row r="784" spans="1:15" s="44" customFormat="1">
      <c r="A784" s="15"/>
      <c r="B784" s="73"/>
      <c r="C784" s="73"/>
      <c r="D784" s="74" t="str">
        <f t="array" ref="D784">IF(SUMPRODUCT((成品明细表!$A$6:$A$1000&gt;=$G$4)*(成品明细表!$A$6:$A$1000&lt;=$H$4)*(成品明细表!$C$6:$C$1000=$A784)*(成品明细表!$F$6:$F$1000))=0,"",SUMPRODUCT((成品明细表!$A$6:$A$1000&gt;=$G$4)*(成品明细表!$A$6:$A$1000&lt;=$H$4)*(成品明细表!$C$6:$C$1000=$A784)*(成品明细表!$F$6:$F$1000)))</f>
        <v/>
      </c>
      <c r="E784" s="75" t="str">
        <f t="array" ref="E784">IF(A784="","",VLOOKUP(A784,基础资料!A:E,4,0))</f>
        <v/>
      </c>
      <c r="F784" s="76" t="str">
        <f t="array" ref="F784">IF(OR(A784="",D784=""),"",E784*D784)</f>
        <v/>
      </c>
      <c r="G784" s="74" t="str">
        <f t="array" ref="G784">IF(SUMPRODUCT((成品明细表!$A$6:$A$1000&gt;=$G$4)*(成品明细表!$A$6:$A$1000&lt;=$H$4)*(成品明细表!$C$6:$C$1000=$A784)*(成品明细表!$I$6:$I$1000))=0,"",SUMPRODUCT((成品明细表!$A$6:$A$1000&gt;=$G$4)*(成品明细表!$A$6:$A$1000&lt;=$H$4)*(成品明细表!$C$6:$C$1000=$A784)*(成品明细表!$I$6:$I$1000)))</f>
        <v/>
      </c>
      <c r="H784" s="75" t="str">
        <f t="array" ref="H784">IF(A784="","",VLOOKUP(A784,基础资料!A:E,4,0))</f>
        <v/>
      </c>
      <c r="I784" s="76" t="str">
        <f t="array" ref="I784">IF(OR(A784="",G784=""),"",G784*H784)</f>
        <v/>
      </c>
      <c r="J784" s="74" t="str">
        <f t="array" ref="J784">IF(SUMPRODUCT((成品明细表!$A$6:$A$1000&gt;=$G$4)*(成品明细表!$A$6:$A$1000&lt;=$H$4)*(成品明细表!$C$6:$C$1000=$A784)*(成品明细表!$L$6:$L$1000))=0,"",SUMPRODUCT((成品明细表!$A$6:$A$1000&gt;=$G$4)*(成品明细表!$A$6:$A$1000&lt;=$H$4)*(成品明细表!$C$6:$C$1000=$A784)*(成品明细表!$L$6:$L$1000)))</f>
        <v/>
      </c>
      <c r="K784" s="98" t="str">
        <f t="array" ref="K784">IF(A784="","",VLOOKUP(A784,基础资料!A:E,4,0))</f>
        <v/>
      </c>
      <c r="L784" s="76" t="str">
        <f t="array" ref="L784">IF(OR(A784="",J784=""),"",J784*K784)</f>
        <v/>
      </c>
      <c r="M784" s="74" t="str">
        <f t="array" ref="M784">IF(AND(D784="",G784="",J784=""),"",IF(AND(D784="",G784=""),-J784,IF(AND(D784="",J784=""),-G784,IF(AND(G784="",J784=""),D784,IF(D784="",-G784-J784,IF(G784="",D784-J784,IF(J784="",D784-G784,D784-G784-J784)))))))</f>
        <v/>
      </c>
      <c r="N784" s="98" t="str">
        <f t="array" ref="N784">IF(A784="","",VLOOKUP(A784,基础资料!A:E,4,0))</f>
        <v/>
      </c>
      <c r="O784" s="76" t="str">
        <f t="array" ref="O784">IF(OR(A784="",M784=""),"",N784*M784)</f>
        <v/>
      </c>
    </row>
    <row r="785" spans="1:15" s="44" customFormat="1">
      <c r="A785" s="77"/>
      <c r="B785" s="78"/>
      <c r="C785" s="78"/>
      <c r="D785" s="79" t="str">
        <f t="array" ref="D785">IF(SUMPRODUCT((成品明细表!$A$6:$A$1000&gt;=$G$4)*(成品明细表!$A$6:$A$1000&lt;=$H$4)*(成品明细表!$C$6:$C$1000=$A785)*(成品明细表!$F$6:$F$1000))=0,"",SUMPRODUCT((成品明细表!$A$6:$A$1000&gt;=$G$4)*(成品明细表!$A$6:$A$1000&lt;=$H$4)*(成品明细表!$C$6:$C$1000=$A785)*(成品明细表!$F$6:$F$1000)))</f>
        <v/>
      </c>
      <c r="E785" s="80" t="str">
        <f t="array" ref="E785">IF(A785="","",VLOOKUP(A785,基础资料!A:E,4,0))</f>
        <v/>
      </c>
      <c r="F785" s="81" t="str">
        <f t="array" ref="F785">IF(OR(A785="",D785=""),"",E785*D785)</f>
        <v/>
      </c>
      <c r="G785" s="79" t="str">
        <f t="array" ref="G785">IF(SUMPRODUCT((成品明细表!$A$6:$A$1000&gt;=$G$4)*(成品明细表!$A$6:$A$1000&lt;=$H$4)*(成品明细表!$C$6:$C$1000=$A785)*(成品明细表!$I$6:$I$1000))=0,"",SUMPRODUCT((成品明细表!$A$6:$A$1000&gt;=$G$4)*(成品明细表!$A$6:$A$1000&lt;=$H$4)*(成品明细表!$C$6:$C$1000=$A785)*(成品明细表!$I$6:$I$1000)))</f>
        <v/>
      </c>
      <c r="H785" s="80" t="str">
        <f t="array" ref="H785">IF(A785="","",VLOOKUP(A785,基础资料!A:E,4,0))</f>
        <v/>
      </c>
      <c r="I785" s="81" t="str">
        <f t="array" ref="I785">IF(OR(A785="",G785=""),"",G785*H785)</f>
        <v/>
      </c>
      <c r="J785" s="79" t="str">
        <f t="array" ref="J785">IF(SUMPRODUCT((成品明细表!$A$6:$A$1000&gt;=$G$4)*(成品明细表!$A$6:$A$1000&lt;=$H$4)*(成品明细表!$C$6:$C$1000=$A785)*(成品明细表!$L$6:$L$1000))=0,"",SUMPRODUCT((成品明细表!$A$6:$A$1000&gt;=$G$4)*(成品明细表!$A$6:$A$1000&lt;=$H$4)*(成品明细表!$C$6:$C$1000=$A785)*(成品明细表!$L$6:$L$1000)))</f>
        <v/>
      </c>
      <c r="K785" s="99" t="str">
        <f t="array" ref="K785">IF(A785="","",VLOOKUP(A785,基础资料!A:E,4,0))</f>
        <v/>
      </c>
      <c r="L785" s="81" t="str">
        <f t="array" ref="L785">IF(OR(A785="",J785=""),"",J785*K785)</f>
        <v/>
      </c>
      <c r="M785" s="79" t="str">
        <f t="array" ref="M785">IF(AND(D785="",G785="",J785=""),"",IF(AND(D785="",G785=""),-J785,IF(AND(D785="",J785=""),-G785,IF(AND(G785="",J785=""),D785,IF(D785="",-G785-J785,IF(G785="",D785-J785,IF(J785="",D785-G785,D785-G785-J785)))))))</f>
        <v/>
      </c>
      <c r="N785" s="99" t="str">
        <f t="array" ref="N785">IF(A785="","",VLOOKUP(A785,基础资料!A:E,4,0))</f>
        <v/>
      </c>
      <c r="O785" s="81" t="str">
        <f t="array" ref="O785">IF(OR(A785="",M785=""),"",N785*M785)</f>
        <v/>
      </c>
    </row>
    <row r="786" spans="1:15" s="44" customFormat="1">
      <c r="A786" s="15"/>
      <c r="B786" s="73"/>
      <c r="C786" s="73"/>
      <c r="D786" s="74" t="str">
        <f t="array" ref="D786">IF(SUMPRODUCT((成品明细表!$A$6:$A$1000&gt;=$G$4)*(成品明细表!$A$6:$A$1000&lt;=$H$4)*(成品明细表!$C$6:$C$1000=$A786)*(成品明细表!$F$6:$F$1000))=0,"",SUMPRODUCT((成品明细表!$A$6:$A$1000&gt;=$G$4)*(成品明细表!$A$6:$A$1000&lt;=$H$4)*(成品明细表!$C$6:$C$1000=$A786)*(成品明细表!$F$6:$F$1000)))</f>
        <v/>
      </c>
      <c r="E786" s="75" t="str">
        <f t="array" ref="E786">IF(A786="","",VLOOKUP(A786,基础资料!A:E,4,0))</f>
        <v/>
      </c>
      <c r="F786" s="76" t="str">
        <f t="array" ref="F786">IF(OR(A786="",D786=""),"",E786*D786)</f>
        <v/>
      </c>
      <c r="G786" s="74" t="str">
        <f t="array" ref="G786">IF(SUMPRODUCT((成品明细表!$A$6:$A$1000&gt;=$G$4)*(成品明细表!$A$6:$A$1000&lt;=$H$4)*(成品明细表!$C$6:$C$1000=$A786)*(成品明细表!$I$6:$I$1000))=0,"",SUMPRODUCT((成品明细表!$A$6:$A$1000&gt;=$G$4)*(成品明细表!$A$6:$A$1000&lt;=$H$4)*(成品明细表!$C$6:$C$1000=$A786)*(成品明细表!$I$6:$I$1000)))</f>
        <v/>
      </c>
      <c r="H786" s="75" t="str">
        <f t="array" ref="H786">IF(A786="","",VLOOKUP(A786,基础资料!A:E,4,0))</f>
        <v/>
      </c>
      <c r="I786" s="76" t="str">
        <f t="array" ref="I786">IF(OR(A786="",G786=""),"",G786*H786)</f>
        <v/>
      </c>
      <c r="J786" s="74" t="str">
        <f t="array" ref="J786">IF(SUMPRODUCT((成品明细表!$A$6:$A$1000&gt;=$G$4)*(成品明细表!$A$6:$A$1000&lt;=$H$4)*(成品明细表!$C$6:$C$1000=$A786)*(成品明细表!$L$6:$L$1000))=0,"",SUMPRODUCT((成品明细表!$A$6:$A$1000&gt;=$G$4)*(成品明细表!$A$6:$A$1000&lt;=$H$4)*(成品明细表!$C$6:$C$1000=$A786)*(成品明细表!$L$6:$L$1000)))</f>
        <v/>
      </c>
      <c r="K786" s="98" t="str">
        <f t="array" ref="K786">IF(A786="","",VLOOKUP(A786,基础资料!A:E,4,0))</f>
        <v/>
      </c>
      <c r="L786" s="76" t="str">
        <f t="array" ref="L786">IF(OR(A786="",J786=""),"",J786*K786)</f>
        <v/>
      </c>
      <c r="M786" s="74" t="str">
        <f t="array" ref="M786">IF(AND(D786="",G786="",J786=""),"",IF(AND(D786="",G786=""),-J786,IF(AND(D786="",J786=""),-G786,IF(AND(G786="",J786=""),D786,IF(D786="",-G786-J786,IF(G786="",D786-J786,IF(J786="",D786-G786,D786-G786-J786)))))))</f>
        <v/>
      </c>
      <c r="N786" s="98" t="str">
        <f t="array" ref="N786">IF(A786="","",VLOOKUP(A786,基础资料!A:E,4,0))</f>
        <v/>
      </c>
      <c r="O786" s="76" t="str">
        <f t="array" ref="O786">IF(OR(A786="",M786=""),"",N786*M786)</f>
        <v/>
      </c>
    </row>
    <row r="787" spans="1:15" s="44" customFormat="1">
      <c r="A787" s="77"/>
      <c r="B787" s="78"/>
      <c r="C787" s="78"/>
      <c r="D787" s="79" t="str">
        <f t="array" ref="D787">IF(SUMPRODUCT((成品明细表!$A$6:$A$1000&gt;=$G$4)*(成品明细表!$A$6:$A$1000&lt;=$H$4)*(成品明细表!$C$6:$C$1000=$A787)*(成品明细表!$F$6:$F$1000))=0,"",SUMPRODUCT((成品明细表!$A$6:$A$1000&gt;=$G$4)*(成品明细表!$A$6:$A$1000&lt;=$H$4)*(成品明细表!$C$6:$C$1000=$A787)*(成品明细表!$F$6:$F$1000)))</f>
        <v/>
      </c>
      <c r="E787" s="80" t="str">
        <f t="array" ref="E787">IF(A787="","",VLOOKUP(A787,基础资料!A:E,4,0))</f>
        <v/>
      </c>
      <c r="F787" s="81" t="str">
        <f t="array" ref="F787">IF(OR(A787="",D787=""),"",E787*D787)</f>
        <v/>
      </c>
      <c r="G787" s="79" t="str">
        <f t="array" ref="G787">IF(SUMPRODUCT((成品明细表!$A$6:$A$1000&gt;=$G$4)*(成品明细表!$A$6:$A$1000&lt;=$H$4)*(成品明细表!$C$6:$C$1000=$A787)*(成品明细表!$I$6:$I$1000))=0,"",SUMPRODUCT((成品明细表!$A$6:$A$1000&gt;=$G$4)*(成品明细表!$A$6:$A$1000&lt;=$H$4)*(成品明细表!$C$6:$C$1000=$A787)*(成品明细表!$I$6:$I$1000)))</f>
        <v/>
      </c>
      <c r="H787" s="80" t="str">
        <f t="array" ref="H787">IF(A787="","",VLOOKUP(A787,基础资料!A:E,4,0))</f>
        <v/>
      </c>
      <c r="I787" s="81" t="str">
        <f t="array" ref="I787">IF(OR(A787="",G787=""),"",G787*H787)</f>
        <v/>
      </c>
      <c r="J787" s="79" t="str">
        <f t="array" ref="J787">IF(SUMPRODUCT((成品明细表!$A$6:$A$1000&gt;=$G$4)*(成品明细表!$A$6:$A$1000&lt;=$H$4)*(成品明细表!$C$6:$C$1000=$A787)*(成品明细表!$L$6:$L$1000))=0,"",SUMPRODUCT((成品明细表!$A$6:$A$1000&gt;=$G$4)*(成品明细表!$A$6:$A$1000&lt;=$H$4)*(成品明细表!$C$6:$C$1000=$A787)*(成品明细表!$L$6:$L$1000)))</f>
        <v/>
      </c>
      <c r="K787" s="99" t="str">
        <f t="array" ref="K787">IF(A787="","",VLOOKUP(A787,基础资料!A:E,4,0))</f>
        <v/>
      </c>
      <c r="L787" s="81" t="str">
        <f t="array" ref="L787">IF(OR(A787="",J787=""),"",J787*K787)</f>
        <v/>
      </c>
      <c r="M787" s="79" t="str">
        <f t="array" ref="M787">IF(AND(D787="",G787="",J787=""),"",IF(AND(D787="",G787=""),-J787,IF(AND(D787="",J787=""),-G787,IF(AND(G787="",J787=""),D787,IF(D787="",-G787-J787,IF(G787="",D787-J787,IF(J787="",D787-G787,D787-G787-J787)))))))</f>
        <v/>
      </c>
      <c r="N787" s="99" t="str">
        <f t="array" ref="N787">IF(A787="","",VLOOKUP(A787,基础资料!A:E,4,0))</f>
        <v/>
      </c>
      <c r="O787" s="81" t="str">
        <f t="array" ref="O787">IF(OR(A787="",M787=""),"",N787*M787)</f>
        <v/>
      </c>
    </row>
    <row r="788" spans="1:15" s="44" customFormat="1">
      <c r="A788" s="15"/>
      <c r="B788" s="73"/>
      <c r="C788" s="73"/>
      <c r="D788" s="74" t="str">
        <f t="array" ref="D788">IF(SUMPRODUCT((成品明细表!$A$6:$A$1000&gt;=$G$4)*(成品明细表!$A$6:$A$1000&lt;=$H$4)*(成品明细表!$C$6:$C$1000=$A788)*(成品明细表!$F$6:$F$1000))=0,"",SUMPRODUCT((成品明细表!$A$6:$A$1000&gt;=$G$4)*(成品明细表!$A$6:$A$1000&lt;=$H$4)*(成品明细表!$C$6:$C$1000=$A788)*(成品明细表!$F$6:$F$1000)))</f>
        <v/>
      </c>
      <c r="E788" s="75" t="str">
        <f t="array" ref="E788">IF(A788="","",VLOOKUP(A788,基础资料!A:E,4,0))</f>
        <v/>
      </c>
      <c r="F788" s="76" t="str">
        <f t="array" ref="F788">IF(OR(A788="",D788=""),"",E788*D788)</f>
        <v/>
      </c>
      <c r="G788" s="74" t="str">
        <f t="array" ref="G788">IF(SUMPRODUCT((成品明细表!$A$6:$A$1000&gt;=$G$4)*(成品明细表!$A$6:$A$1000&lt;=$H$4)*(成品明细表!$C$6:$C$1000=$A788)*(成品明细表!$I$6:$I$1000))=0,"",SUMPRODUCT((成品明细表!$A$6:$A$1000&gt;=$G$4)*(成品明细表!$A$6:$A$1000&lt;=$H$4)*(成品明细表!$C$6:$C$1000=$A788)*(成品明细表!$I$6:$I$1000)))</f>
        <v/>
      </c>
      <c r="H788" s="75" t="str">
        <f t="array" ref="H788">IF(A788="","",VLOOKUP(A788,基础资料!A:E,4,0))</f>
        <v/>
      </c>
      <c r="I788" s="76" t="str">
        <f t="array" ref="I788">IF(OR(A788="",G788=""),"",G788*H788)</f>
        <v/>
      </c>
      <c r="J788" s="74" t="str">
        <f t="array" ref="J788">IF(SUMPRODUCT((成品明细表!$A$6:$A$1000&gt;=$G$4)*(成品明细表!$A$6:$A$1000&lt;=$H$4)*(成品明细表!$C$6:$C$1000=$A788)*(成品明细表!$L$6:$L$1000))=0,"",SUMPRODUCT((成品明细表!$A$6:$A$1000&gt;=$G$4)*(成品明细表!$A$6:$A$1000&lt;=$H$4)*(成品明细表!$C$6:$C$1000=$A788)*(成品明细表!$L$6:$L$1000)))</f>
        <v/>
      </c>
      <c r="K788" s="98" t="str">
        <f t="array" ref="K788">IF(A788="","",VLOOKUP(A788,基础资料!A:E,4,0))</f>
        <v/>
      </c>
      <c r="L788" s="76" t="str">
        <f t="array" ref="L788">IF(OR(A788="",J788=""),"",J788*K788)</f>
        <v/>
      </c>
      <c r="M788" s="74" t="str">
        <f t="array" ref="M788">IF(AND(D788="",G788="",J788=""),"",IF(AND(D788="",G788=""),-J788,IF(AND(D788="",J788=""),-G788,IF(AND(G788="",J788=""),D788,IF(D788="",-G788-J788,IF(G788="",D788-J788,IF(J788="",D788-G788,D788-G788-J788)))))))</f>
        <v/>
      </c>
      <c r="N788" s="98" t="str">
        <f t="array" ref="N788">IF(A788="","",VLOOKUP(A788,基础资料!A:E,4,0))</f>
        <v/>
      </c>
      <c r="O788" s="76" t="str">
        <f t="array" ref="O788">IF(OR(A788="",M788=""),"",N788*M788)</f>
        <v/>
      </c>
    </row>
    <row r="789" spans="1:15" s="44" customFormat="1">
      <c r="A789" s="77"/>
      <c r="B789" s="78"/>
      <c r="C789" s="78"/>
      <c r="D789" s="79" t="str">
        <f t="array" ref="D789">IF(SUMPRODUCT((成品明细表!$A$6:$A$1000&gt;=$G$4)*(成品明细表!$A$6:$A$1000&lt;=$H$4)*(成品明细表!$C$6:$C$1000=$A789)*(成品明细表!$F$6:$F$1000))=0,"",SUMPRODUCT((成品明细表!$A$6:$A$1000&gt;=$G$4)*(成品明细表!$A$6:$A$1000&lt;=$H$4)*(成品明细表!$C$6:$C$1000=$A789)*(成品明细表!$F$6:$F$1000)))</f>
        <v/>
      </c>
      <c r="E789" s="80" t="str">
        <f t="array" ref="E789">IF(A789="","",VLOOKUP(A789,基础资料!A:E,4,0))</f>
        <v/>
      </c>
      <c r="F789" s="81" t="str">
        <f t="array" ref="F789">IF(OR(A789="",D789=""),"",E789*D789)</f>
        <v/>
      </c>
      <c r="G789" s="79" t="str">
        <f t="array" ref="G789">IF(SUMPRODUCT((成品明细表!$A$6:$A$1000&gt;=$G$4)*(成品明细表!$A$6:$A$1000&lt;=$H$4)*(成品明细表!$C$6:$C$1000=$A789)*(成品明细表!$I$6:$I$1000))=0,"",SUMPRODUCT((成品明细表!$A$6:$A$1000&gt;=$G$4)*(成品明细表!$A$6:$A$1000&lt;=$H$4)*(成品明细表!$C$6:$C$1000=$A789)*(成品明细表!$I$6:$I$1000)))</f>
        <v/>
      </c>
      <c r="H789" s="80" t="str">
        <f t="array" ref="H789">IF(A789="","",VLOOKUP(A789,基础资料!A:E,4,0))</f>
        <v/>
      </c>
      <c r="I789" s="81" t="str">
        <f t="array" ref="I789">IF(OR(A789="",G789=""),"",G789*H789)</f>
        <v/>
      </c>
      <c r="J789" s="79" t="str">
        <f t="array" ref="J789">IF(SUMPRODUCT((成品明细表!$A$6:$A$1000&gt;=$G$4)*(成品明细表!$A$6:$A$1000&lt;=$H$4)*(成品明细表!$C$6:$C$1000=$A789)*(成品明细表!$L$6:$L$1000))=0,"",SUMPRODUCT((成品明细表!$A$6:$A$1000&gt;=$G$4)*(成品明细表!$A$6:$A$1000&lt;=$H$4)*(成品明细表!$C$6:$C$1000=$A789)*(成品明细表!$L$6:$L$1000)))</f>
        <v/>
      </c>
      <c r="K789" s="99" t="str">
        <f t="array" ref="K789">IF(A789="","",VLOOKUP(A789,基础资料!A:E,4,0))</f>
        <v/>
      </c>
      <c r="L789" s="81" t="str">
        <f t="array" ref="L789">IF(OR(A789="",J789=""),"",J789*K789)</f>
        <v/>
      </c>
      <c r="M789" s="79" t="str">
        <f t="array" ref="M789">IF(AND(D789="",G789="",J789=""),"",IF(AND(D789="",G789=""),-J789,IF(AND(D789="",J789=""),-G789,IF(AND(G789="",J789=""),D789,IF(D789="",-G789-J789,IF(G789="",D789-J789,IF(J789="",D789-G789,D789-G789-J789)))))))</f>
        <v/>
      </c>
      <c r="N789" s="99" t="str">
        <f t="array" ref="N789">IF(A789="","",VLOOKUP(A789,基础资料!A:E,4,0))</f>
        <v/>
      </c>
      <c r="O789" s="81" t="str">
        <f t="array" ref="O789">IF(OR(A789="",M789=""),"",N789*M789)</f>
        <v/>
      </c>
    </row>
    <row r="790" spans="1:15" s="44" customFormat="1">
      <c r="A790" s="15"/>
      <c r="B790" s="73"/>
      <c r="C790" s="73"/>
      <c r="D790" s="74" t="str">
        <f t="array" ref="D790">IF(SUMPRODUCT((成品明细表!$A$6:$A$1000&gt;=$G$4)*(成品明细表!$A$6:$A$1000&lt;=$H$4)*(成品明细表!$C$6:$C$1000=$A790)*(成品明细表!$F$6:$F$1000))=0,"",SUMPRODUCT((成品明细表!$A$6:$A$1000&gt;=$G$4)*(成品明细表!$A$6:$A$1000&lt;=$H$4)*(成品明细表!$C$6:$C$1000=$A790)*(成品明细表!$F$6:$F$1000)))</f>
        <v/>
      </c>
      <c r="E790" s="75" t="str">
        <f t="array" ref="E790">IF(A790="","",VLOOKUP(A790,基础资料!A:E,4,0))</f>
        <v/>
      </c>
      <c r="F790" s="76" t="str">
        <f t="array" ref="F790">IF(OR(A790="",D790=""),"",E790*D790)</f>
        <v/>
      </c>
      <c r="G790" s="74" t="str">
        <f t="array" ref="G790">IF(SUMPRODUCT((成品明细表!$A$6:$A$1000&gt;=$G$4)*(成品明细表!$A$6:$A$1000&lt;=$H$4)*(成品明细表!$C$6:$C$1000=$A790)*(成品明细表!$I$6:$I$1000))=0,"",SUMPRODUCT((成品明细表!$A$6:$A$1000&gt;=$G$4)*(成品明细表!$A$6:$A$1000&lt;=$H$4)*(成品明细表!$C$6:$C$1000=$A790)*(成品明细表!$I$6:$I$1000)))</f>
        <v/>
      </c>
      <c r="H790" s="75" t="str">
        <f t="array" ref="H790">IF(A790="","",VLOOKUP(A790,基础资料!A:E,4,0))</f>
        <v/>
      </c>
      <c r="I790" s="76" t="str">
        <f t="array" ref="I790">IF(OR(A790="",G790=""),"",G790*H790)</f>
        <v/>
      </c>
      <c r="J790" s="74" t="str">
        <f t="array" ref="J790">IF(SUMPRODUCT((成品明细表!$A$6:$A$1000&gt;=$G$4)*(成品明细表!$A$6:$A$1000&lt;=$H$4)*(成品明细表!$C$6:$C$1000=$A790)*(成品明细表!$L$6:$L$1000))=0,"",SUMPRODUCT((成品明细表!$A$6:$A$1000&gt;=$G$4)*(成品明细表!$A$6:$A$1000&lt;=$H$4)*(成品明细表!$C$6:$C$1000=$A790)*(成品明细表!$L$6:$L$1000)))</f>
        <v/>
      </c>
      <c r="K790" s="98" t="str">
        <f t="array" ref="K790">IF(A790="","",VLOOKUP(A790,基础资料!A:E,4,0))</f>
        <v/>
      </c>
      <c r="L790" s="76" t="str">
        <f t="array" ref="L790">IF(OR(A790="",J790=""),"",J790*K790)</f>
        <v/>
      </c>
      <c r="M790" s="74" t="str">
        <f t="array" ref="M790">IF(AND(D790="",G790="",J790=""),"",IF(AND(D790="",G790=""),-J790,IF(AND(D790="",J790=""),-G790,IF(AND(G790="",J790=""),D790,IF(D790="",-G790-J790,IF(G790="",D790-J790,IF(J790="",D790-G790,D790-G790-J790)))))))</f>
        <v/>
      </c>
      <c r="N790" s="98" t="str">
        <f t="array" ref="N790">IF(A790="","",VLOOKUP(A790,基础资料!A:E,4,0))</f>
        <v/>
      </c>
      <c r="O790" s="76" t="str">
        <f t="array" ref="O790">IF(OR(A790="",M790=""),"",N790*M790)</f>
        <v/>
      </c>
    </row>
    <row r="791" spans="1:15" s="44" customFormat="1">
      <c r="A791" s="77"/>
      <c r="B791" s="78"/>
      <c r="C791" s="78"/>
      <c r="D791" s="79" t="str">
        <f t="array" ref="D791">IF(SUMPRODUCT((成品明细表!$A$6:$A$1000&gt;=$G$4)*(成品明细表!$A$6:$A$1000&lt;=$H$4)*(成品明细表!$C$6:$C$1000=$A791)*(成品明细表!$F$6:$F$1000))=0,"",SUMPRODUCT((成品明细表!$A$6:$A$1000&gt;=$G$4)*(成品明细表!$A$6:$A$1000&lt;=$H$4)*(成品明细表!$C$6:$C$1000=$A791)*(成品明细表!$F$6:$F$1000)))</f>
        <v/>
      </c>
      <c r="E791" s="80" t="str">
        <f t="array" ref="E791">IF(A791="","",VLOOKUP(A791,基础资料!A:E,4,0))</f>
        <v/>
      </c>
      <c r="F791" s="81" t="str">
        <f t="array" ref="F791">IF(OR(A791="",D791=""),"",E791*D791)</f>
        <v/>
      </c>
      <c r="G791" s="79" t="str">
        <f t="array" ref="G791">IF(SUMPRODUCT((成品明细表!$A$6:$A$1000&gt;=$G$4)*(成品明细表!$A$6:$A$1000&lt;=$H$4)*(成品明细表!$C$6:$C$1000=$A791)*(成品明细表!$I$6:$I$1000))=0,"",SUMPRODUCT((成品明细表!$A$6:$A$1000&gt;=$G$4)*(成品明细表!$A$6:$A$1000&lt;=$H$4)*(成品明细表!$C$6:$C$1000=$A791)*(成品明细表!$I$6:$I$1000)))</f>
        <v/>
      </c>
      <c r="H791" s="80" t="str">
        <f t="array" ref="H791">IF(A791="","",VLOOKUP(A791,基础资料!A:E,4,0))</f>
        <v/>
      </c>
      <c r="I791" s="81" t="str">
        <f t="array" ref="I791">IF(OR(A791="",G791=""),"",G791*H791)</f>
        <v/>
      </c>
      <c r="J791" s="79" t="str">
        <f t="array" ref="J791">IF(SUMPRODUCT((成品明细表!$A$6:$A$1000&gt;=$G$4)*(成品明细表!$A$6:$A$1000&lt;=$H$4)*(成品明细表!$C$6:$C$1000=$A791)*(成品明细表!$L$6:$L$1000))=0,"",SUMPRODUCT((成品明细表!$A$6:$A$1000&gt;=$G$4)*(成品明细表!$A$6:$A$1000&lt;=$H$4)*(成品明细表!$C$6:$C$1000=$A791)*(成品明细表!$L$6:$L$1000)))</f>
        <v/>
      </c>
      <c r="K791" s="99" t="str">
        <f t="array" ref="K791">IF(A791="","",VLOOKUP(A791,基础资料!A:E,4,0))</f>
        <v/>
      </c>
      <c r="L791" s="81" t="str">
        <f t="array" ref="L791">IF(OR(A791="",J791=""),"",J791*K791)</f>
        <v/>
      </c>
      <c r="M791" s="79" t="str">
        <f t="array" ref="M791">IF(AND(D791="",G791="",J791=""),"",IF(AND(D791="",G791=""),-J791,IF(AND(D791="",J791=""),-G791,IF(AND(G791="",J791=""),D791,IF(D791="",-G791-J791,IF(G791="",D791-J791,IF(J791="",D791-G791,D791-G791-J791)))))))</f>
        <v/>
      </c>
      <c r="N791" s="99" t="str">
        <f t="array" ref="N791">IF(A791="","",VLOOKUP(A791,基础资料!A:E,4,0))</f>
        <v/>
      </c>
      <c r="O791" s="81" t="str">
        <f t="array" ref="O791">IF(OR(A791="",M791=""),"",N791*M791)</f>
        <v/>
      </c>
    </row>
    <row r="792" spans="1:15" s="44" customFormat="1">
      <c r="A792" s="15"/>
      <c r="B792" s="73"/>
      <c r="C792" s="73"/>
      <c r="D792" s="74" t="str">
        <f t="array" ref="D792">IF(SUMPRODUCT((成品明细表!$A$6:$A$1000&gt;=$G$4)*(成品明细表!$A$6:$A$1000&lt;=$H$4)*(成品明细表!$C$6:$C$1000=$A792)*(成品明细表!$F$6:$F$1000))=0,"",SUMPRODUCT((成品明细表!$A$6:$A$1000&gt;=$G$4)*(成品明细表!$A$6:$A$1000&lt;=$H$4)*(成品明细表!$C$6:$C$1000=$A792)*(成品明细表!$F$6:$F$1000)))</f>
        <v/>
      </c>
      <c r="E792" s="75" t="str">
        <f t="array" ref="E792">IF(A792="","",VLOOKUP(A792,基础资料!A:E,4,0))</f>
        <v/>
      </c>
      <c r="F792" s="76" t="str">
        <f t="array" ref="F792">IF(OR(A792="",D792=""),"",E792*D792)</f>
        <v/>
      </c>
      <c r="G792" s="74" t="str">
        <f t="array" ref="G792">IF(SUMPRODUCT((成品明细表!$A$6:$A$1000&gt;=$G$4)*(成品明细表!$A$6:$A$1000&lt;=$H$4)*(成品明细表!$C$6:$C$1000=$A792)*(成品明细表!$I$6:$I$1000))=0,"",SUMPRODUCT((成品明细表!$A$6:$A$1000&gt;=$G$4)*(成品明细表!$A$6:$A$1000&lt;=$H$4)*(成品明细表!$C$6:$C$1000=$A792)*(成品明细表!$I$6:$I$1000)))</f>
        <v/>
      </c>
      <c r="H792" s="75" t="str">
        <f t="array" ref="H792">IF(A792="","",VLOOKUP(A792,基础资料!A:E,4,0))</f>
        <v/>
      </c>
      <c r="I792" s="76" t="str">
        <f t="array" ref="I792">IF(OR(A792="",G792=""),"",G792*H792)</f>
        <v/>
      </c>
      <c r="J792" s="74" t="str">
        <f t="array" ref="J792">IF(SUMPRODUCT((成品明细表!$A$6:$A$1000&gt;=$G$4)*(成品明细表!$A$6:$A$1000&lt;=$H$4)*(成品明细表!$C$6:$C$1000=$A792)*(成品明细表!$L$6:$L$1000))=0,"",SUMPRODUCT((成品明细表!$A$6:$A$1000&gt;=$G$4)*(成品明细表!$A$6:$A$1000&lt;=$H$4)*(成品明细表!$C$6:$C$1000=$A792)*(成品明细表!$L$6:$L$1000)))</f>
        <v/>
      </c>
      <c r="K792" s="98" t="str">
        <f t="array" ref="K792">IF(A792="","",VLOOKUP(A792,基础资料!A:E,4,0))</f>
        <v/>
      </c>
      <c r="L792" s="76" t="str">
        <f t="array" ref="L792">IF(OR(A792="",J792=""),"",J792*K792)</f>
        <v/>
      </c>
      <c r="M792" s="74" t="str">
        <f t="array" ref="M792">IF(AND(D792="",G792="",J792=""),"",IF(AND(D792="",G792=""),-J792,IF(AND(D792="",J792=""),-G792,IF(AND(G792="",J792=""),D792,IF(D792="",-G792-J792,IF(G792="",D792-J792,IF(J792="",D792-G792,D792-G792-J792)))))))</f>
        <v/>
      </c>
      <c r="N792" s="98" t="str">
        <f t="array" ref="N792">IF(A792="","",VLOOKUP(A792,基础资料!A:E,4,0))</f>
        <v/>
      </c>
      <c r="O792" s="76" t="str">
        <f t="array" ref="O792">IF(OR(A792="",M792=""),"",N792*M792)</f>
        <v/>
      </c>
    </row>
    <row r="793" spans="1:15" s="44" customFormat="1">
      <c r="A793" s="77"/>
      <c r="B793" s="78"/>
      <c r="C793" s="78"/>
      <c r="D793" s="79" t="str">
        <f t="array" ref="D793">IF(SUMPRODUCT((成品明细表!$A$6:$A$1000&gt;=$G$4)*(成品明细表!$A$6:$A$1000&lt;=$H$4)*(成品明细表!$C$6:$C$1000=$A793)*(成品明细表!$F$6:$F$1000))=0,"",SUMPRODUCT((成品明细表!$A$6:$A$1000&gt;=$G$4)*(成品明细表!$A$6:$A$1000&lt;=$H$4)*(成品明细表!$C$6:$C$1000=$A793)*(成品明细表!$F$6:$F$1000)))</f>
        <v/>
      </c>
      <c r="E793" s="80" t="str">
        <f t="array" ref="E793">IF(A793="","",VLOOKUP(A793,基础资料!A:E,4,0))</f>
        <v/>
      </c>
      <c r="F793" s="81" t="str">
        <f t="array" ref="F793">IF(OR(A793="",D793=""),"",E793*D793)</f>
        <v/>
      </c>
      <c r="G793" s="79" t="str">
        <f t="array" ref="G793">IF(SUMPRODUCT((成品明细表!$A$6:$A$1000&gt;=$G$4)*(成品明细表!$A$6:$A$1000&lt;=$H$4)*(成品明细表!$C$6:$C$1000=$A793)*(成品明细表!$I$6:$I$1000))=0,"",SUMPRODUCT((成品明细表!$A$6:$A$1000&gt;=$G$4)*(成品明细表!$A$6:$A$1000&lt;=$H$4)*(成品明细表!$C$6:$C$1000=$A793)*(成品明细表!$I$6:$I$1000)))</f>
        <v/>
      </c>
      <c r="H793" s="80" t="str">
        <f t="array" ref="H793">IF(A793="","",VLOOKUP(A793,基础资料!A:E,4,0))</f>
        <v/>
      </c>
      <c r="I793" s="81" t="str">
        <f t="array" ref="I793">IF(OR(A793="",G793=""),"",G793*H793)</f>
        <v/>
      </c>
      <c r="J793" s="79" t="str">
        <f t="array" ref="J793">IF(SUMPRODUCT((成品明细表!$A$6:$A$1000&gt;=$G$4)*(成品明细表!$A$6:$A$1000&lt;=$H$4)*(成品明细表!$C$6:$C$1000=$A793)*(成品明细表!$L$6:$L$1000))=0,"",SUMPRODUCT((成品明细表!$A$6:$A$1000&gt;=$G$4)*(成品明细表!$A$6:$A$1000&lt;=$H$4)*(成品明细表!$C$6:$C$1000=$A793)*(成品明细表!$L$6:$L$1000)))</f>
        <v/>
      </c>
      <c r="K793" s="99" t="str">
        <f t="array" ref="K793">IF(A793="","",VLOOKUP(A793,基础资料!A:E,4,0))</f>
        <v/>
      </c>
      <c r="L793" s="81" t="str">
        <f t="array" ref="L793">IF(OR(A793="",J793=""),"",J793*K793)</f>
        <v/>
      </c>
      <c r="M793" s="79" t="str">
        <f t="array" ref="M793">IF(AND(D793="",G793="",J793=""),"",IF(AND(D793="",G793=""),-J793,IF(AND(D793="",J793=""),-G793,IF(AND(G793="",J793=""),D793,IF(D793="",-G793-J793,IF(G793="",D793-J793,IF(J793="",D793-G793,D793-G793-J793)))))))</f>
        <v/>
      </c>
      <c r="N793" s="99" t="str">
        <f t="array" ref="N793">IF(A793="","",VLOOKUP(A793,基础资料!A:E,4,0))</f>
        <v/>
      </c>
      <c r="O793" s="81" t="str">
        <f t="array" ref="O793">IF(OR(A793="",M793=""),"",N793*M793)</f>
        <v/>
      </c>
    </row>
    <row r="794" spans="1:15" s="44" customFormat="1">
      <c r="A794" s="15"/>
      <c r="B794" s="73"/>
      <c r="C794" s="73"/>
      <c r="D794" s="74" t="str">
        <f t="array" ref="D794">IF(SUMPRODUCT((成品明细表!$A$6:$A$1000&gt;=$G$4)*(成品明细表!$A$6:$A$1000&lt;=$H$4)*(成品明细表!$C$6:$C$1000=$A794)*(成品明细表!$F$6:$F$1000))=0,"",SUMPRODUCT((成品明细表!$A$6:$A$1000&gt;=$G$4)*(成品明细表!$A$6:$A$1000&lt;=$H$4)*(成品明细表!$C$6:$C$1000=$A794)*(成品明细表!$F$6:$F$1000)))</f>
        <v/>
      </c>
      <c r="E794" s="75" t="str">
        <f t="array" ref="E794">IF(A794="","",VLOOKUP(A794,基础资料!A:E,4,0))</f>
        <v/>
      </c>
      <c r="F794" s="76" t="str">
        <f t="array" ref="F794">IF(OR(A794="",D794=""),"",E794*D794)</f>
        <v/>
      </c>
      <c r="G794" s="74" t="str">
        <f t="array" ref="G794">IF(SUMPRODUCT((成品明细表!$A$6:$A$1000&gt;=$G$4)*(成品明细表!$A$6:$A$1000&lt;=$H$4)*(成品明细表!$C$6:$C$1000=$A794)*(成品明细表!$I$6:$I$1000))=0,"",SUMPRODUCT((成品明细表!$A$6:$A$1000&gt;=$G$4)*(成品明细表!$A$6:$A$1000&lt;=$H$4)*(成品明细表!$C$6:$C$1000=$A794)*(成品明细表!$I$6:$I$1000)))</f>
        <v/>
      </c>
      <c r="H794" s="75" t="str">
        <f t="array" ref="H794">IF(A794="","",VLOOKUP(A794,基础资料!A:E,4,0))</f>
        <v/>
      </c>
      <c r="I794" s="76" t="str">
        <f t="array" ref="I794">IF(OR(A794="",G794=""),"",G794*H794)</f>
        <v/>
      </c>
      <c r="J794" s="74" t="str">
        <f t="array" ref="J794">IF(SUMPRODUCT((成品明细表!$A$6:$A$1000&gt;=$G$4)*(成品明细表!$A$6:$A$1000&lt;=$H$4)*(成品明细表!$C$6:$C$1000=$A794)*(成品明细表!$L$6:$L$1000))=0,"",SUMPRODUCT((成品明细表!$A$6:$A$1000&gt;=$G$4)*(成品明细表!$A$6:$A$1000&lt;=$H$4)*(成品明细表!$C$6:$C$1000=$A794)*(成品明细表!$L$6:$L$1000)))</f>
        <v/>
      </c>
      <c r="K794" s="98" t="str">
        <f t="array" ref="K794">IF(A794="","",VLOOKUP(A794,基础资料!A:E,4,0))</f>
        <v/>
      </c>
      <c r="L794" s="76" t="str">
        <f t="array" ref="L794">IF(OR(A794="",J794=""),"",J794*K794)</f>
        <v/>
      </c>
      <c r="M794" s="74" t="str">
        <f t="array" ref="M794">IF(AND(D794="",G794="",J794=""),"",IF(AND(D794="",G794=""),-J794,IF(AND(D794="",J794=""),-G794,IF(AND(G794="",J794=""),D794,IF(D794="",-G794-J794,IF(G794="",D794-J794,IF(J794="",D794-G794,D794-G794-J794)))))))</f>
        <v/>
      </c>
      <c r="N794" s="98" t="str">
        <f t="array" ref="N794">IF(A794="","",VLOOKUP(A794,基础资料!A:E,4,0))</f>
        <v/>
      </c>
      <c r="O794" s="76" t="str">
        <f t="array" ref="O794">IF(OR(A794="",M794=""),"",N794*M794)</f>
        <v/>
      </c>
    </row>
    <row r="795" spans="1:15" s="44" customFormat="1">
      <c r="A795" s="77"/>
      <c r="B795" s="78"/>
      <c r="C795" s="78"/>
      <c r="D795" s="79" t="str">
        <f t="array" ref="D795">IF(SUMPRODUCT((成品明细表!$A$6:$A$1000&gt;=$G$4)*(成品明细表!$A$6:$A$1000&lt;=$H$4)*(成品明细表!$C$6:$C$1000=$A795)*(成品明细表!$F$6:$F$1000))=0,"",SUMPRODUCT((成品明细表!$A$6:$A$1000&gt;=$G$4)*(成品明细表!$A$6:$A$1000&lt;=$H$4)*(成品明细表!$C$6:$C$1000=$A795)*(成品明细表!$F$6:$F$1000)))</f>
        <v/>
      </c>
      <c r="E795" s="80" t="str">
        <f t="array" ref="E795">IF(A795="","",VLOOKUP(A795,基础资料!A:E,4,0))</f>
        <v/>
      </c>
      <c r="F795" s="81" t="str">
        <f t="array" ref="F795">IF(OR(A795="",D795=""),"",E795*D795)</f>
        <v/>
      </c>
      <c r="G795" s="79" t="str">
        <f t="array" ref="G795">IF(SUMPRODUCT((成品明细表!$A$6:$A$1000&gt;=$G$4)*(成品明细表!$A$6:$A$1000&lt;=$H$4)*(成品明细表!$C$6:$C$1000=$A795)*(成品明细表!$I$6:$I$1000))=0,"",SUMPRODUCT((成品明细表!$A$6:$A$1000&gt;=$G$4)*(成品明细表!$A$6:$A$1000&lt;=$H$4)*(成品明细表!$C$6:$C$1000=$A795)*(成品明细表!$I$6:$I$1000)))</f>
        <v/>
      </c>
      <c r="H795" s="80" t="str">
        <f t="array" ref="H795">IF(A795="","",VLOOKUP(A795,基础资料!A:E,4,0))</f>
        <v/>
      </c>
      <c r="I795" s="81" t="str">
        <f t="array" ref="I795">IF(OR(A795="",G795=""),"",G795*H795)</f>
        <v/>
      </c>
      <c r="J795" s="79" t="str">
        <f t="array" ref="J795">IF(SUMPRODUCT((成品明细表!$A$6:$A$1000&gt;=$G$4)*(成品明细表!$A$6:$A$1000&lt;=$H$4)*(成品明细表!$C$6:$C$1000=$A795)*(成品明细表!$L$6:$L$1000))=0,"",SUMPRODUCT((成品明细表!$A$6:$A$1000&gt;=$G$4)*(成品明细表!$A$6:$A$1000&lt;=$H$4)*(成品明细表!$C$6:$C$1000=$A795)*(成品明细表!$L$6:$L$1000)))</f>
        <v/>
      </c>
      <c r="K795" s="99" t="str">
        <f t="array" ref="K795">IF(A795="","",VLOOKUP(A795,基础资料!A:E,4,0))</f>
        <v/>
      </c>
      <c r="L795" s="81" t="str">
        <f t="array" ref="L795">IF(OR(A795="",J795=""),"",J795*K795)</f>
        <v/>
      </c>
      <c r="M795" s="79" t="str">
        <f t="array" ref="M795">IF(AND(D795="",G795="",J795=""),"",IF(AND(D795="",G795=""),-J795,IF(AND(D795="",J795=""),-G795,IF(AND(G795="",J795=""),D795,IF(D795="",-G795-J795,IF(G795="",D795-J795,IF(J795="",D795-G795,D795-G795-J795)))))))</f>
        <v/>
      </c>
      <c r="N795" s="99" t="str">
        <f t="array" ref="N795">IF(A795="","",VLOOKUP(A795,基础资料!A:E,4,0))</f>
        <v/>
      </c>
      <c r="O795" s="81" t="str">
        <f t="array" ref="O795">IF(OR(A795="",M795=""),"",N795*M795)</f>
        <v/>
      </c>
    </row>
    <row r="796" spans="1:15" s="44" customFormat="1">
      <c r="A796" s="15"/>
      <c r="B796" s="73"/>
      <c r="C796" s="73"/>
      <c r="D796" s="74" t="str">
        <f t="array" ref="D796">IF(SUMPRODUCT((成品明细表!$A$6:$A$1000&gt;=$G$4)*(成品明细表!$A$6:$A$1000&lt;=$H$4)*(成品明细表!$C$6:$C$1000=$A796)*(成品明细表!$F$6:$F$1000))=0,"",SUMPRODUCT((成品明细表!$A$6:$A$1000&gt;=$G$4)*(成品明细表!$A$6:$A$1000&lt;=$H$4)*(成品明细表!$C$6:$C$1000=$A796)*(成品明细表!$F$6:$F$1000)))</f>
        <v/>
      </c>
      <c r="E796" s="75" t="str">
        <f t="array" ref="E796">IF(A796="","",VLOOKUP(A796,基础资料!A:E,4,0))</f>
        <v/>
      </c>
      <c r="F796" s="76" t="str">
        <f t="array" ref="F796">IF(OR(A796="",D796=""),"",E796*D796)</f>
        <v/>
      </c>
      <c r="G796" s="74" t="str">
        <f t="array" ref="G796">IF(SUMPRODUCT((成品明细表!$A$6:$A$1000&gt;=$G$4)*(成品明细表!$A$6:$A$1000&lt;=$H$4)*(成品明细表!$C$6:$C$1000=$A796)*(成品明细表!$I$6:$I$1000))=0,"",SUMPRODUCT((成品明细表!$A$6:$A$1000&gt;=$G$4)*(成品明细表!$A$6:$A$1000&lt;=$H$4)*(成品明细表!$C$6:$C$1000=$A796)*(成品明细表!$I$6:$I$1000)))</f>
        <v/>
      </c>
      <c r="H796" s="75" t="str">
        <f t="array" ref="H796">IF(A796="","",VLOOKUP(A796,基础资料!A:E,4,0))</f>
        <v/>
      </c>
      <c r="I796" s="76" t="str">
        <f t="array" ref="I796">IF(OR(A796="",G796=""),"",G796*H796)</f>
        <v/>
      </c>
      <c r="J796" s="74" t="str">
        <f t="array" ref="J796">IF(SUMPRODUCT((成品明细表!$A$6:$A$1000&gt;=$G$4)*(成品明细表!$A$6:$A$1000&lt;=$H$4)*(成品明细表!$C$6:$C$1000=$A796)*(成品明细表!$L$6:$L$1000))=0,"",SUMPRODUCT((成品明细表!$A$6:$A$1000&gt;=$G$4)*(成品明细表!$A$6:$A$1000&lt;=$H$4)*(成品明细表!$C$6:$C$1000=$A796)*(成品明细表!$L$6:$L$1000)))</f>
        <v/>
      </c>
      <c r="K796" s="98" t="str">
        <f t="array" ref="K796">IF(A796="","",VLOOKUP(A796,基础资料!A:E,4,0))</f>
        <v/>
      </c>
      <c r="L796" s="76" t="str">
        <f t="array" ref="L796">IF(OR(A796="",J796=""),"",J796*K796)</f>
        <v/>
      </c>
      <c r="M796" s="74" t="str">
        <f t="array" ref="M796">IF(AND(D796="",G796="",J796=""),"",IF(AND(D796="",G796=""),-J796,IF(AND(D796="",J796=""),-G796,IF(AND(G796="",J796=""),D796,IF(D796="",-G796-J796,IF(G796="",D796-J796,IF(J796="",D796-G796,D796-G796-J796)))))))</f>
        <v/>
      </c>
      <c r="N796" s="98" t="str">
        <f t="array" ref="N796">IF(A796="","",VLOOKUP(A796,基础资料!A:E,4,0))</f>
        <v/>
      </c>
      <c r="O796" s="76" t="str">
        <f t="array" ref="O796">IF(OR(A796="",M796=""),"",N796*M796)</f>
        <v/>
      </c>
    </row>
    <row r="797" spans="1:15" s="44" customFormat="1">
      <c r="A797" s="77"/>
      <c r="B797" s="78"/>
      <c r="C797" s="78"/>
      <c r="D797" s="79" t="str">
        <f t="array" ref="D797">IF(SUMPRODUCT((成品明细表!$A$6:$A$1000&gt;=$G$4)*(成品明细表!$A$6:$A$1000&lt;=$H$4)*(成品明细表!$C$6:$C$1000=$A797)*(成品明细表!$F$6:$F$1000))=0,"",SUMPRODUCT((成品明细表!$A$6:$A$1000&gt;=$G$4)*(成品明细表!$A$6:$A$1000&lt;=$H$4)*(成品明细表!$C$6:$C$1000=$A797)*(成品明细表!$F$6:$F$1000)))</f>
        <v/>
      </c>
      <c r="E797" s="80" t="str">
        <f t="array" ref="E797">IF(A797="","",VLOOKUP(A797,基础资料!A:E,4,0))</f>
        <v/>
      </c>
      <c r="F797" s="81" t="str">
        <f t="array" ref="F797">IF(OR(A797="",D797=""),"",E797*D797)</f>
        <v/>
      </c>
      <c r="G797" s="79" t="str">
        <f t="array" ref="G797">IF(SUMPRODUCT((成品明细表!$A$6:$A$1000&gt;=$G$4)*(成品明细表!$A$6:$A$1000&lt;=$H$4)*(成品明细表!$C$6:$C$1000=$A797)*(成品明细表!$I$6:$I$1000))=0,"",SUMPRODUCT((成品明细表!$A$6:$A$1000&gt;=$G$4)*(成品明细表!$A$6:$A$1000&lt;=$H$4)*(成品明细表!$C$6:$C$1000=$A797)*(成品明细表!$I$6:$I$1000)))</f>
        <v/>
      </c>
      <c r="H797" s="80" t="str">
        <f t="array" ref="H797">IF(A797="","",VLOOKUP(A797,基础资料!A:E,4,0))</f>
        <v/>
      </c>
      <c r="I797" s="81" t="str">
        <f t="array" ref="I797">IF(OR(A797="",G797=""),"",G797*H797)</f>
        <v/>
      </c>
      <c r="J797" s="79" t="str">
        <f t="array" ref="J797">IF(SUMPRODUCT((成品明细表!$A$6:$A$1000&gt;=$G$4)*(成品明细表!$A$6:$A$1000&lt;=$H$4)*(成品明细表!$C$6:$C$1000=$A797)*(成品明细表!$L$6:$L$1000))=0,"",SUMPRODUCT((成品明细表!$A$6:$A$1000&gt;=$G$4)*(成品明细表!$A$6:$A$1000&lt;=$H$4)*(成品明细表!$C$6:$C$1000=$A797)*(成品明细表!$L$6:$L$1000)))</f>
        <v/>
      </c>
      <c r="K797" s="99" t="str">
        <f t="array" ref="K797">IF(A797="","",VLOOKUP(A797,基础资料!A:E,4,0))</f>
        <v/>
      </c>
      <c r="L797" s="81" t="str">
        <f t="array" ref="L797">IF(OR(A797="",J797=""),"",J797*K797)</f>
        <v/>
      </c>
      <c r="M797" s="79" t="str">
        <f t="array" ref="M797">IF(AND(D797="",G797="",J797=""),"",IF(AND(D797="",G797=""),-J797,IF(AND(D797="",J797=""),-G797,IF(AND(G797="",J797=""),D797,IF(D797="",-G797-J797,IF(G797="",D797-J797,IF(J797="",D797-G797,D797-G797-J797)))))))</f>
        <v/>
      </c>
      <c r="N797" s="99" t="str">
        <f t="array" ref="N797">IF(A797="","",VLOOKUP(A797,基础资料!A:E,4,0))</f>
        <v/>
      </c>
      <c r="O797" s="81" t="str">
        <f t="array" ref="O797">IF(OR(A797="",M797=""),"",N797*M797)</f>
        <v/>
      </c>
    </row>
    <row r="798" spans="1:15" s="44" customFormat="1">
      <c r="A798" s="15"/>
      <c r="B798" s="73"/>
      <c r="C798" s="73"/>
      <c r="D798" s="74" t="str">
        <f t="array" ref="D798">IF(SUMPRODUCT((成品明细表!$A$6:$A$1000&gt;=$G$4)*(成品明细表!$A$6:$A$1000&lt;=$H$4)*(成品明细表!$C$6:$C$1000=$A798)*(成品明细表!$F$6:$F$1000))=0,"",SUMPRODUCT((成品明细表!$A$6:$A$1000&gt;=$G$4)*(成品明细表!$A$6:$A$1000&lt;=$H$4)*(成品明细表!$C$6:$C$1000=$A798)*(成品明细表!$F$6:$F$1000)))</f>
        <v/>
      </c>
      <c r="E798" s="75" t="str">
        <f t="array" ref="E798">IF(A798="","",VLOOKUP(A798,基础资料!A:E,4,0))</f>
        <v/>
      </c>
      <c r="F798" s="76" t="str">
        <f t="array" ref="F798">IF(OR(A798="",D798=""),"",E798*D798)</f>
        <v/>
      </c>
      <c r="G798" s="74" t="str">
        <f t="array" ref="G798">IF(SUMPRODUCT((成品明细表!$A$6:$A$1000&gt;=$G$4)*(成品明细表!$A$6:$A$1000&lt;=$H$4)*(成品明细表!$C$6:$C$1000=$A798)*(成品明细表!$I$6:$I$1000))=0,"",SUMPRODUCT((成品明细表!$A$6:$A$1000&gt;=$G$4)*(成品明细表!$A$6:$A$1000&lt;=$H$4)*(成品明细表!$C$6:$C$1000=$A798)*(成品明细表!$I$6:$I$1000)))</f>
        <v/>
      </c>
      <c r="H798" s="75" t="str">
        <f t="array" ref="H798">IF(A798="","",VLOOKUP(A798,基础资料!A:E,4,0))</f>
        <v/>
      </c>
      <c r="I798" s="76" t="str">
        <f t="array" ref="I798">IF(OR(A798="",G798=""),"",G798*H798)</f>
        <v/>
      </c>
      <c r="J798" s="74" t="str">
        <f t="array" ref="J798">IF(SUMPRODUCT((成品明细表!$A$6:$A$1000&gt;=$G$4)*(成品明细表!$A$6:$A$1000&lt;=$H$4)*(成品明细表!$C$6:$C$1000=$A798)*(成品明细表!$L$6:$L$1000))=0,"",SUMPRODUCT((成品明细表!$A$6:$A$1000&gt;=$G$4)*(成品明细表!$A$6:$A$1000&lt;=$H$4)*(成品明细表!$C$6:$C$1000=$A798)*(成品明细表!$L$6:$L$1000)))</f>
        <v/>
      </c>
      <c r="K798" s="98" t="str">
        <f t="array" ref="K798">IF(A798="","",VLOOKUP(A798,基础资料!A:E,4,0))</f>
        <v/>
      </c>
      <c r="L798" s="76" t="str">
        <f t="array" ref="L798">IF(OR(A798="",J798=""),"",J798*K798)</f>
        <v/>
      </c>
      <c r="M798" s="74" t="str">
        <f t="array" ref="M798">IF(AND(D798="",G798="",J798=""),"",IF(AND(D798="",G798=""),-J798,IF(AND(D798="",J798=""),-G798,IF(AND(G798="",J798=""),D798,IF(D798="",-G798-J798,IF(G798="",D798-J798,IF(J798="",D798-G798,D798-G798-J798)))))))</f>
        <v/>
      </c>
      <c r="N798" s="98" t="str">
        <f t="array" ref="N798">IF(A798="","",VLOOKUP(A798,基础资料!A:E,4,0))</f>
        <v/>
      </c>
      <c r="O798" s="76" t="str">
        <f t="array" ref="O798">IF(OR(A798="",M798=""),"",N798*M798)</f>
        <v/>
      </c>
    </row>
    <row r="799" spans="1:15" s="44" customFormat="1">
      <c r="A799" s="77"/>
      <c r="B799" s="78"/>
      <c r="C799" s="78"/>
      <c r="D799" s="79" t="str">
        <f t="array" ref="D799">IF(SUMPRODUCT((成品明细表!$A$6:$A$1000&gt;=$G$4)*(成品明细表!$A$6:$A$1000&lt;=$H$4)*(成品明细表!$C$6:$C$1000=$A799)*(成品明细表!$F$6:$F$1000))=0,"",SUMPRODUCT((成品明细表!$A$6:$A$1000&gt;=$G$4)*(成品明细表!$A$6:$A$1000&lt;=$H$4)*(成品明细表!$C$6:$C$1000=$A799)*(成品明细表!$F$6:$F$1000)))</f>
        <v/>
      </c>
      <c r="E799" s="80" t="str">
        <f t="array" ref="E799">IF(A799="","",VLOOKUP(A799,基础资料!A:E,4,0))</f>
        <v/>
      </c>
      <c r="F799" s="81" t="str">
        <f t="array" ref="F799">IF(OR(A799="",D799=""),"",E799*D799)</f>
        <v/>
      </c>
      <c r="G799" s="79" t="str">
        <f t="array" ref="G799">IF(SUMPRODUCT((成品明细表!$A$6:$A$1000&gt;=$G$4)*(成品明细表!$A$6:$A$1000&lt;=$H$4)*(成品明细表!$C$6:$C$1000=$A799)*(成品明细表!$I$6:$I$1000))=0,"",SUMPRODUCT((成品明细表!$A$6:$A$1000&gt;=$G$4)*(成品明细表!$A$6:$A$1000&lt;=$H$4)*(成品明细表!$C$6:$C$1000=$A799)*(成品明细表!$I$6:$I$1000)))</f>
        <v/>
      </c>
      <c r="H799" s="80" t="str">
        <f t="array" ref="H799">IF(A799="","",VLOOKUP(A799,基础资料!A:E,4,0))</f>
        <v/>
      </c>
      <c r="I799" s="81" t="str">
        <f t="array" ref="I799">IF(OR(A799="",G799=""),"",G799*H799)</f>
        <v/>
      </c>
      <c r="J799" s="79" t="str">
        <f t="array" ref="J799">IF(SUMPRODUCT((成品明细表!$A$6:$A$1000&gt;=$G$4)*(成品明细表!$A$6:$A$1000&lt;=$H$4)*(成品明细表!$C$6:$C$1000=$A799)*(成品明细表!$L$6:$L$1000))=0,"",SUMPRODUCT((成品明细表!$A$6:$A$1000&gt;=$G$4)*(成品明细表!$A$6:$A$1000&lt;=$H$4)*(成品明细表!$C$6:$C$1000=$A799)*(成品明细表!$L$6:$L$1000)))</f>
        <v/>
      </c>
      <c r="K799" s="99" t="str">
        <f t="array" ref="K799">IF(A799="","",VLOOKUP(A799,基础资料!A:E,4,0))</f>
        <v/>
      </c>
      <c r="L799" s="81" t="str">
        <f t="array" ref="L799">IF(OR(A799="",J799=""),"",J799*K799)</f>
        <v/>
      </c>
      <c r="M799" s="79" t="str">
        <f t="array" ref="M799">IF(AND(D799="",G799="",J799=""),"",IF(AND(D799="",G799=""),-J799,IF(AND(D799="",J799=""),-G799,IF(AND(G799="",J799=""),D799,IF(D799="",-G799-J799,IF(G799="",D799-J799,IF(J799="",D799-G799,D799-G799-J799)))))))</f>
        <v/>
      </c>
      <c r="N799" s="99" t="str">
        <f t="array" ref="N799">IF(A799="","",VLOOKUP(A799,基础资料!A:E,4,0))</f>
        <v/>
      </c>
      <c r="O799" s="81" t="str">
        <f t="array" ref="O799">IF(OR(A799="",M799=""),"",N799*M799)</f>
        <v/>
      </c>
    </row>
    <row r="800" spans="1:15" s="44" customFormat="1">
      <c r="A800" s="15"/>
      <c r="B800" s="73"/>
      <c r="C800" s="73"/>
      <c r="D800" s="74" t="str">
        <f t="array" ref="D800">IF(SUMPRODUCT((成品明细表!$A$6:$A$1000&gt;=$G$4)*(成品明细表!$A$6:$A$1000&lt;=$H$4)*(成品明细表!$C$6:$C$1000=$A800)*(成品明细表!$F$6:$F$1000))=0,"",SUMPRODUCT((成品明细表!$A$6:$A$1000&gt;=$G$4)*(成品明细表!$A$6:$A$1000&lt;=$H$4)*(成品明细表!$C$6:$C$1000=$A800)*(成品明细表!$F$6:$F$1000)))</f>
        <v/>
      </c>
      <c r="E800" s="75" t="str">
        <f t="array" ref="E800">IF(A800="","",VLOOKUP(A800,基础资料!A:E,4,0))</f>
        <v/>
      </c>
      <c r="F800" s="76" t="str">
        <f t="array" ref="F800">IF(OR(A800="",D800=""),"",E800*D800)</f>
        <v/>
      </c>
      <c r="G800" s="74" t="str">
        <f t="array" ref="G800">IF(SUMPRODUCT((成品明细表!$A$6:$A$1000&gt;=$G$4)*(成品明细表!$A$6:$A$1000&lt;=$H$4)*(成品明细表!$C$6:$C$1000=$A800)*(成品明细表!$I$6:$I$1000))=0,"",SUMPRODUCT((成品明细表!$A$6:$A$1000&gt;=$G$4)*(成品明细表!$A$6:$A$1000&lt;=$H$4)*(成品明细表!$C$6:$C$1000=$A800)*(成品明细表!$I$6:$I$1000)))</f>
        <v/>
      </c>
      <c r="H800" s="75" t="str">
        <f t="array" ref="H800">IF(A800="","",VLOOKUP(A800,基础资料!A:E,4,0))</f>
        <v/>
      </c>
      <c r="I800" s="76" t="str">
        <f t="array" ref="I800">IF(OR(A800="",G800=""),"",G800*H800)</f>
        <v/>
      </c>
      <c r="J800" s="74" t="str">
        <f t="array" ref="J800">IF(SUMPRODUCT((成品明细表!$A$6:$A$1000&gt;=$G$4)*(成品明细表!$A$6:$A$1000&lt;=$H$4)*(成品明细表!$C$6:$C$1000=$A800)*(成品明细表!$L$6:$L$1000))=0,"",SUMPRODUCT((成品明细表!$A$6:$A$1000&gt;=$G$4)*(成品明细表!$A$6:$A$1000&lt;=$H$4)*(成品明细表!$C$6:$C$1000=$A800)*(成品明细表!$L$6:$L$1000)))</f>
        <v/>
      </c>
      <c r="K800" s="98" t="str">
        <f t="array" ref="K800">IF(A800="","",VLOOKUP(A800,基础资料!A:E,4,0))</f>
        <v/>
      </c>
      <c r="L800" s="76" t="str">
        <f t="array" ref="L800">IF(OR(A800="",J800=""),"",J800*K800)</f>
        <v/>
      </c>
      <c r="M800" s="74" t="str">
        <f t="array" ref="M800">IF(AND(D800="",G800="",J800=""),"",IF(AND(D800="",G800=""),-J800,IF(AND(D800="",J800=""),-G800,IF(AND(G800="",J800=""),D800,IF(D800="",-G800-J800,IF(G800="",D800-J800,IF(J800="",D800-G800,D800-G800-J800)))))))</f>
        <v/>
      </c>
      <c r="N800" s="98" t="str">
        <f t="array" ref="N800">IF(A800="","",VLOOKUP(A800,基础资料!A:E,4,0))</f>
        <v/>
      </c>
      <c r="O800" s="76" t="str">
        <f t="array" ref="O800">IF(OR(A800="",M800=""),"",N800*M800)</f>
        <v/>
      </c>
    </row>
    <row r="801" spans="1:15" s="44" customFormat="1">
      <c r="A801" s="77"/>
      <c r="B801" s="78"/>
      <c r="C801" s="78"/>
      <c r="D801" s="79" t="str">
        <f t="array" ref="D801">IF(SUMPRODUCT((成品明细表!$A$6:$A$1000&gt;=$G$4)*(成品明细表!$A$6:$A$1000&lt;=$H$4)*(成品明细表!$C$6:$C$1000=$A801)*(成品明细表!$F$6:$F$1000))=0,"",SUMPRODUCT((成品明细表!$A$6:$A$1000&gt;=$G$4)*(成品明细表!$A$6:$A$1000&lt;=$H$4)*(成品明细表!$C$6:$C$1000=$A801)*(成品明细表!$F$6:$F$1000)))</f>
        <v/>
      </c>
      <c r="E801" s="80" t="str">
        <f t="array" ref="E801">IF(A801="","",VLOOKUP(A801,基础资料!A:E,4,0))</f>
        <v/>
      </c>
      <c r="F801" s="81" t="str">
        <f t="array" ref="F801">IF(OR(A801="",D801=""),"",E801*D801)</f>
        <v/>
      </c>
      <c r="G801" s="79" t="str">
        <f t="array" ref="G801">IF(SUMPRODUCT((成品明细表!$A$6:$A$1000&gt;=$G$4)*(成品明细表!$A$6:$A$1000&lt;=$H$4)*(成品明细表!$C$6:$C$1000=$A801)*(成品明细表!$I$6:$I$1000))=0,"",SUMPRODUCT((成品明细表!$A$6:$A$1000&gt;=$G$4)*(成品明细表!$A$6:$A$1000&lt;=$H$4)*(成品明细表!$C$6:$C$1000=$A801)*(成品明细表!$I$6:$I$1000)))</f>
        <v/>
      </c>
      <c r="H801" s="80" t="str">
        <f t="array" ref="H801">IF(A801="","",VLOOKUP(A801,基础资料!A:E,4,0))</f>
        <v/>
      </c>
      <c r="I801" s="81" t="str">
        <f t="array" ref="I801">IF(OR(A801="",G801=""),"",G801*H801)</f>
        <v/>
      </c>
      <c r="J801" s="79" t="str">
        <f t="array" ref="J801">IF(SUMPRODUCT((成品明细表!$A$6:$A$1000&gt;=$G$4)*(成品明细表!$A$6:$A$1000&lt;=$H$4)*(成品明细表!$C$6:$C$1000=$A801)*(成品明细表!$L$6:$L$1000))=0,"",SUMPRODUCT((成品明细表!$A$6:$A$1000&gt;=$G$4)*(成品明细表!$A$6:$A$1000&lt;=$H$4)*(成品明细表!$C$6:$C$1000=$A801)*(成品明细表!$L$6:$L$1000)))</f>
        <v/>
      </c>
      <c r="K801" s="99" t="str">
        <f t="array" ref="K801">IF(A801="","",VLOOKUP(A801,基础资料!A:E,4,0))</f>
        <v/>
      </c>
      <c r="L801" s="81" t="str">
        <f t="array" ref="L801">IF(OR(A801="",J801=""),"",J801*K801)</f>
        <v/>
      </c>
      <c r="M801" s="79" t="str">
        <f t="array" ref="M801">IF(AND(D801="",G801="",J801=""),"",IF(AND(D801="",G801=""),-J801,IF(AND(D801="",J801=""),-G801,IF(AND(G801="",J801=""),D801,IF(D801="",-G801-J801,IF(G801="",D801-J801,IF(J801="",D801-G801,D801-G801-J801)))))))</f>
        <v/>
      </c>
      <c r="N801" s="99" t="str">
        <f t="array" ref="N801">IF(A801="","",VLOOKUP(A801,基础资料!A:E,4,0))</f>
        <v/>
      </c>
      <c r="O801" s="81" t="str">
        <f t="array" ref="O801">IF(OR(A801="",M801=""),"",N801*M801)</f>
        <v/>
      </c>
    </row>
    <row r="802" spans="1:15" s="44" customFormat="1">
      <c r="A802" s="15"/>
      <c r="B802" s="73"/>
      <c r="C802" s="73"/>
      <c r="D802" s="74" t="str">
        <f t="array" ref="D802">IF(SUMPRODUCT((成品明细表!$A$6:$A$1000&gt;=$G$4)*(成品明细表!$A$6:$A$1000&lt;=$H$4)*(成品明细表!$C$6:$C$1000=$A802)*(成品明细表!$F$6:$F$1000))=0,"",SUMPRODUCT((成品明细表!$A$6:$A$1000&gt;=$G$4)*(成品明细表!$A$6:$A$1000&lt;=$H$4)*(成品明细表!$C$6:$C$1000=$A802)*(成品明细表!$F$6:$F$1000)))</f>
        <v/>
      </c>
      <c r="E802" s="75" t="str">
        <f t="array" ref="E802">IF(A802="","",VLOOKUP(A802,基础资料!A:E,4,0))</f>
        <v/>
      </c>
      <c r="F802" s="76" t="str">
        <f t="array" ref="F802">IF(OR(A802="",D802=""),"",E802*D802)</f>
        <v/>
      </c>
      <c r="G802" s="74" t="str">
        <f t="array" ref="G802">IF(SUMPRODUCT((成品明细表!$A$6:$A$1000&gt;=$G$4)*(成品明细表!$A$6:$A$1000&lt;=$H$4)*(成品明细表!$C$6:$C$1000=$A802)*(成品明细表!$I$6:$I$1000))=0,"",SUMPRODUCT((成品明细表!$A$6:$A$1000&gt;=$G$4)*(成品明细表!$A$6:$A$1000&lt;=$H$4)*(成品明细表!$C$6:$C$1000=$A802)*(成品明细表!$I$6:$I$1000)))</f>
        <v/>
      </c>
      <c r="H802" s="75" t="str">
        <f t="array" ref="H802">IF(A802="","",VLOOKUP(A802,基础资料!A:E,4,0))</f>
        <v/>
      </c>
      <c r="I802" s="76" t="str">
        <f t="array" ref="I802">IF(OR(A802="",G802=""),"",G802*H802)</f>
        <v/>
      </c>
      <c r="J802" s="74" t="str">
        <f t="array" ref="J802">IF(SUMPRODUCT((成品明细表!$A$6:$A$1000&gt;=$G$4)*(成品明细表!$A$6:$A$1000&lt;=$H$4)*(成品明细表!$C$6:$C$1000=$A802)*(成品明细表!$L$6:$L$1000))=0,"",SUMPRODUCT((成品明细表!$A$6:$A$1000&gt;=$G$4)*(成品明细表!$A$6:$A$1000&lt;=$H$4)*(成品明细表!$C$6:$C$1000=$A802)*(成品明细表!$L$6:$L$1000)))</f>
        <v/>
      </c>
      <c r="K802" s="98" t="str">
        <f t="array" ref="K802">IF(A802="","",VLOOKUP(A802,基础资料!A:E,4,0))</f>
        <v/>
      </c>
      <c r="L802" s="76" t="str">
        <f t="array" ref="L802">IF(OR(A802="",J802=""),"",J802*K802)</f>
        <v/>
      </c>
      <c r="M802" s="74" t="str">
        <f t="array" ref="M802">IF(AND(D802="",G802="",J802=""),"",IF(AND(D802="",G802=""),-J802,IF(AND(D802="",J802=""),-G802,IF(AND(G802="",J802=""),D802,IF(D802="",-G802-J802,IF(G802="",D802-J802,IF(J802="",D802-G802,D802-G802-J802)))))))</f>
        <v/>
      </c>
      <c r="N802" s="98" t="str">
        <f t="array" ref="N802">IF(A802="","",VLOOKUP(A802,基础资料!A:E,4,0))</f>
        <v/>
      </c>
      <c r="O802" s="76" t="str">
        <f t="array" ref="O802">IF(OR(A802="",M802=""),"",N802*M802)</f>
        <v/>
      </c>
    </row>
    <row r="803" spans="1:15" s="44" customFormat="1">
      <c r="A803" s="77"/>
      <c r="B803" s="78"/>
      <c r="C803" s="78"/>
      <c r="D803" s="79" t="str">
        <f t="array" ref="D803">IF(SUMPRODUCT((成品明细表!$A$6:$A$1000&gt;=$G$4)*(成品明细表!$A$6:$A$1000&lt;=$H$4)*(成品明细表!$C$6:$C$1000=$A803)*(成品明细表!$F$6:$F$1000))=0,"",SUMPRODUCT((成品明细表!$A$6:$A$1000&gt;=$G$4)*(成品明细表!$A$6:$A$1000&lt;=$H$4)*(成品明细表!$C$6:$C$1000=$A803)*(成品明细表!$F$6:$F$1000)))</f>
        <v/>
      </c>
      <c r="E803" s="80" t="str">
        <f t="array" ref="E803">IF(A803="","",VLOOKUP(A803,基础资料!A:E,4,0))</f>
        <v/>
      </c>
      <c r="F803" s="81" t="str">
        <f t="array" ref="F803">IF(OR(A803="",D803=""),"",E803*D803)</f>
        <v/>
      </c>
      <c r="G803" s="79" t="str">
        <f t="array" ref="G803">IF(SUMPRODUCT((成品明细表!$A$6:$A$1000&gt;=$G$4)*(成品明细表!$A$6:$A$1000&lt;=$H$4)*(成品明细表!$C$6:$C$1000=$A803)*(成品明细表!$I$6:$I$1000))=0,"",SUMPRODUCT((成品明细表!$A$6:$A$1000&gt;=$G$4)*(成品明细表!$A$6:$A$1000&lt;=$H$4)*(成品明细表!$C$6:$C$1000=$A803)*(成品明细表!$I$6:$I$1000)))</f>
        <v/>
      </c>
      <c r="H803" s="80" t="str">
        <f t="array" ref="H803">IF(A803="","",VLOOKUP(A803,基础资料!A:E,4,0))</f>
        <v/>
      </c>
      <c r="I803" s="81" t="str">
        <f t="array" ref="I803">IF(OR(A803="",G803=""),"",G803*H803)</f>
        <v/>
      </c>
      <c r="J803" s="79" t="str">
        <f t="array" ref="J803">IF(SUMPRODUCT((成品明细表!$A$6:$A$1000&gt;=$G$4)*(成品明细表!$A$6:$A$1000&lt;=$H$4)*(成品明细表!$C$6:$C$1000=$A803)*(成品明细表!$L$6:$L$1000))=0,"",SUMPRODUCT((成品明细表!$A$6:$A$1000&gt;=$G$4)*(成品明细表!$A$6:$A$1000&lt;=$H$4)*(成品明细表!$C$6:$C$1000=$A803)*(成品明细表!$L$6:$L$1000)))</f>
        <v/>
      </c>
      <c r="K803" s="99" t="str">
        <f t="array" ref="K803">IF(A803="","",VLOOKUP(A803,基础资料!A:E,4,0))</f>
        <v/>
      </c>
      <c r="L803" s="81" t="str">
        <f t="array" ref="L803">IF(OR(A803="",J803=""),"",J803*K803)</f>
        <v/>
      </c>
      <c r="M803" s="79" t="str">
        <f t="array" ref="M803">IF(AND(D803="",G803="",J803=""),"",IF(AND(D803="",G803=""),-J803,IF(AND(D803="",J803=""),-G803,IF(AND(G803="",J803=""),D803,IF(D803="",-G803-J803,IF(G803="",D803-J803,IF(J803="",D803-G803,D803-G803-J803)))))))</f>
        <v/>
      </c>
      <c r="N803" s="99" t="str">
        <f t="array" ref="N803">IF(A803="","",VLOOKUP(A803,基础资料!A:E,4,0))</f>
        <v/>
      </c>
      <c r="O803" s="81" t="str">
        <f t="array" ref="O803">IF(OR(A803="",M803=""),"",N803*M803)</f>
        <v/>
      </c>
    </row>
    <row r="804" spans="1:15" s="44" customFormat="1">
      <c r="A804" s="15"/>
      <c r="B804" s="73"/>
      <c r="C804" s="73"/>
      <c r="D804" s="74" t="str">
        <f t="array" ref="D804">IF(SUMPRODUCT((成品明细表!$A$6:$A$1000&gt;=$G$4)*(成品明细表!$A$6:$A$1000&lt;=$H$4)*(成品明细表!$C$6:$C$1000=$A804)*(成品明细表!$F$6:$F$1000))=0,"",SUMPRODUCT((成品明细表!$A$6:$A$1000&gt;=$G$4)*(成品明细表!$A$6:$A$1000&lt;=$H$4)*(成品明细表!$C$6:$C$1000=$A804)*(成品明细表!$F$6:$F$1000)))</f>
        <v/>
      </c>
      <c r="E804" s="75" t="str">
        <f t="array" ref="E804">IF(A804="","",VLOOKUP(A804,基础资料!A:E,4,0))</f>
        <v/>
      </c>
      <c r="F804" s="76" t="str">
        <f t="array" ref="F804">IF(OR(A804="",D804=""),"",E804*D804)</f>
        <v/>
      </c>
      <c r="G804" s="74" t="str">
        <f t="array" ref="G804">IF(SUMPRODUCT((成品明细表!$A$6:$A$1000&gt;=$G$4)*(成品明细表!$A$6:$A$1000&lt;=$H$4)*(成品明细表!$C$6:$C$1000=$A804)*(成品明细表!$I$6:$I$1000))=0,"",SUMPRODUCT((成品明细表!$A$6:$A$1000&gt;=$G$4)*(成品明细表!$A$6:$A$1000&lt;=$H$4)*(成品明细表!$C$6:$C$1000=$A804)*(成品明细表!$I$6:$I$1000)))</f>
        <v/>
      </c>
      <c r="H804" s="75" t="str">
        <f t="array" ref="H804">IF(A804="","",VLOOKUP(A804,基础资料!A:E,4,0))</f>
        <v/>
      </c>
      <c r="I804" s="76" t="str">
        <f t="array" ref="I804">IF(OR(A804="",G804=""),"",G804*H804)</f>
        <v/>
      </c>
      <c r="J804" s="74" t="str">
        <f t="array" ref="J804">IF(SUMPRODUCT((成品明细表!$A$6:$A$1000&gt;=$G$4)*(成品明细表!$A$6:$A$1000&lt;=$H$4)*(成品明细表!$C$6:$C$1000=$A804)*(成品明细表!$L$6:$L$1000))=0,"",SUMPRODUCT((成品明细表!$A$6:$A$1000&gt;=$G$4)*(成品明细表!$A$6:$A$1000&lt;=$H$4)*(成品明细表!$C$6:$C$1000=$A804)*(成品明细表!$L$6:$L$1000)))</f>
        <v/>
      </c>
      <c r="K804" s="98" t="str">
        <f t="array" ref="K804">IF(A804="","",VLOOKUP(A804,基础资料!A:E,4,0))</f>
        <v/>
      </c>
      <c r="L804" s="76" t="str">
        <f t="array" ref="L804">IF(OR(A804="",J804=""),"",J804*K804)</f>
        <v/>
      </c>
      <c r="M804" s="74" t="str">
        <f t="array" ref="M804">IF(AND(D804="",G804="",J804=""),"",IF(AND(D804="",G804=""),-J804,IF(AND(D804="",J804=""),-G804,IF(AND(G804="",J804=""),D804,IF(D804="",-G804-J804,IF(G804="",D804-J804,IF(J804="",D804-G804,D804-G804-J804)))))))</f>
        <v/>
      </c>
      <c r="N804" s="98" t="str">
        <f t="array" ref="N804">IF(A804="","",VLOOKUP(A804,基础资料!A:E,4,0))</f>
        <v/>
      </c>
      <c r="O804" s="76" t="str">
        <f t="array" ref="O804">IF(OR(A804="",M804=""),"",N804*M804)</f>
        <v/>
      </c>
    </row>
    <row r="805" spans="1:15" s="44" customFormat="1">
      <c r="A805" s="77"/>
      <c r="B805" s="78"/>
      <c r="C805" s="78"/>
      <c r="D805" s="79" t="str">
        <f t="array" ref="D805">IF(SUMPRODUCT((成品明细表!$A$6:$A$1000&gt;=$G$4)*(成品明细表!$A$6:$A$1000&lt;=$H$4)*(成品明细表!$C$6:$C$1000=$A805)*(成品明细表!$F$6:$F$1000))=0,"",SUMPRODUCT((成品明细表!$A$6:$A$1000&gt;=$G$4)*(成品明细表!$A$6:$A$1000&lt;=$H$4)*(成品明细表!$C$6:$C$1000=$A805)*(成品明细表!$F$6:$F$1000)))</f>
        <v/>
      </c>
      <c r="E805" s="80" t="str">
        <f t="array" ref="E805">IF(A805="","",VLOOKUP(A805,基础资料!A:E,4,0))</f>
        <v/>
      </c>
      <c r="F805" s="81" t="str">
        <f t="array" ref="F805">IF(OR(A805="",D805=""),"",E805*D805)</f>
        <v/>
      </c>
      <c r="G805" s="79" t="str">
        <f t="array" ref="G805">IF(SUMPRODUCT((成品明细表!$A$6:$A$1000&gt;=$G$4)*(成品明细表!$A$6:$A$1000&lt;=$H$4)*(成品明细表!$C$6:$C$1000=$A805)*(成品明细表!$I$6:$I$1000))=0,"",SUMPRODUCT((成品明细表!$A$6:$A$1000&gt;=$G$4)*(成品明细表!$A$6:$A$1000&lt;=$H$4)*(成品明细表!$C$6:$C$1000=$A805)*(成品明细表!$I$6:$I$1000)))</f>
        <v/>
      </c>
      <c r="H805" s="80" t="str">
        <f t="array" ref="H805">IF(A805="","",VLOOKUP(A805,基础资料!A:E,4,0))</f>
        <v/>
      </c>
      <c r="I805" s="81" t="str">
        <f t="array" ref="I805">IF(OR(A805="",G805=""),"",G805*H805)</f>
        <v/>
      </c>
      <c r="J805" s="79" t="str">
        <f t="array" ref="J805">IF(SUMPRODUCT((成品明细表!$A$6:$A$1000&gt;=$G$4)*(成品明细表!$A$6:$A$1000&lt;=$H$4)*(成品明细表!$C$6:$C$1000=$A805)*(成品明细表!$L$6:$L$1000))=0,"",SUMPRODUCT((成品明细表!$A$6:$A$1000&gt;=$G$4)*(成品明细表!$A$6:$A$1000&lt;=$H$4)*(成品明细表!$C$6:$C$1000=$A805)*(成品明细表!$L$6:$L$1000)))</f>
        <v/>
      </c>
      <c r="K805" s="99" t="str">
        <f t="array" ref="K805">IF(A805="","",VLOOKUP(A805,基础资料!A:E,4,0))</f>
        <v/>
      </c>
      <c r="L805" s="81" t="str">
        <f t="array" ref="L805">IF(OR(A805="",J805=""),"",J805*K805)</f>
        <v/>
      </c>
      <c r="M805" s="79" t="str">
        <f t="array" ref="M805">IF(AND(D805="",G805="",J805=""),"",IF(AND(D805="",G805=""),-J805,IF(AND(D805="",J805=""),-G805,IF(AND(G805="",J805=""),D805,IF(D805="",-G805-J805,IF(G805="",D805-J805,IF(J805="",D805-G805,D805-G805-J805)))))))</f>
        <v/>
      </c>
      <c r="N805" s="99" t="str">
        <f t="array" ref="N805">IF(A805="","",VLOOKUP(A805,基础资料!A:E,4,0))</f>
        <v/>
      </c>
      <c r="O805" s="81" t="str">
        <f t="array" ref="O805">IF(OR(A805="",M805=""),"",N805*M805)</f>
        <v/>
      </c>
    </row>
    <row r="806" spans="1:15" s="44" customFormat="1">
      <c r="A806" s="15"/>
      <c r="B806" s="73"/>
      <c r="C806" s="73"/>
      <c r="D806" s="74" t="str">
        <f t="array" ref="D806">IF(SUMPRODUCT((成品明细表!$A$6:$A$1000&gt;=$G$4)*(成品明细表!$A$6:$A$1000&lt;=$H$4)*(成品明细表!$C$6:$C$1000=$A806)*(成品明细表!$F$6:$F$1000))=0,"",SUMPRODUCT((成品明细表!$A$6:$A$1000&gt;=$G$4)*(成品明细表!$A$6:$A$1000&lt;=$H$4)*(成品明细表!$C$6:$C$1000=$A806)*(成品明细表!$F$6:$F$1000)))</f>
        <v/>
      </c>
      <c r="E806" s="75" t="str">
        <f t="array" ref="E806">IF(A806="","",VLOOKUP(A806,基础资料!A:E,4,0))</f>
        <v/>
      </c>
      <c r="F806" s="76" t="str">
        <f t="array" ref="F806">IF(OR(A806="",D806=""),"",E806*D806)</f>
        <v/>
      </c>
      <c r="G806" s="74" t="str">
        <f t="array" ref="G806">IF(SUMPRODUCT((成品明细表!$A$6:$A$1000&gt;=$G$4)*(成品明细表!$A$6:$A$1000&lt;=$H$4)*(成品明细表!$C$6:$C$1000=$A806)*(成品明细表!$I$6:$I$1000))=0,"",SUMPRODUCT((成品明细表!$A$6:$A$1000&gt;=$G$4)*(成品明细表!$A$6:$A$1000&lt;=$H$4)*(成品明细表!$C$6:$C$1000=$A806)*(成品明细表!$I$6:$I$1000)))</f>
        <v/>
      </c>
      <c r="H806" s="75" t="str">
        <f t="array" ref="H806">IF(A806="","",VLOOKUP(A806,基础资料!A:E,4,0))</f>
        <v/>
      </c>
      <c r="I806" s="76" t="str">
        <f t="array" ref="I806">IF(OR(A806="",G806=""),"",G806*H806)</f>
        <v/>
      </c>
      <c r="J806" s="74" t="str">
        <f t="array" ref="J806">IF(SUMPRODUCT((成品明细表!$A$6:$A$1000&gt;=$G$4)*(成品明细表!$A$6:$A$1000&lt;=$H$4)*(成品明细表!$C$6:$C$1000=$A806)*(成品明细表!$L$6:$L$1000))=0,"",SUMPRODUCT((成品明细表!$A$6:$A$1000&gt;=$G$4)*(成品明细表!$A$6:$A$1000&lt;=$H$4)*(成品明细表!$C$6:$C$1000=$A806)*(成品明细表!$L$6:$L$1000)))</f>
        <v/>
      </c>
      <c r="K806" s="98" t="str">
        <f t="array" ref="K806">IF(A806="","",VLOOKUP(A806,基础资料!A:E,4,0))</f>
        <v/>
      </c>
      <c r="L806" s="76" t="str">
        <f t="array" ref="L806">IF(OR(A806="",J806=""),"",J806*K806)</f>
        <v/>
      </c>
      <c r="M806" s="74" t="str">
        <f t="array" ref="M806">IF(AND(D806="",G806="",J806=""),"",IF(AND(D806="",G806=""),-J806,IF(AND(D806="",J806=""),-G806,IF(AND(G806="",J806=""),D806,IF(D806="",-G806-J806,IF(G806="",D806-J806,IF(J806="",D806-G806,D806-G806-J806)))))))</f>
        <v/>
      </c>
      <c r="N806" s="98" t="str">
        <f t="array" ref="N806">IF(A806="","",VLOOKUP(A806,基础资料!A:E,4,0))</f>
        <v/>
      </c>
      <c r="O806" s="76" t="str">
        <f t="array" ref="O806">IF(OR(A806="",M806=""),"",N806*M806)</f>
        <v/>
      </c>
    </row>
    <row r="807" spans="1:15" s="44" customFormat="1">
      <c r="A807" s="77"/>
      <c r="B807" s="78"/>
      <c r="C807" s="78"/>
      <c r="D807" s="79" t="str">
        <f t="array" ref="D807">IF(SUMPRODUCT((成品明细表!$A$6:$A$1000&gt;=$G$4)*(成品明细表!$A$6:$A$1000&lt;=$H$4)*(成品明细表!$C$6:$C$1000=$A807)*(成品明细表!$F$6:$F$1000))=0,"",SUMPRODUCT((成品明细表!$A$6:$A$1000&gt;=$G$4)*(成品明细表!$A$6:$A$1000&lt;=$H$4)*(成品明细表!$C$6:$C$1000=$A807)*(成品明细表!$F$6:$F$1000)))</f>
        <v/>
      </c>
      <c r="E807" s="80" t="str">
        <f t="array" ref="E807">IF(A807="","",VLOOKUP(A807,基础资料!A:E,4,0))</f>
        <v/>
      </c>
      <c r="F807" s="81" t="str">
        <f t="array" ref="F807">IF(OR(A807="",D807=""),"",E807*D807)</f>
        <v/>
      </c>
      <c r="G807" s="79" t="str">
        <f t="array" ref="G807">IF(SUMPRODUCT((成品明细表!$A$6:$A$1000&gt;=$G$4)*(成品明细表!$A$6:$A$1000&lt;=$H$4)*(成品明细表!$C$6:$C$1000=$A807)*(成品明细表!$I$6:$I$1000))=0,"",SUMPRODUCT((成品明细表!$A$6:$A$1000&gt;=$G$4)*(成品明细表!$A$6:$A$1000&lt;=$H$4)*(成品明细表!$C$6:$C$1000=$A807)*(成品明细表!$I$6:$I$1000)))</f>
        <v/>
      </c>
      <c r="H807" s="80" t="str">
        <f t="array" ref="H807">IF(A807="","",VLOOKUP(A807,基础资料!A:E,4,0))</f>
        <v/>
      </c>
      <c r="I807" s="81" t="str">
        <f t="array" ref="I807">IF(OR(A807="",G807=""),"",G807*H807)</f>
        <v/>
      </c>
      <c r="J807" s="79" t="str">
        <f t="array" ref="J807">IF(SUMPRODUCT((成品明细表!$A$6:$A$1000&gt;=$G$4)*(成品明细表!$A$6:$A$1000&lt;=$H$4)*(成品明细表!$C$6:$C$1000=$A807)*(成品明细表!$L$6:$L$1000))=0,"",SUMPRODUCT((成品明细表!$A$6:$A$1000&gt;=$G$4)*(成品明细表!$A$6:$A$1000&lt;=$H$4)*(成品明细表!$C$6:$C$1000=$A807)*(成品明细表!$L$6:$L$1000)))</f>
        <v/>
      </c>
      <c r="K807" s="99" t="str">
        <f t="array" ref="K807">IF(A807="","",VLOOKUP(A807,基础资料!A:E,4,0))</f>
        <v/>
      </c>
      <c r="L807" s="81" t="str">
        <f t="array" ref="L807">IF(OR(A807="",J807=""),"",J807*K807)</f>
        <v/>
      </c>
      <c r="M807" s="79" t="str">
        <f t="array" ref="M807">IF(AND(D807="",G807="",J807=""),"",IF(AND(D807="",G807=""),-J807,IF(AND(D807="",J807=""),-G807,IF(AND(G807="",J807=""),D807,IF(D807="",-G807-J807,IF(G807="",D807-J807,IF(J807="",D807-G807,D807-G807-J807)))))))</f>
        <v/>
      </c>
      <c r="N807" s="99" t="str">
        <f t="array" ref="N807">IF(A807="","",VLOOKUP(A807,基础资料!A:E,4,0))</f>
        <v/>
      </c>
      <c r="O807" s="81" t="str">
        <f t="array" ref="O807">IF(OR(A807="",M807=""),"",N807*M807)</f>
        <v/>
      </c>
    </row>
    <row r="808" spans="1:15" s="44" customFormat="1">
      <c r="A808" s="15"/>
      <c r="B808" s="73"/>
      <c r="C808" s="73"/>
      <c r="D808" s="74" t="str">
        <f t="array" ref="D808">IF(SUMPRODUCT((成品明细表!$A$6:$A$1000&gt;=$G$4)*(成品明细表!$A$6:$A$1000&lt;=$H$4)*(成品明细表!$C$6:$C$1000=$A808)*(成品明细表!$F$6:$F$1000))=0,"",SUMPRODUCT((成品明细表!$A$6:$A$1000&gt;=$G$4)*(成品明细表!$A$6:$A$1000&lt;=$H$4)*(成品明细表!$C$6:$C$1000=$A808)*(成品明细表!$F$6:$F$1000)))</f>
        <v/>
      </c>
      <c r="E808" s="75" t="str">
        <f t="array" ref="E808">IF(A808="","",VLOOKUP(A808,基础资料!A:E,4,0))</f>
        <v/>
      </c>
      <c r="F808" s="76" t="str">
        <f t="array" ref="F808">IF(OR(A808="",D808=""),"",E808*D808)</f>
        <v/>
      </c>
      <c r="G808" s="74" t="str">
        <f t="array" ref="G808">IF(SUMPRODUCT((成品明细表!$A$6:$A$1000&gt;=$G$4)*(成品明细表!$A$6:$A$1000&lt;=$H$4)*(成品明细表!$C$6:$C$1000=$A808)*(成品明细表!$I$6:$I$1000))=0,"",SUMPRODUCT((成品明细表!$A$6:$A$1000&gt;=$G$4)*(成品明细表!$A$6:$A$1000&lt;=$H$4)*(成品明细表!$C$6:$C$1000=$A808)*(成品明细表!$I$6:$I$1000)))</f>
        <v/>
      </c>
      <c r="H808" s="75" t="str">
        <f t="array" ref="H808">IF(A808="","",VLOOKUP(A808,基础资料!A:E,4,0))</f>
        <v/>
      </c>
      <c r="I808" s="76" t="str">
        <f t="array" ref="I808">IF(OR(A808="",G808=""),"",G808*H808)</f>
        <v/>
      </c>
      <c r="J808" s="74" t="str">
        <f t="array" ref="J808">IF(SUMPRODUCT((成品明细表!$A$6:$A$1000&gt;=$G$4)*(成品明细表!$A$6:$A$1000&lt;=$H$4)*(成品明细表!$C$6:$C$1000=$A808)*(成品明细表!$L$6:$L$1000))=0,"",SUMPRODUCT((成品明细表!$A$6:$A$1000&gt;=$G$4)*(成品明细表!$A$6:$A$1000&lt;=$H$4)*(成品明细表!$C$6:$C$1000=$A808)*(成品明细表!$L$6:$L$1000)))</f>
        <v/>
      </c>
      <c r="K808" s="98" t="str">
        <f t="array" ref="K808">IF(A808="","",VLOOKUP(A808,基础资料!A:E,4,0))</f>
        <v/>
      </c>
      <c r="L808" s="76" t="str">
        <f t="array" ref="L808">IF(OR(A808="",J808=""),"",J808*K808)</f>
        <v/>
      </c>
      <c r="M808" s="74" t="str">
        <f t="array" ref="M808">IF(AND(D808="",G808="",J808=""),"",IF(AND(D808="",G808=""),-J808,IF(AND(D808="",J808=""),-G808,IF(AND(G808="",J808=""),D808,IF(D808="",-G808-J808,IF(G808="",D808-J808,IF(J808="",D808-G808,D808-G808-J808)))))))</f>
        <v/>
      </c>
      <c r="N808" s="98" t="str">
        <f t="array" ref="N808">IF(A808="","",VLOOKUP(A808,基础资料!A:E,4,0))</f>
        <v/>
      </c>
      <c r="O808" s="76" t="str">
        <f t="array" ref="O808">IF(OR(A808="",M808=""),"",N808*M808)</f>
        <v/>
      </c>
    </row>
    <row r="809" spans="1:15" s="44" customFormat="1">
      <c r="A809" s="77"/>
      <c r="B809" s="78"/>
      <c r="C809" s="78"/>
      <c r="D809" s="79" t="str">
        <f t="array" ref="D809">IF(SUMPRODUCT((成品明细表!$A$6:$A$1000&gt;=$G$4)*(成品明细表!$A$6:$A$1000&lt;=$H$4)*(成品明细表!$C$6:$C$1000=$A809)*(成品明细表!$F$6:$F$1000))=0,"",SUMPRODUCT((成品明细表!$A$6:$A$1000&gt;=$G$4)*(成品明细表!$A$6:$A$1000&lt;=$H$4)*(成品明细表!$C$6:$C$1000=$A809)*(成品明细表!$F$6:$F$1000)))</f>
        <v/>
      </c>
      <c r="E809" s="80" t="str">
        <f t="array" ref="E809">IF(A809="","",VLOOKUP(A809,基础资料!A:E,4,0))</f>
        <v/>
      </c>
      <c r="F809" s="81" t="str">
        <f t="array" ref="F809">IF(OR(A809="",D809=""),"",E809*D809)</f>
        <v/>
      </c>
      <c r="G809" s="79" t="str">
        <f t="array" ref="G809">IF(SUMPRODUCT((成品明细表!$A$6:$A$1000&gt;=$G$4)*(成品明细表!$A$6:$A$1000&lt;=$H$4)*(成品明细表!$C$6:$C$1000=$A809)*(成品明细表!$I$6:$I$1000))=0,"",SUMPRODUCT((成品明细表!$A$6:$A$1000&gt;=$G$4)*(成品明细表!$A$6:$A$1000&lt;=$H$4)*(成品明细表!$C$6:$C$1000=$A809)*(成品明细表!$I$6:$I$1000)))</f>
        <v/>
      </c>
      <c r="H809" s="80" t="str">
        <f t="array" ref="H809">IF(A809="","",VLOOKUP(A809,基础资料!A:E,4,0))</f>
        <v/>
      </c>
      <c r="I809" s="81" t="str">
        <f t="array" ref="I809">IF(OR(A809="",G809=""),"",G809*H809)</f>
        <v/>
      </c>
      <c r="J809" s="79" t="str">
        <f t="array" ref="J809">IF(SUMPRODUCT((成品明细表!$A$6:$A$1000&gt;=$G$4)*(成品明细表!$A$6:$A$1000&lt;=$H$4)*(成品明细表!$C$6:$C$1000=$A809)*(成品明细表!$L$6:$L$1000))=0,"",SUMPRODUCT((成品明细表!$A$6:$A$1000&gt;=$G$4)*(成品明细表!$A$6:$A$1000&lt;=$H$4)*(成品明细表!$C$6:$C$1000=$A809)*(成品明细表!$L$6:$L$1000)))</f>
        <v/>
      </c>
      <c r="K809" s="99" t="str">
        <f t="array" ref="K809">IF(A809="","",VLOOKUP(A809,基础资料!A:E,4,0))</f>
        <v/>
      </c>
      <c r="L809" s="81" t="str">
        <f t="array" ref="L809">IF(OR(A809="",J809=""),"",J809*K809)</f>
        <v/>
      </c>
      <c r="M809" s="79" t="str">
        <f t="array" ref="M809">IF(AND(D809="",G809="",J809=""),"",IF(AND(D809="",G809=""),-J809,IF(AND(D809="",J809=""),-G809,IF(AND(G809="",J809=""),D809,IF(D809="",-G809-J809,IF(G809="",D809-J809,IF(J809="",D809-G809,D809-G809-J809)))))))</f>
        <v/>
      </c>
      <c r="N809" s="99" t="str">
        <f t="array" ref="N809">IF(A809="","",VLOOKUP(A809,基础资料!A:E,4,0))</f>
        <v/>
      </c>
      <c r="O809" s="81" t="str">
        <f t="array" ref="O809">IF(OR(A809="",M809=""),"",N809*M809)</f>
        <v/>
      </c>
    </row>
    <row r="810" spans="1:15" s="44" customFormat="1">
      <c r="A810" s="15"/>
      <c r="B810" s="73"/>
      <c r="C810" s="73"/>
      <c r="D810" s="74" t="str">
        <f t="array" ref="D810">IF(SUMPRODUCT((成品明细表!$A$6:$A$1000&gt;=$G$4)*(成品明细表!$A$6:$A$1000&lt;=$H$4)*(成品明细表!$C$6:$C$1000=$A810)*(成品明细表!$F$6:$F$1000))=0,"",SUMPRODUCT((成品明细表!$A$6:$A$1000&gt;=$G$4)*(成品明细表!$A$6:$A$1000&lt;=$H$4)*(成品明细表!$C$6:$C$1000=$A810)*(成品明细表!$F$6:$F$1000)))</f>
        <v/>
      </c>
      <c r="E810" s="75" t="str">
        <f t="array" ref="E810">IF(A810="","",VLOOKUP(A810,基础资料!A:E,4,0))</f>
        <v/>
      </c>
      <c r="F810" s="76" t="str">
        <f t="array" ref="F810">IF(OR(A810="",D810=""),"",E810*D810)</f>
        <v/>
      </c>
      <c r="G810" s="74" t="str">
        <f t="array" ref="G810">IF(SUMPRODUCT((成品明细表!$A$6:$A$1000&gt;=$G$4)*(成品明细表!$A$6:$A$1000&lt;=$H$4)*(成品明细表!$C$6:$C$1000=$A810)*(成品明细表!$I$6:$I$1000))=0,"",SUMPRODUCT((成品明细表!$A$6:$A$1000&gt;=$G$4)*(成品明细表!$A$6:$A$1000&lt;=$H$4)*(成品明细表!$C$6:$C$1000=$A810)*(成品明细表!$I$6:$I$1000)))</f>
        <v/>
      </c>
      <c r="H810" s="75" t="str">
        <f t="array" ref="H810">IF(A810="","",VLOOKUP(A810,基础资料!A:E,4,0))</f>
        <v/>
      </c>
      <c r="I810" s="76" t="str">
        <f t="array" ref="I810">IF(OR(A810="",G810=""),"",G810*H810)</f>
        <v/>
      </c>
      <c r="J810" s="74" t="str">
        <f t="array" ref="J810">IF(SUMPRODUCT((成品明细表!$A$6:$A$1000&gt;=$G$4)*(成品明细表!$A$6:$A$1000&lt;=$H$4)*(成品明细表!$C$6:$C$1000=$A810)*(成品明细表!$L$6:$L$1000))=0,"",SUMPRODUCT((成品明细表!$A$6:$A$1000&gt;=$G$4)*(成品明细表!$A$6:$A$1000&lt;=$H$4)*(成品明细表!$C$6:$C$1000=$A810)*(成品明细表!$L$6:$L$1000)))</f>
        <v/>
      </c>
      <c r="K810" s="98" t="str">
        <f t="array" ref="K810">IF(A810="","",VLOOKUP(A810,基础资料!A:E,4,0))</f>
        <v/>
      </c>
      <c r="L810" s="76" t="str">
        <f t="array" ref="L810">IF(OR(A810="",J810=""),"",J810*K810)</f>
        <v/>
      </c>
      <c r="M810" s="74" t="str">
        <f t="array" ref="M810">IF(AND(D810="",G810="",J810=""),"",IF(AND(D810="",G810=""),-J810,IF(AND(D810="",J810=""),-G810,IF(AND(G810="",J810=""),D810,IF(D810="",-G810-J810,IF(G810="",D810-J810,IF(J810="",D810-G810,D810-G810-J810)))))))</f>
        <v/>
      </c>
      <c r="N810" s="98" t="str">
        <f t="array" ref="N810">IF(A810="","",VLOOKUP(A810,基础资料!A:E,4,0))</f>
        <v/>
      </c>
      <c r="O810" s="76" t="str">
        <f t="array" ref="O810">IF(OR(A810="",M810=""),"",N810*M810)</f>
        <v/>
      </c>
    </row>
    <row r="811" spans="1:15" s="44" customFormat="1">
      <c r="A811" s="77"/>
      <c r="B811" s="78"/>
      <c r="C811" s="78"/>
      <c r="D811" s="79" t="str">
        <f t="array" ref="D811">IF(SUMPRODUCT((成品明细表!$A$6:$A$1000&gt;=$G$4)*(成品明细表!$A$6:$A$1000&lt;=$H$4)*(成品明细表!$C$6:$C$1000=$A811)*(成品明细表!$F$6:$F$1000))=0,"",SUMPRODUCT((成品明细表!$A$6:$A$1000&gt;=$G$4)*(成品明细表!$A$6:$A$1000&lt;=$H$4)*(成品明细表!$C$6:$C$1000=$A811)*(成品明细表!$F$6:$F$1000)))</f>
        <v/>
      </c>
      <c r="E811" s="80" t="str">
        <f t="array" ref="E811">IF(A811="","",VLOOKUP(A811,基础资料!A:E,4,0))</f>
        <v/>
      </c>
      <c r="F811" s="81" t="str">
        <f t="array" ref="F811">IF(OR(A811="",D811=""),"",E811*D811)</f>
        <v/>
      </c>
      <c r="G811" s="79" t="str">
        <f t="array" ref="G811">IF(SUMPRODUCT((成品明细表!$A$6:$A$1000&gt;=$G$4)*(成品明细表!$A$6:$A$1000&lt;=$H$4)*(成品明细表!$C$6:$C$1000=$A811)*(成品明细表!$I$6:$I$1000))=0,"",SUMPRODUCT((成品明细表!$A$6:$A$1000&gt;=$G$4)*(成品明细表!$A$6:$A$1000&lt;=$H$4)*(成品明细表!$C$6:$C$1000=$A811)*(成品明细表!$I$6:$I$1000)))</f>
        <v/>
      </c>
      <c r="H811" s="80" t="str">
        <f t="array" ref="H811">IF(A811="","",VLOOKUP(A811,基础资料!A:E,4,0))</f>
        <v/>
      </c>
      <c r="I811" s="81" t="str">
        <f t="array" ref="I811">IF(OR(A811="",G811=""),"",G811*H811)</f>
        <v/>
      </c>
      <c r="J811" s="79" t="str">
        <f t="array" ref="J811">IF(SUMPRODUCT((成品明细表!$A$6:$A$1000&gt;=$G$4)*(成品明细表!$A$6:$A$1000&lt;=$H$4)*(成品明细表!$C$6:$C$1000=$A811)*(成品明细表!$L$6:$L$1000))=0,"",SUMPRODUCT((成品明细表!$A$6:$A$1000&gt;=$G$4)*(成品明细表!$A$6:$A$1000&lt;=$H$4)*(成品明细表!$C$6:$C$1000=$A811)*(成品明细表!$L$6:$L$1000)))</f>
        <v/>
      </c>
      <c r="K811" s="99" t="str">
        <f t="array" ref="K811">IF(A811="","",VLOOKUP(A811,基础资料!A:E,4,0))</f>
        <v/>
      </c>
      <c r="L811" s="81" t="str">
        <f t="array" ref="L811">IF(OR(A811="",J811=""),"",J811*K811)</f>
        <v/>
      </c>
      <c r="M811" s="79" t="str">
        <f t="array" ref="M811">IF(AND(D811="",G811="",J811=""),"",IF(AND(D811="",G811=""),-J811,IF(AND(D811="",J811=""),-G811,IF(AND(G811="",J811=""),D811,IF(D811="",-G811-J811,IF(G811="",D811-J811,IF(J811="",D811-G811,D811-G811-J811)))))))</f>
        <v/>
      </c>
      <c r="N811" s="99" t="str">
        <f t="array" ref="N811">IF(A811="","",VLOOKUP(A811,基础资料!A:E,4,0))</f>
        <v/>
      </c>
      <c r="O811" s="81" t="str">
        <f t="array" ref="O811">IF(OR(A811="",M811=""),"",N811*M811)</f>
        <v/>
      </c>
    </row>
    <row r="812" spans="1:15" s="44" customFormat="1">
      <c r="A812" s="15"/>
      <c r="B812" s="73"/>
      <c r="C812" s="73"/>
      <c r="D812" s="74" t="str">
        <f t="array" ref="D812">IF(SUMPRODUCT((成品明细表!$A$6:$A$1000&gt;=$G$4)*(成品明细表!$A$6:$A$1000&lt;=$H$4)*(成品明细表!$C$6:$C$1000=$A812)*(成品明细表!$F$6:$F$1000))=0,"",SUMPRODUCT((成品明细表!$A$6:$A$1000&gt;=$G$4)*(成品明细表!$A$6:$A$1000&lt;=$H$4)*(成品明细表!$C$6:$C$1000=$A812)*(成品明细表!$F$6:$F$1000)))</f>
        <v/>
      </c>
      <c r="E812" s="75" t="str">
        <f t="array" ref="E812">IF(A812="","",VLOOKUP(A812,基础资料!A:E,4,0))</f>
        <v/>
      </c>
      <c r="F812" s="76" t="str">
        <f t="array" ref="F812">IF(OR(A812="",D812=""),"",E812*D812)</f>
        <v/>
      </c>
      <c r="G812" s="74" t="str">
        <f t="array" ref="G812">IF(SUMPRODUCT((成品明细表!$A$6:$A$1000&gt;=$G$4)*(成品明细表!$A$6:$A$1000&lt;=$H$4)*(成品明细表!$C$6:$C$1000=$A812)*(成品明细表!$I$6:$I$1000))=0,"",SUMPRODUCT((成品明细表!$A$6:$A$1000&gt;=$G$4)*(成品明细表!$A$6:$A$1000&lt;=$H$4)*(成品明细表!$C$6:$C$1000=$A812)*(成品明细表!$I$6:$I$1000)))</f>
        <v/>
      </c>
      <c r="H812" s="75" t="str">
        <f t="array" ref="H812">IF(A812="","",VLOOKUP(A812,基础资料!A:E,4,0))</f>
        <v/>
      </c>
      <c r="I812" s="76" t="str">
        <f t="array" ref="I812">IF(OR(A812="",G812=""),"",G812*H812)</f>
        <v/>
      </c>
      <c r="J812" s="74" t="str">
        <f t="array" ref="J812">IF(SUMPRODUCT((成品明细表!$A$6:$A$1000&gt;=$G$4)*(成品明细表!$A$6:$A$1000&lt;=$H$4)*(成品明细表!$C$6:$C$1000=$A812)*(成品明细表!$L$6:$L$1000))=0,"",SUMPRODUCT((成品明细表!$A$6:$A$1000&gt;=$G$4)*(成品明细表!$A$6:$A$1000&lt;=$H$4)*(成品明细表!$C$6:$C$1000=$A812)*(成品明细表!$L$6:$L$1000)))</f>
        <v/>
      </c>
      <c r="K812" s="98" t="str">
        <f t="array" ref="K812">IF(A812="","",VLOOKUP(A812,基础资料!A:E,4,0))</f>
        <v/>
      </c>
      <c r="L812" s="76" t="str">
        <f t="array" ref="L812">IF(OR(A812="",J812=""),"",J812*K812)</f>
        <v/>
      </c>
      <c r="M812" s="74" t="str">
        <f t="array" ref="M812">IF(AND(D812="",G812="",J812=""),"",IF(AND(D812="",G812=""),-J812,IF(AND(D812="",J812=""),-G812,IF(AND(G812="",J812=""),D812,IF(D812="",-G812-J812,IF(G812="",D812-J812,IF(J812="",D812-G812,D812-G812-J812)))))))</f>
        <v/>
      </c>
      <c r="N812" s="98" t="str">
        <f t="array" ref="N812">IF(A812="","",VLOOKUP(A812,基础资料!A:E,4,0))</f>
        <v/>
      </c>
      <c r="O812" s="76" t="str">
        <f t="array" ref="O812">IF(OR(A812="",M812=""),"",N812*M812)</f>
        <v/>
      </c>
    </row>
    <row r="813" spans="1:15" s="44" customFormat="1">
      <c r="A813" s="77"/>
      <c r="B813" s="78"/>
      <c r="C813" s="78"/>
      <c r="D813" s="79" t="str">
        <f t="array" ref="D813">IF(SUMPRODUCT((成品明细表!$A$6:$A$1000&gt;=$G$4)*(成品明细表!$A$6:$A$1000&lt;=$H$4)*(成品明细表!$C$6:$C$1000=$A813)*(成品明细表!$F$6:$F$1000))=0,"",SUMPRODUCT((成品明细表!$A$6:$A$1000&gt;=$G$4)*(成品明细表!$A$6:$A$1000&lt;=$H$4)*(成品明细表!$C$6:$C$1000=$A813)*(成品明细表!$F$6:$F$1000)))</f>
        <v/>
      </c>
      <c r="E813" s="80" t="str">
        <f t="array" ref="E813">IF(A813="","",VLOOKUP(A813,基础资料!A:E,4,0))</f>
        <v/>
      </c>
      <c r="F813" s="81" t="str">
        <f t="array" ref="F813">IF(OR(A813="",D813=""),"",E813*D813)</f>
        <v/>
      </c>
      <c r="G813" s="79" t="str">
        <f t="array" ref="G813">IF(SUMPRODUCT((成品明细表!$A$6:$A$1000&gt;=$G$4)*(成品明细表!$A$6:$A$1000&lt;=$H$4)*(成品明细表!$C$6:$C$1000=$A813)*(成品明细表!$I$6:$I$1000))=0,"",SUMPRODUCT((成品明细表!$A$6:$A$1000&gt;=$G$4)*(成品明细表!$A$6:$A$1000&lt;=$H$4)*(成品明细表!$C$6:$C$1000=$A813)*(成品明细表!$I$6:$I$1000)))</f>
        <v/>
      </c>
      <c r="H813" s="80" t="str">
        <f t="array" ref="H813">IF(A813="","",VLOOKUP(A813,基础资料!A:E,4,0))</f>
        <v/>
      </c>
      <c r="I813" s="81" t="str">
        <f t="array" ref="I813">IF(OR(A813="",G813=""),"",G813*H813)</f>
        <v/>
      </c>
      <c r="J813" s="79" t="str">
        <f t="array" ref="J813">IF(SUMPRODUCT((成品明细表!$A$6:$A$1000&gt;=$G$4)*(成品明细表!$A$6:$A$1000&lt;=$H$4)*(成品明细表!$C$6:$C$1000=$A813)*(成品明细表!$L$6:$L$1000))=0,"",SUMPRODUCT((成品明细表!$A$6:$A$1000&gt;=$G$4)*(成品明细表!$A$6:$A$1000&lt;=$H$4)*(成品明细表!$C$6:$C$1000=$A813)*(成品明细表!$L$6:$L$1000)))</f>
        <v/>
      </c>
      <c r="K813" s="99" t="str">
        <f t="array" ref="K813">IF(A813="","",VLOOKUP(A813,基础资料!A:E,4,0))</f>
        <v/>
      </c>
      <c r="L813" s="81" t="str">
        <f t="array" ref="L813">IF(OR(A813="",J813=""),"",J813*K813)</f>
        <v/>
      </c>
      <c r="M813" s="79" t="str">
        <f t="array" ref="M813">IF(AND(D813="",G813="",J813=""),"",IF(AND(D813="",G813=""),-J813,IF(AND(D813="",J813=""),-G813,IF(AND(G813="",J813=""),D813,IF(D813="",-G813-J813,IF(G813="",D813-J813,IF(J813="",D813-G813,D813-G813-J813)))))))</f>
        <v/>
      </c>
      <c r="N813" s="99" t="str">
        <f t="array" ref="N813">IF(A813="","",VLOOKUP(A813,基础资料!A:E,4,0))</f>
        <v/>
      </c>
      <c r="O813" s="81" t="str">
        <f t="array" ref="O813">IF(OR(A813="",M813=""),"",N813*M813)</f>
        <v/>
      </c>
    </row>
    <row r="814" spans="1:15" s="44" customFormat="1">
      <c r="A814" s="15"/>
      <c r="B814" s="73"/>
      <c r="C814" s="73"/>
      <c r="D814" s="74" t="str">
        <f t="array" ref="D814">IF(SUMPRODUCT((成品明细表!$A$6:$A$1000&gt;=$G$4)*(成品明细表!$A$6:$A$1000&lt;=$H$4)*(成品明细表!$C$6:$C$1000=$A814)*(成品明细表!$F$6:$F$1000))=0,"",SUMPRODUCT((成品明细表!$A$6:$A$1000&gt;=$G$4)*(成品明细表!$A$6:$A$1000&lt;=$H$4)*(成品明细表!$C$6:$C$1000=$A814)*(成品明细表!$F$6:$F$1000)))</f>
        <v/>
      </c>
      <c r="E814" s="75" t="str">
        <f t="array" ref="E814">IF(A814="","",VLOOKUP(A814,基础资料!A:E,4,0))</f>
        <v/>
      </c>
      <c r="F814" s="76" t="str">
        <f t="array" ref="F814">IF(OR(A814="",D814=""),"",E814*D814)</f>
        <v/>
      </c>
      <c r="G814" s="74" t="str">
        <f t="array" ref="G814">IF(SUMPRODUCT((成品明细表!$A$6:$A$1000&gt;=$G$4)*(成品明细表!$A$6:$A$1000&lt;=$H$4)*(成品明细表!$C$6:$C$1000=$A814)*(成品明细表!$I$6:$I$1000))=0,"",SUMPRODUCT((成品明细表!$A$6:$A$1000&gt;=$G$4)*(成品明细表!$A$6:$A$1000&lt;=$H$4)*(成品明细表!$C$6:$C$1000=$A814)*(成品明细表!$I$6:$I$1000)))</f>
        <v/>
      </c>
      <c r="H814" s="75" t="str">
        <f t="array" ref="H814">IF(A814="","",VLOOKUP(A814,基础资料!A:E,4,0))</f>
        <v/>
      </c>
      <c r="I814" s="76" t="str">
        <f t="array" ref="I814">IF(OR(A814="",G814=""),"",G814*H814)</f>
        <v/>
      </c>
      <c r="J814" s="74" t="str">
        <f t="array" ref="J814">IF(SUMPRODUCT((成品明细表!$A$6:$A$1000&gt;=$G$4)*(成品明细表!$A$6:$A$1000&lt;=$H$4)*(成品明细表!$C$6:$C$1000=$A814)*(成品明细表!$L$6:$L$1000))=0,"",SUMPRODUCT((成品明细表!$A$6:$A$1000&gt;=$G$4)*(成品明细表!$A$6:$A$1000&lt;=$H$4)*(成品明细表!$C$6:$C$1000=$A814)*(成品明细表!$L$6:$L$1000)))</f>
        <v/>
      </c>
      <c r="K814" s="98" t="str">
        <f t="array" ref="K814">IF(A814="","",VLOOKUP(A814,基础资料!A:E,4,0))</f>
        <v/>
      </c>
      <c r="L814" s="76" t="str">
        <f t="array" ref="L814">IF(OR(A814="",J814=""),"",J814*K814)</f>
        <v/>
      </c>
      <c r="M814" s="74" t="str">
        <f t="array" ref="M814">IF(AND(D814="",G814="",J814=""),"",IF(AND(D814="",G814=""),-J814,IF(AND(D814="",J814=""),-G814,IF(AND(G814="",J814=""),D814,IF(D814="",-G814-J814,IF(G814="",D814-J814,IF(J814="",D814-G814,D814-G814-J814)))))))</f>
        <v/>
      </c>
      <c r="N814" s="98" t="str">
        <f t="array" ref="N814">IF(A814="","",VLOOKUP(A814,基础资料!A:E,4,0))</f>
        <v/>
      </c>
      <c r="O814" s="76" t="str">
        <f t="array" ref="O814">IF(OR(A814="",M814=""),"",N814*M814)</f>
        <v/>
      </c>
    </row>
    <row r="815" spans="1:15" s="44" customFormat="1">
      <c r="A815" s="77"/>
      <c r="B815" s="78"/>
      <c r="C815" s="78"/>
      <c r="D815" s="79" t="str">
        <f t="array" ref="D815">IF(SUMPRODUCT((成品明细表!$A$6:$A$1000&gt;=$G$4)*(成品明细表!$A$6:$A$1000&lt;=$H$4)*(成品明细表!$C$6:$C$1000=$A815)*(成品明细表!$F$6:$F$1000))=0,"",SUMPRODUCT((成品明细表!$A$6:$A$1000&gt;=$G$4)*(成品明细表!$A$6:$A$1000&lt;=$H$4)*(成品明细表!$C$6:$C$1000=$A815)*(成品明细表!$F$6:$F$1000)))</f>
        <v/>
      </c>
      <c r="E815" s="80" t="str">
        <f t="array" ref="E815">IF(A815="","",VLOOKUP(A815,基础资料!A:E,4,0))</f>
        <v/>
      </c>
      <c r="F815" s="81" t="str">
        <f t="array" ref="F815">IF(OR(A815="",D815=""),"",E815*D815)</f>
        <v/>
      </c>
      <c r="G815" s="79" t="str">
        <f t="array" ref="G815">IF(SUMPRODUCT((成品明细表!$A$6:$A$1000&gt;=$G$4)*(成品明细表!$A$6:$A$1000&lt;=$H$4)*(成品明细表!$C$6:$C$1000=$A815)*(成品明细表!$I$6:$I$1000))=0,"",SUMPRODUCT((成品明细表!$A$6:$A$1000&gt;=$G$4)*(成品明细表!$A$6:$A$1000&lt;=$H$4)*(成品明细表!$C$6:$C$1000=$A815)*(成品明细表!$I$6:$I$1000)))</f>
        <v/>
      </c>
      <c r="H815" s="80" t="str">
        <f t="array" ref="H815">IF(A815="","",VLOOKUP(A815,基础资料!A:E,4,0))</f>
        <v/>
      </c>
      <c r="I815" s="81" t="str">
        <f t="array" ref="I815">IF(OR(A815="",G815=""),"",G815*H815)</f>
        <v/>
      </c>
      <c r="J815" s="79" t="str">
        <f t="array" ref="J815">IF(SUMPRODUCT((成品明细表!$A$6:$A$1000&gt;=$G$4)*(成品明细表!$A$6:$A$1000&lt;=$H$4)*(成品明细表!$C$6:$C$1000=$A815)*(成品明细表!$L$6:$L$1000))=0,"",SUMPRODUCT((成品明细表!$A$6:$A$1000&gt;=$G$4)*(成品明细表!$A$6:$A$1000&lt;=$H$4)*(成品明细表!$C$6:$C$1000=$A815)*(成品明细表!$L$6:$L$1000)))</f>
        <v/>
      </c>
      <c r="K815" s="99" t="str">
        <f t="array" ref="K815">IF(A815="","",VLOOKUP(A815,基础资料!A:E,4,0))</f>
        <v/>
      </c>
      <c r="L815" s="81" t="str">
        <f t="array" ref="L815">IF(OR(A815="",J815=""),"",J815*K815)</f>
        <v/>
      </c>
      <c r="M815" s="79" t="str">
        <f t="array" ref="M815">IF(AND(D815="",G815="",J815=""),"",IF(AND(D815="",G815=""),-J815,IF(AND(D815="",J815=""),-G815,IF(AND(G815="",J815=""),D815,IF(D815="",-G815-J815,IF(G815="",D815-J815,IF(J815="",D815-G815,D815-G815-J815)))))))</f>
        <v/>
      </c>
      <c r="N815" s="99" t="str">
        <f t="array" ref="N815">IF(A815="","",VLOOKUP(A815,基础资料!A:E,4,0))</f>
        <v/>
      </c>
      <c r="O815" s="81" t="str">
        <f t="array" ref="O815">IF(OR(A815="",M815=""),"",N815*M815)</f>
        <v/>
      </c>
    </row>
    <row r="816" spans="1:15" s="44" customFormat="1">
      <c r="A816" s="15"/>
      <c r="B816" s="73"/>
      <c r="C816" s="73"/>
      <c r="D816" s="74" t="str">
        <f t="array" ref="D816">IF(SUMPRODUCT((成品明细表!$A$6:$A$1000&gt;=$G$4)*(成品明细表!$A$6:$A$1000&lt;=$H$4)*(成品明细表!$C$6:$C$1000=$A816)*(成品明细表!$F$6:$F$1000))=0,"",SUMPRODUCT((成品明细表!$A$6:$A$1000&gt;=$G$4)*(成品明细表!$A$6:$A$1000&lt;=$H$4)*(成品明细表!$C$6:$C$1000=$A816)*(成品明细表!$F$6:$F$1000)))</f>
        <v/>
      </c>
      <c r="E816" s="75" t="str">
        <f t="array" ref="E816">IF(A816="","",VLOOKUP(A816,基础资料!A:E,4,0))</f>
        <v/>
      </c>
      <c r="F816" s="76" t="str">
        <f t="array" ref="F816">IF(OR(A816="",D816=""),"",E816*D816)</f>
        <v/>
      </c>
      <c r="G816" s="74" t="str">
        <f t="array" ref="G816">IF(SUMPRODUCT((成品明细表!$A$6:$A$1000&gt;=$G$4)*(成品明细表!$A$6:$A$1000&lt;=$H$4)*(成品明细表!$C$6:$C$1000=$A816)*(成品明细表!$I$6:$I$1000))=0,"",SUMPRODUCT((成品明细表!$A$6:$A$1000&gt;=$G$4)*(成品明细表!$A$6:$A$1000&lt;=$H$4)*(成品明细表!$C$6:$C$1000=$A816)*(成品明细表!$I$6:$I$1000)))</f>
        <v/>
      </c>
      <c r="H816" s="75" t="str">
        <f t="array" ref="H816">IF(A816="","",VLOOKUP(A816,基础资料!A:E,4,0))</f>
        <v/>
      </c>
      <c r="I816" s="76" t="str">
        <f t="array" ref="I816">IF(OR(A816="",G816=""),"",G816*H816)</f>
        <v/>
      </c>
      <c r="J816" s="74" t="str">
        <f t="array" ref="J816">IF(SUMPRODUCT((成品明细表!$A$6:$A$1000&gt;=$G$4)*(成品明细表!$A$6:$A$1000&lt;=$H$4)*(成品明细表!$C$6:$C$1000=$A816)*(成品明细表!$L$6:$L$1000))=0,"",SUMPRODUCT((成品明细表!$A$6:$A$1000&gt;=$G$4)*(成品明细表!$A$6:$A$1000&lt;=$H$4)*(成品明细表!$C$6:$C$1000=$A816)*(成品明细表!$L$6:$L$1000)))</f>
        <v/>
      </c>
      <c r="K816" s="98" t="str">
        <f t="array" ref="K816">IF(A816="","",VLOOKUP(A816,基础资料!A:E,4,0))</f>
        <v/>
      </c>
      <c r="L816" s="76" t="str">
        <f t="array" ref="L816">IF(OR(A816="",J816=""),"",J816*K816)</f>
        <v/>
      </c>
      <c r="M816" s="74" t="str">
        <f t="array" ref="M816">IF(AND(D816="",G816="",J816=""),"",IF(AND(D816="",G816=""),-J816,IF(AND(D816="",J816=""),-G816,IF(AND(G816="",J816=""),D816,IF(D816="",-G816-J816,IF(G816="",D816-J816,IF(J816="",D816-G816,D816-G816-J816)))))))</f>
        <v/>
      </c>
      <c r="N816" s="98" t="str">
        <f t="array" ref="N816">IF(A816="","",VLOOKUP(A816,基础资料!A:E,4,0))</f>
        <v/>
      </c>
      <c r="O816" s="76" t="str">
        <f t="array" ref="O816">IF(OR(A816="",M816=""),"",N816*M816)</f>
        <v/>
      </c>
    </row>
    <row r="817" spans="1:15" s="44" customFormat="1">
      <c r="A817" s="77"/>
      <c r="B817" s="78"/>
      <c r="C817" s="78"/>
      <c r="D817" s="79" t="str">
        <f t="array" ref="D817">IF(SUMPRODUCT((成品明细表!$A$6:$A$1000&gt;=$G$4)*(成品明细表!$A$6:$A$1000&lt;=$H$4)*(成品明细表!$C$6:$C$1000=$A817)*(成品明细表!$F$6:$F$1000))=0,"",SUMPRODUCT((成品明细表!$A$6:$A$1000&gt;=$G$4)*(成品明细表!$A$6:$A$1000&lt;=$H$4)*(成品明细表!$C$6:$C$1000=$A817)*(成品明细表!$F$6:$F$1000)))</f>
        <v/>
      </c>
      <c r="E817" s="80" t="str">
        <f t="array" ref="E817">IF(A817="","",VLOOKUP(A817,基础资料!A:E,4,0))</f>
        <v/>
      </c>
      <c r="F817" s="81" t="str">
        <f t="array" ref="F817">IF(OR(A817="",D817=""),"",E817*D817)</f>
        <v/>
      </c>
      <c r="G817" s="79" t="str">
        <f t="array" ref="G817">IF(SUMPRODUCT((成品明细表!$A$6:$A$1000&gt;=$G$4)*(成品明细表!$A$6:$A$1000&lt;=$H$4)*(成品明细表!$C$6:$C$1000=$A817)*(成品明细表!$I$6:$I$1000))=0,"",SUMPRODUCT((成品明细表!$A$6:$A$1000&gt;=$G$4)*(成品明细表!$A$6:$A$1000&lt;=$H$4)*(成品明细表!$C$6:$C$1000=$A817)*(成品明细表!$I$6:$I$1000)))</f>
        <v/>
      </c>
      <c r="H817" s="80" t="str">
        <f t="array" ref="H817">IF(A817="","",VLOOKUP(A817,基础资料!A:E,4,0))</f>
        <v/>
      </c>
      <c r="I817" s="81" t="str">
        <f t="array" ref="I817">IF(OR(A817="",G817=""),"",G817*H817)</f>
        <v/>
      </c>
      <c r="J817" s="79" t="str">
        <f t="array" ref="J817">IF(SUMPRODUCT((成品明细表!$A$6:$A$1000&gt;=$G$4)*(成品明细表!$A$6:$A$1000&lt;=$H$4)*(成品明细表!$C$6:$C$1000=$A817)*(成品明细表!$L$6:$L$1000))=0,"",SUMPRODUCT((成品明细表!$A$6:$A$1000&gt;=$G$4)*(成品明细表!$A$6:$A$1000&lt;=$H$4)*(成品明细表!$C$6:$C$1000=$A817)*(成品明细表!$L$6:$L$1000)))</f>
        <v/>
      </c>
      <c r="K817" s="99" t="str">
        <f t="array" ref="K817">IF(A817="","",VLOOKUP(A817,基础资料!A:E,4,0))</f>
        <v/>
      </c>
      <c r="L817" s="81" t="str">
        <f t="array" ref="L817">IF(OR(A817="",J817=""),"",J817*K817)</f>
        <v/>
      </c>
      <c r="M817" s="79" t="str">
        <f t="array" ref="M817">IF(AND(D817="",G817="",J817=""),"",IF(AND(D817="",G817=""),-J817,IF(AND(D817="",J817=""),-G817,IF(AND(G817="",J817=""),D817,IF(D817="",-G817-J817,IF(G817="",D817-J817,IF(J817="",D817-G817,D817-G817-J817)))))))</f>
        <v/>
      </c>
      <c r="N817" s="99" t="str">
        <f t="array" ref="N817">IF(A817="","",VLOOKUP(A817,基础资料!A:E,4,0))</f>
        <v/>
      </c>
      <c r="O817" s="81" t="str">
        <f t="array" ref="O817">IF(OR(A817="",M817=""),"",N817*M817)</f>
        <v/>
      </c>
    </row>
    <row r="818" spans="1:15" s="44" customFormat="1">
      <c r="A818" s="15"/>
      <c r="B818" s="73"/>
      <c r="C818" s="73"/>
      <c r="D818" s="74" t="str">
        <f t="array" ref="D818">IF(SUMPRODUCT((成品明细表!$A$6:$A$1000&gt;=$G$4)*(成品明细表!$A$6:$A$1000&lt;=$H$4)*(成品明细表!$C$6:$C$1000=$A818)*(成品明细表!$F$6:$F$1000))=0,"",SUMPRODUCT((成品明细表!$A$6:$A$1000&gt;=$G$4)*(成品明细表!$A$6:$A$1000&lt;=$H$4)*(成品明细表!$C$6:$C$1000=$A818)*(成品明细表!$F$6:$F$1000)))</f>
        <v/>
      </c>
      <c r="E818" s="75" t="str">
        <f t="array" ref="E818">IF(A818="","",VLOOKUP(A818,基础资料!A:E,4,0))</f>
        <v/>
      </c>
      <c r="F818" s="76" t="str">
        <f t="array" ref="F818">IF(OR(A818="",D818=""),"",E818*D818)</f>
        <v/>
      </c>
      <c r="G818" s="74" t="str">
        <f t="array" ref="G818">IF(SUMPRODUCT((成品明细表!$A$6:$A$1000&gt;=$G$4)*(成品明细表!$A$6:$A$1000&lt;=$H$4)*(成品明细表!$C$6:$C$1000=$A818)*(成品明细表!$I$6:$I$1000))=0,"",SUMPRODUCT((成品明细表!$A$6:$A$1000&gt;=$G$4)*(成品明细表!$A$6:$A$1000&lt;=$H$4)*(成品明细表!$C$6:$C$1000=$A818)*(成品明细表!$I$6:$I$1000)))</f>
        <v/>
      </c>
      <c r="H818" s="75" t="str">
        <f t="array" ref="H818">IF(A818="","",VLOOKUP(A818,基础资料!A:E,4,0))</f>
        <v/>
      </c>
      <c r="I818" s="76" t="str">
        <f t="array" ref="I818">IF(OR(A818="",G818=""),"",G818*H818)</f>
        <v/>
      </c>
      <c r="J818" s="74" t="str">
        <f t="array" ref="J818">IF(SUMPRODUCT((成品明细表!$A$6:$A$1000&gt;=$G$4)*(成品明细表!$A$6:$A$1000&lt;=$H$4)*(成品明细表!$C$6:$C$1000=$A818)*(成品明细表!$L$6:$L$1000))=0,"",SUMPRODUCT((成品明细表!$A$6:$A$1000&gt;=$G$4)*(成品明细表!$A$6:$A$1000&lt;=$H$4)*(成品明细表!$C$6:$C$1000=$A818)*(成品明细表!$L$6:$L$1000)))</f>
        <v/>
      </c>
      <c r="K818" s="98" t="str">
        <f t="array" ref="K818">IF(A818="","",VLOOKUP(A818,基础资料!A:E,4,0))</f>
        <v/>
      </c>
      <c r="L818" s="76" t="str">
        <f t="array" ref="L818">IF(OR(A818="",J818=""),"",J818*K818)</f>
        <v/>
      </c>
      <c r="M818" s="74" t="str">
        <f t="array" ref="M818">IF(AND(D818="",G818="",J818=""),"",IF(AND(D818="",G818=""),-J818,IF(AND(D818="",J818=""),-G818,IF(AND(G818="",J818=""),D818,IF(D818="",-G818-J818,IF(G818="",D818-J818,IF(J818="",D818-G818,D818-G818-J818)))))))</f>
        <v/>
      </c>
      <c r="N818" s="98" t="str">
        <f t="array" ref="N818">IF(A818="","",VLOOKUP(A818,基础资料!A:E,4,0))</f>
        <v/>
      </c>
      <c r="O818" s="76" t="str">
        <f t="array" ref="O818">IF(OR(A818="",M818=""),"",N818*M818)</f>
        <v/>
      </c>
    </row>
    <row r="819" spans="1:15" s="44" customFormat="1">
      <c r="A819" s="77"/>
      <c r="B819" s="78"/>
      <c r="C819" s="78"/>
      <c r="D819" s="79" t="str">
        <f t="array" ref="D819">IF(SUMPRODUCT((成品明细表!$A$6:$A$1000&gt;=$G$4)*(成品明细表!$A$6:$A$1000&lt;=$H$4)*(成品明细表!$C$6:$C$1000=$A819)*(成品明细表!$F$6:$F$1000))=0,"",SUMPRODUCT((成品明细表!$A$6:$A$1000&gt;=$G$4)*(成品明细表!$A$6:$A$1000&lt;=$H$4)*(成品明细表!$C$6:$C$1000=$A819)*(成品明细表!$F$6:$F$1000)))</f>
        <v/>
      </c>
      <c r="E819" s="80" t="str">
        <f t="array" ref="E819">IF(A819="","",VLOOKUP(A819,基础资料!A:E,4,0))</f>
        <v/>
      </c>
      <c r="F819" s="81" t="str">
        <f t="array" ref="F819">IF(OR(A819="",D819=""),"",E819*D819)</f>
        <v/>
      </c>
      <c r="G819" s="79" t="str">
        <f t="array" ref="G819">IF(SUMPRODUCT((成品明细表!$A$6:$A$1000&gt;=$G$4)*(成品明细表!$A$6:$A$1000&lt;=$H$4)*(成品明细表!$C$6:$C$1000=$A819)*(成品明细表!$I$6:$I$1000))=0,"",SUMPRODUCT((成品明细表!$A$6:$A$1000&gt;=$G$4)*(成品明细表!$A$6:$A$1000&lt;=$H$4)*(成品明细表!$C$6:$C$1000=$A819)*(成品明细表!$I$6:$I$1000)))</f>
        <v/>
      </c>
      <c r="H819" s="80" t="str">
        <f t="array" ref="H819">IF(A819="","",VLOOKUP(A819,基础资料!A:E,4,0))</f>
        <v/>
      </c>
      <c r="I819" s="81" t="str">
        <f t="array" ref="I819">IF(OR(A819="",G819=""),"",G819*H819)</f>
        <v/>
      </c>
      <c r="J819" s="79" t="str">
        <f t="array" ref="J819">IF(SUMPRODUCT((成品明细表!$A$6:$A$1000&gt;=$G$4)*(成品明细表!$A$6:$A$1000&lt;=$H$4)*(成品明细表!$C$6:$C$1000=$A819)*(成品明细表!$L$6:$L$1000))=0,"",SUMPRODUCT((成品明细表!$A$6:$A$1000&gt;=$G$4)*(成品明细表!$A$6:$A$1000&lt;=$H$4)*(成品明细表!$C$6:$C$1000=$A819)*(成品明细表!$L$6:$L$1000)))</f>
        <v/>
      </c>
      <c r="K819" s="99" t="str">
        <f t="array" ref="K819">IF(A819="","",VLOOKUP(A819,基础资料!A:E,4,0))</f>
        <v/>
      </c>
      <c r="L819" s="81" t="str">
        <f t="array" ref="L819">IF(OR(A819="",J819=""),"",J819*K819)</f>
        <v/>
      </c>
      <c r="M819" s="79" t="str">
        <f t="array" ref="M819">IF(AND(D819="",G819="",J819=""),"",IF(AND(D819="",G819=""),-J819,IF(AND(D819="",J819=""),-G819,IF(AND(G819="",J819=""),D819,IF(D819="",-G819-J819,IF(G819="",D819-J819,IF(J819="",D819-G819,D819-G819-J819)))))))</f>
        <v/>
      </c>
      <c r="N819" s="99" t="str">
        <f t="array" ref="N819">IF(A819="","",VLOOKUP(A819,基础资料!A:E,4,0))</f>
        <v/>
      </c>
      <c r="O819" s="81" t="str">
        <f t="array" ref="O819">IF(OR(A819="",M819=""),"",N819*M819)</f>
        <v/>
      </c>
    </row>
    <row r="820" spans="1:15" s="44" customFormat="1">
      <c r="A820" s="15"/>
      <c r="B820" s="73"/>
      <c r="C820" s="73"/>
      <c r="D820" s="74" t="str">
        <f t="array" ref="D820">IF(SUMPRODUCT((成品明细表!$A$6:$A$1000&gt;=$G$4)*(成品明细表!$A$6:$A$1000&lt;=$H$4)*(成品明细表!$C$6:$C$1000=$A820)*(成品明细表!$F$6:$F$1000))=0,"",SUMPRODUCT((成品明细表!$A$6:$A$1000&gt;=$G$4)*(成品明细表!$A$6:$A$1000&lt;=$H$4)*(成品明细表!$C$6:$C$1000=$A820)*(成品明细表!$F$6:$F$1000)))</f>
        <v/>
      </c>
      <c r="E820" s="75" t="str">
        <f t="array" ref="E820">IF(A820="","",VLOOKUP(A820,基础资料!A:E,4,0))</f>
        <v/>
      </c>
      <c r="F820" s="76" t="str">
        <f t="array" ref="F820">IF(OR(A820="",D820=""),"",E820*D820)</f>
        <v/>
      </c>
      <c r="G820" s="74" t="str">
        <f t="array" ref="G820">IF(SUMPRODUCT((成品明细表!$A$6:$A$1000&gt;=$G$4)*(成品明细表!$A$6:$A$1000&lt;=$H$4)*(成品明细表!$C$6:$C$1000=$A820)*(成品明细表!$I$6:$I$1000))=0,"",SUMPRODUCT((成品明细表!$A$6:$A$1000&gt;=$G$4)*(成品明细表!$A$6:$A$1000&lt;=$H$4)*(成品明细表!$C$6:$C$1000=$A820)*(成品明细表!$I$6:$I$1000)))</f>
        <v/>
      </c>
      <c r="H820" s="75" t="str">
        <f t="array" ref="H820">IF(A820="","",VLOOKUP(A820,基础资料!A:E,4,0))</f>
        <v/>
      </c>
      <c r="I820" s="76" t="str">
        <f t="array" ref="I820">IF(OR(A820="",G820=""),"",G820*H820)</f>
        <v/>
      </c>
      <c r="J820" s="74" t="str">
        <f t="array" ref="J820">IF(SUMPRODUCT((成品明细表!$A$6:$A$1000&gt;=$G$4)*(成品明细表!$A$6:$A$1000&lt;=$H$4)*(成品明细表!$C$6:$C$1000=$A820)*(成品明细表!$L$6:$L$1000))=0,"",SUMPRODUCT((成品明细表!$A$6:$A$1000&gt;=$G$4)*(成品明细表!$A$6:$A$1000&lt;=$H$4)*(成品明细表!$C$6:$C$1000=$A820)*(成品明细表!$L$6:$L$1000)))</f>
        <v/>
      </c>
      <c r="K820" s="98" t="str">
        <f t="array" ref="K820">IF(A820="","",VLOOKUP(A820,基础资料!A:E,4,0))</f>
        <v/>
      </c>
      <c r="L820" s="76" t="str">
        <f t="array" ref="L820">IF(OR(A820="",J820=""),"",J820*K820)</f>
        <v/>
      </c>
      <c r="M820" s="74" t="str">
        <f t="array" ref="M820">IF(AND(D820="",G820="",J820=""),"",IF(AND(D820="",G820=""),-J820,IF(AND(D820="",J820=""),-G820,IF(AND(G820="",J820=""),D820,IF(D820="",-G820-J820,IF(G820="",D820-J820,IF(J820="",D820-G820,D820-G820-J820)))))))</f>
        <v/>
      </c>
      <c r="N820" s="98" t="str">
        <f t="array" ref="N820">IF(A820="","",VLOOKUP(A820,基础资料!A:E,4,0))</f>
        <v/>
      </c>
      <c r="O820" s="76" t="str">
        <f t="array" ref="O820">IF(OR(A820="",M820=""),"",N820*M820)</f>
        <v/>
      </c>
    </row>
    <row r="821" spans="1:15" s="44" customFormat="1">
      <c r="A821" s="77"/>
      <c r="B821" s="78"/>
      <c r="C821" s="78"/>
      <c r="D821" s="79" t="str">
        <f t="array" ref="D821">IF(SUMPRODUCT((成品明细表!$A$6:$A$1000&gt;=$G$4)*(成品明细表!$A$6:$A$1000&lt;=$H$4)*(成品明细表!$C$6:$C$1000=$A821)*(成品明细表!$F$6:$F$1000))=0,"",SUMPRODUCT((成品明细表!$A$6:$A$1000&gt;=$G$4)*(成品明细表!$A$6:$A$1000&lt;=$H$4)*(成品明细表!$C$6:$C$1000=$A821)*(成品明细表!$F$6:$F$1000)))</f>
        <v/>
      </c>
      <c r="E821" s="80" t="str">
        <f t="array" ref="E821">IF(A821="","",VLOOKUP(A821,基础资料!A:E,4,0))</f>
        <v/>
      </c>
      <c r="F821" s="81" t="str">
        <f t="array" ref="F821">IF(OR(A821="",D821=""),"",E821*D821)</f>
        <v/>
      </c>
      <c r="G821" s="79" t="str">
        <f t="array" ref="G821">IF(SUMPRODUCT((成品明细表!$A$6:$A$1000&gt;=$G$4)*(成品明细表!$A$6:$A$1000&lt;=$H$4)*(成品明细表!$C$6:$C$1000=$A821)*(成品明细表!$I$6:$I$1000))=0,"",SUMPRODUCT((成品明细表!$A$6:$A$1000&gt;=$G$4)*(成品明细表!$A$6:$A$1000&lt;=$H$4)*(成品明细表!$C$6:$C$1000=$A821)*(成品明细表!$I$6:$I$1000)))</f>
        <v/>
      </c>
      <c r="H821" s="80" t="str">
        <f t="array" ref="H821">IF(A821="","",VLOOKUP(A821,基础资料!A:E,4,0))</f>
        <v/>
      </c>
      <c r="I821" s="81" t="str">
        <f t="array" ref="I821">IF(OR(A821="",G821=""),"",G821*H821)</f>
        <v/>
      </c>
      <c r="J821" s="79" t="str">
        <f t="array" ref="J821">IF(SUMPRODUCT((成品明细表!$A$6:$A$1000&gt;=$G$4)*(成品明细表!$A$6:$A$1000&lt;=$H$4)*(成品明细表!$C$6:$C$1000=$A821)*(成品明细表!$L$6:$L$1000))=0,"",SUMPRODUCT((成品明细表!$A$6:$A$1000&gt;=$G$4)*(成品明细表!$A$6:$A$1000&lt;=$H$4)*(成品明细表!$C$6:$C$1000=$A821)*(成品明细表!$L$6:$L$1000)))</f>
        <v/>
      </c>
      <c r="K821" s="99" t="str">
        <f t="array" ref="K821">IF(A821="","",VLOOKUP(A821,基础资料!A:E,4,0))</f>
        <v/>
      </c>
      <c r="L821" s="81" t="str">
        <f t="array" ref="L821">IF(OR(A821="",J821=""),"",J821*K821)</f>
        <v/>
      </c>
      <c r="M821" s="79" t="str">
        <f t="array" ref="M821">IF(AND(D821="",G821="",J821=""),"",IF(AND(D821="",G821=""),-J821,IF(AND(D821="",J821=""),-G821,IF(AND(G821="",J821=""),D821,IF(D821="",-G821-J821,IF(G821="",D821-J821,IF(J821="",D821-G821,D821-G821-J821)))))))</f>
        <v/>
      </c>
      <c r="N821" s="99" t="str">
        <f t="array" ref="N821">IF(A821="","",VLOOKUP(A821,基础资料!A:E,4,0))</f>
        <v/>
      </c>
      <c r="O821" s="81" t="str">
        <f t="array" ref="O821">IF(OR(A821="",M821=""),"",N821*M821)</f>
        <v/>
      </c>
    </row>
    <row r="822" spans="1:15" s="44" customFormat="1">
      <c r="A822" s="15"/>
      <c r="B822" s="73"/>
      <c r="C822" s="73"/>
      <c r="D822" s="74" t="str">
        <f t="array" ref="D822">IF(SUMPRODUCT((成品明细表!$A$6:$A$1000&gt;=$G$4)*(成品明细表!$A$6:$A$1000&lt;=$H$4)*(成品明细表!$C$6:$C$1000=$A822)*(成品明细表!$F$6:$F$1000))=0,"",SUMPRODUCT((成品明细表!$A$6:$A$1000&gt;=$G$4)*(成品明细表!$A$6:$A$1000&lt;=$H$4)*(成品明细表!$C$6:$C$1000=$A822)*(成品明细表!$F$6:$F$1000)))</f>
        <v/>
      </c>
      <c r="E822" s="75" t="str">
        <f t="array" ref="E822">IF(A822="","",VLOOKUP(A822,基础资料!A:E,4,0))</f>
        <v/>
      </c>
      <c r="F822" s="76" t="str">
        <f t="array" ref="F822">IF(OR(A822="",D822=""),"",E822*D822)</f>
        <v/>
      </c>
      <c r="G822" s="74" t="str">
        <f t="array" ref="G822">IF(SUMPRODUCT((成品明细表!$A$6:$A$1000&gt;=$G$4)*(成品明细表!$A$6:$A$1000&lt;=$H$4)*(成品明细表!$C$6:$C$1000=$A822)*(成品明细表!$I$6:$I$1000))=0,"",SUMPRODUCT((成品明细表!$A$6:$A$1000&gt;=$G$4)*(成品明细表!$A$6:$A$1000&lt;=$H$4)*(成品明细表!$C$6:$C$1000=$A822)*(成品明细表!$I$6:$I$1000)))</f>
        <v/>
      </c>
      <c r="H822" s="75" t="str">
        <f t="array" ref="H822">IF(A822="","",VLOOKUP(A822,基础资料!A:E,4,0))</f>
        <v/>
      </c>
      <c r="I822" s="76" t="str">
        <f t="array" ref="I822">IF(OR(A822="",G822=""),"",G822*H822)</f>
        <v/>
      </c>
      <c r="J822" s="74" t="str">
        <f t="array" ref="J822">IF(SUMPRODUCT((成品明细表!$A$6:$A$1000&gt;=$G$4)*(成品明细表!$A$6:$A$1000&lt;=$H$4)*(成品明细表!$C$6:$C$1000=$A822)*(成品明细表!$L$6:$L$1000))=0,"",SUMPRODUCT((成品明细表!$A$6:$A$1000&gt;=$G$4)*(成品明细表!$A$6:$A$1000&lt;=$H$4)*(成品明细表!$C$6:$C$1000=$A822)*(成品明细表!$L$6:$L$1000)))</f>
        <v/>
      </c>
      <c r="K822" s="98" t="str">
        <f t="array" ref="K822">IF(A822="","",VLOOKUP(A822,基础资料!A:E,4,0))</f>
        <v/>
      </c>
      <c r="L822" s="76" t="str">
        <f t="array" ref="L822">IF(OR(A822="",J822=""),"",J822*K822)</f>
        <v/>
      </c>
      <c r="M822" s="74" t="str">
        <f t="array" ref="M822">IF(AND(D822="",G822="",J822=""),"",IF(AND(D822="",G822=""),-J822,IF(AND(D822="",J822=""),-G822,IF(AND(G822="",J822=""),D822,IF(D822="",-G822-J822,IF(G822="",D822-J822,IF(J822="",D822-G822,D822-G822-J822)))))))</f>
        <v/>
      </c>
      <c r="N822" s="98" t="str">
        <f t="array" ref="N822">IF(A822="","",VLOOKUP(A822,基础资料!A:E,4,0))</f>
        <v/>
      </c>
      <c r="O822" s="76" t="str">
        <f t="array" ref="O822">IF(OR(A822="",M822=""),"",N822*M822)</f>
        <v/>
      </c>
    </row>
    <row r="823" spans="1:15" s="44" customFormat="1">
      <c r="A823" s="77"/>
      <c r="B823" s="78"/>
      <c r="C823" s="78"/>
      <c r="D823" s="79" t="str">
        <f t="array" ref="D823">IF(SUMPRODUCT((成品明细表!$A$6:$A$1000&gt;=$G$4)*(成品明细表!$A$6:$A$1000&lt;=$H$4)*(成品明细表!$C$6:$C$1000=$A823)*(成品明细表!$F$6:$F$1000))=0,"",SUMPRODUCT((成品明细表!$A$6:$A$1000&gt;=$G$4)*(成品明细表!$A$6:$A$1000&lt;=$H$4)*(成品明细表!$C$6:$C$1000=$A823)*(成品明细表!$F$6:$F$1000)))</f>
        <v/>
      </c>
      <c r="E823" s="80" t="str">
        <f t="array" ref="E823">IF(A823="","",VLOOKUP(A823,基础资料!A:E,4,0))</f>
        <v/>
      </c>
      <c r="F823" s="81" t="str">
        <f t="array" ref="F823">IF(OR(A823="",D823=""),"",E823*D823)</f>
        <v/>
      </c>
      <c r="G823" s="79" t="str">
        <f t="array" ref="G823">IF(SUMPRODUCT((成品明细表!$A$6:$A$1000&gt;=$G$4)*(成品明细表!$A$6:$A$1000&lt;=$H$4)*(成品明细表!$C$6:$C$1000=$A823)*(成品明细表!$I$6:$I$1000))=0,"",SUMPRODUCT((成品明细表!$A$6:$A$1000&gt;=$G$4)*(成品明细表!$A$6:$A$1000&lt;=$H$4)*(成品明细表!$C$6:$C$1000=$A823)*(成品明细表!$I$6:$I$1000)))</f>
        <v/>
      </c>
      <c r="H823" s="80" t="str">
        <f t="array" ref="H823">IF(A823="","",VLOOKUP(A823,基础资料!A:E,4,0))</f>
        <v/>
      </c>
      <c r="I823" s="81" t="str">
        <f t="array" ref="I823">IF(OR(A823="",G823=""),"",G823*H823)</f>
        <v/>
      </c>
      <c r="J823" s="79" t="str">
        <f t="array" ref="J823">IF(SUMPRODUCT((成品明细表!$A$6:$A$1000&gt;=$G$4)*(成品明细表!$A$6:$A$1000&lt;=$H$4)*(成品明细表!$C$6:$C$1000=$A823)*(成品明细表!$L$6:$L$1000))=0,"",SUMPRODUCT((成品明细表!$A$6:$A$1000&gt;=$G$4)*(成品明细表!$A$6:$A$1000&lt;=$H$4)*(成品明细表!$C$6:$C$1000=$A823)*(成品明细表!$L$6:$L$1000)))</f>
        <v/>
      </c>
      <c r="K823" s="99" t="str">
        <f t="array" ref="K823">IF(A823="","",VLOOKUP(A823,基础资料!A:E,4,0))</f>
        <v/>
      </c>
      <c r="L823" s="81" t="str">
        <f t="array" ref="L823">IF(OR(A823="",J823=""),"",J823*K823)</f>
        <v/>
      </c>
      <c r="M823" s="79" t="str">
        <f t="array" ref="M823">IF(AND(D823="",G823="",J823=""),"",IF(AND(D823="",G823=""),-J823,IF(AND(D823="",J823=""),-G823,IF(AND(G823="",J823=""),D823,IF(D823="",-G823-J823,IF(G823="",D823-J823,IF(J823="",D823-G823,D823-G823-J823)))))))</f>
        <v/>
      </c>
      <c r="N823" s="99" t="str">
        <f t="array" ref="N823">IF(A823="","",VLOOKUP(A823,基础资料!A:E,4,0))</f>
        <v/>
      </c>
      <c r="O823" s="81" t="str">
        <f t="array" ref="O823">IF(OR(A823="",M823=""),"",N823*M823)</f>
        <v/>
      </c>
    </row>
    <row r="824" spans="1:15" s="44" customFormat="1">
      <c r="A824" s="15"/>
      <c r="B824" s="73"/>
      <c r="C824" s="73"/>
      <c r="D824" s="74" t="str">
        <f t="array" ref="D824">IF(SUMPRODUCT((成品明细表!$A$6:$A$1000&gt;=$G$4)*(成品明细表!$A$6:$A$1000&lt;=$H$4)*(成品明细表!$C$6:$C$1000=$A824)*(成品明细表!$F$6:$F$1000))=0,"",SUMPRODUCT((成品明细表!$A$6:$A$1000&gt;=$G$4)*(成品明细表!$A$6:$A$1000&lt;=$H$4)*(成品明细表!$C$6:$C$1000=$A824)*(成品明细表!$F$6:$F$1000)))</f>
        <v/>
      </c>
      <c r="E824" s="75" t="str">
        <f t="array" ref="E824">IF(A824="","",VLOOKUP(A824,基础资料!A:E,4,0))</f>
        <v/>
      </c>
      <c r="F824" s="76" t="str">
        <f t="array" ref="F824">IF(OR(A824="",D824=""),"",E824*D824)</f>
        <v/>
      </c>
      <c r="G824" s="74" t="str">
        <f t="array" ref="G824">IF(SUMPRODUCT((成品明细表!$A$6:$A$1000&gt;=$G$4)*(成品明细表!$A$6:$A$1000&lt;=$H$4)*(成品明细表!$C$6:$C$1000=$A824)*(成品明细表!$I$6:$I$1000))=0,"",SUMPRODUCT((成品明细表!$A$6:$A$1000&gt;=$G$4)*(成品明细表!$A$6:$A$1000&lt;=$H$4)*(成品明细表!$C$6:$C$1000=$A824)*(成品明细表!$I$6:$I$1000)))</f>
        <v/>
      </c>
      <c r="H824" s="75" t="str">
        <f t="array" ref="H824">IF(A824="","",VLOOKUP(A824,基础资料!A:E,4,0))</f>
        <v/>
      </c>
      <c r="I824" s="76" t="str">
        <f t="array" ref="I824">IF(OR(A824="",G824=""),"",G824*H824)</f>
        <v/>
      </c>
      <c r="J824" s="74" t="str">
        <f t="array" ref="J824">IF(SUMPRODUCT((成品明细表!$A$6:$A$1000&gt;=$G$4)*(成品明细表!$A$6:$A$1000&lt;=$H$4)*(成品明细表!$C$6:$C$1000=$A824)*(成品明细表!$L$6:$L$1000))=0,"",SUMPRODUCT((成品明细表!$A$6:$A$1000&gt;=$G$4)*(成品明细表!$A$6:$A$1000&lt;=$H$4)*(成品明细表!$C$6:$C$1000=$A824)*(成品明细表!$L$6:$L$1000)))</f>
        <v/>
      </c>
      <c r="K824" s="98" t="str">
        <f t="array" ref="K824">IF(A824="","",VLOOKUP(A824,基础资料!A:E,4,0))</f>
        <v/>
      </c>
      <c r="L824" s="76" t="str">
        <f t="array" ref="L824">IF(OR(A824="",J824=""),"",J824*K824)</f>
        <v/>
      </c>
      <c r="M824" s="74" t="str">
        <f t="array" ref="M824">IF(AND(D824="",G824="",J824=""),"",IF(AND(D824="",G824=""),-J824,IF(AND(D824="",J824=""),-G824,IF(AND(G824="",J824=""),D824,IF(D824="",-G824-J824,IF(G824="",D824-J824,IF(J824="",D824-G824,D824-G824-J824)))))))</f>
        <v/>
      </c>
      <c r="N824" s="98" t="str">
        <f t="array" ref="N824">IF(A824="","",VLOOKUP(A824,基础资料!A:E,4,0))</f>
        <v/>
      </c>
      <c r="O824" s="76" t="str">
        <f t="array" ref="O824">IF(OR(A824="",M824=""),"",N824*M824)</f>
        <v/>
      </c>
    </row>
    <row r="825" spans="1:15" s="44" customFormat="1">
      <c r="A825" s="77"/>
      <c r="B825" s="78"/>
      <c r="C825" s="78"/>
      <c r="D825" s="79" t="str">
        <f t="array" ref="D825">IF(SUMPRODUCT((成品明细表!$A$6:$A$1000&gt;=$G$4)*(成品明细表!$A$6:$A$1000&lt;=$H$4)*(成品明细表!$C$6:$C$1000=$A825)*(成品明细表!$F$6:$F$1000))=0,"",SUMPRODUCT((成品明细表!$A$6:$A$1000&gt;=$G$4)*(成品明细表!$A$6:$A$1000&lt;=$H$4)*(成品明细表!$C$6:$C$1000=$A825)*(成品明细表!$F$6:$F$1000)))</f>
        <v/>
      </c>
      <c r="E825" s="80" t="str">
        <f t="array" ref="E825">IF(A825="","",VLOOKUP(A825,基础资料!A:E,4,0))</f>
        <v/>
      </c>
      <c r="F825" s="81" t="str">
        <f t="array" ref="F825">IF(OR(A825="",D825=""),"",E825*D825)</f>
        <v/>
      </c>
      <c r="G825" s="79" t="str">
        <f t="array" ref="G825">IF(SUMPRODUCT((成品明细表!$A$6:$A$1000&gt;=$G$4)*(成品明细表!$A$6:$A$1000&lt;=$H$4)*(成品明细表!$C$6:$C$1000=$A825)*(成品明细表!$I$6:$I$1000))=0,"",SUMPRODUCT((成品明细表!$A$6:$A$1000&gt;=$G$4)*(成品明细表!$A$6:$A$1000&lt;=$H$4)*(成品明细表!$C$6:$C$1000=$A825)*(成品明细表!$I$6:$I$1000)))</f>
        <v/>
      </c>
      <c r="H825" s="80" t="str">
        <f t="array" ref="H825">IF(A825="","",VLOOKUP(A825,基础资料!A:E,4,0))</f>
        <v/>
      </c>
      <c r="I825" s="81" t="str">
        <f t="array" ref="I825">IF(OR(A825="",G825=""),"",G825*H825)</f>
        <v/>
      </c>
      <c r="J825" s="79" t="str">
        <f t="array" ref="J825">IF(SUMPRODUCT((成品明细表!$A$6:$A$1000&gt;=$G$4)*(成品明细表!$A$6:$A$1000&lt;=$H$4)*(成品明细表!$C$6:$C$1000=$A825)*(成品明细表!$L$6:$L$1000))=0,"",SUMPRODUCT((成品明细表!$A$6:$A$1000&gt;=$G$4)*(成品明细表!$A$6:$A$1000&lt;=$H$4)*(成品明细表!$C$6:$C$1000=$A825)*(成品明细表!$L$6:$L$1000)))</f>
        <v/>
      </c>
      <c r="K825" s="99" t="str">
        <f t="array" ref="K825">IF(A825="","",VLOOKUP(A825,基础资料!A:E,4,0))</f>
        <v/>
      </c>
      <c r="L825" s="81" t="str">
        <f t="array" ref="L825">IF(OR(A825="",J825=""),"",J825*K825)</f>
        <v/>
      </c>
      <c r="M825" s="79" t="str">
        <f t="array" ref="M825">IF(AND(D825="",G825="",J825=""),"",IF(AND(D825="",G825=""),-J825,IF(AND(D825="",J825=""),-G825,IF(AND(G825="",J825=""),D825,IF(D825="",-G825-J825,IF(G825="",D825-J825,IF(J825="",D825-G825,D825-G825-J825)))))))</f>
        <v/>
      </c>
      <c r="N825" s="99" t="str">
        <f t="array" ref="N825">IF(A825="","",VLOOKUP(A825,基础资料!A:E,4,0))</f>
        <v/>
      </c>
      <c r="O825" s="81" t="str">
        <f t="array" ref="O825">IF(OR(A825="",M825=""),"",N825*M825)</f>
        <v/>
      </c>
    </row>
    <row r="826" spans="1:15" s="44" customFormat="1">
      <c r="A826" s="15"/>
      <c r="B826" s="73"/>
      <c r="C826" s="73"/>
      <c r="D826" s="74" t="str">
        <f t="array" ref="D826">IF(SUMPRODUCT((成品明细表!$A$6:$A$1000&gt;=$G$4)*(成品明细表!$A$6:$A$1000&lt;=$H$4)*(成品明细表!$C$6:$C$1000=$A826)*(成品明细表!$F$6:$F$1000))=0,"",SUMPRODUCT((成品明细表!$A$6:$A$1000&gt;=$G$4)*(成品明细表!$A$6:$A$1000&lt;=$H$4)*(成品明细表!$C$6:$C$1000=$A826)*(成品明细表!$F$6:$F$1000)))</f>
        <v/>
      </c>
      <c r="E826" s="75" t="str">
        <f t="array" ref="E826">IF(A826="","",VLOOKUP(A826,基础资料!A:E,4,0))</f>
        <v/>
      </c>
      <c r="F826" s="76" t="str">
        <f t="array" ref="F826">IF(OR(A826="",D826=""),"",E826*D826)</f>
        <v/>
      </c>
      <c r="G826" s="74" t="str">
        <f t="array" ref="G826">IF(SUMPRODUCT((成品明细表!$A$6:$A$1000&gt;=$G$4)*(成品明细表!$A$6:$A$1000&lt;=$H$4)*(成品明细表!$C$6:$C$1000=$A826)*(成品明细表!$I$6:$I$1000))=0,"",SUMPRODUCT((成品明细表!$A$6:$A$1000&gt;=$G$4)*(成品明细表!$A$6:$A$1000&lt;=$H$4)*(成品明细表!$C$6:$C$1000=$A826)*(成品明细表!$I$6:$I$1000)))</f>
        <v/>
      </c>
      <c r="H826" s="75" t="str">
        <f t="array" ref="H826">IF(A826="","",VLOOKUP(A826,基础资料!A:E,4,0))</f>
        <v/>
      </c>
      <c r="I826" s="76" t="str">
        <f t="array" ref="I826">IF(OR(A826="",G826=""),"",G826*H826)</f>
        <v/>
      </c>
      <c r="J826" s="74" t="str">
        <f t="array" ref="J826">IF(SUMPRODUCT((成品明细表!$A$6:$A$1000&gt;=$G$4)*(成品明细表!$A$6:$A$1000&lt;=$H$4)*(成品明细表!$C$6:$C$1000=$A826)*(成品明细表!$L$6:$L$1000))=0,"",SUMPRODUCT((成品明细表!$A$6:$A$1000&gt;=$G$4)*(成品明细表!$A$6:$A$1000&lt;=$H$4)*(成品明细表!$C$6:$C$1000=$A826)*(成品明细表!$L$6:$L$1000)))</f>
        <v/>
      </c>
      <c r="K826" s="98" t="str">
        <f t="array" ref="K826">IF(A826="","",VLOOKUP(A826,基础资料!A:E,4,0))</f>
        <v/>
      </c>
      <c r="L826" s="76" t="str">
        <f t="array" ref="L826">IF(OR(A826="",J826=""),"",J826*K826)</f>
        <v/>
      </c>
      <c r="M826" s="74" t="str">
        <f t="array" ref="M826">IF(AND(D826="",G826="",J826=""),"",IF(AND(D826="",G826=""),-J826,IF(AND(D826="",J826=""),-G826,IF(AND(G826="",J826=""),D826,IF(D826="",-G826-J826,IF(G826="",D826-J826,IF(J826="",D826-G826,D826-G826-J826)))))))</f>
        <v/>
      </c>
      <c r="N826" s="98" t="str">
        <f t="array" ref="N826">IF(A826="","",VLOOKUP(A826,基础资料!A:E,4,0))</f>
        <v/>
      </c>
      <c r="O826" s="76" t="str">
        <f t="array" ref="O826">IF(OR(A826="",M826=""),"",N826*M826)</f>
        <v/>
      </c>
    </row>
    <row r="827" spans="1:15" s="44" customFormat="1">
      <c r="A827" s="77"/>
      <c r="B827" s="78"/>
      <c r="C827" s="78"/>
      <c r="D827" s="79" t="str">
        <f t="array" ref="D827">IF(SUMPRODUCT((成品明细表!$A$6:$A$1000&gt;=$G$4)*(成品明细表!$A$6:$A$1000&lt;=$H$4)*(成品明细表!$C$6:$C$1000=$A827)*(成品明细表!$F$6:$F$1000))=0,"",SUMPRODUCT((成品明细表!$A$6:$A$1000&gt;=$G$4)*(成品明细表!$A$6:$A$1000&lt;=$H$4)*(成品明细表!$C$6:$C$1000=$A827)*(成品明细表!$F$6:$F$1000)))</f>
        <v/>
      </c>
      <c r="E827" s="80" t="str">
        <f t="array" ref="E827">IF(A827="","",VLOOKUP(A827,基础资料!A:E,4,0))</f>
        <v/>
      </c>
      <c r="F827" s="81" t="str">
        <f t="array" ref="F827">IF(OR(A827="",D827=""),"",E827*D827)</f>
        <v/>
      </c>
      <c r="G827" s="79" t="str">
        <f t="array" ref="G827">IF(SUMPRODUCT((成品明细表!$A$6:$A$1000&gt;=$G$4)*(成品明细表!$A$6:$A$1000&lt;=$H$4)*(成品明细表!$C$6:$C$1000=$A827)*(成品明细表!$I$6:$I$1000))=0,"",SUMPRODUCT((成品明细表!$A$6:$A$1000&gt;=$G$4)*(成品明细表!$A$6:$A$1000&lt;=$H$4)*(成品明细表!$C$6:$C$1000=$A827)*(成品明细表!$I$6:$I$1000)))</f>
        <v/>
      </c>
      <c r="H827" s="80" t="str">
        <f t="array" ref="H827">IF(A827="","",VLOOKUP(A827,基础资料!A:E,4,0))</f>
        <v/>
      </c>
      <c r="I827" s="81" t="str">
        <f t="array" ref="I827">IF(OR(A827="",G827=""),"",G827*H827)</f>
        <v/>
      </c>
      <c r="J827" s="79" t="str">
        <f t="array" ref="J827">IF(SUMPRODUCT((成品明细表!$A$6:$A$1000&gt;=$G$4)*(成品明细表!$A$6:$A$1000&lt;=$H$4)*(成品明细表!$C$6:$C$1000=$A827)*(成品明细表!$L$6:$L$1000))=0,"",SUMPRODUCT((成品明细表!$A$6:$A$1000&gt;=$G$4)*(成品明细表!$A$6:$A$1000&lt;=$H$4)*(成品明细表!$C$6:$C$1000=$A827)*(成品明细表!$L$6:$L$1000)))</f>
        <v/>
      </c>
      <c r="K827" s="99" t="str">
        <f t="array" ref="K827">IF(A827="","",VLOOKUP(A827,基础资料!A:E,4,0))</f>
        <v/>
      </c>
      <c r="L827" s="81" t="str">
        <f t="array" ref="L827">IF(OR(A827="",J827=""),"",J827*K827)</f>
        <v/>
      </c>
      <c r="M827" s="79" t="str">
        <f t="array" ref="M827">IF(AND(D827="",G827="",J827=""),"",IF(AND(D827="",G827=""),-J827,IF(AND(D827="",J827=""),-G827,IF(AND(G827="",J827=""),D827,IF(D827="",-G827-J827,IF(G827="",D827-J827,IF(J827="",D827-G827,D827-G827-J827)))))))</f>
        <v/>
      </c>
      <c r="N827" s="99" t="str">
        <f t="array" ref="N827">IF(A827="","",VLOOKUP(A827,基础资料!A:E,4,0))</f>
        <v/>
      </c>
      <c r="O827" s="81" t="str">
        <f t="array" ref="O827">IF(OR(A827="",M827=""),"",N827*M827)</f>
        <v/>
      </c>
    </row>
    <row r="828" spans="1:15" s="44" customFormat="1">
      <c r="A828" s="15"/>
      <c r="B828" s="73"/>
      <c r="C828" s="73"/>
      <c r="D828" s="74" t="str">
        <f t="array" ref="D828">IF(SUMPRODUCT((成品明细表!$A$6:$A$1000&gt;=$G$4)*(成品明细表!$A$6:$A$1000&lt;=$H$4)*(成品明细表!$C$6:$C$1000=$A828)*(成品明细表!$F$6:$F$1000))=0,"",SUMPRODUCT((成品明细表!$A$6:$A$1000&gt;=$G$4)*(成品明细表!$A$6:$A$1000&lt;=$H$4)*(成品明细表!$C$6:$C$1000=$A828)*(成品明细表!$F$6:$F$1000)))</f>
        <v/>
      </c>
      <c r="E828" s="75" t="str">
        <f t="array" ref="E828">IF(A828="","",VLOOKUP(A828,基础资料!A:E,4,0))</f>
        <v/>
      </c>
      <c r="F828" s="76" t="str">
        <f t="array" ref="F828">IF(OR(A828="",D828=""),"",E828*D828)</f>
        <v/>
      </c>
      <c r="G828" s="74" t="str">
        <f t="array" ref="G828">IF(SUMPRODUCT((成品明细表!$A$6:$A$1000&gt;=$G$4)*(成品明细表!$A$6:$A$1000&lt;=$H$4)*(成品明细表!$C$6:$C$1000=$A828)*(成品明细表!$I$6:$I$1000))=0,"",SUMPRODUCT((成品明细表!$A$6:$A$1000&gt;=$G$4)*(成品明细表!$A$6:$A$1000&lt;=$H$4)*(成品明细表!$C$6:$C$1000=$A828)*(成品明细表!$I$6:$I$1000)))</f>
        <v/>
      </c>
      <c r="H828" s="75" t="str">
        <f t="array" ref="H828">IF(A828="","",VLOOKUP(A828,基础资料!A:E,4,0))</f>
        <v/>
      </c>
      <c r="I828" s="76" t="str">
        <f t="array" ref="I828">IF(OR(A828="",G828=""),"",G828*H828)</f>
        <v/>
      </c>
      <c r="J828" s="74" t="str">
        <f t="array" ref="J828">IF(SUMPRODUCT((成品明细表!$A$6:$A$1000&gt;=$G$4)*(成品明细表!$A$6:$A$1000&lt;=$H$4)*(成品明细表!$C$6:$C$1000=$A828)*(成品明细表!$L$6:$L$1000))=0,"",SUMPRODUCT((成品明细表!$A$6:$A$1000&gt;=$G$4)*(成品明细表!$A$6:$A$1000&lt;=$H$4)*(成品明细表!$C$6:$C$1000=$A828)*(成品明细表!$L$6:$L$1000)))</f>
        <v/>
      </c>
      <c r="K828" s="98" t="str">
        <f t="array" ref="K828">IF(A828="","",VLOOKUP(A828,基础资料!A:E,4,0))</f>
        <v/>
      </c>
      <c r="L828" s="76" t="str">
        <f t="array" ref="L828">IF(OR(A828="",J828=""),"",J828*K828)</f>
        <v/>
      </c>
      <c r="M828" s="74" t="str">
        <f t="array" ref="M828">IF(AND(D828="",G828="",J828=""),"",IF(AND(D828="",G828=""),-J828,IF(AND(D828="",J828=""),-G828,IF(AND(G828="",J828=""),D828,IF(D828="",-G828-J828,IF(G828="",D828-J828,IF(J828="",D828-G828,D828-G828-J828)))))))</f>
        <v/>
      </c>
      <c r="N828" s="98" t="str">
        <f t="array" ref="N828">IF(A828="","",VLOOKUP(A828,基础资料!A:E,4,0))</f>
        <v/>
      </c>
      <c r="O828" s="76" t="str">
        <f t="array" ref="O828">IF(OR(A828="",M828=""),"",N828*M828)</f>
        <v/>
      </c>
    </row>
    <row r="829" spans="1:15" s="44" customFormat="1">
      <c r="A829" s="77"/>
      <c r="B829" s="78"/>
      <c r="C829" s="78"/>
      <c r="D829" s="79" t="str">
        <f t="array" ref="D829">IF(SUMPRODUCT((成品明细表!$A$6:$A$1000&gt;=$G$4)*(成品明细表!$A$6:$A$1000&lt;=$H$4)*(成品明细表!$C$6:$C$1000=$A829)*(成品明细表!$F$6:$F$1000))=0,"",SUMPRODUCT((成品明细表!$A$6:$A$1000&gt;=$G$4)*(成品明细表!$A$6:$A$1000&lt;=$H$4)*(成品明细表!$C$6:$C$1000=$A829)*(成品明细表!$F$6:$F$1000)))</f>
        <v/>
      </c>
      <c r="E829" s="80" t="str">
        <f t="array" ref="E829">IF(A829="","",VLOOKUP(A829,基础资料!A:E,4,0))</f>
        <v/>
      </c>
      <c r="F829" s="81" t="str">
        <f t="array" ref="F829">IF(OR(A829="",D829=""),"",E829*D829)</f>
        <v/>
      </c>
      <c r="G829" s="79" t="str">
        <f t="array" ref="G829">IF(SUMPRODUCT((成品明细表!$A$6:$A$1000&gt;=$G$4)*(成品明细表!$A$6:$A$1000&lt;=$H$4)*(成品明细表!$C$6:$C$1000=$A829)*(成品明细表!$I$6:$I$1000))=0,"",SUMPRODUCT((成品明细表!$A$6:$A$1000&gt;=$G$4)*(成品明细表!$A$6:$A$1000&lt;=$H$4)*(成品明细表!$C$6:$C$1000=$A829)*(成品明细表!$I$6:$I$1000)))</f>
        <v/>
      </c>
      <c r="H829" s="80" t="str">
        <f t="array" ref="H829">IF(A829="","",VLOOKUP(A829,基础资料!A:E,4,0))</f>
        <v/>
      </c>
      <c r="I829" s="81" t="str">
        <f t="array" ref="I829">IF(OR(A829="",G829=""),"",G829*H829)</f>
        <v/>
      </c>
      <c r="J829" s="79" t="str">
        <f t="array" ref="J829">IF(SUMPRODUCT((成品明细表!$A$6:$A$1000&gt;=$G$4)*(成品明细表!$A$6:$A$1000&lt;=$H$4)*(成品明细表!$C$6:$C$1000=$A829)*(成品明细表!$L$6:$L$1000))=0,"",SUMPRODUCT((成品明细表!$A$6:$A$1000&gt;=$G$4)*(成品明细表!$A$6:$A$1000&lt;=$H$4)*(成品明细表!$C$6:$C$1000=$A829)*(成品明细表!$L$6:$L$1000)))</f>
        <v/>
      </c>
      <c r="K829" s="99" t="str">
        <f t="array" ref="K829">IF(A829="","",VLOOKUP(A829,基础资料!A:E,4,0))</f>
        <v/>
      </c>
      <c r="L829" s="81" t="str">
        <f t="array" ref="L829">IF(OR(A829="",J829=""),"",J829*K829)</f>
        <v/>
      </c>
      <c r="M829" s="79" t="str">
        <f t="array" ref="M829">IF(AND(D829="",G829="",J829=""),"",IF(AND(D829="",G829=""),-J829,IF(AND(D829="",J829=""),-G829,IF(AND(G829="",J829=""),D829,IF(D829="",-G829-J829,IF(G829="",D829-J829,IF(J829="",D829-G829,D829-G829-J829)))))))</f>
        <v/>
      </c>
      <c r="N829" s="99" t="str">
        <f t="array" ref="N829">IF(A829="","",VLOOKUP(A829,基础资料!A:E,4,0))</f>
        <v/>
      </c>
      <c r="O829" s="81" t="str">
        <f t="array" ref="O829">IF(OR(A829="",M829=""),"",N829*M829)</f>
        <v/>
      </c>
    </row>
    <row r="830" spans="1:15" s="44" customFormat="1">
      <c r="A830" s="15"/>
      <c r="B830" s="73"/>
      <c r="C830" s="73"/>
      <c r="D830" s="74" t="str">
        <f t="array" ref="D830">IF(SUMPRODUCT((成品明细表!$A$6:$A$1000&gt;=$G$4)*(成品明细表!$A$6:$A$1000&lt;=$H$4)*(成品明细表!$C$6:$C$1000=$A830)*(成品明细表!$F$6:$F$1000))=0,"",SUMPRODUCT((成品明细表!$A$6:$A$1000&gt;=$G$4)*(成品明细表!$A$6:$A$1000&lt;=$H$4)*(成品明细表!$C$6:$C$1000=$A830)*(成品明细表!$F$6:$F$1000)))</f>
        <v/>
      </c>
      <c r="E830" s="75" t="str">
        <f t="array" ref="E830">IF(A830="","",VLOOKUP(A830,基础资料!A:E,4,0))</f>
        <v/>
      </c>
      <c r="F830" s="76" t="str">
        <f t="array" ref="F830">IF(OR(A830="",D830=""),"",E830*D830)</f>
        <v/>
      </c>
      <c r="G830" s="74" t="str">
        <f t="array" ref="G830">IF(SUMPRODUCT((成品明细表!$A$6:$A$1000&gt;=$G$4)*(成品明细表!$A$6:$A$1000&lt;=$H$4)*(成品明细表!$C$6:$C$1000=$A830)*(成品明细表!$I$6:$I$1000))=0,"",SUMPRODUCT((成品明细表!$A$6:$A$1000&gt;=$G$4)*(成品明细表!$A$6:$A$1000&lt;=$H$4)*(成品明细表!$C$6:$C$1000=$A830)*(成品明细表!$I$6:$I$1000)))</f>
        <v/>
      </c>
      <c r="H830" s="75" t="str">
        <f t="array" ref="H830">IF(A830="","",VLOOKUP(A830,基础资料!A:E,4,0))</f>
        <v/>
      </c>
      <c r="I830" s="76" t="str">
        <f t="array" ref="I830">IF(OR(A830="",G830=""),"",G830*H830)</f>
        <v/>
      </c>
      <c r="J830" s="74" t="str">
        <f t="array" ref="J830">IF(SUMPRODUCT((成品明细表!$A$6:$A$1000&gt;=$G$4)*(成品明细表!$A$6:$A$1000&lt;=$H$4)*(成品明细表!$C$6:$C$1000=$A830)*(成品明细表!$L$6:$L$1000))=0,"",SUMPRODUCT((成品明细表!$A$6:$A$1000&gt;=$G$4)*(成品明细表!$A$6:$A$1000&lt;=$H$4)*(成品明细表!$C$6:$C$1000=$A830)*(成品明细表!$L$6:$L$1000)))</f>
        <v/>
      </c>
      <c r="K830" s="98" t="str">
        <f t="array" ref="K830">IF(A830="","",VLOOKUP(A830,基础资料!A:E,4,0))</f>
        <v/>
      </c>
      <c r="L830" s="76" t="str">
        <f t="array" ref="L830">IF(OR(A830="",J830=""),"",J830*K830)</f>
        <v/>
      </c>
      <c r="M830" s="74" t="str">
        <f t="array" ref="M830">IF(AND(D830="",G830="",J830=""),"",IF(AND(D830="",G830=""),-J830,IF(AND(D830="",J830=""),-G830,IF(AND(G830="",J830=""),D830,IF(D830="",-G830-J830,IF(G830="",D830-J830,IF(J830="",D830-G830,D830-G830-J830)))))))</f>
        <v/>
      </c>
      <c r="N830" s="98" t="str">
        <f t="array" ref="N830">IF(A830="","",VLOOKUP(A830,基础资料!A:E,4,0))</f>
        <v/>
      </c>
      <c r="O830" s="76" t="str">
        <f t="array" ref="O830">IF(OR(A830="",M830=""),"",N830*M830)</f>
        <v/>
      </c>
    </row>
    <row r="831" spans="1:15" s="44" customFormat="1">
      <c r="A831" s="77"/>
      <c r="B831" s="78"/>
      <c r="C831" s="78"/>
      <c r="D831" s="79" t="str">
        <f t="array" ref="D831">IF(SUMPRODUCT((成品明细表!$A$6:$A$1000&gt;=$G$4)*(成品明细表!$A$6:$A$1000&lt;=$H$4)*(成品明细表!$C$6:$C$1000=$A831)*(成品明细表!$F$6:$F$1000))=0,"",SUMPRODUCT((成品明细表!$A$6:$A$1000&gt;=$G$4)*(成品明细表!$A$6:$A$1000&lt;=$H$4)*(成品明细表!$C$6:$C$1000=$A831)*(成品明细表!$F$6:$F$1000)))</f>
        <v/>
      </c>
      <c r="E831" s="80" t="str">
        <f t="array" ref="E831">IF(A831="","",VLOOKUP(A831,基础资料!A:E,4,0))</f>
        <v/>
      </c>
      <c r="F831" s="81" t="str">
        <f t="array" ref="F831">IF(OR(A831="",D831=""),"",E831*D831)</f>
        <v/>
      </c>
      <c r="G831" s="79" t="str">
        <f t="array" ref="G831">IF(SUMPRODUCT((成品明细表!$A$6:$A$1000&gt;=$G$4)*(成品明细表!$A$6:$A$1000&lt;=$H$4)*(成品明细表!$C$6:$C$1000=$A831)*(成品明细表!$I$6:$I$1000))=0,"",SUMPRODUCT((成品明细表!$A$6:$A$1000&gt;=$G$4)*(成品明细表!$A$6:$A$1000&lt;=$H$4)*(成品明细表!$C$6:$C$1000=$A831)*(成品明细表!$I$6:$I$1000)))</f>
        <v/>
      </c>
      <c r="H831" s="80" t="str">
        <f t="array" ref="H831">IF(A831="","",VLOOKUP(A831,基础资料!A:E,4,0))</f>
        <v/>
      </c>
      <c r="I831" s="81" t="str">
        <f t="array" ref="I831">IF(OR(A831="",G831=""),"",G831*H831)</f>
        <v/>
      </c>
      <c r="J831" s="79" t="str">
        <f t="array" ref="J831">IF(SUMPRODUCT((成品明细表!$A$6:$A$1000&gt;=$G$4)*(成品明细表!$A$6:$A$1000&lt;=$H$4)*(成品明细表!$C$6:$C$1000=$A831)*(成品明细表!$L$6:$L$1000))=0,"",SUMPRODUCT((成品明细表!$A$6:$A$1000&gt;=$G$4)*(成品明细表!$A$6:$A$1000&lt;=$H$4)*(成品明细表!$C$6:$C$1000=$A831)*(成品明细表!$L$6:$L$1000)))</f>
        <v/>
      </c>
      <c r="K831" s="99" t="str">
        <f t="array" ref="K831">IF(A831="","",VLOOKUP(A831,基础资料!A:E,4,0))</f>
        <v/>
      </c>
      <c r="L831" s="81" t="str">
        <f t="array" ref="L831">IF(OR(A831="",J831=""),"",J831*K831)</f>
        <v/>
      </c>
      <c r="M831" s="79" t="str">
        <f t="array" ref="M831">IF(AND(D831="",G831="",J831=""),"",IF(AND(D831="",G831=""),-J831,IF(AND(D831="",J831=""),-G831,IF(AND(G831="",J831=""),D831,IF(D831="",-G831-J831,IF(G831="",D831-J831,IF(J831="",D831-G831,D831-G831-J831)))))))</f>
        <v/>
      </c>
      <c r="N831" s="99" t="str">
        <f t="array" ref="N831">IF(A831="","",VLOOKUP(A831,基础资料!A:E,4,0))</f>
        <v/>
      </c>
      <c r="O831" s="81" t="str">
        <f t="array" ref="O831">IF(OR(A831="",M831=""),"",N831*M831)</f>
        <v/>
      </c>
    </row>
    <row r="832" spans="1:15" s="44" customFormat="1">
      <c r="A832" s="15"/>
      <c r="B832" s="73"/>
      <c r="C832" s="73"/>
      <c r="D832" s="74" t="str">
        <f t="array" ref="D832">IF(SUMPRODUCT((成品明细表!$A$6:$A$1000&gt;=$G$4)*(成品明细表!$A$6:$A$1000&lt;=$H$4)*(成品明细表!$C$6:$C$1000=$A832)*(成品明细表!$F$6:$F$1000))=0,"",SUMPRODUCT((成品明细表!$A$6:$A$1000&gt;=$G$4)*(成品明细表!$A$6:$A$1000&lt;=$H$4)*(成品明细表!$C$6:$C$1000=$A832)*(成品明细表!$F$6:$F$1000)))</f>
        <v/>
      </c>
      <c r="E832" s="75" t="str">
        <f t="array" ref="E832">IF(A832="","",VLOOKUP(A832,基础资料!A:E,4,0))</f>
        <v/>
      </c>
      <c r="F832" s="76" t="str">
        <f t="array" ref="F832">IF(OR(A832="",D832=""),"",E832*D832)</f>
        <v/>
      </c>
      <c r="G832" s="74" t="str">
        <f t="array" ref="G832">IF(SUMPRODUCT((成品明细表!$A$6:$A$1000&gt;=$G$4)*(成品明细表!$A$6:$A$1000&lt;=$H$4)*(成品明细表!$C$6:$C$1000=$A832)*(成品明细表!$I$6:$I$1000))=0,"",SUMPRODUCT((成品明细表!$A$6:$A$1000&gt;=$G$4)*(成品明细表!$A$6:$A$1000&lt;=$H$4)*(成品明细表!$C$6:$C$1000=$A832)*(成品明细表!$I$6:$I$1000)))</f>
        <v/>
      </c>
      <c r="H832" s="75" t="str">
        <f t="array" ref="H832">IF(A832="","",VLOOKUP(A832,基础资料!A:E,4,0))</f>
        <v/>
      </c>
      <c r="I832" s="76" t="str">
        <f t="array" ref="I832">IF(OR(A832="",G832=""),"",G832*H832)</f>
        <v/>
      </c>
      <c r="J832" s="74" t="str">
        <f t="array" ref="J832">IF(SUMPRODUCT((成品明细表!$A$6:$A$1000&gt;=$G$4)*(成品明细表!$A$6:$A$1000&lt;=$H$4)*(成品明细表!$C$6:$C$1000=$A832)*(成品明细表!$L$6:$L$1000))=0,"",SUMPRODUCT((成品明细表!$A$6:$A$1000&gt;=$G$4)*(成品明细表!$A$6:$A$1000&lt;=$H$4)*(成品明细表!$C$6:$C$1000=$A832)*(成品明细表!$L$6:$L$1000)))</f>
        <v/>
      </c>
      <c r="K832" s="98" t="str">
        <f t="array" ref="K832">IF(A832="","",VLOOKUP(A832,基础资料!A:E,4,0))</f>
        <v/>
      </c>
      <c r="L832" s="76" t="str">
        <f t="array" ref="L832">IF(OR(A832="",J832=""),"",J832*K832)</f>
        <v/>
      </c>
      <c r="M832" s="74" t="str">
        <f t="array" ref="M832">IF(AND(D832="",G832="",J832=""),"",IF(AND(D832="",G832=""),-J832,IF(AND(D832="",J832=""),-G832,IF(AND(G832="",J832=""),D832,IF(D832="",-G832-J832,IF(G832="",D832-J832,IF(J832="",D832-G832,D832-G832-J832)))))))</f>
        <v/>
      </c>
      <c r="N832" s="98" t="str">
        <f t="array" ref="N832">IF(A832="","",VLOOKUP(A832,基础资料!A:E,4,0))</f>
        <v/>
      </c>
      <c r="O832" s="76" t="str">
        <f t="array" ref="O832">IF(OR(A832="",M832=""),"",N832*M832)</f>
        <v/>
      </c>
    </row>
    <row r="833" spans="1:15" s="44" customFormat="1">
      <c r="A833" s="77"/>
      <c r="B833" s="78"/>
      <c r="C833" s="78"/>
      <c r="D833" s="79" t="str">
        <f t="array" ref="D833">IF(SUMPRODUCT((成品明细表!$A$6:$A$1000&gt;=$G$4)*(成品明细表!$A$6:$A$1000&lt;=$H$4)*(成品明细表!$C$6:$C$1000=$A833)*(成品明细表!$F$6:$F$1000))=0,"",SUMPRODUCT((成品明细表!$A$6:$A$1000&gt;=$G$4)*(成品明细表!$A$6:$A$1000&lt;=$H$4)*(成品明细表!$C$6:$C$1000=$A833)*(成品明细表!$F$6:$F$1000)))</f>
        <v/>
      </c>
      <c r="E833" s="80" t="str">
        <f t="array" ref="E833">IF(A833="","",VLOOKUP(A833,基础资料!A:E,4,0))</f>
        <v/>
      </c>
      <c r="F833" s="81" t="str">
        <f t="array" ref="F833">IF(OR(A833="",D833=""),"",E833*D833)</f>
        <v/>
      </c>
      <c r="G833" s="79" t="str">
        <f t="array" ref="G833">IF(SUMPRODUCT((成品明细表!$A$6:$A$1000&gt;=$G$4)*(成品明细表!$A$6:$A$1000&lt;=$H$4)*(成品明细表!$C$6:$C$1000=$A833)*(成品明细表!$I$6:$I$1000))=0,"",SUMPRODUCT((成品明细表!$A$6:$A$1000&gt;=$G$4)*(成品明细表!$A$6:$A$1000&lt;=$H$4)*(成品明细表!$C$6:$C$1000=$A833)*(成品明细表!$I$6:$I$1000)))</f>
        <v/>
      </c>
      <c r="H833" s="80" t="str">
        <f t="array" ref="H833">IF(A833="","",VLOOKUP(A833,基础资料!A:E,4,0))</f>
        <v/>
      </c>
      <c r="I833" s="81" t="str">
        <f t="array" ref="I833">IF(OR(A833="",G833=""),"",G833*H833)</f>
        <v/>
      </c>
      <c r="J833" s="79" t="str">
        <f t="array" ref="J833">IF(SUMPRODUCT((成品明细表!$A$6:$A$1000&gt;=$G$4)*(成品明细表!$A$6:$A$1000&lt;=$H$4)*(成品明细表!$C$6:$C$1000=$A833)*(成品明细表!$L$6:$L$1000))=0,"",SUMPRODUCT((成品明细表!$A$6:$A$1000&gt;=$G$4)*(成品明细表!$A$6:$A$1000&lt;=$H$4)*(成品明细表!$C$6:$C$1000=$A833)*(成品明细表!$L$6:$L$1000)))</f>
        <v/>
      </c>
      <c r="K833" s="99" t="str">
        <f t="array" ref="K833">IF(A833="","",VLOOKUP(A833,基础资料!A:E,4,0))</f>
        <v/>
      </c>
      <c r="L833" s="81" t="str">
        <f t="array" ref="L833">IF(OR(A833="",J833=""),"",J833*K833)</f>
        <v/>
      </c>
      <c r="M833" s="79" t="str">
        <f t="array" ref="M833">IF(AND(D833="",G833="",J833=""),"",IF(AND(D833="",G833=""),-J833,IF(AND(D833="",J833=""),-G833,IF(AND(G833="",J833=""),D833,IF(D833="",-G833-J833,IF(G833="",D833-J833,IF(J833="",D833-G833,D833-G833-J833)))))))</f>
        <v/>
      </c>
      <c r="N833" s="99" t="str">
        <f t="array" ref="N833">IF(A833="","",VLOOKUP(A833,基础资料!A:E,4,0))</f>
        <v/>
      </c>
      <c r="O833" s="81" t="str">
        <f t="array" ref="O833">IF(OR(A833="",M833=""),"",N833*M833)</f>
        <v/>
      </c>
    </row>
    <row r="834" spans="1:15" s="44" customFormat="1">
      <c r="A834" s="15"/>
      <c r="B834" s="73"/>
      <c r="C834" s="73"/>
      <c r="D834" s="74" t="str">
        <f t="array" ref="D834">IF(SUMPRODUCT((成品明细表!$A$6:$A$1000&gt;=$G$4)*(成品明细表!$A$6:$A$1000&lt;=$H$4)*(成品明细表!$C$6:$C$1000=$A834)*(成品明细表!$F$6:$F$1000))=0,"",SUMPRODUCT((成品明细表!$A$6:$A$1000&gt;=$G$4)*(成品明细表!$A$6:$A$1000&lt;=$H$4)*(成品明细表!$C$6:$C$1000=$A834)*(成品明细表!$F$6:$F$1000)))</f>
        <v/>
      </c>
      <c r="E834" s="75" t="str">
        <f t="array" ref="E834">IF(A834="","",VLOOKUP(A834,基础资料!A:E,4,0))</f>
        <v/>
      </c>
      <c r="F834" s="76" t="str">
        <f t="array" ref="F834">IF(OR(A834="",D834=""),"",E834*D834)</f>
        <v/>
      </c>
      <c r="G834" s="74" t="str">
        <f t="array" ref="G834">IF(SUMPRODUCT((成品明细表!$A$6:$A$1000&gt;=$G$4)*(成品明细表!$A$6:$A$1000&lt;=$H$4)*(成品明细表!$C$6:$C$1000=$A834)*(成品明细表!$I$6:$I$1000))=0,"",SUMPRODUCT((成品明细表!$A$6:$A$1000&gt;=$G$4)*(成品明细表!$A$6:$A$1000&lt;=$H$4)*(成品明细表!$C$6:$C$1000=$A834)*(成品明细表!$I$6:$I$1000)))</f>
        <v/>
      </c>
      <c r="H834" s="75" t="str">
        <f t="array" ref="H834">IF(A834="","",VLOOKUP(A834,基础资料!A:E,4,0))</f>
        <v/>
      </c>
      <c r="I834" s="76" t="str">
        <f t="array" ref="I834">IF(OR(A834="",G834=""),"",G834*H834)</f>
        <v/>
      </c>
      <c r="J834" s="74" t="str">
        <f t="array" ref="J834">IF(SUMPRODUCT((成品明细表!$A$6:$A$1000&gt;=$G$4)*(成品明细表!$A$6:$A$1000&lt;=$H$4)*(成品明细表!$C$6:$C$1000=$A834)*(成品明细表!$L$6:$L$1000))=0,"",SUMPRODUCT((成品明细表!$A$6:$A$1000&gt;=$G$4)*(成品明细表!$A$6:$A$1000&lt;=$H$4)*(成品明细表!$C$6:$C$1000=$A834)*(成品明细表!$L$6:$L$1000)))</f>
        <v/>
      </c>
      <c r="K834" s="98" t="str">
        <f t="array" ref="K834">IF(A834="","",VLOOKUP(A834,基础资料!A:E,4,0))</f>
        <v/>
      </c>
      <c r="L834" s="76" t="str">
        <f t="array" ref="L834">IF(OR(A834="",J834=""),"",J834*K834)</f>
        <v/>
      </c>
      <c r="M834" s="74" t="str">
        <f t="array" ref="M834">IF(AND(D834="",G834="",J834=""),"",IF(AND(D834="",G834=""),-J834,IF(AND(D834="",J834=""),-G834,IF(AND(G834="",J834=""),D834,IF(D834="",-G834-J834,IF(G834="",D834-J834,IF(J834="",D834-G834,D834-G834-J834)))))))</f>
        <v/>
      </c>
      <c r="N834" s="98" t="str">
        <f t="array" ref="N834">IF(A834="","",VLOOKUP(A834,基础资料!A:E,4,0))</f>
        <v/>
      </c>
      <c r="O834" s="76" t="str">
        <f t="array" ref="O834">IF(OR(A834="",M834=""),"",N834*M834)</f>
        <v/>
      </c>
    </row>
    <row r="835" spans="1:15" s="44" customFormat="1">
      <c r="A835" s="77"/>
      <c r="B835" s="78"/>
      <c r="C835" s="78"/>
      <c r="D835" s="79" t="str">
        <f t="array" ref="D835">IF(SUMPRODUCT((成品明细表!$A$6:$A$1000&gt;=$G$4)*(成品明细表!$A$6:$A$1000&lt;=$H$4)*(成品明细表!$C$6:$C$1000=$A835)*(成品明细表!$F$6:$F$1000))=0,"",SUMPRODUCT((成品明细表!$A$6:$A$1000&gt;=$G$4)*(成品明细表!$A$6:$A$1000&lt;=$H$4)*(成品明细表!$C$6:$C$1000=$A835)*(成品明细表!$F$6:$F$1000)))</f>
        <v/>
      </c>
      <c r="E835" s="80" t="str">
        <f t="array" ref="E835">IF(A835="","",VLOOKUP(A835,基础资料!A:E,4,0))</f>
        <v/>
      </c>
      <c r="F835" s="81" t="str">
        <f t="array" ref="F835">IF(OR(A835="",D835=""),"",E835*D835)</f>
        <v/>
      </c>
      <c r="G835" s="79" t="str">
        <f t="array" ref="G835">IF(SUMPRODUCT((成品明细表!$A$6:$A$1000&gt;=$G$4)*(成品明细表!$A$6:$A$1000&lt;=$H$4)*(成品明细表!$C$6:$C$1000=$A835)*(成品明细表!$I$6:$I$1000))=0,"",SUMPRODUCT((成品明细表!$A$6:$A$1000&gt;=$G$4)*(成品明细表!$A$6:$A$1000&lt;=$H$4)*(成品明细表!$C$6:$C$1000=$A835)*(成品明细表!$I$6:$I$1000)))</f>
        <v/>
      </c>
      <c r="H835" s="80" t="str">
        <f t="array" ref="H835">IF(A835="","",VLOOKUP(A835,基础资料!A:E,4,0))</f>
        <v/>
      </c>
      <c r="I835" s="81" t="str">
        <f t="array" ref="I835">IF(OR(A835="",G835=""),"",G835*H835)</f>
        <v/>
      </c>
      <c r="J835" s="79" t="str">
        <f t="array" ref="J835">IF(SUMPRODUCT((成品明细表!$A$6:$A$1000&gt;=$G$4)*(成品明细表!$A$6:$A$1000&lt;=$H$4)*(成品明细表!$C$6:$C$1000=$A835)*(成品明细表!$L$6:$L$1000))=0,"",SUMPRODUCT((成品明细表!$A$6:$A$1000&gt;=$G$4)*(成品明细表!$A$6:$A$1000&lt;=$H$4)*(成品明细表!$C$6:$C$1000=$A835)*(成品明细表!$L$6:$L$1000)))</f>
        <v/>
      </c>
      <c r="K835" s="99" t="str">
        <f t="array" ref="K835">IF(A835="","",VLOOKUP(A835,基础资料!A:E,4,0))</f>
        <v/>
      </c>
      <c r="L835" s="81" t="str">
        <f t="array" ref="L835">IF(OR(A835="",J835=""),"",J835*K835)</f>
        <v/>
      </c>
      <c r="M835" s="79" t="str">
        <f t="array" ref="M835">IF(AND(D835="",G835="",J835=""),"",IF(AND(D835="",G835=""),-J835,IF(AND(D835="",J835=""),-G835,IF(AND(G835="",J835=""),D835,IF(D835="",-G835-J835,IF(G835="",D835-J835,IF(J835="",D835-G835,D835-G835-J835)))))))</f>
        <v/>
      </c>
      <c r="N835" s="99" t="str">
        <f t="array" ref="N835">IF(A835="","",VLOOKUP(A835,基础资料!A:E,4,0))</f>
        <v/>
      </c>
      <c r="O835" s="81" t="str">
        <f t="array" ref="O835">IF(OR(A835="",M835=""),"",N835*M835)</f>
        <v/>
      </c>
    </row>
    <row r="836" spans="1:15" s="44" customFormat="1">
      <c r="A836" s="15"/>
      <c r="B836" s="73"/>
      <c r="C836" s="73"/>
      <c r="D836" s="74" t="str">
        <f t="array" ref="D836">IF(SUMPRODUCT((成品明细表!$A$6:$A$1000&gt;=$G$4)*(成品明细表!$A$6:$A$1000&lt;=$H$4)*(成品明细表!$C$6:$C$1000=$A836)*(成品明细表!$F$6:$F$1000))=0,"",SUMPRODUCT((成品明细表!$A$6:$A$1000&gt;=$G$4)*(成品明细表!$A$6:$A$1000&lt;=$H$4)*(成品明细表!$C$6:$C$1000=$A836)*(成品明细表!$F$6:$F$1000)))</f>
        <v/>
      </c>
      <c r="E836" s="75" t="str">
        <f t="array" ref="E836">IF(A836="","",VLOOKUP(A836,基础资料!A:E,4,0))</f>
        <v/>
      </c>
      <c r="F836" s="76" t="str">
        <f t="array" ref="F836">IF(OR(A836="",D836=""),"",E836*D836)</f>
        <v/>
      </c>
      <c r="G836" s="74" t="str">
        <f t="array" ref="G836">IF(SUMPRODUCT((成品明细表!$A$6:$A$1000&gt;=$G$4)*(成品明细表!$A$6:$A$1000&lt;=$H$4)*(成品明细表!$C$6:$C$1000=$A836)*(成品明细表!$I$6:$I$1000))=0,"",SUMPRODUCT((成品明细表!$A$6:$A$1000&gt;=$G$4)*(成品明细表!$A$6:$A$1000&lt;=$H$4)*(成品明细表!$C$6:$C$1000=$A836)*(成品明细表!$I$6:$I$1000)))</f>
        <v/>
      </c>
      <c r="H836" s="75" t="str">
        <f t="array" ref="H836">IF(A836="","",VLOOKUP(A836,基础资料!A:E,4,0))</f>
        <v/>
      </c>
      <c r="I836" s="76" t="str">
        <f t="array" ref="I836">IF(OR(A836="",G836=""),"",G836*H836)</f>
        <v/>
      </c>
      <c r="J836" s="74" t="str">
        <f t="array" ref="J836">IF(SUMPRODUCT((成品明细表!$A$6:$A$1000&gt;=$G$4)*(成品明细表!$A$6:$A$1000&lt;=$H$4)*(成品明细表!$C$6:$C$1000=$A836)*(成品明细表!$L$6:$L$1000))=0,"",SUMPRODUCT((成品明细表!$A$6:$A$1000&gt;=$G$4)*(成品明细表!$A$6:$A$1000&lt;=$H$4)*(成品明细表!$C$6:$C$1000=$A836)*(成品明细表!$L$6:$L$1000)))</f>
        <v/>
      </c>
      <c r="K836" s="98" t="str">
        <f t="array" ref="K836">IF(A836="","",VLOOKUP(A836,基础资料!A:E,4,0))</f>
        <v/>
      </c>
      <c r="L836" s="76" t="str">
        <f t="array" ref="L836">IF(OR(A836="",J836=""),"",J836*K836)</f>
        <v/>
      </c>
      <c r="M836" s="74" t="str">
        <f t="array" ref="M836">IF(AND(D836="",G836="",J836=""),"",IF(AND(D836="",G836=""),-J836,IF(AND(D836="",J836=""),-G836,IF(AND(G836="",J836=""),D836,IF(D836="",-G836-J836,IF(G836="",D836-J836,IF(J836="",D836-G836,D836-G836-J836)))))))</f>
        <v/>
      </c>
      <c r="N836" s="98" t="str">
        <f t="array" ref="N836">IF(A836="","",VLOOKUP(A836,基础资料!A:E,4,0))</f>
        <v/>
      </c>
      <c r="O836" s="76" t="str">
        <f t="array" ref="O836">IF(OR(A836="",M836=""),"",N836*M836)</f>
        <v/>
      </c>
    </row>
    <row r="837" spans="1:15" s="44" customFormat="1">
      <c r="A837" s="77"/>
      <c r="B837" s="78"/>
      <c r="C837" s="78"/>
      <c r="D837" s="79" t="str">
        <f t="array" ref="D837">IF(SUMPRODUCT((成品明细表!$A$6:$A$1000&gt;=$G$4)*(成品明细表!$A$6:$A$1000&lt;=$H$4)*(成品明细表!$C$6:$C$1000=$A837)*(成品明细表!$F$6:$F$1000))=0,"",SUMPRODUCT((成品明细表!$A$6:$A$1000&gt;=$G$4)*(成品明细表!$A$6:$A$1000&lt;=$H$4)*(成品明细表!$C$6:$C$1000=$A837)*(成品明细表!$F$6:$F$1000)))</f>
        <v/>
      </c>
      <c r="E837" s="80" t="str">
        <f t="array" ref="E837">IF(A837="","",VLOOKUP(A837,基础资料!A:E,4,0))</f>
        <v/>
      </c>
      <c r="F837" s="81" t="str">
        <f t="array" ref="F837">IF(OR(A837="",D837=""),"",E837*D837)</f>
        <v/>
      </c>
      <c r="G837" s="79" t="str">
        <f t="array" ref="G837">IF(SUMPRODUCT((成品明细表!$A$6:$A$1000&gt;=$G$4)*(成品明细表!$A$6:$A$1000&lt;=$H$4)*(成品明细表!$C$6:$C$1000=$A837)*(成品明细表!$I$6:$I$1000))=0,"",SUMPRODUCT((成品明细表!$A$6:$A$1000&gt;=$G$4)*(成品明细表!$A$6:$A$1000&lt;=$H$4)*(成品明细表!$C$6:$C$1000=$A837)*(成品明细表!$I$6:$I$1000)))</f>
        <v/>
      </c>
      <c r="H837" s="80" t="str">
        <f t="array" ref="H837">IF(A837="","",VLOOKUP(A837,基础资料!A:E,4,0))</f>
        <v/>
      </c>
      <c r="I837" s="81" t="str">
        <f t="array" ref="I837">IF(OR(A837="",G837=""),"",G837*H837)</f>
        <v/>
      </c>
      <c r="J837" s="79" t="str">
        <f t="array" ref="J837">IF(SUMPRODUCT((成品明细表!$A$6:$A$1000&gt;=$G$4)*(成品明细表!$A$6:$A$1000&lt;=$H$4)*(成品明细表!$C$6:$C$1000=$A837)*(成品明细表!$L$6:$L$1000))=0,"",SUMPRODUCT((成品明细表!$A$6:$A$1000&gt;=$G$4)*(成品明细表!$A$6:$A$1000&lt;=$H$4)*(成品明细表!$C$6:$C$1000=$A837)*(成品明细表!$L$6:$L$1000)))</f>
        <v/>
      </c>
      <c r="K837" s="99" t="str">
        <f t="array" ref="K837">IF(A837="","",VLOOKUP(A837,基础资料!A:E,4,0))</f>
        <v/>
      </c>
      <c r="L837" s="81" t="str">
        <f t="array" ref="L837">IF(OR(A837="",J837=""),"",J837*K837)</f>
        <v/>
      </c>
      <c r="M837" s="79" t="str">
        <f t="array" ref="M837">IF(AND(D837="",G837="",J837=""),"",IF(AND(D837="",G837=""),-J837,IF(AND(D837="",J837=""),-G837,IF(AND(G837="",J837=""),D837,IF(D837="",-G837-J837,IF(G837="",D837-J837,IF(J837="",D837-G837,D837-G837-J837)))))))</f>
        <v/>
      </c>
      <c r="N837" s="99" t="str">
        <f t="array" ref="N837">IF(A837="","",VLOOKUP(A837,基础资料!A:E,4,0))</f>
        <v/>
      </c>
      <c r="O837" s="81" t="str">
        <f t="array" ref="O837">IF(OR(A837="",M837=""),"",N837*M837)</f>
        <v/>
      </c>
    </row>
    <row r="838" spans="1:15" s="44" customFormat="1">
      <c r="A838" s="15"/>
      <c r="B838" s="73"/>
      <c r="C838" s="73"/>
      <c r="D838" s="74" t="str">
        <f t="array" ref="D838">IF(SUMPRODUCT((成品明细表!$A$6:$A$1000&gt;=$G$4)*(成品明细表!$A$6:$A$1000&lt;=$H$4)*(成品明细表!$C$6:$C$1000=$A838)*(成品明细表!$F$6:$F$1000))=0,"",SUMPRODUCT((成品明细表!$A$6:$A$1000&gt;=$G$4)*(成品明细表!$A$6:$A$1000&lt;=$H$4)*(成品明细表!$C$6:$C$1000=$A838)*(成品明细表!$F$6:$F$1000)))</f>
        <v/>
      </c>
      <c r="E838" s="75" t="str">
        <f t="array" ref="E838">IF(A838="","",VLOOKUP(A838,基础资料!A:E,4,0))</f>
        <v/>
      </c>
      <c r="F838" s="76" t="str">
        <f t="array" ref="F838">IF(OR(A838="",D838=""),"",E838*D838)</f>
        <v/>
      </c>
      <c r="G838" s="74" t="str">
        <f t="array" ref="G838">IF(SUMPRODUCT((成品明细表!$A$6:$A$1000&gt;=$G$4)*(成品明细表!$A$6:$A$1000&lt;=$H$4)*(成品明细表!$C$6:$C$1000=$A838)*(成品明细表!$I$6:$I$1000))=0,"",SUMPRODUCT((成品明细表!$A$6:$A$1000&gt;=$G$4)*(成品明细表!$A$6:$A$1000&lt;=$H$4)*(成品明细表!$C$6:$C$1000=$A838)*(成品明细表!$I$6:$I$1000)))</f>
        <v/>
      </c>
      <c r="H838" s="75" t="str">
        <f t="array" ref="H838">IF(A838="","",VLOOKUP(A838,基础资料!A:E,4,0))</f>
        <v/>
      </c>
      <c r="I838" s="76" t="str">
        <f t="array" ref="I838">IF(OR(A838="",G838=""),"",G838*H838)</f>
        <v/>
      </c>
      <c r="J838" s="74" t="str">
        <f t="array" ref="J838">IF(SUMPRODUCT((成品明细表!$A$6:$A$1000&gt;=$G$4)*(成品明细表!$A$6:$A$1000&lt;=$H$4)*(成品明细表!$C$6:$C$1000=$A838)*(成品明细表!$L$6:$L$1000))=0,"",SUMPRODUCT((成品明细表!$A$6:$A$1000&gt;=$G$4)*(成品明细表!$A$6:$A$1000&lt;=$H$4)*(成品明细表!$C$6:$C$1000=$A838)*(成品明细表!$L$6:$L$1000)))</f>
        <v/>
      </c>
      <c r="K838" s="98" t="str">
        <f t="array" ref="K838">IF(A838="","",VLOOKUP(A838,基础资料!A:E,4,0))</f>
        <v/>
      </c>
      <c r="L838" s="76" t="str">
        <f t="array" ref="L838">IF(OR(A838="",J838=""),"",J838*K838)</f>
        <v/>
      </c>
      <c r="M838" s="74" t="str">
        <f t="array" ref="M838">IF(AND(D838="",G838="",J838=""),"",IF(AND(D838="",G838=""),-J838,IF(AND(D838="",J838=""),-G838,IF(AND(G838="",J838=""),D838,IF(D838="",-G838-J838,IF(G838="",D838-J838,IF(J838="",D838-G838,D838-G838-J838)))))))</f>
        <v/>
      </c>
      <c r="N838" s="98" t="str">
        <f t="array" ref="N838">IF(A838="","",VLOOKUP(A838,基础资料!A:E,4,0))</f>
        <v/>
      </c>
      <c r="O838" s="76" t="str">
        <f t="array" ref="O838">IF(OR(A838="",M838=""),"",N838*M838)</f>
        <v/>
      </c>
    </row>
    <row r="839" spans="1:15" s="44" customFormat="1">
      <c r="A839" s="77"/>
      <c r="B839" s="78"/>
      <c r="C839" s="78"/>
      <c r="D839" s="79" t="str">
        <f t="array" ref="D839">IF(SUMPRODUCT((成品明细表!$A$6:$A$1000&gt;=$G$4)*(成品明细表!$A$6:$A$1000&lt;=$H$4)*(成品明细表!$C$6:$C$1000=$A839)*(成品明细表!$F$6:$F$1000))=0,"",SUMPRODUCT((成品明细表!$A$6:$A$1000&gt;=$G$4)*(成品明细表!$A$6:$A$1000&lt;=$H$4)*(成品明细表!$C$6:$C$1000=$A839)*(成品明细表!$F$6:$F$1000)))</f>
        <v/>
      </c>
      <c r="E839" s="80" t="str">
        <f t="array" ref="E839">IF(A839="","",VLOOKUP(A839,基础资料!A:E,4,0))</f>
        <v/>
      </c>
      <c r="F839" s="81" t="str">
        <f t="array" ref="F839">IF(OR(A839="",D839=""),"",E839*D839)</f>
        <v/>
      </c>
      <c r="G839" s="79" t="str">
        <f t="array" ref="G839">IF(SUMPRODUCT((成品明细表!$A$6:$A$1000&gt;=$G$4)*(成品明细表!$A$6:$A$1000&lt;=$H$4)*(成品明细表!$C$6:$C$1000=$A839)*(成品明细表!$I$6:$I$1000))=0,"",SUMPRODUCT((成品明细表!$A$6:$A$1000&gt;=$G$4)*(成品明细表!$A$6:$A$1000&lt;=$H$4)*(成品明细表!$C$6:$C$1000=$A839)*(成品明细表!$I$6:$I$1000)))</f>
        <v/>
      </c>
      <c r="H839" s="80" t="str">
        <f t="array" ref="H839">IF(A839="","",VLOOKUP(A839,基础资料!A:E,4,0))</f>
        <v/>
      </c>
      <c r="I839" s="81" t="str">
        <f t="array" ref="I839">IF(OR(A839="",G839=""),"",G839*H839)</f>
        <v/>
      </c>
      <c r="J839" s="79" t="str">
        <f t="array" ref="J839">IF(SUMPRODUCT((成品明细表!$A$6:$A$1000&gt;=$G$4)*(成品明细表!$A$6:$A$1000&lt;=$H$4)*(成品明细表!$C$6:$C$1000=$A839)*(成品明细表!$L$6:$L$1000))=0,"",SUMPRODUCT((成品明细表!$A$6:$A$1000&gt;=$G$4)*(成品明细表!$A$6:$A$1000&lt;=$H$4)*(成品明细表!$C$6:$C$1000=$A839)*(成品明细表!$L$6:$L$1000)))</f>
        <v/>
      </c>
      <c r="K839" s="99" t="str">
        <f t="array" ref="K839">IF(A839="","",VLOOKUP(A839,基础资料!A:E,4,0))</f>
        <v/>
      </c>
      <c r="L839" s="81" t="str">
        <f t="array" ref="L839">IF(OR(A839="",J839=""),"",J839*K839)</f>
        <v/>
      </c>
      <c r="M839" s="79" t="str">
        <f t="array" ref="M839">IF(AND(D839="",G839="",J839=""),"",IF(AND(D839="",G839=""),-J839,IF(AND(D839="",J839=""),-G839,IF(AND(G839="",J839=""),D839,IF(D839="",-G839-J839,IF(G839="",D839-J839,IF(J839="",D839-G839,D839-G839-J839)))))))</f>
        <v/>
      </c>
      <c r="N839" s="99" t="str">
        <f t="array" ref="N839">IF(A839="","",VLOOKUP(A839,基础资料!A:E,4,0))</f>
        <v/>
      </c>
      <c r="O839" s="81" t="str">
        <f t="array" ref="O839">IF(OR(A839="",M839=""),"",N839*M839)</f>
        <v/>
      </c>
    </row>
    <row r="840" spans="1:15" s="44" customFormat="1">
      <c r="A840" s="15"/>
      <c r="B840" s="73"/>
      <c r="C840" s="73"/>
      <c r="D840" s="74" t="str">
        <f t="array" ref="D840">IF(SUMPRODUCT((成品明细表!$A$6:$A$1000&gt;=$G$4)*(成品明细表!$A$6:$A$1000&lt;=$H$4)*(成品明细表!$C$6:$C$1000=$A840)*(成品明细表!$F$6:$F$1000))=0,"",SUMPRODUCT((成品明细表!$A$6:$A$1000&gt;=$G$4)*(成品明细表!$A$6:$A$1000&lt;=$H$4)*(成品明细表!$C$6:$C$1000=$A840)*(成品明细表!$F$6:$F$1000)))</f>
        <v/>
      </c>
      <c r="E840" s="75" t="str">
        <f t="array" ref="E840">IF(A840="","",VLOOKUP(A840,基础资料!A:E,4,0))</f>
        <v/>
      </c>
      <c r="F840" s="76" t="str">
        <f t="array" ref="F840">IF(OR(A840="",D840=""),"",E840*D840)</f>
        <v/>
      </c>
      <c r="G840" s="74" t="str">
        <f t="array" ref="G840">IF(SUMPRODUCT((成品明细表!$A$6:$A$1000&gt;=$G$4)*(成品明细表!$A$6:$A$1000&lt;=$H$4)*(成品明细表!$C$6:$C$1000=$A840)*(成品明细表!$I$6:$I$1000))=0,"",SUMPRODUCT((成品明细表!$A$6:$A$1000&gt;=$G$4)*(成品明细表!$A$6:$A$1000&lt;=$H$4)*(成品明细表!$C$6:$C$1000=$A840)*(成品明细表!$I$6:$I$1000)))</f>
        <v/>
      </c>
      <c r="H840" s="75" t="str">
        <f t="array" ref="H840">IF(A840="","",VLOOKUP(A840,基础资料!A:E,4,0))</f>
        <v/>
      </c>
      <c r="I840" s="76" t="str">
        <f t="array" ref="I840">IF(OR(A840="",G840=""),"",G840*H840)</f>
        <v/>
      </c>
      <c r="J840" s="74" t="str">
        <f t="array" ref="J840">IF(SUMPRODUCT((成品明细表!$A$6:$A$1000&gt;=$G$4)*(成品明细表!$A$6:$A$1000&lt;=$H$4)*(成品明细表!$C$6:$C$1000=$A840)*(成品明细表!$L$6:$L$1000))=0,"",SUMPRODUCT((成品明细表!$A$6:$A$1000&gt;=$G$4)*(成品明细表!$A$6:$A$1000&lt;=$H$4)*(成品明细表!$C$6:$C$1000=$A840)*(成品明细表!$L$6:$L$1000)))</f>
        <v/>
      </c>
      <c r="K840" s="98" t="str">
        <f t="array" ref="K840">IF(A840="","",VLOOKUP(A840,基础资料!A:E,4,0))</f>
        <v/>
      </c>
      <c r="L840" s="76" t="str">
        <f t="array" ref="L840">IF(OR(A840="",J840=""),"",J840*K840)</f>
        <v/>
      </c>
      <c r="M840" s="74" t="str">
        <f t="array" ref="M840">IF(AND(D840="",G840="",J840=""),"",IF(AND(D840="",G840=""),-J840,IF(AND(D840="",J840=""),-G840,IF(AND(G840="",J840=""),D840,IF(D840="",-G840-J840,IF(G840="",D840-J840,IF(J840="",D840-G840,D840-G840-J840)))))))</f>
        <v/>
      </c>
      <c r="N840" s="98" t="str">
        <f t="array" ref="N840">IF(A840="","",VLOOKUP(A840,基础资料!A:E,4,0))</f>
        <v/>
      </c>
      <c r="O840" s="76" t="str">
        <f t="array" ref="O840">IF(OR(A840="",M840=""),"",N840*M840)</f>
        <v/>
      </c>
    </row>
    <row r="841" spans="1:15" s="44" customFormat="1">
      <c r="A841" s="77"/>
      <c r="B841" s="78"/>
      <c r="C841" s="78"/>
      <c r="D841" s="79" t="str">
        <f t="array" ref="D841">IF(SUMPRODUCT((成品明细表!$A$6:$A$1000&gt;=$G$4)*(成品明细表!$A$6:$A$1000&lt;=$H$4)*(成品明细表!$C$6:$C$1000=$A841)*(成品明细表!$F$6:$F$1000))=0,"",SUMPRODUCT((成品明细表!$A$6:$A$1000&gt;=$G$4)*(成品明细表!$A$6:$A$1000&lt;=$H$4)*(成品明细表!$C$6:$C$1000=$A841)*(成品明细表!$F$6:$F$1000)))</f>
        <v/>
      </c>
      <c r="E841" s="80" t="str">
        <f t="array" ref="E841">IF(A841="","",VLOOKUP(A841,基础资料!A:E,4,0))</f>
        <v/>
      </c>
      <c r="F841" s="81" t="str">
        <f t="array" ref="F841">IF(OR(A841="",D841=""),"",E841*D841)</f>
        <v/>
      </c>
      <c r="G841" s="79" t="str">
        <f t="array" ref="G841">IF(SUMPRODUCT((成品明细表!$A$6:$A$1000&gt;=$G$4)*(成品明细表!$A$6:$A$1000&lt;=$H$4)*(成品明细表!$C$6:$C$1000=$A841)*(成品明细表!$I$6:$I$1000))=0,"",SUMPRODUCT((成品明细表!$A$6:$A$1000&gt;=$G$4)*(成品明细表!$A$6:$A$1000&lt;=$H$4)*(成品明细表!$C$6:$C$1000=$A841)*(成品明细表!$I$6:$I$1000)))</f>
        <v/>
      </c>
      <c r="H841" s="80" t="str">
        <f t="array" ref="H841">IF(A841="","",VLOOKUP(A841,基础资料!A:E,4,0))</f>
        <v/>
      </c>
      <c r="I841" s="81" t="str">
        <f t="array" ref="I841">IF(OR(A841="",G841=""),"",G841*H841)</f>
        <v/>
      </c>
      <c r="J841" s="79" t="str">
        <f t="array" ref="J841">IF(SUMPRODUCT((成品明细表!$A$6:$A$1000&gt;=$G$4)*(成品明细表!$A$6:$A$1000&lt;=$H$4)*(成品明细表!$C$6:$C$1000=$A841)*(成品明细表!$L$6:$L$1000))=0,"",SUMPRODUCT((成品明细表!$A$6:$A$1000&gt;=$G$4)*(成品明细表!$A$6:$A$1000&lt;=$H$4)*(成品明细表!$C$6:$C$1000=$A841)*(成品明细表!$L$6:$L$1000)))</f>
        <v/>
      </c>
      <c r="K841" s="99" t="str">
        <f t="array" ref="K841">IF(A841="","",VLOOKUP(A841,基础资料!A:E,4,0))</f>
        <v/>
      </c>
      <c r="L841" s="81" t="str">
        <f t="array" ref="L841">IF(OR(A841="",J841=""),"",J841*K841)</f>
        <v/>
      </c>
      <c r="M841" s="79" t="str">
        <f t="array" ref="M841">IF(AND(D841="",G841="",J841=""),"",IF(AND(D841="",G841=""),-J841,IF(AND(D841="",J841=""),-G841,IF(AND(G841="",J841=""),D841,IF(D841="",-G841-J841,IF(G841="",D841-J841,IF(J841="",D841-G841,D841-G841-J841)))))))</f>
        <v/>
      </c>
      <c r="N841" s="99" t="str">
        <f t="array" ref="N841">IF(A841="","",VLOOKUP(A841,基础资料!A:E,4,0))</f>
        <v/>
      </c>
      <c r="O841" s="81" t="str">
        <f t="array" ref="O841">IF(OR(A841="",M841=""),"",N841*M841)</f>
        <v/>
      </c>
    </row>
    <row r="842" spans="1:15" s="44" customFormat="1">
      <c r="A842" s="15"/>
      <c r="B842" s="73"/>
      <c r="C842" s="73"/>
      <c r="D842" s="74" t="str">
        <f t="array" ref="D842">IF(SUMPRODUCT((成品明细表!$A$6:$A$1000&gt;=$G$4)*(成品明细表!$A$6:$A$1000&lt;=$H$4)*(成品明细表!$C$6:$C$1000=$A842)*(成品明细表!$F$6:$F$1000))=0,"",SUMPRODUCT((成品明细表!$A$6:$A$1000&gt;=$G$4)*(成品明细表!$A$6:$A$1000&lt;=$H$4)*(成品明细表!$C$6:$C$1000=$A842)*(成品明细表!$F$6:$F$1000)))</f>
        <v/>
      </c>
      <c r="E842" s="75" t="str">
        <f t="array" ref="E842">IF(A842="","",VLOOKUP(A842,基础资料!A:E,4,0))</f>
        <v/>
      </c>
      <c r="F842" s="76" t="str">
        <f t="array" ref="F842">IF(OR(A842="",D842=""),"",E842*D842)</f>
        <v/>
      </c>
      <c r="G842" s="74" t="str">
        <f t="array" ref="G842">IF(SUMPRODUCT((成品明细表!$A$6:$A$1000&gt;=$G$4)*(成品明细表!$A$6:$A$1000&lt;=$H$4)*(成品明细表!$C$6:$C$1000=$A842)*(成品明细表!$I$6:$I$1000))=0,"",SUMPRODUCT((成品明细表!$A$6:$A$1000&gt;=$G$4)*(成品明细表!$A$6:$A$1000&lt;=$H$4)*(成品明细表!$C$6:$C$1000=$A842)*(成品明细表!$I$6:$I$1000)))</f>
        <v/>
      </c>
      <c r="H842" s="75" t="str">
        <f t="array" ref="H842">IF(A842="","",VLOOKUP(A842,基础资料!A:E,4,0))</f>
        <v/>
      </c>
      <c r="I842" s="76" t="str">
        <f t="array" ref="I842">IF(OR(A842="",G842=""),"",G842*H842)</f>
        <v/>
      </c>
      <c r="J842" s="74" t="str">
        <f t="array" ref="J842">IF(SUMPRODUCT((成品明细表!$A$6:$A$1000&gt;=$G$4)*(成品明细表!$A$6:$A$1000&lt;=$H$4)*(成品明细表!$C$6:$C$1000=$A842)*(成品明细表!$L$6:$L$1000))=0,"",SUMPRODUCT((成品明细表!$A$6:$A$1000&gt;=$G$4)*(成品明细表!$A$6:$A$1000&lt;=$H$4)*(成品明细表!$C$6:$C$1000=$A842)*(成品明细表!$L$6:$L$1000)))</f>
        <v/>
      </c>
      <c r="K842" s="98" t="str">
        <f t="array" ref="K842">IF(A842="","",VLOOKUP(A842,基础资料!A:E,4,0))</f>
        <v/>
      </c>
      <c r="L842" s="76" t="str">
        <f t="array" ref="L842">IF(OR(A842="",J842=""),"",J842*K842)</f>
        <v/>
      </c>
      <c r="M842" s="74" t="str">
        <f t="array" ref="M842">IF(AND(D842="",G842="",J842=""),"",IF(AND(D842="",G842=""),-J842,IF(AND(D842="",J842=""),-G842,IF(AND(G842="",J842=""),D842,IF(D842="",-G842-J842,IF(G842="",D842-J842,IF(J842="",D842-G842,D842-G842-J842)))))))</f>
        <v/>
      </c>
      <c r="N842" s="98" t="str">
        <f t="array" ref="N842">IF(A842="","",VLOOKUP(A842,基础资料!A:E,4,0))</f>
        <v/>
      </c>
      <c r="O842" s="76" t="str">
        <f t="array" ref="O842">IF(OR(A842="",M842=""),"",N842*M842)</f>
        <v/>
      </c>
    </row>
    <row r="843" spans="1:15" s="44" customFormat="1">
      <c r="A843" s="77"/>
      <c r="B843" s="78"/>
      <c r="C843" s="78"/>
      <c r="D843" s="79" t="str">
        <f t="array" ref="D843">IF(SUMPRODUCT((成品明细表!$A$6:$A$1000&gt;=$G$4)*(成品明细表!$A$6:$A$1000&lt;=$H$4)*(成品明细表!$C$6:$C$1000=$A843)*(成品明细表!$F$6:$F$1000))=0,"",SUMPRODUCT((成品明细表!$A$6:$A$1000&gt;=$G$4)*(成品明细表!$A$6:$A$1000&lt;=$H$4)*(成品明细表!$C$6:$C$1000=$A843)*(成品明细表!$F$6:$F$1000)))</f>
        <v/>
      </c>
      <c r="E843" s="80" t="str">
        <f t="array" ref="E843">IF(A843="","",VLOOKUP(A843,基础资料!A:E,4,0))</f>
        <v/>
      </c>
      <c r="F843" s="81" t="str">
        <f t="array" ref="F843">IF(OR(A843="",D843=""),"",E843*D843)</f>
        <v/>
      </c>
      <c r="G843" s="79" t="str">
        <f t="array" ref="G843">IF(SUMPRODUCT((成品明细表!$A$6:$A$1000&gt;=$G$4)*(成品明细表!$A$6:$A$1000&lt;=$H$4)*(成品明细表!$C$6:$C$1000=$A843)*(成品明细表!$I$6:$I$1000))=0,"",SUMPRODUCT((成品明细表!$A$6:$A$1000&gt;=$G$4)*(成品明细表!$A$6:$A$1000&lt;=$H$4)*(成品明细表!$C$6:$C$1000=$A843)*(成品明细表!$I$6:$I$1000)))</f>
        <v/>
      </c>
      <c r="H843" s="80" t="str">
        <f t="array" ref="H843">IF(A843="","",VLOOKUP(A843,基础资料!A:E,4,0))</f>
        <v/>
      </c>
      <c r="I843" s="81" t="str">
        <f t="array" ref="I843">IF(OR(A843="",G843=""),"",G843*H843)</f>
        <v/>
      </c>
      <c r="J843" s="79" t="str">
        <f t="array" ref="J843">IF(SUMPRODUCT((成品明细表!$A$6:$A$1000&gt;=$G$4)*(成品明细表!$A$6:$A$1000&lt;=$H$4)*(成品明细表!$C$6:$C$1000=$A843)*(成品明细表!$L$6:$L$1000))=0,"",SUMPRODUCT((成品明细表!$A$6:$A$1000&gt;=$G$4)*(成品明细表!$A$6:$A$1000&lt;=$H$4)*(成品明细表!$C$6:$C$1000=$A843)*(成品明细表!$L$6:$L$1000)))</f>
        <v/>
      </c>
      <c r="K843" s="99" t="str">
        <f t="array" ref="K843">IF(A843="","",VLOOKUP(A843,基础资料!A:E,4,0))</f>
        <v/>
      </c>
      <c r="L843" s="81" t="str">
        <f t="array" ref="L843">IF(OR(A843="",J843=""),"",J843*K843)</f>
        <v/>
      </c>
      <c r="M843" s="79" t="str">
        <f t="array" ref="M843">IF(AND(D843="",G843="",J843=""),"",IF(AND(D843="",G843=""),-J843,IF(AND(D843="",J843=""),-G843,IF(AND(G843="",J843=""),D843,IF(D843="",-G843-J843,IF(G843="",D843-J843,IF(J843="",D843-G843,D843-G843-J843)))))))</f>
        <v/>
      </c>
      <c r="N843" s="99" t="str">
        <f t="array" ref="N843">IF(A843="","",VLOOKUP(A843,基础资料!A:E,4,0))</f>
        <v/>
      </c>
      <c r="O843" s="81" t="str">
        <f t="array" ref="O843">IF(OR(A843="",M843=""),"",N843*M843)</f>
        <v/>
      </c>
    </row>
    <row r="844" spans="1:15" s="44" customFormat="1">
      <c r="A844" s="15"/>
      <c r="B844" s="73"/>
      <c r="C844" s="73"/>
      <c r="D844" s="74" t="str">
        <f t="array" ref="D844">IF(SUMPRODUCT((成品明细表!$A$6:$A$1000&gt;=$G$4)*(成品明细表!$A$6:$A$1000&lt;=$H$4)*(成品明细表!$C$6:$C$1000=$A844)*(成品明细表!$F$6:$F$1000))=0,"",SUMPRODUCT((成品明细表!$A$6:$A$1000&gt;=$G$4)*(成品明细表!$A$6:$A$1000&lt;=$H$4)*(成品明细表!$C$6:$C$1000=$A844)*(成品明细表!$F$6:$F$1000)))</f>
        <v/>
      </c>
      <c r="E844" s="75" t="str">
        <f t="array" ref="E844">IF(A844="","",VLOOKUP(A844,基础资料!A:E,4,0))</f>
        <v/>
      </c>
      <c r="F844" s="76" t="str">
        <f t="array" ref="F844">IF(OR(A844="",D844=""),"",E844*D844)</f>
        <v/>
      </c>
      <c r="G844" s="74" t="str">
        <f t="array" ref="G844">IF(SUMPRODUCT((成品明细表!$A$6:$A$1000&gt;=$G$4)*(成品明细表!$A$6:$A$1000&lt;=$H$4)*(成品明细表!$C$6:$C$1000=$A844)*(成品明细表!$I$6:$I$1000))=0,"",SUMPRODUCT((成品明细表!$A$6:$A$1000&gt;=$G$4)*(成品明细表!$A$6:$A$1000&lt;=$H$4)*(成品明细表!$C$6:$C$1000=$A844)*(成品明细表!$I$6:$I$1000)))</f>
        <v/>
      </c>
      <c r="H844" s="75" t="str">
        <f t="array" ref="H844">IF(A844="","",VLOOKUP(A844,基础资料!A:E,4,0))</f>
        <v/>
      </c>
      <c r="I844" s="76" t="str">
        <f t="array" ref="I844">IF(OR(A844="",G844=""),"",G844*H844)</f>
        <v/>
      </c>
      <c r="J844" s="74" t="str">
        <f t="array" ref="J844">IF(SUMPRODUCT((成品明细表!$A$6:$A$1000&gt;=$G$4)*(成品明细表!$A$6:$A$1000&lt;=$H$4)*(成品明细表!$C$6:$C$1000=$A844)*(成品明细表!$L$6:$L$1000))=0,"",SUMPRODUCT((成品明细表!$A$6:$A$1000&gt;=$G$4)*(成品明细表!$A$6:$A$1000&lt;=$H$4)*(成品明细表!$C$6:$C$1000=$A844)*(成品明细表!$L$6:$L$1000)))</f>
        <v/>
      </c>
      <c r="K844" s="98" t="str">
        <f t="array" ref="K844">IF(A844="","",VLOOKUP(A844,基础资料!A:E,4,0))</f>
        <v/>
      </c>
      <c r="L844" s="76" t="str">
        <f t="array" ref="L844">IF(OR(A844="",J844=""),"",J844*K844)</f>
        <v/>
      </c>
      <c r="M844" s="74" t="str">
        <f t="array" ref="M844">IF(AND(D844="",G844="",J844=""),"",IF(AND(D844="",G844=""),-J844,IF(AND(D844="",J844=""),-G844,IF(AND(G844="",J844=""),D844,IF(D844="",-G844-J844,IF(G844="",D844-J844,IF(J844="",D844-G844,D844-G844-J844)))))))</f>
        <v/>
      </c>
      <c r="N844" s="98" t="str">
        <f t="array" ref="N844">IF(A844="","",VLOOKUP(A844,基础资料!A:E,4,0))</f>
        <v/>
      </c>
      <c r="O844" s="76" t="str">
        <f t="array" ref="O844">IF(OR(A844="",M844=""),"",N844*M844)</f>
        <v/>
      </c>
    </row>
    <row r="845" spans="1:15" s="44" customFormat="1">
      <c r="A845" s="77"/>
      <c r="B845" s="78"/>
      <c r="C845" s="78"/>
      <c r="D845" s="79" t="str">
        <f t="array" ref="D845">IF(SUMPRODUCT((成品明细表!$A$6:$A$1000&gt;=$G$4)*(成品明细表!$A$6:$A$1000&lt;=$H$4)*(成品明细表!$C$6:$C$1000=$A845)*(成品明细表!$F$6:$F$1000))=0,"",SUMPRODUCT((成品明细表!$A$6:$A$1000&gt;=$G$4)*(成品明细表!$A$6:$A$1000&lt;=$H$4)*(成品明细表!$C$6:$C$1000=$A845)*(成品明细表!$F$6:$F$1000)))</f>
        <v/>
      </c>
      <c r="E845" s="80" t="str">
        <f t="array" ref="E845">IF(A845="","",VLOOKUP(A845,基础资料!A:E,4,0))</f>
        <v/>
      </c>
      <c r="F845" s="81" t="str">
        <f t="array" ref="F845">IF(OR(A845="",D845=""),"",E845*D845)</f>
        <v/>
      </c>
      <c r="G845" s="79" t="str">
        <f t="array" ref="G845">IF(SUMPRODUCT((成品明细表!$A$6:$A$1000&gt;=$G$4)*(成品明细表!$A$6:$A$1000&lt;=$H$4)*(成品明细表!$C$6:$C$1000=$A845)*(成品明细表!$I$6:$I$1000))=0,"",SUMPRODUCT((成品明细表!$A$6:$A$1000&gt;=$G$4)*(成品明细表!$A$6:$A$1000&lt;=$H$4)*(成品明细表!$C$6:$C$1000=$A845)*(成品明细表!$I$6:$I$1000)))</f>
        <v/>
      </c>
      <c r="H845" s="80" t="str">
        <f t="array" ref="H845">IF(A845="","",VLOOKUP(A845,基础资料!A:E,4,0))</f>
        <v/>
      </c>
      <c r="I845" s="81" t="str">
        <f t="array" ref="I845">IF(OR(A845="",G845=""),"",G845*H845)</f>
        <v/>
      </c>
      <c r="J845" s="79" t="str">
        <f t="array" ref="J845">IF(SUMPRODUCT((成品明细表!$A$6:$A$1000&gt;=$G$4)*(成品明细表!$A$6:$A$1000&lt;=$H$4)*(成品明细表!$C$6:$C$1000=$A845)*(成品明细表!$L$6:$L$1000))=0,"",SUMPRODUCT((成品明细表!$A$6:$A$1000&gt;=$G$4)*(成品明细表!$A$6:$A$1000&lt;=$H$4)*(成品明细表!$C$6:$C$1000=$A845)*(成品明细表!$L$6:$L$1000)))</f>
        <v/>
      </c>
      <c r="K845" s="99" t="str">
        <f t="array" ref="K845">IF(A845="","",VLOOKUP(A845,基础资料!A:E,4,0))</f>
        <v/>
      </c>
      <c r="L845" s="81" t="str">
        <f t="array" ref="L845">IF(OR(A845="",J845=""),"",J845*K845)</f>
        <v/>
      </c>
      <c r="M845" s="79" t="str">
        <f t="array" ref="M845">IF(AND(D845="",G845="",J845=""),"",IF(AND(D845="",G845=""),-J845,IF(AND(D845="",J845=""),-G845,IF(AND(G845="",J845=""),D845,IF(D845="",-G845-J845,IF(G845="",D845-J845,IF(J845="",D845-G845,D845-G845-J845)))))))</f>
        <v/>
      </c>
      <c r="N845" s="99" t="str">
        <f t="array" ref="N845">IF(A845="","",VLOOKUP(A845,基础资料!A:E,4,0))</f>
        <v/>
      </c>
      <c r="O845" s="81" t="str">
        <f t="array" ref="O845">IF(OR(A845="",M845=""),"",N845*M845)</f>
        <v/>
      </c>
    </row>
    <row r="846" spans="1:15" s="44" customFormat="1">
      <c r="A846" s="15"/>
      <c r="B846" s="73"/>
      <c r="C846" s="73"/>
      <c r="D846" s="74" t="str">
        <f t="array" ref="D846">IF(SUMPRODUCT((成品明细表!$A$6:$A$1000&gt;=$G$4)*(成品明细表!$A$6:$A$1000&lt;=$H$4)*(成品明细表!$C$6:$C$1000=$A846)*(成品明细表!$F$6:$F$1000))=0,"",SUMPRODUCT((成品明细表!$A$6:$A$1000&gt;=$G$4)*(成品明细表!$A$6:$A$1000&lt;=$H$4)*(成品明细表!$C$6:$C$1000=$A846)*(成品明细表!$F$6:$F$1000)))</f>
        <v/>
      </c>
      <c r="E846" s="75" t="str">
        <f t="array" ref="E846">IF(A846="","",VLOOKUP(A846,基础资料!A:E,4,0))</f>
        <v/>
      </c>
      <c r="F846" s="76" t="str">
        <f t="array" ref="F846">IF(OR(A846="",D846=""),"",E846*D846)</f>
        <v/>
      </c>
      <c r="G846" s="74" t="str">
        <f t="array" ref="G846">IF(SUMPRODUCT((成品明细表!$A$6:$A$1000&gt;=$G$4)*(成品明细表!$A$6:$A$1000&lt;=$H$4)*(成品明细表!$C$6:$C$1000=$A846)*(成品明细表!$I$6:$I$1000))=0,"",SUMPRODUCT((成品明细表!$A$6:$A$1000&gt;=$G$4)*(成品明细表!$A$6:$A$1000&lt;=$H$4)*(成品明细表!$C$6:$C$1000=$A846)*(成品明细表!$I$6:$I$1000)))</f>
        <v/>
      </c>
      <c r="H846" s="75" t="str">
        <f t="array" ref="H846">IF(A846="","",VLOOKUP(A846,基础资料!A:E,4,0))</f>
        <v/>
      </c>
      <c r="I846" s="76" t="str">
        <f t="array" ref="I846">IF(OR(A846="",G846=""),"",G846*H846)</f>
        <v/>
      </c>
      <c r="J846" s="74" t="str">
        <f t="array" ref="J846">IF(SUMPRODUCT((成品明细表!$A$6:$A$1000&gt;=$G$4)*(成品明细表!$A$6:$A$1000&lt;=$H$4)*(成品明细表!$C$6:$C$1000=$A846)*(成品明细表!$L$6:$L$1000))=0,"",SUMPRODUCT((成品明细表!$A$6:$A$1000&gt;=$G$4)*(成品明细表!$A$6:$A$1000&lt;=$H$4)*(成品明细表!$C$6:$C$1000=$A846)*(成品明细表!$L$6:$L$1000)))</f>
        <v/>
      </c>
      <c r="K846" s="98" t="str">
        <f t="array" ref="K846">IF(A846="","",VLOOKUP(A846,基础资料!A:E,4,0))</f>
        <v/>
      </c>
      <c r="L846" s="76" t="str">
        <f t="array" ref="L846">IF(OR(A846="",J846=""),"",J846*K846)</f>
        <v/>
      </c>
      <c r="M846" s="74" t="str">
        <f t="array" ref="M846">IF(AND(D846="",G846="",J846=""),"",IF(AND(D846="",G846=""),-J846,IF(AND(D846="",J846=""),-G846,IF(AND(G846="",J846=""),D846,IF(D846="",-G846-J846,IF(G846="",D846-J846,IF(J846="",D846-G846,D846-G846-J846)))))))</f>
        <v/>
      </c>
      <c r="N846" s="98" t="str">
        <f t="array" ref="N846">IF(A846="","",VLOOKUP(A846,基础资料!A:E,4,0))</f>
        <v/>
      </c>
      <c r="O846" s="76" t="str">
        <f t="array" ref="O846">IF(OR(A846="",M846=""),"",N846*M846)</f>
        <v/>
      </c>
    </row>
    <row r="847" spans="1:15" s="44" customFormat="1">
      <c r="A847" s="77"/>
      <c r="B847" s="78"/>
      <c r="C847" s="78"/>
      <c r="D847" s="79" t="str">
        <f t="array" ref="D847">IF(SUMPRODUCT((成品明细表!$A$6:$A$1000&gt;=$G$4)*(成品明细表!$A$6:$A$1000&lt;=$H$4)*(成品明细表!$C$6:$C$1000=$A847)*(成品明细表!$F$6:$F$1000))=0,"",SUMPRODUCT((成品明细表!$A$6:$A$1000&gt;=$G$4)*(成品明细表!$A$6:$A$1000&lt;=$H$4)*(成品明细表!$C$6:$C$1000=$A847)*(成品明细表!$F$6:$F$1000)))</f>
        <v/>
      </c>
      <c r="E847" s="80" t="str">
        <f t="array" ref="E847">IF(A847="","",VLOOKUP(A847,基础资料!A:E,4,0))</f>
        <v/>
      </c>
      <c r="F847" s="81" t="str">
        <f t="array" ref="F847">IF(OR(A847="",D847=""),"",E847*D847)</f>
        <v/>
      </c>
      <c r="G847" s="79" t="str">
        <f t="array" ref="G847">IF(SUMPRODUCT((成品明细表!$A$6:$A$1000&gt;=$G$4)*(成品明细表!$A$6:$A$1000&lt;=$H$4)*(成品明细表!$C$6:$C$1000=$A847)*(成品明细表!$I$6:$I$1000))=0,"",SUMPRODUCT((成品明细表!$A$6:$A$1000&gt;=$G$4)*(成品明细表!$A$6:$A$1000&lt;=$H$4)*(成品明细表!$C$6:$C$1000=$A847)*(成品明细表!$I$6:$I$1000)))</f>
        <v/>
      </c>
      <c r="H847" s="80" t="str">
        <f t="array" ref="H847">IF(A847="","",VLOOKUP(A847,基础资料!A:E,4,0))</f>
        <v/>
      </c>
      <c r="I847" s="81" t="str">
        <f t="array" ref="I847">IF(OR(A847="",G847=""),"",G847*H847)</f>
        <v/>
      </c>
      <c r="J847" s="79" t="str">
        <f t="array" ref="J847">IF(SUMPRODUCT((成品明细表!$A$6:$A$1000&gt;=$G$4)*(成品明细表!$A$6:$A$1000&lt;=$H$4)*(成品明细表!$C$6:$C$1000=$A847)*(成品明细表!$L$6:$L$1000))=0,"",SUMPRODUCT((成品明细表!$A$6:$A$1000&gt;=$G$4)*(成品明细表!$A$6:$A$1000&lt;=$H$4)*(成品明细表!$C$6:$C$1000=$A847)*(成品明细表!$L$6:$L$1000)))</f>
        <v/>
      </c>
      <c r="K847" s="99" t="str">
        <f t="array" ref="K847">IF(A847="","",VLOOKUP(A847,基础资料!A:E,4,0))</f>
        <v/>
      </c>
      <c r="L847" s="81" t="str">
        <f t="array" ref="L847">IF(OR(A847="",J847=""),"",J847*K847)</f>
        <v/>
      </c>
      <c r="M847" s="79" t="str">
        <f t="array" ref="M847">IF(AND(D847="",G847="",J847=""),"",IF(AND(D847="",G847=""),-J847,IF(AND(D847="",J847=""),-G847,IF(AND(G847="",J847=""),D847,IF(D847="",-G847-J847,IF(G847="",D847-J847,IF(J847="",D847-G847,D847-G847-J847)))))))</f>
        <v/>
      </c>
      <c r="N847" s="99" t="str">
        <f t="array" ref="N847">IF(A847="","",VLOOKUP(A847,基础资料!A:E,4,0))</f>
        <v/>
      </c>
      <c r="O847" s="81" t="str">
        <f t="array" ref="O847">IF(OR(A847="",M847=""),"",N847*M847)</f>
        <v/>
      </c>
    </row>
    <row r="848" spans="1:15" s="44" customFormat="1">
      <c r="A848" s="15"/>
      <c r="B848" s="73"/>
      <c r="C848" s="73"/>
      <c r="D848" s="74" t="str">
        <f t="array" ref="D848">IF(SUMPRODUCT((成品明细表!$A$6:$A$1000&gt;=$G$4)*(成品明细表!$A$6:$A$1000&lt;=$H$4)*(成品明细表!$C$6:$C$1000=$A848)*(成品明细表!$F$6:$F$1000))=0,"",SUMPRODUCT((成品明细表!$A$6:$A$1000&gt;=$G$4)*(成品明细表!$A$6:$A$1000&lt;=$H$4)*(成品明细表!$C$6:$C$1000=$A848)*(成品明细表!$F$6:$F$1000)))</f>
        <v/>
      </c>
      <c r="E848" s="75" t="str">
        <f t="array" ref="E848">IF(A848="","",VLOOKUP(A848,基础资料!A:E,4,0))</f>
        <v/>
      </c>
      <c r="F848" s="76" t="str">
        <f t="array" ref="F848">IF(OR(A848="",D848=""),"",E848*D848)</f>
        <v/>
      </c>
      <c r="G848" s="74" t="str">
        <f t="array" ref="G848">IF(SUMPRODUCT((成品明细表!$A$6:$A$1000&gt;=$G$4)*(成品明细表!$A$6:$A$1000&lt;=$H$4)*(成品明细表!$C$6:$C$1000=$A848)*(成品明细表!$I$6:$I$1000))=0,"",SUMPRODUCT((成品明细表!$A$6:$A$1000&gt;=$G$4)*(成品明细表!$A$6:$A$1000&lt;=$H$4)*(成品明细表!$C$6:$C$1000=$A848)*(成品明细表!$I$6:$I$1000)))</f>
        <v/>
      </c>
      <c r="H848" s="75" t="str">
        <f t="array" ref="H848">IF(A848="","",VLOOKUP(A848,基础资料!A:E,4,0))</f>
        <v/>
      </c>
      <c r="I848" s="76" t="str">
        <f t="array" ref="I848">IF(OR(A848="",G848=""),"",G848*H848)</f>
        <v/>
      </c>
      <c r="J848" s="74" t="str">
        <f t="array" ref="J848">IF(SUMPRODUCT((成品明细表!$A$6:$A$1000&gt;=$G$4)*(成品明细表!$A$6:$A$1000&lt;=$H$4)*(成品明细表!$C$6:$C$1000=$A848)*(成品明细表!$L$6:$L$1000))=0,"",SUMPRODUCT((成品明细表!$A$6:$A$1000&gt;=$G$4)*(成品明细表!$A$6:$A$1000&lt;=$H$4)*(成品明细表!$C$6:$C$1000=$A848)*(成品明细表!$L$6:$L$1000)))</f>
        <v/>
      </c>
      <c r="K848" s="98" t="str">
        <f t="array" ref="K848">IF(A848="","",VLOOKUP(A848,基础资料!A:E,4,0))</f>
        <v/>
      </c>
      <c r="L848" s="76" t="str">
        <f t="array" ref="L848">IF(OR(A848="",J848=""),"",J848*K848)</f>
        <v/>
      </c>
      <c r="M848" s="74" t="str">
        <f t="array" ref="M848">IF(AND(D848="",G848="",J848=""),"",IF(AND(D848="",G848=""),-J848,IF(AND(D848="",J848=""),-G848,IF(AND(G848="",J848=""),D848,IF(D848="",-G848-J848,IF(G848="",D848-J848,IF(J848="",D848-G848,D848-G848-J848)))))))</f>
        <v/>
      </c>
      <c r="N848" s="98" t="str">
        <f t="array" ref="N848">IF(A848="","",VLOOKUP(A848,基础资料!A:E,4,0))</f>
        <v/>
      </c>
      <c r="O848" s="76" t="str">
        <f t="array" ref="O848">IF(OR(A848="",M848=""),"",N848*M848)</f>
        <v/>
      </c>
    </row>
    <row r="849" spans="1:15" s="44" customFormat="1">
      <c r="A849" s="77"/>
      <c r="B849" s="78"/>
      <c r="C849" s="78"/>
      <c r="D849" s="79" t="str">
        <f t="array" ref="D849">IF(SUMPRODUCT((成品明细表!$A$6:$A$1000&gt;=$G$4)*(成品明细表!$A$6:$A$1000&lt;=$H$4)*(成品明细表!$C$6:$C$1000=$A849)*(成品明细表!$F$6:$F$1000))=0,"",SUMPRODUCT((成品明细表!$A$6:$A$1000&gt;=$G$4)*(成品明细表!$A$6:$A$1000&lt;=$H$4)*(成品明细表!$C$6:$C$1000=$A849)*(成品明细表!$F$6:$F$1000)))</f>
        <v/>
      </c>
      <c r="E849" s="80" t="str">
        <f t="array" ref="E849">IF(A849="","",VLOOKUP(A849,基础资料!A:E,4,0))</f>
        <v/>
      </c>
      <c r="F849" s="81" t="str">
        <f t="array" ref="F849">IF(OR(A849="",D849=""),"",E849*D849)</f>
        <v/>
      </c>
      <c r="G849" s="79" t="str">
        <f t="array" ref="G849">IF(SUMPRODUCT((成品明细表!$A$6:$A$1000&gt;=$G$4)*(成品明细表!$A$6:$A$1000&lt;=$H$4)*(成品明细表!$C$6:$C$1000=$A849)*(成品明细表!$I$6:$I$1000))=0,"",SUMPRODUCT((成品明细表!$A$6:$A$1000&gt;=$G$4)*(成品明细表!$A$6:$A$1000&lt;=$H$4)*(成品明细表!$C$6:$C$1000=$A849)*(成品明细表!$I$6:$I$1000)))</f>
        <v/>
      </c>
      <c r="H849" s="80" t="str">
        <f t="array" ref="H849">IF(A849="","",VLOOKUP(A849,基础资料!A:E,4,0))</f>
        <v/>
      </c>
      <c r="I849" s="81" t="str">
        <f t="array" ref="I849">IF(OR(A849="",G849=""),"",G849*H849)</f>
        <v/>
      </c>
      <c r="J849" s="79" t="str">
        <f t="array" ref="J849">IF(SUMPRODUCT((成品明细表!$A$6:$A$1000&gt;=$G$4)*(成品明细表!$A$6:$A$1000&lt;=$H$4)*(成品明细表!$C$6:$C$1000=$A849)*(成品明细表!$L$6:$L$1000))=0,"",SUMPRODUCT((成品明细表!$A$6:$A$1000&gt;=$G$4)*(成品明细表!$A$6:$A$1000&lt;=$H$4)*(成品明细表!$C$6:$C$1000=$A849)*(成品明细表!$L$6:$L$1000)))</f>
        <v/>
      </c>
      <c r="K849" s="99" t="str">
        <f t="array" ref="K849">IF(A849="","",VLOOKUP(A849,基础资料!A:E,4,0))</f>
        <v/>
      </c>
      <c r="L849" s="81" t="str">
        <f t="array" ref="L849">IF(OR(A849="",J849=""),"",J849*K849)</f>
        <v/>
      </c>
      <c r="M849" s="79" t="str">
        <f t="array" ref="M849">IF(AND(D849="",G849="",J849=""),"",IF(AND(D849="",G849=""),-J849,IF(AND(D849="",J849=""),-G849,IF(AND(G849="",J849=""),D849,IF(D849="",-G849-J849,IF(G849="",D849-J849,IF(J849="",D849-G849,D849-G849-J849)))))))</f>
        <v/>
      </c>
      <c r="N849" s="99" t="str">
        <f t="array" ref="N849">IF(A849="","",VLOOKUP(A849,基础资料!A:E,4,0))</f>
        <v/>
      </c>
      <c r="O849" s="81" t="str">
        <f t="array" ref="O849">IF(OR(A849="",M849=""),"",N849*M849)</f>
        <v/>
      </c>
    </row>
    <row r="850" spans="1:15" s="44" customFormat="1">
      <c r="A850" s="15"/>
      <c r="B850" s="73"/>
      <c r="C850" s="73"/>
      <c r="D850" s="74" t="str">
        <f t="array" ref="D850">IF(SUMPRODUCT((成品明细表!$A$6:$A$1000&gt;=$G$4)*(成品明细表!$A$6:$A$1000&lt;=$H$4)*(成品明细表!$C$6:$C$1000=$A850)*(成品明细表!$F$6:$F$1000))=0,"",SUMPRODUCT((成品明细表!$A$6:$A$1000&gt;=$G$4)*(成品明细表!$A$6:$A$1000&lt;=$H$4)*(成品明细表!$C$6:$C$1000=$A850)*(成品明细表!$F$6:$F$1000)))</f>
        <v/>
      </c>
      <c r="E850" s="75" t="str">
        <f t="array" ref="E850">IF(A850="","",VLOOKUP(A850,基础资料!A:E,4,0))</f>
        <v/>
      </c>
      <c r="F850" s="76" t="str">
        <f t="array" ref="F850">IF(OR(A850="",D850=""),"",E850*D850)</f>
        <v/>
      </c>
      <c r="G850" s="74" t="str">
        <f t="array" ref="G850">IF(SUMPRODUCT((成品明细表!$A$6:$A$1000&gt;=$G$4)*(成品明细表!$A$6:$A$1000&lt;=$H$4)*(成品明细表!$C$6:$C$1000=$A850)*(成品明细表!$I$6:$I$1000))=0,"",SUMPRODUCT((成品明细表!$A$6:$A$1000&gt;=$G$4)*(成品明细表!$A$6:$A$1000&lt;=$H$4)*(成品明细表!$C$6:$C$1000=$A850)*(成品明细表!$I$6:$I$1000)))</f>
        <v/>
      </c>
      <c r="H850" s="75" t="str">
        <f t="array" ref="H850">IF(A850="","",VLOOKUP(A850,基础资料!A:E,4,0))</f>
        <v/>
      </c>
      <c r="I850" s="76" t="str">
        <f t="array" ref="I850">IF(OR(A850="",G850=""),"",G850*H850)</f>
        <v/>
      </c>
      <c r="J850" s="74" t="str">
        <f t="array" ref="J850">IF(SUMPRODUCT((成品明细表!$A$6:$A$1000&gt;=$G$4)*(成品明细表!$A$6:$A$1000&lt;=$H$4)*(成品明细表!$C$6:$C$1000=$A850)*(成品明细表!$L$6:$L$1000))=0,"",SUMPRODUCT((成品明细表!$A$6:$A$1000&gt;=$G$4)*(成品明细表!$A$6:$A$1000&lt;=$H$4)*(成品明细表!$C$6:$C$1000=$A850)*(成品明细表!$L$6:$L$1000)))</f>
        <v/>
      </c>
      <c r="K850" s="98" t="str">
        <f t="array" ref="K850">IF(A850="","",VLOOKUP(A850,基础资料!A:E,4,0))</f>
        <v/>
      </c>
      <c r="L850" s="76" t="str">
        <f t="array" ref="L850">IF(OR(A850="",J850=""),"",J850*K850)</f>
        <v/>
      </c>
      <c r="M850" s="74" t="str">
        <f t="array" ref="M850">IF(AND(D850="",G850="",J850=""),"",IF(AND(D850="",G850=""),-J850,IF(AND(D850="",J850=""),-G850,IF(AND(G850="",J850=""),D850,IF(D850="",-G850-J850,IF(G850="",D850-J850,IF(J850="",D850-G850,D850-G850-J850)))))))</f>
        <v/>
      </c>
      <c r="N850" s="98" t="str">
        <f t="array" ref="N850">IF(A850="","",VLOOKUP(A850,基础资料!A:E,4,0))</f>
        <v/>
      </c>
      <c r="O850" s="76" t="str">
        <f t="array" ref="O850">IF(OR(A850="",M850=""),"",N850*M850)</f>
        <v/>
      </c>
    </row>
    <row r="851" spans="1:15" s="44" customFormat="1">
      <c r="A851" s="77"/>
      <c r="B851" s="78"/>
      <c r="C851" s="78"/>
      <c r="D851" s="79" t="str">
        <f t="array" ref="D851">IF(SUMPRODUCT((成品明细表!$A$6:$A$1000&gt;=$G$4)*(成品明细表!$A$6:$A$1000&lt;=$H$4)*(成品明细表!$C$6:$C$1000=$A851)*(成品明细表!$F$6:$F$1000))=0,"",SUMPRODUCT((成品明细表!$A$6:$A$1000&gt;=$G$4)*(成品明细表!$A$6:$A$1000&lt;=$H$4)*(成品明细表!$C$6:$C$1000=$A851)*(成品明细表!$F$6:$F$1000)))</f>
        <v/>
      </c>
      <c r="E851" s="80" t="str">
        <f t="array" ref="E851">IF(A851="","",VLOOKUP(A851,基础资料!A:E,4,0))</f>
        <v/>
      </c>
      <c r="F851" s="81" t="str">
        <f t="array" ref="F851">IF(OR(A851="",D851=""),"",E851*D851)</f>
        <v/>
      </c>
      <c r="G851" s="79" t="str">
        <f t="array" ref="G851">IF(SUMPRODUCT((成品明细表!$A$6:$A$1000&gt;=$G$4)*(成品明细表!$A$6:$A$1000&lt;=$H$4)*(成品明细表!$C$6:$C$1000=$A851)*(成品明细表!$I$6:$I$1000))=0,"",SUMPRODUCT((成品明细表!$A$6:$A$1000&gt;=$G$4)*(成品明细表!$A$6:$A$1000&lt;=$H$4)*(成品明细表!$C$6:$C$1000=$A851)*(成品明细表!$I$6:$I$1000)))</f>
        <v/>
      </c>
      <c r="H851" s="80" t="str">
        <f t="array" ref="H851">IF(A851="","",VLOOKUP(A851,基础资料!A:E,4,0))</f>
        <v/>
      </c>
      <c r="I851" s="81" t="str">
        <f t="array" ref="I851">IF(OR(A851="",G851=""),"",G851*H851)</f>
        <v/>
      </c>
      <c r="J851" s="79" t="str">
        <f t="array" ref="J851">IF(SUMPRODUCT((成品明细表!$A$6:$A$1000&gt;=$G$4)*(成品明细表!$A$6:$A$1000&lt;=$H$4)*(成品明细表!$C$6:$C$1000=$A851)*(成品明细表!$L$6:$L$1000))=0,"",SUMPRODUCT((成品明细表!$A$6:$A$1000&gt;=$G$4)*(成品明细表!$A$6:$A$1000&lt;=$H$4)*(成品明细表!$C$6:$C$1000=$A851)*(成品明细表!$L$6:$L$1000)))</f>
        <v/>
      </c>
      <c r="K851" s="99" t="str">
        <f t="array" ref="K851">IF(A851="","",VLOOKUP(A851,基础资料!A:E,4,0))</f>
        <v/>
      </c>
      <c r="L851" s="81" t="str">
        <f t="array" ref="L851">IF(OR(A851="",J851=""),"",J851*K851)</f>
        <v/>
      </c>
      <c r="M851" s="79" t="str">
        <f t="array" ref="M851">IF(AND(D851="",G851="",J851=""),"",IF(AND(D851="",G851=""),-J851,IF(AND(D851="",J851=""),-G851,IF(AND(G851="",J851=""),D851,IF(D851="",-G851-J851,IF(G851="",D851-J851,IF(J851="",D851-G851,D851-G851-J851)))))))</f>
        <v/>
      </c>
      <c r="N851" s="99" t="str">
        <f t="array" ref="N851">IF(A851="","",VLOOKUP(A851,基础资料!A:E,4,0))</f>
        <v/>
      </c>
      <c r="O851" s="81" t="str">
        <f t="array" ref="O851">IF(OR(A851="",M851=""),"",N851*M851)</f>
        <v/>
      </c>
    </row>
    <row r="852" spans="1:15" s="44" customFormat="1">
      <c r="A852" s="15"/>
      <c r="B852" s="73"/>
      <c r="C852" s="73"/>
      <c r="D852" s="74" t="str">
        <f t="array" ref="D852">IF(SUMPRODUCT((成品明细表!$A$6:$A$1000&gt;=$G$4)*(成品明细表!$A$6:$A$1000&lt;=$H$4)*(成品明细表!$C$6:$C$1000=$A852)*(成品明细表!$F$6:$F$1000))=0,"",SUMPRODUCT((成品明细表!$A$6:$A$1000&gt;=$G$4)*(成品明细表!$A$6:$A$1000&lt;=$H$4)*(成品明细表!$C$6:$C$1000=$A852)*(成品明细表!$F$6:$F$1000)))</f>
        <v/>
      </c>
      <c r="E852" s="75" t="str">
        <f t="array" ref="E852">IF(A852="","",VLOOKUP(A852,基础资料!A:E,4,0))</f>
        <v/>
      </c>
      <c r="F852" s="76" t="str">
        <f t="array" ref="F852">IF(OR(A852="",D852=""),"",E852*D852)</f>
        <v/>
      </c>
      <c r="G852" s="74" t="str">
        <f t="array" ref="G852">IF(SUMPRODUCT((成品明细表!$A$6:$A$1000&gt;=$G$4)*(成品明细表!$A$6:$A$1000&lt;=$H$4)*(成品明细表!$C$6:$C$1000=$A852)*(成品明细表!$I$6:$I$1000))=0,"",SUMPRODUCT((成品明细表!$A$6:$A$1000&gt;=$G$4)*(成品明细表!$A$6:$A$1000&lt;=$H$4)*(成品明细表!$C$6:$C$1000=$A852)*(成品明细表!$I$6:$I$1000)))</f>
        <v/>
      </c>
      <c r="H852" s="75" t="str">
        <f t="array" ref="H852">IF(A852="","",VLOOKUP(A852,基础资料!A:E,4,0))</f>
        <v/>
      </c>
      <c r="I852" s="76" t="str">
        <f t="array" ref="I852">IF(OR(A852="",G852=""),"",G852*H852)</f>
        <v/>
      </c>
      <c r="J852" s="74" t="str">
        <f t="array" ref="J852">IF(SUMPRODUCT((成品明细表!$A$6:$A$1000&gt;=$G$4)*(成品明细表!$A$6:$A$1000&lt;=$H$4)*(成品明细表!$C$6:$C$1000=$A852)*(成品明细表!$L$6:$L$1000))=0,"",SUMPRODUCT((成品明细表!$A$6:$A$1000&gt;=$G$4)*(成品明细表!$A$6:$A$1000&lt;=$H$4)*(成品明细表!$C$6:$C$1000=$A852)*(成品明细表!$L$6:$L$1000)))</f>
        <v/>
      </c>
      <c r="K852" s="98" t="str">
        <f t="array" ref="K852">IF(A852="","",VLOOKUP(A852,基础资料!A:E,4,0))</f>
        <v/>
      </c>
      <c r="L852" s="76" t="str">
        <f t="array" ref="L852">IF(OR(A852="",J852=""),"",J852*K852)</f>
        <v/>
      </c>
      <c r="M852" s="74" t="str">
        <f t="array" ref="M852">IF(AND(D852="",G852="",J852=""),"",IF(AND(D852="",G852=""),-J852,IF(AND(D852="",J852=""),-G852,IF(AND(G852="",J852=""),D852,IF(D852="",-G852-J852,IF(G852="",D852-J852,IF(J852="",D852-G852,D852-G852-J852)))))))</f>
        <v/>
      </c>
      <c r="N852" s="98" t="str">
        <f t="array" ref="N852">IF(A852="","",VLOOKUP(A852,基础资料!A:E,4,0))</f>
        <v/>
      </c>
      <c r="O852" s="76" t="str">
        <f t="array" ref="O852">IF(OR(A852="",M852=""),"",N852*M852)</f>
        <v/>
      </c>
    </row>
    <row r="853" spans="1:15" s="44" customFormat="1">
      <c r="A853" s="77"/>
      <c r="B853" s="78"/>
      <c r="C853" s="78"/>
      <c r="D853" s="79" t="str">
        <f t="array" ref="D853">IF(SUMPRODUCT((成品明细表!$A$6:$A$1000&gt;=$G$4)*(成品明细表!$A$6:$A$1000&lt;=$H$4)*(成品明细表!$C$6:$C$1000=$A853)*(成品明细表!$F$6:$F$1000))=0,"",SUMPRODUCT((成品明细表!$A$6:$A$1000&gt;=$G$4)*(成品明细表!$A$6:$A$1000&lt;=$H$4)*(成品明细表!$C$6:$C$1000=$A853)*(成品明细表!$F$6:$F$1000)))</f>
        <v/>
      </c>
      <c r="E853" s="80" t="str">
        <f t="array" ref="E853">IF(A853="","",VLOOKUP(A853,基础资料!A:E,4,0))</f>
        <v/>
      </c>
      <c r="F853" s="81" t="str">
        <f t="array" ref="F853">IF(OR(A853="",D853=""),"",E853*D853)</f>
        <v/>
      </c>
      <c r="G853" s="79" t="str">
        <f t="array" ref="G853">IF(SUMPRODUCT((成品明细表!$A$6:$A$1000&gt;=$G$4)*(成品明细表!$A$6:$A$1000&lt;=$H$4)*(成品明细表!$C$6:$C$1000=$A853)*(成品明细表!$I$6:$I$1000))=0,"",SUMPRODUCT((成品明细表!$A$6:$A$1000&gt;=$G$4)*(成品明细表!$A$6:$A$1000&lt;=$H$4)*(成品明细表!$C$6:$C$1000=$A853)*(成品明细表!$I$6:$I$1000)))</f>
        <v/>
      </c>
      <c r="H853" s="80" t="str">
        <f t="array" ref="H853">IF(A853="","",VLOOKUP(A853,基础资料!A:E,4,0))</f>
        <v/>
      </c>
      <c r="I853" s="81" t="str">
        <f t="array" ref="I853">IF(OR(A853="",G853=""),"",G853*H853)</f>
        <v/>
      </c>
      <c r="J853" s="79" t="str">
        <f t="array" ref="J853">IF(SUMPRODUCT((成品明细表!$A$6:$A$1000&gt;=$G$4)*(成品明细表!$A$6:$A$1000&lt;=$H$4)*(成品明细表!$C$6:$C$1000=$A853)*(成品明细表!$L$6:$L$1000))=0,"",SUMPRODUCT((成品明细表!$A$6:$A$1000&gt;=$G$4)*(成品明细表!$A$6:$A$1000&lt;=$H$4)*(成品明细表!$C$6:$C$1000=$A853)*(成品明细表!$L$6:$L$1000)))</f>
        <v/>
      </c>
      <c r="K853" s="99" t="str">
        <f t="array" ref="K853">IF(A853="","",VLOOKUP(A853,基础资料!A:E,4,0))</f>
        <v/>
      </c>
      <c r="L853" s="81" t="str">
        <f t="array" ref="L853">IF(OR(A853="",J853=""),"",J853*K853)</f>
        <v/>
      </c>
      <c r="M853" s="79" t="str">
        <f t="array" ref="M853">IF(AND(D853="",G853="",J853=""),"",IF(AND(D853="",G853=""),-J853,IF(AND(D853="",J853=""),-G853,IF(AND(G853="",J853=""),D853,IF(D853="",-G853-J853,IF(G853="",D853-J853,IF(J853="",D853-G853,D853-G853-J853)))))))</f>
        <v/>
      </c>
      <c r="N853" s="99" t="str">
        <f t="array" ref="N853">IF(A853="","",VLOOKUP(A853,基础资料!A:E,4,0))</f>
        <v/>
      </c>
      <c r="O853" s="81" t="str">
        <f t="array" ref="O853">IF(OR(A853="",M853=""),"",N853*M853)</f>
        <v/>
      </c>
    </row>
    <row r="854" spans="1:15" s="44" customFormat="1">
      <c r="A854" s="15"/>
      <c r="B854" s="73"/>
      <c r="C854" s="73"/>
      <c r="D854" s="74" t="str">
        <f t="array" ref="D854">IF(SUMPRODUCT((成品明细表!$A$6:$A$1000&gt;=$G$4)*(成品明细表!$A$6:$A$1000&lt;=$H$4)*(成品明细表!$C$6:$C$1000=$A854)*(成品明细表!$F$6:$F$1000))=0,"",SUMPRODUCT((成品明细表!$A$6:$A$1000&gt;=$G$4)*(成品明细表!$A$6:$A$1000&lt;=$H$4)*(成品明细表!$C$6:$C$1000=$A854)*(成品明细表!$F$6:$F$1000)))</f>
        <v/>
      </c>
      <c r="E854" s="75" t="str">
        <f t="array" ref="E854">IF(A854="","",VLOOKUP(A854,基础资料!A:E,4,0))</f>
        <v/>
      </c>
      <c r="F854" s="76" t="str">
        <f t="array" ref="F854">IF(OR(A854="",D854=""),"",E854*D854)</f>
        <v/>
      </c>
      <c r="G854" s="74" t="str">
        <f t="array" ref="G854">IF(SUMPRODUCT((成品明细表!$A$6:$A$1000&gt;=$G$4)*(成品明细表!$A$6:$A$1000&lt;=$H$4)*(成品明细表!$C$6:$C$1000=$A854)*(成品明细表!$I$6:$I$1000))=0,"",SUMPRODUCT((成品明细表!$A$6:$A$1000&gt;=$G$4)*(成品明细表!$A$6:$A$1000&lt;=$H$4)*(成品明细表!$C$6:$C$1000=$A854)*(成品明细表!$I$6:$I$1000)))</f>
        <v/>
      </c>
      <c r="H854" s="75" t="str">
        <f t="array" ref="H854">IF(A854="","",VLOOKUP(A854,基础资料!A:E,4,0))</f>
        <v/>
      </c>
      <c r="I854" s="76" t="str">
        <f t="array" ref="I854">IF(OR(A854="",G854=""),"",G854*H854)</f>
        <v/>
      </c>
      <c r="J854" s="74" t="str">
        <f t="array" ref="J854">IF(SUMPRODUCT((成品明细表!$A$6:$A$1000&gt;=$G$4)*(成品明细表!$A$6:$A$1000&lt;=$H$4)*(成品明细表!$C$6:$C$1000=$A854)*(成品明细表!$L$6:$L$1000))=0,"",SUMPRODUCT((成品明细表!$A$6:$A$1000&gt;=$G$4)*(成品明细表!$A$6:$A$1000&lt;=$H$4)*(成品明细表!$C$6:$C$1000=$A854)*(成品明细表!$L$6:$L$1000)))</f>
        <v/>
      </c>
      <c r="K854" s="98" t="str">
        <f t="array" ref="K854">IF(A854="","",VLOOKUP(A854,基础资料!A:E,4,0))</f>
        <v/>
      </c>
      <c r="L854" s="76" t="str">
        <f t="array" ref="L854">IF(OR(A854="",J854=""),"",J854*K854)</f>
        <v/>
      </c>
      <c r="M854" s="74" t="str">
        <f t="array" ref="M854">IF(AND(D854="",G854="",J854=""),"",IF(AND(D854="",G854=""),-J854,IF(AND(D854="",J854=""),-G854,IF(AND(G854="",J854=""),D854,IF(D854="",-G854-J854,IF(G854="",D854-J854,IF(J854="",D854-G854,D854-G854-J854)))))))</f>
        <v/>
      </c>
      <c r="N854" s="98" t="str">
        <f t="array" ref="N854">IF(A854="","",VLOOKUP(A854,基础资料!A:E,4,0))</f>
        <v/>
      </c>
      <c r="O854" s="76" t="str">
        <f t="array" ref="O854">IF(OR(A854="",M854=""),"",N854*M854)</f>
        <v/>
      </c>
    </row>
    <row r="855" spans="1:15" s="44" customFormat="1">
      <c r="A855" s="77"/>
      <c r="B855" s="78"/>
      <c r="C855" s="78"/>
      <c r="D855" s="79" t="str">
        <f t="array" ref="D855">IF(SUMPRODUCT((成品明细表!$A$6:$A$1000&gt;=$G$4)*(成品明细表!$A$6:$A$1000&lt;=$H$4)*(成品明细表!$C$6:$C$1000=$A855)*(成品明细表!$F$6:$F$1000))=0,"",SUMPRODUCT((成品明细表!$A$6:$A$1000&gt;=$G$4)*(成品明细表!$A$6:$A$1000&lt;=$H$4)*(成品明细表!$C$6:$C$1000=$A855)*(成品明细表!$F$6:$F$1000)))</f>
        <v/>
      </c>
      <c r="E855" s="80" t="str">
        <f t="array" ref="E855">IF(A855="","",VLOOKUP(A855,基础资料!A:E,4,0))</f>
        <v/>
      </c>
      <c r="F855" s="81" t="str">
        <f t="array" ref="F855">IF(OR(A855="",D855=""),"",E855*D855)</f>
        <v/>
      </c>
      <c r="G855" s="79" t="str">
        <f t="array" ref="G855">IF(SUMPRODUCT((成品明细表!$A$6:$A$1000&gt;=$G$4)*(成品明细表!$A$6:$A$1000&lt;=$H$4)*(成品明细表!$C$6:$C$1000=$A855)*(成品明细表!$I$6:$I$1000))=0,"",SUMPRODUCT((成品明细表!$A$6:$A$1000&gt;=$G$4)*(成品明细表!$A$6:$A$1000&lt;=$H$4)*(成品明细表!$C$6:$C$1000=$A855)*(成品明细表!$I$6:$I$1000)))</f>
        <v/>
      </c>
      <c r="H855" s="80" t="str">
        <f t="array" ref="H855">IF(A855="","",VLOOKUP(A855,基础资料!A:E,4,0))</f>
        <v/>
      </c>
      <c r="I855" s="81" t="str">
        <f t="array" ref="I855">IF(OR(A855="",G855=""),"",G855*H855)</f>
        <v/>
      </c>
      <c r="J855" s="79" t="str">
        <f t="array" ref="J855">IF(SUMPRODUCT((成品明细表!$A$6:$A$1000&gt;=$G$4)*(成品明细表!$A$6:$A$1000&lt;=$H$4)*(成品明细表!$C$6:$C$1000=$A855)*(成品明细表!$L$6:$L$1000))=0,"",SUMPRODUCT((成品明细表!$A$6:$A$1000&gt;=$G$4)*(成品明细表!$A$6:$A$1000&lt;=$H$4)*(成品明细表!$C$6:$C$1000=$A855)*(成品明细表!$L$6:$L$1000)))</f>
        <v/>
      </c>
      <c r="K855" s="99" t="str">
        <f t="array" ref="K855">IF(A855="","",VLOOKUP(A855,基础资料!A:E,4,0))</f>
        <v/>
      </c>
      <c r="L855" s="81" t="str">
        <f t="array" ref="L855">IF(OR(A855="",J855=""),"",J855*K855)</f>
        <v/>
      </c>
      <c r="M855" s="79" t="str">
        <f t="array" ref="M855">IF(AND(D855="",G855="",J855=""),"",IF(AND(D855="",G855=""),-J855,IF(AND(D855="",J855=""),-G855,IF(AND(G855="",J855=""),D855,IF(D855="",-G855-J855,IF(G855="",D855-J855,IF(J855="",D855-G855,D855-G855-J855)))))))</f>
        <v/>
      </c>
      <c r="N855" s="99" t="str">
        <f t="array" ref="N855">IF(A855="","",VLOOKUP(A855,基础资料!A:E,4,0))</f>
        <v/>
      </c>
      <c r="O855" s="81" t="str">
        <f t="array" ref="O855">IF(OR(A855="",M855=""),"",N855*M855)</f>
        <v/>
      </c>
    </row>
    <row r="856" spans="1:15" s="44" customFormat="1">
      <c r="A856" s="15"/>
      <c r="B856" s="73"/>
      <c r="C856" s="73"/>
      <c r="D856" s="74" t="str">
        <f t="array" ref="D856">IF(SUMPRODUCT((成品明细表!$A$6:$A$1000&gt;=$G$4)*(成品明细表!$A$6:$A$1000&lt;=$H$4)*(成品明细表!$C$6:$C$1000=$A856)*(成品明细表!$F$6:$F$1000))=0,"",SUMPRODUCT((成品明细表!$A$6:$A$1000&gt;=$G$4)*(成品明细表!$A$6:$A$1000&lt;=$H$4)*(成品明细表!$C$6:$C$1000=$A856)*(成品明细表!$F$6:$F$1000)))</f>
        <v/>
      </c>
      <c r="E856" s="75" t="str">
        <f t="array" ref="E856">IF(A856="","",VLOOKUP(A856,基础资料!A:E,4,0))</f>
        <v/>
      </c>
      <c r="F856" s="76" t="str">
        <f t="array" ref="F856">IF(OR(A856="",D856=""),"",E856*D856)</f>
        <v/>
      </c>
      <c r="G856" s="74" t="str">
        <f t="array" ref="G856">IF(SUMPRODUCT((成品明细表!$A$6:$A$1000&gt;=$G$4)*(成品明细表!$A$6:$A$1000&lt;=$H$4)*(成品明细表!$C$6:$C$1000=$A856)*(成品明细表!$I$6:$I$1000))=0,"",SUMPRODUCT((成品明细表!$A$6:$A$1000&gt;=$G$4)*(成品明细表!$A$6:$A$1000&lt;=$H$4)*(成品明细表!$C$6:$C$1000=$A856)*(成品明细表!$I$6:$I$1000)))</f>
        <v/>
      </c>
      <c r="H856" s="75" t="str">
        <f t="array" ref="H856">IF(A856="","",VLOOKUP(A856,基础资料!A:E,4,0))</f>
        <v/>
      </c>
      <c r="I856" s="76" t="str">
        <f t="array" ref="I856">IF(OR(A856="",G856=""),"",G856*H856)</f>
        <v/>
      </c>
      <c r="J856" s="74" t="str">
        <f t="array" ref="J856">IF(SUMPRODUCT((成品明细表!$A$6:$A$1000&gt;=$G$4)*(成品明细表!$A$6:$A$1000&lt;=$H$4)*(成品明细表!$C$6:$C$1000=$A856)*(成品明细表!$L$6:$L$1000))=0,"",SUMPRODUCT((成品明细表!$A$6:$A$1000&gt;=$G$4)*(成品明细表!$A$6:$A$1000&lt;=$H$4)*(成品明细表!$C$6:$C$1000=$A856)*(成品明细表!$L$6:$L$1000)))</f>
        <v/>
      </c>
      <c r="K856" s="98" t="str">
        <f t="array" ref="K856">IF(A856="","",VLOOKUP(A856,基础资料!A:E,4,0))</f>
        <v/>
      </c>
      <c r="L856" s="76" t="str">
        <f t="array" ref="L856">IF(OR(A856="",J856=""),"",J856*K856)</f>
        <v/>
      </c>
      <c r="M856" s="74" t="str">
        <f t="array" ref="M856">IF(AND(D856="",G856="",J856=""),"",IF(AND(D856="",G856=""),-J856,IF(AND(D856="",J856=""),-G856,IF(AND(G856="",J856=""),D856,IF(D856="",-G856-J856,IF(G856="",D856-J856,IF(J856="",D856-G856,D856-G856-J856)))))))</f>
        <v/>
      </c>
      <c r="N856" s="98" t="str">
        <f t="array" ref="N856">IF(A856="","",VLOOKUP(A856,基础资料!A:E,4,0))</f>
        <v/>
      </c>
      <c r="O856" s="76" t="str">
        <f t="array" ref="O856">IF(OR(A856="",M856=""),"",N856*M856)</f>
        <v/>
      </c>
    </row>
    <row r="857" spans="1:15" s="44" customFormat="1">
      <c r="A857" s="77"/>
      <c r="B857" s="78"/>
      <c r="C857" s="78"/>
      <c r="D857" s="79" t="str">
        <f t="array" ref="D857">IF(SUMPRODUCT((成品明细表!$A$6:$A$1000&gt;=$G$4)*(成品明细表!$A$6:$A$1000&lt;=$H$4)*(成品明细表!$C$6:$C$1000=$A857)*(成品明细表!$F$6:$F$1000))=0,"",SUMPRODUCT((成品明细表!$A$6:$A$1000&gt;=$G$4)*(成品明细表!$A$6:$A$1000&lt;=$H$4)*(成品明细表!$C$6:$C$1000=$A857)*(成品明细表!$F$6:$F$1000)))</f>
        <v/>
      </c>
      <c r="E857" s="80" t="str">
        <f t="array" ref="E857">IF(A857="","",VLOOKUP(A857,基础资料!A:E,4,0))</f>
        <v/>
      </c>
      <c r="F857" s="81" t="str">
        <f t="array" ref="F857">IF(OR(A857="",D857=""),"",E857*D857)</f>
        <v/>
      </c>
      <c r="G857" s="79" t="str">
        <f t="array" ref="G857">IF(SUMPRODUCT((成品明细表!$A$6:$A$1000&gt;=$G$4)*(成品明细表!$A$6:$A$1000&lt;=$H$4)*(成品明细表!$C$6:$C$1000=$A857)*(成品明细表!$I$6:$I$1000))=0,"",SUMPRODUCT((成品明细表!$A$6:$A$1000&gt;=$G$4)*(成品明细表!$A$6:$A$1000&lt;=$H$4)*(成品明细表!$C$6:$C$1000=$A857)*(成品明细表!$I$6:$I$1000)))</f>
        <v/>
      </c>
      <c r="H857" s="80" t="str">
        <f t="array" ref="H857">IF(A857="","",VLOOKUP(A857,基础资料!A:E,4,0))</f>
        <v/>
      </c>
      <c r="I857" s="81" t="str">
        <f t="array" ref="I857">IF(OR(A857="",G857=""),"",G857*H857)</f>
        <v/>
      </c>
      <c r="J857" s="79" t="str">
        <f t="array" ref="J857">IF(SUMPRODUCT((成品明细表!$A$6:$A$1000&gt;=$G$4)*(成品明细表!$A$6:$A$1000&lt;=$H$4)*(成品明细表!$C$6:$C$1000=$A857)*(成品明细表!$L$6:$L$1000))=0,"",SUMPRODUCT((成品明细表!$A$6:$A$1000&gt;=$G$4)*(成品明细表!$A$6:$A$1000&lt;=$H$4)*(成品明细表!$C$6:$C$1000=$A857)*(成品明细表!$L$6:$L$1000)))</f>
        <v/>
      </c>
      <c r="K857" s="99" t="str">
        <f t="array" ref="K857">IF(A857="","",VLOOKUP(A857,基础资料!A:E,4,0))</f>
        <v/>
      </c>
      <c r="L857" s="81" t="str">
        <f t="array" ref="L857">IF(OR(A857="",J857=""),"",J857*K857)</f>
        <v/>
      </c>
      <c r="M857" s="79" t="str">
        <f t="array" ref="M857">IF(AND(D857="",G857="",J857=""),"",IF(AND(D857="",G857=""),-J857,IF(AND(D857="",J857=""),-G857,IF(AND(G857="",J857=""),D857,IF(D857="",-G857-J857,IF(G857="",D857-J857,IF(J857="",D857-G857,D857-G857-J857)))))))</f>
        <v/>
      </c>
      <c r="N857" s="99" t="str">
        <f t="array" ref="N857">IF(A857="","",VLOOKUP(A857,基础资料!A:E,4,0))</f>
        <v/>
      </c>
      <c r="O857" s="81" t="str">
        <f t="array" ref="O857">IF(OR(A857="",M857=""),"",N857*M857)</f>
        <v/>
      </c>
    </row>
    <row r="858" spans="1:15" s="44" customFormat="1">
      <c r="A858" s="15"/>
      <c r="B858" s="73"/>
      <c r="C858" s="73"/>
      <c r="D858" s="74" t="str">
        <f t="array" ref="D858">IF(SUMPRODUCT((成品明细表!$A$6:$A$1000&gt;=$G$4)*(成品明细表!$A$6:$A$1000&lt;=$H$4)*(成品明细表!$C$6:$C$1000=$A858)*(成品明细表!$F$6:$F$1000))=0,"",SUMPRODUCT((成品明细表!$A$6:$A$1000&gt;=$G$4)*(成品明细表!$A$6:$A$1000&lt;=$H$4)*(成品明细表!$C$6:$C$1000=$A858)*(成品明细表!$F$6:$F$1000)))</f>
        <v/>
      </c>
      <c r="E858" s="75" t="str">
        <f t="array" ref="E858">IF(A858="","",VLOOKUP(A858,基础资料!A:E,4,0))</f>
        <v/>
      </c>
      <c r="F858" s="76" t="str">
        <f t="array" ref="F858">IF(OR(A858="",D858=""),"",E858*D858)</f>
        <v/>
      </c>
      <c r="G858" s="74" t="str">
        <f t="array" ref="G858">IF(SUMPRODUCT((成品明细表!$A$6:$A$1000&gt;=$G$4)*(成品明细表!$A$6:$A$1000&lt;=$H$4)*(成品明细表!$C$6:$C$1000=$A858)*(成品明细表!$I$6:$I$1000))=0,"",SUMPRODUCT((成品明细表!$A$6:$A$1000&gt;=$G$4)*(成品明细表!$A$6:$A$1000&lt;=$H$4)*(成品明细表!$C$6:$C$1000=$A858)*(成品明细表!$I$6:$I$1000)))</f>
        <v/>
      </c>
      <c r="H858" s="75" t="str">
        <f t="array" ref="H858">IF(A858="","",VLOOKUP(A858,基础资料!A:E,4,0))</f>
        <v/>
      </c>
      <c r="I858" s="76" t="str">
        <f t="array" ref="I858">IF(OR(A858="",G858=""),"",G858*H858)</f>
        <v/>
      </c>
      <c r="J858" s="74" t="str">
        <f t="array" ref="J858">IF(SUMPRODUCT((成品明细表!$A$6:$A$1000&gt;=$G$4)*(成品明细表!$A$6:$A$1000&lt;=$H$4)*(成品明细表!$C$6:$C$1000=$A858)*(成品明细表!$L$6:$L$1000))=0,"",SUMPRODUCT((成品明细表!$A$6:$A$1000&gt;=$G$4)*(成品明细表!$A$6:$A$1000&lt;=$H$4)*(成品明细表!$C$6:$C$1000=$A858)*(成品明细表!$L$6:$L$1000)))</f>
        <v/>
      </c>
      <c r="K858" s="98" t="str">
        <f t="array" ref="K858">IF(A858="","",VLOOKUP(A858,基础资料!A:E,4,0))</f>
        <v/>
      </c>
      <c r="L858" s="76" t="str">
        <f t="array" ref="L858">IF(OR(A858="",J858=""),"",J858*K858)</f>
        <v/>
      </c>
      <c r="M858" s="74" t="str">
        <f t="array" ref="M858">IF(AND(D858="",G858="",J858=""),"",IF(AND(D858="",G858=""),-J858,IF(AND(D858="",J858=""),-G858,IF(AND(G858="",J858=""),D858,IF(D858="",-G858-J858,IF(G858="",D858-J858,IF(J858="",D858-G858,D858-G858-J858)))))))</f>
        <v/>
      </c>
      <c r="N858" s="98" t="str">
        <f t="array" ref="N858">IF(A858="","",VLOOKUP(A858,基础资料!A:E,4,0))</f>
        <v/>
      </c>
      <c r="O858" s="76" t="str">
        <f t="array" ref="O858">IF(OR(A858="",M858=""),"",N858*M858)</f>
        <v/>
      </c>
    </row>
    <row r="859" spans="1:15" s="44" customFormat="1">
      <c r="A859" s="77"/>
      <c r="B859" s="78"/>
      <c r="C859" s="78"/>
      <c r="D859" s="79" t="str">
        <f t="array" ref="D859">IF(SUMPRODUCT((成品明细表!$A$6:$A$1000&gt;=$G$4)*(成品明细表!$A$6:$A$1000&lt;=$H$4)*(成品明细表!$C$6:$C$1000=$A859)*(成品明细表!$F$6:$F$1000))=0,"",SUMPRODUCT((成品明细表!$A$6:$A$1000&gt;=$G$4)*(成品明细表!$A$6:$A$1000&lt;=$H$4)*(成品明细表!$C$6:$C$1000=$A859)*(成品明细表!$F$6:$F$1000)))</f>
        <v/>
      </c>
      <c r="E859" s="80" t="str">
        <f t="array" ref="E859">IF(A859="","",VLOOKUP(A859,基础资料!A:E,4,0))</f>
        <v/>
      </c>
      <c r="F859" s="81" t="str">
        <f t="array" ref="F859">IF(OR(A859="",D859=""),"",E859*D859)</f>
        <v/>
      </c>
      <c r="G859" s="79" t="str">
        <f t="array" ref="G859">IF(SUMPRODUCT((成品明细表!$A$6:$A$1000&gt;=$G$4)*(成品明细表!$A$6:$A$1000&lt;=$H$4)*(成品明细表!$C$6:$C$1000=$A859)*(成品明细表!$I$6:$I$1000))=0,"",SUMPRODUCT((成品明细表!$A$6:$A$1000&gt;=$G$4)*(成品明细表!$A$6:$A$1000&lt;=$H$4)*(成品明细表!$C$6:$C$1000=$A859)*(成品明细表!$I$6:$I$1000)))</f>
        <v/>
      </c>
      <c r="H859" s="80" t="str">
        <f t="array" ref="H859">IF(A859="","",VLOOKUP(A859,基础资料!A:E,4,0))</f>
        <v/>
      </c>
      <c r="I859" s="81" t="str">
        <f t="array" ref="I859">IF(OR(A859="",G859=""),"",G859*H859)</f>
        <v/>
      </c>
      <c r="J859" s="79" t="str">
        <f t="array" ref="J859">IF(SUMPRODUCT((成品明细表!$A$6:$A$1000&gt;=$G$4)*(成品明细表!$A$6:$A$1000&lt;=$H$4)*(成品明细表!$C$6:$C$1000=$A859)*(成品明细表!$L$6:$L$1000))=0,"",SUMPRODUCT((成品明细表!$A$6:$A$1000&gt;=$G$4)*(成品明细表!$A$6:$A$1000&lt;=$H$4)*(成品明细表!$C$6:$C$1000=$A859)*(成品明细表!$L$6:$L$1000)))</f>
        <v/>
      </c>
      <c r="K859" s="99" t="str">
        <f t="array" ref="K859">IF(A859="","",VLOOKUP(A859,基础资料!A:E,4,0))</f>
        <v/>
      </c>
      <c r="L859" s="81" t="str">
        <f t="array" ref="L859">IF(OR(A859="",J859=""),"",J859*K859)</f>
        <v/>
      </c>
      <c r="M859" s="79" t="str">
        <f t="array" ref="M859">IF(AND(D859="",G859="",J859=""),"",IF(AND(D859="",G859=""),-J859,IF(AND(D859="",J859=""),-G859,IF(AND(G859="",J859=""),D859,IF(D859="",-G859-J859,IF(G859="",D859-J859,IF(J859="",D859-G859,D859-G859-J859)))))))</f>
        <v/>
      </c>
      <c r="N859" s="99" t="str">
        <f t="array" ref="N859">IF(A859="","",VLOOKUP(A859,基础资料!A:E,4,0))</f>
        <v/>
      </c>
      <c r="O859" s="81" t="str">
        <f t="array" ref="O859">IF(OR(A859="",M859=""),"",N859*M859)</f>
        <v/>
      </c>
    </row>
    <row r="860" spans="1:15" s="44" customFormat="1">
      <c r="A860" s="15"/>
      <c r="B860" s="73"/>
      <c r="C860" s="73"/>
      <c r="D860" s="74" t="str">
        <f t="array" ref="D860">IF(SUMPRODUCT((成品明细表!$A$6:$A$1000&gt;=$G$4)*(成品明细表!$A$6:$A$1000&lt;=$H$4)*(成品明细表!$C$6:$C$1000=$A860)*(成品明细表!$F$6:$F$1000))=0,"",SUMPRODUCT((成品明细表!$A$6:$A$1000&gt;=$G$4)*(成品明细表!$A$6:$A$1000&lt;=$H$4)*(成品明细表!$C$6:$C$1000=$A860)*(成品明细表!$F$6:$F$1000)))</f>
        <v/>
      </c>
      <c r="E860" s="75" t="str">
        <f t="array" ref="E860">IF(A860="","",VLOOKUP(A860,基础资料!A:E,4,0))</f>
        <v/>
      </c>
      <c r="F860" s="76" t="str">
        <f t="array" ref="F860">IF(OR(A860="",D860=""),"",E860*D860)</f>
        <v/>
      </c>
      <c r="G860" s="74" t="str">
        <f t="array" ref="G860">IF(SUMPRODUCT((成品明细表!$A$6:$A$1000&gt;=$G$4)*(成品明细表!$A$6:$A$1000&lt;=$H$4)*(成品明细表!$C$6:$C$1000=$A860)*(成品明细表!$I$6:$I$1000))=0,"",SUMPRODUCT((成品明细表!$A$6:$A$1000&gt;=$G$4)*(成品明细表!$A$6:$A$1000&lt;=$H$4)*(成品明细表!$C$6:$C$1000=$A860)*(成品明细表!$I$6:$I$1000)))</f>
        <v/>
      </c>
      <c r="H860" s="75" t="str">
        <f t="array" ref="H860">IF(A860="","",VLOOKUP(A860,基础资料!A:E,4,0))</f>
        <v/>
      </c>
      <c r="I860" s="76" t="str">
        <f t="array" ref="I860">IF(OR(A860="",G860=""),"",G860*H860)</f>
        <v/>
      </c>
      <c r="J860" s="74" t="str">
        <f t="array" ref="J860">IF(SUMPRODUCT((成品明细表!$A$6:$A$1000&gt;=$G$4)*(成品明细表!$A$6:$A$1000&lt;=$H$4)*(成品明细表!$C$6:$C$1000=$A860)*(成品明细表!$L$6:$L$1000))=0,"",SUMPRODUCT((成品明细表!$A$6:$A$1000&gt;=$G$4)*(成品明细表!$A$6:$A$1000&lt;=$H$4)*(成品明细表!$C$6:$C$1000=$A860)*(成品明细表!$L$6:$L$1000)))</f>
        <v/>
      </c>
      <c r="K860" s="98" t="str">
        <f t="array" ref="K860">IF(A860="","",VLOOKUP(A860,基础资料!A:E,4,0))</f>
        <v/>
      </c>
      <c r="L860" s="76" t="str">
        <f t="array" ref="L860">IF(OR(A860="",J860=""),"",J860*K860)</f>
        <v/>
      </c>
      <c r="M860" s="74" t="str">
        <f t="array" ref="M860">IF(AND(D860="",G860="",J860=""),"",IF(AND(D860="",G860=""),-J860,IF(AND(D860="",J860=""),-G860,IF(AND(G860="",J860=""),D860,IF(D860="",-G860-J860,IF(G860="",D860-J860,IF(J860="",D860-G860,D860-G860-J860)))))))</f>
        <v/>
      </c>
      <c r="N860" s="98" t="str">
        <f t="array" ref="N860">IF(A860="","",VLOOKUP(A860,基础资料!A:E,4,0))</f>
        <v/>
      </c>
      <c r="O860" s="76" t="str">
        <f t="array" ref="O860">IF(OR(A860="",M860=""),"",N860*M860)</f>
        <v/>
      </c>
    </row>
    <row r="861" spans="1:15" s="44" customFormat="1">
      <c r="A861" s="77"/>
      <c r="B861" s="78"/>
      <c r="C861" s="78"/>
      <c r="D861" s="79" t="str">
        <f t="array" ref="D861">IF(SUMPRODUCT((成品明细表!$A$6:$A$1000&gt;=$G$4)*(成品明细表!$A$6:$A$1000&lt;=$H$4)*(成品明细表!$C$6:$C$1000=$A861)*(成品明细表!$F$6:$F$1000))=0,"",SUMPRODUCT((成品明细表!$A$6:$A$1000&gt;=$G$4)*(成品明细表!$A$6:$A$1000&lt;=$H$4)*(成品明细表!$C$6:$C$1000=$A861)*(成品明细表!$F$6:$F$1000)))</f>
        <v/>
      </c>
      <c r="E861" s="80" t="str">
        <f t="array" ref="E861">IF(A861="","",VLOOKUP(A861,基础资料!A:E,4,0))</f>
        <v/>
      </c>
      <c r="F861" s="81" t="str">
        <f t="array" ref="F861">IF(OR(A861="",D861=""),"",E861*D861)</f>
        <v/>
      </c>
      <c r="G861" s="79" t="str">
        <f t="array" ref="G861">IF(SUMPRODUCT((成品明细表!$A$6:$A$1000&gt;=$G$4)*(成品明细表!$A$6:$A$1000&lt;=$H$4)*(成品明细表!$C$6:$C$1000=$A861)*(成品明细表!$I$6:$I$1000))=0,"",SUMPRODUCT((成品明细表!$A$6:$A$1000&gt;=$G$4)*(成品明细表!$A$6:$A$1000&lt;=$H$4)*(成品明细表!$C$6:$C$1000=$A861)*(成品明细表!$I$6:$I$1000)))</f>
        <v/>
      </c>
      <c r="H861" s="80" t="str">
        <f t="array" ref="H861">IF(A861="","",VLOOKUP(A861,基础资料!A:E,4,0))</f>
        <v/>
      </c>
      <c r="I861" s="81" t="str">
        <f t="array" ref="I861">IF(OR(A861="",G861=""),"",G861*H861)</f>
        <v/>
      </c>
      <c r="J861" s="79" t="str">
        <f t="array" ref="J861">IF(SUMPRODUCT((成品明细表!$A$6:$A$1000&gt;=$G$4)*(成品明细表!$A$6:$A$1000&lt;=$H$4)*(成品明细表!$C$6:$C$1000=$A861)*(成品明细表!$L$6:$L$1000))=0,"",SUMPRODUCT((成品明细表!$A$6:$A$1000&gt;=$G$4)*(成品明细表!$A$6:$A$1000&lt;=$H$4)*(成品明细表!$C$6:$C$1000=$A861)*(成品明细表!$L$6:$L$1000)))</f>
        <v/>
      </c>
      <c r="K861" s="99" t="str">
        <f t="array" ref="K861">IF(A861="","",VLOOKUP(A861,基础资料!A:E,4,0))</f>
        <v/>
      </c>
      <c r="L861" s="81" t="str">
        <f t="array" ref="L861">IF(OR(A861="",J861=""),"",J861*K861)</f>
        <v/>
      </c>
      <c r="M861" s="79" t="str">
        <f t="array" ref="M861">IF(AND(D861="",G861="",J861=""),"",IF(AND(D861="",G861=""),-J861,IF(AND(D861="",J861=""),-G861,IF(AND(G861="",J861=""),D861,IF(D861="",-G861-J861,IF(G861="",D861-J861,IF(J861="",D861-G861,D861-G861-J861)))))))</f>
        <v/>
      </c>
      <c r="N861" s="99" t="str">
        <f t="array" ref="N861">IF(A861="","",VLOOKUP(A861,基础资料!A:E,4,0))</f>
        <v/>
      </c>
      <c r="O861" s="81" t="str">
        <f t="array" ref="O861">IF(OR(A861="",M861=""),"",N861*M861)</f>
        <v/>
      </c>
    </row>
    <row r="862" spans="1:15" s="44" customFormat="1">
      <c r="A862" s="15"/>
      <c r="B862" s="73"/>
      <c r="C862" s="73"/>
      <c r="D862" s="74" t="str">
        <f t="array" ref="D862">IF(SUMPRODUCT((成品明细表!$A$6:$A$1000&gt;=$G$4)*(成品明细表!$A$6:$A$1000&lt;=$H$4)*(成品明细表!$C$6:$C$1000=$A862)*(成品明细表!$F$6:$F$1000))=0,"",SUMPRODUCT((成品明细表!$A$6:$A$1000&gt;=$G$4)*(成品明细表!$A$6:$A$1000&lt;=$H$4)*(成品明细表!$C$6:$C$1000=$A862)*(成品明细表!$F$6:$F$1000)))</f>
        <v/>
      </c>
      <c r="E862" s="75" t="str">
        <f t="array" ref="E862">IF(A862="","",VLOOKUP(A862,基础资料!A:E,4,0))</f>
        <v/>
      </c>
      <c r="F862" s="76" t="str">
        <f t="array" ref="F862">IF(OR(A862="",D862=""),"",E862*D862)</f>
        <v/>
      </c>
      <c r="G862" s="74" t="str">
        <f t="array" ref="G862">IF(SUMPRODUCT((成品明细表!$A$6:$A$1000&gt;=$G$4)*(成品明细表!$A$6:$A$1000&lt;=$H$4)*(成品明细表!$C$6:$C$1000=$A862)*(成品明细表!$I$6:$I$1000))=0,"",SUMPRODUCT((成品明细表!$A$6:$A$1000&gt;=$G$4)*(成品明细表!$A$6:$A$1000&lt;=$H$4)*(成品明细表!$C$6:$C$1000=$A862)*(成品明细表!$I$6:$I$1000)))</f>
        <v/>
      </c>
      <c r="H862" s="75" t="str">
        <f t="array" ref="H862">IF(A862="","",VLOOKUP(A862,基础资料!A:E,4,0))</f>
        <v/>
      </c>
      <c r="I862" s="76" t="str">
        <f t="array" ref="I862">IF(OR(A862="",G862=""),"",G862*H862)</f>
        <v/>
      </c>
      <c r="J862" s="74" t="str">
        <f t="array" ref="J862">IF(SUMPRODUCT((成品明细表!$A$6:$A$1000&gt;=$G$4)*(成品明细表!$A$6:$A$1000&lt;=$H$4)*(成品明细表!$C$6:$C$1000=$A862)*(成品明细表!$L$6:$L$1000))=0,"",SUMPRODUCT((成品明细表!$A$6:$A$1000&gt;=$G$4)*(成品明细表!$A$6:$A$1000&lt;=$H$4)*(成品明细表!$C$6:$C$1000=$A862)*(成品明细表!$L$6:$L$1000)))</f>
        <v/>
      </c>
      <c r="K862" s="98" t="str">
        <f t="array" ref="K862">IF(A862="","",VLOOKUP(A862,基础资料!A:E,4,0))</f>
        <v/>
      </c>
      <c r="L862" s="76" t="str">
        <f t="array" ref="L862">IF(OR(A862="",J862=""),"",J862*K862)</f>
        <v/>
      </c>
      <c r="M862" s="74" t="str">
        <f t="array" ref="M862">IF(AND(D862="",G862="",J862=""),"",IF(AND(D862="",G862=""),-J862,IF(AND(D862="",J862=""),-G862,IF(AND(G862="",J862=""),D862,IF(D862="",-G862-J862,IF(G862="",D862-J862,IF(J862="",D862-G862,D862-G862-J862)))))))</f>
        <v/>
      </c>
      <c r="N862" s="98" t="str">
        <f t="array" ref="N862">IF(A862="","",VLOOKUP(A862,基础资料!A:E,4,0))</f>
        <v/>
      </c>
      <c r="O862" s="76" t="str">
        <f t="array" ref="O862">IF(OR(A862="",M862=""),"",N862*M862)</f>
        <v/>
      </c>
    </row>
    <row r="863" spans="1:15" s="44" customFormat="1">
      <c r="A863" s="77"/>
      <c r="B863" s="78"/>
      <c r="C863" s="78"/>
      <c r="D863" s="79" t="str">
        <f t="array" ref="D863">IF(SUMPRODUCT((成品明细表!$A$6:$A$1000&gt;=$G$4)*(成品明细表!$A$6:$A$1000&lt;=$H$4)*(成品明细表!$C$6:$C$1000=$A863)*(成品明细表!$F$6:$F$1000))=0,"",SUMPRODUCT((成品明细表!$A$6:$A$1000&gt;=$G$4)*(成品明细表!$A$6:$A$1000&lt;=$H$4)*(成品明细表!$C$6:$C$1000=$A863)*(成品明细表!$F$6:$F$1000)))</f>
        <v/>
      </c>
      <c r="E863" s="80" t="str">
        <f t="array" ref="E863">IF(A863="","",VLOOKUP(A863,基础资料!A:E,4,0))</f>
        <v/>
      </c>
      <c r="F863" s="81" t="str">
        <f t="array" ref="F863">IF(OR(A863="",D863=""),"",E863*D863)</f>
        <v/>
      </c>
      <c r="G863" s="79" t="str">
        <f t="array" ref="G863">IF(SUMPRODUCT((成品明细表!$A$6:$A$1000&gt;=$G$4)*(成品明细表!$A$6:$A$1000&lt;=$H$4)*(成品明细表!$C$6:$C$1000=$A863)*(成品明细表!$I$6:$I$1000))=0,"",SUMPRODUCT((成品明细表!$A$6:$A$1000&gt;=$G$4)*(成品明细表!$A$6:$A$1000&lt;=$H$4)*(成品明细表!$C$6:$C$1000=$A863)*(成品明细表!$I$6:$I$1000)))</f>
        <v/>
      </c>
      <c r="H863" s="80" t="str">
        <f t="array" ref="H863">IF(A863="","",VLOOKUP(A863,基础资料!A:E,4,0))</f>
        <v/>
      </c>
      <c r="I863" s="81" t="str">
        <f t="array" ref="I863">IF(OR(A863="",G863=""),"",G863*H863)</f>
        <v/>
      </c>
      <c r="J863" s="79" t="str">
        <f t="array" ref="J863">IF(SUMPRODUCT((成品明细表!$A$6:$A$1000&gt;=$G$4)*(成品明细表!$A$6:$A$1000&lt;=$H$4)*(成品明细表!$C$6:$C$1000=$A863)*(成品明细表!$L$6:$L$1000))=0,"",SUMPRODUCT((成品明细表!$A$6:$A$1000&gt;=$G$4)*(成品明细表!$A$6:$A$1000&lt;=$H$4)*(成品明细表!$C$6:$C$1000=$A863)*(成品明细表!$L$6:$L$1000)))</f>
        <v/>
      </c>
      <c r="K863" s="99" t="str">
        <f t="array" ref="K863">IF(A863="","",VLOOKUP(A863,基础资料!A:E,4,0))</f>
        <v/>
      </c>
      <c r="L863" s="81" t="str">
        <f t="array" ref="L863">IF(OR(A863="",J863=""),"",J863*K863)</f>
        <v/>
      </c>
      <c r="M863" s="79" t="str">
        <f t="array" ref="M863">IF(AND(D863="",G863="",J863=""),"",IF(AND(D863="",G863=""),-J863,IF(AND(D863="",J863=""),-G863,IF(AND(G863="",J863=""),D863,IF(D863="",-G863-J863,IF(G863="",D863-J863,IF(J863="",D863-G863,D863-G863-J863)))))))</f>
        <v/>
      </c>
      <c r="N863" s="99" t="str">
        <f t="array" ref="N863">IF(A863="","",VLOOKUP(A863,基础资料!A:E,4,0))</f>
        <v/>
      </c>
      <c r="O863" s="81" t="str">
        <f t="array" ref="O863">IF(OR(A863="",M863=""),"",N863*M863)</f>
        <v/>
      </c>
    </row>
    <row r="864" spans="1:15" s="44" customFormat="1">
      <c r="A864" s="15"/>
      <c r="B864" s="73"/>
      <c r="C864" s="73"/>
      <c r="D864" s="74" t="str">
        <f t="array" ref="D864">IF(SUMPRODUCT((成品明细表!$A$6:$A$1000&gt;=$G$4)*(成品明细表!$A$6:$A$1000&lt;=$H$4)*(成品明细表!$C$6:$C$1000=$A864)*(成品明细表!$F$6:$F$1000))=0,"",SUMPRODUCT((成品明细表!$A$6:$A$1000&gt;=$G$4)*(成品明细表!$A$6:$A$1000&lt;=$H$4)*(成品明细表!$C$6:$C$1000=$A864)*(成品明细表!$F$6:$F$1000)))</f>
        <v/>
      </c>
      <c r="E864" s="75" t="str">
        <f t="array" ref="E864">IF(A864="","",VLOOKUP(A864,基础资料!A:E,4,0))</f>
        <v/>
      </c>
      <c r="F864" s="76" t="str">
        <f t="array" ref="F864">IF(OR(A864="",D864=""),"",E864*D864)</f>
        <v/>
      </c>
      <c r="G864" s="74" t="str">
        <f t="array" ref="G864">IF(SUMPRODUCT((成品明细表!$A$6:$A$1000&gt;=$G$4)*(成品明细表!$A$6:$A$1000&lt;=$H$4)*(成品明细表!$C$6:$C$1000=$A864)*(成品明细表!$I$6:$I$1000))=0,"",SUMPRODUCT((成品明细表!$A$6:$A$1000&gt;=$G$4)*(成品明细表!$A$6:$A$1000&lt;=$H$4)*(成品明细表!$C$6:$C$1000=$A864)*(成品明细表!$I$6:$I$1000)))</f>
        <v/>
      </c>
      <c r="H864" s="75" t="str">
        <f t="array" ref="H864">IF(A864="","",VLOOKUP(A864,基础资料!A:E,4,0))</f>
        <v/>
      </c>
      <c r="I864" s="76" t="str">
        <f t="array" ref="I864">IF(OR(A864="",G864=""),"",G864*H864)</f>
        <v/>
      </c>
      <c r="J864" s="74" t="str">
        <f t="array" ref="J864">IF(SUMPRODUCT((成品明细表!$A$6:$A$1000&gt;=$G$4)*(成品明细表!$A$6:$A$1000&lt;=$H$4)*(成品明细表!$C$6:$C$1000=$A864)*(成品明细表!$L$6:$L$1000))=0,"",SUMPRODUCT((成品明细表!$A$6:$A$1000&gt;=$G$4)*(成品明细表!$A$6:$A$1000&lt;=$H$4)*(成品明细表!$C$6:$C$1000=$A864)*(成品明细表!$L$6:$L$1000)))</f>
        <v/>
      </c>
      <c r="K864" s="98" t="str">
        <f t="array" ref="K864">IF(A864="","",VLOOKUP(A864,基础资料!A:E,4,0))</f>
        <v/>
      </c>
      <c r="L864" s="76" t="str">
        <f t="array" ref="L864">IF(OR(A864="",J864=""),"",J864*K864)</f>
        <v/>
      </c>
      <c r="M864" s="74" t="str">
        <f t="array" ref="M864">IF(AND(D864="",G864="",J864=""),"",IF(AND(D864="",G864=""),-J864,IF(AND(D864="",J864=""),-G864,IF(AND(G864="",J864=""),D864,IF(D864="",-G864-J864,IF(G864="",D864-J864,IF(J864="",D864-G864,D864-G864-J864)))))))</f>
        <v/>
      </c>
      <c r="N864" s="98" t="str">
        <f t="array" ref="N864">IF(A864="","",VLOOKUP(A864,基础资料!A:E,4,0))</f>
        <v/>
      </c>
      <c r="O864" s="76" t="str">
        <f t="array" ref="O864">IF(OR(A864="",M864=""),"",N864*M864)</f>
        <v/>
      </c>
    </row>
    <row r="865" spans="1:15" s="44" customFormat="1">
      <c r="A865" s="77"/>
      <c r="B865" s="78"/>
      <c r="C865" s="78"/>
      <c r="D865" s="79" t="str">
        <f t="array" ref="D865">IF(SUMPRODUCT((成品明细表!$A$6:$A$1000&gt;=$G$4)*(成品明细表!$A$6:$A$1000&lt;=$H$4)*(成品明细表!$C$6:$C$1000=$A865)*(成品明细表!$F$6:$F$1000))=0,"",SUMPRODUCT((成品明细表!$A$6:$A$1000&gt;=$G$4)*(成品明细表!$A$6:$A$1000&lt;=$H$4)*(成品明细表!$C$6:$C$1000=$A865)*(成品明细表!$F$6:$F$1000)))</f>
        <v/>
      </c>
      <c r="E865" s="80" t="str">
        <f t="array" ref="E865">IF(A865="","",VLOOKUP(A865,基础资料!A:E,4,0))</f>
        <v/>
      </c>
      <c r="F865" s="81" t="str">
        <f t="array" ref="F865">IF(OR(A865="",D865=""),"",E865*D865)</f>
        <v/>
      </c>
      <c r="G865" s="79" t="str">
        <f t="array" ref="G865">IF(SUMPRODUCT((成品明细表!$A$6:$A$1000&gt;=$G$4)*(成品明细表!$A$6:$A$1000&lt;=$H$4)*(成品明细表!$C$6:$C$1000=$A865)*(成品明细表!$I$6:$I$1000))=0,"",SUMPRODUCT((成品明细表!$A$6:$A$1000&gt;=$G$4)*(成品明细表!$A$6:$A$1000&lt;=$H$4)*(成品明细表!$C$6:$C$1000=$A865)*(成品明细表!$I$6:$I$1000)))</f>
        <v/>
      </c>
      <c r="H865" s="80" t="str">
        <f t="array" ref="H865">IF(A865="","",VLOOKUP(A865,基础资料!A:E,4,0))</f>
        <v/>
      </c>
      <c r="I865" s="81" t="str">
        <f t="array" ref="I865">IF(OR(A865="",G865=""),"",G865*H865)</f>
        <v/>
      </c>
      <c r="J865" s="79" t="str">
        <f t="array" ref="J865">IF(SUMPRODUCT((成品明细表!$A$6:$A$1000&gt;=$G$4)*(成品明细表!$A$6:$A$1000&lt;=$H$4)*(成品明细表!$C$6:$C$1000=$A865)*(成品明细表!$L$6:$L$1000))=0,"",SUMPRODUCT((成品明细表!$A$6:$A$1000&gt;=$G$4)*(成品明细表!$A$6:$A$1000&lt;=$H$4)*(成品明细表!$C$6:$C$1000=$A865)*(成品明细表!$L$6:$L$1000)))</f>
        <v/>
      </c>
      <c r="K865" s="99" t="str">
        <f t="array" ref="K865">IF(A865="","",VLOOKUP(A865,基础资料!A:E,4,0))</f>
        <v/>
      </c>
      <c r="L865" s="81" t="str">
        <f t="array" ref="L865">IF(OR(A865="",J865=""),"",J865*K865)</f>
        <v/>
      </c>
      <c r="M865" s="79" t="str">
        <f t="array" ref="M865">IF(AND(D865="",G865="",J865=""),"",IF(AND(D865="",G865=""),-J865,IF(AND(D865="",J865=""),-G865,IF(AND(G865="",J865=""),D865,IF(D865="",-G865-J865,IF(G865="",D865-J865,IF(J865="",D865-G865,D865-G865-J865)))))))</f>
        <v/>
      </c>
      <c r="N865" s="99" t="str">
        <f t="array" ref="N865">IF(A865="","",VLOOKUP(A865,基础资料!A:E,4,0))</f>
        <v/>
      </c>
      <c r="O865" s="81" t="str">
        <f t="array" ref="O865">IF(OR(A865="",M865=""),"",N865*M865)</f>
        <v/>
      </c>
    </row>
    <row r="866" spans="1:15" s="44" customFormat="1">
      <c r="A866" s="15"/>
      <c r="B866" s="73"/>
      <c r="C866" s="73"/>
      <c r="D866" s="74" t="str">
        <f t="array" ref="D866">IF(SUMPRODUCT((成品明细表!$A$6:$A$1000&gt;=$G$4)*(成品明细表!$A$6:$A$1000&lt;=$H$4)*(成品明细表!$C$6:$C$1000=$A866)*(成品明细表!$F$6:$F$1000))=0,"",SUMPRODUCT((成品明细表!$A$6:$A$1000&gt;=$G$4)*(成品明细表!$A$6:$A$1000&lt;=$H$4)*(成品明细表!$C$6:$C$1000=$A866)*(成品明细表!$F$6:$F$1000)))</f>
        <v/>
      </c>
      <c r="E866" s="75" t="str">
        <f t="array" ref="E866">IF(A866="","",VLOOKUP(A866,基础资料!A:E,4,0))</f>
        <v/>
      </c>
      <c r="F866" s="76" t="str">
        <f t="array" ref="F866">IF(OR(A866="",D866=""),"",E866*D866)</f>
        <v/>
      </c>
      <c r="G866" s="74" t="str">
        <f t="array" ref="G866">IF(SUMPRODUCT((成品明细表!$A$6:$A$1000&gt;=$G$4)*(成品明细表!$A$6:$A$1000&lt;=$H$4)*(成品明细表!$C$6:$C$1000=$A866)*(成品明细表!$I$6:$I$1000))=0,"",SUMPRODUCT((成品明细表!$A$6:$A$1000&gt;=$G$4)*(成品明细表!$A$6:$A$1000&lt;=$H$4)*(成品明细表!$C$6:$C$1000=$A866)*(成品明细表!$I$6:$I$1000)))</f>
        <v/>
      </c>
      <c r="H866" s="75" t="str">
        <f t="array" ref="H866">IF(A866="","",VLOOKUP(A866,基础资料!A:E,4,0))</f>
        <v/>
      </c>
      <c r="I866" s="76" t="str">
        <f t="array" ref="I866">IF(OR(A866="",G866=""),"",G866*H866)</f>
        <v/>
      </c>
      <c r="J866" s="74" t="str">
        <f t="array" ref="J866">IF(SUMPRODUCT((成品明细表!$A$6:$A$1000&gt;=$G$4)*(成品明细表!$A$6:$A$1000&lt;=$H$4)*(成品明细表!$C$6:$C$1000=$A866)*(成品明细表!$L$6:$L$1000))=0,"",SUMPRODUCT((成品明细表!$A$6:$A$1000&gt;=$G$4)*(成品明细表!$A$6:$A$1000&lt;=$H$4)*(成品明细表!$C$6:$C$1000=$A866)*(成品明细表!$L$6:$L$1000)))</f>
        <v/>
      </c>
      <c r="K866" s="98" t="str">
        <f t="array" ref="K866">IF(A866="","",VLOOKUP(A866,基础资料!A:E,4,0))</f>
        <v/>
      </c>
      <c r="L866" s="76" t="str">
        <f t="array" ref="L866">IF(OR(A866="",J866=""),"",J866*K866)</f>
        <v/>
      </c>
      <c r="M866" s="74" t="str">
        <f t="array" ref="M866">IF(AND(D866="",G866="",J866=""),"",IF(AND(D866="",G866=""),-J866,IF(AND(D866="",J866=""),-G866,IF(AND(G866="",J866=""),D866,IF(D866="",-G866-J866,IF(G866="",D866-J866,IF(J866="",D866-G866,D866-G866-J866)))))))</f>
        <v/>
      </c>
      <c r="N866" s="98" t="str">
        <f t="array" ref="N866">IF(A866="","",VLOOKUP(A866,基础资料!A:E,4,0))</f>
        <v/>
      </c>
      <c r="O866" s="76" t="str">
        <f t="array" ref="O866">IF(OR(A866="",M866=""),"",N866*M866)</f>
        <v/>
      </c>
    </row>
    <row r="867" spans="1:15" s="44" customFormat="1">
      <c r="A867" s="77"/>
      <c r="B867" s="78"/>
      <c r="C867" s="78"/>
      <c r="D867" s="79" t="str">
        <f t="array" ref="D867">IF(SUMPRODUCT((成品明细表!$A$6:$A$1000&gt;=$G$4)*(成品明细表!$A$6:$A$1000&lt;=$H$4)*(成品明细表!$C$6:$C$1000=$A867)*(成品明细表!$F$6:$F$1000))=0,"",SUMPRODUCT((成品明细表!$A$6:$A$1000&gt;=$G$4)*(成品明细表!$A$6:$A$1000&lt;=$H$4)*(成品明细表!$C$6:$C$1000=$A867)*(成品明细表!$F$6:$F$1000)))</f>
        <v/>
      </c>
      <c r="E867" s="80" t="str">
        <f t="array" ref="E867">IF(A867="","",VLOOKUP(A867,基础资料!A:E,4,0))</f>
        <v/>
      </c>
      <c r="F867" s="81" t="str">
        <f t="array" ref="F867">IF(OR(A867="",D867=""),"",E867*D867)</f>
        <v/>
      </c>
      <c r="G867" s="79" t="str">
        <f t="array" ref="G867">IF(SUMPRODUCT((成品明细表!$A$6:$A$1000&gt;=$G$4)*(成品明细表!$A$6:$A$1000&lt;=$H$4)*(成品明细表!$C$6:$C$1000=$A867)*(成品明细表!$I$6:$I$1000))=0,"",SUMPRODUCT((成品明细表!$A$6:$A$1000&gt;=$G$4)*(成品明细表!$A$6:$A$1000&lt;=$H$4)*(成品明细表!$C$6:$C$1000=$A867)*(成品明细表!$I$6:$I$1000)))</f>
        <v/>
      </c>
      <c r="H867" s="80" t="str">
        <f t="array" ref="H867">IF(A867="","",VLOOKUP(A867,基础资料!A:E,4,0))</f>
        <v/>
      </c>
      <c r="I867" s="81" t="str">
        <f t="array" ref="I867">IF(OR(A867="",G867=""),"",G867*H867)</f>
        <v/>
      </c>
      <c r="J867" s="79" t="str">
        <f t="array" ref="J867">IF(SUMPRODUCT((成品明细表!$A$6:$A$1000&gt;=$G$4)*(成品明细表!$A$6:$A$1000&lt;=$H$4)*(成品明细表!$C$6:$C$1000=$A867)*(成品明细表!$L$6:$L$1000))=0,"",SUMPRODUCT((成品明细表!$A$6:$A$1000&gt;=$G$4)*(成品明细表!$A$6:$A$1000&lt;=$H$4)*(成品明细表!$C$6:$C$1000=$A867)*(成品明细表!$L$6:$L$1000)))</f>
        <v/>
      </c>
      <c r="K867" s="99" t="str">
        <f t="array" ref="K867">IF(A867="","",VLOOKUP(A867,基础资料!A:E,4,0))</f>
        <v/>
      </c>
      <c r="L867" s="81" t="str">
        <f t="array" ref="L867">IF(OR(A867="",J867=""),"",J867*K867)</f>
        <v/>
      </c>
      <c r="M867" s="79" t="str">
        <f t="array" ref="M867">IF(AND(D867="",G867="",J867=""),"",IF(AND(D867="",G867=""),-J867,IF(AND(D867="",J867=""),-G867,IF(AND(G867="",J867=""),D867,IF(D867="",-G867-J867,IF(G867="",D867-J867,IF(J867="",D867-G867,D867-G867-J867)))))))</f>
        <v/>
      </c>
      <c r="N867" s="99" t="str">
        <f t="array" ref="N867">IF(A867="","",VLOOKUP(A867,基础资料!A:E,4,0))</f>
        <v/>
      </c>
      <c r="O867" s="81" t="str">
        <f t="array" ref="O867">IF(OR(A867="",M867=""),"",N867*M867)</f>
        <v/>
      </c>
    </row>
    <row r="868" spans="1:15" s="44" customFormat="1">
      <c r="A868" s="15"/>
      <c r="B868" s="73"/>
      <c r="C868" s="73"/>
      <c r="D868" s="74" t="str">
        <f t="array" ref="D868">IF(SUMPRODUCT((成品明细表!$A$6:$A$1000&gt;=$G$4)*(成品明细表!$A$6:$A$1000&lt;=$H$4)*(成品明细表!$C$6:$C$1000=$A868)*(成品明细表!$F$6:$F$1000))=0,"",SUMPRODUCT((成品明细表!$A$6:$A$1000&gt;=$G$4)*(成品明细表!$A$6:$A$1000&lt;=$H$4)*(成品明细表!$C$6:$C$1000=$A868)*(成品明细表!$F$6:$F$1000)))</f>
        <v/>
      </c>
      <c r="E868" s="75" t="str">
        <f t="array" ref="E868">IF(A868="","",VLOOKUP(A868,基础资料!A:E,4,0))</f>
        <v/>
      </c>
      <c r="F868" s="76" t="str">
        <f t="array" ref="F868">IF(OR(A868="",D868=""),"",E868*D868)</f>
        <v/>
      </c>
      <c r="G868" s="74" t="str">
        <f t="array" ref="G868">IF(SUMPRODUCT((成品明细表!$A$6:$A$1000&gt;=$G$4)*(成品明细表!$A$6:$A$1000&lt;=$H$4)*(成品明细表!$C$6:$C$1000=$A868)*(成品明细表!$I$6:$I$1000))=0,"",SUMPRODUCT((成品明细表!$A$6:$A$1000&gt;=$G$4)*(成品明细表!$A$6:$A$1000&lt;=$H$4)*(成品明细表!$C$6:$C$1000=$A868)*(成品明细表!$I$6:$I$1000)))</f>
        <v/>
      </c>
      <c r="H868" s="75" t="str">
        <f t="array" ref="H868">IF(A868="","",VLOOKUP(A868,基础资料!A:E,4,0))</f>
        <v/>
      </c>
      <c r="I868" s="76" t="str">
        <f t="array" ref="I868">IF(OR(A868="",G868=""),"",G868*H868)</f>
        <v/>
      </c>
      <c r="J868" s="74" t="str">
        <f t="array" ref="J868">IF(SUMPRODUCT((成品明细表!$A$6:$A$1000&gt;=$G$4)*(成品明细表!$A$6:$A$1000&lt;=$H$4)*(成品明细表!$C$6:$C$1000=$A868)*(成品明细表!$L$6:$L$1000))=0,"",SUMPRODUCT((成品明细表!$A$6:$A$1000&gt;=$G$4)*(成品明细表!$A$6:$A$1000&lt;=$H$4)*(成品明细表!$C$6:$C$1000=$A868)*(成品明细表!$L$6:$L$1000)))</f>
        <v/>
      </c>
      <c r="K868" s="98" t="str">
        <f t="array" ref="K868">IF(A868="","",VLOOKUP(A868,基础资料!A:E,4,0))</f>
        <v/>
      </c>
      <c r="L868" s="76" t="str">
        <f t="array" ref="L868">IF(OR(A868="",J868=""),"",J868*K868)</f>
        <v/>
      </c>
      <c r="M868" s="74" t="str">
        <f t="array" ref="M868">IF(AND(D868="",G868="",J868=""),"",IF(AND(D868="",G868=""),-J868,IF(AND(D868="",J868=""),-G868,IF(AND(G868="",J868=""),D868,IF(D868="",-G868-J868,IF(G868="",D868-J868,IF(J868="",D868-G868,D868-G868-J868)))))))</f>
        <v/>
      </c>
      <c r="N868" s="98" t="str">
        <f t="array" ref="N868">IF(A868="","",VLOOKUP(A868,基础资料!A:E,4,0))</f>
        <v/>
      </c>
      <c r="O868" s="76" t="str">
        <f t="array" ref="O868">IF(OR(A868="",M868=""),"",N868*M868)</f>
        <v/>
      </c>
    </row>
    <row r="869" spans="1:15" s="44" customFormat="1">
      <c r="A869" s="77"/>
      <c r="B869" s="78"/>
      <c r="C869" s="78"/>
      <c r="D869" s="79" t="str">
        <f t="array" ref="D869">IF(SUMPRODUCT((成品明细表!$A$6:$A$1000&gt;=$G$4)*(成品明细表!$A$6:$A$1000&lt;=$H$4)*(成品明细表!$C$6:$C$1000=$A869)*(成品明细表!$F$6:$F$1000))=0,"",SUMPRODUCT((成品明细表!$A$6:$A$1000&gt;=$G$4)*(成品明细表!$A$6:$A$1000&lt;=$H$4)*(成品明细表!$C$6:$C$1000=$A869)*(成品明细表!$F$6:$F$1000)))</f>
        <v/>
      </c>
      <c r="E869" s="80" t="str">
        <f t="array" ref="E869">IF(A869="","",VLOOKUP(A869,基础资料!A:E,4,0))</f>
        <v/>
      </c>
      <c r="F869" s="81" t="str">
        <f t="array" ref="F869">IF(OR(A869="",D869=""),"",E869*D869)</f>
        <v/>
      </c>
      <c r="G869" s="79" t="str">
        <f t="array" ref="G869">IF(SUMPRODUCT((成品明细表!$A$6:$A$1000&gt;=$G$4)*(成品明细表!$A$6:$A$1000&lt;=$H$4)*(成品明细表!$C$6:$C$1000=$A869)*(成品明细表!$I$6:$I$1000))=0,"",SUMPRODUCT((成品明细表!$A$6:$A$1000&gt;=$G$4)*(成品明细表!$A$6:$A$1000&lt;=$H$4)*(成品明细表!$C$6:$C$1000=$A869)*(成品明细表!$I$6:$I$1000)))</f>
        <v/>
      </c>
      <c r="H869" s="80" t="str">
        <f t="array" ref="H869">IF(A869="","",VLOOKUP(A869,基础资料!A:E,4,0))</f>
        <v/>
      </c>
      <c r="I869" s="81" t="str">
        <f t="array" ref="I869">IF(OR(A869="",G869=""),"",G869*H869)</f>
        <v/>
      </c>
      <c r="J869" s="79" t="str">
        <f t="array" ref="J869">IF(SUMPRODUCT((成品明细表!$A$6:$A$1000&gt;=$G$4)*(成品明细表!$A$6:$A$1000&lt;=$H$4)*(成品明细表!$C$6:$C$1000=$A869)*(成品明细表!$L$6:$L$1000))=0,"",SUMPRODUCT((成品明细表!$A$6:$A$1000&gt;=$G$4)*(成品明细表!$A$6:$A$1000&lt;=$H$4)*(成品明细表!$C$6:$C$1000=$A869)*(成品明细表!$L$6:$L$1000)))</f>
        <v/>
      </c>
      <c r="K869" s="99" t="str">
        <f t="array" ref="K869">IF(A869="","",VLOOKUP(A869,基础资料!A:E,4,0))</f>
        <v/>
      </c>
      <c r="L869" s="81" t="str">
        <f t="array" ref="L869">IF(OR(A869="",J869=""),"",J869*K869)</f>
        <v/>
      </c>
      <c r="M869" s="79" t="str">
        <f t="array" ref="M869">IF(AND(D869="",G869="",J869=""),"",IF(AND(D869="",G869=""),-J869,IF(AND(D869="",J869=""),-G869,IF(AND(G869="",J869=""),D869,IF(D869="",-G869-J869,IF(G869="",D869-J869,IF(J869="",D869-G869,D869-G869-J869)))))))</f>
        <v/>
      </c>
      <c r="N869" s="99" t="str">
        <f t="array" ref="N869">IF(A869="","",VLOOKUP(A869,基础资料!A:E,4,0))</f>
        <v/>
      </c>
      <c r="O869" s="81" t="str">
        <f t="array" ref="O869">IF(OR(A869="",M869=""),"",N869*M869)</f>
        <v/>
      </c>
    </row>
    <row r="870" spans="1:15" s="44" customFormat="1">
      <c r="A870" s="15"/>
      <c r="B870" s="73"/>
      <c r="C870" s="73"/>
      <c r="D870" s="74" t="str">
        <f t="array" ref="D870">IF(SUMPRODUCT((成品明细表!$A$6:$A$1000&gt;=$G$4)*(成品明细表!$A$6:$A$1000&lt;=$H$4)*(成品明细表!$C$6:$C$1000=$A870)*(成品明细表!$F$6:$F$1000))=0,"",SUMPRODUCT((成品明细表!$A$6:$A$1000&gt;=$G$4)*(成品明细表!$A$6:$A$1000&lt;=$H$4)*(成品明细表!$C$6:$C$1000=$A870)*(成品明细表!$F$6:$F$1000)))</f>
        <v/>
      </c>
      <c r="E870" s="75" t="str">
        <f t="array" ref="E870">IF(A870="","",VLOOKUP(A870,基础资料!A:E,4,0))</f>
        <v/>
      </c>
      <c r="F870" s="76" t="str">
        <f t="array" ref="F870">IF(OR(A870="",D870=""),"",E870*D870)</f>
        <v/>
      </c>
      <c r="G870" s="74" t="str">
        <f t="array" ref="G870">IF(SUMPRODUCT((成品明细表!$A$6:$A$1000&gt;=$G$4)*(成品明细表!$A$6:$A$1000&lt;=$H$4)*(成品明细表!$C$6:$C$1000=$A870)*(成品明细表!$I$6:$I$1000))=0,"",SUMPRODUCT((成品明细表!$A$6:$A$1000&gt;=$G$4)*(成品明细表!$A$6:$A$1000&lt;=$H$4)*(成品明细表!$C$6:$C$1000=$A870)*(成品明细表!$I$6:$I$1000)))</f>
        <v/>
      </c>
      <c r="H870" s="75" t="str">
        <f t="array" ref="H870">IF(A870="","",VLOOKUP(A870,基础资料!A:E,4,0))</f>
        <v/>
      </c>
      <c r="I870" s="76" t="str">
        <f t="array" ref="I870">IF(OR(A870="",G870=""),"",G870*H870)</f>
        <v/>
      </c>
      <c r="J870" s="74" t="str">
        <f t="array" ref="J870">IF(SUMPRODUCT((成品明细表!$A$6:$A$1000&gt;=$G$4)*(成品明细表!$A$6:$A$1000&lt;=$H$4)*(成品明细表!$C$6:$C$1000=$A870)*(成品明细表!$L$6:$L$1000))=0,"",SUMPRODUCT((成品明细表!$A$6:$A$1000&gt;=$G$4)*(成品明细表!$A$6:$A$1000&lt;=$H$4)*(成品明细表!$C$6:$C$1000=$A870)*(成品明细表!$L$6:$L$1000)))</f>
        <v/>
      </c>
      <c r="K870" s="98" t="str">
        <f t="array" ref="K870">IF(A870="","",VLOOKUP(A870,基础资料!A:E,4,0))</f>
        <v/>
      </c>
      <c r="L870" s="76" t="str">
        <f t="array" ref="L870">IF(OR(A870="",J870=""),"",J870*K870)</f>
        <v/>
      </c>
      <c r="M870" s="74" t="str">
        <f t="array" ref="M870">IF(AND(D870="",G870="",J870=""),"",IF(AND(D870="",G870=""),-J870,IF(AND(D870="",J870=""),-G870,IF(AND(G870="",J870=""),D870,IF(D870="",-G870-J870,IF(G870="",D870-J870,IF(J870="",D870-G870,D870-G870-J870)))))))</f>
        <v/>
      </c>
      <c r="N870" s="98" t="str">
        <f t="array" ref="N870">IF(A870="","",VLOOKUP(A870,基础资料!A:E,4,0))</f>
        <v/>
      </c>
      <c r="O870" s="76" t="str">
        <f t="array" ref="O870">IF(OR(A870="",M870=""),"",N870*M870)</f>
        <v/>
      </c>
    </row>
    <row r="871" spans="1:15" s="44" customFormat="1">
      <c r="A871" s="77"/>
      <c r="B871" s="78"/>
      <c r="C871" s="78"/>
      <c r="D871" s="79" t="str">
        <f t="array" ref="D871">IF(SUMPRODUCT((成品明细表!$A$6:$A$1000&gt;=$G$4)*(成品明细表!$A$6:$A$1000&lt;=$H$4)*(成品明细表!$C$6:$C$1000=$A871)*(成品明细表!$F$6:$F$1000))=0,"",SUMPRODUCT((成品明细表!$A$6:$A$1000&gt;=$G$4)*(成品明细表!$A$6:$A$1000&lt;=$H$4)*(成品明细表!$C$6:$C$1000=$A871)*(成品明细表!$F$6:$F$1000)))</f>
        <v/>
      </c>
      <c r="E871" s="80" t="str">
        <f t="array" ref="E871">IF(A871="","",VLOOKUP(A871,基础资料!A:E,4,0))</f>
        <v/>
      </c>
      <c r="F871" s="81" t="str">
        <f t="array" ref="F871">IF(OR(A871="",D871=""),"",E871*D871)</f>
        <v/>
      </c>
      <c r="G871" s="79" t="str">
        <f t="array" ref="G871">IF(SUMPRODUCT((成品明细表!$A$6:$A$1000&gt;=$G$4)*(成品明细表!$A$6:$A$1000&lt;=$H$4)*(成品明细表!$C$6:$C$1000=$A871)*(成品明细表!$I$6:$I$1000))=0,"",SUMPRODUCT((成品明细表!$A$6:$A$1000&gt;=$G$4)*(成品明细表!$A$6:$A$1000&lt;=$H$4)*(成品明细表!$C$6:$C$1000=$A871)*(成品明细表!$I$6:$I$1000)))</f>
        <v/>
      </c>
      <c r="H871" s="80" t="str">
        <f t="array" ref="H871">IF(A871="","",VLOOKUP(A871,基础资料!A:E,4,0))</f>
        <v/>
      </c>
      <c r="I871" s="81" t="str">
        <f t="array" ref="I871">IF(OR(A871="",G871=""),"",G871*H871)</f>
        <v/>
      </c>
      <c r="J871" s="79" t="str">
        <f t="array" ref="J871">IF(SUMPRODUCT((成品明细表!$A$6:$A$1000&gt;=$G$4)*(成品明细表!$A$6:$A$1000&lt;=$H$4)*(成品明细表!$C$6:$C$1000=$A871)*(成品明细表!$L$6:$L$1000))=0,"",SUMPRODUCT((成品明细表!$A$6:$A$1000&gt;=$G$4)*(成品明细表!$A$6:$A$1000&lt;=$H$4)*(成品明细表!$C$6:$C$1000=$A871)*(成品明细表!$L$6:$L$1000)))</f>
        <v/>
      </c>
      <c r="K871" s="99" t="str">
        <f t="array" ref="K871">IF(A871="","",VLOOKUP(A871,基础资料!A:E,4,0))</f>
        <v/>
      </c>
      <c r="L871" s="81" t="str">
        <f t="array" ref="L871">IF(OR(A871="",J871=""),"",J871*K871)</f>
        <v/>
      </c>
      <c r="M871" s="79" t="str">
        <f t="array" ref="M871">IF(AND(D871="",G871="",J871=""),"",IF(AND(D871="",G871=""),-J871,IF(AND(D871="",J871=""),-G871,IF(AND(G871="",J871=""),D871,IF(D871="",-G871-J871,IF(G871="",D871-J871,IF(J871="",D871-G871,D871-G871-J871)))))))</f>
        <v/>
      </c>
      <c r="N871" s="99" t="str">
        <f t="array" ref="N871">IF(A871="","",VLOOKUP(A871,基础资料!A:E,4,0))</f>
        <v/>
      </c>
      <c r="O871" s="81" t="str">
        <f t="array" ref="O871">IF(OR(A871="",M871=""),"",N871*M871)</f>
        <v/>
      </c>
    </row>
    <row r="872" spans="1:15" s="44" customFormat="1">
      <c r="A872" s="15"/>
      <c r="B872" s="73"/>
      <c r="C872" s="73"/>
      <c r="D872" s="74" t="str">
        <f t="array" ref="D872">IF(SUMPRODUCT((成品明细表!$A$6:$A$1000&gt;=$G$4)*(成品明细表!$A$6:$A$1000&lt;=$H$4)*(成品明细表!$C$6:$C$1000=$A872)*(成品明细表!$F$6:$F$1000))=0,"",SUMPRODUCT((成品明细表!$A$6:$A$1000&gt;=$G$4)*(成品明细表!$A$6:$A$1000&lt;=$H$4)*(成品明细表!$C$6:$C$1000=$A872)*(成品明细表!$F$6:$F$1000)))</f>
        <v/>
      </c>
      <c r="E872" s="75" t="str">
        <f t="array" ref="E872">IF(A872="","",VLOOKUP(A872,基础资料!A:E,4,0))</f>
        <v/>
      </c>
      <c r="F872" s="76" t="str">
        <f t="array" ref="F872">IF(OR(A872="",D872=""),"",E872*D872)</f>
        <v/>
      </c>
      <c r="G872" s="74" t="str">
        <f t="array" ref="G872">IF(SUMPRODUCT((成品明细表!$A$6:$A$1000&gt;=$G$4)*(成品明细表!$A$6:$A$1000&lt;=$H$4)*(成品明细表!$C$6:$C$1000=$A872)*(成品明细表!$I$6:$I$1000))=0,"",SUMPRODUCT((成品明细表!$A$6:$A$1000&gt;=$G$4)*(成品明细表!$A$6:$A$1000&lt;=$H$4)*(成品明细表!$C$6:$C$1000=$A872)*(成品明细表!$I$6:$I$1000)))</f>
        <v/>
      </c>
      <c r="H872" s="75" t="str">
        <f t="array" ref="H872">IF(A872="","",VLOOKUP(A872,基础资料!A:E,4,0))</f>
        <v/>
      </c>
      <c r="I872" s="76" t="str">
        <f t="array" ref="I872">IF(OR(A872="",G872=""),"",G872*H872)</f>
        <v/>
      </c>
      <c r="J872" s="74" t="str">
        <f t="array" ref="J872">IF(SUMPRODUCT((成品明细表!$A$6:$A$1000&gt;=$G$4)*(成品明细表!$A$6:$A$1000&lt;=$H$4)*(成品明细表!$C$6:$C$1000=$A872)*(成品明细表!$L$6:$L$1000))=0,"",SUMPRODUCT((成品明细表!$A$6:$A$1000&gt;=$G$4)*(成品明细表!$A$6:$A$1000&lt;=$H$4)*(成品明细表!$C$6:$C$1000=$A872)*(成品明细表!$L$6:$L$1000)))</f>
        <v/>
      </c>
      <c r="K872" s="98" t="str">
        <f t="array" ref="K872">IF(A872="","",VLOOKUP(A872,基础资料!A:E,4,0))</f>
        <v/>
      </c>
      <c r="L872" s="76" t="str">
        <f t="array" ref="L872">IF(OR(A872="",J872=""),"",J872*K872)</f>
        <v/>
      </c>
      <c r="M872" s="74" t="str">
        <f t="array" ref="M872">IF(AND(D872="",G872="",J872=""),"",IF(AND(D872="",G872=""),-J872,IF(AND(D872="",J872=""),-G872,IF(AND(G872="",J872=""),D872,IF(D872="",-G872-J872,IF(G872="",D872-J872,IF(J872="",D872-G872,D872-G872-J872)))))))</f>
        <v/>
      </c>
      <c r="N872" s="98" t="str">
        <f t="array" ref="N872">IF(A872="","",VLOOKUP(A872,基础资料!A:E,4,0))</f>
        <v/>
      </c>
      <c r="O872" s="76" t="str">
        <f t="array" ref="O872">IF(OR(A872="",M872=""),"",N872*M872)</f>
        <v/>
      </c>
    </row>
    <row r="873" spans="1:15" s="44" customFormat="1">
      <c r="A873" s="77"/>
      <c r="B873" s="78"/>
      <c r="C873" s="78"/>
      <c r="D873" s="79" t="str">
        <f t="array" ref="D873">IF(SUMPRODUCT((成品明细表!$A$6:$A$1000&gt;=$G$4)*(成品明细表!$A$6:$A$1000&lt;=$H$4)*(成品明细表!$C$6:$C$1000=$A873)*(成品明细表!$F$6:$F$1000))=0,"",SUMPRODUCT((成品明细表!$A$6:$A$1000&gt;=$G$4)*(成品明细表!$A$6:$A$1000&lt;=$H$4)*(成品明细表!$C$6:$C$1000=$A873)*(成品明细表!$F$6:$F$1000)))</f>
        <v/>
      </c>
      <c r="E873" s="80" t="str">
        <f t="array" ref="E873">IF(A873="","",VLOOKUP(A873,基础资料!A:E,4,0))</f>
        <v/>
      </c>
      <c r="F873" s="81" t="str">
        <f t="array" ref="F873">IF(OR(A873="",D873=""),"",E873*D873)</f>
        <v/>
      </c>
      <c r="G873" s="79" t="str">
        <f t="array" ref="G873">IF(SUMPRODUCT((成品明细表!$A$6:$A$1000&gt;=$G$4)*(成品明细表!$A$6:$A$1000&lt;=$H$4)*(成品明细表!$C$6:$C$1000=$A873)*(成品明细表!$I$6:$I$1000))=0,"",SUMPRODUCT((成品明细表!$A$6:$A$1000&gt;=$G$4)*(成品明细表!$A$6:$A$1000&lt;=$H$4)*(成品明细表!$C$6:$C$1000=$A873)*(成品明细表!$I$6:$I$1000)))</f>
        <v/>
      </c>
      <c r="H873" s="80" t="str">
        <f t="array" ref="H873">IF(A873="","",VLOOKUP(A873,基础资料!A:E,4,0))</f>
        <v/>
      </c>
      <c r="I873" s="81" t="str">
        <f t="array" ref="I873">IF(OR(A873="",G873=""),"",G873*H873)</f>
        <v/>
      </c>
      <c r="J873" s="79" t="str">
        <f t="array" ref="J873">IF(SUMPRODUCT((成品明细表!$A$6:$A$1000&gt;=$G$4)*(成品明细表!$A$6:$A$1000&lt;=$H$4)*(成品明细表!$C$6:$C$1000=$A873)*(成品明细表!$L$6:$L$1000))=0,"",SUMPRODUCT((成品明细表!$A$6:$A$1000&gt;=$G$4)*(成品明细表!$A$6:$A$1000&lt;=$H$4)*(成品明细表!$C$6:$C$1000=$A873)*(成品明细表!$L$6:$L$1000)))</f>
        <v/>
      </c>
      <c r="K873" s="99" t="str">
        <f t="array" ref="K873">IF(A873="","",VLOOKUP(A873,基础资料!A:E,4,0))</f>
        <v/>
      </c>
      <c r="L873" s="81" t="str">
        <f t="array" ref="L873">IF(OR(A873="",J873=""),"",J873*K873)</f>
        <v/>
      </c>
      <c r="M873" s="79" t="str">
        <f t="array" ref="M873">IF(AND(D873="",G873="",J873=""),"",IF(AND(D873="",G873=""),-J873,IF(AND(D873="",J873=""),-G873,IF(AND(G873="",J873=""),D873,IF(D873="",-G873-J873,IF(G873="",D873-J873,IF(J873="",D873-G873,D873-G873-J873)))))))</f>
        <v/>
      </c>
      <c r="N873" s="99" t="str">
        <f t="array" ref="N873">IF(A873="","",VLOOKUP(A873,基础资料!A:E,4,0))</f>
        <v/>
      </c>
      <c r="O873" s="81" t="str">
        <f t="array" ref="O873">IF(OR(A873="",M873=""),"",N873*M873)</f>
        <v/>
      </c>
    </row>
    <row r="874" spans="1:15" s="44" customFormat="1">
      <c r="A874" s="15"/>
      <c r="B874" s="73"/>
      <c r="C874" s="73"/>
      <c r="D874" s="74" t="str">
        <f t="array" ref="D874">IF(SUMPRODUCT((成品明细表!$A$6:$A$1000&gt;=$G$4)*(成品明细表!$A$6:$A$1000&lt;=$H$4)*(成品明细表!$C$6:$C$1000=$A874)*(成品明细表!$F$6:$F$1000))=0,"",SUMPRODUCT((成品明细表!$A$6:$A$1000&gt;=$G$4)*(成品明细表!$A$6:$A$1000&lt;=$H$4)*(成品明细表!$C$6:$C$1000=$A874)*(成品明细表!$F$6:$F$1000)))</f>
        <v/>
      </c>
      <c r="E874" s="75" t="str">
        <f t="array" ref="E874">IF(A874="","",VLOOKUP(A874,基础资料!A:E,4,0))</f>
        <v/>
      </c>
      <c r="F874" s="76" t="str">
        <f t="array" ref="F874">IF(OR(A874="",D874=""),"",E874*D874)</f>
        <v/>
      </c>
      <c r="G874" s="74" t="str">
        <f t="array" ref="G874">IF(SUMPRODUCT((成品明细表!$A$6:$A$1000&gt;=$G$4)*(成品明细表!$A$6:$A$1000&lt;=$H$4)*(成品明细表!$C$6:$C$1000=$A874)*(成品明细表!$I$6:$I$1000))=0,"",SUMPRODUCT((成品明细表!$A$6:$A$1000&gt;=$G$4)*(成品明细表!$A$6:$A$1000&lt;=$H$4)*(成品明细表!$C$6:$C$1000=$A874)*(成品明细表!$I$6:$I$1000)))</f>
        <v/>
      </c>
      <c r="H874" s="75" t="str">
        <f t="array" ref="H874">IF(A874="","",VLOOKUP(A874,基础资料!A:E,4,0))</f>
        <v/>
      </c>
      <c r="I874" s="76" t="str">
        <f t="array" ref="I874">IF(OR(A874="",G874=""),"",G874*H874)</f>
        <v/>
      </c>
      <c r="J874" s="74" t="str">
        <f t="array" ref="J874">IF(SUMPRODUCT((成品明细表!$A$6:$A$1000&gt;=$G$4)*(成品明细表!$A$6:$A$1000&lt;=$H$4)*(成品明细表!$C$6:$C$1000=$A874)*(成品明细表!$L$6:$L$1000))=0,"",SUMPRODUCT((成品明细表!$A$6:$A$1000&gt;=$G$4)*(成品明细表!$A$6:$A$1000&lt;=$H$4)*(成品明细表!$C$6:$C$1000=$A874)*(成品明细表!$L$6:$L$1000)))</f>
        <v/>
      </c>
      <c r="K874" s="98" t="str">
        <f t="array" ref="K874">IF(A874="","",VLOOKUP(A874,基础资料!A:E,4,0))</f>
        <v/>
      </c>
      <c r="L874" s="76" t="str">
        <f t="array" ref="L874">IF(OR(A874="",J874=""),"",J874*K874)</f>
        <v/>
      </c>
      <c r="M874" s="74" t="str">
        <f t="array" ref="M874">IF(AND(D874="",G874="",J874=""),"",IF(AND(D874="",G874=""),-J874,IF(AND(D874="",J874=""),-G874,IF(AND(G874="",J874=""),D874,IF(D874="",-G874-J874,IF(G874="",D874-J874,IF(J874="",D874-G874,D874-G874-J874)))))))</f>
        <v/>
      </c>
      <c r="N874" s="98" t="str">
        <f t="array" ref="N874">IF(A874="","",VLOOKUP(A874,基础资料!A:E,4,0))</f>
        <v/>
      </c>
      <c r="O874" s="76" t="str">
        <f t="array" ref="O874">IF(OR(A874="",M874=""),"",N874*M874)</f>
        <v/>
      </c>
    </row>
    <row r="875" spans="1:15" s="44" customFormat="1">
      <c r="A875" s="77"/>
      <c r="B875" s="78"/>
      <c r="C875" s="78"/>
      <c r="D875" s="79" t="str">
        <f t="array" ref="D875">IF(SUMPRODUCT((成品明细表!$A$6:$A$1000&gt;=$G$4)*(成品明细表!$A$6:$A$1000&lt;=$H$4)*(成品明细表!$C$6:$C$1000=$A875)*(成品明细表!$F$6:$F$1000))=0,"",SUMPRODUCT((成品明细表!$A$6:$A$1000&gt;=$G$4)*(成品明细表!$A$6:$A$1000&lt;=$H$4)*(成品明细表!$C$6:$C$1000=$A875)*(成品明细表!$F$6:$F$1000)))</f>
        <v/>
      </c>
      <c r="E875" s="80" t="str">
        <f t="array" ref="E875">IF(A875="","",VLOOKUP(A875,基础资料!A:E,4,0))</f>
        <v/>
      </c>
      <c r="F875" s="81" t="str">
        <f t="array" ref="F875">IF(OR(A875="",D875=""),"",E875*D875)</f>
        <v/>
      </c>
      <c r="G875" s="79" t="str">
        <f t="array" ref="G875">IF(SUMPRODUCT((成品明细表!$A$6:$A$1000&gt;=$G$4)*(成品明细表!$A$6:$A$1000&lt;=$H$4)*(成品明细表!$C$6:$C$1000=$A875)*(成品明细表!$I$6:$I$1000))=0,"",SUMPRODUCT((成品明细表!$A$6:$A$1000&gt;=$G$4)*(成品明细表!$A$6:$A$1000&lt;=$H$4)*(成品明细表!$C$6:$C$1000=$A875)*(成品明细表!$I$6:$I$1000)))</f>
        <v/>
      </c>
      <c r="H875" s="80" t="str">
        <f t="array" ref="H875">IF(A875="","",VLOOKUP(A875,基础资料!A:E,4,0))</f>
        <v/>
      </c>
      <c r="I875" s="81" t="str">
        <f t="array" ref="I875">IF(OR(A875="",G875=""),"",G875*H875)</f>
        <v/>
      </c>
      <c r="J875" s="79" t="str">
        <f t="array" ref="J875">IF(SUMPRODUCT((成品明细表!$A$6:$A$1000&gt;=$G$4)*(成品明细表!$A$6:$A$1000&lt;=$H$4)*(成品明细表!$C$6:$C$1000=$A875)*(成品明细表!$L$6:$L$1000))=0,"",SUMPRODUCT((成品明细表!$A$6:$A$1000&gt;=$G$4)*(成品明细表!$A$6:$A$1000&lt;=$H$4)*(成品明细表!$C$6:$C$1000=$A875)*(成品明细表!$L$6:$L$1000)))</f>
        <v/>
      </c>
      <c r="K875" s="99" t="str">
        <f t="array" ref="K875">IF(A875="","",VLOOKUP(A875,基础资料!A:E,4,0))</f>
        <v/>
      </c>
      <c r="L875" s="81" t="str">
        <f t="array" ref="L875">IF(OR(A875="",J875=""),"",J875*K875)</f>
        <v/>
      </c>
      <c r="M875" s="79" t="str">
        <f t="array" ref="M875">IF(AND(D875="",G875="",J875=""),"",IF(AND(D875="",G875=""),-J875,IF(AND(D875="",J875=""),-G875,IF(AND(G875="",J875=""),D875,IF(D875="",-G875-J875,IF(G875="",D875-J875,IF(J875="",D875-G875,D875-G875-J875)))))))</f>
        <v/>
      </c>
      <c r="N875" s="99" t="str">
        <f t="array" ref="N875">IF(A875="","",VLOOKUP(A875,基础资料!A:E,4,0))</f>
        <v/>
      </c>
      <c r="O875" s="81" t="str">
        <f t="array" ref="O875">IF(OR(A875="",M875=""),"",N875*M875)</f>
        <v/>
      </c>
    </row>
    <row r="876" spans="1:15" s="44" customFormat="1">
      <c r="A876" s="15"/>
      <c r="B876" s="73"/>
      <c r="C876" s="73"/>
      <c r="D876" s="74" t="str">
        <f t="array" ref="D876">IF(SUMPRODUCT((成品明细表!$A$6:$A$1000&gt;=$G$4)*(成品明细表!$A$6:$A$1000&lt;=$H$4)*(成品明细表!$C$6:$C$1000=$A876)*(成品明细表!$F$6:$F$1000))=0,"",SUMPRODUCT((成品明细表!$A$6:$A$1000&gt;=$G$4)*(成品明细表!$A$6:$A$1000&lt;=$H$4)*(成品明细表!$C$6:$C$1000=$A876)*(成品明细表!$F$6:$F$1000)))</f>
        <v/>
      </c>
      <c r="E876" s="75" t="str">
        <f t="array" ref="E876">IF(A876="","",VLOOKUP(A876,基础资料!A:E,4,0))</f>
        <v/>
      </c>
      <c r="F876" s="76" t="str">
        <f t="array" ref="F876">IF(OR(A876="",D876=""),"",E876*D876)</f>
        <v/>
      </c>
      <c r="G876" s="74" t="str">
        <f t="array" ref="G876">IF(SUMPRODUCT((成品明细表!$A$6:$A$1000&gt;=$G$4)*(成品明细表!$A$6:$A$1000&lt;=$H$4)*(成品明细表!$C$6:$C$1000=$A876)*(成品明细表!$I$6:$I$1000))=0,"",SUMPRODUCT((成品明细表!$A$6:$A$1000&gt;=$G$4)*(成品明细表!$A$6:$A$1000&lt;=$H$4)*(成品明细表!$C$6:$C$1000=$A876)*(成品明细表!$I$6:$I$1000)))</f>
        <v/>
      </c>
      <c r="H876" s="75" t="str">
        <f t="array" ref="H876">IF(A876="","",VLOOKUP(A876,基础资料!A:E,4,0))</f>
        <v/>
      </c>
      <c r="I876" s="76" t="str">
        <f t="array" ref="I876">IF(OR(A876="",G876=""),"",G876*H876)</f>
        <v/>
      </c>
      <c r="J876" s="74" t="str">
        <f t="array" ref="J876">IF(SUMPRODUCT((成品明细表!$A$6:$A$1000&gt;=$G$4)*(成品明细表!$A$6:$A$1000&lt;=$H$4)*(成品明细表!$C$6:$C$1000=$A876)*(成品明细表!$L$6:$L$1000))=0,"",SUMPRODUCT((成品明细表!$A$6:$A$1000&gt;=$G$4)*(成品明细表!$A$6:$A$1000&lt;=$H$4)*(成品明细表!$C$6:$C$1000=$A876)*(成品明细表!$L$6:$L$1000)))</f>
        <v/>
      </c>
      <c r="K876" s="98" t="str">
        <f t="array" ref="K876">IF(A876="","",VLOOKUP(A876,基础资料!A:E,4,0))</f>
        <v/>
      </c>
      <c r="L876" s="76" t="str">
        <f t="array" ref="L876">IF(OR(A876="",J876=""),"",J876*K876)</f>
        <v/>
      </c>
      <c r="M876" s="74" t="str">
        <f t="array" ref="M876">IF(AND(D876="",G876="",J876=""),"",IF(AND(D876="",G876=""),-J876,IF(AND(D876="",J876=""),-G876,IF(AND(G876="",J876=""),D876,IF(D876="",-G876-J876,IF(G876="",D876-J876,IF(J876="",D876-G876,D876-G876-J876)))))))</f>
        <v/>
      </c>
      <c r="N876" s="98" t="str">
        <f t="array" ref="N876">IF(A876="","",VLOOKUP(A876,基础资料!A:E,4,0))</f>
        <v/>
      </c>
      <c r="O876" s="76" t="str">
        <f t="array" ref="O876">IF(OR(A876="",M876=""),"",N876*M876)</f>
        <v/>
      </c>
    </row>
    <row r="877" spans="1:15" s="44" customFormat="1">
      <c r="A877" s="77"/>
      <c r="B877" s="78"/>
      <c r="C877" s="78"/>
      <c r="D877" s="79" t="str">
        <f t="array" ref="D877">IF(SUMPRODUCT((成品明细表!$A$6:$A$1000&gt;=$G$4)*(成品明细表!$A$6:$A$1000&lt;=$H$4)*(成品明细表!$C$6:$C$1000=$A877)*(成品明细表!$F$6:$F$1000))=0,"",SUMPRODUCT((成品明细表!$A$6:$A$1000&gt;=$G$4)*(成品明细表!$A$6:$A$1000&lt;=$H$4)*(成品明细表!$C$6:$C$1000=$A877)*(成品明细表!$F$6:$F$1000)))</f>
        <v/>
      </c>
      <c r="E877" s="80" t="str">
        <f t="array" ref="E877">IF(A877="","",VLOOKUP(A877,基础资料!A:E,4,0))</f>
        <v/>
      </c>
      <c r="F877" s="81" t="str">
        <f t="array" ref="F877">IF(OR(A877="",D877=""),"",E877*D877)</f>
        <v/>
      </c>
      <c r="G877" s="79" t="str">
        <f t="array" ref="G877">IF(SUMPRODUCT((成品明细表!$A$6:$A$1000&gt;=$G$4)*(成品明细表!$A$6:$A$1000&lt;=$H$4)*(成品明细表!$C$6:$C$1000=$A877)*(成品明细表!$I$6:$I$1000))=0,"",SUMPRODUCT((成品明细表!$A$6:$A$1000&gt;=$G$4)*(成品明细表!$A$6:$A$1000&lt;=$H$4)*(成品明细表!$C$6:$C$1000=$A877)*(成品明细表!$I$6:$I$1000)))</f>
        <v/>
      </c>
      <c r="H877" s="80" t="str">
        <f t="array" ref="H877">IF(A877="","",VLOOKUP(A877,基础资料!A:E,4,0))</f>
        <v/>
      </c>
      <c r="I877" s="81" t="str">
        <f t="array" ref="I877">IF(OR(A877="",G877=""),"",G877*H877)</f>
        <v/>
      </c>
      <c r="J877" s="79" t="str">
        <f t="array" ref="J877">IF(SUMPRODUCT((成品明细表!$A$6:$A$1000&gt;=$G$4)*(成品明细表!$A$6:$A$1000&lt;=$H$4)*(成品明细表!$C$6:$C$1000=$A877)*(成品明细表!$L$6:$L$1000))=0,"",SUMPRODUCT((成品明细表!$A$6:$A$1000&gt;=$G$4)*(成品明细表!$A$6:$A$1000&lt;=$H$4)*(成品明细表!$C$6:$C$1000=$A877)*(成品明细表!$L$6:$L$1000)))</f>
        <v/>
      </c>
      <c r="K877" s="99" t="str">
        <f t="array" ref="K877">IF(A877="","",VLOOKUP(A877,基础资料!A:E,4,0))</f>
        <v/>
      </c>
      <c r="L877" s="81" t="str">
        <f t="array" ref="L877">IF(OR(A877="",J877=""),"",J877*K877)</f>
        <v/>
      </c>
      <c r="M877" s="79" t="str">
        <f t="array" ref="M877">IF(AND(D877="",G877="",J877=""),"",IF(AND(D877="",G877=""),-J877,IF(AND(D877="",J877=""),-G877,IF(AND(G877="",J877=""),D877,IF(D877="",-G877-J877,IF(G877="",D877-J877,IF(J877="",D877-G877,D877-G877-J877)))))))</f>
        <v/>
      </c>
      <c r="N877" s="99" t="str">
        <f t="array" ref="N877">IF(A877="","",VLOOKUP(A877,基础资料!A:E,4,0))</f>
        <v/>
      </c>
      <c r="O877" s="81" t="str">
        <f t="array" ref="O877">IF(OR(A877="",M877=""),"",N877*M877)</f>
        <v/>
      </c>
    </row>
    <row r="878" spans="1:15" s="44" customFormat="1">
      <c r="A878" s="15"/>
      <c r="B878" s="73"/>
      <c r="C878" s="73"/>
      <c r="D878" s="74" t="str">
        <f t="array" ref="D878">IF(SUMPRODUCT((成品明细表!$A$6:$A$1000&gt;=$G$4)*(成品明细表!$A$6:$A$1000&lt;=$H$4)*(成品明细表!$C$6:$C$1000=$A878)*(成品明细表!$F$6:$F$1000))=0,"",SUMPRODUCT((成品明细表!$A$6:$A$1000&gt;=$G$4)*(成品明细表!$A$6:$A$1000&lt;=$H$4)*(成品明细表!$C$6:$C$1000=$A878)*(成品明细表!$F$6:$F$1000)))</f>
        <v/>
      </c>
      <c r="E878" s="75" t="str">
        <f t="array" ref="E878">IF(A878="","",VLOOKUP(A878,基础资料!A:E,4,0))</f>
        <v/>
      </c>
      <c r="F878" s="76" t="str">
        <f t="array" ref="F878">IF(OR(A878="",D878=""),"",E878*D878)</f>
        <v/>
      </c>
      <c r="G878" s="74" t="str">
        <f t="array" ref="G878">IF(SUMPRODUCT((成品明细表!$A$6:$A$1000&gt;=$G$4)*(成品明细表!$A$6:$A$1000&lt;=$H$4)*(成品明细表!$C$6:$C$1000=$A878)*(成品明细表!$I$6:$I$1000))=0,"",SUMPRODUCT((成品明细表!$A$6:$A$1000&gt;=$G$4)*(成品明细表!$A$6:$A$1000&lt;=$H$4)*(成品明细表!$C$6:$C$1000=$A878)*(成品明细表!$I$6:$I$1000)))</f>
        <v/>
      </c>
      <c r="H878" s="75" t="str">
        <f t="array" ref="H878">IF(A878="","",VLOOKUP(A878,基础资料!A:E,4,0))</f>
        <v/>
      </c>
      <c r="I878" s="76" t="str">
        <f t="array" ref="I878">IF(OR(A878="",G878=""),"",G878*H878)</f>
        <v/>
      </c>
      <c r="J878" s="74" t="str">
        <f t="array" ref="J878">IF(SUMPRODUCT((成品明细表!$A$6:$A$1000&gt;=$G$4)*(成品明细表!$A$6:$A$1000&lt;=$H$4)*(成品明细表!$C$6:$C$1000=$A878)*(成品明细表!$L$6:$L$1000))=0,"",SUMPRODUCT((成品明细表!$A$6:$A$1000&gt;=$G$4)*(成品明细表!$A$6:$A$1000&lt;=$H$4)*(成品明细表!$C$6:$C$1000=$A878)*(成品明细表!$L$6:$L$1000)))</f>
        <v/>
      </c>
      <c r="K878" s="98" t="str">
        <f t="array" ref="K878">IF(A878="","",VLOOKUP(A878,基础资料!A:E,4,0))</f>
        <v/>
      </c>
      <c r="L878" s="76" t="str">
        <f t="array" ref="L878">IF(OR(A878="",J878=""),"",J878*K878)</f>
        <v/>
      </c>
      <c r="M878" s="74" t="str">
        <f t="array" ref="M878">IF(AND(D878="",G878="",J878=""),"",IF(AND(D878="",G878=""),-J878,IF(AND(D878="",J878=""),-G878,IF(AND(G878="",J878=""),D878,IF(D878="",-G878-J878,IF(G878="",D878-J878,IF(J878="",D878-G878,D878-G878-J878)))))))</f>
        <v/>
      </c>
      <c r="N878" s="98" t="str">
        <f t="array" ref="N878">IF(A878="","",VLOOKUP(A878,基础资料!A:E,4,0))</f>
        <v/>
      </c>
      <c r="O878" s="76" t="str">
        <f t="array" ref="O878">IF(OR(A878="",M878=""),"",N878*M878)</f>
        <v/>
      </c>
    </row>
    <row r="879" spans="1:15" s="44" customFormat="1">
      <c r="A879" s="77"/>
      <c r="B879" s="78"/>
      <c r="C879" s="78"/>
      <c r="D879" s="79" t="str">
        <f t="array" ref="D879">IF(SUMPRODUCT((成品明细表!$A$6:$A$1000&gt;=$G$4)*(成品明细表!$A$6:$A$1000&lt;=$H$4)*(成品明细表!$C$6:$C$1000=$A879)*(成品明细表!$F$6:$F$1000))=0,"",SUMPRODUCT((成品明细表!$A$6:$A$1000&gt;=$G$4)*(成品明细表!$A$6:$A$1000&lt;=$H$4)*(成品明细表!$C$6:$C$1000=$A879)*(成品明细表!$F$6:$F$1000)))</f>
        <v/>
      </c>
      <c r="E879" s="80" t="str">
        <f t="array" ref="E879">IF(A879="","",VLOOKUP(A879,基础资料!A:E,4,0))</f>
        <v/>
      </c>
      <c r="F879" s="81" t="str">
        <f t="array" ref="F879">IF(OR(A879="",D879=""),"",E879*D879)</f>
        <v/>
      </c>
      <c r="G879" s="79" t="str">
        <f t="array" ref="G879">IF(SUMPRODUCT((成品明细表!$A$6:$A$1000&gt;=$G$4)*(成品明细表!$A$6:$A$1000&lt;=$H$4)*(成品明细表!$C$6:$C$1000=$A879)*(成品明细表!$I$6:$I$1000))=0,"",SUMPRODUCT((成品明细表!$A$6:$A$1000&gt;=$G$4)*(成品明细表!$A$6:$A$1000&lt;=$H$4)*(成品明细表!$C$6:$C$1000=$A879)*(成品明细表!$I$6:$I$1000)))</f>
        <v/>
      </c>
      <c r="H879" s="80" t="str">
        <f t="array" ref="H879">IF(A879="","",VLOOKUP(A879,基础资料!A:E,4,0))</f>
        <v/>
      </c>
      <c r="I879" s="81" t="str">
        <f t="array" ref="I879">IF(OR(A879="",G879=""),"",G879*H879)</f>
        <v/>
      </c>
      <c r="J879" s="79" t="str">
        <f t="array" ref="J879">IF(SUMPRODUCT((成品明细表!$A$6:$A$1000&gt;=$G$4)*(成品明细表!$A$6:$A$1000&lt;=$H$4)*(成品明细表!$C$6:$C$1000=$A879)*(成品明细表!$L$6:$L$1000))=0,"",SUMPRODUCT((成品明细表!$A$6:$A$1000&gt;=$G$4)*(成品明细表!$A$6:$A$1000&lt;=$H$4)*(成品明细表!$C$6:$C$1000=$A879)*(成品明细表!$L$6:$L$1000)))</f>
        <v/>
      </c>
      <c r="K879" s="99" t="str">
        <f t="array" ref="K879">IF(A879="","",VLOOKUP(A879,基础资料!A:E,4,0))</f>
        <v/>
      </c>
      <c r="L879" s="81" t="str">
        <f t="array" ref="L879">IF(OR(A879="",J879=""),"",J879*K879)</f>
        <v/>
      </c>
      <c r="M879" s="79" t="str">
        <f t="array" ref="M879">IF(AND(D879="",G879="",J879=""),"",IF(AND(D879="",G879=""),-J879,IF(AND(D879="",J879=""),-G879,IF(AND(G879="",J879=""),D879,IF(D879="",-G879-J879,IF(G879="",D879-J879,IF(J879="",D879-G879,D879-G879-J879)))))))</f>
        <v/>
      </c>
      <c r="N879" s="99" t="str">
        <f t="array" ref="N879">IF(A879="","",VLOOKUP(A879,基础资料!A:E,4,0))</f>
        <v/>
      </c>
      <c r="O879" s="81" t="str">
        <f t="array" ref="O879">IF(OR(A879="",M879=""),"",N879*M879)</f>
        <v/>
      </c>
    </row>
    <row r="880" spans="1:15" s="44" customFormat="1">
      <c r="A880" s="15"/>
      <c r="B880" s="73"/>
      <c r="C880" s="73"/>
      <c r="D880" s="74" t="str">
        <f t="array" ref="D880">IF(SUMPRODUCT((成品明细表!$A$6:$A$1000&gt;=$G$4)*(成品明细表!$A$6:$A$1000&lt;=$H$4)*(成品明细表!$C$6:$C$1000=$A880)*(成品明细表!$F$6:$F$1000))=0,"",SUMPRODUCT((成品明细表!$A$6:$A$1000&gt;=$G$4)*(成品明细表!$A$6:$A$1000&lt;=$H$4)*(成品明细表!$C$6:$C$1000=$A880)*(成品明细表!$F$6:$F$1000)))</f>
        <v/>
      </c>
      <c r="E880" s="75" t="str">
        <f t="array" ref="E880">IF(A880="","",VLOOKUP(A880,基础资料!A:E,4,0))</f>
        <v/>
      </c>
      <c r="F880" s="76" t="str">
        <f t="array" ref="F880">IF(OR(A880="",D880=""),"",E880*D880)</f>
        <v/>
      </c>
      <c r="G880" s="74" t="str">
        <f t="array" ref="G880">IF(SUMPRODUCT((成品明细表!$A$6:$A$1000&gt;=$G$4)*(成品明细表!$A$6:$A$1000&lt;=$H$4)*(成品明细表!$C$6:$C$1000=$A880)*(成品明细表!$I$6:$I$1000))=0,"",SUMPRODUCT((成品明细表!$A$6:$A$1000&gt;=$G$4)*(成品明细表!$A$6:$A$1000&lt;=$H$4)*(成品明细表!$C$6:$C$1000=$A880)*(成品明细表!$I$6:$I$1000)))</f>
        <v/>
      </c>
      <c r="H880" s="75" t="str">
        <f t="array" ref="H880">IF(A880="","",VLOOKUP(A880,基础资料!A:E,4,0))</f>
        <v/>
      </c>
      <c r="I880" s="76" t="str">
        <f t="array" ref="I880">IF(OR(A880="",G880=""),"",G880*H880)</f>
        <v/>
      </c>
      <c r="J880" s="74" t="str">
        <f t="array" ref="J880">IF(SUMPRODUCT((成品明细表!$A$6:$A$1000&gt;=$G$4)*(成品明细表!$A$6:$A$1000&lt;=$H$4)*(成品明细表!$C$6:$C$1000=$A880)*(成品明细表!$L$6:$L$1000))=0,"",SUMPRODUCT((成品明细表!$A$6:$A$1000&gt;=$G$4)*(成品明细表!$A$6:$A$1000&lt;=$H$4)*(成品明细表!$C$6:$C$1000=$A880)*(成品明细表!$L$6:$L$1000)))</f>
        <v/>
      </c>
      <c r="K880" s="98" t="str">
        <f t="array" ref="K880">IF(A880="","",VLOOKUP(A880,基础资料!A:E,4,0))</f>
        <v/>
      </c>
      <c r="L880" s="76" t="str">
        <f t="array" ref="L880">IF(OR(A880="",J880=""),"",J880*K880)</f>
        <v/>
      </c>
      <c r="M880" s="74" t="str">
        <f t="array" ref="M880">IF(AND(D880="",G880="",J880=""),"",IF(AND(D880="",G880=""),-J880,IF(AND(D880="",J880=""),-G880,IF(AND(G880="",J880=""),D880,IF(D880="",-G880-J880,IF(G880="",D880-J880,IF(J880="",D880-G880,D880-G880-J880)))))))</f>
        <v/>
      </c>
      <c r="N880" s="98" t="str">
        <f t="array" ref="N880">IF(A880="","",VLOOKUP(A880,基础资料!A:E,4,0))</f>
        <v/>
      </c>
      <c r="O880" s="76" t="str">
        <f t="array" ref="O880">IF(OR(A880="",M880=""),"",N880*M880)</f>
        <v/>
      </c>
    </row>
    <row r="881" spans="1:15" s="44" customFormat="1">
      <c r="A881" s="77"/>
      <c r="B881" s="78"/>
      <c r="C881" s="78"/>
      <c r="D881" s="79" t="str">
        <f t="array" ref="D881">IF(SUMPRODUCT((成品明细表!$A$6:$A$1000&gt;=$G$4)*(成品明细表!$A$6:$A$1000&lt;=$H$4)*(成品明细表!$C$6:$C$1000=$A881)*(成品明细表!$F$6:$F$1000))=0,"",SUMPRODUCT((成品明细表!$A$6:$A$1000&gt;=$G$4)*(成品明细表!$A$6:$A$1000&lt;=$H$4)*(成品明细表!$C$6:$C$1000=$A881)*(成品明细表!$F$6:$F$1000)))</f>
        <v/>
      </c>
      <c r="E881" s="80" t="str">
        <f t="array" ref="E881">IF(A881="","",VLOOKUP(A881,基础资料!A:E,4,0))</f>
        <v/>
      </c>
      <c r="F881" s="81" t="str">
        <f t="array" ref="F881">IF(OR(A881="",D881=""),"",E881*D881)</f>
        <v/>
      </c>
      <c r="G881" s="79" t="str">
        <f t="array" ref="G881">IF(SUMPRODUCT((成品明细表!$A$6:$A$1000&gt;=$G$4)*(成品明细表!$A$6:$A$1000&lt;=$H$4)*(成品明细表!$C$6:$C$1000=$A881)*(成品明细表!$I$6:$I$1000))=0,"",SUMPRODUCT((成品明细表!$A$6:$A$1000&gt;=$G$4)*(成品明细表!$A$6:$A$1000&lt;=$H$4)*(成品明细表!$C$6:$C$1000=$A881)*(成品明细表!$I$6:$I$1000)))</f>
        <v/>
      </c>
      <c r="H881" s="80" t="str">
        <f t="array" ref="H881">IF(A881="","",VLOOKUP(A881,基础资料!A:E,4,0))</f>
        <v/>
      </c>
      <c r="I881" s="81" t="str">
        <f t="array" ref="I881">IF(OR(A881="",G881=""),"",G881*H881)</f>
        <v/>
      </c>
      <c r="J881" s="79" t="str">
        <f t="array" ref="J881">IF(SUMPRODUCT((成品明细表!$A$6:$A$1000&gt;=$G$4)*(成品明细表!$A$6:$A$1000&lt;=$H$4)*(成品明细表!$C$6:$C$1000=$A881)*(成品明细表!$L$6:$L$1000))=0,"",SUMPRODUCT((成品明细表!$A$6:$A$1000&gt;=$G$4)*(成品明细表!$A$6:$A$1000&lt;=$H$4)*(成品明细表!$C$6:$C$1000=$A881)*(成品明细表!$L$6:$L$1000)))</f>
        <v/>
      </c>
      <c r="K881" s="99" t="str">
        <f t="array" ref="K881">IF(A881="","",VLOOKUP(A881,基础资料!A:E,4,0))</f>
        <v/>
      </c>
      <c r="L881" s="81" t="str">
        <f t="array" ref="L881">IF(OR(A881="",J881=""),"",J881*K881)</f>
        <v/>
      </c>
      <c r="M881" s="79" t="str">
        <f t="array" ref="M881">IF(AND(D881="",G881="",J881=""),"",IF(AND(D881="",G881=""),-J881,IF(AND(D881="",J881=""),-G881,IF(AND(G881="",J881=""),D881,IF(D881="",-G881-J881,IF(G881="",D881-J881,IF(J881="",D881-G881,D881-G881-J881)))))))</f>
        <v/>
      </c>
      <c r="N881" s="99" t="str">
        <f t="array" ref="N881">IF(A881="","",VLOOKUP(A881,基础资料!A:E,4,0))</f>
        <v/>
      </c>
      <c r="O881" s="81" t="str">
        <f t="array" ref="O881">IF(OR(A881="",M881=""),"",N881*M881)</f>
        <v/>
      </c>
    </row>
    <row r="882" spans="1:15" s="44" customFormat="1">
      <c r="A882" s="15"/>
      <c r="B882" s="73"/>
      <c r="C882" s="73"/>
      <c r="D882" s="74" t="str">
        <f t="array" ref="D882">IF(SUMPRODUCT((成品明细表!$A$6:$A$1000&gt;=$G$4)*(成品明细表!$A$6:$A$1000&lt;=$H$4)*(成品明细表!$C$6:$C$1000=$A882)*(成品明细表!$F$6:$F$1000))=0,"",SUMPRODUCT((成品明细表!$A$6:$A$1000&gt;=$G$4)*(成品明细表!$A$6:$A$1000&lt;=$H$4)*(成品明细表!$C$6:$C$1000=$A882)*(成品明细表!$F$6:$F$1000)))</f>
        <v/>
      </c>
      <c r="E882" s="75" t="str">
        <f t="array" ref="E882">IF(A882="","",VLOOKUP(A882,基础资料!A:E,4,0))</f>
        <v/>
      </c>
      <c r="F882" s="76" t="str">
        <f t="array" ref="F882">IF(OR(A882="",D882=""),"",E882*D882)</f>
        <v/>
      </c>
      <c r="G882" s="74" t="str">
        <f t="array" ref="G882">IF(SUMPRODUCT((成品明细表!$A$6:$A$1000&gt;=$G$4)*(成品明细表!$A$6:$A$1000&lt;=$H$4)*(成品明细表!$C$6:$C$1000=$A882)*(成品明细表!$I$6:$I$1000))=0,"",SUMPRODUCT((成品明细表!$A$6:$A$1000&gt;=$G$4)*(成品明细表!$A$6:$A$1000&lt;=$H$4)*(成品明细表!$C$6:$C$1000=$A882)*(成品明细表!$I$6:$I$1000)))</f>
        <v/>
      </c>
      <c r="H882" s="75" t="str">
        <f t="array" ref="H882">IF(A882="","",VLOOKUP(A882,基础资料!A:E,4,0))</f>
        <v/>
      </c>
      <c r="I882" s="76" t="str">
        <f t="array" ref="I882">IF(OR(A882="",G882=""),"",G882*H882)</f>
        <v/>
      </c>
      <c r="J882" s="74" t="str">
        <f t="array" ref="J882">IF(SUMPRODUCT((成品明细表!$A$6:$A$1000&gt;=$G$4)*(成品明细表!$A$6:$A$1000&lt;=$H$4)*(成品明细表!$C$6:$C$1000=$A882)*(成品明细表!$L$6:$L$1000))=0,"",SUMPRODUCT((成品明细表!$A$6:$A$1000&gt;=$G$4)*(成品明细表!$A$6:$A$1000&lt;=$H$4)*(成品明细表!$C$6:$C$1000=$A882)*(成品明细表!$L$6:$L$1000)))</f>
        <v/>
      </c>
      <c r="K882" s="98" t="str">
        <f t="array" ref="K882">IF(A882="","",VLOOKUP(A882,基础资料!A:E,4,0))</f>
        <v/>
      </c>
      <c r="L882" s="76" t="str">
        <f t="array" ref="L882">IF(OR(A882="",J882=""),"",J882*K882)</f>
        <v/>
      </c>
      <c r="M882" s="74" t="str">
        <f t="array" ref="M882">IF(AND(D882="",G882="",J882=""),"",IF(AND(D882="",G882=""),-J882,IF(AND(D882="",J882=""),-G882,IF(AND(G882="",J882=""),D882,IF(D882="",-G882-J882,IF(G882="",D882-J882,IF(J882="",D882-G882,D882-G882-J882)))))))</f>
        <v/>
      </c>
      <c r="N882" s="98" t="str">
        <f t="array" ref="N882">IF(A882="","",VLOOKUP(A882,基础资料!A:E,4,0))</f>
        <v/>
      </c>
      <c r="O882" s="76" t="str">
        <f t="array" ref="O882">IF(OR(A882="",M882=""),"",N882*M882)</f>
        <v/>
      </c>
    </row>
    <row r="883" spans="1:15" s="44" customFormat="1">
      <c r="A883" s="77"/>
      <c r="B883" s="78"/>
      <c r="C883" s="78"/>
      <c r="D883" s="79" t="str">
        <f t="array" ref="D883">IF(SUMPRODUCT((成品明细表!$A$6:$A$1000&gt;=$G$4)*(成品明细表!$A$6:$A$1000&lt;=$H$4)*(成品明细表!$C$6:$C$1000=$A883)*(成品明细表!$F$6:$F$1000))=0,"",SUMPRODUCT((成品明细表!$A$6:$A$1000&gt;=$G$4)*(成品明细表!$A$6:$A$1000&lt;=$H$4)*(成品明细表!$C$6:$C$1000=$A883)*(成品明细表!$F$6:$F$1000)))</f>
        <v/>
      </c>
      <c r="E883" s="80" t="str">
        <f t="array" ref="E883">IF(A883="","",VLOOKUP(A883,基础资料!A:E,4,0))</f>
        <v/>
      </c>
      <c r="F883" s="81" t="str">
        <f t="array" ref="F883">IF(OR(A883="",D883=""),"",E883*D883)</f>
        <v/>
      </c>
      <c r="G883" s="79" t="str">
        <f t="array" ref="G883">IF(SUMPRODUCT((成品明细表!$A$6:$A$1000&gt;=$G$4)*(成品明细表!$A$6:$A$1000&lt;=$H$4)*(成品明细表!$C$6:$C$1000=$A883)*(成品明细表!$I$6:$I$1000))=0,"",SUMPRODUCT((成品明细表!$A$6:$A$1000&gt;=$G$4)*(成品明细表!$A$6:$A$1000&lt;=$H$4)*(成品明细表!$C$6:$C$1000=$A883)*(成品明细表!$I$6:$I$1000)))</f>
        <v/>
      </c>
      <c r="H883" s="80" t="str">
        <f t="array" ref="H883">IF(A883="","",VLOOKUP(A883,基础资料!A:E,4,0))</f>
        <v/>
      </c>
      <c r="I883" s="81" t="str">
        <f t="array" ref="I883">IF(OR(A883="",G883=""),"",G883*H883)</f>
        <v/>
      </c>
      <c r="J883" s="79" t="str">
        <f t="array" ref="J883">IF(SUMPRODUCT((成品明细表!$A$6:$A$1000&gt;=$G$4)*(成品明细表!$A$6:$A$1000&lt;=$H$4)*(成品明细表!$C$6:$C$1000=$A883)*(成品明细表!$L$6:$L$1000))=0,"",SUMPRODUCT((成品明细表!$A$6:$A$1000&gt;=$G$4)*(成品明细表!$A$6:$A$1000&lt;=$H$4)*(成品明细表!$C$6:$C$1000=$A883)*(成品明细表!$L$6:$L$1000)))</f>
        <v/>
      </c>
      <c r="K883" s="99" t="str">
        <f t="array" ref="K883">IF(A883="","",VLOOKUP(A883,基础资料!A:E,4,0))</f>
        <v/>
      </c>
      <c r="L883" s="81" t="str">
        <f t="array" ref="L883">IF(OR(A883="",J883=""),"",J883*K883)</f>
        <v/>
      </c>
      <c r="M883" s="79" t="str">
        <f t="array" ref="M883">IF(AND(D883="",G883="",J883=""),"",IF(AND(D883="",G883=""),-J883,IF(AND(D883="",J883=""),-G883,IF(AND(G883="",J883=""),D883,IF(D883="",-G883-J883,IF(G883="",D883-J883,IF(J883="",D883-G883,D883-G883-J883)))))))</f>
        <v/>
      </c>
      <c r="N883" s="99" t="str">
        <f t="array" ref="N883">IF(A883="","",VLOOKUP(A883,基础资料!A:E,4,0))</f>
        <v/>
      </c>
      <c r="O883" s="81" t="str">
        <f t="array" ref="O883">IF(OR(A883="",M883=""),"",N883*M883)</f>
        <v/>
      </c>
    </row>
    <row r="884" spans="1:15" s="44" customFormat="1">
      <c r="A884" s="15"/>
      <c r="B884" s="73"/>
      <c r="C884" s="73"/>
      <c r="D884" s="74" t="str">
        <f t="array" ref="D884">IF(SUMPRODUCT((成品明细表!$A$6:$A$1000&gt;=$G$4)*(成品明细表!$A$6:$A$1000&lt;=$H$4)*(成品明细表!$C$6:$C$1000=$A884)*(成品明细表!$F$6:$F$1000))=0,"",SUMPRODUCT((成品明细表!$A$6:$A$1000&gt;=$G$4)*(成品明细表!$A$6:$A$1000&lt;=$H$4)*(成品明细表!$C$6:$C$1000=$A884)*(成品明细表!$F$6:$F$1000)))</f>
        <v/>
      </c>
      <c r="E884" s="75" t="str">
        <f t="array" ref="E884">IF(A884="","",VLOOKUP(A884,基础资料!A:E,4,0))</f>
        <v/>
      </c>
      <c r="F884" s="76" t="str">
        <f t="array" ref="F884">IF(OR(A884="",D884=""),"",E884*D884)</f>
        <v/>
      </c>
      <c r="G884" s="74" t="str">
        <f t="array" ref="G884">IF(SUMPRODUCT((成品明细表!$A$6:$A$1000&gt;=$G$4)*(成品明细表!$A$6:$A$1000&lt;=$H$4)*(成品明细表!$C$6:$C$1000=$A884)*(成品明细表!$I$6:$I$1000))=0,"",SUMPRODUCT((成品明细表!$A$6:$A$1000&gt;=$G$4)*(成品明细表!$A$6:$A$1000&lt;=$H$4)*(成品明细表!$C$6:$C$1000=$A884)*(成品明细表!$I$6:$I$1000)))</f>
        <v/>
      </c>
      <c r="H884" s="75" t="str">
        <f t="array" ref="H884">IF(A884="","",VLOOKUP(A884,基础资料!A:E,4,0))</f>
        <v/>
      </c>
      <c r="I884" s="76" t="str">
        <f t="array" ref="I884">IF(OR(A884="",G884=""),"",G884*H884)</f>
        <v/>
      </c>
      <c r="J884" s="74" t="str">
        <f t="array" ref="J884">IF(SUMPRODUCT((成品明细表!$A$6:$A$1000&gt;=$G$4)*(成品明细表!$A$6:$A$1000&lt;=$H$4)*(成品明细表!$C$6:$C$1000=$A884)*(成品明细表!$L$6:$L$1000))=0,"",SUMPRODUCT((成品明细表!$A$6:$A$1000&gt;=$G$4)*(成品明细表!$A$6:$A$1000&lt;=$H$4)*(成品明细表!$C$6:$C$1000=$A884)*(成品明细表!$L$6:$L$1000)))</f>
        <v/>
      </c>
      <c r="K884" s="98" t="str">
        <f t="array" ref="K884">IF(A884="","",VLOOKUP(A884,基础资料!A:E,4,0))</f>
        <v/>
      </c>
      <c r="L884" s="76" t="str">
        <f t="array" ref="L884">IF(OR(A884="",J884=""),"",J884*K884)</f>
        <v/>
      </c>
      <c r="M884" s="74" t="str">
        <f t="array" ref="M884">IF(AND(D884="",G884="",J884=""),"",IF(AND(D884="",G884=""),-J884,IF(AND(D884="",J884=""),-G884,IF(AND(G884="",J884=""),D884,IF(D884="",-G884-J884,IF(G884="",D884-J884,IF(J884="",D884-G884,D884-G884-J884)))))))</f>
        <v/>
      </c>
      <c r="N884" s="98" t="str">
        <f t="array" ref="N884">IF(A884="","",VLOOKUP(A884,基础资料!A:E,4,0))</f>
        <v/>
      </c>
      <c r="O884" s="76" t="str">
        <f t="array" ref="O884">IF(OR(A884="",M884=""),"",N884*M884)</f>
        <v/>
      </c>
    </row>
    <row r="885" spans="1:15" s="44" customFormat="1">
      <c r="A885" s="77"/>
      <c r="B885" s="78"/>
      <c r="C885" s="78"/>
      <c r="D885" s="79" t="str">
        <f t="array" ref="D885">IF(SUMPRODUCT((成品明细表!$A$6:$A$1000&gt;=$G$4)*(成品明细表!$A$6:$A$1000&lt;=$H$4)*(成品明细表!$C$6:$C$1000=$A885)*(成品明细表!$F$6:$F$1000))=0,"",SUMPRODUCT((成品明细表!$A$6:$A$1000&gt;=$G$4)*(成品明细表!$A$6:$A$1000&lt;=$H$4)*(成品明细表!$C$6:$C$1000=$A885)*(成品明细表!$F$6:$F$1000)))</f>
        <v/>
      </c>
      <c r="E885" s="80" t="str">
        <f t="array" ref="E885">IF(A885="","",VLOOKUP(A885,基础资料!A:E,4,0))</f>
        <v/>
      </c>
      <c r="F885" s="81" t="str">
        <f t="array" ref="F885">IF(OR(A885="",D885=""),"",E885*D885)</f>
        <v/>
      </c>
      <c r="G885" s="79" t="str">
        <f t="array" ref="G885">IF(SUMPRODUCT((成品明细表!$A$6:$A$1000&gt;=$G$4)*(成品明细表!$A$6:$A$1000&lt;=$H$4)*(成品明细表!$C$6:$C$1000=$A885)*(成品明细表!$I$6:$I$1000))=0,"",SUMPRODUCT((成品明细表!$A$6:$A$1000&gt;=$G$4)*(成品明细表!$A$6:$A$1000&lt;=$H$4)*(成品明细表!$C$6:$C$1000=$A885)*(成品明细表!$I$6:$I$1000)))</f>
        <v/>
      </c>
      <c r="H885" s="80" t="str">
        <f t="array" ref="H885">IF(A885="","",VLOOKUP(A885,基础资料!A:E,4,0))</f>
        <v/>
      </c>
      <c r="I885" s="81" t="str">
        <f t="array" ref="I885">IF(OR(A885="",G885=""),"",G885*H885)</f>
        <v/>
      </c>
      <c r="J885" s="79" t="str">
        <f t="array" ref="J885">IF(SUMPRODUCT((成品明细表!$A$6:$A$1000&gt;=$G$4)*(成品明细表!$A$6:$A$1000&lt;=$H$4)*(成品明细表!$C$6:$C$1000=$A885)*(成品明细表!$L$6:$L$1000))=0,"",SUMPRODUCT((成品明细表!$A$6:$A$1000&gt;=$G$4)*(成品明细表!$A$6:$A$1000&lt;=$H$4)*(成品明细表!$C$6:$C$1000=$A885)*(成品明细表!$L$6:$L$1000)))</f>
        <v/>
      </c>
      <c r="K885" s="99" t="str">
        <f t="array" ref="K885">IF(A885="","",VLOOKUP(A885,基础资料!A:E,4,0))</f>
        <v/>
      </c>
      <c r="L885" s="81" t="str">
        <f t="array" ref="L885">IF(OR(A885="",J885=""),"",J885*K885)</f>
        <v/>
      </c>
      <c r="M885" s="79" t="str">
        <f t="array" ref="M885">IF(AND(D885="",G885="",J885=""),"",IF(AND(D885="",G885=""),-J885,IF(AND(D885="",J885=""),-G885,IF(AND(G885="",J885=""),D885,IF(D885="",-G885-J885,IF(G885="",D885-J885,IF(J885="",D885-G885,D885-G885-J885)))))))</f>
        <v/>
      </c>
      <c r="N885" s="99" t="str">
        <f t="array" ref="N885">IF(A885="","",VLOOKUP(A885,基础资料!A:E,4,0))</f>
        <v/>
      </c>
      <c r="O885" s="81" t="str">
        <f t="array" ref="O885">IF(OR(A885="",M885=""),"",N885*M885)</f>
        <v/>
      </c>
    </row>
    <row r="886" spans="1:15" s="44" customFormat="1">
      <c r="A886" s="15"/>
      <c r="B886" s="73"/>
      <c r="C886" s="73"/>
      <c r="D886" s="74" t="str">
        <f t="array" ref="D886">IF(SUMPRODUCT((成品明细表!$A$6:$A$1000&gt;=$G$4)*(成品明细表!$A$6:$A$1000&lt;=$H$4)*(成品明细表!$C$6:$C$1000=$A886)*(成品明细表!$F$6:$F$1000))=0,"",SUMPRODUCT((成品明细表!$A$6:$A$1000&gt;=$G$4)*(成品明细表!$A$6:$A$1000&lt;=$H$4)*(成品明细表!$C$6:$C$1000=$A886)*(成品明细表!$F$6:$F$1000)))</f>
        <v/>
      </c>
      <c r="E886" s="75" t="str">
        <f t="array" ref="E886">IF(A886="","",VLOOKUP(A886,基础资料!A:E,4,0))</f>
        <v/>
      </c>
      <c r="F886" s="76" t="str">
        <f t="array" ref="F886">IF(OR(A886="",D886=""),"",E886*D886)</f>
        <v/>
      </c>
      <c r="G886" s="74" t="str">
        <f t="array" ref="G886">IF(SUMPRODUCT((成品明细表!$A$6:$A$1000&gt;=$G$4)*(成品明细表!$A$6:$A$1000&lt;=$H$4)*(成品明细表!$C$6:$C$1000=$A886)*(成品明细表!$I$6:$I$1000))=0,"",SUMPRODUCT((成品明细表!$A$6:$A$1000&gt;=$G$4)*(成品明细表!$A$6:$A$1000&lt;=$H$4)*(成品明细表!$C$6:$C$1000=$A886)*(成品明细表!$I$6:$I$1000)))</f>
        <v/>
      </c>
      <c r="H886" s="75" t="str">
        <f t="array" ref="H886">IF(A886="","",VLOOKUP(A886,基础资料!A:E,4,0))</f>
        <v/>
      </c>
      <c r="I886" s="76" t="str">
        <f t="array" ref="I886">IF(OR(A886="",G886=""),"",G886*H886)</f>
        <v/>
      </c>
      <c r="J886" s="74" t="str">
        <f t="array" ref="J886">IF(SUMPRODUCT((成品明细表!$A$6:$A$1000&gt;=$G$4)*(成品明细表!$A$6:$A$1000&lt;=$H$4)*(成品明细表!$C$6:$C$1000=$A886)*(成品明细表!$L$6:$L$1000))=0,"",SUMPRODUCT((成品明细表!$A$6:$A$1000&gt;=$G$4)*(成品明细表!$A$6:$A$1000&lt;=$H$4)*(成品明细表!$C$6:$C$1000=$A886)*(成品明细表!$L$6:$L$1000)))</f>
        <v/>
      </c>
      <c r="K886" s="98" t="str">
        <f t="array" ref="K886">IF(A886="","",VLOOKUP(A886,基础资料!A:E,4,0))</f>
        <v/>
      </c>
      <c r="L886" s="76" t="str">
        <f t="array" ref="L886">IF(OR(A886="",J886=""),"",J886*K886)</f>
        <v/>
      </c>
      <c r="M886" s="74" t="str">
        <f t="array" ref="M886">IF(AND(D886="",G886="",J886=""),"",IF(AND(D886="",G886=""),-J886,IF(AND(D886="",J886=""),-G886,IF(AND(G886="",J886=""),D886,IF(D886="",-G886-J886,IF(G886="",D886-J886,IF(J886="",D886-G886,D886-G886-J886)))))))</f>
        <v/>
      </c>
      <c r="N886" s="98" t="str">
        <f t="array" ref="N886">IF(A886="","",VLOOKUP(A886,基础资料!A:E,4,0))</f>
        <v/>
      </c>
      <c r="O886" s="76" t="str">
        <f t="array" ref="O886">IF(OR(A886="",M886=""),"",N886*M886)</f>
        <v/>
      </c>
    </row>
    <row r="887" spans="1:15" s="44" customFormat="1">
      <c r="A887" s="77"/>
      <c r="B887" s="78"/>
      <c r="C887" s="78"/>
      <c r="D887" s="79" t="str">
        <f t="array" ref="D887">IF(SUMPRODUCT((成品明细表!$A$6:$A$1000&gt;=$G$4)*(成品明细表!$A$6:$A$1000&lt;=$H$4)*(成品明细表!$C$6:$C$1000=$A887)*(成品明细表!$F$6:$F$1000))=0,"",SUMPRODUCT((成品明细表!$A$6:$A$1000&gt;=$G$4)*(成品明细表!$A$6:$A$1000&lt;=$H$4)*(成品明细表!$C$6:$C$1000=$A887)*(成品明细表!$F$6:$F$1000)))</f>
        <v/>
      </c>
      <c r="E887" s="80" t="str">
        <f t="array" ref="E887">IF(A887="","",VLOOKUP(A887,基础资料!A:E,4,0))</f>
        <v/>
      </c>
      <c r="F887" s="81" t="str">
        <f t="array" ref="F887">IF(OR(A887="",D887=""),"",E887*D887)</f>
        <v/>
      </c>
      <c r="G887" s="79" t="str">
        <f t="array" ref="G887">IF(SUMPRODUCT((成品明细表!$A$6:$A$1000&gt;=$G$4)*(成品明细表!$A$6:$A$1000&lt;=$H$4)*(成品明细表!$C$6:$C$1000=$A887)*(成品明细表!$I$6:$I$1000))=0,"",SUMPRODUCT((成品明细表!$A$6:$A$1000&gt;=$G$4)*(成品明细表!$A$6:$A$1000&lt;=$H$4)*(成品明细表!$C$6:$C$1000=$A887)*(成品明细表!$I$6:$I$1000)))</f>
        <v/>
      </c>
      <c r="H887" s="80" t="str">
        <f t="array" ref="H887">IF(A887="","",VLOOKUP(A887,基础资料!A:E,4,0))</f>
        <v/>
      </c>
      <c r="I887" s="81" t="str">
        <f t="array" ref="I887">IF(OR(A887="",G887=""),"",G887*H887)</f>
        <v/>
      </c>
      <c r="J887" s="79" t="str">
        <f t="array" ref="J887">IF(SUMPRODUCT((成品明细表!$A$6:$A$1000&gt;=$G$4)*(成品明细表!$A$6:$A$1000&lt;=$H$4)*(成品明细表!$C$6:$C$1000=$A887)*(成品明细表!$L$6:$L$1000))=0,"",SUMPRODUCT((成品明细表!$A$6:$A$1000&gt;=$G$4)*(成品明细表!$A$6:$A$1000&lt;=$H$4)*(成品明细表!$C$6:$C$1000=$A887)*(成品明细表!$L$6:$L$1000)))</f>
        <v/>
      </c>
      <c r="K887" s="99" t="str">
        <f t="array" ref="K887">IF(A887="","",VLOOKUP(A887,基础资料!A:E,4,0))</f>
        <v/>
      </c>
      <c r="L887" s="81" t="str">
        <f t="array" ref="L887">IF(OR(A887="",J887=""),"",J887*K887)</f>
        <v/>
      </c>
      <c r="M887" s="79" t="str">
        <f t="array" ref="M887">IF(AND(D887="",G887="",J887=""),"",IF(AND(D887="",G887=""),-J887,IF(AND(D887="",J887=""),-G887,IF(AND(G887="",J887=""),D887,IF(D887="",-G887-J887,IF(G887="",D887-J887,IF(J887="",D887-G887,D887-G887-J887)))))))</f>
        <v/>
      </c>
      <c r="N887" s="99" t="str">
        <f t="array" ref="N887">IF(A887="","",VLOOKUP(A887,基础资料!A:E,4,0))</f>
        <v/>
      </c>
      <c r="O887" s="81" t="str">
        <f t="array" ref="O887">IF(OR(A887="",M887=""),"",N887*M887)</f>
        <v/>
      </c>
    </row>
    <row r="888" spans="1:15" s="44" customFormat="1">
      <c r="A888" s="15"/>
      <c r="B888" s="73"/>
      <c r="C888" s="73"/>
      <c r="D888" s="74" t="str">
        <f t="array" ref="D888">IF(SUMPRODUCT((成品明细表!$A$6:$A$1000&gt;=$G$4)*(成品明细表!$A$6:$A$1000&lt;=$H$4)*(成品明细表!$C$6:$C$1000=$A888)*(成品明细表!$F$6:$F$1000))=0,"",SUMPRODUCT((成品明细表!$A$6:$A$1000&gt;=$G$4)*(成品明细表!$A$6:$A$1000&lt;=$H$4)*(成品明细表!$C$6:$C$1000=$A888)*(成品明细表!$F$6:$F$1000)))</f>
        <v/>
      </c>
      <c r="E888" s="75" t="str">
        <f t="array" ref="E888">IF(A888="","",VLOOKUP(A888,基础资料!A:E,4,0))</f>
        <v/>
      </c>
      <c r="F888" s="76" t="str">
        <f t="array" ref="F888">IF(OR(A888="",D888=""),"",E888*D888)</f>
        <v/>
      </c>
      <c r="G888" s="74" t="str">
        <f t="array" ref="G888">IF(SUMPRODUCT((成品明细表!$A$6:$A$1000&gt;=$G$4)*(成品明细表!$A$6:$A$1000&lt;=$H$4)*(成品明细表!$C$6:$C$1000=$A888)*(成品明细表!$I$6:$I$1000))=0,"",SUMPRODUCT((成品明细表!$A$6:$A$1000&gt;=$G$4)*(成品明细表!$A$6:$A$1000&lt;=$H$4)*(成品明细表!$C$6:$C$1000=$A888)*(成品明细表!$I$6:$I$1000)))</f>
        <v/>
      </c>
      <c r="H888" s="75" t="str">
        <f t="array" ref="H888">IF(A888="","",VLOOKUP(A888,基础资料!A:E,4,0))</f>
        <v/>
      </c>
      <c r="I888" s="76" t="str">
        <f t="array" ref="I888">IF(OR(A888="",G888=""),"",G888*H888)</f>
        <v/>
      </c>
      <c r="J888" s="74" t="str">
        <f t="array" ref="J888">IF(SUMPRODUCT((成品明细表!$A$6:$A$1000&gt;=$G$4)*(成品明细表!$A$6:$A$1000&lt;=$H$4)*(成品明细表!$C$6:$C$1000=$A888)*(成品明细表!$L$6:$L$1000))=0,"",SUMPRODUCT((成品明细表!$A$6:$A$1000&gt;=$G$4)*(成品明细表!$A$6:$A$1000&lt;=$H$4)*(成品明细表!$C$6:$C$1000=$A888)*(成品明细表!$L$6:$L$1000)))</f>
        <v/>
      </c>
      <c r="K888" s="98" t="str">
        <f t="array" ref="K888">IF(A888="","",VLOOKUP(A888,基础资料!A:E,4,0))</f>
        <v/>
      </c>
      <c r="L888" s="76" t="str">
        <f t="array" ref="L888">IF(OR(A888="",J888=""),"",J888*K888)</f>
        <v/>
      </c>
      <c r="M888" s="74" t="str">
        <f t="array" ref="M888">IF(AND(D888="",G888="",J888=""),"",IF(AND(D888="",G888=""),-J888,IF(AND(D888="",J888=""),-G888,IF(AND(G888="",J888=""),D888,IF(D888="",-G888-J888,IF(G888="",D888-J888,IF(J888="",D888-G888,D888-G888-J888)))))))</f>
        <v/>
      </c>
      <c r="N888" s="98" t="str">
        <f t="array" ref="N888">IF(A888="","",VLOOKUP(A888,基础资料!A:E,4,0))</f>
        <v/>
      </c>
      <c r="O888" s="76" t="str">
        <f t="array" ref="O888">IF(OR(A888="",M888=""),"",N888*M888)</f>
        <v/>
      </c>
    </row>
    <row r="889" spans="1:15" s="44" customFormat="1">
      <c r="A889" s="77"/>
      <c r="B889" s="78"/>
      <c r="C889" s="78"/>
      <c r="D889" s="79" t="str">
        <f t="array" ref="D889">IF(SUMPRODUCT((成品明细表!$A$6:$A$1000&gt;=$G$4)*(成品明细表!$A$6:$A$1000&lt;=$H$4)*(成品明细表!$C$6:$C$1000=$A889)*(成品明细表!$F$6:$F$1000))=0,"",SUMPRODUCT((成品明细表!$A$6:$A$1000&gt;=$G$4)*(成品明细表!$A$6:$A$1000&lt;=$H$4)*(成品明细表!$C$6:$C$1000=$A889)*(成品明细表!$F$6:$F$1000)))</f>
        <v/>
      </c>
      <c r="E889" s="80" t="str">
        <f t="array" ref="E889">IF(A889="","",VLOOKUP(A889,基础资料!A:E,4,0))</f>
        <v/>
      </c>
      <c r="F889" s="81" t="str">
        <f t="array" ref="F889">IF(OR(A889="",D889=""),"",E889*D889)</f>
        <v/>
      </c>
      <c r="G889" s="79" t="str">
        <f t="array" ref="G889">IF(SUMPRODUCT((成品明细表!$A$6:$A$1000&gt;=$G$4)*(成品明细表!$A$6:$A$1000&lt;=$H$4)*(成品明细表!$C$6:$C$1000=$A889)*(成品明细表!$I$6:$I$1000))=0,"",SUMPRODUCT((成品明细表!$A$6:$A$1000&gt;=$G$4)*(成品明细表!$A$6:$A$1000&lt;=$H$4)*(成品明细表!$C$6:$C$1000=$A889)*(成品明细表!$I$6:$I$1000)))</f>
        <v/>
      </c>
      <c r="H889" s="80" t="str">
        <f t="array" ref="H889">IF(A889="","",VLOOKUP(A889,基础资料!A:E,4,0))</f>
        <v/>
      </c>
      <c r="I889" s="81" t="str">
        <f t="array" ref="I889">IF(OR(A889="",G889=""),"",G889*H889)</f>
        <v/>
      </c>
      <c r="J889" s="79" t="str">
        <f t="array" ref="J889">IF(SUMPRODUCT((成品明细表!$A$6:$A$1000&gt;=$G$4)*(成品明细表!$A$6:$A$1000&lt;=$H$4)*(成品明细表!$C$6:$C$1000=$A889)*(成品明细表!$L$6:$L$1000))=0,"",SUMPRODUCT((成品明细表!$A$6:$A$1000&gt;=$G$4)*(成品明细表!$A$6:$A$1000&lt;=$H$4)*(成品明细表!$C$6:$C$1000=$A889)*(成品明细表!$L$6:$L$1000)))</f>
        <v/>
      </c>
      <c r="K889" s="99" t="str">
        <f t="array" ref="K889">IF(A889="","",VLOOKUP(A889,基础资料!A:E,4,0))</f>
        <v/>
      </c>
      <c r="L889" s="81" t="str">
        <f t="array" ref="L889">IF(OR(A889="",J889=""),"",J889*K889)</f>
        <v/>
      </c>
      <c r="M889" s="79" t="str">
        <f t="array" ref="M889">IF(AND(D889="",G889="",J889=""),"",IF(AND(D889="",G889=""),-J889,IF(AND(D889="",J889=""),-G889,IF(AND(G889="",J889=""),D889,IF(D889="",-G889-J889,IF(G889="",D889-J889,IF(J889="",D889-G889,D889-G889-J889)))))))</f>
        <v/>
      </c>
      <c r="N889" s="99" t="str">
        <f t="array" ref="N889">IF(A889="","",VLOOKUP(A889,基础资料!A:E,4,0))</f>
        <v/>
      </c>
      <c r="O889" s="81" t="str">
        <f t="array" ref="O889">IF(OR(A889="",M889=""),"",N889*M889)</f>
        <v/>
      </c>
    </row>
    <row r="890" spans="1:15" s="44" customFormat="1">
      <c r="A890" s="15"/>
      <c r="B890" s="73"/>
      <c r="C890" s="73"/>
      <c r="D890" s="74" t="str">
        <f t="array" ref="D890">IF(SUMPRODUCT((成品明细表!$A$6:$A$1000&gt;=$G$4)*(成品明细表!$A$6:$A$1000&lt;=$H$4)*(成品明细表!$C$6:$C$1000=$A890)*(成品明细表!$F$6:$F$1000))=0,"",SUMPRODUCT((成品明细表!$A$6:$A$1000&gt;=$G$4)*(成品明细表!$A$6:$A$1000&lt;=$H$4)*(成品明细表!$C$6:$C$1000=$A890)*(成品明细表!$F$6:$F$1000)))</f>
        <v/>
      </c>
      <c r="E890" s="75" t="str">
        <f t="array" ref="E890">IF(A890="","",VLOOKUP(A890,基础资料!A:E,4,0))</f>
        <v/>
      </c>
      <c r="F890" s="76" t="str">
        <f t="array" ref="F890">IF(OR(A890="",D890=""),"",E890*D890)</f>
        <v/>
      </c>
      <c r="G890" s="74" t="str">
        <f t="array" ref="G890">IF(SUMPRODUCT((成品明细表!$A$6:$A$1000&gt;=$G$4)*(成品明细表!$A$6:$A$1000&lt;=$H$4)*(成品明细表!$C$6:$C$1000=$A890)*(成品明细表!$I$6:$I$1000))=0,"",SUMPRODUCT((成品明细表!$A$6:$A$1000&gt;=$G$4)*(成品明细表!$A$6:$A$1000&lt;=$H$4)*(成品明细表!$C$6:$C$1000=$A890)*(成品明细表!$I$6:$I$1000)))</f>
        <v/>
      </c>
      <c r="H890" s="75" t="str">
        <f t="array" ref="H890">IF(A890="","",VLOOKUP(A890,基础资料!A:E,4,0))</f>
        <v/>
      </c>
      <c r="I890" s="76" t="str">
        <f t="array" ref="I890">IF(OR(A890="",G890=""),"",G890*H890)</f>
        <v/>
      </c>
      <c r="J890" s="74" t="str">
        <f t="array" ref="J890">IF(SUMPRODUCT((成品明细表!$A$6:$A$1000&gt;=$G$4)*(成品明细表!$A$6:$A$1000&lt;=$H$4)*(成品明细表!$C$6:$C$1000=$A890)*(成品明细表!$L$6:$L$1000))=0,"",SUMPRODUCT((成品明细表!$A$6:$A$1000&gt;=$G$4)*(成品明细表!$A$6:$A$1000&lt;=$H$4)*(成品明细表!$C$6:$C$1000=$A890)*(成品明细表!$L$6:$L$1000)))</f>
        <v/>
      </c>
      <c r="K890" s="98" t="str">
        <f t="array" ref="K890">IF(A890="","",VLOOKUP(A890,基础资料!A:E,4,0))</f>
        <v/>
      </c>
      <c r="L890" s="76" t="str">
        <f t="array" ref="L890">IF(OR(A890="",J890=""),"",J890*K890)</f>
        <v/>
      </c>
      <c r="M890" s="74" t="str">
        <f t="array" ref="M890">IF(AND(D890="",G890="",J890=""),"",IF(AND(D890="",G890=""),-J890,IF(AND(D890="",J890=""),-G890,IF(AND(G890="",J890=""),D890,IF(D890="",-G890-J890,IF(G890="",D890-J890,IF(J890="",D890-G890,D890-G890-J890)))))))</f>
        <v/>
      </c>
      <c r="N890" s="98" t="str">
        <f t="array" ref="N890">IF(A890="","",VLOOKUP(A890,基础资料!A:E,4,0))</f>
        <v/>
      </c>
      <c r="O890" s="76" t="str">
        <f t="array" ref="O890">IF(OR(A890="",M890=""),"",N890*M890)</f>
        <v/>
      </c>
    </row>
    <row r="891" spans="1:15" s="44" customFormat="1">
      <c r="A891" s="77"/>
      <c r="B891" s="78"/>
      <c r="C891" s="78"/>
      <c r="D891" s="79" t="str">
        <f t="array" ref="D891">IF(SUMPRODUCT((成品明细表!$A$6:$A$1000&gt;=$G$4)*(成品明细表!$A$6:$A$1000&lt;=$H$4)*(成品明细表!$C$6:$C$1000=$A891)*(成品明细表!$F$6:$F$1000))=0,"",SUMPRODUCT((成品明细表!$A$6:$A$1000&gt;=$G$4)*(成品明细表!$A$6:$A$1000&lt;=$H$4)*(成品明细表!$C$6:$C$1000=$A891)*(成品明细表!$F$6:$F$1000)))</f>
        <v/>
      </c>
      <c r="E891" s="80" t="str">
        <f t="array" ref="E891">IF(A891="","",VLOOKUP(A891,基础资料!A:E,4,0))</f>
        <v/>
      </c>
      <c r="F891" s="81" t="str">
        <f t="array" ref="F891">IF(OR(A891="",D891=""),"",E891*D891)</f>
        <v/>
      </c>
      <c r="G891" s="79" t="str">
        <f t="array" ref="G891">IF(SUMPRODUCT((成品明细表!$A$6:$A$1000&gt;=$G$4)*(成品明细表!$A$6:$A$1000&lt;=$H$4)*(成品明细表!$C$6:$C$1000=$A891)*(成品明细表!$I$6:$I$1000))=0,"",SUMPRODUCT((成品明细表!$A$6:$A$1000&gt;=$G$4)*(成品明细表!$A$6:$A$1000&lt;=$H$4)*(成品明细表!$C$6:$C$1000=$A891)*(成品明细表!$I$6:$I$1000)))</f>
        <v/>
      </c>
      <c r="H891" s="80" t="str">
        <f t="array" ref="H891">IF(A891="","",VLOOKUP(A891,基础资料!A:E,4,0))</f>
        <v/>
      </c>
      <c r="I891" s="81" t="str">
        <f t="array" ref="I891">IF(OR(A891="",G891=""),"",G891*H891)</f>
        <v/>
      </c>
      <c r="J891" s="79" t="str">
        <f t="array" ref="J891">IF(SUMPRODUCT((成品明细表!$A$6:$A$1000&gt;=$G$4)*(成品明细表!$A$6:$A$1000&lt;=$H$4)*(成品明细表!$C$6:$C$1000=$A891)*(成品明细表!$L$6:$L$1000))=0,"",SUMPRODUCT((成品明细表!$A$6:$A$1000&gt;=$G$4)*(成品明细表!$A$6:$A$1000&lt;=$H$4)*(成品明细表!$C$6:$C$1000=$A891)*(成品明细表!$L$6:$L$1000)))</f>
        <v/>
      </c>
      <c r="K891" s="99" t="str">
        <f t="array" ref="K891">IF(A891="","",VLOOKUP(A891,基础资料!A:E,4,0))</f>
        <v/>
      </c>
      <c r="L891" s="81" t="str">
        <f t="array" ref="L891">IF(OR(A891="",J891=""),"",J891*K891)</f>
        <v/>
      </c>
      <c r="M891" s="79" t="str">
        <f t="array" ref="M891">IF(AND(D891="",G891="",J891=""),"",IF(AND(D891="",G891=""),-J891,IF(AND(D891="",J891=""),-G891,IF(AND(G891="",J891=""),D891,IF(D891="",-G891-J891,IF(G891="",D891-J891,IF(J891="",D891-G891,D891-G891-J891)))))))</f>
        <v/>
      </c>
      <c r="N891" s="99" t="str">
        <f t="array" ref="N891">IF(A891="","",VLOOKUP(A891,基础资料!A:E,4,0))</f>
        <v/>
      </c>
      <c r="O891" s="81" t="str">
        <f t="array" ref="O891">IF(OR(A891="",M891=""),"",N891*M891)</f>
        <v/>
      </c>
    </row>
    <row r="892" spans="1:15" s="44" customFormat="1">
      <c r="A892" s="15"/>
      <c r="B892" s="73"/>
      <c r="C892" s="73"/>
      <c r="D892" s="74"/>
      <c r="E892" s="75"/>
      <c r="F892" s="76"/>
      <c r="G892" s="74"/>
      <c r="H892" s="75"/>
      <c r="I892" s="76"/>
      <c r="J892" s="74"/>
      <c r="K892" s="98"/>
      <c r="L892" s="76"/>
      <c r="M892" s="74"/>
      <c r="N892" s="98"/>
      <c r="O892" s="76"/>
    </row>
    <row r="893" spans="1:15" s="44" customFormat="1">
      <c r="A893" s="77"/>
      <c r="B893" s="78"/>
      <c r="C893" s="78"/>
      <c r="D893" s="79"/>
      <c r="E893" s="80"/>
      <c r="F893" s="81"/>
      <c r="G893" s="79"/>
      <c r="H893" s="80"/>
      <c r="I893" s="81"/>
      <c r="J893" s="79"/>
      <c r="K893" s="99"/>
      <c r="L893" s="81"/>
      <c r="M893" s="79"/>
      <c r="N893" s="99"/>
      <c r="O893" s="81"/>
    </row>
    <row r="894" spans="1:15" s="44" customFormat="1">
      <c r="A894" s="15"/>
      <c r="B894" s="73"/>
      <c r="C894" s="73"/>
      <c r="D894" s="74"/>
      <c r="E894" s="75"/>
      <c r="F894" s="76"/>
      <c r="G894" s="74"/>
      <c r="H894" s="75"/>
      <c r="I894" s="76"/>
      <c r="J894" s="74"/>
      <c r="K894" s="98"/>
      <c r="L894" s="76"/>
      <c r="M894" s="74"/>
      <c r="N894" s="98"/>
      <c r="O894" s="76"/>
    </row>
    <row r="895" spans="1:15" s="44" customFormat="1">
      <c r="A895" s="77"/>
      <c r="B895" s="78"/>
      <c r="C895" s="78"/>
      <c r="D895" s="79"/>
      <c r="E895" s="80"/>
      <c r="F895" s="81"/>
      <c r="G895" s="79"/>
      <c r="H895" s="80"/>
      <c r="I895" s="81"/>
      <c r="J895" s="79"/>
      <c r="K895" s="99"/>
      <c r="L895" s="81"/>
      <c r="M895" s="79"/>
      <c r="N895" s="99"/>
      <c r="O895" s="81"/>
    </row>
    <row r="896" spans="1:15" s="44" customFormat="1">
      <c r="A896" s="15"/>
      <c r="B896" s="73"/>
      <c r="C896" s="73"/>
      <c r="D896" s="74"/>
      <c r="E896" s="75"/>
      <c r="F896" s="76"/>
      <c r="G896" s="74"/>
      <c r="H896" s="75"/>
      <c r="I896" s="76"/>
      <c r="J896" s="74"/>
      <c r="K896" s="98"/>
      <c r="L896" s="76"/>
      <c r="M896" s="74"/>
      <c r="N896" s="98"/>
      <c r="O896" s="76"/>
    </row>
    <row r="897" spans="1:15" s="44" customFormat="1">
      <c r="A897" s="77"/>
      <c r="B897" s="78"/>
      <c r="C897" s="78"/>
      <c r="D897" s="79"/>
      <c r="E897" s="80"/>
      <c r="F897" s="81"/>
      <c r="G897" s="79"/>
      <c r="H897" s="80"/>
      <c r="I897" s="81"/>
      <c r="J897" s="79"/>
      <c r="K897" s="99"/>
      <c r="L897" s="81"/>
      <c r="M897" s="79"/>
      <c r="N897" s="99"/>
      <c r="O897" s="81"/>
    </row>
    <row r="898" spans="1:15" s="44" customFormat="1">
      <c r="A898" s="15"/>
      <c r="B898" s="73"/>
      <c r="C898" s="73"/>
      <c r="D898" s="74"/>
      <c r="E898" s="75"/>
      <c r="F898" s="76"/>
      <c r="G898" s="74"/>
      <c r="H898" s="75"/>
      <c r="I898" s="76"/>
      <c r="J898" s="74"/>
      <c r="K898" s="98"/>
      <c r="L898" s="76"/>
      <c r="M898" s="74"/>
      <c r="N898" s="98"/>
      <c r="O898" s="76"/>
    </row>
    <row r="899" spans="1:15" s="44" customFormat="1">
      <c r="A899" s="77"/>
      <c r="B899" s="78"/>
      <c r="C899" s="78"/>
      <c r="D899" s="79"/>
      <c r="E899" s="80"/>
      <c r="F899" s="81"/>
      <c r="G899" s="79"/>
      <c r="H899" s="80"/>
      <c r="I899" s="81"/>
      <c r="J899" s="79"/>
      <c r="K899" s="99"/>
      <c r="L899" s="81"/>
      <c r="M899" s="79"/>
      <c r="N899" s="99"/>
      <c r="O899" s="81"/>
    </row>
    <row r="900" spans="1:15" s="44" customFormat="1">
      <c r="A900" s="15"/>
      <c r="B900" s="73"/>
      <c r="C900" s="73"/>
      <c r="D900" s="74"/>
      <c r="E900" s="75"/>
      <c r="F900" s="76"/>
      <c r="G900" s="74"/>
      <c r="H900" s="75"/>
      <c r="I900" s="76"/>
      <c r="J900" s="74"/>
      <c r="K900" s="98"/>
      <c r="L900" s="76"/>
      <c r="M900" s="74"/>
      <c r="N900" s="98"/>
      <c r="O900" s="76"/>
    </row>
    <row r="901" spans="1:15" s="44" customFormat="1">
      <c r="A901" s="77"/>
      <c r="B901" s="78"/>
      <c r="C901" s="78"/>
      <c r="D901" s="79"/>
      <c r="E901" s="80"/>
      <c r="F901" s="81"/>
      <c r="G901" s="79"/>
      <c r="H901" s="80"/>
      <c r="I901" s="81"/>
      <c r="J901" s="79"/>
      <c r="K901" s="99"/>
      <c r="L901" s="81"/>
      <c r="M901" s="79"/>
      <c r="N901" s="99"/>
      <c r="O901" s="81"/>
    </row>
    <row r="902" spans="1:15" s="44" customFormat="1">
      <c r="A902" s="15"/>
      <c r="B902" s="73"/>
      <c r="C902" s="73"/>
      <c r="D902" s="74"/>
      <c r="E902" s="75"/>
      <c r="F902" s="76"/>
      <c r="G902" s="74"/>
      <c r="H902" s="75"/>
      <c r="I902" s="76"/>
      <c r="J902" s="74"/>
      <c r="K902" s="98"/>
      <c r="L902" s="76"/>
      <c r="M902" s="74"/>
      <c r="N902" s="98"/>
      <c r="O902" s="76"/>
    </row>
    <row r="903" spans="1:15" s="44" customFormat="1">
      <c r="A903" s="77"/>
      <c r="B903" s="78"/>
      <c r="C903" s="78"/>
      <c r="D903" s="79"/>
      <c r="E903" s="80"/>
      <c r="F903" s="81"/>
      <c r="G903" s="79"/>
      <c r="H903" s="80"/>
      <c r="I903" s="81"/>
      <c r="J903" s="79"/>
      <c r="K903" s="99"/>
      <c r="L903" s="81"/>
      <c r="M903" s="79"/>
      <c r="N903" s="99"/>
      <c r="O903" s="81"/>
    </row>
    <row r="904" spans="1:15" s="44" customFormat="1">
      <c r="A904" s="15"/>
      <c r="B904" s="73"/>
      <c r="C904" s="73"/>
      <c r="D904" s="74"/>
      <c r="E904" s="75"/>
      <c r="F904" s="76"/>
      <c r="G904" s="74"/>
      <c r="H904" s="75"/>
      <c r="I904" s="76"/>
      <c r="J904" s="74"/>
      <c r="K904" s="98"/>
      <c r="L904" s="76"/>
      <c r="M904" s="74"/>
      <c r="N904" s="98"/>
      <c r="O904" s="76"/>
    </row>
    <row r="905" spans="1:15" s="44" customFormat="1">
      <c r="A905" s="77"/>
      <c r="B905" s="78"/>
      <c r="C905" s="78"/>
      <c r="D905" s="79"/>
      <c r="E905" s="80"/>
      <c r="F905" s="81"/>
      <c r="G905" s="79"/>
      <c r="H905" s="80"/>
      <c r="I905" s="81"/>
      <c r="J905" s="79"/>
      <c r="K905" s="99"/>
      <c r="L905" s="81"/>
      <c r="M905" s="79"/>
      <c r="N905" s="99"/>
      <c r="O905" s="81"/>
    </row>
    <row r="906" spans="1:15" s="44" customFormat="1">
      <c r="A906" s="15"/>
      <c r="B906" s="73"/>
      <c r="C906" s="73"/>
      <c r="D906" s="74"/>
      <c r="E906" s="75"/>
      <c r="F906" s="76"/>
      <c r="G906" s="74"/>
      <c r="H906" s="75"/>
      <c r="I906" s="76"/>
      <c r="J906" s="74"/>
      <c r="K906" s="98"/>
      <c r="L906" s="76"/>
      <c r="M906" s="74"/>
      <c r="N906" s="98"/>
      <c r="O906" s="76"/>
    </row>
    <row r="907" spans="1:15" s="44" customFormat="1">
      <c r="A907" s="77"/>
      <c r="B907" s="78"/>
      <c r="C907" s="78"/>
      <c r="D907" s="79"/>
      <c r="E907" s="80"/>
      <c r="F907" s="81"/>
      <c r="G907" s="79"/>
      <c r="H907" s="80"/>
      <c r="I907" s="81"/>
      <c r="J907" s="79"/>
      <c r="K907" s="99"/>
      <c r="L907" s="81"/>
      <c r="M907" s="79"/>
      <c r="N907" s="99"/>
      <c r="O907" s="81"/>
    </row>
    <row r="908" spans="1:15" s="44" customFormat="1">
      <c r="A908" s="15"/>
      <c r="B908" s="73"/>
      <c r="C908" s="73"/>
      <c r="D908" s="74"/>
      <c r="E908" s="75"/>
      <c r="F908" s="76"/>
      <c r="G908" s="74"/>
      <c r="H908" s="75"/>
      <c r="I908" s="76"/>
      <c r="J908" s="74"/>
      <c r="K908" s="98"/>
      <c r="L908" s="76"/>
      <c r="M908" s="74"/>
      <c r="N908" s="98"/>
      <c r="O908" s="76"/>
    </row>
    <row r="909" spans="1:15" s="44" customFormat="1">
      <c r="A909" s="77"/>
      <c r="B909" s="78"/>
      <c r="C909" s="78"/>
      <c r="D909" s="79"/>
      <c r="E909" s="80"/>
      <c r="F909" s="81"/>
      <c r="G909" s="79"/>
      <c r="H909" s="80"/>
      <c r="I909" s="81"/>
      <c r="J909" s="79"/>
      <c r="K909" s="99"/>
      <c r="L909" s="81"/>
      <c r="M909" s="79"/>
      <c r="N909" s="99"/>
      <c r="O909" s="81"/>
    </row>
    <row r="910" spans="1:15" s="44" customFormat="1">
      <c r="A910" s="15"/>
      <c r="B910" s="73"/>
      <c r="C910" s="73"/>
      <c r="D910" s="74"/>
      <c r="E910" s="75"/>
      <c r="F910" s="76"/>
      <c r="G910" s="74"/>
      <c r="H910" s="75"/>
      <c r="I910" s="76"/>
      <c r="J910" s="74"/>
      <c r="K910" s="98"/>
      <c r="L910" s="76"/>
      <c r="M910" s="74"/>
      <c r="N910" s="98"/>
      <c r="O910" s="76"/>
    </row>
    <row r="911" spans="1:15" s="44" customFormat="1">
      <c r="A911" s="77"/>
      <c r="B911" s="78"/>
      <c r="C911" s="78"/>
      <c r="D911" s="79"/>
      <c r="E911" s="80"/>
      <c r="F911" s="81"/>
      <c r="G911" s="79"/>
      <c r="H911" s="80"/>
      <c r="I911" s="81"/>
      <c r="J911" s="79"/>
      <c r="K911" s="99"/>
      <c r="L911" s="81"/>
      <c r="M911" s="79"/>
      <c r="N911" s="99"/>
      <c r="O911" s="81"/>
    </row>
    <row r="912" spans="1:15" s="44" customFormat="1">
      <c r="A912" s="15"/>
      <c r="B912" s="73"/>
      <c r="C912" s="73"/>
      <c r="D912" s="74"/>
      <c r="E912" s="75"/>
      <c r="F912" s="76"/>
      <c r="G912" s="74"/>
      <c r="H912" s="75"/>
      <c r="I912" s="76"/>
      <c r="J912" s="74"/>
      <c r="K912" s="98"/>
      <c r="L912" s="76"/>
      <c r="M912" s="74"/>
      <c r="N912" s="98"/>
      <c r="O912" s="76"/>
    </row>
    <row r="913" spans="1:15" s="44" customFormat="1">
      <c r="A913" s="77"/>
      <c r="B913" s="78"/>
      <c r="C913" s="78"/>
      <c r="D913" s="79"/>
      <c r="E913" s="80"/>
      <c r="F913" s="81"/>
      <c r="G913" s="79"/>
      <c r="H913" s="80"/>
      <c r="I913" s="81"/>
      <c r="J913" s="79"/>
      <c r="K913" s="99"/>
      <c r="L913" s="81"/>
      <c r="M913" s="79"/>
      <c r="N913" s="99"/>
      <c r="O913" s="81"/>
    </row>
    <row r="914" spans="1:15" s="44" customFormat="1">
      <c r="A914" s="15"/>
      <c r="B914" s="73"/>
      <c r="C914" s="73"/>
      <c r="D914" s="74"/>
      <c r="E914" s="75"/>
      <c r="F914" s="76"/>
      <c r="G914" s="74"/>
      <c r="H914" s="75"/>
      <c r="I914" s="76"/>
      <c r="J914" s="74"/>
      <c r="K914" s="98"/>
      <c r="L914" s="76"/>
      <c r="M914" s="74"/>
      <c r="N914" s="98"/>
      <c r="O914" s="76"/>
    </row>
    <row r="915" spans="1:15" s="44" customFormat="1">
      <c r="A915" s="77"/>
      <c r="B915" s="78"/>
      <c r="C915" s="78"/>
      <c r="D915" s="79"/>
      <c r="E915" s="80"/>
      <c r="F915" s="81"/>
      <c r="G915" s="79"/>
      <c r="H915" s="80"/>
      <c r="I915" s="81"/>
      <c r="J915" s="79"/>
      <c r="K915" s="99"/>
      <c r="L915" s="81"/>
      <c r="M915" s="79"/>
      <c r="N915" s="99"/>
      <c r="O915" s="81"/>
    </row>
    <row r="916" spans="1:15" s="44" customFormat="1">
      <c r="A916" s="15"/>
      <c r="B916" s="73"/>
      <c r="C916" s="73"/>
      <c r="D916" s="74"/>
      <c r="E916" s="75"/>
      <c r="F916" s="76"/>
      <c r="G916" s="74"/>
      <c r="H916" s="75"/>
      <c r="I916" s="76"/>
      <c r="J916" s="74"/>
      <c r="K916" s="98"/>
      <c r="L916" s="76"/>
      <c r="M916" s="74"/>
      <c r="N916" s="98"/>
      <c r="O916" s="76"/>
    </row>
    <row r="917" spans="1:15" s="44" customFormat="1">
      <c r="A917" s="77"/>
      <c r="B917" s="78"/>
      <c r="C917" s="78"/>
      <c r="D917" s="79"/>
      <c r="E917" s="80"/>
      <c r="F917" s="81"/>
      <c r="G917" s="79"/>
      <c r="H917" s="80"/>
      <c r="I917" s="81"/>
      <c r="J917" s="79"/>
      <c r="K917" s="99"/>
      <c r="L917" s="81"/>
      <c r="M917" s="79"/>
      <c r="N917" s="99"/>
      <c r="O917" s="81"/>
    </row>
    <row r="918" spans="1:15" s="44" customFormat="1">
      <c r="A918" s="15"/>
      <c r="B918" s="73"/>
      <c r="C918" s="73"/>
      <c r="D918" s="74"/>
      <c r="E918" s="75"/>
      <c r="F918" s="76"/>
      <c r="G918" s="74"/>
      <c r="H918" s="75"/>
      <c r="I918" s="76"/>
      <c r="J918" s="74"/>
      <c r="K918" s="98"/>
      <c r="L918" s="76"/>
      <c r="M918" s="74"/>
      <c r="N918" s="98"/>
      <c r="O918" s="76"/>
    </row>
    <row r="919" spans="1:15" s="44" customFormat="1">
      <c r="A919" s="77"/>
      <c r="B919" s="78"/>
      <c r="C919" s="78"/>
      <c r="D919" s="79"/>
      <c r="E919" s="80"/>
      <c r="F919" s="81"/>
      <c r="G919" s="79"/>
      <c r="H919" s="80"/>
      <c r="I919" s="81"/>
      <c r="J919" s="79"/>
      <c r="K919" s="99"/>
      <c r="L919" s="81"/>
      <c r="M919" s="79"/>
      <c r="N919" s="99"/>
      <c r="O919" s="81"/>
    </row>
    <row r="920" spans="1:15" s="44" customFormat="1">
      <c r="A920" s="15"/>
      <c r="B920" s="73"/>
      <c r="C920" s="73"/>
      <c r="D920" s="74"/>
      <c r="E920" s="75"/>
      <c r="F920" s="76"/>
      <c r="G920" s="74"/>
      <c r="H920" s="75"/>
      <c r="I920" s="76"/>
      <c r="J920" s="74"/>
      <c r="K920" s="98"/>
      <c r="L920" s="76"/>
      <c r="M920" s="74"/>
      <c r="N920" s="98"/>
      <c r="O920" s="76"/>
    </row>
    <row r="921" spans="1:15" s="44" customFormat="1">
      <c r="A921" s="77"/>
      <c r="B921" s="78"/>
      <c r="C921" s="78"/>
      <c r="D921" s="79"/>
      <c r="E921" s="80"/>
      <c r="F921" s="81"/>
      <c r="G921" s="79"/>
      <c r="H921" s="80"/>
      <c r="I921" s="81"/>
      <c r="J921" s="79"/>
      <c r="K921" s="99"/>
      <c r="L921" s="81"/>
      <c r="M921" s="79"/>
      <c r="N921" s="99"/>
      <c r="O921" s="81"/>
    </row>
    <row r="922" spans="1:15" s="44" customFormat="1">
      <c r="A922" s="15"/>
      <c r="B922" s="73"/>
      <c r="C922" s="73"/>
      <c r="D922" s="74"/>
      <c r="E922" s="75"/>
      <c r="F922" s="76"/>
      <c r="G922" s="74"/>
      <c r="H922" s="75"/>
      <c r="I922" s="76"/>
      <c r="J922" s="74"/>
      <c r="K922" s="98"/>
      <c r="L922" s="76"/>
      <c r="M922" s="74"/>
      <c r="N922" s="98"/>
      <c r="O922" s="76"/>
    </row>
    <row r="923" spans="1:15" s="44" customFormat="1">
      <c r="A923" s="77"/>
      <c r="B923" s="78"/>
      <c r="C923" s="78"/>
      <c r="D923" s="79"/>
      <c r="E923" s="80"/>
      <c r="F923" s="81"/>
      <c r="G923" s="79"/>
      <c r="H923" s="80"/>
      <c r="I923" s="81"/>
      <c r="J923" s="79"/>
      <c r="K923" s="99"/>
      <c r="L923" s="81"/>
      <c r="M923" s="79"/>
      <c r="N923" s="99"/>
      <c r="O923" s="81"/>
    </row>
    <row r="924" spans="1:15" s="44" customFormat="1">
      <c r="A924" s="15"/>
      <c r="B924" s="73"/>
      <c r="C924" s="73"/>
      <c r="D924" s="74"/>
      <c r="E924" s="75"/>
      <c r="F924" s="76"/>
      <c r="G924" s="74"/>
      <c r="H924" s="75"/>
      <c r="I924" s="76"/>
      <c r="J924" s="74"/>
      <c r="K924" s="98"/>
      <c r="L924" s="76"/>
      <c r="M924" s="74"/>
      <c r="N924" s="98"/>
      <c r="O924" s="76"/>
    </row>
    <row r="925" spans="1:15" s="44" customFormat="1">
      <c r="A925" s="77"/>
      <c r="B925" s="78"/>
      <c r="C925" s="78"/>
      <c r="D925" s="79"/>
      <c r="E925" s="80"/>
      <c r="F925" s="81"/>
      <c r="G925" s="79"/>
      <c r="H925" s="80"/>
      <c r="I925" s="81"/>
      <c r="J925" s="79"/>
      <c r="K925" s="99"/>
      <c r="L925" s="81"/>
      <c r="M925" s="79"/>
      <c r="N925" s="99"/>
      <c r="O925" s="81"/>
    </row>
    <row r="926" spans="1:15" s="44" customFormat="1">
      <c r="A926" s="15"/>
      <c r="B926" s="73"/>
      <c r="C926" s="73"/>
      <c r="D926" s="74"/>
      <c r="E926" s="75"/>
      <c r="F926" s="76"/>
      <c r="G926" s="74"/>
      <c r="H926" s="75"/>
      <c r="I926" s="76"/>
      <c r="J926" s="74"/>
      <c r="K926" s="98"/>
      <c r="L926" s="76"/>
      <c r="M926" s="74"/>
      <c r="N926" s="98"/>
      <c r="O926" s="76"/>
    </row>
    <row r="927" spans="1:15" s="44" customFormat="1">
      <c r="A927" s="77"/>
      <c r="B927" s="78"/>
      <c r="C927" s="78"/>
      <c r="D927" s="79"/>
      <c r="E927" s="80"/>
      <c r="F927" s="81"/>
      <c r="G927" s="79"/>
      <c r="H927" s="80"/>
      <c r="I927" s="81"/>
      <c r="J927" s="79"/>
      <c r="K927" s="99"/>
      <c r="L927" s="81"/>
      <c r="M927" s="79"/>
      <c r="N927" s="99"/>
      <c r="O927" s="81"/>
    </row>
    <row r="928" spans="1:15" s="44" customFormat="1">
      <c r="A928" s="15"/>
      <c r="B928" s="73"/>
      <c r="C928" s="73"/>
      <c r="D928" s="74"/>
      <c r="E928" s="75"/>
      <c r="F928" s="76"/>
      <c r="G928" s="74"/>
      <c r="H928" s="75"/>
      <c r="I928" s="76"/>
      <c r="J928" s="74"/>
      <c r="K928" s="98"/>
      <c r="L928" s="76"/>
      <c r="M928" s="74"/>
      <c r="N928" s="98"/>
      <c r="O928" s="76"/>
    </row>
    <row r="929" spans="1:15" s="44" customFormat="1">
      <c r="A929" s="77"/>
      <c r="B929" s="78"/>
      <c r="C929" s="78"/>
      <c r="D929" s="79"/>
      <c r="E929" s="80"/>
      <c r="F929" s="81"/>
      <c r="G929" s="79"/>
      <c r="H929" s="80"/>
      <c r="I929" s="81"/>
      <c r="J929" s="79"/>
      <c r="K929" s="99"/>
      <c r="L929" s="81"/>
      <c r="M929" s="79"/>
      <c r="N929" s="99"/>
      <c r="O929" s="81"/>
    </row>
    <row r="930" spans="1:15" s="44" customFormat="1">
      <c r="A930" s="15"/>
      <c r="B930" s="73"/>
      <c r="C930" s="73"/>
      <c r="D930" s="74"/>
      <c r="E930" s="75"/>
      <c r="F930" s="76"/>
      <c r="G930" s="74"/>
      <c r="H930" s="75"/>
      <c r="I930" s="76"/>
      <c r="J930" s="74"/>
      <c r="K930" s="98"/>
      <c r="L930" s="76"/>
      <c r="M930" s="74"/>
      <c r="N930" s="98"/>
      <c r="O930" s="76"/>
    </row>
    <row r="931" spans="1:15" s="44" customFormat="1">
      <c r="A931" s="77"/>
      <c r="B931" s="78"/>
      <c r="C931" s="78"/>
      <c r="D931" s="79"/>
      <c r="E931" s="80"/>
      <c r="F931" s="81"/>
      <c r="G931" s="79"/>
      <c r="H931" s="80"/>
      <c r="I931" s="81"/>
      <c r="J931" s="79"/>
      <c r="K931" s="99"/>
      <c r="L931" s="81"/>
      <c r="M931" s="79"/>
      <c r="N931" s="99"/>
      <c r="O931" s="81"/>
    </row>
    <row r="932" spans="1:15" s="44" customFormat="1">
      <c r="A932" s="15"/>
      <c r="B932" s="73"/>
      <c r="C932" s="73"/>
      <c r="D932" s="74"/>
      <c r="E932" s="75"/>
      <c r="F932" s="76"/>
      <c r="G932" s="74"/>
      <c r="H932" s="75"/>
      <c r="I932" s="76"/>
      <c r="J932" s="74"/>
      <c r="K932" s="98"/>
      <c r="L932" s="76"/>
      <c r="M932" s="74"/>
      <c r="N932" s="98"/>
      <c r="O932" s="76"/>
    </row>
    <row r="933" spans="1:15" s="44" customFormat="1">
      <c r="A933" s="77"/>
      <c r="B933" s="78"/>
      <c r="C933" s="78"/>
      <c r="D933" s="79"/>
      <c r="E933" s="80"/>
      <c r="F933" s="81"/>
      <c r="G933" s="79"/>
      <c r="H933" s="80"/>
      <c r="I933" s="81"/>
      <c r="J933" s="79"/>
      <c r="K933" s="99"/>
      <c r="L933" s="81"/>
      <c r="M933" s="79"/>
      <c r="N933" s="99"/>
      <c r="O933" s="81"/>
    </row>
    <row r="934" spans="1:15" s="44" customFormat="1">
      <c r="A934" s="15"/>
      <c r="B934" s="73"/>
      <c r="C934" s="73"/>
      <c r="D934" s="74"/>
      <c r="E934" s="75"/>
      <c r="F934" s="76"/>
      <c r="G934" s="74"/>
      <c r="H934" s="75"/>
      <c r="I934" s="76"/>
      <c r="J934" s="74"/>
      <c r="K934" s="98"/>
      <c r="L934" s="76"/>
      <c r="M934" s="74"/>
      <c r="N934" s="98"/>
      <c r="O934" s="76"/>
    </row>
    <row r="935" spans="1:15" s="44" customFormat="1">
      <c r="A935" s="77"/>
      <c r="B935" s="78"/>
      <c r="C935" s="78"/>
      <c r="D935" s="79"/>
      <c r="E935" s="80"/>
      <c r="F935" s="81"/>
      <c r="G935" s="79"/>
      <c r="H935" s="80"/>
      <c r="I935" s="81"/>
      <c r="J935" s="79"/>
      <c r="K935" s="99"/>
      <c r="L935" s="81"/>
      <c r="M935" s="79"/>
      <c r="N935" s="99"/>
      <c r="O935" s="81"/>
    </row>
    <row r="936" spans="1:15" s="44" customFormat="1">
      <c r="A936" s="15"/>
      <c r="B936" s="73"/>
      <c r="C936" s="73"/>
      <c r="D936" s="74"/>
      <c r="E936" s="75"/>
      <c r="F936" s="76"/>
      <c r="G936" s="74"/>
      <c r="H936" s="75"/>
      <c r="I936" s="76"/>
      <c r="J936" s="74"/>
      <c r="K936" s="98"/>
      <c r="L936" s="76"/>
      <c r="M936" s="74"/>
      <c r="N936" s="98"/>
      <c r="O936" s="76"/>
    </row>
    <row r="937" spans="1:15" s="44" customFormat="1">
      <c r="A937" s="77"/>
      <c r="B937" s="78"/>
      <c r="C937" s="78"/>
      <c r="D937" s="79"/>
      <c r="E937" s="80"/>
      <c r="F937" s="81"/>
      <c r="G937" s="79"/>
      <c r="H937" s="80"/>
      <c r="I937" s="81"/>
      <c r="J937" s="79"/>
      <c r="K937" s="99"/>
      <c r="L937" s="81"/>
      <c r="M937" s="79"/>
      <c r="N937" s="99"/>
      <c r="O937" s="81"/>
    </row>
    <row r="938" spans="1:15" s="44" customFormat="1">
      <c r="A938" s="15"/>
      <c r="B938" s="73"/>
      <c r="C938" s="73"/>
      <c r="D938" s="74"/>
      <c r="E938" s="75"/>
      <c r="F938" s="76"/>
      <c r="G938" s="74"/>
      <c r="H938" s="75"/>
      <c r="I938" s="76"/>
      <c r="J938" s="74"/>
      <c r="K938" s="98"/>
      <c r="L938" s="76"/>
      <c r="M938" s="74"/>
      <c r="N938" s="98"/>
      <c r="O938" s="76"/>
    </row>
    <row r="939" spans="1:15" s="44" customFormat="1">
      <c r="A939" s="77"/>
      <c r="B939" s="78"/>
      <c r="C939" s="78"/>
      <c r="D939" s="79"/>
      <c r="E939" s="80"/>
      <c r="F939" s="81"/>
      <c r="G939" s="79"/>
      <c r="H939" s="80"/>
      <c r="I939" s="81"/>
      <c r="J939" s="79"/>
      <c r="K939" s="99"/>
      <c r="L939" s="81"/>
      <c r="M939" s="79"/>
      <c r="N939" s="99"/>
      <c r="O939" s="81"/>
    </row>
    <row r="940" spans="1:15" s="44" customFormat="1">
      <c r="A940" s="15"/>
      <c r="B940" s="73"/>
      <c r="C940" s="73"/>
      <c r="D940" s="74"/>
      <c r="E940" s="75"/>
      <c r="F940" s="76"/>
      <c r="G940" s="74"/>
      <c r="H940" s="75"/>
      <c r="I940" s="76"/>
      <c r="J940" s="74"/>
      <c r="K940" s="98"/>
      <c r="L940" s="76"/>
      <c r="M940" s="74"/>
      <c r="N940" s="98"/>
      <c r="O940" s="76"/>
    </row>
    <row r="941" spans="1:15" s="44" customFormat="1">
      <c r="A941" s="77"/>
      <c r="B941" s="78"/>
      <c r="C941" s="78"/>
      <c r="D941" s="79"/>
      <c r="E941" s="80"/>
      <c r="F941" s="81"/>
      <c r="G941" s="79"/>
      <c r="H941" s="80"/>
      <c r="I941" s="81"/>
      <c r="J941" s="79"/>
      <c r="K941" s="99"/>
      <c r="L941" s="81"/>
      <c r="M941" s="79"/>
      <c r="N941" s="99"/>
      <c r="O941" s="81"/>
    </row>
    <row r="942" spans="1:15" s="44" customFormat="1">
      <c r="A942" s="15"/>
      <c r="B942" s="73"/>
      <c r="C942" s="73"/>
      <c r="D942" s="74"/>
      <c r="E942" s="75"/>
      <c r="F942" s="76"/>
      <c r="G942" s="74"/>
      <c r="H942" s="75"/>
      <c r="I942" s="76"/>
      <c r="J942" s="74"/>
      <c r="K942" s="98"/>
      <c r="L942" s="76"/>
      <c r="M942" s="74"/>
      <c r="N942" s="98"/>
      <c r="O942" s="76"/>
    </row>
    <row r="943" spans="1:15" s="44" customFormat="1">
      <c r="A943" s="77"/>
      <c r="B943" s="78"/>
      <c r="C943" s="78"/>
      <c r="D943" s="79"/>
      <c r="E943" s="80"/>
      <c r="F943" s="81"/>
      <c r="G943" s="79"/>
      <c r="H943" s="80"/>
      <c r="I943" s="81"/>
      <c r="J943" s="79"/>
      <c r="K943" s="99"/>
      <c r="L943" s="81"/>
      <c r="M943" s="79"/>
      <c r="N943" s="99"/>
      <c r="O943" s="81"/>
    </row>
    <row r="944" spans="1:15" s="44" customFormat="1">
      <c r="A944" s="15"/>
      <c r="B944" s="73"/>
      <c r="C944" s="73"/>
      <c r="D944" s="74"/>
      <c r="E944" s="75"/>
      <c r="F944" s="76"/>
      <c r="G944" s="74"/>
      <c r="H944" s="75"/>
      <c r="I944" s="76"/>
      <c r="J944" s="74"/>
      <c r="K944" s="98"/>
      <c r="L944" s="76"/>
      <c r="M944" s="74"/>
      <c r="N944" s="98"/>
      <c r="O944" s="76"/>
    </row>
    <row r="945" spans="1:15" s="44" customFormat="1">
      <c r="A945" s="77"/>
      <c r="B945" s="78"/>
      <c r="C945" s="78"/>
      <c r="D945" s="79"/>
      <c r="E945" s="80"/>
      <c r="F945" s="81"/>
      <c r="G945" s="79"/>
      <c r="H945" s="80"/>
      <c r="I945" s="81"/>
      <c r="J945" s="79"/>
      <c r="K945" s="99"/>
      <c r="L945" s="81"/>
      <c r="M945" s="79"/>
      <c r="N945" s="99"/>
      <c r="O945" s="81"/>
    </row>
    <row r="946" spans="1:15" s="44" customFormat="1">
      <c r="A946" s="15"/>
      <c r="B946" s="73"/>
      <c r="C946" s="73"/>
      <c r="D946" s="74"/>
      <c r="E946" s="75"/>
      <c r="F946" s="76"/>
      <c r="G946" s="74"/>
      <c r="H946" s="75"/>
      <c r="I946" s="76"/>
      <c r="J946" s="74"/>
      <c r="K946" s="98"/>
      <c r="L946" s="76"/>
      <c r="M946" s="74"/>
      <c r="N946" s="98"/>
      <c r="O946" s="76"/>
    </row>
    <row r="947" spans="1:15" s="44" customFormat="1">
      <c r="A947" s="77"/>
      <c r="B947" s="78"/>
      <c r="C947" s="78"/>
      <c r="D947" s="79"/>
      <c r="E947" s="80"/>
      <c r="F947" s="81"/>
      <c r="G947" s="79"/>
      <c r="H947" s="80"/>
      <c r="I947" s="81"/>
      <c r="J947" s="79"/>
      <c r="K947" s="99"/>
      <c r="L947" s="81"/>
      <c r="M947" s="79"/>
      <c r="N947" s="99"/>
      <c r="O947" s="81"/>
    </row>
    <row r="948" spans="1:15" s="44" customFormat="1">
      <c r="A948" s="15"/>
      <c r="B948" s="73"/>
      <c r="C948" s="73"/>
      <c r="D948" s="74"/>
      <c r="E948" s="75"/>
      <c r="F948" s="76"/>
      <c r="G948" s="74"/>
      <c r="H948" s="75"/>
      <c r="I948" s="76"/>
      <c r="J948" s="74"/>
      <c r="K948" s="98"/>
      <c r="L948" s="76"/>
      <c r="M948" s="74"/>
      <c r="N948" s="98"/>
      <c r="O948" s="76"/>
    </row>
    <row r="949" spans="1:15" s="44" customFormat="1">
      <c r="A949" s="77"/>
      <c r="B949" s="78"/>
      <c r="C949" s="78"/>
      <c r="D949" s="79"/>
      <c r="E949" s="80"/>
      <c r="F949" s="81"/>
      <c r="G949" s="79"/>
      <c r="H949" s="80"/>
      <c r="I949" s="81"/>
      <c r="J949" s="79"/>
      <c r="K949" s="99"/>
      <c r="L949" s="81"/>
      <c r="M949" s="79"/>
      <c r="N949" s="99"/>
      <c r="O949" s="81"/>
    </row>
    <row r="950" spans="1:15" s="44" customFormat="1">
      <c r="A950" s="15"/>
      <c r="B950" s="73"/>
      <c r="C950" s="73"/>
      <c r="D950" s="74"/>
      <c r="E950" s="75"/>
      <c r="F950" s="76"/>
      <c r="G950" s="74"/>
      <c r="H950" s="75"/>
      <c r="I950" s="76"/>
      <c r="J950" s="74"/>
      <c r="K950" s="98"/>
      <c r="L950" s="76"/>
      <c r="M950" s="74"/>
      <c r="N950" s="98"/>
      <c r="O950" s="76"/>
    </row>
    <row r="951" spans="1:15" s="44" customFormat="1">
      <c r="A951" s="77"/>
      <c r="B951" s="78"/>
      <c r="C951" s="78"/>
      <c r="D951" s="79"/>
      <c r="E951" s="80"/>
      <c r="F951" s="81"/>
      <c r="G951" s="79"/>
      <c r="H951" s="80"/>
      <c r="I951" s="81"/>
      <c r="J951" s="79"/>
      <c r="K951" s="99"/>
      <c r="L951" s="81"/>
      <c r="M951" s="79"/>
      <c r="N951" s="99"/>
      <c r="O951" s="81"/>
    </row>
    <row r="952" spans="1:15" s="44" customFormat="1">
      <c r="A952" s="15"/>
      <c r="B952" s="73"/>
      <c r="C952" s="73"/>
      <c r="D952" s="74"/>
      <c r="E952" s="75"/>
      <c r="F952" s="76"/>
      <c r="G952" s="74"/>
      <c r="H952" s="75"/>
      <c r="I952" s="76"/>
      <c r="J952" s="74"/>
      <c r="K952" s="98"/>
      <c r="L952" s="76"/>
      <c r="M952" s="74"/>
      <c r="N952" s="98"/>
      <c r="O952" s="76"/>
    </row>
    <row r="953" spans="1:15" s="44" customFormat="1">
      <c r="A953" s="77"/>
      <c r="B953" s="78"/>
      <c r="C953" s="78"/>
      <c r="D953" s="79"/>
      <c r="E953" s="80"/>
      <c r="F953" s="81"/>
      <c r="G953" s="79"/>
      <c r="H953" s="80"/>
      <c r="I953" s="81"/>
      <c r="J953" s="79"/>
      <c r="K953" s="99"/>
      <c r="L953" s="81"/>
      <c r="M953" s="79"/>
      <c r="N953" s="99"/>
      <c r="O953" s="81"/>
    </row>
    <row r="954" spans="1:15" s="44" customFormat="1">
      <c r="A954" s="15"/>
      <c r="B954" s="73"/>
      <c r="C954" s="73"/>
      <c r="D954" s="74"/>
      <c r="E954" s="75"/>
      <c r="F954" s="76"/>
      <c r="G954" s="74"/>
      <c r="H954" s="75"/>
      <c r="I954" s="76"/>
      <c r="J954" s="74"/>
      <c r="K954" s="98"/>
      <c r="L954" s="76"/>
      <c r="M954" s="74"/>
      <c r="N954" s="98"/>
      <c r="O954" s="76"/>
    </row>
    <row r="955" spans="1:15" s="44" customFormat="1">
      <c r="A955" s="77"/>
      <c r="B955" s="78"/>
      <c r="C955" s="78"/>
      <c r="D955" s="79"/>
      <c r="E955" s="80"/>
      <c r="F955" s="81"/>
      <c r="G955" s="79"/>
      <c r="H955" s="80"/>
      <c r="I955" s="81"/>
      <c r="J955" s="79"/>
      <c r="K955" s="99"/>
      <c r="L955" s="81"/>
      <c r="M955" s="79"/>
      <c r="N955" s="99"/>
      <c r="O955" s="81"/>
    </row>
    <row r="956" spans="1:15" s="44" customFormat="1">
      <c r="A956" s="15"/>
      <c r="B956" s="73"/>
      <c r="C956" s="73"/>
      <c r="D956" s="74"/>
      <c r="E956" s="75"/>
      <c r="F956" s="76"/>
      <c r="G956" s="74"/>
      <c r="H956" s="75"/>
      <c r="I956" s="76"/>
      <c r="J956" s="74"/>
      <c r="K956" s="98"/>
      <c r="L956" s="76"/>
      <c r="M956" s="74"/>
      <c r="N956" s="98"/>
      <c r="O956" s="76"/>
    </row>
    <row r="957" spans="1:15" s="44" customFormat="1">
      <c r="A957" s="77"/>
      <c r="B957" s="78"/>
      <c r="C957" s="78"/>
      <c r="D957" s="79"/>
      <c r="E957" s="80"/>
      <c r="F957" s="81"/>
      <c r="G957" s="79"/>
      <c r="H957" s="80"/>
      <c r="I957" s="81"/>
      <c r="J957" s="79"/>
      <c r="K957" s="99"/>
      <c r="L957" s="81"/>
      <c r="M957" s="79"/>
      <c r="N957" s="99"/>
      <c r="O957" s="81"/>
    </row>
    <row r="958" spans="1:15" s="44" customFormat="1">
      <c r="A958" s="15"/>
      <c r="B958" s="73"/>
      <c r="C958" s="73"/>
      <c r="D958" s="74"/>
      <c r="E958" s="75"/>
      <c r="F958" s="76"/>
      <c r="G958" s="74"/>
      <c r="H958" s="75"/>
      <c r="I958" s="76"/>
      <c r="J958" s="74"/>
      <c r="K958" s="98"/>
      <c r="L958" s="76"/>
      <c r="M958" s="74"/>
      <c r="N958" s="98"/>
      <c r="O958" s="76"/>
    </row>
    <row r="959" spans="1:15" s="44" customFormat="1">
      <c r="A959" s="77"/>
      <c r="B959" s="78"/>
      <c r="C959" s="78"/>
      <c r="D959" s="79"/>
      <c r="E959" s="80"/>
      <c r="F959" s="81"/>
      <c r="G959" s="79"/>
      <c r="H959" s="80"/>
      <c r="I959" s="81"/>
      <c r="J959" s="79"/>
      <c r="K959" s="99"/>
      <c r="L959" s="81"/>
      <c r="M959" s="79"/>
      <c r="N959" s="99"/>
      <c r="O959" s="81"/>
    </row>
    <row r="960" spans="1:15" s="44" customFormat="1">
      <c r="A960" s="15"/>
      <c r="B960" s="73"/>
      <c r="C960" s="73"/>
      <c r="D960" s="74"/>
      <c r="E960" s="75"/>
      <c r="F960" s="76"/>
      <c r="G960" s="74"/>
      <c r="H960" s="75"/>
      <c r="I960" s="76"/>
      <c r="J960" s="74"/>
      <c r="K960" s="98"/>
      <c r="L960" s="76"/>
      <c r="M960" s="74"/>
      <c r="N960" s="98"/>
      <c r="O960" s="76"/>
    </row>
    <row r="961" spans="1:15" s="44" customFormat="1">
      <c r="A961" s="77"/>
      <c r="B961" s="78"/>
      <c r="C961" s="78"/>
      <c r="D961" s="79"/>
      <c r="E961" s="80"/>
      <c r="F961" s="81"/>
      <c r="G961" s="79"/>
      <c r="H961" s="80"/>
      <c r="I961" s="81"/>
      <c r="J961" s="79"/>
      <c r="K961" s="99"/>
      <c r="L961" s="81"/>
      <c r="M961" s="79"/>
      <c r="N961" s="99"/>
      <c r="O961" s="81"/>
    </row>
    <row r="962" spans="1:15" s="44" customFormat="1">
      <c r="A962" s="15"/>
      <c r="B962" s="73"/>
      <c r="C962" s="73"/>
      <c r="D962" s="74"/>
      <c r="E962" s="75"/>
      <c r="F962" s="76"/>
      <c r="G962" s="74"/>
      <c r="H962" s="75"/>
      <c r="I962" s="76"/>
      <c r="J962" s="74"/>
      <c r="K962" s="98"/>
      <c r="L962" s="76"/>
      <c r="M962" s="74"/>
      <c r="N962" s="98"/>
      <c r="O962" s="76"/>
    </row>
    <row r="963" spans="1:15" s="44" customFormat="1">
      <c r="A963" s="77"/>
      <c r="B963" s="78"/>
      <c r="C963" s="78"/>
      <c r="D963" s="79"/>
      <c r="E963" s="80"/>
      <c r="F963" s="81"/>
      <c r="G963" s="79"/>
      <c r="H963" s="80"/>
      <c r="I963" s="81"/>
      <c r="J963" s="79"/>
      <c r="K963" s="99"/>
      <c r="L963" s="81"/>
      <c r="M963" s="79"/>
      <c r="N963" s="99"/>
      <c r="O963" s="81"/>
    </row>
    <row r="964" spans="1:15" s="44" customFormat="1">
      <c r="A964" s="15"/>
      <c r="B964" s="73"/>
      <c r="C964" s="73"/>
      <c r="D964" s="74"/>
      <c r="E964" s="75"/>
      <c r="F964" s="76"/>
      <c r="G964" s="74"/>
      <c r="H964" s="75"/>
      <c r="I964" s="76"/>
      <c r="J964" s="74"/>
      <c r="K964" s="98"/>
      <c r="L964" s="76"/>
      <c r="M964" s="74"/>
      <c r="N964" s="98"/>
      <c r="O964" s="76"/>
    </row>
    <row r="965" spans="1:15" s="44" customFormat="1">
      <c r="A965" s="77"/>
      <c r="B965" s="78"/>
      <c r="C965" s="78"/>
      <c r="D965" s="79"/>
      <c r="E965" s="80"/>
      <c r="F965" s="81"/>
      <c r="G965" s="79"/>
      <c r="H965" s="80"/>
      <c r="I965" s="81"/>
      <c r="J965" s="79"/>
      <c r="K965" s="99"/>
      <c r="L965" s="81"/>
      <c r="M965" s="79"/>
      <c r="N965" s="99"/>
      <c r="O965" s="81"/>
    </row>
    <row r="966" spans="1:15" s="44" customFormat="1">
      <c r="A966" s="15"/>
      <c r="B966" s="73"/>
      <c r="C966" s="73"/>
      <c r="D966" s="74"/>
      <c r="E966" s="75"/>
      <c r="F966" s="76"/>
      <c r="G966" s="74"/>
      <c r="H966" s="75"/>
      <c r="I966" s="76"/>
      <c r="J966" s="74"/>
      <c r="K966" s="98"/>
      <c r="L966" s="76"/>
      <c r="M966" s="74"/>
      <c r="N966" s="98"/>
      <c r="O966" s="76"/>
    </row>
    <row r="967" spans="1:15" s="44" customFormat="1">
      <c r="A967" s="77"/>
      <c r="B967" s="78"/>
      <c r="C967" s="78"/>
      <c r="D967" s="79"/>
      <c r="E967" s="80"/>
      <c r="F967" s="81"/>
      <c r="G967" s="79"/>
      <c r="H967" s="80"/>
      <c r="I967" s="81"/>
      <c r="J967" s="79"/>
      <c r="K967" s="99"/>
      <c r="L967" s="81"/>
      <c r="M967" s="79"/>
      <c r="N967" s="99"/>
      <c r="O967" s="81"/>
    </row>
    <row r="968" spans="1:15" s="44" customFormat="1">
      <c r="A968" s="15"/>
      <c r="B968" s="73"/>
      <c r="C968" s="73"/>
      <c r="D968" s="74"/>
      <c r="E968" s="75"/>
      <c r="F968" s="76"/>
      <c r="G968" s="74"/>
      <c r="H968" s="75"/>
      <c r="I968" s="76"/>
      <c r="J968" s="74"/>
      <c r="K968" s="98"/>
      <c r="L968" s="76"/>
      <c r="M968" s="74"/>
      <c r="N968" s="98"/>
      <c r="O968" s="76"/>
    </row>
    <row r="969" spans="1:15" s="44" customFormat="1">
      <c r="A969" s="77"/>
      <c r="B969" s="78"/>
      <c r="C969" s="78"/>
      <c r="D969" s="79"/>
      <c r="E969" s="80"/>
      <c r="F969" s="81"/>
      <c r="G969" s="79"/>
      <c r="H969" s="80"/>
      <c r="I969" s="81"/>
      <c r="J969" s="79"/>
      <c r="K969" s="99"/>
      <c r="L969" s="81"/>
      <c r="M969" s="79"/>
      <c r="N969" s="99"/>
      <c r="O969" s="81"/>
    </row>
    <row r="970" spans="1:15" s="44" customFormat="1">
      <c r="A970" s="15"/>
      <c r="B970" s="73"/>
      <c r="C970" s="73"/>
      <c r="D970" s="74"/>
      <c r="E970" s="75"/>
      <c r="F970" s="76"/>
      <c r="G970" s="74"/>
      <c r="H970" s="75"/>
      <c r="I970" s="76"/>
      <c r="J970" s="74"/>
      <c r="K970" s="98"/>
      <c r="L970" s="76"/>
      <c r="M970" s="74"/>
      <c r="N970" s="98"/>
      <c r="O970" s="76"/>
    </row>
    <row r="971" spans="1:15" s="44" customFormat="1">
      <c r="A971" s="77"/>
      <c r="B971" s="78"/>
      <c r="C971" s="78"/>
      <c r="D971" s="79"/>
      <c r="E971" s="80"/>
      <c r="F971" s="81"/>
      <c r="G971" s="79"/>
      <c r="H971" s="80"/>
      <c r="I971" s="81"/>
      <c r="J971" s="79"/>
      <c r="K971" s="99"/>
      <c r="L971" s="81"/>
      <c r="M971" s="79"/>
      <c r="N971" s="99"/>
      <c r="O971" s="81"/>
    </row>
    <row r="972" spans="1:15" s="44" customFormat="1">
      <c r="A972" s="15"/>
      <c r="B972" s="73"/>
      <c r="C972" s="73"/>
      <c r="D972" s="74"/>
      <c r="E972" s="75"/>
      <c r="F972" s="76"/>
      <c r="G972" s="74"/>
      <c r="H972" s="75"/>
      <c r="I972" s="76"/>
      <c r="J972" s="74"/>
      <c r="K972" s="98"/>
      <c r="L972" s="76"/>
      <c r="M972" s="74"/>
      <c r="N972" s="98"/>
      <c r="O972" s="76"/>
    </row>
    <row r="973" spans="1:15" s="44" customFormat="1">
      <c r="A973" s="77"/>
      <c r="B973" s="78"/>
      <c r="C973" s="78"/>
      <c r="D973" s="79"/>
      <c r="E973" s="80"/>
      <c r="F973" s="81"/>
      <c r="G973" s="79"/>
      <c r="H973" s="80"/>
      <c r="I973" s="81"/>
      <c r="J973" s="79"/>
      <c r="K973" s="99"/>
      <c r="L973" s="81"/>
      <c r="M973" s="79"/>
      <c r="N973" s="99"/>
      <c r="O973" s="81"/>
    </row>
    <row r="974" spans="1:15" s="44" customFormat="1">
      <c r="A974" s="15"/>
      <c r="B974" s="73"/>
      <c r="C974" s="73"/>
      <c r="D974" s="74"/>
      <c r="E974" s="75"/>
      <c r="F974" s="76"/>
      <c r="G974" s="74"/>
      <c r="H974" s="75"/>
      <c r="I974" s="76"/>
      <c r="J974" s="74"/>
      <c r="K974" s="98"/>
      <c r="L974" s="76"/>
      <c r="M974" s="74"/>
      <c r="N974" s="98"/>
      <c r="O974" s="76"/>
    </row>
    <row r="975" spans="1:15" s="44" customFormat="1">
      <c r="A975" s="77"/>
      <c r="B975" s="78"/>
      <c r="C975" s="78"/>
      <c r="D975" s="79"/>
      <c r="E975" s="80"/>
      <c r="F975" s="81"/>
      <c r="G975" s="79"/>
      <c r="H975" s="80"/>
      <c r="I975" s="81"/>
      <c r="J975" s="79"/>
      <c r="K975" s="99"/>
      <c r="L975" s="81"/>
      <c r="M975" s="79"/>
      <c r="N975" s="99"/>
      <c r="O975" s="81"/>
    </row>
    <row r="976" spans="1:15" s="44" customFormat="1">
      <c r="A976" s="15"/>
      <c r="B976" s="73"/>
      <c r="C976" s="73"/>
      <c r="D976" s="74"/>
      <c r="E976" s="75"/>
      <c r="F976" s="76"/>
      <c r="G976" s="74"/>
      <c r="H976" s="75"/>
      <c r="I976" s="76"/>
      <c r="J976" s="74"/>
      <c r="K976" s="98"/>
      <c r="L976" s="76"/>
      <c r="M976" s="74"/>
      <c r="N976" s="98"/>
      <c r="O976" s="76"/>
    </row>
    <row r="977" spans="1:15" s="44" customFormat="1">
      <c r="A977" s="77"/>
      <c r="B977" s="78"/>
      <c r="C977" s="78"/>
      <c r="D977" s="79"/>
      <c r="E977" s="80"/>
      <c r="F977" s="81"/>
      <c r="G977" s="79"/>
      <c r="H977" s="80"/>
      <c r="I977" s="81"/>
      <c r="J977" s="79"/>
      <c r="K977" s="99"/>
      <c r="L977" s="81"/>
      <c r="M977" s="79"/>
      <c r="N977" s="99"/>
      <c r="O977" s="81"/>
    </row>
    <row r="978" spans="1:15" s="44" customFormat="1">
      <c r="A978" s="15"/>
      <c r="B978" s="73"/>
      <c r="C978" s="73"/>
      <c r="D978" s="74"/>
      <c r="E978" s="75"/>
      <c r="F978" s="76"/>
      <c r="G978" s="74"/>
      <c r="H978" s="75"/>
      <c r="I978" s="76"/>
      <c r="J978" s="74"/>
      <c r="K978" s="98"/>
      <c r="L978" s="76"/>
      <c r="M978" s="74"/>
      <c r="N978" s="98"/>
      <c r="O978" s="76"/>
    </row>
    <row r="979" spans="1:15" s="44" customFormat="1">
      <c r="A979" s="77"/>
      <c r="B979" s="78"/>
      <c r="C979" s="78"/>
      <c r="D979" s="79"/>
      <c r="E979" s="80"/>
      <c r="F979" s="81"/>
      <c r="G979" s="79"/>
      <c r="H979" s="80"/>
      <c r="I979" s="81"/>
      <c r="J979" s="79"/>
      <c r="K979" s="99"/>
      <c r="L979" s="81"/>
      <c r="M979" s="79"/>
      <c r="N979" s="99"/>
      <c r="O979" s="81"/>
    </row>
    <row r="980" spans="1:15" s="44" customFormat="1">
      <c r="A980" s="15"/>
      <c r="B980" s="73"/>
      <c r="C980" s="73"/>
      <c r="D980" s="74"/>
      <c r="E980" s="75"/>
      <c r="F980" s="76"/>
      <c r="G980" s="74"/>
      <c r="H980" s="75"/>
      <c r="I980" s="76"/>
      <c r="J980" s="74"/>
      <c r="K980" s="98"/>
      <c r="L980" s="76"/>
      <c r="M980" s="74"/>
      <c r="N980" s="98"/>
      <c r="O980" s="76"/>
    </row>
    <row r="981" spans="1:15" s="44" customFormat="1">
      <c r="A981" s="77"/>
      <c r="B981" s="78"/>
      <c r="C981" s="78"/>
      <c r="D981" s="79"/>
      <c r="E981" s="80"/>
      <c r="F981" s="81"/>
      <c r="G981" s="79"/>
      <c r="H981" s="80"/>
      <c r="I981" s="81"/>
      <c r="J981" s="79"/>
      <c r="K981" s="99"/>
      <c r="L981" s="81"/>
      <c r="M981" s="79"/>
      <c r="N981" s="99"/>
      <c r="O981" s="81"/>
    </row>
    <row r="982" spans="1:15" s="44" customFormat="1">
      <c r="A982" s="15"/>
      <c r="B982" s="73"/>
      <c r="C982" s="73"/>
      <c r="D982" s="74"/>
      <c r="E982" s="75"/>
      <c r="F982" s="76"/>
      <c r="G982" s="74"/>
      <c r="H982" s="75"/>
      <c r="I982" s="76"/>
      <c r="J982" s="74"/>
      <c r="K982" s="98"/>
      <c r="L982" s="76"/>
      <c r="M982" s="74"/>
      <c r="N982" s="98"/>
      <c r="O982" s="76"/>
    </row>
    <row r="983" spans="1:15" s="44" customFormat="1">
      <c r="A983" s="77"/>
      <c r="B983" s="78"/>
      <c r="C983" s="78"/>
      <c r="D983" s="79"/>
      <c r="E983" s="80"/>
      <c r="F983" s="81"/>
      <c r="G983" s="79"/>
      <c r="H983" s="80"/>
      <c r="I983" s="81"/>
      <c r="J983" s="79"/>
      <c r="K983" s="99"/>
      <c r="L983" s="81"/>
      <c r="M983" s="79"/>
      <c r="N983" s="99"/>
      <c r="O983" s="81"/>
    </row>
    <row r="984" spans="1:15" s="44" customFormat="1">
      <c r="A984" s="15"/>
      <c r="B984" s="73"/>
      <c r="C984" s="73"/>
      <c r="D984" s="74"/>
      <c r="E984" s="75"/>
      <c r="F984" s="76"/>
      <c r="G984" s="74"/>
      <c r="H984" s="75"/>
      <c r="I984" s="76"/>
      <c r="J984" s="74"/>
      <c r="K984" s="98"/>
      <c r="L984" s="76"/>
      <c r="M984" s="74"/>
      <c r="N984" s="98"/>
      <c r="O984" s="76"/>
    </row>
    <row r="985" spans="1:15" s="44" customFormat="1">
      <c r="A985" s="77"/>
      <c r="B985" s="78"/>
      <c r="C985" s="78"/>
      <c r="D985" s="79"/>
      <c r="E985" s="80"/>
      <c r="F985" s="81"/>
      <c r="G985" s="79"/>
      <c r="H985" s="80"/>
      <c r="I985" s="81"/>
      <c r="J985" s="79"/>
      <c r="K985" s="99"/>
      <c r="L985" s="81"/>
      <c r="M985" s="79"/>
      <c r="N985" s="99"/>
      <c r="O985" s="81"/>
    </row>
    <row r="986" spans="1:15" s="44" customFormat="1">
      <c r="A986" s="15"/>
      <c r="B986" s="73"/>
      <c r="C986" s="73"/>
      <c r="D986" s="74"/>
      <c r="E986" s="75"/>
      <c r="F986" s="76"/>
      <c r="G986" s="74"/>
      <c r="H986" s="75"/>
      <c r="I986" s="76"/>
      <c r="J986" s="74"/>
      <c r="K986" s="98"/>
      <c r="L986" s="76"/>
      <c r="M986" s="74"/>
      <c r="N986" s="98"/>
      <c r="O986" s="76"/>
    </row>
    <row r="987" spans="1:15" s="44" customFormat="1">
      <c r="A987" s="77"/>
      <c r="B987" s="78"/>
      <c r="C987" s="78"/>
      <c r="D987" s="79"/>
      <c r="E987" s="80"/>
      <c r="F987" s="81"/>
      <c r="G987" s="79"/>
      <c r="H987" s="80"/>
      <c r="I987" s="81"/>
      <c r="J987" s="79"/>
      <c r="K987" s="99"/>
      <c r="L987" s="81"/>
      <c r="M987" s="79"/>
      <c r="N987" s="99"/>
      <c r="O987" s="81"/>
    </row>
    <row r="988" spans="1:15" s="44" customFormat="1">
      <c r="A988" s="15"/>
      <c r="B988" s="73"/>
      <c r="C988" s="73"/>
      <c r="D988" s="74"/>
      <c r="E988" s="75"/>
      <c r="F988" s="76"/>
      <c r="G988" s="74"/>
      <c r="H988" s="75"/>
      <c r="I988" s="76"/>
      <c r="J988" s="74"/>
      <c r="K988" s="98"/>
      <c r="L988" s="76"/>
      <c r="M988" s="74"/>
      <c r="N988" s="98"/>
      <c r="O988" s="76"/>
    </row>
    <row r="989" spans="1:15" s="44" customFormat="1">
      <c r="A989" s="77"/>
      <c r="B989" s="78"/>
      <c r="C989" s="78"/>
      <c r="D989" s="79"/>
      <c r="E989" s="80"/>
      <c r="F989" s="81"/>
      <c r="G989" s="79"/>
      <c r="H989" s="80"/>
      <c r="I989" s="81"/>
      <c r="J989" s="79"/>
      <c r="K989" s="99"/>
      <c r="L989" s="81"/>
      <c r="M989" s="79"/>
      <c r="N989" s="99"/>
      <c r="O989" s="81"/>
    </row>
    <row r="990" spans="1:15" s="44" customFormat="1">
      <c r="A990" s="15"/>
      <c r="B990" s="73"/>
      <c r="C990" s="73"/>
      <c r="D990" s="74"/>
      <c r="E990" s="75"/>
      <c r="F990" s="76"/>
      <c r="G990" s="74"/>
      <c r="H990" s="75"/>
      <c r="I990" s="76"/>
      <c r="J990" s="74"/>
      <c r="K990" s="98"/>
      <c r="L990" s="76"/>
      <c r="M990" s="74"/>
      <c r="N990" s="98"/>
      <c r="O990" s="76"/>
    </row>
    <row r="991" spans="1:15" s="44" customFormat="1">
      <c r="A991" s="77"/>
      <c r="B991" s="78"/>
      <c r="C991" s="78"/>
      <c r="D991" s="79"/>
      <c r="E991" s="80"/>
      <c r="F991" s="81"/>
      <c r="G991" s="79"/>
      <c r="H991" s="80"/>
      <c r="I991" s="81"/>
      <c r="J991" s="79"/>
      <c r="K991" s="99"/>
      <c r="L991" s="81"/>
      <c r="M991" s="79"/>
      <c r="N991" s="99"/>
      <c r="O991" s="81"/>
    </row>
    <row r="992" spans="1:15" s="44" customFormat="1">
      <c r="A992" s="15"/>
      <c r="B992" s="73"/>
      <c r="C992" s="73"/>
      <c r="D992" s="74"/>
      <c r="E992" s="75"/>
      <c r="F992" s="76"/>
      <c r="G992" s="74"/>
      <c r="H992" s="75"/>
      <c r="I992" s="76"/>
      <c r="J992" s="74"/>
      <c r="K992" s="98"/>
      <c r="L992" s="76"/>
      <c r="M992" s="74"/>
      <c r="N992" s="98"/>
      <c r="O992" s="76"/>
    </row>
    <row r="993" spans="1:15" s="44" customFormat="1">
      <c r="A993" s="77"/>
      <c r="B993" s="78"/>
      <c r="C993" s="78"/>
      <c r="D993" s="79"/>
      <c r="E993" s="80"/>
      <c r="F993" s="81"/>
      <c r="G993" s="79"/>
      <c r="H993" s="80"/>
      <c r="I993" s="81"/>
      <c r="J993" s="79"/>
      <c r="K993" s="99"/>
      <c r="L993" s="81"/>
      <c r="M993" s="79"/>
      <c r="N993" s="99"/>
      <c r="O993" s="81"/>
    </row>
    <row r="994" spans="1:15" s="44" customFormat="1">
      <c r="A994" s="15"/>
      <c r="B994" s="73"/>
      <c r="C994" s="73"/>
      <c r="D994" s="74"/>
      <c r="E994" s="75"/>
      <c r="F994" s="76"/>
      <c r="G994" s="74"/>
      <c r="H994" s="75"/>
      <c r="I994" s="76"/>
      <c r="J994" s="74"/>
      <c r="K994" s="98"/>
      <c r="L994" s="76"/>
      <c r="M994" s="74"/>
      <c r="N994" s="98"/>
      <c r="O994" s="76"/>
    </row>
    <row r="995" spans="1:15" s="44" customFormat="1">
      <c r="A995" s="77"/>
      <c r="B995" s="78"/>
      <c r="C995" s="78"/>
      <c r="D995" s="79"/>
      <c r="E995" s="80"/>
      <c r="F995" s="81"/>
      <c r="G995" s="79"/>
      <c r="H995" s="80"/>
      <c r="I995" s="81"/>
      <c r="J995" s="79"/>
      <c r="K995" s="99"/>
      <c r="L995" s="81"/>
      <c r="M995" s="79"/>
      <c r="N995" s="99"/>
      <c r="O995" s="81"/>
    </row>
    <row r="996" spans="1:15" s="44" customFormat="1">
      <c r="A996" s="15"/>
      <c r="B996" s="73"/>
      <c r="C996" s="73"/>
      <c r="D996" s="74"/>
      <c r="E996" s="75"/>
      <c r="F996" s="76"/>
      <c r="G996" s="74"/>
      <c r="H996" s="75"/>
      <c r="I996" s="76"/>
      <c r="J996" s="74"/>
      <c r="K996" s="98"/>
      <c r="L996" s="76"/>
      <c r="M996" s="74"/>
      <c r="N996" s="98"/>
      <c r="O996" s="76"/>
    </row>
    <row r="997" spans="1:15" s="44" customFormat="1">
      <c r="A997" s="77"/>
      <c r="B997" s="78"/>
      <c r="C997" s="78"/>
      <c r="D997" s="79"/>
      <c r="E997" s="80"/>
      <c r="F997" s="81"/>
      <c r="G997" s="79"/>
      <c r="H997" s="80"/>
      <c r="I997" s="81"/>
      <c r="J997" s="79"/>
      <c r="K997" s="99"/>
      <c r="L997" s="81"/>
      <c r="M997" s="79"/>
      <c r="N997" s="99"/>
      <c r="O997" s="81"/>
    </row>
    <row r="998" spans="1:15" s="44" customFormat="1">
      <c r="A998" s="15"/>
      <c r="B998" s="73"/>
      <c r="C998" s="73"/>
      <c r="D998" s="74"/>
      <c r="E998" s="75"/>
      <c r="F998" s="76"/>
      <c r="G998" s="74"/>
      <c r="H998" s="75"/>
      <c r="I998" s="76"/>
      <c r="J998" s="74"/>
      <c r="K998" s="98"/>
      <c r="L998" s="76"/>
      <c r="M998" s="74"/>
      <c r="N998" s="98"/>
      <c r="O998" s="76"/>
    </row>
    <row r="999" spans="1:15" s="44" customFormat="1">
      <c r="A999" s="77"/>
      <c r="B999" s="78"/>
      <c r="C999" s="78"/>
      <c r="D999" s="79"/>
      <c r="E999" s="80"/>
      <c r="F999" s="81"/>
      <c r="G999" s="79"/>
      <c r="H999" s="80"/>
      <c r="I999" s="81"/>
      <c r="J999" s="79"/>
      <c r="K999" s="99"/>
      <c r="L999" s="81"/>
      <c r="M999" s="79"/>
      <c r="N999" s="99"/>
      <c r="O999" s="81"/>
    </row>
    <row r="1000" spans="1:15" s="44" customFormat="1">
      <c r="A1000" s="101"/>
      <c r="B1000" s="102"/>
      <c r="C1000" s="102"/>
      <c r="D1000" s="103"/>
      <c r="E1000" s="104"/>
      <c r="F1000" s="105"/>
      <c r="G1000" s="103"/>
      <c r="H1000" s="104"/>
      <c r="I1000" s="105"/>
      <c r="J1000" s="103"/>
      <c r="K1000" s="106"/>
      <c r="L1000" s="105"/>
      <c r="M1000" s="103"/>
      <c r="N1000" s="106"/>
      <c r="O1000" s="105"/>
    </row>
  </sheetData>
  <protectedRanges>
    <protectedRange sqref="A8:A43" name="区域1_2_1"/>
  </protectedRanges>
  <customSheetViews>
    <customSheetView guid="{A37D8FF2-64FE-4D03-A072-5C55028CA0E5}">
      <pane ySplit="7" topLeftCell="A17" activePane="bottomLeft" state="frozen"/>
      <selection pane="bottomLeft" activeCell="E26" sqref="E26"/>
      <pageMargins left="0.7" right="0.7" top="0.75" bottom="0.75" header="0.3" footer="0.3"/>
    </customSheetView>
    <customSheetView guid="{49F94A0E-0D24-42DC-9B9A-8AB8B2DEA003}">
      <pane ySplit="7" topLeftCell="A8" activePane="bottomRight" state="frozen"/>
      <selection pane="bottomRight" activeCell="A1001" sqref="A1001:IV65536"/>
      <pageMargins left="0.7" right="0.7" top="0.75" bottom="0.75" header="0.3" footer="0.3"/>
    </customSheetView>
  </customSheetViews>
  <mergeCells count="6">
    <mergeCell ref="A1:O1"/>
    <mergeCell ref="E4:F4"/>
    <mergeCell ref="D5:F5"/>
    <mergeCell ref="G5:I5"/>
    <mergeCell ref="J5:L5"/>
    <mergeCell ref="M5:O5"/>
  </mergeCells>
  <phoneticPr fontId="25" type="noConversion"/>
  <conditionalFormatting sqref="O3 I3:N4 G3:H3">
    <cfRule type="cellIs" dxfId="0" priority="1" stopIfTrue="1" operator="notEqual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J1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4.25"/>
  <cols>
    <col min="1" max="1" width="26.875" style="32" customWidth="1"/>
    <col min="2" max="2" width="10.75" style="32" customWidth="1"/>
    <col min="3" max="3" width="19.5" style="32" customWidth="1"/>
    <col min="4" max="4" width="10.375" style="32" customWidth="1"/>
    <col min="5" max="7" width="9" style="32"/>
    <col min="8" max="8" width="9" style="32" customWidth="1"/>
    <col min="9" max="9" width="32" style="33" hidden="1" customWidth="1"/>
    <col min="10" max="10" width="9" style="34" hidden="1" customWidth="1"/>
    <col min="11" max="16384" width="9" style="32"/>
  </cols>
  <sheetData>
    <row r="1" spans="1:10" ht="31.5" customHeight="1">
      <c r="A1" s="35" t="s">
        <v>14</v>
      </c>
      <c r="B1" s="35" t="s">
        <v>118</v>
      </c>
      <c r="C1" s="35" t="s">
        <v>119</v>
      </c>
      <c r="D1" s="35" t="s">
        <v>120</v>
      </c>
      <c r="J1" s="34">
        <v>1</v>
      </c>
    </row>
    <row r="2" spans="1:10" ht="17.25" customHeight="1">
      <c r="A2" s="36" t="s">
        <v>35</v>
      </c>
      <c r="B2" s="14">
        <v>1</v>
      </c>
      <c r="C2" s="37" t="s">
        <v>80</v>
      </c>
      <c r="D2" s="37">
        <v>0.66</v>
      </c>
      <c r="I2" s="33" t="str">
        <f t="shared" ref="I2:I33" si="0">A2&amp;B2</f>
        <v>无锡T料1.0配方（有回料）1</v>
      </c>
      <c r="J2" s="34">
        <f>IF(A2="","",COUNTIF(A$2:A2,A2))</f>
        <v>1</v>
      </c>
    </row>
    <row r="3" spans="1:10" ht="18.75" customHeight="1">
      <c r="A3" s="36" t="s">
        <v>35</v>
      </c>
      <c r="B3" s="14">
        <v>2</v>
      </c>
      <c r="C3" s="37">
        <v>7042</v>
      </c>
      <c r="D3" s="37">
        <v>0.21</v>
      </c>
      <c r="I3" s="33" t="str">
        <f t="shared" si="0"/>
        <v>无锡T料1.0配方（有回料）2</v>
      </c>
      <c r="J3" s="34">
        <f>IF(A3="","",COUNTIF(A$2:A3,A3))</f>
        <v>2</v>
      </c>
    </row>
    <row r="4" spans="1:10">
      <c r="A4" s="36" t="s">
        <v>35</v>
      </c>
      <c r="B4" s="14">
        <v>11</v>
      </c>
      <c r="C4" s="37" t="s">
        <v>93</v>
      </c>
      <c r="D4" s="37">
        <v>2.9000000000000001E-2</v>
      </c>
      <c r="I4" s="33" t="str">
        <f t="shared" si="0"/>
        <v>无锡T料1.0配方（有回料）11</v>
      </c>
      <c r="J4" s="34">
        <f>IF(A4="","",COUNTIF(A$2:A4,A4))</f>
        <v>3</v>
      </c>
    </row>
    <row r="5" spans="1:10">
      <c r="A5" s="36" t="s">
        <v>35</v>
      </c>
      <c r="B5" s="14">
        <v>7</v>
      </c>
      <c r="C5" s="37" t="s">
        <v>90</v>
      </c>
      <c r="D5" s="37">
        <v>2.8000000000000001E-2</v>
      </c>
      <c r="I5" s="33" t="str">
        <f t="shared" si="0"/>
        <v>无锡T料1.0配方（有回料）7</v>
      </c>
      <c r="J5" s="34">
        <f>IF(A5="","",COUNTIF(A$2:A5,A5))</f>
        <v>4</v>
      </c>
    </row>
    <row r="6" spans="1:10">
      <c r="A6" s="36" t="s">
        <v>35</v>
      </c>
      <c r="B6" s="14">
        <v>9</v>
      </c>
      <c r="C6" s="37" t="s">
        <v>91</v>
      </c>
      <c r="D6" s="37">
        <v>1.7000000000000001E-2</v>
      </c>
      <c r="I6" s="33" t="str">
        <f t="shared" si="0"/>
        <v>无锡T料1.0配方（有回料）9</v>
      </c>
      <c r="J6" s="34">
        <f>IF(A6="","",COUNTIF(A$2:A6,A6))</f>
        <v>5</v>
      </c>
    </row>
    <row r="7" spans="1:10">
      <c r="A7" s="36" t="s">
        <v>35</v>
      </c>
      <c r="B7" s="14">
        <v>18</v>
      </c>
      <c r="C7" s="37" t="s">
        <v>99</v>
      </c>
      <c r="D7" s="37">
        <v>5.6000000000000001E-2</v>
      </c>
      <c r="I7" s="33" t="str">
        <f t="shared" si="0"/>
        <v>无锡T料1.0配方（有回料）18</v>
      </c>
      <c r="J7" s="34">
        <f>IF(A7="","",COUNTIF(A$2:A7,A7))</f>
        <v>6</v>
      </c>
    </row>
    <row r="8" spans="1:10">
      <c r="A8" s="38"/>
      <c r="B8" s="39"/>
      <c r="C8" s="39"/>
      <c r="D8" s="39"/>
      <c r="I8" s="33" t="str">
        <f t="shared" si="0"/>
        <v/>
      </c>
      <c r="J8" s="34" t="str">
        <f>IF(A8="","",COUNTIF(A$2:A8,A8))</f>
        <v/>
      </c>
    </row>
    <row r="9" spans="1:10">
      <c r="A9" s="38"/>
      <c r="B9" s="39"/>
      <c r="C9" s="39"/>
      <c r="D9" s="39"/>
      <c r="I9" s="33" t="str">
        <f t="shared" si="0"/>
        <v/>
      </c>
      <c r="J9" s="34" t="str">
        <f>IF(A9="","",COUNTIF(A$2:A9,A9))</f>
        <v/>
      </c>
    </row>
    <row r="10" spans="1:10">
      <c r="A10" s="36" t="s">
        <v>34</v>
      </c>
      <c r="B10" s="14">
        <v>1</v>
      </c>
      <c r="C10" s="37" t="s">
        <v>80</v>
      </c>
      <c r="D10" s="37">
        <v>0.66</v>
      </c>
      <c r="I10" s="33" t="str">
        <f t="shared" si="0"/>
        <v>无锡T料1.1配方（无回料）1</v>
      </c>
      <c r="J10" s="34">
        <f>IF(A10="","",COUNTIF(A$2:A10,A10))</f>
        <v>1</v>
      </c>
    </row>
    <row r="11" spans="1:10">
      <c r="A11" s="36" t="s">
        <v>34</v>
      </c>
      <c r="B11" s="14">
        <v>2</v>
      </c>
      <c r="C11" s="37">
        <v>7042</v>
      </c>
      <c r="D11" s="37">
        <v>0.26600000000000001</v>
      </c>
      <c r="I11" s="33" t="str">
        <f t="shared" si="0"/>
        <v>无锡T料1.1配方（无回料）2</v>
      </c>
      <c r="J11" s="34">
        <f>IF(A11="","",COUNTIF(A$2:A11,A11))</f>
        <v>2</v>
      </c>
    </row>
    <row r="12" spans="1:10">
      <c r="A12" s="36" t="s">
        <v>34</v>
      </c>
      <c r="B12" s="14">
        <v>11</v>
      </c>
      <c r="C12" s="37" t="s">
        <v>93</v>
      </c>
      <c r="D12" s="37">
        <v>2.9000000000000001E-2</v>
      </c>
      <c r="I12" s="33" t="str">
        <f t="shared" si="0"/>
        <v>无锡T料1.1配方（无回料）11</v>
      </c>
      <c r="J12" s="34">
        <f>IF(A12="","",COUNTIF(A$2:A12,A12))</f>
        <v>3</v>
      </c>
    </row>
    <row r="13" spans="1:10">
      <c r="A13" s="36" t="s">
        <v>34</v>
      </c>
      <c r="B13" s="14">
        <v>9</v>
      </c>
      <c r="C13" s="37" t="s">
        <v>91</v>
      </c>
      <c r="D13" s="37">
        <v>1.7000000000000001E-2</v>
      </c>
      <c r="I13" s="33" t="str">
        <f t="shared" si="0"/>
        <v>无锡T料1.1配方（无回料）9</v>
      </c>
      <c r="J13" s="34">
        <f>IF(A13="","",COUNTIF(A$2:A13,A13))</f>
        <v>4</v>
      </c>
    </row>
    <row r="14" spans="1:10">
      <c r="A14" s="36" t="s">
        <v>34</v>
      </c>
      <c r="B14" s="14">
        <v>7</v>
      </c>
      <c r="C14" s="37" t="s">
        <v>90</v>
      </c>
      <c r="D14" s="37">
        <v>2.8000000000000001E-2</v>
      </c>
      <c r="I14" s="33" t="str">
        <f t="shared" si="0"/>
        <v>无锡T料1.1配方（无回料）7</v>
      </c>
      <c r="J14" s="34">
        <f>IF(A14="","",COUNTIF(A$2:A14,A14))</f>
        <v>5</v>
      </c>
    </row>
    <row r="15" spans="1:10">
      <c r="A15" s="38"/>
      <c r="B15" s="14">
        <v>36</v>
      </c>
      <c r="C15" s="40" t="s">
        <v>114</v>
      </c>
      <c r="D15" s="39"/>
      <c r="I15" s="33" t="str">
        <f t="shared" si="0"/>
        <v>36</v>
      </c>
      <c r="J15" s="34" t="str">
        <f>IF(A15="","",COUNTIF(A$2:A15,A15))</f>
        <v/>
      </c>
    </row>
    <row r="16" spans="1:10">
      <c r="A16" s="38"/>
      <c r="B16" s="14"/>
      <c r="C16" s="40"/>
      <c r="D16" s="39"/>
      <c r="I16" s="33" t="str">
        <f t="shared" si="0"/>
        <v/>
      </c>
      <c r="J16" s="34" t="str">
        <f>IF(A16="","",COUNTIF(A$2:A16,A16))</f>
        <v/>
      </c>
    </row>
    <row r="17" spans="1:10">
      <c r="A17" s="38"/>
      <c r="B17" s="39"/>
      <c r="C17" s="39"/>
      <c r="D17" s="39"/>
      <c r="I17" s="33" t="str">
        <f t="shared" si="0"/>
        <v/>
      </c>
      <c r="J17" s="34" t="str">
        <f>IF(A17="","",COUNTIF(A$2:A17,A17))</f>
        <v/>
      </c>
    </row>
    <row r="18" spans="1:10">
      <c r="A18" s="36" t="s">
        <v>33</v>
      </c>
      <c r="B18" s="14">
        <v>1</v>
      </c>
      <c r="C18" s="37" t="s">
        <v>80</v>
      </c>
      <c r="D18" s="37">
        <v>0.69</v>
      </c>
      <c r="I18" s="33" t="str">
        <f t="shared" si="0"/>
        <v>无锡X软料配方（无回料）1</v>
      </c>
      <c r="J18" s="34">
        <f>IF(A18="","",COUNTIF(A$2:A18,A18))</f>
        <v>1</v>
      </c>
    </row>
    <row r="19" spans="1:10">
      <c r="A19" s="36" t="s">
        <v>33</v>
      </c>
      <c r="B19" s="14">
        <v>2</v>
      </c>
      <c r="C19" s="37">
        <v>7042</v>
      </c>
      <c r="D19" s="37">
        <v>0.17299999999999999</v>
      </c>
      <c r="I19" s="33" t="str">
        <f t="shared" si="0"/>
        <v>无锡X软料配方（无回料）2</v>
      </c>
      <c r="J19" s="34">
        <f>IF(A19="","",COUNTIF(A$2:A19,A19))</f>
        <v>2</v>
      </c>
    </row>
    <row r="20" spans="1:10">
      <c r="A20" s="36" t="s">
        <v>33</v>
      </c>
      <c r="B20" s="14">
        <v>11</v>
      </c>
      <c r="C20" s="37" t="s">
        <v>93</v>
      </c>
      <c r="D20" s="37">
        <v>2.7E-2</v>
      </c>
      <c r="I20" s="33" t="str">
        <f t="shared" si="0"/>
        <v>无锡X软料配方（无回料）11</v>
      </c>
      <c r="J20" s="34">
        <f>IF(A20="","",COUNTIF(A$2:A20,A20))</f>
        <v>3</v>
      </c>
    </row>
    <row r="21" spans="1:10">
      <c r="A21" s="36" t="s">
        <v>33</v>
      </c>
      <c r="B21" s="14">
        <v>9</v>
      </c>
      <c r="C21" s="37" t="s">
        <v>91</v>
      </c>
      <c r="D21" s="37">
        <v>0.01</v>
      </c>
      <c r="I21" s="33" t="str">
        <f t="shared" si="0"/>
        <v>无锡X软料配方（无回料）9</v>
      </c>
      <c r="J21" s="34">
        <f>IF(A21="","",COUNTIF(A$2:A21,A21))</f>
        <v>4</v>
      </c>
    </row>
    <row r="22" spans="1:10">
      <c r="A22" s="36" t="s">
        <v>33</v>
      </c>
      <c r="B22" s="14">
        <v>4</v>
      </c>
      <c r="C22" s="37" t="s">
        <v>78</v>
      </c>
      <c r="D22" s="37">
        <v>0.1</v>
      </c>
      <c r="I22" s="33" t="str">
        <f t="shared" si="0"/>
        <v>无锡X软料配方（无回料）4</v>
      </c>
      <c r="J22" s="34">
        <f>IF(A22="","",COUNTIF(A$2:A22,A22))</f>
        <v>5</v>
      </c>
    </row>
    <row r="23" spans="1:10">
      <c r="A23" s="38" t="str">
        <f>IF(B23="","",#REF!)</f>
        <v/>
      </c>
      <c r="B23" s="39"/>
      <c r="C23" s="39"/>
      <c r="D23" s="39"/>
      <c r="I23" s="33" t="str">
        <f t="shared" si="0"/>
        <v/>
      </c>
      <c r="J23" s="34" t="str">
        <f>IF(A23="","",COUNTIF(A$2:A23,A23))</f>
        <v/>
      </c>
    </row>
    <row r="24" spans="1:10">
      <c r="A24" s="38" t="str">
        <f>IF(B24="","",A23)</f>
        <v/>
      </c>
      <c r="B24" s="39"/>
      <c r="C24" s="39"/>
      <c r="D24" s="39"/>
      <c r="I24" s="33" t="str">
        <f t="shared" si="0"/>
        <v/>
      </c>
      <c r="J24" s="34" t="str">
        <f>IF(A24="","",COUNTIF(A$2:A24,A24))</f>
        <v/>
      </c>
    </row>
    <row r="25" spans="1:10">
      <c r="A25" s="36" t="s">
        <v>32</v>
      </c>
      <c r="B25" s="39">
        <v>1</v>
      </c>
      <c r="C25" s="16" t="s">
        <v>80</v>
      </c>
      <c r="D25" s="16">
        <v>0.66669999999999996</v>
      </c>
      <c r="I25" s="33" t="str">
        <f t="shared" si="0"/>
        <v>青岛料（1.8次配方）3/17修改1</v>
      </c>
      <c r="J25" s="34">
        <f>IF(A25="","",COUNTIF(A$2:A25,A25))</f>
        <v>1</v>
      </c>
    </row>
    <row r="26" spans="1:10">
      <c r="A26" s="36" t="s">
        <v>32</v>
      </c>
      <c r="B26" s="14">
        <v>2</v>
      </c>
      <c r="C26" s="16">
        <v>7042</v>
      </c>
      <c r="D26" s="16">
        <v>0.15920000000000001</v>
      </c>
      <c r="I26" s="33" t="str">
        <f t="shared" si="0"/>
        <v>青岛料（1.8次配方）3/17修改2</v>
      </c>
      <c r="J26" s="34">
        <f>IF(A26="","",COUNTIF(A$2:A26,A26))</f>
        <v>2</v>
      </c>
    </row>
    <row r="27" spans="1:10">
      <c r="A27" s="36" t="s">
        <v>32</v>
      </c>
      <c r="B27" s="14">
        <v>3</v>
      </c>
      <c r="C27" s="16">
        <v>8320</v>
      </c>
      <c r="D27" s="16">
        <v>6.6699999999999995E-2</v>
      </c>
      <c r="I27" s="33" t="str">
        <f t="shared" si="0"/>
        <v>青岛料（1.8次配方）3/17修改3</v>
      </c>
      <c r="J27" s="34">
        <f>IF(A27="","",COUNTIF(A$2:A27,A27))</f>
        <v>3</v>
      </c>
    </row>
    <row r="28" spans="1:10">
      <c r="A28" s="36" t="s">
        <v>32</v>
      </c>
      <c r="B28" s="14">
        <v>10</v>
      </c>
      <c r="C28" s="16" t="s">
        <v>92</v>
      </c>
      <c r="D28" s="16">
        <v>2.9899999999999999E-2</v>
      </c>
      <c r="I28" s="33" t="str">
        <f t="shared" si="0"/>
        <v>青岛料（1.8次配方）3/17修改10</v>
      </c>
      <c r="J28" s="34">
        <f>IF(A28="","",COUNTIF(A$2:A28,A28))</f>
        <v>4</v>
      </c>
    </row>
    <row r="29" spans="1:10">
      <c r="A29" s="36" t="s">
        <v>32</v>
      </c>
      <c r="B29" s="14">
        <v>35</v>
      </c>
      <c r="C29" s="16" t="s">
        <v>113</v>
      </c>
      <c r="D29" s="16">
        <v>3.9800000000000002E-2</v>
      </c>
      <c r="I29" s="33" t="str">
        <f t="shared" si="0"/>
        <v>青岛料（1.8次配方）3/17修改35</v>
      </c>
      <c r="J29" s="34">
        <f>IF(A29="","",COUNTIF(A$2:A29,A29))</f>
        <v>5</v>
      </c>
    </row>
    <row r="30" spans="1:10">
      <c r="A30" s="36" t="s">
        <v>32</v>
      </c>
      <c r="B30" s="14">
        <v>34</v>
      </c>
      <c r="C30" s="16" t="s">
        <v>112</v>
      </c>
      <c r="D30" s="16">
        <v>5.0000000000000001E-3</v>
      </c>
      <c r="I30" s="33" t="str">
        <f t="shared" si="0"/>
        <v>青岛料（1.8次配方）3/17修改34</v>
      </c>
      <c r="J30" s="34">
        <f>IF(A30="","",COUNTIF(A$2:A30,A30))</f>
        <v>6</v>
      </c>
    </row>
    <row r="31" spans="1:10">
      <c r="A31" s="36" t="s">
        <v>32</v>
      </c>
      <c r="B31" s="14">
        <v>8</v>
      </c>
      <c r="C31" s="16">
        <v>6202</v>
      </c>
      <c r="D31" s="16">
        <v>2.98E-2</v>
      </c>
      <c r="I31" s="33" t="str">
        <f t="shared" si="0"/>
        <v>青岛料（1.8次配方）3/17修改8</v>
      </c>
      <c r="J31" s="34">
        <f>IF(A31="","",COUNTIF(A$2:A31,A31))</f>
        <v>7</v>
      </c>
    </row>
    <row r="32" spans="1:10">
      <c r="A32" s="36" t="s">
        <v>32</v>
      </c>
      <c r="B32" s="14">
        <v>9</v>
      </c>
      <c r="C32" s="16" t="s">
        <v>91</v>
      </c>
      <c r="D32" s="16">
        <v>2.8999999999999998E-3</v>
      </c>
      <c r="I32" s="33" t="str">
        <f t="shared" si="0"/>
        <v>青岛料（1.8次配方）3/17修改9</v>
      </c>
      <c r="J32" s="34">
        <f>IF(A32="","",COUNTIF(A$2:A32,A32))</f>
        <v>8</v>
      </c>
    </row>
    <row r="33" spans="1:10">
      <c r="A33" s="36" t="s">
        <v>32</v>
      </c>
      <c r="B33" s="14">
        <v>32</v>
      </c>
      <c r="C33" s="16" t="s">
        <v>110</v>
      </c>
      <c r="D33" s="16">
        <v>0.04</v>
      </c>
      <c r="I33" s="33" t="str">
        <f t="shared" si="0"/>
        <v>青岛料（1.8次配方）3/17修改32</v>
      </c>
      <c r="J33" s="34">
        <f>IF(A33="","",COUNTIF(A$2:A33,A33))</f>
        <v>9</v>
      </c>
    </row>
    <row r="34" spans="1:10">
      <c r="A34" s="36"/>
      <c r="B34" s="14"/>
      <c r="C34" s="16"/>
      <c r="D34" s="16"/>
      <c r="I34" s="33" t="str">
        <f t="shared" ref="I34:I65" si="1">A34&amp;B34</f>
        <v/>
      </c>
      <c r="J34" s="34" t="str">
        <f>IF(A34="","",COUNTIF(A$2:A34,A34))</f>
        <v/>
      </c>
    </row>
    <row r="35" spans="1:10">
      <c r="A35" s="38"/>
      <c r="B35" s="14"/>
      <c r="C35" s="7"/>
      <c r="D35" s="39"/>
      <c r="I35" s="33" t="str">
        <f t="shared" si="1"/>
        <v/>
      </c>
      <c r="J35" s="34" t="str">
        <f>IF(A35="","",COUNTIF(A$2:A35,A35))</f>
        <v/>
      </c>
    </row>
    <row r="36" spans="1:10">
      <c r="A36" s="36" t="s">
        <v>31</v>
      </c>
      <c r="B36" s="14">
        <v>1</v>
      </c>
      <c r="C36" s="16" t="s">
        <v>80</v>
      </c>
      <c r="D36" s="41">
        <v>0.67500000000000004</v>
      </c>
      <c r="I36" s="33" t="str">
        <f t="shared" si="1"/>
        <v>青岛料（1.9次配方）7042改1</v>
      </c>
      <c r="J36" s="34">
        <f>IF(A36="","",COUNTIF(A$2:A36,A36))</f>
        <v>1</v>
      </c>
    </row>
    <row r="37" spans="1:10">
      <c r="A37" s="36" t="s">
        <v>31</v>
      </c>
      <c r="B37" s="14">
        <v>2</v>
      </c>
      <c r="C37" s="16">
        <v>7042</v>
      </c>
      <c r="D37" s="41">
        <v>0.1474</v>
      </c>
      <c r="I37" s="33" t="str">
        <f t="shared" si="1"/>
        <v>青岛料（1.9次配方）7042改2</v>
      </c>
      <c r="J37" s="34">
        <f>IF(A37="","",COUNTIF(A$2:A37,A37))</f>
        <v>2</v>
      </c>
    </row>
    <row r="38" spans="1:10">
      <c r="A38" s="36" t="s">
        <v>31</v>
      </c>
      <c r="B38" s="39">
        <v>3</v>
      </c>
      <c r="C38" s="16">
        <v>8320</v>
      </c>
      <c r="D38" s="41">
        <v>6.5799999999999997E-2</v>
      </c>
      <c r="I38" s="33" t="str">
        <f t="shared" si="1"/>
        <v>青岛料（1.9次配方）7042改3</v>
      </c>
      <c r="J38" s="34">
        <f>IF(A38="","",COUNTIF(A$2:A38,A38))</f>
        <v>3</v>
      </c>
    </row>
    <row r="39" spans="1:10">
      <c r="A39" s="36" t="s">
        <v>31</v>
      </c>
      <c r="B39" s="39">
        <v>10</v>
      </c>
      <c r="C39" s="16" t="s">
        <v>92</v>
      </c>
      <c r="D39" s="41">
        <v>3.4500000000000003E-2</v>
      </c>
      <c r="I39" s="33" t="str">
        <f t="shared" si="1"/>
        <v>青岛料（1.9次配方）7042改10</v>
      </c>
      <c r="J39" s="34">
        <f>IF(A39="","",COUNTIF(A$2:A39,A39))</f>
        <v>4</v>
      </c>
    </row>
    <row r="40" spans="1:10">
      <c r="A40" s="36" t="s">
        <v>31</v>
      </c>
      <c r="B40" s="39">
        <v>35</v>
      </c>
      <c r="C40" s="16" t="s">
        <v>113</v>
      </c>
      <c r="D40" s="41">
        <v>3.9300000000000002E-2</v>
      </c>
      <c r="I40" s="33" t="str">
        <f t="shared" si="1"/>
        <v>青岛料（1.9次配方）7042改35</v>
      </c>
      <c r="J40" s="34">
        <f>IF(A40="","",COUNTIF(A$2:A40,A40))</f>
        <v>5</v>
      </c>
    </row>
    <row r="41" spans="1:10">
      <c r="A41" s="36" t="s">
        <v>31</v>
      </c>
      <c r="B41" s="14">
        <v>34</v>
      </c>
      <c r="C41" s="16" t="s">
        <v>112</v>
      </c>
      <c r="D41" s="41">
        <v>5.0000000000000001E-3</v>
      </c>
      <c r="I41" s="33" t="str">
        <f t="shared" si="1"/>
        <v>青岛料（1.9次配方）7042改34</v>
      </c>
      <c r="J41" s="34">
        <f>IF(A41="","",COUNTIF(A$2:A41,A41))</f>
        <v>6</v>
      </c>
    </row>
    <row r="42" spans="1:10">
      <c r="A42" s="36" t="s">
        <v>31</v>
      </c>
      <c r="B42" s="14">
        <v>8</v>
      </c>
      <c r="C42" s="16">
        <v>6202</v>
      </c>
      <c r="D42" s="41">
        <v>2.9499999999999998E-2</v>
      </c>
      <c r="I42" s="33" t="str">
        <f t="shared" si="1"/>
        <v>青岛料（1.9次配方）7042改8</v>
      </c>
      <c r="J42" s="34">
        <f>IF(A42="","",COUNTIF(A$2:A42,A42))</f>
        <v>7</v>
      </c>
    </row>
    <row r="43" spans="1:10">
      <c r="A43" s="36" t="s">
        <v>31</v>
      </c>
      <c r="B43" s="14">
        <v>9</v>
      </c>
      <c r="C43" s="16" t="s">
        <v>91</v>
      </c>
      <c r="D43" s="41">
        <v>3.5000000000000001E-3</v>
      </c>
      <c r="I43" s="33" t="str">
        <f t="shared" si="1"/>
        <v>青岛料（1.9次配方）7042改9</v>
      </c>
      <c r="J43" s="34">
        <f>IF(A43="","",COUNTIF(A$2:A43,A43))</f>
        <v>8</v>
      </c>
    </row>
    <row r="44" spans="1:10">
      <c r="A44" s="36" t="s">
        <v>31</v>
      </c>
      <c r="B44" s="14">
        <v>32</v>
      </c>
      <c r="C44" s="16" t="s">
        <v>110</v>
      </c>
      <c r="D44" s="41">
        <v>0.04</v>
      </c>
      <c r="I44" s="33" t="str">
        <f t="shared" si="1"/>
        <v>青岛料（1.9次配方）7042改32</v>
      </c>
      <c r="J44" s="34">
        <f>IF(A44="","",COUNTIF(A$2:A44,A44))</f>
        <v>9</v>
      </c>
    </row>
    <row r="45" spans="1:10">
      <c r="A45" s="38"/>
      <c r="B45" s="14"/>
      <c r="C45" s="7"/>
      <c r="D45" s="39"/>
      <c r="I45" s="33" t="str">
        <f t="shared" si="1"/>
        <v/>
      </c>
      <c r="J45" s="34" t="str">
        <f>IF(A45="","",COUNTIF(A$2:A45,A45))</f>
        <v/>
      </c>
    </row>
    <row r="46" spans="1:10">
      <c r="A46" s="38"/>
      <c r="B46" s="14"/>
      <c r="C46" s="7"/>
      <c r="D46" s="39"/>
      <c r="I46" s="33" t="str">
        <f t="shared" si="1"/>
        <v/>
      </c>
      <c r="J46" s="34" t="str">
        <f>IF(A46="","",COUNTIF(A$2:A46,A46))</f>
        <v/>
      </c>
    </row>
    <row r="47" spans="1:10">
      <c r="A47" s="36" t="s">
        <v>30</v>
      </c>
      <c r="B47" s="14">
        <v>1</v>
      </c>
      <c r="C47" s="16" t="s">
        <v>80</v>
      </c>
      <c r="D47" s="16">
        <v>0.67669999999999997</v>
      </c>
      <c r="I47" s="33" t="str">
        <f t="shared" si="1"/>
        <v>青岛料（2.0次配方）8320改1</v>
      </c>
      <c r="J47" s="34">
        <f>IF(A47="","",COUNTIF(A$2:A47,A47))</f>
        <v>1</v>
      </c>
    </row>
    <row r="48" spans="1:10">
      <c r="A48" s="36" t="s">
        <v>30</v>
      </c>
      <c r="B48" s="14">
        <v>3</v>
      </c>
      <c r="C48" s="16">
        <v>8320</v>
      </c>
      <c r="D48" s="16">
        <v>0.2039</v>
      </c>
      <c r="I48" s="33" t="str">
        <f t="shared" si="1"/>
        <v>青岛料（2.0次配方）8320改3</v>
      </c>
      <c r="J48" s="34">
        <f>IF(A48="","",COUNTIF(A$2:A48,A48))</f>
        <v>2</v>
      </c>
    </row>
    <row r="49" spans="1:10">
      <c r="A49" s="36" t="s">
        <v>30</v>
      </c>
      <c r="B49" s="14">
        <v>10</v>
      </c>
      <c r="C49" s="16" t="s">
        <v>92</v>
      </c>
      <c r="D49" s="16">
        <v>1.9900000000000001E-2</v>
      </c>
      <c r="I49" s="33" t="str">
        <f t="shared" si="1"/>
        <v>青岛料（2.0次配方）8320改10</v>
      </c>
      <c r="J49" s="34">
        <f>IF(A49="","",COUNTIF(A$2:A49,A49))</f>
        <v>3</v>
      </c>
    </row>
    <row r="50" spans="1:10">
      <c r="A50" s="36" t="s">
        <v>30</v>
      </c>
      <c r="B50" s="14">
        <v>34</v>
      </c>
      <c r="C50" s="16" t="s">
        <v>112</v>
      </c>
      <c r="D50" s="16">
        <v>5.0000000000000001E-3</v>
      </c>
      <c r="I50" s="33" t="str">
        <f t="shared" si="1"/>
        <v>青岛料（2.0次配方）8320改34</v>
      </c>
      <c r="J50" s="34">
        <f>IF(A50="","",COUNTIF(A$2:A50,A50))</f>
        <v>4</v>
      </c>
    </row>
    <row r="51" spans="1:10">
      <c r="A51" s="36" t="s">
        <v>30</v>
      </c>
      <c r="B51" s="14">
        <v>8</v>
      </c>
      <c r="C51" s="16">
        <v>6202</v>
      </c>
      <c r="D51" s="16">
        <v>8.9499999999999996E-2</v>
      </c>
      <c r="I51" s="33" t="str">
        <f t="shared" si="1"/>
        <v>青岛料（2.0次配方）8320改8</v>
      </c>
      <c r="J51" s="34">
        <f>IF(A51="","",COUNTIF(A$2:A51,A51))</f>
        <v>5</v>
      </c>
    </row>
    <row r="52" spans="1:10">
      <c r="A52" s="36" t="s">
        <v>30</v>
      </c>
      <c r="B52" s="14">
        <v>9</v>
      </c>
      <c r="C52" s="16" t="s">
        <v>91</v>
      </c>
      <c r="D52" s="16">
        <v>5.0000000000000001E-3</v>
      </c>
      <c r="I52" s="33" t="str">
        <f t="shared" si="1"/>
        <v>青岛料（2.0次配方）8320改9</v>
      </c>
      <c r="J52" s="34">
        <f>IF(A52="","",COUNTIF(A$2:A52,A52))</f>
        <v>6</v>
      </c>
    </row>
    <row r="53" spans="1:10">
      <c r="A53" s="36" t="s">
        <v>30</v>
      </c>
      <c r="B53" s="39">
        <v>32</v>
      </c>
      <c r="C53" s="16" t="s">
        <v>110</v>
      </c>
      <c r="D53" s="16">
        <v>0.04</v>
      </c>
      <c r="I53" s="33" t="str">
        <f t="shared" si="1"/>
        <v>青岛料（2.0次配方）8320改32</v>
      </c>
      <c r="J53" s="34">
        <f>IF(A53="","",COUNTIF(A$2:A53,A53))</f>
        <v>7</v>
      </c>
    </row>
    <row r="54" spans="1:10">
      <c r="A54" s="38"/>
      <c r="B54" s="39"/>
      <c r="C54" s="39"/>
      <c r="D54" s="39"/>
      <c r="I54" s="33" t="str">
        <f t="shared" si="1"/>
        <v/>
      </c>
      <c r="J54" s="34" t="str">
        <f>IF(A54="","",COUNTIF(A$2:A54,A54))</f>
        <v/>
      </c>
    </row>
    <row r="55" spans="1:10">
      <c r="A55" s="38"/>
      <c r="B55" s="39"/>
      <c r="C55" s="39"/>
      <c r="D55" s="39"/>
      <c r="I55" s="33" t="str">
        <f t="shared" si="1"/>
        <v/>
      </c>
      <c r="J55" s="34" t="str">
        <f>IF(A55="","",COUNTIF(A$2:A55,A55))</f>
        <v/>
      </c>
    </row>
    <row r="56" spans="1:10">
      <c r="A56" s="36" t="s">
        <v>29</v>
      </c>
      <c r="B56" s="14">
        <v>1</v>
      </c>
      <c r="C56" s="16" t="s">
        <v>80</v>
      </c>
      <c r="D56" s="16">
        <v>0.69</v>
      </c>
      <c r="I56" s="33" t="str">
        <f t="shared" si="1"/>
        <v>扬州粒子老配方（7042代替回料）1</v>
      </c>
      <c r="J56" s="34">
        <f>IF(A56="","",COUNTIF(A$2:A56,A56))</f>
        <v>1</v>
      </c>
    </row>
    <row r="57" spans="1:10">
      <c r="A57" s="36" t="s">
        <v>29</v>
      </c>
      <c r="B57" s="14">
        <v>2</v>
      </c>
      <c r="C57" s="16">
        <v>7042</v>
      </c>
      <c r="D57" s="16">
        <v>0.08</v>
      </c>
      <c r="I57" s="33" t="str">
        <f t="shared" si="1"/>
        <v>扬州粒子老配方（7042代替回料）2</v>
      </c>
      <c r="J57" s="34">
        <f>IF(A57="","",COUNTIF(A$2:A57,A57))</f>
        <v>2</v>
      </c>
    </row>
    <row r="58" spans="1:10">
      <c r="A58" s="36" t="s">
        <v>29</v>
      </c>
      <c r="B58" s="14">
        <v>11</v>
      </c>
      <c r="C58" s="16" t="s">
        <v>93</v>
      </c>
      <c r="D58" s="16">
        <v>0.03</v>
      </c>
      <c r="I58" s="33" t="str">
        <f t="shared" si="1"/>
        <v>扬州粒子老配方（7042代替回料）11</v>
      </c>
      <c r="J58" s="34">
        <f>IF(A58="","",COUNTIF(A$2:A58,A58))</f>
        <v>3</v>
      </c>
    </row>
    <row r="59" spans="1:10">
      <c r="A59" s="36" t="s">
        <v>29</v>
      </c>
      <c r="B59" s="14">
        <v>7</v>
      </c>
      <c r="C59" s="16" t="s">
        <v>90</v>
      </c>
      <c r="D59" s="16">
        <v>0.182</v>
      </c>
      <c r="I59" s="33" t="str">
        <f t="shared" si="1"/>
        <v>扬州粒子老配方（7042代替回料）7</v>
      </c>
      <c r="J59" s="34">
        <f>IF(A59="","",COUNTIF(A$2:A59,A59))</f>
        <v>4</v>
      </c>
    </row>
    <row r="60" spans="1:10">
      <c r="A60" s="36" t="s">
        <v>29</v>
      </c>
      <c r="B60" s="14">
        <v>34</v>
      </c>
      <c r="C60" s="16" t="s">
        <v>112</v>
      </c>
      <c r="D60" s="16">
        <v>3.0000000000000001E-3</v>
      </c>
      <c r="I60" s="33" t="str">
        <f t="shared" si="1"/>
        <v>扬州粒子老配方（7042代替回料）34</v>
      </c>
      <c r="J60" s="34">
        <f>IF(A60="","",COUNTIF(A$2:A60,A60))</f>
        <v>5</v>
      </c>
    </row>
    <row r="61" spans="1:10">
      <c r="A61" s="36" t="s">
        <v>29</v>
      </c>
      <c r="B61" s="14">
        <v>9</v>
      </c>
      <c r="C61" s="16" t="s">
        <v>91</v>
      </c>
      <c r="D61" s="16">
        <v>1.4999999999999999E-2</v>
      </c>
      <c r="I61" s="33" t="str">
        <f t="shared" si="1"/>
        <v>扬州粒子老配方（7042代替回料）9</v>
      </c>
      <c r="J61" s="34">
        <f>IF(A61="","",COUNTIF(A$2:A61,A61))</f>
        <v>6</v>
      </c>
    </row>
    <row r="62" spans="1:10">
      <c r="A62" s="36" t="s">
        <v>29</v>
      </c>
      <c r="B62" s="39">
        <v>32</v>
      </c>
      <c r="C62" s="16" t="s">
        <v>110</v>
      </c>
      <c r="D62" s="16">
        <v>0.04</v>
      </c>
      <c r="I62" s="33" t="str">
        <f t="shared" si="1"/>
        <v>扬州粒子老配方（7042代替回料）32</v>
      </c>
      <c r="J62" s="34">
        <f>IF(A62="","",COUNTIF(A$2:A62,A62))</f>
        <v>7</v>
      </c>
    </row>
    <row r="63" spans="1:10">
      <c r="A63" s="38"/>
      <c r="B63" s="39"/>
      <c r="C63" s="39"/>
      <c r="D63" s="39"/>
      <c r="I63" s="33" t="str">
        <f t="shared" si="1"/>
        <v/>
      </c>
      <c r="J63" s="34" t="str">
        <f>IF(A63="","",COUNTIF(A$2:A63,A63))</f>
        <v/>
      </c>
    </row>
    <row r="64" spans="1:10">
      <c r="A64" s="38"/>
      <c r="B64" s="39"/>
      <c r="C64" s="39"/>
      <c r="D64" s="39"/>
      <c r="I64" s="33" t="str">
        <f t="shared" si="1"/>
        <v/>
      </c>
      <c r="J64" s="34" t="str">
        <f>IF(A64="","",COUNTIF(A$2:A64,A64))</f>
        <v/>
      </c>
    </row>
    <row r="65" spans="1:10">
      <c r="A65" s="36" t="s">
        <v>17</v>
      </c>
      <c r="B65" s="14">
        <v>1</v>
      </c>
      <c r="C65" s="16" t="s">
        <v>80</v>
      </c>
      <c r="D65" s="16">
        <v>0.68589999999999995</v>
      </c>
      <c r="I65" s="33" t="str">
        <f t="shared" si="1"/>
        <v>扬州软粒子（7042代替回料）1</v>
      </c>
      <c r="J65" s="34">
        <f>IF(A65="","",COUNTIF(A$2:A65,A65))</f>
        <v>1</v>
      </c>
    </row>
    <row r="66" spans="1:10">
      <c r="A66" s="36" t="s">
        <v>17</v>
      </c>
      <c r="B66" s="14">
        <v>2</v>
      </c>
      <c r="C66" s="16">
        <v>7042</v>
      </c>
      <c r="D66" s="16">
        <v>0.17199999999999999</v>
      </c>
      <c r="I66" s="33" t="str">
        <f t="shared" ref="I66:I97" si="2">A66&amp;B66</f>
        <v>扬州软粒子（7042代替回料）2</v>
      </c>
      <c r="J66" s="34">
        <f>IF(A66="","",COUNTIF(A$2:A66,A66))</f>
        <v>2</v>
      </c>
    </row>
    <row r="67" spans="1:10">
      <c r="A67" s="36" t="s">
        <v>17</v>
      </c>
      <c r="B67" s="14">
        <v>11</v>
      </c>
      <c r="C67" s="16" t="s">
        <v>93</v>
      </c>
      <c r="D67" s="16">
        <v>2.6800000000000001E-2</v>
      </c>
      <c r="I67" s="33" t="str">
        <f t="shared" si="2"/>
        <v>扬州软粒子（7042代替回料）11</v>
      </c>
      <c r="J67" s="34">
        <f>IF(A67="","",COUNTIF(A$2:A67,A67))</f>
        <v>3</v>
      </c>
    </row>
    <row r="68" spans="1:10">
      <c r="A68" s="36" t="s">
        <v>17</v>
      </c>
      <c r="B68" s="14">
        <v>34</v>
      </c>
      <c r="C68" s="16" t="s">
        <v>112</v>
      </c>
      <c r="D68" s="16">
        <v>6.0000000000000001E-3</v>
      </c>
      <c r="I68" s="33" t="str">
        <f t="shared" si="2"/>
        <v>扬州软粒子（7042代替回料）34</v>
      </c>
      <c r="J68" s="34">
        <f>IF(A68="","",COUNTIF(A$2:A68,A68))</f>
        <v>4</v>
      </c>
    </row>
    <row r="69" spans="1:10">
      <c r="A69" s="36" t="s">
        <v>17</v>
      </c>
      <c r="B69" s="14">
        <v>9</v>
      </c>
      <c r="C69" s="16" t="s">
        <v>91</v>
      </c>
      <c r="D69" s="16">
        <v>9.9000000000000008E-3</v>
      </c>
      <c r="I69" s="33" t="str">
        <f t="shared" si="2"/>
        <v>扬州软粒子（7042代替回料）9</v>
      </c>
      <c r="J69" s="34">
        <f>IF(A69="","",COUNTIF(A$2:A69,A69))</f>
        <v>5</v>
      </c>
    </row>
    <row r="70" spans="1:10">
      <c r="A70" s="36" t="s">
        <v>17</v>
      </c>
      <c r="B70" s="14">
        <v>4</v>
      </c>
      <c r="C70" s="16" t="s">
        <v>121</v>
      </c>
      <c r="D70" s="16">
        <v>9.9400000000000002E-2</v>
      </c>
      <c r="I70" s="33" t="str">
        <f t="shared" si="2"/>
        <v>扬州软粒子（7042代替回料）4</v>
      </c>
      <c r="J70" s="34">
        <f>IF(A70="","",COUNTIF(A$2:A70,A70))</f>
        <v>6</v>
      </c>
    </row>
    <row r="71" spans="1:10">
      <c r="A71" s="36" t="s">
        <v>17</v>
      </c>
      <c r="B71" s="39">
        <v>32</v>
      </c>
      <c r="C71" s="16" t="s">
        <v>110</v>
      </c>
      <c r="D71" s="16">
        <v>0.04</v>
      </c>
      <c r="I71" s="33" t="str">
        <f t="shared" si="2"/>
        <v>扬州软粒子（7042代替回料）32</v>
      </c>
      <c r="J71" s="34">
        <f>IF(A71="","",COUNTIF(A$2:A71,A71))</f>
        <v>7</v>
      </c>
    </row>
    <row r="72" spans="1:10">
      <c r="A72" s="38"/>
      <c r="B72" s="39"/>
      <c r="C72" s="39"/>
      <c r="D72" s="39"/>
      <c r="I72" s="33" t="str">
        <f t="shared" si="2"/>
        <v/>
      </c>
      <c r="J72" s="34" t="str">
        <f>IF(A72="","",COUNTIF(A$2:A72,A72))</f>
        <v/>
      </c>
    </row>
    <row r="73" spans="1:10">
      <c r="A73" s="38"/>
      <c r="B73" s="39"/>
      <c r="C73" s="39"/>
      <c r="D73" s="39"/>
      <c r="I73" s="33" t="str">
        <f t="shared" si="2"/>
        <v/>
      </c>
      <c r="J73" s="34" t="str">
        <f>IF(A73="","",COUNTIF(A$2:A73,A73))</f>
        <v/>
      </c>
    </row>
    <row r="74" spans="1:10">
      <c r="A74" s="36" t="s">
        <v>28</v>
      </c>
      <c r="B74" s="14">
        <v>1</v>
      </c>
      <c r="C74" s="16" t="s">
        <v>80</v>
      </c>
      <c r="D74" s="16">
        <v>0.68789999999999996</v>
      </c>
      <c r="I74" s="33" t="str">
        <f t="shared" si="2"/>
        <v>扬州粒子1.1配方（高拉伸）1</v>
      </c>
      <c r="J74" s="34">
        <f>IF(A74="","",COUNTIF(A$2:A74,A74))</f>
        <v>1</v>
      </c>
    </row>
    <row r="75" spans="1:10">
      <c r="A75" s="36" t="s">
        <v>28</v>
      </c>
      <c r="B75" s="14">
        <v>2</v>
      </c>
      <c r="C75" s="16">
        <v>7042</v>
      </c>
      <c r="D75" s="16">
        <v>0.17249999999999999</v>
      </c>
      <c r="I75" s="33" t="str">
        <f t="shared" si="2"/>
        <v>扬州粒子1.1配方（高拉伸）2</v>
      </c>
      <c r="J75" s="34">
        <f>IF(A75="","",COUNTIF(A$2:A75,A75))</f>
        <v>2</v>
      </c>
    </row>
    <row r="76" spans="1:10">
      <c r="A76" s="36" t="s">
        <v>28</v>
      </c>
      <c r="B76" s="14">
        <v>11</v>
      </c>
      <c r="C76" s="16" t="s">
        <v>93</v>
      </c>
      <c r="D76" s="16">
        <v>2.69E-2</v>
      </c>
      <c r="I76" s="33" t="str">
        <f t="shared" si="2"/>
        <v>扬州粒子1.1配方（高拉伸）11</v>
      </c>
      <c r="J76" s="34">
        <f>IF(A76="","",COUNTIF(A$2:A76,A76))</f>
        <v>3</v>
      </c>
    </row>
    <row r="77" spans="1:10">
      <c r="A77" s="36" t="s">
        <v>28</v>
      </c>
      <c r="B77" s="14">
        <v>4</v>
      </c>
      <c r="C77" s="16" t="s">
        <v>78</v>
      </c>
      <c r="D77" s="16">
        <v>9.9699999999999997E-2</v>
      </c>
      <c r="I77" s="33" t="str">
        <f t="shared" si="2"/>
        <v>扬州粒子1.1配方（高拉伸）4</v>
      </c>
      <c r="J77" s="34">
        <f>IF(A77="","",COUNTIF(A$2:A77,A77))</f>
        <v>4</v>
      </c>
    </row>
    <row r="78" spans="1:10">
      <c r="A78" s="36" t="s">
        <v>28</v>
      </c>
      <c r="B78" s="14">
        <v>9</v>
      </c>
      <c r="C78" s="16" t="s">
        <v>91</v>
      </c>
      <c r="D78" s="16">
        <v>0.01</v>
      </c>
      <c r="I78" s="33" t="str">
        <f t="shared" si="2"/>
        <v>扬州粒子1.1配方（高拉伸）9</v>
      </c>
      <c r="J78" s="34">
        <f>IF(A78="","",COUNTIF(A$2:A78,A78))</f>
        <v>5</v>
      </c>
    </row>
    <row r="79" spans="1:10">
      <c r="A79" s="36" t="s">
        <v>28</v>
      </c>
      <c r="B79" s="14">
        <v>34</v>
      </c>
      <c r="C79" s="16" t="s">
        <v>112</v>
      </c>
      <c r="D79" s="16">
        <v>3.0000000000000001E-3</v>
      </c>
      <c r="I79" s="33" t="str">
        <f t="shared" si="2"/>
        <v>扬州粒子1.1配方（高拉伸）34</v>
      </c>
      <c r="J79" s="34">
        <f>IF(A79="","",COUNTIF(A$2:A79,A79))</f>
        <v>6</v>
      </c>
    </row>
    <row r="80" spans="1:10">
      <c r="A80" s="36" t="s">
        <v>28</v>
      </c>
      <c r="B80" s="39">
        <v>32</v>
      </c>
      <c r="C80" s="16" t="s">
        <v>110</v>
      </c>
      <c r="D80" s="16">
        <v>0.04</v>
      </c>
      <c r="I80" s="33" t="str">
        <f t="shared" si="2"/>
        <v>扬州粒子1.1配方（高拉伸）32</v>
      </c>
      <c r="J80" s="34">
        <f>IF(A80="","",COUNTIF(A$2:A80,A80))</f>
        <v>7</v>
      </c>
    </row>
    <row r="81" spans="1:10">
      <c r="A81" s="38"/>
      <c r="B81" s="39"/>
      <c r="C81" s="39"/>
      <c r="D81" s="39"/>
      <c r="I81" s="33" t="str">
        <f t="shared" si="2"/>
        <v/>
      </c>
      <c r="J81" s="34" t="str">
        <f>IF(A81="","",COUNTIF(A$2:A81,A81))</f>
        <v/>
      </c>
    </row>
    <row r="82" spans="1:10">
      <c r="A82" s="38"/>
      <c r="B82" s="39"/>
      <c r="C82" s="39"/>
      <c r="D82" s="39"/>
      <c r="I82" s="33" t="str">
        <f t="shared" si="2"/>
        <v/>
      </c>
      <c r="J82" s="34" t="str">
        <f>IF(A82="","",COUNTIF(A$2:A82,A82))</f>
        <v/>
      </c>
    </row>
    <row r="83" spans="1:10">
      <c r="A83" s="36" t="s">
        <v>27</v>
      </c>
      <c r="B83" s="14">
        <v>15</v>
      </c>
      <c r="C83" s="16">
        <v>52518</v>
      </c>
      <c r="D83" s="16">
        <v>1</v>
      </c>
      <c r="I83" s="33" t="str">
        <f t="shared" si="2"/>
        <v>HDPE粉（怡星沧州）15</v>
      </c>
      <c r="J83" s="34">
        <f>IF(A83="","",COUNTIF(A$2:A83,A83))</f>
        <v>1</v>
      </c>
    </row>
    <row r="84" spans="1:10">
      <c r="A84" s="36" t="s">
        <v>27</v>
      </c>
      <c r="B84" s="14">
        <v>33</v>
      </c>
      <c r="C84" s="16" t="s">
        <v>111</v>
      </c>
      <c r="D84" s="16">
        <v>0.04</v>
      </c>
      <c r="I84" s="33" t="str">
        <f t="shared" si="2"/>
        <v>HDPE粉（怡星沧州）33</v>
      </c>
      <c r="J84" s="34">
        <f>IF(A84="","",COUNTIF(A$2:A84,A84))</f>
        <v>2</v>
      </c>
    </row>
    <row r="85" spans="1:10">
      <c r="A85" s="36"/>
      <c r="B85" s="14"/>
      <c r="C85" s="16"/>
      <c r="D85" s="16"/>
      <c r="I85" s="33" t="str">
        <f t="shared" si="2"/>
        <v/>
      </c>
      <c r="J85" s="34" t="str">
        <f>IF(A85="","",COUNTIF(A$2:A85,A85))</f>
        <v/>
      </c>
    </row>
    <row r="86" spans="1:10">
      <c r="A86" s="36"/>
      <c r="B86" s="14"/>
      <c r="C86" s="16"/>
      <c r="D86" s="16"/>
      <c r="I86" s="33" t="str">
        <f t="shared" si="2"/>
        <v/>
      </c>
      <c r="J86" s="34" t="str">
        <f>IF(A86="","",COUNTIF(A$2:A86,A86))</f>
        <v/>
      </c>
    </row>
    <row r="87" spans="1:10">
      <c r="A87" s="36" t="s">
        <v>26</v>
      </c>
      <c r="B87" s="14">
        <v>16</v>
      </c>
      <c r="C87" s="16" t="s">
        <v>97</v>
      </c>
      <c r="D87" s="16"/>
      <c r="I87" s="33" t="str">
        <f t="shared" si="2"/>
        <v>PE粉-D（怡星）16</v>
      </c>
      <c r="J87" s="34">
        <f>IF(A87="","",COUNTIF(A$2:A87,A87))</f>
        <v>1</v>
      </c>
    </row>
    <row r="88" spans="1:10">
      <c r="A88" s="36" t="s">
        <v>26</v>
      </c>
      <c r="B88" s="14">
        <v>33</v>
      </c>
      <c r="C88" s="16" t="s">
        <v>111</v>
      </c>
      <c r="D88" s="16"/>
      <c r="I88" s="33" t="str">
        <f t="shared" si="2"/>
        <v>PE粉-D（怡星）33</v>
      </c>
      <c r="J88" s="34">
        <f>IF(A88="","",COUNTIF(A$2:A88,A88))</f>
        <v>2</v>
      </c>
    </row>
    <row r="89" spans="1:10">
      <c r="A89" s="36"/>
      <c r="B89" s="14"/>
      <c r="C89" s="16"/>
      <c r="D89" s="16"/>
      <c r="I89" s="33" t="str">
        <f t="shared" si="2"/>
        <v/>
      </c>
      <c r="J89" s="34" t="str">
        <f>IF(A89="","",COUNTIF(A$2:A89,A89))</f>
        <v/>
      </c>
    </row>
    <row r="90" spans="1:10">
      <c r="A90" s="36"/>
      <c r="B90" s="39"/>
      <c r="C90" s="16"/>
      <c r="D90" s="16"/>
      <c r="I90" s="33" t="str">
        <f t="shared" si="2"/>
        <v/>
      </c>
      <c r="J90" s="34" t="str">
        <f>IF(A90="","",COUNTIF(A$2:A90,A90))</f>
        <v/>
      </c>
    </row>
    <row r="91" spans="1:10">
      <c r="A91" s="36" t="s">
        <v>25</v>
      </c>
      <c r="B91" s="39">
        <v>16</v>
      </c>
      <c r="C91" s="16" t="s">
        <v>97</v>
      </c>
      <c r="D91" s="16">
        <v>0.88</v>
      </c>
      <c r="I91" s="33" t="str">
        <f t="shared" si="2"/>
        <v>PE粉-ZR（阻燃造粒磨粉）16</v>
      </c>
      <c r="J91" s="34">
        <f>IF(A91="","",COUNTIF(A$2:A91,A91))</f>
        <v>1</v>
      </c>
    </row>
    <row r="92" spans="1:10">
      <c r="A92" s="36" t="s">
        <v>25</v>
      </c>
      <c r="B92" s="39">
        <v>17</v>
      </c>
      <c r="C92" s="16" t="s">
        <v>98</v>
      </c>
      <c r="D92" s="16">
        <v>0.12</v>
      </c>
      <c r="I92" s="33" t="str">
        <f t="shared" si="2"/>
        <v>PE粉-ZR（阻燃造粒磨粉）17</v>
      </c>
      <c r="J92" s="34">
        <f>IF(A92="","",COUNTIF(A$2:A92,A92))</f>
        <v>2</v>
      </c>
    </row>
    <row r="93" spans="1:10">
      <c r="A93" s="36" t="s">
        <v>25</v>
      </c>
      <c r="B93" s="14">
        <v>33</v>
      </c>
      <c r="C93" s="16" t="s">
        <v>111</v>
      </c>
      <c r="D93" s="16">
        <v>0.04</v>
      </c>
      <c r="I93" s="33" t="str">
        <f t="shared" si="2"/>
        <v>PE粉-ZR（阻燃造粒磨粉）33</v>
      </c>
      <c r="J93" s="34">
        <f>IF(A93="","",COUNTIF(A$2:A93,A93))</f>
        <v>3</v>
      </c>
    </row>
    <row r="94" spans="1:10">
      <c r="A94" s="36"/>
      <c r="B94" s="14"/>
      <c r="C94" s="16"/>
      <c r="D94" s="16"/>
      <c r="I94" s="33" t="str">
        <f t="shared" si="2"/>
        <v/>
      </c>
      <c r="J94" s="34" t="str">
        <f>IF(A94="","",COUNTIF(A$2:A94,A94))</f>
        <v/>
      </c>
    </row>
    <row r="95" spans="1:10">
      <c r="A95" s="36"/>
      <c r="B95" s="14"/>
      <c r="C95" s="16"/>
      <c r="D95" s="16"/>
      <c r="I95" s="33" t="str">
        <f t="shared" si="2"/>
        <v/>
      </c>
      <c r="J95" s="34" t="str">
        <f>IF(A95="","",COUNTIF(A$2:A95,A95))</f>
        <v/>
      </c>
    </row>
    <row r="96" spans="1:10">
      <c r="A96" s="36" t="s">
        <v>24</v>
      </c>
      <c r="B96" s="14">
        <v>1</v>
      </c>
      <c r="C96" s="16" t="s">
        <v>80</v>
      </c>
      <c r="D96" s="16">
        <v>0.68889999999999996</v>
      </c>
      <c r="I96" s="33" t="str">
        <f t="shared" si="2"/>
        <v>X74粒子（普通型）1</v>
      </c>
      <c r="J96" s="34">
        <f>IF(A96="","",COUNTIF(A$2:A96,A96))</f>
        <v>1</v>
      </c>
    </row>
    <row r="97" spans="1:10">
      <c r="A97" s="36" t="s">
        <v>24</v>
      </c>
      <c r="B97" s="14">
        <v>2</v>
      </c>
      <c r="C97" s="16">
        <v>7042</v>
      </c>
      <c r="D97" s="16">
        <v>0.14410000000000001</v>
      </c>
      <c r="I97" s="33" t="str">
        <f t="shared" si="2"/>
        <v>X74粒子（普通型）2</v>
      </c>
      <c r="J97" s="34">
        <f>IF(A97="","",COUNTIF(A$2:A97,A97))</f>
        <v>2</v>
      </c>
    </row>
    <row r="98" spans="1:10">
      <c r="A98" s="36" t="s">
        <v>24</v>
      </c>
      <c r="B98" s="14">
        <v>4</v>
      </c>
      <c r="C98" s="16" t="s">
        <v>78</v>
      </c>
      <c r="D98" s="16">
        <v>0.13420000000000001</v>
      </c>
      <c r="I98" s="33" t="str">
        <f t="shared" ref="I98:I129" si="3">A98&amp;B98</f>
        <v>X74粒子（普通型）4</v>
      </c>
      <c r="J98" s="34">
        <f>IF(A98="","",COUNTIF(A$2:A98,A98))</f>
        <v>3</v>
      </c>
    </row>
    <row r="99" spans="1:10">
      <c r="A99" s="36" t="s">
        <v>24</v>
      </c>
      <c r="B99" s="39">
        <v>11</v>
      </c>
      <c r="C99" s="16" t="s">
        <v>93</v>
      </c>
      <c r="D99" s="16">
        <v>1.1900000000000001E-2</v>
      </c>
      <c r="I99" s="33" t="str">
        <f t="shared" si="3"/>
        <v>X74粒子（普通型）11</v>
      </c>
      <c r="J99" s="34">
        <f>IF(A99="","",COUNTIF(A$2:A99,A99))</f>
        <v>4</v>
      </c>
    </row>
    <row r="100" spans="1:10">
      <c r="A100" s="36" t="s">
        <v>24</v>
      </c>
      <c r="B100" s="39">
        <v>34</v>
      </c>
      <c r="C100" s="16" t="s">
        <v>112</v>
      </c>
      <c r="D100" s="16">
        <v>6.0000000000000001E-3</v>
      </c>
      <c r="I100" s="33" t="str">
        <f t="shared" si="3"/>
        <v>X74粒子（普通型）34</v>
      </c>
      <c r="J100" s="34">
        <f>IF(A100="","",COUNTIF(A$2:A100,A100))</f>
        <v>5</v>
      </c>
    </row>
    <row r="101" spans="1:10">
      <c r="A101" s="36" t="s">
        <v>24</v>
      </c>
      <c r="B101" s="39">
        <v>9</v>
      </c>
      <c r="C101" s="16" t="s">
        <v>91</v>
      </c>
      <c r="D101" s="16">
        <v>1.49E-2</v>
      </c>
      <c r="I101" s="33" t="str">
        <f t="shared" si="3"/>
        <v>X74粒子（普通型）9</v>
      </c>
      <c r="J101" s="34">
        <f>IF(A101="","",COUNTIF(A$2:A101,A101))</f>
        <v>6</v>
      </c>
    </row>
    <row r="102" spans="1:10">
      <c r="A102" s="36" t="s">
        <v>24</v>
      </c>
      <c r="B102" s="14">
        <v>32</v>
      </c>
      <c r="C102" s="16" t="s">
        <v>110</v>
      </c>
      <c r="D102" s="16">
        <v>0.04</v>
      </c>
      <c r="I102" s="33" t="str">
        <f t="shared" si="3"/>
        <v>X74粒子（普通型）32</v>
      </c>
      <c r="J102" s="34">
        <f>IF(A102="","",COUNTIF(A$2:A102,A102))</f>
        <v>7</v>
      </c>
    </row>
    <row r="103" spans="1:10">
      <c r="A103" s="36"/>
      <c r="B103" s="14"/>
      <c r="C103" s="16"/>
      <c r="D103" s="16"/>
      <c r="I103" s="33" t="str">
        <f t="shared" si="3"/>
        <v/>
      </c>
      <c r="J103" s="34" t="str">
        <f>IF(A103="","",COUNTIF(A$2:A103,A103))</f>
        <v/>
      </c>
    </row>
    <row r="104" spans="1:10">
      <c r="A104" s="36"/>
      <c r="B104" s="14"/>
      <c r="C104" s="16"/>
      <c r="D104" s="16"/>
      <c r="I104" s="33" t="str">
        <f t="shared" si="3"/>
        <v/>
      </c>
      <c r="J104" s="34" t="str">
        <f>IF(A104="","",COUNTIF(A$2:A104,A104))</f>
        <v/>
      </c>
    </row>
    <row r="105" spans="1:10">
      <c r="A105" s="36" t="s">
        <v>23</v>
      </c>
      <c r="B105" s="14">
        <v>1</v>
      </c>
      <c r="C105" s="16" t="s">
        <v>80</v>
      </c>
      <c r="D105" s="16">
        <v>0.68589999999999995</v>
      </c>
      <c r="I105" s="33" t="str">
        <f t="shared" si="3"/>
        <v>X74粒子（无味型）1</v>
      </c>
      <c r="J105" s="34">
        <f>IF(A105="","",COUNTIF(A$2:A105,A105))</f>
        <v>1</v>
      </c>
    </row>
    <row r="106" spans="1:10">
      <c r="A106" s="36" t="s">
        <v>23</v>
      </c>
      <c r="B106" s="14">
        <v>2</v>
      </c>
      <c r="C106" s="16">
        <v>7042</v>
      </c>
      <c r="D106" s="16">
        <v>0.14410000000000001</v>
      </c>
      <c r="I106" s="33" t="str">
        <f t="shared" si="3"/>
        <v>X74粒子（无味型）2</v>
      </c>
      <c r="J106" s="34">
        <f>IF(A106="","",COUNTIF(A$2:A106,A106))</f>
        <v>2</v>
      </c>
    </row>
    <row r="107" spans="1:10">
      <c r="A107" s="36" t="s">
        <v>23</v>
      </c>
      <c r="B107" s="14">
        <v>4</v>
      </c>
      <c r="C107" s="16" t="s">
        <v>78</v>
      </c>
      <c r="D107" s="16">
        <v>0.13420000000000001</v>
      </c>
      <c r="I107" s="33" t="str">
        <f t="shared" si="3"/>
        <v>X74粒子（无味型）4</v>
      </c>
      <c r="J107" s="34">
        <f>IF(A107="","",COUNTIF(A$2:A107,A107))</f>
        <v>3</v>
      </c>
    </row>
    <row r="108" spans="1:10">
      <c r="A108" s="36" t="s">
        <v>23</v>
      </c>
      <c r="B108" s="39">
        <v>11</v>
      </c>
      <c r="C108" s="16" t="s">
        <v>93</v>
      </c>
      <c r="D108" s="16">
        <v>2.6800000000000001E-2</v>
      </c>
      <c r="I108" s="33" t="str">
        <f t="shared" si="3"/>
        <v>X74粒子（无味型）11</v>
      </c>
      <c r="J108" s="34">
        <f>IF(A108="","",COUNTIF(A$2:A108,A108))</f>
        <v>4</v>
      </c>
    </row>
    <row r="109" spans="1:10">
      <c r="A109" s="36" t="s">
        <v>23</v>
      </c>
      <c r="B109" s="39">
        <v>34</v>
      </c>
      <c r="C109" s="16" t="s">
        <v>112</v>
      </c>
      <c r="D109" s="16">
        <v>6.0000000000000001E-3</v>
      </c>
      <c r="I109" s="33" t="str">
        <f t="shared" si="3"/>
        <v>X74粒子（无味型）34</v>
      </c>
      <c r="J109" s="34">
        <f>IF(A109="","",COUNTIF(A$2:A109,A109))</f>
        <v>5</v>
      </c>
    </row>
    <row r="110" spans="1:10">
      <c r="A110" s="36" t="s">
        <v>23</v>
      </c>
      <c r="B110" s="39">
        <v>9</v>
      </c>
      <c r="C110" s="16" t="s">
        <v>91</v>
      </c>
      <c r="D110" s="16">
        <v>3.0000000000000001E-3</v>
      </c>
      <c r="I110" s="33" t="str">
        <f t="shared" si="3"/>
        <v>X74粒子（无味型）9</v>
      </c>
      <c r="J110" s="34">
        <f>IF(A110="","",COUNTIF(A$2:A110,A110))</f>
        <v>6</v>
      </c>
    </row>
    <row r="111" spans="1:10">
      <c r="A111" s="36" t="s">
        <v>23</v>
      </c>
      <c r="B111" s="14">
        <v>32</v>
      </c>
      <c r="C111" s="16" t="s">
        <v>110</v>
      </c>
      <c r="D111" s="16">
        <v>0.04</v>
      </c>
      <c r="I111" s="33" t="str">
        <f t="shared" si="3"/>
        <v>X74粒子（无味型）32</v>
      </c>
      <c r="J111" s="34">
        <f>IF(A111="","",COUNTIF(A$2:A111,A111))</f>
        <v>7</v>
      </c>
    </row>
    <row r="112" spans="1:10">
      <c r="A112" s="36"/>
      <c r="B112" s="14"/>
      <c r="C112" s="16"/>
      <c r="D112" s="16"/>
      <c r="I112" s="33" t="str">
        <f t="shared" si="3"/>
        <v/>
      </c>
      <c r="J112" s="34" t="str">
        <f>IF(A112="","",COUNTIF(A$2:A112,A112))</f>
        <v/>
      </c>
    </row>
    <row r="113" spans="1:10">
      <c r="A113" s="36"/>
      <c r="B113" s="14"/>
      <c r="C113" s="16"/>
      <c r="D113" s="16"/>
      <c r="I113" s="33" t="str">
        <f t="shared" si="3"/>
        <v/>
      </c>
      <c r="J113" s="34" t="str">
        <f>IF(A113="","",COUNTIF(A$2:A113,A113))</f>
        <v/>
      </c>
    </row>
    <row r="114" spans="1:10">
      <c r="A114" s="36" t="s">
        <v>22</v>
      </c>
      <c r="B114" s="14">
        <v>1</v>
      </c>
      <c r="C114" s="16" t="s">
        <v>80</v>
      </c>
      <c r="D114" s="16">
        <v>0.68589999999999995</v>
      </c>
      <c r="I114" s="33" t="str">
        <f t="shared" si="3"/>
        <v>X74粒子（无味升级型）1</v>
      </c>
      <c r="J114" s="34">
        <f>IF(A114="","",COUNTIF(A$2:A114,A114))</f>
        <v>1</v>
      </c>
    </row>
    <row r="115" spans="1:10">
      <c r="A115" s="36" t="s">
        <v>22</v>
      </c>
      <c r="B115" s="14">
        <v>2</v>
      </c>
      <c r="C115" s="16">
        <v>7042</v>
      </c>
      <c r="D115" s="16">
        <v>0.1789</v>
      </c>
      <c r="I115" s="33" t="str">
        <f t="shared" si="3"/>
        <v>X74粒子（无味升级型）2</v>
      </c>
      <c r="J115" s="34">
        <f>IF(A115="","",COUNTIF(A$2:A115,A115))</f>
        <v>2</v>
      </c>
    </row>
    <row r="116" spans="1:10">
      <c r="A116" s="36" t="s">
        <v>22</v>
      </c>
      <c r="B116" s="14">
        <v>4</v>
      </c>
      <c r="C116" s="16" t="s">
        <v>78</v>
      </c>
      <c r="D116" s="16">
        <v>9.9400000000000002E-2</v>
      </c>
      <c r="I116" s="33" t="str">
        <f t="shared" si="3"/>
        <v>X74粒子（无味升级型）4</v>
      </c>
      <c r="J116" s="34">
        <f>IF(A116="","",COUNTIF(A$2:A116,A116))</f>
        <v>3</v>
      </c>
    </row>
    <row r="117" spans="1:10">
      <c r="A117" s="36" t="s">
        <v>22</v>
      </c>
      <c r="B117" s="39">
        <v>11</v>
      </c>
      <c r="C117" s="16" t="s">
        <v>93</v>
      </c>
      <c r="D117" s="16">
        <v>2.6800000000000001E-2</v>
      </c>
      <c r="I117" s="33" t="str">
        <f t="shared" si="3"/>
        <v>X74粒子（无味升级型）11</v>
      </c>
      <c r="J117" s="34">
        <f>IF(A117="","",COUNTIF(A$2:A117,A117))</f>
        <v>4</v>
      </c>
    </row>
    <row r="118" spans="1:10">
      <c r="A118" s="36" t="s">
        <v>22</v>
      </c>
      <c r="B118" s="39">
        <v>34</v>
      </c>
      <c r="C118" s="16" t="s">
        <v>112</v>
      </c>
      <c r="D118" s="16">
        <v>6.0000000000000001E-3</v>
      </c>
      <c r="I118" s="33" t="str">
        <f t="shared" si="3"/>
        <v>X74粒子（无味升级型）34</v>
      </c>
      <c r="J118" s="34">
        <f>IF(A118="","",COUNTIF(A$2:A118,A118))</f>
        <v>5</v>
      </c>
    </row>
    <row r="119" spans="1:10">
      <c r="A119" s="36" t="s">
        <v>22</v>
      </c>
      <c r="B119" s="39">
        <v>9</v>
      </c>
      <c r="C119" s="16" t="s">
        <v>91</v>
      </c>
      <c r="D119" s="16">
        <v>3.0000000000000001E-3</v>
      </c>
      <c r="I119" s="33" t="str">
        <f t="shared" si="3"/>
        <v>X74粒子（无味升级型）9</v>
      </c>
      <c r="J119" s="34">
        <f>IF(A119="","",COUNTIF(A$2:A119,A119))</f>
        <v>6</v>
      </c>
    </row>
    <row r="120" spans="1:10">
      <c r="A120" s="36" t="s">
        <v>22</v>
      </c>
      <c r="B120" s="14">
        <v>32</v>
      </c>
      <c r="C120" s="16" t="s">
        <v>110</v>
      </c>
      <c r="D120" s="16">
        <v>0.04</v>
      </c>
      <c r="I120" s="33" t="str">
        <f t="shared" si="3"/>
        <v>X74粒子（无味升级型）32</v>
      </c>
      <c r="J120" s="34">
        <f>IF(A120="","",COUNTIF(A$2:A120,A120))</f>
        <v>7</v>
      </c>
    </row>
    <row r="121" spans="1:10">
      <c r="A121" s="36"/>
      <c r="B121" s="14"/>
      <c r="C121" s="16"/>
      <c r="D121" s="16"/>
      <c r="I121" s="33" t="str">
        <f t="shared" si="3"/>
        <v/>
      </c>
      <c r="J121" s="34" t="str">
        <f>IF(A121="","",COUNTIF(A$2:A121,A121))</f>
        <v/>
      </c>
    </row>
    <row r="122" spans="1:10">
      <c r="A122" s="36"/>
      <c r="B122" s="14"/>
      <c r="C122" s="16"/>
      <c r="D122" s="16"/>
      <c r="I122" s="33" t="str">
        <f t="shared" si="3"/>
        <v/>
      </c>
      <c r="J122" s="34" t="str">
        <f>IF(A122="","",COUNTIF(A$2:A122,A122))</f>
        <v/>
      </c>
    </row>
    <row r="123" spans="1:10">
      <c r="A123" s="36" t="s">
        <v>21</v>
      </c>
      <c r="B123" s="14">
        <v>1</v>
      </c>
      <c r="C123" s="16" t="s">
        <v>80</v>
      </c>
      <c r="D123" s="16">
        <v>0.65669999999999995</v>
      </c>
      <c r="I123" s="33" t="str">
        <f t="shared" si="3"/>
        <v>亿海料1.0配方1</v>
      </c>
      <c r="J123" s="34">
        <f>IF(A123="","",COUNTIF(A$2:A123,A123))</f>
        <v>1</v>
      </c>
    </row>
    <row r="124" spans="1:10">
      <c r="A124" s="36" t="s">
        <v>21</v>
      </c>
      <c r="B124" s="14">
        <v>2</v>
      </c>
      <c r="C124" s="16">
        <v>7042</v>
      </c>
      <c r="D124" s="16">
        <v>0.15920000000000001</v>
      </c>
      <c r="I124" s="33" t="str">
        <f t="shared" si="3"/>
        <v>亿海料1.0配方2</v>
      </c>
      <c r="J124" s="34">
        <f>IF(A124="","",COUNTIF(A$2:A124,A124))</f>
        <v>2</v>
      </c>
    </row>
    <row r="125" spans="1:10">
      <c r="A125" s="36" t="s">
        <v>21</v>
      </c>
      <c r="B125" s="14">
        <v>3</v>
      </c>
      <c r="C125" s="16">
        <v>8320</v>
      </c>
      <c r="D125" s="16">
        <v>3.9800000000000002E-2</v>
      </c>
      <c r="I125" s="33" t="str">
        <f t="shared" si="3"/>
        <v>亿海料1.0配方3</v>
      </c>
      <c r="J125" s="34">
        <f>IF(A125="","",COUNTIF(A$2:A125,A125))</f>
        <v>3</v>
      </c>
    </row>
    <row r="126" spans="1:10">
      <c r="A126" s="36" t="s">
        <v>21</v>
      </c>
      <c r="B126" s="39">
        <v>11</v>
      </c>
      <c r="C126" s="16" t="s">
        <v>93</v>
      </c>
      <c r="D126" s="16">
        <v>4.9799999999999997E-2</v>
      </c>
      <c r="I126" s="33" t="str">
        <f t="shared" si="3"/>
        <v>亿海料1.0配方11</v>
      </c>
      <c r="J126" s="34">
        <f>IF(A126="","",COUNTIF(A$2:A126,A126))</f>
        <v>4</v>
      </c>
    </row>
    <row r="127" spans="1:10">
      <c r="A127" s="36" t="s">
        <v>21</v>
      </c>
      <c r="B127" s="39">
        <v>35</v>
      </c>
      <c r="C127" s="16" t="s">
        <v>113</v>
      </c>
      <c r="D127" s="16">
        <v>3.9800000000000002E-2</v>
      </c>
      <c r="I127" s="33" t="str">
        <f t="shared" si="3"/>
        <v>亿海料1.0配方35</v>
      </c>
      <c r="J127" s="34">
        <f>IF(A127="","",COUNTIF(A$2:A127,A127))</f>
        <v>5</v>
      </c>
    </row>
    <row r="128" spans="1:10">
      <c r="A128" s="36" t="s">
        <v>21</v>
      </c>
      <c r="B128" s="39">
        <v>34</v>
      </c>
      <c r="C128" s="16" t="s">
        <v>112</v>
      </c>
      <c r="D128" s="16">
        <v>5.0000000000000001E-3</v>
      </c>
      <c r="I128" s="33" t="str">
        <f t="shared" si="3"/>
        <v>亿海料1.0配方34</v>
      </c>
      <c r="J128" s="34">
        <f>IF(A128="","",COUNTIF(A$2:A128,A128))</f>
        <v>6</v>
      </c>
    </row>
    <row r="129" spans="1:10">
      <c r="A129" s="36" t="s">
        <v>21</v>
      </c>
      <c r="B129" s="14">
        <v>4</v>
      </c>
      <c r="C129" s="16" t="s">
        <v>78</v>
      </c>
      <c r="D129" s="16">
        <v>3.9800000000000002E-2</v>
      </c>
      <c r="I129" s="33" t="str">
        <f t="shared" si="3"/>
        <v>亿海料1.0配方4</v>
      </c>
      <c r="J129" s="34">
        <f>IF(A129="","",COUNTIF(A$2:A129,A129))</f>
        <v>7</v>
      </c>
    </row>
    <row r="130" spans="1:10">
      <c r="A130" s="36" t="s">
        <v>21</v>
      </c>
      <c r="B130" s="14">
        <v>9</v>
      </c>
      <c r="C130" s="16" t="s">
        <v>91</v>
      </c>
      <c r="D130" s="16">
        <v>9.9000000000000008E-3</v>
      </c>
      <c r="I130" s="33" t="str">
        <f t="shared" ref="I130:I148" si="4">A130&amp;B130</f>
        <v>亿海料1.0配方9</v>
      </c>
      <c r="J130" s="34">
        <f>IF(A130="","",COUNTIF(A$2:A130,A130))</f>
        <v>8</v>
      </c>
    </row>
    <row r="131" spans="1:10">
      <c r="A131" s="36"/>
      <c r="B131" s="14">
        <v>36</v>
      </c>
      <c r="C131" s="16" t="s">
        <v>114</v>
      </c>
      <c r="D131" s="16"/>
      <c r="I131" s="33" t="str">
        <f t="shared" si="4"/>
        <v>36</v>
      </c>
      <c r="J131" s="34" t="str">
        <f>IF(A131="","",COUNTIF(A$2:A131,A131))</f>
        <v/>
      </c>
    </row>
    <row r="132" spans="1:10">
      <c r="A132" s="36"/>
      <c r="B132" s="14"/>
      <c r="C132" s="16"/>
      <c r="D132" s="16"/>
      <c r="I132" s="33" t="str">
        <f t="shared" si="4"/>
        <v/>
      </c>
      <c r="J132" s="34" t="str">
        <f>IF(A132="","",COUNTIF(A$2:A132,A132))</f>
        <v/>
      </c>
    </row>
    <row r="133" spans="1:10">
      <c r="A133" s="36" t="s">
        <v>20</v>
      </c>
      <c r="B133" s="14">
        <v>1</v>
      </c>
      <c r="C133" s="16" t="s">
        <v>80</v>
      </c>
      <c r="D133" s="16">
        <v>0.67649999999999999</v>
      </c>
      <c r="I133" s="33" t="str">
        <f t="shared" si="4"/>
        <v>亿海料1.3配方1</v>
      </c>
      <c r="J133" s="34">
        <f>IF(A133="","",COUNTIF(A$2:A133,A133))</f>
        <v>1</v>
      </c>
    </row>
    <row r="134" spans="1:10">
      <c r="A134" s="36" t="s">
        <v>20</v>
      </c>
      <c r="B134" s="14">
        <v>2</v>
      </c>
      <c r="C134" s="16">
        <v>7042</v>
      </c>
      <c r="D134" s="16">
        <v>0.1555</v>
      </c>
      <c r="I134" s="33" t="str">
        <f t="shared" si="4"/>
        <v>亿海料1.3配方2</v>
      </c>
      <c r="J134" s="34">
        <f>IF(A134="","",COUNTIF(A$2:A134,A134))</f>
        <v>2</v>
      </c>
    </row>
    <row r="135" spans="1:10">
      <c r="A135" s="36" t="s">
        <v>20</v>
      </c>
      <c r="B135" s="39">
        <v>3</v>
      </c>
      <c r="C135" s="16">
        <v>8320</v>
      </c>
      <c r="D135" s="16">
        <v>5.7500000000000002E-2</v>
      </c>
      <c r="I135" s="33" t="str">
        <f t="shared" si="4"/>
        <v>亿海料1.3配方3</v>
      </c>
      <c r="J135" s="34">
        <f>IF(A135="","",COUNTIF(A$2:A135,A135))</f>
        <v>3</v>
      </c>
    </row>
    <row r="136" spans="1:10">
      <c r="A136" s="36" t="s">
        <v>20</v>
      </c>
      <c r="B136" s="39">
        <v>10</v>
      </c>
      <c r="C136" s="16" t="s">
        <v>92</v>
      </c>
      <c r="D136" s="16">
        <v>2.8500000000000001E-2</v>
      </c>
      <c r="I136" s="33" t="str">
        <f t="shared" si="4"/>
        <v>亿海料1.3配方10</v>
      </c>
      <c r="J136" s="34">
        <f>IF(A136="","",COUNTIF(A$2:A136,A136))</f>
        <v>4</v>
      </c>
    </row>
    <row r="137" spans="1:10">
      <c r="A137" s="36" t="s">
        <v>20</v>
      </c>
      <c r="B137" s="39">
        <v>35</v>
      </c>
      <c r="C137" s="16" t="s">
        <v>113</v>
      </c>
      <c r="D137" s="16">
        <v>4.8500000000000001E-2</v>
      </c>
      <c r="I137" s="33" t="str">
        <f t="shared" si="4"/>
        <v>亿海料1.3配方35</v>
      </c>
      <c r="J137" s="34">
        <f>IF(A137="","",COUNTIF(A$2:A137,A137))</f>
        <v>5</v>
      </c>
    </row>
    <row r="138" spans="1:10">
      <c r="A138" s="36" t="s">
        <v>20</v>
      </c>
      <c r="B138" s="14">
        <v>34</v>
      </c>
      <c r="C138" s="16" t="s">
        <v>112</v>
      </c>
      <c r="D138" s="16">
        <v>4.8999999999999998E-3</v>
      </c>
      <c r="I138" s="33" t="str">
        <f t="shared" si="4"/>
        <v>亿海料1.3配方34</v>
      </c>
      <c r="J138" s="34">
        <f>IF(A138="","",COUNTIF(A$2:A138,A138))</f>
        <v>6</v>
      </c>
    </row>
    <row r="139" spans="1:10">
      <c r="A139" s="36" t="s">
        <v>20</v>
      </c>
      <c r="B139" s="14">
        <v>4</v>
      </c>
      <c r="C139" s="16" t="s">
        <v>78</v>
      </c>
      <c r="D139" s="16">
        <v>2.58E-2</v>
      </c>
      <c r="I139" s="33" t="str">
        <f t="shared" si="4"/>
        <v>亿海料1.3配方4</v>
      </c>
      <c r="J139" s="34">
        <f>IF(A139="","",COUNTIF(A$2:A139,A139))</f>
        <v>7</v>
      </c>
    </row>
    <row r="140" spans="1:10">
      <c r="A140" s="36" t="s">
        <v>20</v>
      </c>
      <c r="B140" s="14">
        <v>9</v>
      </c>
      <c r="C140" s="16" t="s">
        <v>91</v>
      </c>
      <c r="D140" s="16">
        <v>2.8E-3</v>
      </c>
      <c r="I140" s="33" t="str">
        <f t="shared" si="4"/>
        <v>亿海料1.3配方9</v>
      </c>
      <c r="J140" s="34">
        <f>IF(A140="","",COUNTIF(A$2:A140,A140))</f>
        <v>8</v>
      </c>
    </row>
    <row r="141" spans="1:10">
      <c r="A141" s="36" t="s">
        <v>20</v>
      </c>
      <c r="B141" s="14">
        <v>32</v>
      </c>
      <c r="C141" s="16" t="s">
        <v>110</v>
      </c>
      <c r="D141" s="16">
        <v>0.04</v>
      </c>
      <c r="I141" s="33" t="str">
        <f t="shared" si="4"/>
        <v>亿海料1.3配方32</v>
      </c>
      <c r="J141" s="34">
        <f>IF(A141="","",COUNTIF(A$2:A141,A141))</f>
        <v>9</v>
      </c>
    </row>
    <row r="142" spans="1:10">
      <c r="A142" s="36"/>
      <c r="B142" s="14"/>
      <c r="C142" s="16"/>
      <c r="D142" s="16"/>
      <c r="I142" s="33" t="str">
        <f t="shared" si="4"/>
        <v/>
      </c>
      <c r="J142" s="34" t="str">
        <f>IF(A142="","",COUNTIF(A$2:A142,A142))</f>
        <v/>
      </c>
    </row>
    <row r="143" spans="1:10">
      <c r="A143" s="36"/>
      <c r="B143" s="14"/>
      <c r="C143" s="16"/>
      <c r="D143" s="16"/>
      <c r="I143" s="33" t="str">
        <f t="shared" si="4"/>
        <v/>
      </c>
      <c r="J143" s="34" t="str">
        <f>IF(A143="","",COUNTIF(A$2:A143,A143))</f>
        <v/>
      </c>
    </row>
    <row r="144" spans="1:10">
      <c r="A144" s="36" t="s">
        <v>18</v>
      </c>
      <c r="B144" s="39">
        <v>37</v>
      </c>
      <c r="C144" s="16" t="s">
        <v>115</v>
      </c>
      <c r="D144" s="42">
        <v>0.92810000000000004</v>
      </c>
      <c r="I144" s="33" t="str">
        <f t="shared" si="4"/>
        <v>破碎料造粒（3/19修改）37</v>
      </c>
      <c r="J144" s="34">
        <f>IF(A144="","",COUNTIF(A$2:A144,A144))</f>
        <v>1</v>
      </c>
    </row>
    <row r="145" spans="1:10">
      <c r="A145" s="36" t="s">
        <v>18</v>
      </c>
      <c r="B145" s="39">
        <v>2</v>
      </c>
      <c r="C145" s="16">
        <v>7042</v>
      </c>
      <c r="D145" s="42">
        <v>4.99E-2</v>
      </c>
      <c r="I145" s="33" t="str">
        <f t="shared" si="4"/>
        <v>破碎料造粒（3/19修改）2</v>
      </c>
      <c r="J145" s="34">
        <f>IF(A145="","",COUNTIF(A$2:A145,A145))</f>
        <v>2</v>
      </c>
    </row>
    <row r="146" spans="1:10">
      <c r="A146" s="36" t="s">
        <v>18</v>
      </c>
      <c r="B146" s="39">
        <v>11</v>
      </c>
      <c r="C146" s="16" t="s">
        <v>93</v>
      </c>
      <c r="D146" s="42">
        <v>0.02</v>
      </c>
      <c r="I146" s="33" t="str">
        <f t="shared" si="4"/>
        <v>破碎料造粒（3/19修改）11</v>
      </c>
      <c r="J146" s="34">
        <f>IF(A146="","",COUNTIF(A$2:A146,A146))</f>
        <v>3</v>
      </c>
    </row>
    <row r="147" spans="1:10">
      <c r="A147" s="36" t="s">
        <v>18</v>
      </c>
      <c r="B147" s="14">
        <v>34</v>
      </c>
      <c r="C147" s="16" t="s">
        <v>112</v>
      </c>
      <c r="D147" s="42">
        <v>2E-3</v>
      </c>
      <c r="I147" s="33" t="str">
        <f t="shared" si="4"/>
        <v>破碎料造粒（3/19修改）34</v>
      </c>
      <c r="J147" s="34">
        <f>IF(A147="","",COUNTIF(A$2:A147,A147))</f>
        <v>4</v>
      </c>
    </row>
    <row r="148" spans="1:10">
      <c r="A148" s="36"/>
      <c r="B148" s="14"/>
      <c r="C148" s="16"/>
      <c r="D148" s="16"/>
      <c r="I148" s="33" t="str">
        <f t="shared" si="4"/>
        <v/>
      </c>
      <c r="J148" s="34" t="str">
        <f>IF(A148="","",COUNTIF(A$2:A148,A148))</f>
        <v/>
      </c>
    </row>
  </sheetData>
  <sheetProtection formatCells="0" insertHyperlinks="0" autoFilter="0" pivotTables="0"/>
  <customSheetViews>
    <customSheetView guid="{A37D8FF2-64FE-4D03-A072-5C55028CA0E5}" hiddenColumns="1">
      <pane xSplit="1" ySplit="1" topLeftCell="B2" activePane="bottomRight" state="frozen"/>
      <selection pane="bottomRight" activeCell="E8" sqref="E8"/>
      <pageMargins left="0.7" right="0.7" top="0.75" bottom="0.75" header="0.3" footer="0.3"/>
      <pageSetup paperSize="9" orientation="portrait"/>
    </customSheetView>
    <customSheetView guid="{49F94A0E-0D24-42DC-9B9A-8AB8B2DEA003}" hiddenColumns="1">
      <pane xSplit="1" ySplit="1" topLeftCell="B139" activePane="bottomRight" state="frozen"/>
      <selection pane="bottomRight" activeCell="A149" sqref="A149:IV65536"/>
      <pageMargins left="0.7" right="0.7" top="0.75" bottom="0.75" header="0.3" footer="0.3"/>
      <pageSetup paperSize="9" orientation="portrait"/>
    </customSheetView>
  </customSheetViews>
  <phoneticPr fontId="25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R83"/>
  <sheetViews>
    <sheetView workbookViewId="0">
      <selection activeCell="A3" sqref="A3"/>
    </sheetView>
  </sheetViews>
  <sheetFormatPr defaultColWidth="9" defaultRowHeight="17.25" customHeight="1"/>
  <cols>
    <col min="2" max="2" width="22.375" style="1" customWidth="1"/>
    <col min="3" max="3" width="10.625" style="1" customWidth="1"/>
    <col min="4" max="4" width="9.375" customWidth="1"/>
    <col min="5" max="5" width="12.875" customWidth="1"/>
    <col min="6" max="6" width="30.25" customWidth="1"/>
    <col min="7" max="7" width="11.75" customWidth="1"/>
    <col min="8" max="8" width="11.375" customWidth="1"/>
    <col min="9" max="9" width="13.5" customWidth="1"/>
    <col min="10" max="10" width="13.5" style="2" customWidth="1"/>
    <col min="11" max="11" width="14.5" customWidth="1"/>
  </cols>
  <sheetData>
    <row r="1" spans="1:18" ht="17.25" customHeight="1">
      <c r="R1" s="3" t="s">
        <v>4</v>
      </c>
    </row>
    <row r="2" spans="1:18" ht="17.25" customHeight="1">
      <c r="A2" s="3" t="s">
        <v>122</v>
      </c>
      <c r="B2" s="4" t="s">
        <v>123</v>
      </c>
      <c r="C2" s="5" t="s">
        <v>6</v>
      </c>
      <c r="D2" s="4" t="s">
        <v>7</v>
      </c>
      <c r="E2" s="3" t="s">
        <v>69</v>
      </c>
      <c r="F2" s="4" t="s">
        <v>14</v>
      </c>
      <c r="G2" s="5" t="s">
        <v>6</v>
      </c>
      <c r="H2" s="4" t="s">
        <v>7</v>
      </c>
      <c r="I2" s="20" t="s">
        <v>124</v>
      </c>
      <c r="J2" s="20" t="s">
        <v>124</v>
      </c>
      <c r="K2" s="20" t="s">
        <v>124</v>
      </c>
      <c r="R2" s="27">
        <v>10001</v>
      </c>
    </row>
    <row r="3" spans="1:18" ht="17.25" customHeight="1">
      <c r="A3" s="6">
        <v>1</v>
      </c>
      <c r="B3" s="7" t="s">
        <v>80</v>
      </c>
      <c r="C3" s="6" t="s">
        <v>79</v>
      </c>
      <c r="D3" s="8">
        <v>1</v>
      </c>
      <c r="E3" s="9">
        <v>1</v>
      </c>
      <c r="F3" s="10" t="s">
        <v>18</v>
      </c>
      <c r="G3" s="6" t="s">
        <v>79</v>
      </c>
      <c r="H3" s="9">
        <v>1</v>
      </c>
      <c r="I3" s="21" t="s">
        <v>125</v>
      </c>
      <c r="J3" s="22" t="s">
        <v>126</v>
      </c>
      <c r="K3" s="23" t="s">
        <v>127</v>
      </c>
      <c r="R3" s="28">
        <v>10002</v>
      </c>
    </row>
    <row r="4" spans="1:18" ht="17.25" customHeight="1">
      <c r="A4" s="6">
        <v>2</v>
      </c>
      <c r="B4" s="7">
        <v>7042</v>
      </c>
      <c r="C4" s="6" t="s">
        <v>79</v>
      </c>
      <c r="D4" s="8">
        <v>2</v>
      </c>
      <c r="E4" s="9">
        <v>2</v>
      </c>
      <c r="F4" s="10" t="s">
        <v>20</v>
      </c>
      <c r="G4" s="6" t="s">
        <v>79</v>
      </c>
      <c r="H4" s="9">
        <v>2</v>
      </c>
      <c r="I4" s="24" t="s">
        <v>38</v>
      </c>
      <c r="J4" s="25" t="s">
        <v>13</v>
      </c>
      <c r="K4" s="26" t="s">
        <v>3</v>
      </c>
      <c r="R4" s="28">
        <v>10003</v>
      </c>
    </row>
    <row r="5" spans="1:18" ht="17.25" customHeight="1">
      <c r="A5" s="6">
        <v>3</v>
      </c>
      <c r="B5" s="7">
        <v>8320</v>
      </c>
      <c r="C5" s="6" t="s">
        <v>79</v>
      </c>
      <c r="D5" s="8">
        <v>3</v>
      </c>
      <c r="E5" s="9">
        <v>3</v>
      </c>
      <c r="F5" s="10" t="s">
        <v>21</v>
      </c>
      <c r="G5" s="6" t="s">
        <v>79</v>
      </c>
      <c r="H5" s="9">
        <v>3</v>
      </c>
      <c r="I5" s="24" t="s">
        <v>39</v>
      </c>
      <c r="J5" s="25" t="s">
        <v>128</v>
      </c>
      <c r="K5" s="26" t="s">
        <v>129</v>
      </c>
      <c r="R5" s="28">
        <v>10004</v>
      </c>
    </row>
    <row r="6" spans="1:18" ht="17.25" customHeight="1">
      <c r="A6" s="6">
        <v>4</v>
      </c>
      <c r="B6" s="7" t="s">
        <v>130</v>
      </c>
      <c r="C6" s="6" t="s">
        <v>79</v>
      </c>
      <c r="D6" s="8">
        <v>4</v>
      </c>
      <c r="E6" s="9">
        <v>4</v>
      </c>
      <c r="F6" s="10" t="s">
        <v>22</v>
      </c>
      <c r="G6" s="6" t="s">
        <v>79</v>
      </c>
      <c r="H6" s="9">
        <v>4</v>
      </c>
      <c r="I6" s="24" t="s">
        <v>40</v>
      </c>
      <c r="J6" s="25" t="s">
        <v>131</v>
      </c>
      <c r="K6" s="26" t="s">
        <v>132</v>
      </c>
      <c r="R6" s="28">
        <v>10005</v>
      </c>
    </row>
    <row r="7" spans="1:18" ht="17.25" customHeight="1">
      <c r="A7" s="6">
        <v>5</v>
      </c>
      <c r="B7" s="7" t="s">
        <v>88</v>
      </c>
      <c r="C7" s="6" t="s">
        <v>79</v>
      </c>
      <c r="D7" s="8">
        <v>5</v>
      </c>
      <c r="E7" s="9">
        <v>5</v>
      </c>
      <c r="F7" s="10" t="s">
        <v>23</v>
      </c>
      <c r="G7" s="6" t="s">
        <v>79</v>
      </c>
      <c r="H7" s="9">
        <v>5</v>
      </c>
      <c r="I7" s="24" t="s">
        <v>41</v>
      </c>
      <c r="J7" s="25" t="s">
        <v>133</v>
      </c>
      <c r="K7" s="26" t="s">
        <v>134</v>
      </c>
      <c r="R7" s="28">
        <v>10006</v>
      </c>
    </row>
    <row r="8" spans="1:18" ht="17.25" customHeight="1">
      <c r="A8" s="6">
        <v>6</v>
      </c>
      <c r="B8" s="7" t="s">
        <v>89</v>
      </c>
      <c r="C8" s="6" t="s">
        <v>79</v>
      </c>
      <c r="D8" s="8">
        <v>6</v>
      </c>
      <c r="E8" s="9">
        <v>6</v>
      </c>
      <c r="F8" s="10" t="s">
        <v>24</v>
      </c>
      <c r="G8" s="6" t="s">
        <v>79</v>
      </c>
      <c r="H8" s="9">
        <v>6</v>
      </c>
      <c r="I8" s="24" t="s">
        <v>42</v>
      </c>
      <c r="J8" s="25" t="s">
        <v>135</v>
      </c>
      <c r="K8" s="26" t="s">
        <v>136</v>
      </c>
      <c r="R8" s="28">
        <v>10007</v>
      </c>
    </row>
    <row r="9" spans="1:18" ht="17.25" customHeight="1">
      <c r="A9" s="6">
        <v>7</v>
      </c>
      <c r="B9" s="7" t="s">
        <v>90</v>
      </c>
      <c r="C9" s="6" t="s">
        <v>79</v>
      </c>
      <c r="D9" s="8">
        <v>7</v>
      </c>
      <c r="E9" s="9">
        <v>7</v>
      </c>
      <c r="F9" s="10" t="s">
        <v>25</v>
      </c>
      <c r="G9" s="6" t="s">
        <v>79</v>
      </c>
      <c r="H9" s="9">
        <v>7</v>
      </c>
      <c r="I9" s="24" t="s">
        <v>43</v>
      </c>
      <c r="J9" s="25" t="s">
        <v>137</v>
      </c>
      <c r="K9" s="26" t="s">
        <v>138</v>
      </c>
      <c r="R9" s="28">
        <v>10008</v>
      </c>
    </row>
    <row r="10" spans="1:18" ht="17.25" customHeight="1">
      <c r="A10" s="6">
        <v>8</v>
      </c>
      <c r="B10" s="7">
        <v>6202</v>
      </c>
      <c r="C10" s="6" t="s">
        <v>79</v>
      </c>
      <c r="D10" s="8">
        <v>8</v>
      </c>
      <c r="E10" s="9">
        <v>8</v>
      </c>
      <c r="F10" s="10" t="s">
        <v>26</v>
      </c>
      <c r="G10" s="6" t="s">
        <v>79</v>
      </c>
      <c r="H10" s="9">
        <v>8</v>
      </c>
      <c r="I10" s="24" t="s">
        <v>44</v>
      </c>
      <c r="J10" s="25" t="s">
        <v>139</v>
      </c>
      <c r="K10" s="26" t="s">
        <v>140</v>
      </c>
      <c r="R10" s="28">
        <v>10009</v>
      </c>
    </row>
    <row r="11" spans="1:18" ht="17.25" customHeight="1">
      <c r="A11" s="6">
        <v>9</v>
      </c>
      <c r="B11" s="7" t="s">
        <v>91</v>
      </c>
      <c r="C11" s="6" t="s">
        <v>79</v>
      </c>
      <c r="D11" s="8">
        <v>9</v>
      </c>
      <c r="E11" s="9">
        <v>9</v>
      </c>
      <c r="F11" s="10" t="s">
        <v>27</v>
      </c>
      <c r="G11" s="6" t="s">
        <v>79</v>
      </c>
      <c r="H11" s="9">
        <v>9</v>
      </c>
      <c r="I11" s="24" t="s">
        <v>46</v>
      </c>
      <c r="J11" s="25" t="s">
        <v>141</v>
      </c>
      <c r="K11" s="26" t="s">
        <v>142</v>
      </c>
      <c r="R11" s="28">
        <v>10010</v>
      </c>
    </row>
    <row r="12" spans="1:18" ht="17.25" customHeight="1">
      <c r="A12" s="6">
        <v>10</v>
      </c>
      <c r="B12" s="7" t="s">
        <v>92</v>
      </c>
      <c r="C12" s="6" t="s">
        <v>79</v>
      </c>
      <c r="D12" s="8">
        <v>10</v>
      </c>
      <c r="E12" s="9">
        <v>10</v>
      </c>
      <c r="F12" s="10" t="s">
        <v>28</v>
      </c>
      <c r="G12" s="6" t="s">
        <v>79</v>
      </c>
      <c r="H12" s="9">
        <v>10</v>
      </c>
      <c r="I12" s="24" t="s">
        <v>47</v>
      </c>
      <c r="J12" s="25" t="s">
        <v>143</v>
      </c>
      <c r="K12" s="26" t="s">
        <v>144</v>
      </c>
      <c r="R12" s="28">
        <v>10011</v>
      </c>
    </row>
    <row r="13" spans="1:18" ht="17.25" customHeight="1">
      <c r="A13" s="6">
        <v>11</v>
      </c>
      <c r="B13" s="7" t="s">
        <v>93</v>
      </c>
      <c r="C13" s="6" t="s">
        <v>79</v>
      </c>
      <c r="D13" s="8">
        <v>11</v>
      </c>
      <c r="E13" s="9">
        <v>11</v>
      </c>
      <c r="F13" s="10" t="s">
        <v>17</v>
      </c>
      <c r="G13" s="6" t="s">
        <v>79</v>
      </c>
      <c r="H13" s="9">
        <v>11</v>
      </c>
      <c r="I13" s="24" t="s">
        <v>48</v>
      </c>
      <c r="J13" s="25" t="s">
        <v>145</v>
      </c>
      <c r="K13" s="26" t="s">
        <v>146</v>
      </c>
      <c r="R13" s="28">
        <v>10012</v>
      </c>
    </row>
    <row r="14" spans="1:18" ht="17.25" customHeight="1">
      <c r="A14" s="6">
        <v>12</v>
      </c>
      <c r="B14" s="7" t="s">
        <v>94</v>
      </c>
      <c r="C14" s="6" t="s">
        <v>79</v>
      </c>
      <c r="D14" s="8">
        <v>12</v>
      </c>
      <c r="E14" s="9">
        <v>12</v>
      </c>
      <c r="F14" s="10" t="s">
        <v>29</v>
      </c>
      <c r="G14" s="6" t="s">
        <v>79</v>
      </c>
      <c r="H14" s="9">
        <v>12</v>
      </c>
      <c r="I14" s="24" t="s">
        <v>49</v>
      </c>
      <c r="J14" s="25" t="s">
        <v>147</v>
      </c>
      <c r="K14" s="26" t="s">
        <v>148</v>
      </c>
      <c r="R14" s="28">
        <v>10013</v>
      </c>
    </row>
    <row r="15" spans="1:18" ht="17.25" customHeight="1">
      <c r="A15" s="6">
        <v>13</v>
      </c>
      <c r="B15" s="7" t="s">
        <v>95</v>
      </c>
      <c r="C15" s="6" t="s">
        <v>79</v>
      </c>
      <c r="D15" s="8">
        <v>13</v>
      </c>
      <c r="E15" s="9">
        <v>13</v>
      </c>
      <c r="F15" s="10" t="s">
        <v>30</v>
      </c>
      <c r="G15" s="6" t="s">
        <v>79</v>
      </c>
      <c r="H15" s="9">
        <v>13</v>
      </c>
      <c r="I15" s="24" t="s">
        <v>50</v>
      </c>
      <c r="J15" s="25" t="s">
        <v>149</v>
      </c>
      <c r="K15" s="26" t="s">
        <v>150</v>
      </c>
      <c r="R15" s="28">
        <v>10014</v>
      </c>
    </row>
    <row r="16" spans="1:18" ht="17.25" customHeight="1">
      <c r="A16" s="6">
        <v>14</v>
      </c>
      <c r="B16" s="7" t="s">
        <v>96</v>
      </c>
      <c r="C16" s="6" t="s">
        <v>79</v>
      </c>
      <c r="D16" s="8">
        <v>14</v>
      </c>
      <c r="E16" s="9">
        <v>14</v>
      </c>
      <c r="F16" s="10" t="s">
        <v>31</v>
      </c>
      <c r="G16" s="6" t="s">
        <v>79</v>
      </c>
      <c r="H16" s="9">
        <v>14</v>
      </c>
      <c r="I16" s="24" t="s">
        <v>51</v>
      </c>
      <c r="J16" s="25" t="s">
        <v>151</v>
      </c>
      <c r="K16" s="26" t="s">
        <v>152</v>
      </c>
      <c r="R16" s="28">
        <v>10015</v>
      </c>
    </row>
    <row r="17" spans="1:18" ht="17.25" customHeight="1">
      <c r="A17" s="6">
        <v>15</v>
      </c>
      <c r="B17" s="7">
        <v>52518</v>
      </c>
      <c r="C17" s="11" t="s">
        <v>79</v>
      </c>
      <c r="D17" s="8">
        <v>15</v>
      </c>
      <c r="E17" s="9">
        <v>15</v>
      </c>
      <c r="F17" s="10" t="s">
        <v>32</v>
      </c>
      <c r="G17" s="6" t="s">
        <v>79</v>
      </c>
      <c r="H17" s="9">
        <v>15</v>
      </c>
      <c r="I17" s="24" t="s">
        <v>52</v>
      </c>
      <c r="J17" s="25" t="s">
        <v>153</v>
      </c>
      <c r="K17" s="26" t="s">
        <v>154</v>
      </c>
      <c r="R17" s="28">
        <v>10016</v>
      </c>
    </row>
    <row r="18" spans="1:18" ht="17.25" customHeight="1">
      <c r="A18" s="6">
        <v>16</v>
      </c>
      <c r="B18" s="7" t="s">
        <v>97</v>
      </c>
      <c r="C18" s="11" t="s">
        <v>79</v>
      </c>
      <c r="D18" s="8">
        <v>16</v>
      </c>
      <c r="E18" s="9">
        <v>16</v>
      </c>
      <c r="F18" s="10" t="s">
        <v>33</v>
      </c>
      <c r="G18" s="6" t="s">
        <v>79</v>
      </c>
      <c r="H18" s="9">
        <v>16</v>
      </c>
      <c r="I18" s="24" t="s">
        <v>53</v>
      </c>
      <c r="J18" s="25" t="s">
        <v>155</v>
      </c>
      <c r="K18" s="26" t="s">
        <v>156</v>
      </c>
      <c r="R18" s="28">
        <v>10017</v>
      </c>
    </row>
    <row r="19" spans="1:18" ht="17.25" customHeight="1">
      <c r="A19" s="6">
        <v>17</v>
      </c>
      <c r="B19" s="12" t="s">
        <v>98</v>
      </c>
      <c r="C19" s="11" t="s">
        <v>79</v>
      </c>
      <c r="D19" s="8">
        <v>17</v>
      </c>
      <c r="E19" s="9">
        <v>17</v>
      </c>
      <c r="F19" s="10" t="s">
        <v>34</v>
      </c>
      <c r="G19" s="6" t="s">
        <v>79</v>
      </c>
      <c r="H19" s="9">
        <v>17</v>
      </c>
      <c r="I19" s="24" t="s">
        <v>54</v>
      </c>
      <c r="J19" s="25" t="s">
        <v>157</v>
      </c>
      <c r="K19" s="26" t="s">
        <v>158</v>
      </c>
      <c r="R19" s="28">
        <v>10018</v>
      </c>
    </row>
    <row r="20" spans="1:18" ht="17.25" customHeight="1">
      <c r="A20" s="6">
        <v>18</v>
      </c>
      <c r="B20" s="7" t="s">
        <v>99</v>
      </c>
      <c r="C20" s="6" t="s">
        <v>79</v>
      </c>
      <c r="D20" s="8">
        <v>18</v>
      </c>
      <c r="E20" s="9">
        <v>18</v>
      </c>
      <c r="F20" s="10" t="s">
        <v>35</v>
      </c>
      <c r="G20" s="6" t="s">
        <v>79</v>
      </c>
      <c r="H20" s="9">
        <v>18</v>
      </c>
      <c r="I20" s="24" t="s">
        <v>55</v>
      </c>
      <c r="J20" s="25" t="s">
        <v>159</v>
      </c>
      <c r="K20" s="26" t="s">
        <v>160</v>
      </c>
      <c r="R20" s="28">
        <v>10019</v>
      </c>
    </row>
    <row r="21" spans="1:18" ht="17.25" customHeight="1">
      <c r="A21" s="6">
        <v>19</v>
      </c>
      <c r="B21" s="7" t="s">
        <v>100</v>
      </c>
      <c r="C21" s="6" t="s">
        <v>79</v>
      </c>
      <c r="D21" s="8">
        <v>19</v>
      </c>
      <c r="E21" s="9"/>
      <c r="F21" s="9"/>
      <c r="G21" s="6"/>
      <c r="H21" s="9"/>
      <c r="I21" s="24" t="s">
        <v>56</v>
      </c>
      <c r="J21" s="25" t="s">
        <v>161</v>
      </c>
      <c r="K21" s="26" t="s">
        <v>162</v>
      </c>
      <c r="R21" s="28">
        <v>10020</v>
      </c>
    </row>
    <row r="22" spans="1:18" ht="17.25" customHeight="1">
      <c r="A22" s="6">
        <v>20</v>
      </c>
      <c r="B22" s="7">
        <v>2650</v>
      </c>
      <c r="C22" s="6" t="s">
        <v>79</v>
      </c>
      <c r="D22" s="8">
        <v>20</v>
      </c>
      <c r="E22" s="9"/>
      <c r="F22" s="9"/>
      <c r="G22" s="6"/>
      <c r="H22" s="9"/>
      <c r="I22" s="24" t="s">
        <v>57</v>
      </c>
      <c r="J22" s="25" t="s">
        <v>163</v>
      </c>
      <c r="K22" s="26" t="s">
        <v>164</v>
      </c>
      <c r="R22" s="29">
        <v>10021</v>
      </c>
    </row>
    <row r="23" spans="1:18" ht="17.25" customHeight="1">
      <c r="A23" s="6">
        <v>21</v>
      </c>
      <c r="B23" s="13" t="s">
        <v>101</v>
      </c>
      <c r="C23" s="6" t="s">
        <v>79</v>
      </c>
      <c r="D23" s="8">
        <v>21</v>
      </c>
      <c r="E23" s="9"/>
      <c r="F23" s="9"/>
      <c r="G23" s="6"/>
      <c r="H23" s="9"/>
      <c r="I23" s="24" t="s">
        <v>58</v>
      </c>
      <c r="J23" s="25" t="s">
        <v>165</v>
      </c>
      <c r="K23" s="26" t="s">
        <v>166</v>
      </c>
      <c r="R23" s="29">
        <v>10022</v>
      </c>
    </row>
    <row r="24" spans="1:18" ht="17.25" customHeight="1">
      <c r="A24" s="6">
        <v>22</v>
      </c>
      <c r="B24" s="7" t="s">
        <v>102</v>
      </c>
      <c r="C24" s="6" t="s">
        <v>79</v>
      </c>
      <c r="D24" s="8">
        <v>22</v>
      </c>
      <c r="E24" s="9"/>
      <c r="F24" s="9"/>
      <c r="G24" s="6"/>
      <c r="H24" s="9"/>
      <c r="I24" s="24" t="s">
        <v>59</v>
      </c>
      <c r="J24" s="25" t="s">
        <v>167</v>
      </c>
      <c r="K24" s="26" t="s">
        <v>168</v>
      </c>
      <c r="R24" s="29">
        <v>10023</v>
      </c>
    </row>
    <row r="25" spans="1:18" ht="17.25" customHeight="1">
      <c r="A25" s="6">
        <v>23</v>
      </c>
      <c r="B25" s="7">
        <v>8157</v>
      </c>
      <c r="C25" s="6" t="s">
        <v>79</v>
      </c>
      <c r="D25" s="8">
        <v>23</v>
      </c>
      <c r="E25" s="9"/>
      <c r="F25" s="9"/>
      <c r="G25" s="6"/>
      <c r="H25" s="9"/>
      <c r="I25" s="24" t="s">
        <v>60</v>
      </c>
      <c r="J25" s="25" t="s">
        <v>169</v>
      </c>
      <c r="K25" s="26" t="s">
        <v>170</v>
      </c>
      <c r="R25" s="29">
        <v>10024</v>
      </c>
    </row>
    <row r="26" spans="1:18" ht="17.25" customHeight="1">
      <c r="A26" s="6">
        <v>24</v>
      </c>
      <c r="B26" s="7">
        <v>8102</v>
      </c>
      <c r="C26" s="6" t="s">
        <v>79</v>
      </c>
      <c r="D26" s="8">
        <v>24</v>
      </c>
      <c r="E26" s="9"/>
      <c r="F26" s="9"/>
      <c r="G26" s="6"/>
      <c r="H26" s="9"/>
      <c r="I26" s="24" t="s">
        <v>61</v>
      </c>
      <c r="J26" s="25" t="s">
        <v>171</v>
      </c>
      <c r="K26" s="26" t="s">
        <v>172</v>
      </c>
      <c r="R26" s="29">
        <v>10025</v>
      </c>
    </row>
    <row r="27" spans="1:18" ht="17.25" customHeight="1">
      <c r="A27" s="6">
        <v>25</v>
      </c>
      <c r="B27" s="7" t="s">
        <v>103</v>
      </c>
      <c r="C27" s="6" t="s">
        <v>79</v>
      </c>
      <c r="D27" s="8">
        <v>25</v>
      </c>
      <c r="E27" s="9"/>
      <c r="F27" s="9"/>
      <c r="G27" s="6"/>
      <c r="H27" s="9"/>
      <c r="I27" s="24" t="s">
        <v>62</v>
      </c>
      <c r="J27" s="25" t="s">
        <v>173</v>
      </c>
      <c r="K27" s="26" t="s">
        <v>174</v>
      </c>
      <c r="R27" s="29">
        <v>10026</v>
      </c>
    </row>
    <row r="28" spans="1:18" ht="17.25" customHeight="1">
      <c r="A28" s="6">
        <v>26</v>
      </c>
      <c r="B28" s="7" t="s">
        <v>104</v>
      </c>
      <c r="C28" s="6" t="s">
        <v>79</v>
      </c>
      <c r="D28" s="8">
        <v>26</v>
      </c>
      <c r="E28" s="9"/>
      <c r="F28" s="9"/>
      <c r="G28" s="6"/>
      <c r="H28" s="9"/>
      <c r="I28" s="24" t="s">
        <v>63</v>
      </c>
      <c r="J28" s="25" t="s">
        <v>175</v>
      </c>
      <c r="K28" s="26" t="s">
        <v>176</v>
      </c>
      <c r="R28" s="29">
        <v>10027</v>
      </c>
    </row>
    <row r="29" spans="1:18" ht="17.25" customHeight="1">
      <c r="A29" s="6">
        <v>27</v>
      </c>
      <c r="B29" s="7" t="s">
        <v>105</v>
      </c>
      <c r="C29" s="6" t="s">
        <v>79</v>
      </c>
      <c r="D29" s="8">
        <v>27</v>
      </c>
      <c r="E29" s="9"/>
      <c r="F29" s="9"/>
      <c r="G29" s="6"/>
      <c r="H29" s="9"/>
      <c r="I29" s="24" t="s">
        <v>64</v>
      </c>
      <c r="J29" s="25" t="s">
        <v>177</v>
      </c>
      <c r="K29" s="26" t="s">
        <v>178</v>
      </c>
      <c r="R29" s="29">
        <v>10028</v>
      </c>
    </row>
    <row r="30" spans="1:18" ht="17.25" customHeight="1">
      <c r="A30" s="6">
        <v>28</v>
      </c>
      <c r="B30" s="7" t="s">
        <v>106</v>
      </c>
      <c r="C30" s="6" t="s">
        <v>79</v>
      </c>
      <c r="D30" s="8">
        <v>28</v>
      </c>
      <c r="E30" s="9"/>
      <c r="F30" s="9"/>
      <c r="G30" s="6"/>
      <c r="H30" s="9"/>
      <c r="I30" s="24" t="s">
        <v>65</v>
      </c>
      <c r="J30" s="25" t="s">
        <v>179</v>
      </c>
      <c r="K30" s="26" t="s">
        <v>180</v>
      </c>
      <c r="R30" s="29">
        <v>10029</v>
      </c>
    </row>
    <row r="31" spans="1:18" ht="17.25" customHeight="1">
      <c r="A31" s="6">
        <v>29</v>
      </c>
      <c r="B31" s="7" t="s">
        <v>107</v>
      </c>
      <c r="C31" s="6" t="s">
        <v>79</v>
      </c>
      <c r="D31" s="8">
        <v>29</v>
      </c>
      <c r="E31" s="9"/>
      <c r="F31" s="9"/>
      <c r="G31" s="6"/>
      <c r="H31" s="9"/>
      <c r="R31" s="29">
        <v>10030</v>
      </c>
    </row>
    <row r="32" spans="1:18" ht="17.25" customHeight="1">
      <c r="A32" s="6">
        <v>30</v>
      </c>
      <c r="B32" s="7" t="s">
        <v>108</v>
      </c>
      <c r="C32" s="6" t="s">
        <v>79</v>
      </c>
      <c r="D32" s="8">
        <v>30</v>
      </c>
      <c r="E32" s="9"/>
      <c r="F32" s="9"/>
      <c r="G32" s="6"/>
      <c r="H32" s="9"/>
      <c r="R32" s="29">
        <v>10031</v>
      </c>
    </row>
    <row r="33" spans="1:18" ht="17.25" customHeight="1">
      <c r="A33" s="6">
        <v>31</v>
      </c>
      <c r="B33" s="7" t="s">
        <v>109</v>
      </c>
      <c r="C33" s="14" t="s">
        <v>79</v>
      </c>
      <c r="D33" s="8">
        <v>31</v>
      </c>
      <c r="E33" s="9"/>
      <c r="F33" s="9"/>
      <c r="G33" s="6"/>
      <c r="H33" s="9"/>
      <c r="R33" s="28">
        <v>10032</v>
      </c>
    </row>
    <row r="34" spans="1:18" ht="17.25" customHeight="1">
      <c r="A34" s="15">
        <v>32</v>
      </c>
      <c r="B34" s="16" t="s">
        <v>110</v>
      </c>
      <c r="C34" s="14" t="s">
        <v>79</v>
      </c>
      <c r="D34" s="8">
        <v>32</v>
      </c>
      <c r="E34" s="9"/>
      <c r="F34" s="9"/>
      <c r="G34" s="6"/>
      <c r="H34" s="9"/>
      <c r="R34" s="28">
        <v>10033</v>
      </c>
    </row>
    <row r="35" spans="1:18" ht="17.25" customHeight="1">
      <c r="A35" s="6">
        <v>33</v>
      </c>
      <c r="B35" s="16" t="s">
        <v>111</v>
      </c>
      <c r="C35" s="14" t="s">
        <v>79</v>
      </c>
      <c r="D35" s="8">
        <v>33</v>
      </c>
      <c r="E35" s="9"/>
      <c r="F35" s="9"/>
      <c r="G35" s="6"/>
      <c r="H35" s="9"/>
      <c r="R35" s="28">
        <v>10034</v>
      </c>
    </row>
    <row r="36" spans="1:18" ht="17.25" customHeight="1">
      <c r="A36" s="15">
        <v>34</v>
      </c>
      <c r="B36" s="16" t="s">
        <v>112</v>
      </c>
      <c r="C36" s="14" t="s">
        <v>79</v>
      </c>
      <c r="D36" s="8">
        <v>34</v>
      </c>
      <c r="E36" s="9"/>
      <c r="F36" s="9"/>
      <c r="G36" s="6"/>
      <c r="H36" s="9"/>
      <c r="R36" s="28">
        <v>10035</v>
      </c>
    </row>
    <row r="37" spans="1:18" ht="17.25" customHeight="1">
      <c r="A37" s="6">
        <v>35</v>
      </c>
      <c r="B37" s="16" t="s">
        <v>113</v>
      </c>
      <c r="C37" s="14" t="s">
        <v>79</v>
      </c>
      <c r="D37" s="8">
        <v>35</v>
      </c>
      <c r="E37" s="9"/>
      <c r="F37" s="9"/>
      <c r="G37" s="6"/>
      <c r="H37" s="9"/>
      <c r="R37" s="28">
        <v>10036</v>
      </c>
    </row>
    <row r="38" spans="1:18" ht="17.25" customHeight="1">
      <c r="A38" s="15">
        <v>36</v>
      </c>
      <c r="B38" s="16" t="s">
        <v>114</v>
      </c>
      <c r="C38" s="14" t="s">
        <v>79</v>
      </c>
      <c r="D38" s="8">
        <v>36</v>
      </c>
      <c r="E38" s="9"/>
      <c r="F38" s="9"/>
      <c r="G38" s="6"/>
      <c r="H38" s="9"/>
      <c r="R38" s="28">
        <v>10037</v>
      </c>
    </row>
    <row r="39" spans="1:18" ht="17.25" customHeight="1">
      <c r="A39" s="6">
        <v>37</v>
      </c>
      <c r="B39" s="16" t="s">
        <v>115</v>
      </c>
      <c r="C39" s="14" t="s">
        <v>79</v>
      </c>
      <c r="D39" s="8">
        <v>37</v>
      </c>
      <c r="E39" s="9"/>
      <c r="F39" s="9"/>
      <c r="G39" s="6"/>
      <c r="H39" s="9"/>
      <c r="R39" s="28">
        <v>10038</v>
      </c>
    </row>
    <row r="40" spans="1:18" ht="17.25" customHeight="1">
      <c r="A40" s="15"/>
      <c r="B40" s="17"/>
      <c r="C40" s="17"/>
      <c r="D40" s="18"/>
      <c r="E40" s="9"/>
      <c r="F40" s="9"/>
      <c r="G40" s="9"/>
      <c r="H40" s="9"/>
      <c r="R40" s="28">
        <v>10039</v>
      </c>
    </row>
    <row r="41" spans="1:18" ht="17.25" customHeight="1">
      <c r="A41" s="15"/>
      <c r="B41" s="17"/>
      <c r="C41" s="17"/>
      <c r="D41" s="18"/>
      <c r="E41" s="9"/>
      <c r="F41" s="9"/>
      <c r="G41" s="9"/>
      <c r="H41" s="9"/>
      <c r="R41" s="28">
        <v>10040</v>
      </c>
    </row>
    <row r="42" spans="1:18" ht="17.25" customHeight="1">
      <c r="A42" s="15"/>
      <c r="B42" s="17"/>
      <c r="C42" s="17"/>
      <c r="D42" s="18"/>
      <c r="E42" s="9"/>
      <c r="F42" s="9"/>
      <c r="G42" s="9"/>
      <c r="H42" s="9"/>
      <c r="R42" s="28">
        <v>10041</v>
      </c>
    </row>
    <row r="43" spans="1:18" ht="17.25" customHeight="1">
      <c r="A43" s="15"/>
      <c r="B43" s="17"/>
      <c r="C43" s="17"/>
      <c r="D43" s="18"/>
      <c r="E43" s="9"/>
      <c r="F43" s="9"/>
      <c r="G43" s="9"/>
      <c r="H43" s="9"/>
      <c r="R43" s="28">
        <v>10042</v>
      </c>
    </row>
    <row r="44" spans="1:18" ht="17.25" customHeight="1">
      <c r="A44" s="15"/>
      <c r="B44" s="17"/>
      <c r="C44" s="17"/>
      <c r="D44" s="18"/>
      <c r="E44" s="9"/>
      <c r="F44" s="9"/>
      <c r="G44" s="9"/>
      <c r="H44" s="9"/>
      <c r="R44" s="29">
        <v>10043</v>
      </c>
    </row>
    <row r="45" spans="1:18" ht="17.25" customHeight="1">
      <c r="A45" s="15"/>
      <c r="B45" s="17"/>
      <c r="C45" s="17"/>
      <c r="D45" s="18"/>
      <c r="E45" s="9"/>
      <c r="F45" s="9"/>
      <c r="G45" s="9"/>
      <c r="H45" s="9"/>
      <c r="R45" s="28">
        <v>10044</v>
      </c>
    </row>
    <row r="46" spans="1:18" ht="17.25" customHeight="1">
      <c r="A46" s="15"/>
      <c r="B46" s="17"/>
      <c r="C46" s="17"/>
      <c r="D46" s="18"/>
      <c r="E46" s="9"/>
      <c r="F46" s="9"/>
      <c r="G46" s="9"/>
      <c r="H46" s="9"/>
      <c r="R46" s="28">
        <v>10045</v>
      </c>
    </row>
    <row r="47" spans="1:18" ht="17.25" customHeight="1">
      <c r="A47" s="15"/>
      <c r="B47" s="17"/>
      <c r="C47" s="17"/>
      <c r="D47" s="18"/>
      <c r="E47" s="9"/>
      <c r="F47" s="9"/>
      <c r="G47" s="9"/>
      <c r="H47" s="9"/>
      <c r="R47" s="28">
        <v>10046</v>
      </c>
    </row>
    <row r="48" spans="1:18" ht="17.25" customHeight="1">
      <c r="A48" s="15"/>
      <c r="B48" s="17"/>
      <c r="C48" s="17"/>
      <c r="D48" s="18"/>
      <c r="E48" s="9"/>
      <c r="F48" s="9"/>
      <c r="G48" s="9"/>
      <c r="H48" s="9"/>
      <c r="R48" s="28">
        <v>10047</v>
      </c>
    </row>
    <row r="49" spans="1:18" ht="17.25" customHeight="1">
      <c r="A49" s="15"/>
      <c r="B49" s="17"/>
      <c r="C49" s="17"/>
      <c r="D49" s="18"/>
      <c r="E49" s="9"/>
      <c r="F49" s="9"/>
      <c r="G49" s="9"/>
      <c r="H49" s="9"/>
      <c r="R49" s="28">
        <v>10048</v>
      </c>
    </row>
    <row r="50" spans="1:18" ht="17.25" customHeight="1">
      <c r="A50" s="15"/>
      <c r="B50" s="17"/>
      <c r="C50" s="17"/>
      <c r="D50" s="18"/>
      <c r="E50" s="9"/>
      <c r="F50" s="9"/>
      <c r="G50" s="9"/>
      <c r="H50" s="9"/>
      <c r="R50" s="28">
        <v>10049</v>
      </c>
    </row>
    <row r="51" spans="1:18" ht="17.25" customHeight="1">
      <c r="A51" s="15"/>
      <c r="B51" s="17"/>
      <c r="C51" s="17"/>
      <c r="D51" s="18"/>
      <c r="E51" s="9"/>
      <c r="F51" s="9"/>
      <c r="G51" s="9"/>
      <c r="H51" s="9"/>
      <c r="R51" s="28">
        <v>10050</v>
      </c>
    </row>
    <row r="52" spans="1:18" ht="17.25" customHeight="1">
      <c r="A52" s="15"/>
      <c r="B52" s="17"/>
      <c r="C52" s="17"/>
      <c r="D52" s="18"/>
      <c r="E52" s="9"/>
      <c r="F52" s="9"/>
      <c r="G52" s="9"/>
      <c r="H52" s="9"/>
      <c r="R52" s="28">
        <v>10051</v>
      </c>
    </row>
    <row r="53" spans="1:18" ht="17.25" customHeight="1">
      <c r="A53" s="15"/>
      <c r="B53" s="17"/>
      <c r="C53" s="17"/>
      <c r="D53" s="18"/>
      <c r="E53" s="9"/>
      <c r="F53" s="9"/>
      <c r="G53" s="9"/>
      <c r="H53" s="9"/>
      <c r="R53" s="28">
        <v>10052</v>
      </c>
    </row>
    <row r="54" spans="1:18" ht="17.25" customHeight="1">
      <c r="A54" s="15"/>
      <c r="B54" s="17"/>
      <c r="C54" s="17"/>
      <c r="D54" s="18"/>
      <c r="E54" s="9"/>
      <c r="F54" s="9"/>
      <c r="G54" s="9"/>
      <c r="H54" s="9"/>
      <c r="R54" s="28">
        <v>10053</v>
      </c>
    </row>
    <row r="55" spans="1:18" ht="17.25" customHeight="1">
      <c r="A55" s="15"/>
      <c r="B55" s="17"/>
      <c r="C55" s="17"/>
      <c r="D55" s="18"/>
      <c r="E55" s="9"/>
      <c r="F55" s="9"/>
      <c r="G55" s="9"/>
      <c r="H55" s="9"/>
      <c r="R55" s="28">
        <v>10054</v>
      </c>
    </row>
    <row r="56" spans="1:18" ht="17.25" customHeight="1">
      <c r="A56" s="15"/>
      <c r="B56" s="17"/>
      <c r="C56" s="17"/>
      <c r="D56" s="18"/>
      <c r="E56" s="9"/>
      <c r="F56" s="9"/>
      <c r="G56" s="9"/>
      <c r="H56" s="9"/>
      <c r="R56" s="28">
        <v>10055</v>
      </c>
    </row>
    <row r="57" spans="1:18" ht="17.25" customHeight="1">
      <c r="A57" s="19"/>
      <c r="B57" s="17"/>
      <c r="C57" s="17"/>
      <c r="D57" s="18"/>
      <c r="E57" s="9"/>
      <c r="F57" s="9"/>
      <c r="G57" s="9"/>
      <c r="H57" s="9"/>
      <c r="R57" s="30">
        <v>11001</v>
      </c>
    </row>
    <row r="58" spans="1:18" ht="17.25" customHeight="1">
      <c r="A58" s="19"/>
      <c r="B58" s="17"/>
      <c r="C58" s="17"/>
      <c r="D58" s="18"/>
      <c r="E58" s="9"/>
      <c r="F58" s="9"/>
      <c r="G58" s="9"/>
      <c r="H58" s="9"/>
      <c r="R58" s="30">
        <v>11002</v>
      </c>
    </row>
    <row r="59" spans="1:18" ht="17.25" customHeight="1">
      <c r="A59" s="19"/>
      <c r="B59" s="17"/>
      <c r="C59" s="17"/>
      <c r="D59" s="18"/>
      <c r="E59" s="9"/>
      <c r="F59" s="9"/>
      <c r="G59" s="9"/>
      <c r="H59" s="9"/>
      <c r="R59" s="30">
        <v>11003</v>
      </c>
    </row>
    <row r="60" spans="1:18" ht="17.25" customHeight="1">
      <c r="A60" s="19"/>
      <c r="B60" s="17"/>
      <c r="C60" s="17"/>
      <c r="D60" s="18"/>
      <c r="E60" s="9"/>
      <c r="F60" s="9"/>
      <c r="G60" s="9"/>
      <c r="H60" s="9"/>
      <c r="R60" s="30">
        <v>11004</v>
      </c>
    </row>
    <row r="61" spans="1:18" ht="17.25" customHeight="1">
      <c r="A61" s="19"/>
      <c r="B61" s="17"/>
      <c r="C61" s="17"/>
      <c r="D61" s="18"/>
      <c r="E61" s="9"/>
      <c r="F61" s="9"/>
      <c r="G61" s="9"/>
      <c r="H61" s="9"/>
      <c r="R61" s="30">
        <v>11005</v>
      </c>
    </row>
    <row r="62" spans="1:18" ht="17.25" customHeight="1">
      <c r="A62" s="19"/>
      <c r="B62" s="17"/>
      <c r="C62" s="17"/>
      <c r="D62" s="18"/>
      <c r="E62" s="9"/>
      <c r="F62" s="9"/>
      <c r="G62" s="9"/>
      <c r="H62" s="9"/>
      <c r="R62" s="30">
        <v>11006</v>
      </c>
    </row>
    <row r="63" spans="1:18" ht="17.25" customHeight="1">
      <c r="A63" s="19"/>
      <c r="B63" s="17"/>
      <c r="C63" s="17"/>
      <c r="D63" s="18"/>
      <c r="E63" s="9"/>
      <c r="F63" s="9"/>
      <c r="G63" s="9"/>
      <c r="H63" s="9"/>
      <c r="R63" s="30">
        <v>11007</v>
      </c>
    </row>
    <row r="64" spans="1:18" ht="17.25" customHeight="1">
      <c r="A64" s="19"/>
      <c r="B64" s="17"/>
      <c r="C64" s="17"/>
      <c r="D64" s="18"/>
      <c r="E64" s="9"/>
      <c r="F64" s="9"/>
      <c r="G64" s="9"/>
      <c r="H64" s="9"/>
      <c r="R64" s="30">
        <v>11008</v>
      </c>
    </row>
    <row r="65" spans="1:18" ht="17.25" customHeight="1">
      <c r="A65" s="19"/>
      <c r="B65" s="17"/>
      <c r="C65" s="17"/>
      <c r="D65" s="18"/>
      <c r="E65" s="9"/>
      <c r="F65" s="9"/>
      <c r="G65" s="9"/>
      <c r="H65" s="9"/>
      <c r="R65" s="30">
        <v>11009</v>
      </c>
    </row>
    <row r="66" spans="1:18" ht="17.25" customHeight="1">
      <c r="A66" s="19"/>
      <c r="B66" s="17"/>
      <c r="C66" s="17"/>
      <c r="D66" s="18"/>
      <c r="E66" s="9"/>
      <c r="F66" s="9"/>
      <c r="G66" s="9"/>
      <c r="H66" s="9"/>
      <c r="R66" s="30">
        <v>11010</v>
      </c>
    </row>
    <row r="67" spans="1:18" ht="17.25" customHeight="1">
      <c r="A67" s="19"/>
      <c r="B67" s="17"/>
      <c r="C67" s="17"/>
      <c r="D67" s="18"/>
      <c r="E67" s="9"/>
      <c r="F67" s="9"/>
      <c r="G67" s="9"/>
      <c r="H67" s="9"/>
      <c r="R67" s="30">
        <v>11011</v>
      </c>
    </row>
    <row r="68" spans="1:18" ht="17.25" customHeight="1">
      <c r="A68" s="19"/>
      <c r="B68" s="17"/>
      <c r="C68" s="17"/>
      <c r="D68" s="18"/>
      <c r="E68" s="9"/>
      <c r="F68" s="9"/>
      <c r="G68" s="9"/>
      <c r="H68" s="9"/>
      <c r="R68" s="30">
        <v>11012</v>
      </c>
    </row>
    <row r="69" spans="1:18" ht="17.25" customHeight="1">
      <c r="B69"/>
      <c r="C69"/>
      <c r="D69" s="2"/>
      <c r="E69" s="9"/>
      <c r="F69" s="9"/>
      <c r="G69" s="9"/>
      <c r="H69" s="9"/>
    </row>
    <row r="70" spans="1:18" ht="17.25" customHeight="1">
      <c r="D70" s="31"/>
      <c r="J70"/>
    </row>
    <row r="71" spans="1:18" ht="17.25" customHeight="1">
      <c r="G71" s="2"/>
      <c r="J71"/>
    </row>
    <row r="83" spans="4:4" ht="17.25" customHeight="1">
      <c r="D83" s="31"/>
    </row>
  </sheetData>
  <customSheetViews>
    <customSheetView guid="{A37D8FF2-64FE-4D03-A072-5C55028CA0E5}">
      <selection activeCell="A3" sqref="A3"/>
      <pageMargins left="0.75" right="0.75" top="1" bottom="1" header="0.5" footer="0.5"/>
      <pageSetup paperSize="9" orientation="portrait" horizontalDpi="0" verticalDpi="0"/>
      <headerFooter alignWithMargins="0"/>
    </customSheetView>
    <customSheetView guid="{49F94A0E-0D24-42DC-9B9A-8AB8B2DEA003}">
      <selection activeCell="E8" sqref="E8"/>
      <pageMargins left="0.75" right="0.75" top="1" bottom="1" header="0.5" footer="0.5"/>
      <pageSetup paperSize="9" orientation="portrait" horizontalDpi="0" verticalDpi="0"/>
      <headerFooter alignWithMargins="0"/>
    </customSheetView>
  </customSheetViews>
  <phoneticPr fontId="25" type="noConversion"/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3</vt:i4>
      </vt:variant>
    </vt:vector>
  </HeadingPairs>
  <TitlesOfParts>
    <vt:vector size="15" baseType="lpstr">
      <vt:lpstr>查找</vt:lpstr>
      <vt:lpstr>原材料录入</vt:lpstr>
      <vt:lpstr>原材料出库</vt:lpstr>
      <vt:lpstr>原材料退货</vt:lpstr>
      <vt:lpstr>成品出货</vt:lpstr>
      <vt:lpstr>成品退货</vt:lpstr>
      <vt:lpstr>原材料明细表</vt:lpstr>
      <vt:lpstr>原材料库存</vt:lpstr>
      <vt:lpstr>成品明细表</vt:lpstr>
      <vt:lpstr>成品库存</vt:lpstr>
      <vt:lpstr>用料标准设定</vt:lpstr>
      <vt:lpstr>基础资料</vt:lpstr>
      <vt:lpstr>原材料出库!Print_Area</vt:lpstr>
      <vt:lpstr>原材料录入!Print_Area</vt:lpstr>
      <vt:lpstr>基础资料!提取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2014-10-10T01:37:44Z</cp:lastPrinted>
  <dcterms:created xsi:type="dcterms:W3CDTF">2012-08-31T01:06:54Z</dcterms:created>
  <dcterms:modified xsi:type="dcterms:W3CDTF">2019-05-06T08:17:34Z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