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7" i="1" l="1"/>
  <c r="L107" i="1"/>
  <c r="N107" i="1"/>
  <c r="Y107" i="1"/>
  <c r="W107" i="1" s="1"/>
  <c r="U107" i="1" s="1"/>
  <c r="K107" i="1" s="1"/>
  <c r="I107" i="1" s="1"/>
  <c r="J108" i="1"/>
  <c r="L108" i="1"/>
  <c r="N108" i="1"/>
  <c r="Y108" i="1"/>
  <c r="W108" i="1" s="1"/>
  <c r="U108" i="1" s="1"/>
  <c r="K108" i="1" s="1"/>
  <c r="I108" i="1" s="1"/>
  <c r="J109" i="1"/>
  <c r="L109" i="1"/>
  <c r="N109" i="1"/>
  <c r="Y109" i="1"/>
  <c r="W109" i="1" s="1"/>
  <c r="U109" i="1" s="1"/>
  <c r="K109" i="1" s="1"/>
  <c r="I109" i="1" s="1"/>
  <c r="Y82" i="1"/>
  <c r="W82" i="1" s="1"/>
  <c r="U82" i="1" s="1"/>
  <c r="K82" i="1" s="1"/>
  <c r="I82" i="1" s="1"/>
  <c r="Y83" i="1"/>
  <c r="W83" i="1" s="1"/>
  <c r="U83" i="1" s="1"/>
  <c r="K83" i="1" s="1"/>
  <c r="I83" i="1" s="1"/>
  <c r="Y84" i="1"/>
  <c r="W84" i="1" s="1"/>
  <c r="U84" i="1" s="1"/>
  <c r="K84" i="1" s="1"/>
  <c r="I84" i="1" s="1"/>
  <c r="Y85" i="1"/>
  <c r="W85" i="1" s="1"/>
  <c r="U85" i="1" s="1"/>
  <c r="K85" i="1" s="1"/>
  <c r="I85" i="1" s="1"/>
  <c r="Y86" i="1"/>
  <c r="W86" i="1" s="1"/>
  <c r="U86" i="1" s="1"/>
  <c r="K86" i="1" s="1"/>
  <c r="I86" i="1" s="1"/>
  <c r="Y87" i="1"/>
  <c r="W87" i="1" s="1"/>
  <c r="U87" i="1" s="1"/>
  <c r="K87" i="1" s="1"/>
  <c r="I87" i="1" s="1"/>
  <c r="Y88" i="1"/>
  <c r="W88" i="1" s="1"/>
  <c r="U88" i="1" s="1"/>
  <c r="K88" i="1" s="1"/>
  <c r="I88" i="1" s="1"/>
  <c r="Y89" i="1"/>
  <c r="W89" i="1" s="1"/>
  <c r="U89" i="1" s="1"/>
  <c r="K89" i="1" s="1"/>
  <c r="I89" i="1" s="1"/>
  <c r="Y90" i="1"/>
  <c r="W90" i="1" s="1"/>
  <c r="U90" i="1" s="1"/>
  <c r="K90" i="1" s="1"/>
  <c r="I90" i="1" s="1"/>
  <c r="Y91" i="1"/>
  <c r="W91" i="1" s="1"/>
  <c r="U91" i="1" s="1"/>
  <c r="K91" i="1" s="1"/>
  <c r="I91" i="1" s="1"/>
  <c r="Y92" i="1"/>
  <c r="W92" i="1" s="1"/>
  <c r="U92" i="1" s="1"/>
  <c r="K92" i="1" s="1"/>
  <c r="I92" i="1" s="1"/>
  <c r="Y93" i="1"/>
  <c r="W93" i="1" s="1"/>
  <c r="U93" i="1" s="1"/>
  <c r="K93" i="1" s="1"/>
  <c r="I93" i="1" s="1"/>
  <c r="Y94" i="1"/>
  <c r="W94" i="1" s="1"/>
  <c r="U94" i="1" s="1"/>
  <c r="K94" i="1" s="1"/>
  <c r="I94" i="1" s="1"/>
  <c r="Y95" i="1"/>
  <c r="W95" i="1" s="1"/>
  <c r="U95" i="1" s="1"/>
  <c r="K95" i="1" s="1"/>
  <c r="I95" i="1" s="1"/>
  <c r="Y96" i="1"/>
  <c r="W96" i="1" s="1"/>
  <c r="U96" i="1" s="1"/>
  <c r="K96" i="1" s="1"/>
  <c r="I96" i="1" s="1"/>
  <c r="Y97" i="1"/>
  <c r="W97" i="1" s="1"/>
  <c r="U97" i="1" s="1"/>
  <c r="K97" i="1" s="1"/>
  <c r="I97" i="1" s="1"/>
  <c r="Y98" i="1"/>
  <c r="W98" i="1" s="1"/>
  <c r="U98" i="1" s="1"/>
  <c r="K98" i="1" s="1"/>
  <c r="I98" i="1" s="1"/>
  <c r="Y99" i="1"/>
  <c r="W99" i="1" s="1"/>
  <c r="U99" i="1" s="1"/>
  <c r="K99" i="1" s="1"/>
  <c r="I99" i="1" s="1"/>
  <c r="Y100" i="1"/>
  <c r="W100" i="1" s="1"/>
  <c r="U100" i="1" s="1"/>
  <c r="K100" i="1" s="1"/>
  <c r="I100" i="1" s="1"/>
  <c r="Y101" i="1"/>
  <c r="W101" i="1" s="1"/>
  <c r="U101" i="1" s="1"/>
  <c r="K101" i="1" s="1"/>
  <c r="I101" i="1" s="1"/>
  <c r="Y102" i="1"/>
  <c r="W102" i="1" s="1"/>
  <c r="U102" i="1" s="1"/>
  <c r="K102" i="1" s="1"/>
  <c r="I102" i="1" s="1"/>
  <c r="Y103" i="1"/>
  <c r="W103" i="1" s="1"/>
  <c r="U103" i="1" s="1"/>
  <c r="K103" i="1" s="1"/>
  <c r="I103" i="1" s="1"/>
  <c r="Y104" i="1"/>
  <c r="W104" i="1" s="1"/>
  <c r="U104" i="1" s="1"/>
  <c r="K104" i="1" s="1"/>
  <c r="I104" i="1" s="1"/>
  <c r="Y105" i="1"/>
  <c r="W105" i="1" s="1"/>
  <c r="U105" i="1" s="1"/>
  <c r="K105" i="1" s="1"/>
  <c r="I105" i="1" s="1"/>
  <c r="Y106" i="1"/>
  <c r="W106" i="1" s="1"/>
  <c r="U106" i="1" s="1"/>
  <c r="K106" i="1" s="1"/>
  <c r="I106" i="1" s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C2" i="1" l="1"/>
  <c r="C3" i="1"/>
  <c r="C4" i="1"/>
  <c r="L2" i="1"/>
  <c r="N2" i="1"/>
  <c r="Y2" i="1"/>
  <c r="W2" i="1" s="1"/>
  <c r="U2" i="1" s="1"/>
  <c r="K2" i="1" s="1"/>
  <c r="I2" i="1" s="1"/>
  <c r="F2" i="1" s="1"/>
  <c r="L3" i="1"/>
  <c r="N3" i="1"/>
  <c r="Y3" i="1"/>
  <c r="W3" i="1" s="1"/>
  <c r="U3" i="1" s="1"/>
  <c r="K3" i="1" s="1"/>
  <c r="I3" i="1" s="1"/>
  <c r="F3" i="1" s="1"/>
  <c r="L4" i="1"/>
  <c r="N4" i="1"/>
  <c r="Y4" i="1"/>
  <c r="W4" i="1" s="1"/>
  <c r="U4" i="1" s="1"/>
  <c r="K4" i="1" s="1"/>
  <c r="I4" i="1" s="1"/>
  <c r="F4" i="1" s="1"/>
  <c r="J3" i="1" l="1"/>
  <c r="J2" i="1"/>
  <c r="J4" i="1"/>
  <c r="Y111" i="1"/>
  <c r="W111" i="1" s="1"/>
  <c r="U111" i="1" s="1"/>
  <c r="K111" i="1" s="1"/>
  <c r="I111" i="1" s="1"/>
  <c r="N111" i="1"/>
  <c r="L111" i="1"/>
  <c r="J111" i="1"/>
  <c r="Y110" i="1"/>
  <c r="W110" i="1" s="1"/>
  <c r="U110" i="1" s="1"/>
  <c r="K110" i="1" s="1"/>
  <c r="I110" i="1" s="1"/>
  <c r="N110" i="1"/>
  <c r="L110" i="1"/>
  <c r="J110" i="1"/>
  <c r="Y81" i="1"/>
  <c r="W81" i="1" s="1"/>
  <c r="U81" i="1" s="1"/>
  <c r="K81" i="1" s="1"/>
  <c r="I81" i="1" s="1"/>
  <c r="N81" i="1"/>
  <c r="L81" i="1"/>
  <c r="J81" i="1"/>
  <c r="Y80" i="1"/>
  <c r="W80" i="1" s="1"/>
  <c r="U80" i="1" s="1"/>
  <c r="K80" i="1" s="1"/>
  <c r="I80" i="1" s="1"/>
  <c r="N80" i="1"/>
  <c r="L80" i="1"/>
  <c r="J80" i="1"/>
  <c r="Y79" i="1"/>
  <c r="W79" i="1" s="1"/>
  <c r="U79" i="1" s="1"/>
  <c r="K79" i="1" s="1"/>
  <c r="I79" i="1" s="1"/>
  <c r="N79" i="1"/>
  <c r="L79" i="1"/>
  <c r="J79" i="1"/>
  <c r="Y78" i="1"/>
  <c r="W78" i="1" s="1"/>
  <c r="U78" i="1" s="1"/>
  <c r="K78" i="1" s="1"/>
  <c r="I78" i="1" s="1"/>
  <c r="N78" i="1"/>
  <c r="L78" i="1"/>
  <c r="J78" i="1"/>
  <c r="Y77" i="1"/>
  <c r="W77" i="1" s="1"/>
  <c r="U77" i="1" s="1"/>
  <c r="K77" i="1" s="1"/>
  <c r="I77" i="1" s="1"/>
  <c r="N77" i="1"/>
  <c r="L77" i="1"/>
  <c r="J77" i="1"/>
  <c r="Y76" i="1"/>
  <c r="W76" i="1" s="1"/>
  <c r="U76" i="1" s="1"/>
  <c r="K76" i="1" s="1"/>
  <c r="I76" i="1" s="1"/>
  <c r="N76" i="1"/>
  <c r="L76" i="1"/>
  <c r="J76" i="1"/>
  <c r="Y75" i="1"/>
  <c r="W75" i="1" s="1"/>
  <c r="U75" i="1" s="1"/>
  <c r="K75" i="1" s="1"/>
  <c r="I75" i="1" s="1"/>
  <c r="N75" i="1"/>
  <c r="L75" i="1"/>
  <c r="J75" i="1"/>
  <c r="Y74" i="1"/>
  <c r="W74" i="1" s="1"/>
  <c r="U74" i="1" s="1"/>
  <c r="K74" i="1" s="1"/>
  <c r="I74" i="1" s="1"/>
  <c r="N74" i="1"/>
  <c r="L74" i="1"/>
  <c r="J74" i="1"/>
  <c r="Y73" i="1"/>
  <c r="W73" i="1" s="1"/>
  <c r="U73" i="1" s="1"/>
  <c r="K73" i="1" s="1"/>
  <c r="I73" i="1" s="1"/>
  <c r="F73" i="1" s="1"/>
  <c r="N73" i="1"/>
  <c r="L73" i="1"/>
  <c r="C73" i="1"/>
  <c r="Y72" i="1"/>
  <c r="W72" i="1" s="1"/>
  <c r="U72" i="1" s="1"/>
  <c r="K72" i="1" s="1"/>
  <c r="I72" i="1" s="1"/>
  <c r="F72" i="1" s="1"/>
  <c r="N72" i="1"/>
  <c r="L72" i="1"/>
  <c r="C72" i="1"/>
  <c r="Y71" i="1"/>
  <c r="W71" i="1" s="1"/>
  <c r="U71" i="1" s="1"/>
  <c r="K71" i="1" s="1"/>
  <c r="I71" i="1" s="1"/>
  <c r="F71" i="1" s="1"/>
  <c r="N71" i="1"/>
  <c r="L71" i="1"/>
  <c r="C71" i="1"/>
  <c r="Y70" i="1"/>
  <c r="W70" i="1" s="1"/>
  <c r="U70" i="1" s="1"/>
  <c r="K70" i="1" s="1"/>
  <c r="I70" i="1" s="1"/>
  <c r="F70" i="1" s="1"/>
  <c r="N70" i="1"/>
  <c r="L70" i="1"/>
  <c r="C70" i="1"/>
  <c r="Y69" i="1"/>
  <c r="W69" i="1" s="1"/>
  <c r="U69" i="1" s="1"/>
  <c r="K69" i="1" s="1"/>
  <c r="I69" i="1" s="1"/>
  <c r="F69" i="1" s="1"/>
  <c r="N69" i="1"/>
  <c r="L69" i="1"/>
  <c r="C69" i="1"/>
  <c r="Y68" i="1"/>
  <c r="W68" i="1" s="1"/>
  <c r="U68" i="1" s="1"/>
  <c r="K68" i="1" s="1"/>
  <c r="I68" i="1" s="1"/>
  <c r="F68" i="1" s="1"/>
  <c r="N68" i="1"/>
  <c r="L68" i="1"/>
  <c r="C68" i="1"/>
  <c r="Y67" i="1"/>
  <c r="W67" i="1" s="1"/>
  <c r="U67" i="1" s="1"/>
  <c r="K67" i="1" s="1"/>
  <c r="I67" i="1" s="1"/>
  <c r="F67" i="1" s="1"/>
  <c r="N67" i="1"/>
  <c r="L67" i="1"/>
  <c r="C67" i="1"/>
  <c r="Y66" i="1"/>
  <c r="W66" i="1" s="1"/>
  <c r="U66" i="1" s="1"/>
  <c r="K66" i="1" s="1"/>
  <c r="I66" i="1" s="1"/>
  <c r="F66" i="1" s="1"/>
  <c r="N66" i="1"/>
  <c r="L66" i="1"/>
  <c r="C66" i="1"/>
  <c r="Y65" i="1"/>
  <c r="W65" i="1" s="1"/>
  <c r="U65" i="1" s="1"/>
  <c r="K65" i="1" s="1"/>
  <c r="I65" i="1" s="1"/>
  <c r="F65" i="1" s="1"/>
  <c r="N65" i="1"/>
  <c r="L65" i="1"/>
  <c r="C65" i="1"/>
  <c r="Y64" i="1"/>
  <c r="W64" i="1" s="1"/>
  <c r="U64" i="1" s="1"/>
  <c r="K64" i="1" s="1"/>
  <c r="I64" i="1" s="1"/>
  <c r="F64" i="1" s="1"/>
  <c r="N64" i="1"/>
  <c r="L64" i="1"/>
  <c r="C64" i="1"/>
  <c r="Y63" i="1"/>
  <c r="W63" i="1" s="1"/>
  <c r="U63" i="1" s="1"/>
  <c r="K63" i="1" s="1"/>
  <c r="I63" i="1" s="1"/>
  <c r="F63" i="1" s="1"/>
  <c r="N63" i="1"/>
  <c r="L63" i="1"/>
  <c r="C63" i="1"/>
  <c r="Y62" i="1"/>
  <c r="W62" i="1" s="1"/>
  <c r="U62" i="1" s="1"/>
  <c r="K62" i="1" s="1"/>
  <c r="I62" i="1" s="1"/>
  <c r="F62" i="1" s="1"/>
  <c r="N62" i="1"/>
  <c r="L62" i="1"/>
  <c r="C62" i="1"/>
  <c r="Y61" i="1"/>
  <c r="W61" i="1" s="1"/>
  <c r="U61" i="1" s="1"/>
  <c r="K61" i="1" s="1"/>
  <c r="I61" i="1" s="1"/>
  <c r="F61" i="1" s="1"/>
  <c r="N61" i="1"/>
  <c r="L61" i="1"/>
  <c r="C61" i="1"/>
  <c r="Y60" i="1"/>
  <c r="W60" i="1" s="1"/>
  <c r="U60" i="1" s="1"/>
  <c r="K60" i="1" s="1"/>
  <c r="I60" i="1" s="1"/>
  <c r="F60" i="1" s="1"/>
  <c r="N60" i="1"/>
  <c r="L60" i="1"/>
  <c r="C60" i="1"/>
  <c r="Y59" i="1"/>
  <c r="W59" i="1" s="1"/>
  <c r="U59" i="1" s="1"/>
  <c r="K59" i="1" s="1"/>
  <c r="I59" i="1" s="1"/>
  <c r="F59" i="1" s="1"/>
  <c r="N59" i="1"/>
  <c r="L59" i="1"/>
  <c r="C59" i="1"/>
  <c r="Y58" i="1"/>
  <c r="W58" i="1" s="1"/>
  <c r="U58" i="1" s="1"/>
  <c r="K58" i="1" s="1"/>
  <c r="I58" i="1" s="1"/>
  <c r="F58" i="1" s="1"/>
  <c r="N58" i="1"/>
  <c r="L58" i="1"/>
  <c r="C58" i="1"/>
  <c r="Y57" i="1"/>
  <c r="W57" i="1" s="1"/>
  <c r="U57" i="1" s="1"/>
  <c r="K57" i="1" s="1"/>
  <c r="I57" i="1" s="1"/>
  <c r="F57" i="1" s="1"/>
  <c r="N57" i="1"/>
  <c r="L57" i="1"/>
  <c r="C57" i="1"/>
  <c r="Y56" i="1"/>
  <c r="W56" i="1" s="1"/>
  <c r="U56" i="1" s="1"/>
  <c r="K56" i="1" s="1"/>
  <c r="I56" i="1" s="1"/>
  <c r="F56" i="1" s="1"/>
  <c r="N56" i="1"/>
  <c r="L56" i="1"/>
  <c r="C56" i="1"/>
  <c r="Y55" i="1"/>
  <c r="W55" i="1" s="1"/>
  <c r="U55" i="1" s="1"/>
  <c r="K55" i="1" s="1"/>
  <c r="I55" i="1" s="1"/>
  <c r="F55" i="1" s="1"/>
  <c r="N55" i="1"/>
  <c r="L55" i="1"/>
  <c r="C55" i="1"/>
  <c r="Y54" i="1"/>
  <c r="W54" i="1" s="1"/>
  <c r="U54" i="1" s="1"/>
  <c r="K54" i="1" s="1"/>
  <c r="I54" i="1" s="1"/>
  <c r="F54" i="1" s="1"/>
  <c r="N54" i="1"/>
  <c r="L54" i="1"/>
  <c r="C54" i="1"/>
  <c r="Y53" i="1"/>
  <c r="W53" i="1" s="1"/>
  <c r="U53" i="1" s="1"/>
  <c r="K53" i="1" s="1"/>
  <c r="I53" i="1" s="1"/>
  <c r="F53" i="1" s="1"/>
  <c r="N53" i="1"/>
  <c r="L53" i="1"/>
  <c r="C53" i="1"/>
  <c r="Y52" i="1"/>
  <c r="W52" i="1" s="1"/>
  <c r="U52" i="1" s="1"/>
  <c r="K52" i="1" s="1"/>
  <c r="I52" i="1" s="1"/>
  <c r="F52" i="1" s="1"/>
  <c r="N52" i="1"/>
  <c r="L52" i="1"/>
  <c r="C52" i="1"/>
  <c r="Y51" i="1"/>
  <c r="W51" i="1" s="1"/>
  <c r="U51" i="1" s="1"/>
  <c r="K51" i="1" s="1"/>
  <c r="I51" i="1" s="1"/>
  <c r="F51" i="1" s="1"/>
  <c r="N51" i="1"/>
  <c r="L51" i="1"/>
  <c r="C51" i="1"/>
  <c r="Y50" i="1"/>
  <c r="W50" i="1" s="1"/>
  <c r="U50" i="1" s="1"/>
  <c r="K50" i="1" s="1"/>
  <c r="I50" i="1" s="1"/>
  <c r="F50" i="1" s="1"/>
  <c r="N50" i="1"/>
  <c r="L50" i="1"/>
  <c r="C50" i="1"/>
  <c r="Y49" i="1"/>
  <c r="W49" i="1" s="1"/>
  <c r="U49" i="1" s="1"/>
  <c r="K49" i="1" s="1"/>
  <c r="I49" i="1" s="1"/>
  <c r="F49" i="1" s="1"/>
  <c r="N49" i="1"/>
  <c r="L49" i="1"/>
  <c r="C49" i="1"/>
  <c r="Y48" i="1"/>
  <c r="W48" i="1" s="1"/>
  <c r="U48" i="1" s="1"/>
  <c r="K48" i="1" s="1"/>
  <c r="I48" i="1" s="1"/>
  <c r="F48" i="1" s="1"/>
  <c r="N48" i="1"/>
  <c r="L48" i="1"/>
  <c r="C48" i="1"/>
  <c r="Y47" i="1"/>
  <c r="W47" i="1" s="1"/>
  <c r="U47" i="1" s="1"/>
  <c r="K47" i="1" s="1"/>
  <c r="I47" i="1" s="1"/>
  <c r="F47" i="1" s="1"/>
  <c r="N47" i="1"/>
  <c r="L47" i="1"/>
  <c r="C47" i="1"/>
  <c r="Y46" i="1"/>
  <c r="W46" i="1" s="1"/>
  <c r="U46" i="1" s="1"/>
  <c r="K46" i="1" s="1"/>
  <c r="I46" i="1" s="1"/>
  <c r="F46" i="1" s="1"/>
  <c r="N46" i="1"/>
  <c r="L46" i="1"/>
  <c r="C46" i="1"/>
  <c r="Y45" i="1"/>
  <c r="W45" i="1" s="1"/>
  <c r="U45" i="1" s="1"/>
  <c r="K45" i="1" s="1"/>
  <c r="I45" i="1" s="1"/>
  <c r="F45" i="1" s="1"/>
  <c r="N45" i="1"/>
  <c r="L45" i="1"/>
  <c r="C45" i="1"/>
  <c r="Y44" i="1"/>
  <c r="W44" i="1" s="1"/>
  <c r="U44" i="1" s="1"/>
  <c r="K44" i="1" s="1"/>
  <c r="I44" i="1" s="1"/>
  <c r="F44" i="1" s="1"/>
  <c r="N44" i="1"/>
  <c r="L44" i="1"/>
  <c r="C44" i="1"/>
  <c r="Y43" i="1"/>
  <c r="W43" i="1" s="1"/>
  <c r="U43" i="1" s="1"/>
  <c r="K43" i="1" s="1"/>
  <c r="N43" i="1"/>
  <c r="L43" i="1"/>
  <c r="F43" i="1"/>
  <c r="C43" i="1"/>
  <c r="J43" i="1" s="1"/>
  <c r="Y42" i="1"/>
  <c r="W42" i="1" s="1"/>
  <c r="U42" i="1" s="1"/>
  <c r="K42" i="1" s="1"/>
  <c r="N42" i="1"/>
  <c r="L42" i="1"/>
  <c r="F42" i="1"/>
  <c r="C42" i="1"/>
  <c r="Y41" i="1"/>
  <c r="W41" i="1" s="1"/>
  <c r="U41" i="1" s="1"/>
  <c r="K41" i="1" s="1"/>
  <c r="N41" i="1"/>
  <c r="L41" i="1"/>
  <c r="F41" i="1"/>
  <c r="C41" i="1"/>
  <c r="Y40" i="1"/>
  <c r="W40" i="1" s="1"/>
  <c r="U40" i="1" s="1"/>
  <c r="K40" i="1" s="1"/>
  <c r="I40" i="1" s="1"/>
  <c r="F40" i="1" s="1"/>
  <c r="N40" i="1"/>
  <c r="L40" i="1"/>
  <c r="C40" i="1"/>
  <c r="Y39" i="1"/>
  <c r="W39" i="1" s="1"/>
  <c r="U39" i="1" s="1"/>
  <c r="K39" i="1" s="1"/>
  <c r="I39" i="1" s="1"/>
  <c r="F39" i="1" s="1"/>
  <c r="N39" i="1"/>
  <c r="L39" i="1"/>
  <c r="C39" i="1"/>
  <c r="Y38" i="1"/>
  <c r="W38" i="1" s="1"/>
  <c r="U38" i="1" s="1"/>
  <c r="K38" i="1" s="1"/>
  <c r="I38" i="1" s="1"/>
  <c r="F38" i="1" s="1"/>
  <c r="N38" i="1"/>
  <c r="L38" i="1"/>
  <c r="C38" i="1"/>
  <c r="Y37" i="1"/>
  <c r="W37" i="1" s="1"/>
  <c r="U37" i="1" s="1"/>
  <c r="K37" i="1" s="1"/>
  <c r="I37" i="1" s="1"/>
  <c r="F37" i="1" s="1"/>
  <c r="N37" i="1"/>
  <c r="L37" i="1"/>
  <c r="C37" i="1"/>
  <c r="Y36" i="1"/>
  <c r="W36" i="1" s="1"/>
  <c r="U36" i="1" s="1"/>
  <c r="K36" i="1" s="1"/>
  <c r="I36" i="1" s="1"/>
  <c r="F36" i="1" s="1"/>
  <c r="N36" i="1"/>
  <c r="L36" i="1"/>
  <c r="C36" i="1"/>
  <c r="Y35" i="1"/>
  <c r="W35" i="1" s="1"/>
  <c r="U35" i="1" s="1"/>
  <c r="K35" i="1" s="1"/>
  <c r="I35" i="1" s="1"/>
  <c r="F35" i="1" s="1"/>
  <c r="N35" i="1"/>
  <c r="L35" i="1"/>
  <c r="C35" i="1"/>
  <c r="Y34" i="1"/>
  <c r="W34" i="1" s="1"/>
  <c r="U34" i="1" s="1"/>
  <c r="K34" i="1" s="1"/>
  <c r="I34" i="1" s="1"/>
  <c r="F34" i="1" s="1"/>
  <c r="N34" i="1"/>
  <c r="L34" i="1"/>
  <c r="C34" i="1"/>
  <c r="Y33" i="1"/>
  <c r="W33" i="1" s="1"/>
  <c r="U33" i="1" s="1"/>
  <c r="K33" i="1" s="1"/>
  <c r="I33" i="1" s="1"/>
  <c r="F33" i="1" s="1"/>
  <c r="N33" i="1"/>
  <c r="L33" i="1"/>
  <c r="C33" i="1"/>
  <c r="Y32" i="1"/>
  <c r="W32" i="1" s="1"/>
  <c r="U32" i="1" s="1"/>
  <c r="K32" i="1" s="1"/>
  <c r="I32" i="1" s="1"/>
  <c r="F32" i="1" s="1"/>
  <c r="N32" i="1"/>
  <c r="L32" i="1"/>
  <c r="C32" i="1"/>
  <c r="Y31" i="1"/>
  <c r="W31" i="1" s="1"/>
  <c r="U31" i="1" s="1"/>
  <c r="K31" i="1" s="1"/>
  <c r="I31" i="1" s="1"/>
  <c r="F31" i="1" s="1"/>
  <c r="N31" i="1"/>
  <c r="L31" i="1"/>
  <c r="C31" i="1"/>
  <c r="Y30" i="1"/>
  <c r="W30" i="1" s="1"/>
  <c r="U30" i="1" s="1"/>
  <c r="K30" i="1" s="1"/>
  <c r="I30" i="1" s="1"/>
  <c r="F30" i="1" s="1"/>
  <c r="N30" i="1"/>
  <c r="L30" i="1"/>
  <c r="C30" i="1"/>
  <c r="Y29" i="1"/>
  <c r="W29" i="1" s="1"/>
  <c r="U29" i="1" s="1"/>
  <c r="K29" i="1" s="1"/>
  <c r="I29" i="1" s="1"/>
  <c r="F29" i="1" s="1"/>
  <c r="N29" i="1"/>
  <c r="L29" i="1"/>
  <c r="C29" i="1"/>
  <c r="Y28" i="1"/>
  <c r="W28" i="1" s="1"/>
  <c r="U28" i="1" s="1"/>
  <c r="K28" i="1" s="1"/>
  <c r="I28" i="1" s="1"/>
  <c r="F28" i="1" s="1"/>
  <c r="N28" i="1"/>
  <c r="L28" i="1"/>
  <c r="C28" i="1"/>
  <c r="Y27" i="1"/>
  <c r="W27" i="1" s="1"/>
  <c r="U27" i="1" s="1"/>
  <c r="K27" i="1" s="1"/>
  <c r="I27" i="1" s="1"/>
  <c r="F27" i="1" s="1"/>
  <c r="N27" i="1"/>
  <c r="L27" i="1"/>
  <c r="C27" i="1"/>
  <c r="Y26" i="1"/>
  <c r="W26" i="1" s="1"/>
  <c r="U26" i="1" s="1"/>
  <c r="K26" i="1" s="1"/>
  <c r="I26" i="1" s="1"/>
  <c r="F26" i="1" s="1"/>
  <c r="N26" i="1"/>
  <c r="L26" i="1"/>
  <c r="C26" i="1"/>
  <c r="Y25" i="1"/>
  <c r="W25" i="1" s="1"/>
  <c r="U25" i="1" s="1"/>
  <c r="K25" i="1" s="1"/>
  <c r="I25" i="1" s="1"/>
  <c r="F25" i="1" s="1"/>
  <c r="N25" i="1"/>
  <c r="L25" i="1"/>
  <c r="C25" i="1"/>
  <c r="Y24" i="1"/>
  <c r="W24" i="1" s="1"/>
  <c r="U24" i="1" s="1"/>
  <c r="K24" i="1" s="1"/>
  <c r="I24" i="1" s="1"/>
  <c r="F24" i="1" s="1"/>
  <c r="N24" i="1"/>
  <c r="L24" i="1"/>
  <c r="C24" i="1"/>
  <c r="Y23" i="1"/>
  <c r="W23" i="1" s="1"/>
  <c r="U23" i="1" s="1"/>
  <c r="K23" i="1" s="1"/>
  <c r="I23" i="1" s="1"/>
  <c r="F23" i="1" s="1"/>
  <c r="N23" i="1"/>
  <c r="L23" i="1"/>
  <c r="C23" i="1"/>
  <c r="Y22" i="1"/>
  <c r="W22" i="1" s="1"/>
  <c r="U22" i="1" s="1"/>
  <c r="K22" i="1" s="1"/>
  <c r="I22" i="1" s="1"/>
  <c r="F22" i="1" s="1"/>
  <c r="N22" i="1"/>
  <c r="L22" i="1"/>
  <c r="C22" i="1"/>
  <c r="Y21" i="1"/>
  <c r="W21" i="1" s="1"/>
  <c r="U21" i="1" s="1"/>
  <c r="K21" i="1" s="1"/>
  <c r="I21" i="1" s="1"/>
  <c r="F21" i="1" s="1"/>
  <c r="N21" i="1"/>
  <c r="L21" i="1"/>
  <c r="C21" i="1"/>
  <c r="Y20" i="1"/>
  <c r="W20" i="1" s="1"/>
  <c r="U20" i="1" s="1"/>
  <c r="K20" i="1" s="1"/>
  <c r="I20" i="1" s="1"/>
  <c r="F20" i="1" s="1"/>
  <c r="N20" i="1"/>
  <c r="L20" i="1"/>
  <c r="C20" i="1"/>
  <c r="Y19" i="1"/>
  <c r="W19" i="1" s="1"/>
  <c r="U19" i="1" s="1"/>
  <c r="K19" i="1" s="1"/>
  <c r="I19" i="1" s="1"/>
  <c r="F19" i="1" s="1"/>
  <c r="N19" i="1"/>
  <c r="L19" i="1"/>
  <c r="C19" i="1"/>
  <c r="Y18" i="1"/>
  <c r="W18" i="1" s="1"/>
  <c r="U18" i="1" s="1"/>
  <c r="K18" i="1" s="1"/>
  <c r="I18" i="1" s="1"/>
  <c r="F18" i="1" s="1"/>
  <c r="N18" i="1"/>
  <c r="L18" i="1"/>
  <c r="C18" i="1"/>
  <c r="Y17" i="1"/>
  <c r="W17" i="1" s="1"/>
  <c r="U17" i="1" s="1"/>
  <c r="K17" i="1" s="1"/>
  <c r="I17" i="1" s="1"/>
  <c r="F17" i="1" s="1"/>
  <c r="N17" i="1"/>
  <c r="L17" i="1"/>
  <c r="C17" i="1"/>
  <c r="Y16" i="1"/>
  <c r="W16" i="1" s="1"/>
  <c r="U16" i="1" s="1"/>
  <c r="K16" i="1" s="1"/>
  <c r="I16" i="1" s="1"/>
  <c r="F16" i="1" s="1"/>
  <c r="N16" i="1"/>
  <c r="L16" i="1"/>
  <c r="C16" i="1"/>
  <c r="Y15" i="1"/>
  <c r="W15" i="1" s="1"/>
  <c r="U15" i="1" s="1"/>
  <c r="K15" i="1" s="1"/>
  <c r="I15" i="1" s="1"/>
  <c r="F15" i="1" s="1"/>
  <c r="N15" i="1"/>
  <c r="L15" i="1"/>
  <c r="C15" i="1"/>
  <c r="Y14" i="1"/>
  <c r="W14" i="1" s="1"/>
  <c r="U14" i="1" s="1"/>
  <c r="K14" i="1" s="1"/>
  <c r="I14" i="1" s="1"/>
  <c r="F14" i="1" s="1"/>
  <c r="N14" i="1"/>
  <c r="L14" i="1"/>
  <c r="C14" i="1"/>
  <c r="Y13" i="1"/>
  <c r="W13" i="1" s="1"/>
  <c r="U13" i="1" s="1"/>
  <c r="K13" i="1" s="1"/>
  <c r="I13" i="1" s="1"/>
  <c r="F13" i="1" s="1"/>
  <c r="N13" i="1"/>
  <c r="L13" i="1"/>
  <c r="C13" i="1"/>
  <c r="Y12" i="1"/>
  <c r="W12" i="1" s="1"/>
  <c r="U12" i="1" s="1"/>
  <c r="K12" i="1" s="1"/>
  <c r="I12" i="1" s="1"/>
  <c r="F12" i="1" s="1"/>
  <c r="N12" i="1"/>
  <c r="L12" i="1"/>
  <c r="C12" i="1"/>
  <c r="Y11" i="1"/>
  <c r="W11" i="1" s="1"/>
  <c r="U11" i="1" s="1"/>
  <c r="K11" i="1" s="1"/>
  <c r="I11" i="1" s="1"/>
  <c r="F11" i="1" s="1"/>
  <c r="N11" i="1"/>
  <c r="L11" i="1"/>
  <c r="C11" i="1"/>
  <c r="Y10" i="1"/>
  <c r="W10" i="1" s="1"/>
  <c r="U10" i="1" s="1"/>
  <c r="K10" i="1" s="1"/>
  <c r="I10" i="1" s="1"/>
  <c r="F10" i="1" s="1"/>
  <c r="N10" i="1"/>
  <c r="L10" i="1"/>
  <c r="C10" i="1"/>
  <c r="Y9" i="1"/>
  <c r="W9" i="1" s="1"/>
  <c r="U9" i="1" s="1"/>
  <c r="K9" i="1" s="1"/>
  <c r="I9" i="1" s="1"/>
  <c r="F9" i="1" s="1"/>
  <c r="N9" i="1"/>
  <c r="L9" i="1"/>
  <c r="C9" i="1"/>
  <c r="Y8" i="1"/>
  <c r="W8" i="1" s="1"/>
  <c r="U8" i="1" s="1"/>
  <c r="K8" i="1" s="1"/>
  <c r="I8" i="1" s="1"/>
  <c r="F8" i="1" s="1"/>
  <c r="N8" i="1"/>
  <c r="L8" i="1"/>
  <c r="C8" i="1"/>
  <c r="Y7" i="1"/>
  <c r="W7" i="1" s="1"/>
  <c r="U7" i="1" s="1"/>
  <c r="K7" i="1" s="1"/>
  <c r="I7" i="1" s="1"/>
  <c r="F7" i="1" s="1"/>
  <c r="N7" i="1"/>
  <c r="L7" i="1"/>
  <c r="C7" i="1"/>
  <c r="Y6" i="1"/>
  <c r="W6" i="1" s="1"/>
  <c r="U6" i="1" s="1"/>
  <c r="K6" i="1" s="1"/>
  <c r="I6" i="1" s="1"/>
  <c r="F6" i="1" s="1"/>
  <c r="N6" i="1"/>
  <c r="L6" i="1"/>
  <c r="C6" i="1"/>
  <c r="Y5" i="1"/>
  <c r="W5" i="1" s="1"/>
  <c r="U5" i="1" s="1"/>
  <c r="K5" i="1" s="1"/>
  <c r="I5" i="1" s="1"/>
  <c r="F5" i="1" s="1"/>
  <c r="N5" i="1"/>
  <c r="L5" i="1"/>
  <c r="C5" i="1"/>
  <c r="J42" i="1" l="1"/>
  <c r="J34" i="1"/>
  <c r="J35" i="1"/>
  <c r="J36" i="1"/>
  <c r="J37" i="1"/>
  <c r="J38" i="1"/>
  <c r="J39" i="1"/>
  <c r="J40" i="1"/>
  <c r="J41" i="1"/>
  <c r="J71" i="1"/>
  <c r="J19" i="1"/>
  <c r="J8" i="1"/>
  <c r="J60" i="1"/>
  <c r="J61" i="1"/>
  <c r="J63" i="1"/>
  <c r="J68" i="1"/>
  <c r="J70" i="1"/>
  <c r="J9" i="1"/>
  <c r="J18" i="1"/>
  <c r="J55" i="1"/>
  <c r="J10" i="1"/>
  <c r="J48" i="1"/>
  <c r="J23" i="1"/>
  <c r="J27" i="1"/>
  <c r="J25" i="1"/>
  <c r="J28" i="1"/>
  <c r="J29" i="1"/>
  <c r="J14" i="1"/>
  <c r="J32" i="1"/>
  <c r="J21" i="1"/>
  <c r="J20" i="1"/>
  <c r="J33" i="1"/>
  <c r="J44" i="1"/>
  <c r="J51" i="1"/>
  <c r="J56" i="1"/>
  <c r="J58" i="1"/>
  <c r="J64" i="1"/>
  <c r="J66" i="1"/>
  <c r="J57" i="1"/>
  <c r="J45" i="1"/>
  <c r="J49" i="1"/>
  <c r="J59" i="1"/>
  <c r="J31" i="1"/>
  <c r="J69" i="1"/>
  <c r="J5" i="1"/>
  <c r="J7" i="1"/>
  <c r="J72" i="1"/>
  <c r="J6" i="1"/>
  <c r="J16" i="1"/>
  <c r="J22" i="1"/>
  <c r="J67" i="1"/>
  <c r="J13" i="1"/>
  <c r="J30" i="1"/>
  <c r="J62" i="1"/>
  <c r="J24" i="1"/>
  <c r="J26" i="1"/>
  <c r="J17" i="1"/>
  <c r="J12" i="1"/>
  <c r="J53" i="1"/>
  <c r="J11" i="1"/>
  <c r="J15" i="1"/>
  <c r="J47" i="1"/>
  <c r="J52" i="1"/>
  <c r="J73" i="1"/>
  <c r="J46" i="1"/>
  <c r="J50" i="1"/>
  <c r="J54" i="1"/>
  <c r="J65" i="1"/>
</calcChain>
</file>

<file path=xl/sharedStrings.xml><?xml version="1.0" encoding="utf-8"?>
<sst xmlns="http://schemas.openxmlformats.org/spreadsheetml/2006/main" count="356" uniqueCount="183">
  <si>
    <t>规格</t>
  </si>
  <si>
    <t>比重</t>
  </si>
  <si>
    <t>千价</t>
  </si>
  <si>
    <r>
      <rPr>
        <sz val="12"/>
        <color indexed="8"/>
        <rFont val="宋体"/>
        <family val="3"/>
        <charset val="134"/>
      </rPr>
      <t>元</t>
    </r>
    <r>
      <rPr>
        <sz val="12"/>
        <color indexed="8"/>
        <rFont val="Arial"/>
        <family val="2"/>
      </rPr>
      <t>/M</t>
    </r>
    <phoneticPr fontId="2" type="noConversion"/>
  </si>
  <si>
    <t>LJZW001</t>
  </si>
  <si>
    <t>4.8X16</t>
    <phoneticPr fontId="2" type="noConversion"/>
  </si>
  <si>
    <t>6.3X120</t>
  </si>
  <si>
    <t>6.3X130</t>
  </si>
  <si>
    <t>6.3X140</t>
  </si>
  <si>
    <t>6.3X150</t>
  </si>
  <si>
    <t>LJZW002</t>
  </si>
  <si>
    <t>5.5*32</t>
  </si>
  <si>
    <t>5.5*38</t>
  </si>
  <si>
    <t>LJZW003</t>
  </si>
  <si>
    <t>6.3*19</t>
  </si>
  <si>
    <t>6.3*38</t>
  </si>
  <si>
    <t>6.3*50</t>
  </si>
  <si>
    <t>LJZW004</t>
    <phoneticPr fontId="2" type="noConversion"/>
  </si>
  <si>
    <t>4.8x19</t>
  </si>
  <si>
    <t>LJZW004</t>
  </si>
  <si>
    <t>4.8x80</t>
  </si>
  <si>
    <t>4.8x90</t>
  </si>
  <si>
    <t>LJZW005</t>
    <phoneticPr fontId="2" type="noConversion"/>
  </si>
  <si>
    <t>#12*7/8</t>
  </si>
  <si>
    <t>#14*7/8</t>
  </si>
  <si>
    <t>LJZW005</t>
  </si>
  <si>
    <t>#12*4</t>
  </si>
  <si>
    <t>#14*3</t>
  </si>
  <si>
    <t>LJFLZW001</t>
  </si>
  <si>
    <t>5.5x20</t>
  </si>
  <si>
    <t>5.5x60</t>
  </si>
  <si>
    <t>5.5x65</t>
  </si>
  <si>
    <t>5.5x90</t>
  </si>
  <si>
    <t>5.5x100</t>
  </si>
  <si>
    <t>5.5x120</t>
  </si>
  <si>
    <t>LJFLZW002</t>
  </si>
  <si>
    <t>4.8x20</t>
  </si>
  <si>
    <t>4.8x75</t>
  </si>
  <si>
    <t>4.8x100</t>
  </si>
  <si>
    <t>4.8x120</t>
  </si>
  <si>
    <t>LJFLZW003</t>
  </si>
  <si>
    <t>4.6x20</t>
  </si>
  <si>
    <t>4.6x25</t>
  </si>
  <si>
    <t>4.6x100</t>
  </si>
  <si>
    <t>4.6x120</t>
  </si>
  <si>
    <t>LJFLZW004</t>
  </si>
  <si>
    <t>12*3/4</t>
  </si>
  <si>
    <t>12*7/8</t>
  </si>
  <si>
    <t>12*1</t>
  </si>
  <si>
    <t>12*4-1/2</t>
  </si>
  <si>
    <t>LJFLZW005</t>
  </si>
  <si>
    <t>6.3/5.5x50</t>
  </si>
  <si>
    <t>6.3/5.5x55</t>
  </si>
  <si>
    <t>6.3/5.5x68</t>
  </si>
  <si>
    <t>LJFLZW006</t>
    <phoneticPr fontId="2" type="noConversion"/>
  </si>
  <si>
    <t>10#*1</t>
    <phoneticPr fontId="2" type="noConversion"/>
  </si>
  <si>
    <t>10#*1-1/2</t>
    <phoneticPr fontId="2" type="noConversion"/>
  </si>
  <si>
    <t>LJFLZW006</t>
  </si>
  <si>
    <t>10#*2</t>
    <phoneticPr fontId="2" type="noConversion"/>
  </si>
  <si>
    <t>LJFLJW001</t>
  </si>
  <si>
    <t>LJFLJW002</t>
  </si>
  <si>
    <t>4.9x16</t>
  </si>
  <si>
    <t>4.9x20</t>
  </si>
  <si>
    <t>4.9x25</t>
  </si>
  <si>
    <t>4.9x30</t>
  </si>
  <si>
    <t>4.9x35</t>
  </si>
  <si>
    <t>LJFLJW003</t>
  </si>
  <si>
    <t>LJFLJW004</t>
  </si>
  <si>
    <t>#10*3/4</t>
  </si>
  <si>
    <t>#12*3-1/2</t>
  </si>
  <si>
    <t>LJJW001</t>
  </si>
  <si>
    <t>9-15X1.1/4</t>
    <phoneticPr fontId="2" type="noConversion"/>
  </si>
  <si>
    <t>9-15X1.1/2</t>
    <phoneticPr fontId="2" type="noConversion"/>
  </si>
  <si>
    <t>9-15X2.1/2</t>
    <phoneticPr fontId="2" type="noConversion"/>
  </si>
  <si>
    <t>9-15X2</t>
    <phoneticPr fontId="2" type="noConversion"/>
  </si>
  <si>
    <t>9-15X3</t>
  </si>
  <si>
    <t>LJJW002</t>
    <phoneticPr fontId="2" type="noConversion"/>
  </si>
  <si>
    <t>LJJW002</t>
  </si>
  <si>
    <t>LJJXBZW001</t>
    <phoneticPr fontId="2" type="noConversion"/>
  </si>
  <si>
    <t>6.3/5.5*65</t>
    <phoneticPr fontId="2" type="noConversion"/>
  </si>
  <si>
    <t>LJJXBZW001</t>
  </si>
  <si>
    <t xml:space="preserve">6.3 / 5.5 х 135 </t>
  </si>
  <si>
    <t xml:space="preserve">6.3 / 5.5 х 150 </t>
    <phoneticPr fontId="2" type="noConversion"/>
  </si>
  <si>
    <t>6.3 / 5.5 x 160</t>
  </si>
  <si>
    <t xml:space="preserve">6.3 / 5.5  х 175 </t>
  </si>
  <si>
    <t>6.3 / 5.5 x 185</t>
  </si>
  <si>
    <t xml:space="preserve">6.3 / 5.5  х 190 </t>
  </si>
  <si>
    <t>6.3 / 5.5  х 205</t>
  </si>
  <si>
    <t xml:space="preserve">6.3 / 5.5 х 210 </t>
  </si>
  <si>
    <t xml:space="preserve">6.3 / 5.5 х 225 </t>
  </si>
  <si>
    <t>LJJXBZW001</t>
    <phoneticPr fontId="2" type="noConversion"/>
  </si>
  <si>
    <t>6.3 / 5.5 x 240</t>
  </si>
  <si>
    <t>PTZW001</t>
  </si>
  <si>
    <t>3.5X13</t>
    <phoneticPr fontId="2" type="noConversion"/>
  </si>
  <si>
    <t>3.5X19</t>
    <phoneticPr fontId="2" type="noConversion"/>
  </si>
  <si>
    <t>GSTZW001</t>
  </si>
  <si>
    <t>3.5*9.5</t>
    <phoneticPr fontId="2" type="noConversion"/>
  </si>
  <si>
    <t>GSTJW001</t>
  </si>
  <si>
    <t>工序6（墩）</t>
    <phoneticPr fontId="2" type="noConversion"/>
  </si>
  <si>
    <t>工序5（钻）</t>
    <phoneticPr fontId="2" type="noConversion"/>
  </si>
  <si>
    <r>
      <rPr>
        <sz val="12"/>
        <color indexed="8"/>
        <rFont val="宋体"/>
        <family val="3"/>
        <charset val="134"/>
      </rPr>
      <t>运费</t>
    </r>
    <phoneticPr fontId="2" type="noConversion"/>
  </si>
  <si>
    <r>
      <rPr>
        <sz val="12"/>
        <color indexed="8"/>
        <rFont val="宋体"/>
        <family val="3"/>
        <charset val="134"/>
      </rPr>
      <t>损耗（拉）</t>
    </r>
    <phoneticPr fontId="2" type="noConversion"/>
  </si>
  <si>
    <t>3.5X9.5</t>
  </si>
  <si>
    <t>3.5X13</t>
  </si>
  <si>
    <t>3.5X16</t>
  </si>
  <si>
    <t>3.5X16</t>
    <phoneticPr fontId="2" type="noConversion"/>
  </si>
  <si>
    <t>3.5X22</t>
    <phoneticPr fontId="2" type="noConversion"/>
  </si>
  <si>
    <t>3.5X25</t>
    <phoneticPr fontId="2" type="noConversion"/>
  </si>
  <si>
    <t>3.9X9.5</t>
    <phoneticPr fontId="2" type="noConversion"/>
  </si>
  <si>
    <t>3.9X13</t>
    <phoneticPr fontId="2" type="noConversion"/>
  </si>
  <si>
    <t>3.9X16</t>
    <phoneticPr fontId="2" type="noConversion"/>
  </si>
  <si>
    <t>5.5X22</t>
    <phoneticPr fontId="2" type="noConversion"/>
  </si>
  <si>
    <t>5.5X25</t>
    <phoneticPr fontId="2" type="noConversion"/>
  </si>
  <si>
    <t>5.5X32</t>
    <phoneticPr fontId="2" type="noConversion"/>
  </si>
  <si>
    <t>5.5X38</t>
    <phoneticPr fontId="2" type="noConversion"/>
  </si>
  <si>
    <t>5.5X45</t>
    <phoneticPr fontId="2" type="noConversion"/>
  </si>
  <si>
    <t>5.5X50</t>
    <phoneticPr fontId="2" type="noConversion"/>
  </si>
  <si>
    <t>5.5X65</t>
    <phoneticPr fontId="2" type="noConversion"/>
  </si>
  <si>
    <t>5.5X75</t>
    <phoneticPr fontId="2" type="noConversion"/>
  </si>
  <si>
    <t>5.5X80</t>
    <phoneticPr fontId="2" type="noConversion"/>
  </si>
  <si>
    <t>5.5X90</t>
    <phoneticPr fontId="2" type="noConversion"/>
  </si>
  <si>
    <t>5.5X100</t>
    <phoneticPr fontId="2" type="noConversion"/>
  </si>
  <si>
    <t>5.5X110</t>
    <phoneticPr fontId="2" type="noConversion"/>
  </si>
  <si>
    <t>5.5X120</t>
    <phoneticPr fontId="2" type="noConversion"/>
  </si>
  <si>
    <t>6.3X19</t>
    <phoneticPr fontId="2" type="noConversion"/>
  </si>
  <si>
    <t>6.3X22</t>
    <phoneticPr fontId="2" type="noConversion"/>
  </si>
  <si>
    <t>6.3X25</t>
    <phoneticPr fontId="2" type="noConversion"/>
  </si>
  <si>
    <t>6.3X32</t>
    <phoneticPr fontId="2" type="noConversion"/>
  </si>
  <si>
    <t>6.3X38</t>
    <phoneticPr fontId="2" type="noConversion"/>
  </si>
  <si>
    <t>6.3X45</t>
    <phoneticPr fontId="2" type="noConversion"/>
  </si>
  <si>
    <t>6.3X50</t>
    <phoneticPr fontId="2" type="noConversion"/>
  </si>
  <si>
    <t>6.3X65</t>
    <phoneticPr fontId="2" type="noConversion"/>
  </si>
  <si>
    <t>6.3X80</t>
    <phoneticPr fontId="2" type="noConversion"/>
  </si>
  <si>
    <t>6.3X100</t>
    <phoneticPr fontId="2" type="noConversion"/>
  </si>
  <si>
    <t>6.3X110</t>
    <phoneticPr fontId="2" type="noConversion"/>
  </si>
  <si>
    <t>6.3X120</t>
    <phoneticPr fontId="2" type="noConversion"/>
  </si>
  <si>
    <t>PTZG001</t>
    <phoneticPr fontId="2" type="noConversion"/>
  </si>
  <si>
    <t>3.5x16</t>
    <phoneticPr fontId="2" type="noConversion"/>
  </si>
  <si>
    <t>3.5X19</t>
    <phoneticPr fontId="2" type="noConversion"/>
  </si>
  <si>
    <r>
      <rPr>
        <sz val="12"/>
        <color indexed="8"/>
        <rFont val="宋体"/>
        <family val="3"/>
        <charset val="134"/>
      </rPr>
      <t>工序</t>
    </r>
    <r>
      <rPr>
        <sz val="12"/>
        <color indexed="8"/>
        <rFont val="Arial"/>
        <family val="2"/>
      </rPr>
      <t>4</t>
    </r>
    <r>
      <rPr>
        <sz val="12"/>
        <color indexed="8"/>
        <rFont val="宋体"/>
        <family val="3"/>
        <charset val="134"/>
      </rPr>
      <t>（包）</t>
    </r>
    <phoneticPr fontId="2" type="noConversion"/>
  </si>
  <si>
    <r>
      <rPr>
        <sz val="12"/>
        <rFont val="宋体"/>
        <family val="2"/>
        <charset val="134"/>
      </rPr>
      <t>产品描述</t>
    </r>
    <phoneticPr fontId="1" type="noConversion"/>
  </si>
  <si>
    <r>
      <rPr>
        <sz val="12"/>
        <rFont val="宋体"/>
        <family val="3"/>
        <charset val="134"/>
      </rPr>
      <t>垫片比重</t>
    </r>
    <phoneticPr fontId="2" type="noConversion"/>
  </si>
  <si>
    <r>
      <rPr>
        <sz val="12"/>
        <color indexed="8"/>
        <rFont val="宋体"/>
        <family val="3"/>
        <charset val="134"/>
      </rPr>
      <t>元</t>
    </r>
    <r>
      <rPr>
        <sz val="12"/>
        <color indexed="8"/>
        <rFont val="Arial"/>
        <family val="2"/>
      </rPr>
      <t>/M</t>
    </r>
    <phoneticPr fontId="2" type="noConversion"/>
  </si>
  <si>
    <r>
      <rPr>
        <sz val="12"/>
        <color indexed="8"/>
        <rFont val="宋体"/>
        <family val="3"/>
        <charset val="134"/>
      </rPr>
      <t>税金</t>
    </r>
    <phoneticPr fontId="2" type="noConversion"/>
  </si>
  <si>
    <r>
      <rPr>
        <sz val="12"/>
        <color indexed="8"/>
        <rFont val="宋体"/>
        <family val="3"/>
        <charset val="134"/>
      </rPr>
      <t>工序</t>
    </r>
    <r>
      <rPr>
        <sz val="12"/>
        <color indexed="8"/>
        <rFont val="Arial"/>
        <family val="2"/>
      </rPr>
      <t>2</t>
    </r>
    <r>
      <rPr>
        <sz val="12"/>
        <color indexed="8"/>
        <rFont val="宋体"/>
        <family val="3"/>
        <charset val="134"/>
      </rPr>
      <t>（热）</t>
    </r>
    <phoneticPr fontId="2" type="noConversion"/>
  </si>
  <si>
    <r>
      <rPr>
        <sz val="12"/>
        <color indexed="8"/>
        <rFont val="宋体"/>
        <family val="3"/>
        <charset val="134"/>
      </rPr>
      <t>盘元</t>
    </r>
    <phoneticPr fontId="2" type="noConversion"/>
  </si>
  <si>
    <r>
      <rPr>
        <sz val="12"/>
        <color theme="1"/>
        <rFont val="宋体"/>
        <family val="2"/>
        <charset val="134"/>
      </rPr>
      <t>六角钻尾</t>
    </r>
    <phoneticPr fontId="1" type="noConversion"/>
  </si>
  <si>
    <r>
      <rPr>
        <sz val="12"/>
        <color theme="1"/>
        <rFont val="宋体"/>
        <family val="2"/>
        <charset val="134"/>
      </rPr>
      <t>六角钻尾</t>
    </r>
    <r>
      <rPr>
        <sz val="12"/>
        <color theme="1"/>
        <rFont val="Arial"/>
        <family val="2"/>
      </rPr>
      <t>5#</t>
    </r>
    <phoneticPr fontId="1" type="noConversion"/>
  </si>
  <si>
    <r>
      <rPr>
        <sz val="12"/>
        <color theme="1"/>
        <rFont val="宋体"/>
        <family val="2"/>
        <charset val="134"/>
      </rPr>
      <t>六角钻尾</t>
    </r>
    <r>
      <rPr>
        <sz val="12"/>
        <color theme="1"/>
        <rFont val="Arial"/>
        <family val="2"/>
      </rPr>
      <t>5#</t>
    </r>
  </si>
  <si>
    <r>
      <rPr>
        <sz val="12"/>
        <color theme="1"/>
        <rFont val="宋体"/>
        <family val="2"/>
        <charset val="134"/>
      </rPr>
      <t>六角钻尾带</t>
    </r>
    <r>
      <rPr>
        <sz val="12"/>
        <color theme="1"/>
        <rFont val="Arial"/>
        <family val="2"/>
      </rPr>
      <t>18</t>
    </r>
    <r>
      <rPr>
        <sz val="12"/>
        <color theme="1"/>
        <rFont val="宋体"/>
        <family val="2"/>
        <charset val="134"/>
      </rPr>
      <t>齿款</t>
    </r>
    <phoneticPr fontId="1" type="noConversion"/>
  </si>
  <si>
    <r>
      <rPr>
        <sz val="12"/>
        <color theme="1"/>
        <rFont val="宋体"/>
        <family val="2"/>
        <charset val="134"/>
      </rPr>
      <t>六角钻尾带</t>
    </r>
    <r>
      <rPr>
        <sz val="12"/>
        <color theme="1"/>
        <rFont val="Arial"/>
        <family val="2"/>
      </rPr>
      <t>18</t>
    </r>
    <r>
      <rPr>
        <sz val="12"/>
        <color theme="1"/>
        <rFont val="宋体"/>
        <family val="2"/>
        <charset val="134"/>
      </rPr>
      <t>齿款</t>
    </r>
  </si>
  <si>
    <r>
      <rPr>
        <sz val="12"/>
        <color theme="1"/>
        <rFont val="宋体"/>
        <family val="2"/>
        <charset val="134"/>
      </rPr>
      <t>六角缩尾</t>
    </r>
    <phoneticPr fontId="1" type="noConversion"/>
  </si>
  <si>
    <r>
      <rPr>
        <sz val="12"/>
        <color theme="1"/>
        <rFont val="宋体"/>
        <family val="2"/>
        <charset val="134"/>
      </rPr>
      <t>六角巴西头钻尾单体</t>
    </r>
    <r>
      <rPr>
        <sz val="12"/>
        <color theme="1"/>
        <rFont val="Arial"/>
        <family val="2"/>
      </rPr>
      <t>EPDM</t>
    </r>
    <phoneticPr fontId="1" type="noConversion"/>
  </si>
  <si>
    <r>
      <rPr>
        <sz val="12"/>
        <color theme="1"/>
        <rFont val="宋体"/>
        <family val="2"/>
        <charset val="134"/>
      </rPr>
      <t>六角法兰钻尾机牙</t>
    </r>
    <r>
      <rPr>
        <sz val="12"/>
        <color theme="1"/>
        <rFont val="Arial"/>
        <family val="2"/>
      </rPr>
      <t>(</t>
    </r>
    <r>
      <rPr>
        <sz val="12"/>
        <color theme="1"/>
        <rFont val="宋体"/>
        <family val="2"/>
        <charset val="134"/>
      </rPr>
      <t>重）</t>
    </r>
    <phoneticPr fontId="1" type="noConversion"/>
  </si>
  <si>
    <r>
      <rPr>
        <sz val="12"/>
        <color theme="1"/>
        <rFont val="宋体"/>
        <family val="2"/>
        <charset val="134"/>
      </rPr>
      <t>六角法兰钻尾机牙</t>
    </r>
    <r>
      <rPr>
        <sz val="12"/>
        <color theme="1"/>
        <rFont val="Arial"/>
        <family val="2"/>
      </rPr>
      <t>(</t>
    </r>
    <r>
      <rPr>
        <sz val="12"/>
        <color theme="1"/>
        <rFont val="宋体"/>
        <family val="2"/>
        <charset val="134"/>
      </rPr>
      <t>中）</t>
    </r>
    <phoneticPr fontId="1" type="noConversion"/>
  </si>
  <si>
    <r>
      <rPr>
        <sz val="12"/>
        <color theme="1"/>
        <rFont val="宋体"/>
        <family val="2"/>
        <charset val="134"/>
      </rPr>
      <t>六角法兰钻尾机牙</t>
    </r>
    <r>
      <rPr>
        <sz val="12"/>
        <color theme="1"/>
        <rFont val="Arial"/>
        <family val="2"/>
      </rPr>
      <t>(</t>
    </r>
    <r>
      <rPr>
        <sz val="12"/>
        <color theme="1"/>
        <rFont val="宋体"/>
        <family val="2"/>
        <charset val="134"/>
      </rPr>
      <t>轻）</t>
    </r>
    <phoneticPr fontId="1" type="noConversion"/>
  </si>
  <si>
    <r>
      <rPr>
        <sz val="12"/>
        <color theme="1"/>
        <rFont val="宋体"/>
        <family val="2"/>
        <charset val="134"/>
      </rPr>
      <t>六角法兰钻尾单体</t>
    </r>
    <r>
      <rPr>
        <sz val="12"/>
        <color theme="1"/>
        <rFont val="Arial"/>
        <family val="2"/>
      </rPr>
      <t>EPDM</t>
    </r>
    <phoneticPr fontId="1" type="noConversion"/>
  </si>
  <si>
    <r>
      <rPr>
        <sz val="12"/>
        <color theme="1"/>
        <rFont val="宋体"/>
        <family val="2"/>
        <charset val="134"/>
      </rPr>
      <t>六角法兰钻尾双牙单体</t>
    </r>
    <r>
      <rPr>
        <sz val="12"/>
        <color theme="1"/>
        <rFont val="Arial"/>
        <family val="2"/>
      </rPr>
      <t>EPDM</t>
    </r>
    <phoneticPr fontId="1" type="noConversion"/>
  </si>
  <si>
    <r>
      <rPr>
        <sz val="12"/>
        <color theme="1"/>
        <rFont val="宋体"/>
        <family val="2"/>
        <charset val="134"/>
      </rPr>
      <t>六角法兰汤勺尾单体</t>
    </r>
    <r>
      <rPr>
        <sz val="12"/>
        <color theme="1"/>
        <rFont val="Arial"/>
        <family val="2"/>
      </rPr>
      <t>EPDM</t>
    </r>
    <phoneticPr fontId="1" type="noConversion"/>
  </si>
  <si>
    <r>
      <rPr>
        <sz val="12"/>
        <color theme="1"/>
        <rFont val="宋体"/>
        <family val="2"/>
        <charset val="134"/>
      </rPr>
      <t>六角法兰尖尾</t>
    </r>
    <r>
      <rPr>
        <sz val="12"/>
        <color theme="1"/>
        <rFont val="Arial"/>
        <family val="2"/>
      </rPr>
      <t>A</t>
    </r>
    <r>
      <rPr>
        <sz val="12"/>
        <color theme="1"/>
        <rFont val="宋体"/>
        <family val="2"/>
        <charset val="134"/>
      </rPr>
      <t>牙（重）</t>
    </r>
    <r>
      <rPr>
        <sz val="12"/>
        <color theme="1"/>
        <rFont val="Arial"/>
        <family val="2"/>
      </rPr>
      <t>pvc</t>
    </r>
    <phoneticPr fontId="1" type="noConversion"/>
  </si>
  <si>
    <r>
      <rPr>
        <sz val="12"/>
        <color theme="1"/>
        <rFont val="宋体"/>
        <family val="2"/>
        <charset val="134"/>
      </rPr>
      <t>六角法兰尖尾</t>
    </r>
    <r>
      <rPr>
        <sz val="12"/>
        <color theme="1"/>
        <rFont val="Arial"/>
        <family val="2"/>
      </rPr>
      <t>A</t>
    </r>
    <r>
      <rPr>
        <sz val="12"/>
        <color theme="1"/>
        <rFont val="宋体"/>
        <family val="2"/>
        <charset val="134"/>
      </rPr>
      <t>牙（轻）</t>
    </r>
    <r>
      <rPr>
        <sz val="12"/>
        <color theme="1"/>
        <rFont val="Arial"/>
        <family val="2"/>
      </rPr>
      <t>pvc</t>
    </r>
    <phoneticPr fontId="1" type="noConversion"/>
  </si>
  <si>
    <r>
      <rPr>
        <sz val="12"/>
        <color theme="1"/>
        <rFont val="宋体"/>
        <family val="2"/>
        <charset val="134"/>
      </rPr>
      <t>六角法兰尖尾</t>
    </r>
    <r>
      <rPr>
        <sz val="12"/>
        <color theme="1"/>
        <rFont val="Arial"/>
        <family val="2"/>
      </rPr>
      <t>A</t>
    </r>
    <r>
      <rPr>
        <sz val="12"/>
        <color theme="1"/>
        <rFont val="宋体"/>
        <family val="2"/>
        <charset val="134"/>
      </rPr>
      <t>牙</t>
    </r>
    <r>
      <rPr>
        <sz val="12"/>
        <color theme="1"/>
        <rFont val="Arial"/>
        <family val="2"/>
      </rPr>
      <t>TEL</t>
    </r>
    <r>
      <rPr>
        <sz val="12"/>
        <color theme="1"/>
        <rFont val="宋体"/>
        <family val="2"/>
        <charset val="134"/>
      </rPr>
      <t>头标单体</t>
    </r>
    <r>
      <rPr>
        <sz val="12"/>
        <color theme="1"/>
        <rFont val="Arial"/>
        <family val="2"/>
      </rPr>
      <t>EPDM</t>
    </r>
    <phoneticPr fontId="1" type="noConversion"/>
  </si>
  <si>
    <r>
      <rPr>
        <sz val="12"/>
        <color theme="1"/>
        <rFont val="宋体"/>
        <family val="2"/>
        <charset val="134"/>
      </rPr>
      <t>六角法兰尖尾高低牙</t>
    </r>
    <r>
      <rPr>
        <sz val="12"/>
        <color theme="1"/>
        <rFont val="Arial"/>
        <family val="2"/>
      </rPr>
      <t>MF</t>
    </r>
    <r>
      <rPr>
        <sz val="12"/>
        <color theme="1"/>
        <rFont val="宋体"/>
        <family val="2"/>
        <charset val="134"/>
      </rPr>
      <t>头标单体</t>
    </r>
    <r>
      <rPr>
        <sz val="12"/>
        <color theme="1"/>
        <rFont val="Arial"/>
        <family val="2"/>
      </rPr>
      <t>EPDM</t>
    </r>
    <phoneticPr fontId="1" type="noConversion"/>
  </si>
  <si>
    <r>
      <rPr>
        <sz val="12"/>
        <color theme="1"/>
        <rFont val="宋体"/>
        <family val="2"/>
        <charset val="134"/>
      </rPr>
      <t>六角尖尾双线割尾</t>
    </r>
    <phoneticPr fontId="1" type="noConversion"/>
  </si>
  <si>
    <r>
      <rPr>
        <sz val="12"/>
        <color theme="1"/>
        <rFont val="宋体"/>
        <family val="2"/>
        <charset val="134"/>
      </rPr>
      <t>六角尖尾</t>
    </r>
    <r>
      <rPr>
        <sz val="12"/>
        <color theme="1"/>
        <rFont val="Arial"/>
        <family val="2"/>
      </rPr>
      <t>AB</t>
    </r>
    <r>
      <rPr>
        <sz val="12"/>
        <color theme="1"/>
        <rFont val="宋体"/>
        <family val="2"/>
        <charset val="134"/>
      </rPr>
      <t>牙</t>
    </r>
    <phoneticPr fontId="1" type="noConversion"/>
  </si>
  <si>
    <r>
      <rPr>
        <sz val="12"/>
        <color theme="1"/>
        <rFont val="宋体"/>
        <family val="2"/>
        <charset val="134"/>
      </rPr>
      <t>六角夹芯板钻尾钉</t>
    </r>
    <phoneticPr fontId="1" type="noConversion"/>
  </si>
  <si>
    <r>
      <rPr>
        <sz val="12"/>
        <color theme="1"/>
        <rFont val="宋体"/>
        <family val="2"/>
        <charset val="134"/>
      </rPr>
      <t>盘头钻尾</t>
    </r>
    <phoneticPr fontId="1" type="noConversion"/>
  </si>
  <si>
    <r>
      <rPr>
        <sz val="12"/>
        <color theme="1"/>
        <rFont val="宋体"/>
        <family val="3"/>
        <charset val="134"/>
      </rPr>
      <t>盘头自攻</t>
    </r>
    <phoneticPr fontId="2" type="noConversion"/>
  </si>
  <si>
    <r>
      <rPr>
        <sz val="12"/>
        <color theme="1"/>
        <rFont val="宋体"/>
        <family val="2"/>
        <charset val="134"/>
      </rPr>
      <t>岗山头钻尾</t>
    </r>
    <phoneticPr fontId="1" type="noConversion"/>
  </si>
  <si>
    <r>
      <rPr>
        <sz val="12"/>
        <color theme="1"/>
        <rFont val="宋体"/>
        <family val="2"/>
        <charset val="134"/>
      </rPr>
      <t>岗山头尖尾</t>
    </r>
    <phoneticPr fontId="1" type="noConversion"/>
  </si>
  <si>
    <r>
      <rPr>
        <sz val="12"/>
        <rFont val="宋体"/>
        <family val="3"/>
        <charset val="134"/>
      </rPr>
      <t>产品编号</t>
    </r>
    <phoneticPr fontId="2" type="noConversion"/>
  </si>
  <si>
    <r>
      <rPr>
        <sz val="12"/>
        <rFont val="宋体"/>
        <family val="3"/>
        <charset val="134"/>
      </rPr>
      <t>组装比重</t>
    </r>
    <phoneticPr fontId="2" type="noConversion"/>
  </si>
  <si>
    <r>
      <rPr>
        <sz val="12"/>
        <rFont val="宋体"/>
        <family val="3"/>
        <charset val="134"/>
      </rPr>
      <t>垫片单价</t>
    </r>
    <phoneticPr fontId="2" type="noConversion"/>
  </si>
  <si>
    <r>
      <rPr>
        <sz val="12"/>
        <rFont val="宋体"/>
        <family val="3"/>
        <charset val="134"/>
      </rPr>
      <t>含垫千价</t>
    </r>
    <phoneticPr fontId="2" type="noConversion"/>
  </si>
  <si>
    <r>
      <rPr>
        <sz val="12"/>
        <rFont val="宋体"/>
        <family val="3"/>
        <charset val="134"/>
      </rPr>
      <t>含垫吨价</t>
    </r>
    <phoneticPr fontId="2" type="noConversion"/>
  </si>
  <si>
    <r>
      <rPr>
        <sz val="12"/>
        <rFont val="宋体"/>
        <family val="3"/>
        <charset val="134"/>
      </rPr>
      <t>吨价</t>
    </r>
    <phoneticPr fontId="1" type="noConversion"/>
  </si>
  <si>
    <r>
      <rPr>
        <sz val="12"/>
        <color indexed="8"/>
        <rFont val="宋体"/>
        <family val="3"/>
        <charset val="134"/>
      </rPr>
      <t>工序</t>
    </r>
    <r>
      <rPr>
        <sz val="12"/>
        <color indexed="8"/>
        <rFont val="Arial"/>
        <family val="2"/>
      </rPr>
      <t>3</t>
    </r>
    <r>
      <rPr>
        <sz val="12"/>
        <color indexed="8"/>
        <rFont val="宋体"/>
        <family val="3"/>
        <charset val="134"/>
      </rPr>
      <t>（表）</t>
    </r>
    <phoneticPr fontId="2" type="noConversion"/>
  </si>
  <si>
    <r>
      <rPr>
        <sz val="12"/>
        <color indexed="8"/>
        <rFont val="宋体"/>
        <family val="3"/>
        <charset val="134"/>
      </rPr>
      <t>成品丝</t>
    </r>
    <phoneticPr fontId="2" type="noConversion"/>
  </si>
  <si>
    <r>
      <rPr>
        <sz val="12"/>
        <color indexed="8"/>
        <rFont val="宋体"/>
        <family val="3"/>
        <charset val="134"/>
      </rPr>
      <t>损耗（拉）</t>
    </r>
    <phoneticPr fontId="2" type="noConversion"/>
  </si>
  <si>
    <r>
      <rPr>
        <sz val="12"/>
        <color indexed="8"/>
        <rFont val="宋体"/>
        <family val="3"/>
        <charset val="134"/>
      </rPr>
      <t>盘元</t>
    </r>
    <r>
      <rPr>
        <sz val="12"/>
        <color indexed="8"/>
        <rFont val="Arial"/>
        <family val="2"/>
      </rPr>
      <t>2</t>
    </r>
    <phoneticPr fontId="2" type="noConversion"/>
  </si>
  <si>
    <r>
      <rPr>
        <sz val="12"/>
        <color indexed="8"/>
        <rFont val="宋体"/>
        <family val="3"/>
        <charset val="134"/>
      </rPr>
      <t>工序</t>
    </r>
    <r>
      <rPr>
        <sz val="12"/>
        <color indexed="8"/>
        <rFont val="Arial"/>
        <family val="2"/>
      </rPr>
      <t>1(</t>
    </r>
    <r>
      <rPr>
        <sz val="12"/>
        <color indexed="8"/>
        <rFont val="宋体"/>
        <family val="3"/>
        <charset val="134"/>
      </rPr>
      <t>拉）</t>
    </r>
    <phoneticPr fontId="2" type="noConversion"/>
  </si>
  <si>
    <r>
      <rPr>
        <sz val="12"/>
        <color indexed="8"/>
        <rFont val="宋体"/>
        <family val="3"/>
        <charset val="134"/>
      </rPr>
      <t>盘元</t>
    </r>
    <r>
      <rPr>
        <sz val="12"/>
        <color indexed="8"/>
        <rFont val="Arial"/>
        <family val="2"/>
      </rPr>
      <t>1</t>
    </r>
    <phoneticPr fontId="2" type="noConversion"/>
  </si>
  <si>
    <r>
      <rPr>
        <sz val="12"/>
        <color theme="1"/>
        <rFont val="宋体"/>
        <family val="2"/>
        <charset val="134"/>
      </rPr>
      <t>六角钻尾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</si>
</sst>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0.00_ "/>
  </numFmts>
  <fonts count="1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2"/>
      <name val="Arial"/>
      <family val="2"/>
    </font>
    <font>
      <sz val="12"/>
      <name val="宋体"/>
      <family val="3"/>
      <charset val="134"/>
    </font>
    <font>
      <sz val="12"/>
      <color theme="1"/>
      <name val="Arial"/>
      <family val="2"/>
    </font>
    <font>
      <sz val="12"/>
      <color indexed="8"/>
      <name val="宋体"/>
      <family val="3"/>
      <charset val="134"/>
    </font>
    <font>
      <sz val="12"/>
      <color indexed="8"/>
      <name val="Arial"/>
      <family val="2"/>
    </font>
    <font>
      <sz val="8"/>
      <name val="Arial"/>
      <family val="2"/>
      <charset val="204"/>
    </font>
    <font>
      <sz val="12"/>
      <name val="宋体"/>
      <family val="2"/>
      <charset val="134"/>
    </font>
    <font>
      <sz val="12"/>
      <color theme="1"/>
      <name val="宋体"/>
      <family val="2"/>
      <charset val="134"/>
    </font>
    <font>
      <sz val="12"/>
      <color rgb="FFFF0000"/>
      <name val="Arial"/>
      <family val="2"/>
    </font>
    <font>
      <sz val="12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8" fillId="0" borderId="0"/>
    <xf numFmtId="0" fontId="4" fillId="0" borderId="0"/>
    <xf numFmtId="0" fontId="4" fillId="0" borderId="0"/>
  </cellStyleXfs>
  <cellXfs count="43">
    <xf numFmtId="0" fontId="0" fillId="0" borderId="0" xfId="0">
      <alignment vertical="center"/>
    </xf>
    <xf numFmtId="0" fontId="5" fillId="3" borderId="1" xfId="0" applyFont="1" applyFill="1" applyBorder="1" applyAlignment="1" applyProtection="1">
      <alignment horizontal="center" vertical="center"/>
    </xf>
    <xf numFmtId="0" fontId="5" fillId="3" borderId="1" xfId="0" applyFont="1" applyFill="1" applyBorder="1" applyAlignment="1" applyProtection="1">
      <alignment horizontal="center" vertical="center" wrapText="1"/>
    </xf>
    <xf numFmtId="0" fontId="3" fillId="4" borderId="1" xfId="0" applyFont="1" applyFill="1" applyBorder="1" applyAlignment="1" applyProtection="1">
      <alignment horizontal="center" vertical="center"/>
    </xf>
    <xf numFmtId="0" fontId="3" fillId="4" borderId="1" xfId="0" applyFont="1" applyFill="1" applyBorder="1" applyAlignment="1" applyProtection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76" fontId="3" fillId="4" borderId="1" xfId="0" applyNumberFormat="1" applyFont="1" applyFill="1" applyBorder="1" applyAlignment="1" applyProtection="1">
      <alignment horizontal="center" vertical="center" wrapText="1"/>
    </xf>
    <xf numFmtId="0" fontId="5" fillId="2" borderId="0" xfId="0" applyFont="1" applyFill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 applyProtection="1">
      <alignment horizontal="center" vertical="center" wrapText="1"/>
    </xf>
    <xf numFmtId="0" fontId="3" fillId="3" borderId="1" xfId="0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>
      <alignment horizontal="center"/>
    </xf>
    <xf numFmtId="177" fontId="3" fillId="0" borderId="1" xfId="0" applyNumberFormat="1" applyFont="1" applyFill="1" applyBorder="1" applyAlignment="1">
      <alignment horizontal="center"/>
    </xf>
    <xf numFmtId="177" fontId="3" fillId="0" borderId="1" xfId="0" applyNumberFormat="1" applyFont="1" applyBorder="1" applyAlignment="1">
      <alignment horizontal="center"/>
    </xf>
    <xf numFmtId="0" fontId="5" fillId="0" borderId="1" xfId="0" applyFont="1" applyFill="1" applyBorder="1" applyAlignment="1" applyProtection="1">
      <alignment horizontal="center" vertical="center"/>
    </xf>
    <xf numFmtId="0" fontId="3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 applyProtection="1">
      <alignment horizontal="center" vertical="center" wrapText="1"/>
    </xf>
    <xf numFmtId="177" fontId="5" fillId="2" borderId="1" xfId="0" applyNumberFormat="1" applyFont="1" applyFill="1" applyBorder="1" applyAlignment="1" applyProtection="1">
      <alignment horizontal="center" vertical="center" wrapText="1"/>
    </xf>
    <xf numFmtId="177" fontId="5" fillId="2" borderId="1" xfId="0" applyNumberFormat="1" applyFont="1" applyFill="1" applyBorder="1" applyAlignment="1" applyProtection="1">
      <alignment horizontal="center" vertical="center"/>
    </xf>
    <xf numFmtId="177" fontId="3" fillId="2" borderId="1" xfId="0" applyNumberFormat="1" applyFont="1" applyFill="1" applyBorder="1" applyAlignment="1" applyProtection="1">
      <alignment horizontal="center" vertical="center" wrapText="1"/>
    </xf>
    <xf numFmtId="0" fontId="3" fillId="2" borderId="1" xfId="0" applyFont="1" applyFill="1" applyBorder="1" applyAlignment="1" applyProtection="1">
      <alignment horizontal="center" vertical="center"/>
    </xf>
    <xf numFmtId="0" fontId="5" fillId="2" borderId="1" xfId="0" applyFont="1" applyFill="1" applyBorder="1" applyAlignment="1" applyProtection="1">
      <alignment horizontal="center" vertical="center"/>
    </xf>
    <xf numFmtId="9" fontId="5" fillId="2" borderId="1" xfId="0" applyNumberFormat="1" applyFont="1" applyFill="1" applyBorder="1" applyAlignment="1" applyProtection="1">
      <alignment horizontal="center" vertical="center" wrapText="1"/>
    </xf>
    <xf numFmtId="10" fontId="5" fillId="2" borderId="1" xfId="0" applyNumberFormat="1" applyFont="1" applyFill="1" applyBorder="1" applyAlignment="1" applyProtection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 applyProtection="1">
      <alignment horizontal="center" vertical="center" wrapText="1"/>
    </xf>
    <xf numFmtId="177" fontId="5" fillId="4" borderId="1" xfId="0" applyNumberFormat="1" applyFont="1" applyFill="1" applyBorder="1" applyAlignment="1" applyProtection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177" fontId="5" fillId="4" borderId="1" xfId="0" applyNumberFormat="1" applyFont="1" applyFill="1" applyBorder="1" applyAlignment="1" applyProtection="1">
      <alignment horizontal="center" vertical="center"/>
    </xf>
    <xf numFmtId="177" fontId="3" fillId="4" borderId="1" xfId="0" applyNumberFormat="1" applyFont="1" applyFill="1" applyBorder="1" applyAlignment="1" applyProtection="1">
      <alignment horizontal="center" vertical="center" wrapText="1"/>
    </xf>
    <xf numFmtId="0" fontId="5" fillId="4" borderId="1" xfId="0" applyFont="1" applyFill="1" applyBorder="1" applyAlignment="1" applyProtection="1">
      <alignment horizontal="center" vertical="center"/>
    </xf>
    <xf numFmtId="9" fontId="5" fillId="4" borderId="1" xfId="0" applyNumberFormat="1" applyFont="1" applyFill="1" applyBorder="1" applyAlignment="1" applyProtection="1">
      <alignment horizontal="center" vertical="center" wrapText="1"/>
    </xf>
    <xf numFmtId="10" fontId="5" fillId="4" borderId="1" xfId="0" applyNumberFormat="1" applyFont="1" applyFill="1" applyBorder="1" applyAlignment="1" applyProtection="1">
      <alignment horizontal="center" vertical="center"/>
    </xf>
    <xf numFmtId="0" fontId="5" fillId="4" borderId="0" xfId="0" applyFont="1" applyFill="1">
      <alignment vertical="center"/>
    </xf>
    <xf numFmtId="0" fontId="3" fillId="4" borderId="1" xfId="0" applyFont="1" applyFill="1" applyBorder="1" applyAlignment="1">
      <alignment horizontal="center"/>
    </xf>
    <xf numFmtId="177" fontId="3" fillId="4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177" fontId="5" fillId="4" borderId="1" xfId="0" applyNumberFormat="1" applyFont="1" applyFill="1" applyBorder="1" applyAlignment="1">
      <alignment horizontal="center"/>
    </xf>
  </cellXfs>
  <cellStyles count="4">
    <cellStyle name="0,0_x000d__x000a_NA_x000d__x000a_" xfId="1"/>
    <cellStyle name="常规" xfId="0" builtinId="0"/>
    <cellStyle name="常规 2" xfId="2"/>
    <cellStyle name="常规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1"/>
  <sheetViews>
    <sheetView tabSelected="1" topLeftCell="A82" workbookViewId="0">
      <selection activeCell="E13" sqref="E13"/>
    </sheetView>
  </sheetViews>
  <sheetFormatPr defaultColWidth="9" defaultRowHeight="15" x14ac:dyDescent="0.15"/>
  <cols>
    <col min="1" max="1" width="13.75" style="27" customWidth="1"/>
    <col min="2" max="2" width="14.25" style="28" customWidth="1"/>
    <col min="3" max="6" width="9.25" style="7" bestFit="1" customWidth="1"/>
    <col min="7" max="7" width="13.75" style="7" customWidth="1"/>
    <col min="8" max="9" width="9.25" style="7" bestFit="1" customWidth="1"/>
    <col min="10" max="10" width="12.625" style="7" customWidth="1"/>
    <col min="11" max="27" width="9.25" style="7" bestFit="1" customWidth="1"/>
    <col min="28" max="16384" width="9" style="7"/>
  </cols>
  <sheetData>
    <row r="1" spans="1:27" ht="30" x14ac:dyDescent="0.15">
      <c r="A1" s="5" t="s">
        <v>140</v>
      </c>
      <c r="B1" s="3" t="s">
        <v>170</v>
      </c>
      <c r="C1" s="4" t="s">
        <v>171</v>
      </c>
      <c r="D1" s="4" t="s">
        <v>141</v>
      </c>
      <c r="E1" s="4" t="s">
        <v>172</v>
      </c>
      <c r="F1" s="4" t="s">
        <v>173</v>
      </c>
      <c r="G1" s="4" t="s">
        <v>0</v>
      </c>
      <c r="H1" s="4" t="s">
        <v>1</v>
      </c>
      <c r="I1" s="4" t="s">
        <v>2</v>
      </c>
      <c r="J1" s="6" t="s">
        <v>174</v>
      </c>
      <c r="K1" s="4" t="s">
        <v>175</v>
      </c>
      <c r="L1" s="2" t="s">
        <v>142</v>
      </c>
      <c r="M1" s="2" t="s">
        <v>98</v>
      </c>
      <c r="N1" s="2" t="s">
        <v>3</v>
      </c>
      <c r="O1" s="2" t="s">
        <v>99</v>
      </c>
      <c r="P1" s="1" t="s">
        <v>143</v>
      </c>
      <c r="Q1" s="1" t="s">
        <v>100</v>
      </c>
      <c r="R1" s="2" t="s">
        <v>139</v>
      </c>
      <c r="S1" s="2" t="s">
        <v>176</v>
      </c>
      <c r="T1" s="2" t="s">
        <v>144</v>
      </c>
      <c r="U1" s="1" t="s">
        <v>177</v>
      </c>
      <c r="V1" s="2" t="s">
        <v>178</v>
      </c>
      <c r="W1" s="1" t="s">
        <v>179</v>
      </c>
      <c r="X1" s="2" t="s">
        <v>180</v>
      </c>
      <c r="Y1" s="1" t="s">
        <v>181</v>
      </c>
      <c r="Z1" s="2" t="s">
        <v>101</v>
      </c>
      <c r="AA1" s="1" t="s">
        <v>145</v>
      </c>
    </row>
    <row r="2" spans="1:27" x14ac:dyDescent="0.15">
      <c r="A2" s="16" t="s">
        <v>182</v>
      </c>
      <c r="B2" s="17" t="s">
        <v>4</v>
      </c>
      <c r="C2" s="17">
        <f t="shared" ref="C2:C4" si="0">D2+H2</f>
        <v>2.0499999999999998</v>
      </c>
      <c r="D2" s="17">
        <v>0.85</v>
      </c>
      <c r="E2" s="17">
        <v>12</v>
      </c>
      <c r="F2" s="18">
        <f t="shared" ref="F2:F4" si="1">I2+E2</f>
        <v>13.6404</v>
      </c>
      <c r="G2" s="8" t="s">
        <v>102</v>
      </c>
      <c r="H2" s="8">
        <v>1.2</v>
      </c>
      <c r="I2" s="19">
        <f t="shared" ref="I2:I4" si="2">K2*H2/1000</f>
        <v>1.6403999999999999</v>
      </c>
      <c r="J2" s="20">
        <f t="shared" ref="J2:J4" si="3">1000/C2*F2</f>
        <v>6653.8536585365864</v>
      </c>
      <c r="K2" s="21">
        <f t="shared" ref="K2:K4" si="4">M2+O2+P2+Q2+R2+S2+T2+U2</f>
        <v>1367</v>
      </c>
      <c r="L2" s="19">
        <f t="shared" ref="L2:L4" si="5">M2/(1000/H2)</f>
        <v>8.3999999999999991E-2</v>
      </c>
      <c r="M2" s="10">
        <v>70</v>
      </c>
      <c r="N2" s="19">
        <f t="shared" ref="N2:N4" si="6">O2/(1000/H2)</f>
        <v>0.12</v>
      </c>
      <c r="O2" s="10">
        <v>100</v>
      </c>
      <c r="P2" s="10">
        <v>200</v>
      </c>
      <c r="Q2" s="10">
        <v>200</v>
      </c>
      <c r="R2" s="9">
        <v>50</v>
      </c>
      <c r="S2" s="10">
        <v>100</v>
      </c>
      <c r="T2" s="10">
        <v>80</v>
      </c>
      <c r="U2" s="22">
        <f t="shared" ref="U2:U4" si="7">W2*(1+V2)</f>
        <v>567</v>
      </c>
      <c r="V2" s="23">
        <v>0.05</v>
      </c>
      <c r="W2" s="22">
        <f t="shared" ref="W2:W4" si="8">X2+Y2</f>
        <v>540</v>
      </c>
      <c r="X2" s="22">
        <v>30</v>
      </c>
      <c r="Y2" s="22">
        <f t="shared" ref="Y2:Y4" si="9">AA2*(1+Z2)</f>
        <v>510</v>
      </c>
      <c r="Z2" s="24">
        <v>0.02</v>
      </c>
      <c r="AA2" s="22">
        <v>500</v>
      </c>
    </row>
    <row r="3" spans="1:27" x14ac:dyDescent="0.15">
      <c r="A3" s="16" t="s">
        <v>182</v>
      </c>
      <c r="B3" s="17" t="s">
        <v>4</v>
      </c>
      <c r="C3" s="17">
        <f t="shared" si="0"/>
        <v>2.15</v>
      </c>
      <c r="D3" s="17">
        <v>0.85</v>
      </c>
      <c r="E3" s="17">
        <v>12</v>
      </c>
      <c r="F3" s="18">
        <f t="shared" si="1"/>
        <v>13.777100000000001</v>
      </c>
      <c r="G3" s="8" t="s">
        <v>103</v>
      </c>
      <c r="H3" s="8">
        <v>1.3</v>
      </c>
      <c r="I3" s="19">
        <f t="shared" si="2"/>
        <v>1.7771000000000001</v>
      </c>
      <c r="J3" s="20">
        <f t="shared" si="3"/>
        <v>6407.9534883720935</v>
      </c>
      <c r="K3" s="21">
        <f t="shared" si="4"/>
        <v>1367</v>
      </c>
      <c r="L3" s="19">
        <f t="shared" si="5"/>
        <v>9.1000000000000011E-2</v>
      </c>
      <c r="M3" s="10">
        <v>70</v>
      </c>
      <c r="N3" s="19">
        <f t="shared" si="6"/>
        <v>0.13</v>
      </c>
      <c r="O3" s="10">
        <v>100</v>
      </c>
      <c r="P3" s="10">
        <v>200</v>
      </c>
      <c r="Q3" s="10">
        <v>200</v>
      </c>
      <c r="R3" s="9">
        <v>50</v>
      </c>
      <c r="S3" s="10">
        <v>100</v>
      </c>
      <c r="T3" s="10">
        <v>80</v>
      </c>
      <c r="U3" s="22">
        <f t="shared" si="7"/>
        <v>567</v>
      </c>
      <c r="V3" s="23">
        <v>0.05</v>
      </c>
      <c r="W3" s="22">
        <f t="shared" si="8"/>
        <v>540</v>
      </c>
      <c r="X3" s="22">
        <v>30</v>
      </c>
      <c r="Y3" s="22">
        <f t="shared" si="9"/>
        <v>510</v>
      </c>
      <c r="Z3" s="24">
        <v>0.02</v>
      </c>
      <c r="AA3" s="22">
        <v>500</v>
      </c>
    </row>
    <row r="4" spans="1:27" x14ac:dyDescent="0.15">
      <c r="A4" s="16" t="s">
        <v>182</v>
      </c>
      <c r="B4" s="17" t="s">
        <v>4</v>
      </c>
      <c r="C4" s="17">
        <f t="shared" si="0"/>
        <v>2.35</v>
      </c>
      <c r="D4" s="17">
        <v>0.85</v>
      </c>
      <c r="E4" s="17">
        <v>12</v>
      </c>
      <c r="F4" s="18">
        <f t="shared" si="1"/>
        <v>14.0505</v>
      </c>
      <c r="G4" s="8" t="s">
        <v>104</v>
      </c>
      <c r="H4" s="8">
        <v>1.5</v>
      </c>
      <c r="I4" s="19">
        <f t="shared" si="2"/>
        <v>2.0505</v>
      </c>
      <c r="J4" s="20">
        <f t="shared" si="3"/>
        <v>5978.9361702127653</v>
      </c>
      <c r="K4" s="21">
        <f t="shared" si="4"/>
        <v>1367</v>
      </c>
      <c r="L4" s="19">
        <f t="shared" si="5"/>
        <v>0.10500000000000001</v>
      </c>
      <c r="M4" s="10">
        <v>70</v>
      </c>
      <c r="N4" s="19">
        <f t="shared" si="6"/>
        <v>0.15000000000000002</v>
      </c>
      <c r="O4" s="10">
        <v>100</v>
      </c>
      <c r="P4" s="10">
        <v>200</v>
      </c>
      <c r="Q4" s="10">
        <v>200</v>
      </c>
      <c r="R4" s="9">
        <v>50</v>
      </c>
      <c r="S4" s="10">
        <v>100</v>
      </c>
      <c r="T4" s="10">
        <v>80</v>
      </c>
      <c r="U4" s="22">
        <f t="shared" si="7"/>
        <v>567</v>
      </c>
      <c r="V4" s="23">
        <v>0.05</v>
      </c>
      <c r="W4" s="22">
        <f t="shared" si="8"/>
        <v>540</v>
      </c>
      <c r="X4" s="22">
        <v>30</v>
      </c>
      <c r="Y4" s="22">
        <f t="shared" si="9"/>
        <v>510</v>
      </c>
      <c r="Z4" s="24">
        <v>0.02</v>
      </c>
      <c r="AA4" s="22">
        <v>500</v>
      </c>
    </row>
    <row r="5" spans="1:27" x14ac:dyDescent="0.15">
      <c r="A5" s="16" t="s">
        <v>146</v>
      </c>
      <c r="B5" s="17" t="s">
        <v>4</v>
      </c>
      <c r="C5" s="17">
        <f t="shared" ref="C5:C8" si="10">D5+H5</f>
        <v>3.65</v>
      </c>
      <c r="D5" s="17">
        <v>0.85</v>
      </c>
      <c r="E5" s="17">
        <v>13</v>
      </c>
      <c r="F5" s="18">
        <f t="shared" ref="F5:F8" si="11">I5+E5</f>
        <v>16.8276</v>
      </c>
      <c r="G5" s="25" t="s">
        <v>5</v>
      </c>
      <c r="H5" s="25">
        <v>2.8</v>
      </c>
      <c r="I5" s="19">
        <f t="shared" ref="I5" si="12">K5*H5/1000</f>
        <v>3.8275999999999999</v>
      </c>
      <c r="J5" s="20">
        <f t="shared" ref="J5:J8" si="13">1000/C5*F5</f>
        <v>4610.3013698630139</v>
      </c>
      <c r="K5" s="21">
        <f t="shared" ref="K5:K8" si="14">M5+O5+P5+Q5+R5+S5+T5+U5</f>
        <v>1367</v>
      </c>
      <c r="L5" s="19">
        <f t="shared" ref="L5:L8" si="15">M5/(1000/H5)</f>
        <v>0.19599999999999998</v>
      </c>
      <c r="M5" s="10">
        <v>70</v>
      </c>
      <c r="N5" s="19">
        <f t="shared" ref="N5:N8" si="16">O5/(1000/H5)</f>
        <v>0.27999999999999997</v>
      </c>
      <c r="O5" s="10">
        <v>100</v>
      </c>
      <c r="P5" s="10">
        <v>200</v>
      </c>
      <c r="Q5" s="10">
        <v>200</v>
      </c>
      <c r="R5" s="9">
        <v>50</v>
      </c>
      <c r="S5" s="10">
        <v>100</v>
      </c>
      <c r="T5" s="10">
        <v>80</v>
      </c>
      <c r="U5" s="22">
        <f t="shared" ref="U5:U8" si="17">W5*(1+V5)</f>
        <v>567</v>
      </c>
      <c r="V5" s="23">
        <v>0.05</v>
      </c>
      <c r="W5" s="22">
        <f t="shared" ref="W5:W8" si="18">X5+Y5</f>
        <v>540</v>
      </c>
      <c r="X5" s="22">
        <v>30</v>
      </c>
      <c r="Y5" s="22">
        <f t="shared" ref="Y5:Y8" si="19">AA5*(1+Z5)</f>
        <v>510</v>
      </c>
      <c r="Z5" s="24">
        <v>0.02</v>
      </c>
      <c r="AA5" s="22">
        <v>500</v>
      </c>
    </row>
    <row r="6" spans="1:27" x14ac:dyDescent="0.15">
      <c r="A6" s="16" t="s">
        <v>146</v>
      </c>
      <c r="B6" s="17" t="s">
        <v>4</v>
      </c>
      <c r="C6" s="17">
        <f t="shared" si="10"/>
        <v>21.58</v>
      </c>
      <c r="D6" s="17">
        <v>1.08</v>
      </c>
      <c r="E6" s="17">
        <v>13</v>
      </c>
      <c r="F6" s="18">
        <f t="shared" si="11"/>
        <v>41.023499999999999</v>
      </c>
      <c r="G6" s="25" t="s">
        <v>6</v>
      </c>
      <c r="H6" s="26">
        <v>20.5</v>
      </c>
      <c r="I6" s="19">
        <f t="shared" ref="I6:I9" si="20">K6*H6/1000</f>
        <v>28.023499999999999</v>
      </c>
      <c r="J6" s="20">
        <f t="shared" si="13"/>
        <v>1900.9962928637628</v>
      </c>
      <c r="K6" s="21">
        <f t="shared" si="14"/>
        <v>1367</v>
      </c>
      <c r="L6" s="19">
        <f t="shared" si="15"/>
        <v>1.4350000000000001</v>
      </c>
      <c r="M6" s="10">
        <v>70</v>
      </c>
      <c r="N6" s="19">
        <f t="shared" si="16"/>
        <v>2.0499999999999998</v>
      </c>
      <c r="O6" s="10">
        <v>100</v>
      </c>
      <c r="P6" s="10">
        <v>200</v>
      </c>
      <c r="Q6" s="10">
        <v>200</v>
      </c>
      <c r="R6" s="9">
        <v>50</v>
      </c>
      <c r="S6" s="10">
        <v>100</v>
      </c>
      <c r="T6" s="10">
        <v>80</v>
      </c>
      <c r="U6" s="22">
        <f t="shared" si="17"/>
        <v>567</v>
      </c>
      <c r="V6" s="23">
        <v>0.05</v>
      </c>
      <c r="W6" s="22">
        <f t="shared" si="18"/>
        <v>540</v>
      </c>
      <c r="X6" s="22">
        <v>30</v>
      </c>
      <c r="Y6" s="22">
        <f t="shared" si="19"/>
        <v>510</v>
      </c>
      <c r="Z6" s="24">
        <v>0.02</v>
      </c>
      <c r="AA6" s="22">
        <v>500</v>
      </c>
    </row>
    <row r="7" spans="1:27" x14ac:dyDescent="0.15">
      <c r="A7" s="16" t="s">
        <v>146</v>
      </c>
      <c r="B7" s="17" t="s">
        <v>4</v>
      </c>
      <c r="C7" s="17">
        <f t="shared" si="10"/>
        <v>22.880000000000003</v>
      </c>
      <c r="D7" s="17">
        <v>1.08</v>
      </c>
      <c r="E7" s="17">
        <v>13</v>
      </c>
      <c r="F7" s="18">
        <f t="shared" si="11"/>
        <v>42.800600000000003</v>
      </c>
      <c r="G7" s="25" t="s">
        <v>7</v>
      </c>
      <c r="H7" s="26">
        <v>21.8</v>
      </c>
      <c r="I7" s="19">
        <f t="shared" si="20"/>
        <v>29.800600000000003</v>
      </c>
      <c r="J7" s="20">
        <f t="shared" si="13"/>
        <v>1870.6555944055942</v>
      </c>
      <c r="K7" s="21">
        <f t="shared" si="14"/>
        <v>1367</v>
      </c>
      <c r="L7" s="19">
        <f t="shared" si="15"/>
        <v>1.526</v>
      </c>
      <c r="M7" s="10">
        <v>70</v>
      </c>
      <c r="N7" s="19">
        <f t="shared" si="16"/>
        <v>2.1800000000000002</v>
      </c>
      <c r="O7" s="10">
        <v>100</v>
      </c>
      <c r="P7" s="10">
        <v>200</v>
      </c>
      <c r="Q7" s="10">
        <v>200</v>
      </c>
      <c r="R7" s="9">
        <v>50</v>
      </c>
      <c r="S7" s="10">
        <v>100</v>
      </c>
      <c r="T7" s="10">
        <v>80</v>
      </c>
      <c r="U7" s="22">
        <f t="shared" si="17"/>
        <v>567</v>
      </c>
      <c r="V7" s="23">
        <v>0.05</v>
      </c>
      <c r="W7" s="22">
        <f t="shared" si="18"/>
        <v>540</v>
      </c>
      <c r="X7" s="22">
        <v>30</v>
      </c>
      <c r="Y7" s="22">
        <f t="shared" si="19"/>
        <v>510</v>
      </c>
      <c r="Z7" s="24">
        <v>0.02</v>
      </c>
      <c r="AA7" s="22">
        <v>500</v>
      </c>
    </row>
    <row r="8" spans="1:27" x14ac:dyDescent="0.15">
      <c r="A8" s="16" t="s">
        <v>146</v>
      </c>
      <c r="B8" s="17" t="s">
        <v>4</v>
      </c>
      <c r="C8" s="17">
        <f t="shared" si="10"/>
        <v>24.479999999999997</v>
      </c>
      <c r="D8" s="17">
        <v>1.08</v>
      </c>
      <c r="E8" s="17">
        <v>13</v>
      </c>
      <c r="F8" s="18">
        <f t="shared" si="11"/>
        <v>44.9878</v>
      </c>
      <c r="G8" s="25" t="s">
        <v>8</v>
      </c>
      <c r="H8" s="26">
        <v>23.4</v>
      </c>
      <c r="I8" s="19">
        <f t="shared" si="20"/>
        <v>31.9878</v>
      </c>
      <c r="J8" s="20">
        <f t="shared" si="13"/>
        <v>1837.7369281045753</v>
      </c>
      <c r="K8" s="21">
        <f t="shared" si="14"/>
        <v>1367</v>
      </c>
      <c r="L8" s="19">
        <f t="shared" si="15"/>
        <v>1.6379999999999999</v>
      </c>
      <c r="M8" s="10">
        <v>70</v>
      </c>
      <c r="N8" s="19">
        <f t="shared" si="16"/>
        <v>2.34</v>
      </c>
      <c r="O8" s="10">
        <v>100</v>
      </c>
      <c r="P8" s="10">
        <v>200</v>
      </c>
      <c r="Q8" s="10">
        <v>200</v>
      </c>
      <c r="R8" s="9">
        <v>50</v>
      </c>
      <c r="S8" s="10">
        <v>100</v>
      </c>
      <c r="T8" s="10">
        <v>80</v>
      </c>
      <c r="U8" s="22">
        <f t="shared" si="17"/>
        <v>567</v>
      </c>
      <c r="V8" s="23">
        <v>0.05</v>
      </c>
      <c r="W8" s="22">
        <f t="shared" si="18"/>
        <v>540</v>
      </c>
      <c r="X8" s="22">
        <v>30</v>
      </c>
      <c r="Y8" s="22">
        <f t="shared" si="19"/>
        <v>510</v>
      </c>
      <c r="Z8" s="24">
        <v>0.02</v>
      </c>
      <c r="AA8" s="22">
        <v>500</v>
      </c>
    </row>
    <row r="9" spans="1:27" x14ac:dyDescent="0.15">
      <c r="A9" s="16" t="s">
        <v>146</v>
      </c>
      <c r="B9" s="17" t="s">
        <v>4</v>
      </c>
      <c r="C9" s="17">
        <f t="shared" ref="C9:C59" si="21">D9+H9</f>
        <v>25.729999999999997</v>
      </c>
      <c r="D9" s="17">
        <v>1.08</v>
      </c>
      <c r="E9" s="17">
        <v>13</v>
      </c>
      <c r="F9" s="18">
        <f t="shared" ref="F9:F62" si="22">I9+E9</f>
        <v>46.696549999999995</v>
      </c>
      <c r="G9" s="25" t="s">
        <v>9</v>
      </c>
      <c r="H9" s="26">
        <v>24.65</v>
      </c>
      <c r="I9" s="19">
        <f t="shared" si="20"/>
        <v>33.696549999999995</v>
      </c>
      <c r="J9" s="20">
        <f t="shared" ref="J9:J25" si="23">1000/C9*F9</f>
        <v>1814.8678585308978</v>
      </c>
      <c r="K9" s="21">
        <f t="shared" ref="K9:K25" si="24">M9+O9+P9+Q9+R9+S9+T9+U9</f>
        <v>1367</v>
      </c>
      <c r="L9" s="19">
        <f t="shared" ref="L9:L25" si="25">M9/(1000/H9)</f>
        <v>1.7255</v>
      </c>
      <c r="M9" s="10">
        <v>70</v>
      </c>
      <c r="N9" s="19">
        <f t="shared" ref="N9:N25" si="26">O9/(1000/H9)</f>
        <v>2.4649999999999999</v>
      </c>
      <c r="O9" s="10">
        <v>100</v>
      </c>
      <c r="P9" s="10">
        <v>200</v>
      </c>
      <c r="Q9" s="10">
        <v>200</v>
      </c>
      <c r="R9" s="9">
        <v>50</v>
      </c>
      <c r="S9" s="10">
        <v>100</v>
      </c>
      <c r="T9" s="10">
        <v>80</v>
      </c>
      <c r="U9" s="22">
        <f t="shared" ref="U9:U25" si="27">W9*(1+V9)</f>
        <v>567</v>
      </c>
      <c r="V9" s="23">
        <v>0.05</v>
      </c>
      <c r="W9" s="22">
        <f t="shared" ref="W9:W25" si="28">X9+Y9</f>
        <v>540</v>
      </c>
      <c r="X9" s="22">
        <v>30</v>
      </c>
      <c r="Y9" s="22">
        <f t="shared" ref="Y9:Y25" si="29">AA9*(1+Z9)</f>
        <v>510</v>
      </c>
      <c r="Z9" s="24">
        <v>0.02</v>
      </c>
      <c r="AA9" s="22">
        <v>500</v>
      </c>
    </row>
    <row r="10" spans="1:27" s="38" customFormat="1" x14ac:dyDescent="0.15">
      <c r="A10" s="29" t="s">
        <v>147</v>
      </c>
      <c r="B10" s="30" t="s">
        <v>10</v>
      </c>
      <c r="C10" s="30">
        <f t="shared" si="21"/>
        <v>6.33</v>
      </c>
      <c r="D10" s="30">
        <v>1.1000000000000001</v>
      </c>
      <c r="E10" s="30">
        <v>15</v>
      </c>
      <c r="F10" s="31">
        <f t="shared" si="22"/>
        <v>22.14941</v>
      </c>
      <c r="G10" s="32" t="s">
        <v>11</v>
      </c>
      <c r="H10" s="32">
        <v>5.23</v>
      </c>
      <c r="I10" s="33">
        <f t="shared" ref="I10:I12" si="30">K10*H10/1000</f>
        <v>7.1494100000000005</v>
      </c>
      <c r="J10" s="34">
        <f t="shared" si="23"/>
        <v>3499.1169036334909</v>
      </c>
      <c r="K10" s="3">
        <f t="shared" si="24"/>
        <v>1367</v>
      </c>
      <c r="L10" s="33">
        <f t="shared" si="25"/>
        <v>0.36610000000000004</v>
      </c>
      <c r="M10" s="10">
        <v>70</v>
      </c>
      <c r="N10" s="33">
        <f t="shared" si="26"/>
        <v>0.52300000000000002</v>
      </c>
      <c r="O10" s="10">
        <v>100</v>
      </c>
      <c r="P10" s="3">
        <v>200</v>
      </c>
      <c r="Q10" s="3">
        <v>200</v>
      </c>
      <c r="R10" s="9">
        <v>50</v>
      </c>
      <c r="S10" s="10">
        <v>100</v>
      </c>
      <c r="T10" s="10">
        <v>80</v>
      </c>
      <c r="U10" s="35">
        <f t="shared" si="27"/>
        <v>567</v>
      </c>
      <c r="V10" s="36">
        <v>0.05</v>
      </c>
      <c r="W10" s="35">
        <f t="shared" si="28"/>
        <v>540</v>
      </c>
      <c r="X10" s="22">
        <v>30</v>
      </c>
      <c r="Y10" s="35">
        <f t="shared" si="29"/>
        <v>510</v>
      </c>
      <c r="Z10" s="37">
        <v>0.02</v>
      </c>
      <c r="AA10" s="22">
        <v>500</v>
      </c>
    </row>
    <row r="11" spans="1:27" x14ac:dyDescent="0.15">
      <c r="A11" s="16" t="s">
        <v>147</v>
      </c>
      <c r="B11" s="17" t="s">
        <v>10</v>
      </c>
      <c r="C11" s="17">
        <f t="shared" si="21"/>
        <v>7.33</v>
      </c>
      <c r="D11" s="17">
        <v>1.1000000000000001</v>
      </c>
      <c r="E11" s="17">
        <v>15</v>
      </c>
      <c r="F11" s="18">
        <f t="shared" si="22"/>
        <v>23.51641</v>
      </c>
      <c r="G11" s="25" t="s">
        <v>12</v>
      </c>
      <c r="H11" s="25">
        <v>6.23</v>
      </c>
      <c r="I11" s="19">
        <f t="shared" si="30"/>
        <v>8.5164100000000005</v>
      </c>
      <c r="J11" s="20">
        <f t="shared" si="23"/>
        <v>3208.2414733969986</v>
      </c>
      <c r="K11" s="21">
        <f t="shared" si="24"/>
        <v>1367</v>
      </c>
      <c r="L11" s="19">
        <f t="shared" si="25"/>
        <v>0.43610000000000004</v>
      </c>
      <c r="M11" s="10">
        <v>70</v>
      </c>
      <c r="N11" s="19">
        <f t="shared" si="26"/>
        <v>0.62300000000000011</v>
      </c>
      <c r="O11" s="10">
        <v>100</v>
      </c>
      <c r="P11" s="10">
        <v>200</v>
      </c>
      <c r="Q11" s="10">
        <v>200</v>
      </c>
      <c r="R11" s="9">
        <v>50</v>
      </c>
      <c r="S11" s="10">
        <v>100</v>
      </c>
      <c r="T11" s="10">
        <v>80</v>
      </c>
      <c r="U11" s="22">
        <f t="shared" si="27"/>
        <v>567</v>
      </c>
      <c r="V11" s="23">
        <v>0.05</v>
      </c>
      <c r="W11" s="22">
        <f t="shared" si="28"/>
        <v>540</v>
      </c>
      <c r="X11" s="22">
        <v>30</v>
      </c>
      <c r="Y11" s="22">
        <f t="shared" si="29"/>
        <v>510</v>
      </c>
      <c r="Z11" s="24">
        <v>0.02</v>
      </c>
      <c r="AA11" s="22">
        <v>500</v>
      </c>
    </row>
    <row r="12" spans="1:27" x14ac:dyDescent="0.15">
      <c r="A12" s="16" t="s">
        <v>148</v>
      </c>
      <c r="B12" s="17" t="s">
        <v>10</v>
      </c>
      <c r="C12" s="17">
        <f t="shared" si="21"/>
        <v>1.1000000000000001</v>
      </c>
      <c r="D12" s="17">
        <v>1.1000000000000001</v>
      </c>
      <c r="E12" s="17">
        <v>15</v>
      </c>
      <c r="F12" s="18">
        <f t="shared" si="22"/>
        <v>15</v>
      </c>
      <c r="G12" s="25"/>
      <c r="H12" s="25"/>
      <c r="I12" s="19">
        <f t="shared" si="30"/>
        <v>0</v>
      </c>
      <c r="J12" s="20">
        <f t="shared" si="23"/>
        <v>13636.363636363636</v>
      </c>
      <c r="K12" s="21">
        <f t="shared" si="24"/>
        <v>1367</v>
      </c>
      <c r="L12" s="19" t="e">
        <f t="shared" si="25"/>
        <v>#DIV/0!</v>
      </c>
      <c r="M12" s="10">
        <v>70</v>
      </c>
      <c r="N12" s="19" t="e">
        <f t="shared" si="26"/>
        <v>#DIV/0!</v>
      </c>
      <c r="O12" s="10">
        <v>100</v>
      </c>
      <c r="P12" s="10">
        <v>200</v>
      </c>
      <c r="Q12" s="10">
        <v>200</v>
      </c>
      <c r="R12" s="9">
        <v>50</v>
      </c>
      <c r="S12" s="10">
        <v>100</v>
      </c>
      <c r="T12" s="10">
        <v>80</v>
      </c>
      <c r="U12" s="22">
        <f t="shared" si="27"/>
        <v>567</v>
      </c>
      <c r="V12" s="23">
        <v>0.05</v>
      </c>
      <c r="W12" s="22">
        <f t="shared" si="28"/>
        <v>540</v>
      </c>
      <c r="X12" s="22">
        <v>30</v>
      </c>
      <c r="Y12" s="22">
        <f t="shared" si="29"/>
        <v>510</v>
      </c>
      <c r="Z12" s="24">
        <v>0.02</v>
      </c>
      <c r="AA12" s="22">
        <v>500</v>
      </c>
    </row>
    <row r="13" spans="1:27" s="38" customFormat="1" ht="29.25" x14ac:dyDescent="0.15">
      <c r="A13" s="29" t="s">
        <v>149</v>
      </c>
      <c r="B13" s="30" t="s">
        <v>13</v>
      </c>
      <c r="C13" s="30">
        <f t="shared" si="21"/>
        <v>8.06</v>
      </c>
      <c r="D13" s="30">
        <v>1.1000000000000001</v>
      </c>
      <c r="E13" s="30">
        <v>15</v>
      </c>
      <c r="F13" s="31">
        <f t="shared" si="22"/>
        <v>24.514319999999998</v>
      </c>
      <c r="G13" s="32" t="s">
        <v>14</v>
      </c>
      <c r="H13" s="32">
        <v>6.96</v>
      </c>
      <c r="I13" s="33">
        <f>K13*H13/1000</f>
        <v>9.5143199999999997</v>
      </c>
      <c r="J13" s="34">
        <f t="shared" si="23"/>
        <v>3041.4789081885851</v>
      </c>
      <c r="K13" s="3">
        <f t="shared" si="24"/>
        <v>1367</v>
      </c>
      <c r="L13" s="33">
        <f t="shared" si="25"/>
        <v>0.48719999999999997</v>
      </c>
      <c r="M13" s="10">
        <v>70</v>
      </c>
      <c r="N13" s="33">
        <f t="shared" si="26"/>
        <v>0.69599999999999995</v>
      </c>
      <c r="O13" s="10">
        <v>100</v>
      </c>
      <c r="P13" s="3">
        <v>200</v>
      </c>
      <c r="Q13" s="3">
        <v>200</v>
      </c>
      <c r="R13" s="9">
        <v>50</v>
      </c>
      <c r="S13" s="10">
        <v>100</v>
      </c>
      <c r="T13" s="10">
        <v>80</v>
      </c>
      <c r="U13" s="35">
        <f t="shared" si="27"/>
        <v>567</v>
      </c>
      <c r="V13" s="36">
        <v>0.05</v>
      </c>
      <c r="W13" s="35">
        <f t="shared" si="28"/>
        <v>540</v>
      </c>
      <c r="X13" s="22">
        <v>30</v>
      </c>
      <c r="Y13" s="35">
        <f t="shared" si="29"/>
        <v>510</v>
      </c>
      <c r="Z13" s="37">
        <v>0.02</v>
      </c>
      <c r="AA13" s="22">
        <v>500</v>
      </c>
    </row>
    <row r="14" spans="1:27" ht="29.25" x14ac:dyDescent="0.15">
      <c r="A14" s="16" t="s">
        <v>150</v>
      </c>
      <c r="B14" s="17" t="s">
        <v>13</v>
      </c>
      <c r="C14" s="17">
        <f t="shared" si="21"/>
        <v>11.11</v>
      </c>
      <c r="D14" s="17">
        <v>1.1000000000000001</v>
      </c>
      <c r="E14" s="17">
        <v>15</v>
      </c>
      <c r="F14" s="18">
        <f t="shared" si="22"/>
        <v>28.683669999999999</v>
      </c>
      <c r="G14" s="25" t="s">
        <v>15</v>
      </c>
      <c r="H14" s="25">
        <v>10.01</v>
      </c>
      <c r="I14" s="19">
        <f>K14*H14/1000</f>
        <v>13.683669999999999</v>
      </c>
      <c r="J14" s="20">
        <f t="shared" si="23"/>
        <v>2581.788478847885</v>
      </c>
      <c r="K14" s="21">
        <f t="shared" si="24"/>
        <v>1367</v>
      </c>
      <c r="L14" s="19">
        <f t="shared" si="25"/>
        <v>0.70069999999999999</v>
      </c>
      <c r="M14" s="10">
        <v>70</v>
      </c>
      <c r="N14" s="19">
        <f t="shared" si="26"/>
        <v>1.0009999999999999</v>
      </c>
      <c r="O14" s="10">
        <v>100</v>
      </c>
      <c r="P14" s="10">
        <v>200</v>
      </c>
      <c r="Q14" s="10">
        <v>200</v>
      </c>
      <c r="R14" s="9">
        <v>50</v>
      </c>
      <c r="S14" s="10">
        <v>100</v>
      </c>
      <c r="T14" s="10">
        <v>80</v>
      </c>
      <c r="U14" s="22">
        <f t="shared" si="27"/>
        <v>567</v>
      </c>
      <c r="V14" s="23">
        <v>0.05</v>
      </c>
      <c r="W14" s="22">
        <f t="shared" si="28"/>
        <v>540</v>
      </c>
      <c r="X14" s="22">
        <v>30</v>
      </c>
      <c r="Y14" s="22">
        <f t="shared" si="29"/>
        <v>510</v>
      </c>
      <c r="Z14" s="24">
        <v>0.02</v>
      </c>
      <c r="AA14" s="22">
        <v>500</v>
      </c>
    </row>
    <row r="15" spans="1:27" ht="29.25" x14ac:dyDescent="0.15">
      <c r="A15" s="16" t="s">
        <v>150</v>
      </c>
      <c r="B15" s="17" t="s">
        <v>13</v>
      </c>
      <c r="C15" s="17">
        <f t="shared" si="21"/>
        <v>1.1000000000000001</v>
      </c>
      <c r="D15" s="17">
        <v>1.1000000000000001</v>
      </c>
      <c r="E15" s="17">
        <v>15</v>
      </c>
      <c r="F15" s="18">
        <f t="shared" si="22"/>
        <v>15</v>
      </c>
      <c r="G15" s="25" t="s">
        <v>16</v>
      </c>
      <c r="H15" s="25"/>
      <c r="I15" s="19">
        <f>K15*H15/1000</f>
        <v>0</v>
      </c>
      <c r="J15" s="20">
        <f t="shared" si="23"/>
        <v>13636.363636363636</v>
      </c>
      <c r="K15" s="21">
        <f t="shared" si="24"/>
        <v>1367</v>
      </c>
      <c r="L15" s="19" t="e">
        <f t="shared" si="25"/>
        <v>#DIV/0!</v>
      </c>
      <c r="M15" s="10">
        <v>70</v>
      </c>
      <c r="N15" s="19" t="e">
        <f t="shared" si="26"/>
        <v>#DIV/0!</v>
      </c>
      <c r="O15" s="10">
        <v>100</v>
      </c>
      <c r="P15" s="10">
        <v>200</v>
      </c>
      <c r="Q15" s="10">
        <v>200</v>
      </c>
      <c r="R15" s="9">
        <v>50</v>
      </c>
      <c r="S15" s="10">
        <v>100</v>
      </c>
      <c r="T15" s="10">
        <v>80</v>
      </c>
      <c r="U15" s="22">
        <f t="shared" si="27"/>
        <v>567</v>
      </c>
      <c r="V15" s="23">
        <v>0.05</v>
      </c>
      <c r="W15" s="22">
        <f t="shared" si="28"/>
        <v>540</v>
      </c>
      <c r="X15" s="22">
        <v>30</v>
      </c>
      <c r="Y15" s="22">
        <f t="shared" si="29"/>
        <v>510</v>
      </c>
      <c r="Z15" s="24">
        <v>0.02</v>
      </c>
      <c r="AA15" s="22">
        <v>500</v>
      </c>
    </row>
    <row r="16" spans="1:27" s="38" customFormat="1" x14ac:dyDescent="0.15">
      <c r="A16" s="29" t="s">
        <v>151</v>
      </c>
      <c r="B16" s="30" t="s">
        <v>17</v>
      </c>
      <c r="C16" s="30">
        <f t="shared" si="21"/>
        <v>3.85</v>
      </c>
      <c r="D16" s="30">
        <v>0.85</v>
      </c>
      <c r="E16" s="30">
        <v>13</v>
      </c>
      <c r="F16" s="31">
        <f t="shared" si="22"/>
        <v>17.100999999999999</v>
      </c>
      <c r="G16" s="32" t="s">
        <v>18</v>
      </c>
      <c r="H16" s="32">
        <v>3</v>
      </c>
      <c r="I16" s="33">
        <f t="shared" ref="I16:I21" si="31">K16*H16/1000</f>
        <v>4.101</v>
      </c>
      <c r="J16" s="34">
        <f t="shared" si="23"/>
        <v>4441.8181818181811</v>
      </c>
      <c r="K16" s="3">
        <f t="shared" si="24"/>
        <v>1367</v>
      </c>
      <c r="L16" s="33">
        <f t="shared" si="25"/>
        <v>0.21000000000000002</v>
      </c>
      <c r="M16" s="10">
        <v>70</v>
      </c>
      <c r="N16" s="33">
        <f t="shared" si="26"/>
        <v>0.30000000000000004</v>
      </c>
      <c r="O16" s="10">
        <v>100</v>
      </c>
      <c r="P16" s="3">
        <v>200</v>
      </c>
      <c r="Q16" s="3">
        <v>200</v>
      </c>
      <c r="R16" s="9">
        <v>50</v>
      </c>
      <c r="S16" s="10">
        <v>100</v>
      </c>
      <c r="T16" s="10">
        <v>80</v>
      </c>
      <c r="U16" s="35">
        <f t="shared" si="27"/>
        <v>567</v>
      </c>
      <c r="V16" s="36">
        <v>0.05</v>
      </c>
      <c r="W16" s="35">
        <f t="shared" si="28"/>
        <v>540</v>
      </c>
      <c r="X16" s="22">
        <v>30</v>
      </c>
      <c r="Y16" s="35">
        <f t="shared" si="29"/>
        <v>510</v>
      </c>
      <c r="Z16" s="37">
        <v>0.02</v>
      </c>
      <c r="AA16" s="22">
        <v>500</v>
      </c>
    </row>
    <row r="17" spans="1:27" x14ac:dyDescent="0.15">
      <c r="A17" s="16" t="s">
        <v>151</v>
      </c>
      <c r="B17" s="17" t="s">
        <v>19</v>
      </c>
      <c r="C17" s="17">
        <f t="shared" si="21"/>
        <v>0.85</v>
      </c>
      <c r="D17" s="17">
        <v>0.85</v>
      </c>
      <c r="E17" s="17">
        <v>13</v>
      </c>
      <c r="F17" s="18">
        <f t="shared" si="22"/>
        <v>13</v>
      </c>
      <c r="G17" s="25" t="s">
        <v>20</v>
      </c>
      <c r="H17" s="25"/>
      <c r="I17" s="19">
        <f t="shared" si="31"/>
        <v>0</v>
      </c>
      <c r="J17" s="20">
        <f t="shared" si="23"/>
        <v>15294.117647058823</v>
      </c>
      <c r="K17" s="21">
        <f t="shared" si="24"/>
        <v>1367</v>
      </c>
      <c r="L17" s="19" t="e">
        <f t="shared" si="25"/>
        <v>#DIV/0!</v>
      </c>
      <c r="M17" s="10">
        <v>70</v>
      </c>
      <c r="N17" s="19" t="e">
        <f t="shared" si="26"/>
        <v>#DIV/0!</v>
      </c>
      <c r="O17" s="10">
        <v>100</v>
      </c>
      <c r="P17" s="10">
        <v>200</v>
      </c>
      <c r="Q17" s="10">
        <v>200</v>
      </c>
      <c r="R17" s="9">
        <v>50</v>
      </c>
      <c r="S17" s="10">
        <v>100</v>
      </c>
      <c r="T17" s="10">
        <v>80</v>
      </c>
      <c r="U17" s="22">
        <f t="shared" si="27"/>
        <v>567</v>
      </c>
      <c r="V17" s="23">
        <v>0.05</v>
      </c>
      <c r="W17" s="22">
        <f t="shared" si="28"/>
        <v>540</v>
      </c>
      <c r="X17" s="22">
        <v>30</v>
      </c>
      <c r="Y17" s="22">
        <f t="shared" si="29"/>
        <v>510</v>
      </c>
      <c r="Z17" s="24">
        <v>0.02</v>
      </c>
      <c r="AA17" s="22">
        <v>500</v>
      </c>
    </row>
    <row r="18" spans="1:27" x14ac:dyDescent="0.15">
      <c r="A18" s="16" t="s">
        <v>151</v>
      </c>
      <c r="B18" s="17" t="s">
        <v>19</v>
      </c>
      <c r="C18" s="17">
        <f t="shared" si="21"/>
        <v>0.85</v>
      </c>
      <c r="D18" s="17">
        <v>0.85</v>
      </c>
      <c r="E18" s="17">
        <v>13</v>
      </c>
      <c r="F18" s="18">
        <f t="shared" si="22"/>
        <v>13</v>
      </c>
      <c r="G18" s="25" t="s">
        <v>21</v>
      </c>
      <c r="H18" s="25"/>
      <c r="I18" s="19">
        <f t="shared" si="31"/>
        <v>0</v>
      </c>
      <c r="J18" s="20">
        <f t="shared" si="23"/>
        <v>15294.117647058823</v>
      </c>
      <c r="K18" s="21">
        <f t="shared" si="24"/>
        <v>1367</v>
      </c>
      <c r="L18" s="19" t="e">
        <f t="shared" si="25"/>
        <v>#DIV/0!</v>
      </c>
      <c r="M18" s="10">
        <v>70</v>
      </c>
      <c r="N18" s="19" t="e">
        <f t="shared" si="26"/>
        <v>#DIV/0!</v>
      </c>
      <c r="O18" s="10">
        <v>100</v>
      </c>
      <c r="P18" s="10">
        <v>200</v>
      </c>
      <c r="Q18" s="10">
        <v>200</v>
      </c>
      <c r="R18" s="9">
        <v>50</v>
      </c>
      <c r="S18" s="10">
        <v>100</v>
      </c>
      <c r="T18" s="10">
        <v>80</v>
      </c>
      <c r="U18" s="22">
        <f t="shared" si="27"/>
        <v>567</v>
      </c>
      <c r="V18" s="23">
        <v>0.05</v>
      </c>
      <c r="W18" s="22">
        <f t="shared" si="28"/>
        <v>540</v>
      </c>
      <c r="X18" s="22">
        <v>30</v>
      </c>
      <c r="Y18" s="22">
        <f t="shared" si="29"/>
        <v>510</v>
      </c>
      <c r="Z18" s="24">
        <v>0.02</v>
      </c>
      <c r="AA18" s="22">
        <v>500</v>
      </c>
    </row>
    <row r="19" spans="1:27" s="38" customFormat="1" ht="29.25" x14ac:dyDescent="0.15">
      <c r="A19" s="29" t="s">
        <v>152</v>
      </c>
      <c r="B19" s="30" t="s">
        <v>22</v>
      </c>
      <c r="C19" s="30">
        <f t="shared" ref="C19:C21" si="32">D19+H19</f>
        <v>0.3</v>
      </c>
      <c r="D19" s="30">
        <v>0.3</v>
      </c>
      <c r="E19" s="30">
        <v>13</v>
      </c>
      <c r="F19" s="31">
        <f t="shared" si="22"/>
        <v>13</v>
      </c>
      <c r="G19" s="32" t="s">
        <v>23</v>
      </c>
      <c r="H19" s="32"/>
      <c r="I19" s="33">
        <f t="shared" si="31"/>
        <v>0</v>
      </c>
      <c r="J19" s="34">
        <f t="shared" si="23"/>
        <v>43333.333333333336</v>
      </c>
      <c r="K19" s="3">
        <f t="shared" si="24"/>
        <v>1367</v>
      </c>
      <c r="L19" s="33" t="e">
        <f t="shared" si="25"/>
        <v>#DIV/0!</v>
      </c>
      <c r="M19" s="10">
        <v>70</v>
      </c>
      <c r="N19" s="33" t="e">
        <f t="shared" si="26"/>
        <v>#DIV/0!</v>
      </c>
      <c r="O19" s="10">
        <v>100</v>
      </c>
      <c r="P19" s="3">
        <v>200</v>
      </c>
      <c r="Q19" s="3">
        <v>200</v>
      </c>
      <c r="R19" s="9">
        <v>50</v>
      </c>
      <c r="S19" s="10">
        <v>100</v>
      </c>
      <c r="T19" s="10">
        <v>80</v>
      </c>
      <c r="U19" s="35">
        <f t="shared" si="27"/>
        <v>567</v>
      </c>
      <c r="V19" s="36">
        <v>0.05</v>
      </c>
      <c r="W19" s="35">
        <f t="shared" si="28"/>
        <v>540</v>
      </c>
      <c r="X19" s="22">
        <v>30</v>
      </c>
      <c r="Y19" s="35">
        <f t="shared" si="29"/>
        <v>510</v>
      </c>
      <c r="Z19" s="37">
        <v>0.02</v>
      </c>
      <c r="AA19" s="22">
        <v>500</v>
      </c>
    </row>
    <row r="20" spans="1:27" ht="29.25" x14ac:dyDescent="0.15">
      <c r="A20" s="16" t="s">
        <v>152</v>
      </c>
      <c r="B20" s="17" t="s">
        <v>22</v>
      </c>
      <c r="C20" s="17">
        <f t="shared" si="32"/>
        <v>7.6</v>
      </c>
      <c r="D20" s="17">
        <v>0.3</v>
      </c>
      <c r="E20" s="17">
        <v>13</v>
      </c>
      <c r="F20" s="18">
        <f t="shared" si="22"/>
        <v>22.979100000000003</v>
      </c>
      <c r="G20" s="25" t="s">
        <v>24</v>
      </c>
      <c r="H20" s="25">
        <v>7.3</v>
      </c>
      <c r="I20" s="19">
        <f t="shared" si="31"/>
        <v>9.9791000000000007</v>
      </c>
      <c r="J20" s="20">
        <f t="shared" si="23"/>
        <v>3023.5657894736851</v>
      </c>
      <c r="K20" s="21">
        <f t="shared" si="24"/>
        <v>1367</v>
      </c>
      <c r="L20" s="19">
        <f t="shared" si="25"/>
        <v>0.51100000000000001</v>
      </c>
      <c r="M20" s="10">
        <v>70</v>
      </c>
      <c r="N20" s="19">
        <f t="shared" si="26"/>
        <v>0.73</v>
      </c>
      <c r="O20" s="10">
        <v>100</v>
      </c>
      <c r="P20" s="10">
        <v>200</v>
      </c>
      <c r="Q20" s="10">
        <v>200</v>
      </c>
      <c r="R20" s="9">
        <v>50</v>
      </c>
      <c r="S20" s="10">
        <v>100</v>
      </c>
      <c r="T20" s="10">
        <v>80</v>
      </c>
      <c r="U20" s="22">
        <f t="shared" si="27"/>
        <v>567</v>
      </c>
      <c r="V20" s="23">
        <v>0.05</v>
      </c>
      <c r="W20" s="22">
        <f t="shared" si="28"/>
        <v>540</v>
      </c>
      <c r="X20" s="22">
        <v>30</v>
      </c>
      <c r="Y20" s="22">
        <f t="shared" si="29"/>
        <v>510</v>
      </c>
      <c r="Z20" s="24">
        <v>0.02</v>
      </c>
      <c r="AA20" s="22">
        <v>500</v>
      </c>
    </row>
    <row r="21" spans="1:27" ht="29.25" x14ac:dyDescent="0.15">
      <c r="A21" s="16" t="s">
        <v>152</v>
      </c>
      <c r="B21" s="17" t="s">
        <v>25</v>
      </c>
      <c r="C21" s="17">
        <f t="shared" si="32"/>
        <v>0.3</v>
      </c>
      <c r="D21" s="17">
        <v>0.3</v>
      </c>
      <c r="E21" s="17">
        <v>13</v>
      </c>
      <c r="F21" s="18">
        <f t="shared" si="22"/>
        <v>13</v>
      </c>
      <c r="G21" s="25" t="s">
        <v>27</v>
      </c>
      <c r="H21" s="25"/>
      <c r="I21" s="19">
        <f t="shared" si="31"/>
        <v>0</v>
      </c>
      <c r="J21" s="20">
        <f t="shared" si="23"/>
        <v>43333.333333333336</v>
      </c>
      <c r="K21" s="21">
        <f t="shared" si="24"/>
        <v>1367</v>
      </c>
      <c r="L21" s="19" t="e">
        <f t="shared" si="25"/>
        <v>#DIV/0!</v>
      </c>
      <c r="M21" s="10">
        <v>70</v>
      </c>
      <c r="N21" s="19" t="e">
        <f t="shared" si="26"/>
        <v>#DIV/0!</v>
      </c>
      <c r="O21" s="10">
        <v>100</v>
      </c>
      <c r="P21" s="10">
        <v>200</v>
      </c>
      <c r="Q21" s="10">
        <v>200</v>
      </c>
      <c r="R21" s="9">
        <v>50</v>
      </c>
      <c r="S21" s="10">
        <v>100</v>
      </c>
      <c r="T21" s="10">
        <v>80</v>
      </c>
      <c r="U21" s="22">
        <f t="shared" si="27"/>
        <v>567</v>
      </c>
      <c r="V21" s="23">
        <v>0.05</v>
      </c>
      <c r="W21" s="22">
        <f t="shared" si="28"/>
        <v>540</v>
      </c>
      <c r="X21" s="22">
        <v>30</v>
      </c>
      <c r="Y21" s="22">
        <f t="shared" si="29"/>
        <v>510</v>
      </c>
      <c r="Z21" s="24">
        <v>0.02</v>
      </c>
      <c r="AA21" s="22">
        <v>500</v>
      </c>
    </row>
    <row r="22" spans="1:27" s="38" customFormat="1" ht="29.25" x14ac:dyDescent="0.15">
      <c r="A22" s="29" t="s">
        <v>153</v>
      </c>
      <c r="B22" s="35" t="s">
        <v>28</v>
      </c>
      <c r="C22" s="30">
        <f t="shared" si="21"/>
        <v>0.13</v>
      </c>
      <c r="D22" s="30">
        <v>0.13</v>
      </c>
      <c r="E22" s="30">
        <v>5</v>
      </c>
      <c r="F22" s="31">
        <f t="shared" si="22"/>
        <v>5</v>
      </c>
      <c r="G22" s="32" t="s">
        <v>29</v>
      </c>
      <c r="H22" s="32"/>
      <c r="I22" s="33">
        <f t="shared" ref="I22:I30" si="33">K22*H22/1000</f>
        <v>0</v>
      </c>
      <c r="J22" s="34">
        <f t="shared" si="23"/>
        <v>38461.538461538461</v>
      </c>
      <c r="K22" s="3">
        <f t="shared" si="24"/>
        <v>1367</v>
      </c>
      <c r="L22" s="33" t="e">
        <f t="shared" si="25"/>
        <v>#DIV/0!</v>
      </c>
      <c r="M22" s="10">
        <v>70</v>
      </c>
      <c r="N22" s="33" t="e">
        <f t="shared" si="26"/>
        <v>#DIV/0!</v>
      </c>
      <c r="O22" s="10">
        <v>100</v>
      </c>
      <c r="P22" s="3">
        <v>200</v>
      </c>
      <c r="Q22" s="3">
        <v>200</v>
      </c>
      <c r="R22" s="9">
        <v>50</v>
      </c>
      <c r="S22" s="10">
        <v>100</v>
      </c>
      <c r="T22" s="10">
        <v>80</v>
      </c>
      <c r="U22" s="35">
        <f t="shared" si="27"/>
        <v>567</v>
      </c>
      <c r="V22" s="36">
        <v>0.05</v>
      </c>
      <c r="W22" s="35">
        <f t="shared" si="28"/>
        <v>540</v>
      </c>
      <c r="X22" s="22">
        <v>30</v>
      </c>
      <c r="Y22" s="35">
        <f t="shared" si="29"/>
        <v>510</v>
      </c>
      <c r="Z22" s="37">
        <v>0.02</v>
      </c>
      <c r="AA22" s="22">
        <v>500</v>
      </c>
    </row>
    <row r="23" spans="1:27" ht="29.25" x14ac:dyDescent="0.15">
      <c r="A23" s="16" t="s">
        <v>153</v>
      </c>
      <c r="B23" s="22" t="s">
        <v>28</v>
      </c>
      <c r="C23" s="17">
        <f t="shared" si="21"/>
        <v>0.13</v>
      </c>
      <c r="D23" s="17">
        <v>0.13</v>
      </c>
      <c r="E23" s="17">
        <v>5</v>
      </c>
      <c r="F23" s="18">
        <f t="shared" si="22"/>
        <v>5</v>
      </c>
      <c r="G23" s="25" t="s">
        <v>32</v>
      </c>
      <c r="H23" s="25"/>
      <c r="I23" s="19">
        <f t="shared" si="33"/>
        <v>0</v>
      </c>
      <c r="J23" s="20">
        <f t="shared" si="23"/>
        <v>38461.538461538461</v>
      </c>
      <c r="K23" s="21">
        <f t="shared" si="24"/>
        <v>1367</v>
      </c>
      <c r="L23" s="19" t="e">
        <f t="shared" si="25"/>
        <v>#DIV/0!</v>
      </c>
      <c r="M23" s="10">
        <v>70</v>
      </c>
      <c r="N23" s="19" t="e">
        <f t="shared" si="26"/>
        <v>#DIV/0!</v>
      </c>
      <c r="O23" s="10">
        <v>100</v>
      </c>
      <c r="P23" s="10">
        <v>200</v>
      </c>
      <c r="Q23" s="10">
        <v>200</v>
      </c>
      <c r="R23" s="9">
        <v>50</v>
      </c>
      <c r="S23" s="10">
        <v>100</v>
      </c>
      <c r="T23" s="10">
        <v>80</v>
      </c>
      <c r="U23" s="22">
        <f t="shared" si="27"/>
        <v>567</v>
      </c>
      <c r="V23" s="23">
        <v>0.05</v>
      </c>
      <c r="W23" s="22">
        <f t="shared" si="28"/>
        <v>540</v>
      </c>
      <c r="X23" s="22">
        <v>30</v>
      </c>
      <c r="Y23" s="22">
        <f t="shared" si="29"/>
        <v>510</v>
      </c>
      <c r="Z23" s="24">
        <v>0.02</v>
      </c>
      <c r="AA23" s="22">
        <v>500</v>
      </c>
    </row>
    <row r="24" spans="1:27" ht="29.25" x14ac:dyDescent="0.15">
      <c r="A24" s="16" t="s">
        <v>153</v>
      </c>
      <c r="B24" s="22" t="s">
        <v>28</v>
      </c>
      <c r="C24" s="17">
        <f t="shared" si="21"/>
        <v>0.13</v>
      </c>
      <c r="D24" s="17">
        <v>0.13</v>
      </c>
      <c r="E24" s="17">
        <v>5</v>
      </c>
      <c r="F24" s="18">
        <f t="shared" si="22"/>
        <v>5</v>
      </c>
      <c r="G24" s="25" t="s">
        <v>33</v>
      </c>
      <c r="H24" s="25"/>
      <c r="I24" s="19">
        <f t="shared" si="33"/>
        <v>0</v>
      </c>
      <c r="J24" s="20">
        <f t="shared" si="23"/>
        <v>38461.538461538461</v>
      </c>
      <c r="K24" s="21">
        <f t="shared" si="24"/>
        <v>1367</v>
      </c>
      <c r="L24" s="19" t="e">
        <f t="shared" si="25"/>
        <v>#DIV/0!</v>
      </c>
      <c r="M24" s="10">
        <v>70</v>
      </c>
      <c r="N24" s="19" t="e">
        <f t="shared" si="26"/>
        <v>#DIV/0!</v>
      </c>
      <c r="O24" s="10">
        <v>100</v>
      </c>
      <c r="P24" s="10">
        <v>200</v>
      </c>
      <c r="Q24" s="10">
        <v>200</v>
      </c>
      <c r="R24" s="9">
        <v>50</v>
      </c>
      <c r="S24" s="10">
        <v>100</v>
      </c>
      <c r="T24" s="10">
        <v>80</v>
      </c>
      <c r="U24" s="22">
        <f t="shared" si="27"/>
        <v>567</v>
      </c>
      <c r="V24" s="23">
        <v>0.05</v>
      </c>
      <c r="W24" s="22">
        <f t="shared" si="28"/>
        <v>540</v>
      </c>
      <c r="X24" s="22">
        <v>30</v>
      </c>
      <c r="Y24" s="22">
        <f t="shared" si="29"/>
        <v>510</v>
      </c>
      <c r="Z24" s="24">
        <v>0.02</v>
      </c>
      <c r="AA24" s="22">
        <v>500</v>
      </c>
    </row>
    <row r="25" spans="1:27" ht="29.25" x14ac:dyDescent="0.15">
      <c r="A25" s="16" t="s">
        <v>153</v>
      </c>
      <c r="B25" s="22" t="s">
        <v>28</v>
      </c>
      <c r="C25" s="17">
        <f t="shared" si="21"/>
        <v>14.55</v>
      </c>
      <c r="D25" s="17">
        <v>0.13</v>
      </c>
      <c r="E25" s="17">
        <v>5</v>
      </c>
      <c r="F25" s="18">
        <f t="shared" si="22"/>
        <v>24.712139999999998</v>
      </c>
      <c r="G25" s="25" t="s">
        <v>34</v>
      </c>
      <c r="H25" s="25">
        <v>14.42</v>
      </c>
      <c r="I25" s="19">
        <f t="shared" si="33"/>
        <v>19.712139999999998</v>
      </c>
      <c r="J25" s="20">
        <f t="shared" si="23"/>
        <v>1698.4288659793813</v>
      </c>
      <c r="K25" s="21">
        <f t="shared" si="24"/>
        <v>1367</v>
      </c>
      <c r="L25" s="19">
        <f t="shared" si="25"/>
        <v>1.0093999999999999</v>
      </c>
      <c r="M25" s="10">
        <v>70</v>
      </c>
      <c r="N25" s="19">
        <f t="shared" si="26"/>
        <v>1.4419999999999999</v>
      </c>
      <c r="O25" s="10">
        <v>100</v>
      </c>
      <c r="P25" s="10">
        <v>200</v>
      </c>
      <c r="Q25" s="10">
        <v>200</v>
      </c>
      <c r="R25" s="9">
        <v>50</v>
      </c>
      <c r="S25" s="10">
        <v>100</v>
      </c>
      <c r="T25" s="10">
        <v>80</v>
      </c>
      <c r="U25" s="22">
        <f t="shared" si="27"/>
        <v>567</v>
      </c>
      <c r="V25" s="23">
        <v>0.05</v>
      </c>
      <c r="W25" s="22">
        <f t="shared" si="28"/>
        <v>540</v>
      </c>
      <c r="X25" s="22">
        <v>30</v>
      </c>
      <c r="Y25" s="22">
        <f t="shared" si="29"/>
        <v>510</v>
      </c>
      <c r="Z25" s="24">
        <v>0.02</v>
      </c>
      <c r="AA25" s="22">
        <v>500</v>
      </c>
    </row>
    <row r="26" spans="1:27" s="38" customFormat="1" ht="29.25" x14ac:dyDescent="0.15">
      <c r="A26" s="29" t="s">
        <v>154</v>
      </c>
      <c r="B26" s="35" t="s">
        <v>35</v>
      </c>
      <c r="C26" s="30">
        <f t="shared" si="21"/>
        <v>0.13</v>
      </c>
      <c r="D26" s="30">
        <v>0.13</v>
      </c>
      <c r="E26" s="30">
        <v>5</v>
      </c>
      <c r="F26" s="31">
        <f t="shared" si="22"/>
        <v>5</v>
      </c>
      <c r="G26" s="32" t="s">
        <v>36</v>
      </c>
      <c r="H26" s="32"/>
      <c r="I26" s="33">
        <f t="shared" si="33"/>
        <v>0</v>
      </c>
      <c r="J26" s="34">
        <f t="shared" ref="J26:J43" si="34">1000/C26*F26</f>
        <v>38461.538461538461</v>
      </c>
      <c r="K26" s="3">
        <f t="shared" ref="K26:K43" si="35">M26+O26+P26+Q26+R26+S26+T26+U26</f>
        <v>1367</v>
      </c>
      <c r="L26" s="33" t="e">
        <f t="shared" ref="L26:L43" si="36">M26/(1000/H26)</f>
        <v>#DIV/0!</v>
      </c>
      <c r="M26" s="10">
        <v>70</v>
      </c>
      <c r="N26" s="33" t="e">
        <f t="shared" ref="N26:N43" si="37">O26/(1000/H26)</f>
        <v>#DIV/0!</v>
      </c>
      <c r="O26" s="10">
        <v>100</v>
      </c>
      <c r="P26" s="3">
        <v>200</v>
      </c>
      <c r="Q26" s="3">
        <v>200</v>
      </c>
      <c r="R26" s="9">
        <v>50</v>
      </c>
      <c r="S26" s="10">
        <v>100</v>
      </c>
      <c r="T26" s="10">
        <v>80</v>
      </c>
      <c r="U26" s="35">
        <f t="shared" ref="U26:U43" si="38">W26*(1+V26)</f>
        <v>567</v>
      </c>
      <c r="V26" s="36">
        <v>0.05</v>
      </c>
      <c r="W26" s="35">
        <f t="shared" ref="W26:W43" si="39">X26+Y26</f>
        <v>540</v>
      </c>
      <c r="X26" s="22">
        <v>30</v>
      </c>
      <c r="Y26" s="35">
        <f t="shared" ref="Y26:Y43" si="40">AA26*(1+Z26)</f>
        <v>510</v>
      </c>
      <c r="Z26" s="37">
        <v>0.02</v>
      </c>
      <c r="AA26" s="22">
        <v>500</v>
      </c>
    </row>
    <row r="27" spans="1:27" ht="29.25" x14ac:dyDescent="0.15">
      <c r="A27" s="16" t="s">
        <v>154</v>
      </c>
      <c r="B27" s="22" t="s">
        <v>35</v>
      </c>
      <c r="C27" s="17">
        <f t="shared" si="21"/>
        <v>8.9500000000000011</v>
      </c>
      <c r="D27" s="17">
        <v>0.13</v>
      </c>
      <c r="E27" s="17">
        <v>5</v>
      </c>
      <c r="F27" s="18">
        <f t="shared" si="22"/>
        <v>17.056940000000001</v>
      </c>
      <c r="G27" s="25" t="s">
        <v>37</v>
      </c>
      <c r="H27" s="25">
        <v>8.82</v>
      </c>
      <c r="I27" s="19">
        <f t="shared" si="33"/>
        <v>12.056940000000001</v>
      </c>
      <c r="J27" s="20">
        <f t="shared" si="34"/>
        <v>1905.8033519553071</v>
      </c>
      <c r="K27" s="21">
        <f t="shared" si="35"/>
        <v>1367</v>
      </c>
      <c r="L27" s="19">
        <f t="shared" si="36"/>
        <v>0.61740000000000006</v>
      </c>
      <c r="M27" s="10">
        <v>70</v>
      </c>
      <c r="N27" s="19">
        <f t="shared" si="37"/>
        <v>0.88200000000000001</v>
      </c>
      <c r="O27" s="10">
        <v>100</v>
      </c>
      <c r="P27" s="10">
        <v>200</v>
      </c>
      <c r="Q27" s="10">
        <v>200</v>
      </c>
      <c r="R27" s="9">
        <v>50</v>
      </c>
      <c r="S27" s="10">
        <v>100</v>
      </c>
      <c r="T27" s="10">
        <v>80</v>
      </c>
      <c r="U27" s="22">
        <f t="shared" si="38"/>
        <v>567</v>
      </c>
      <c r="V27" s="23">
        <v>0.05</v>
      </c>
      <c r="W27" s="22">
        <f t="shared" si="39"/>
        <v>540</v>
      </c>
      <c r="X27" s="22">
        <v>30</v>
      </c>
      <c r="Y27" s="22">
        <f t="shared" si="40"/>
        <v>510</v>
      </c>
      <c r="Z27" s="24">
        <v>0.02</v>
      </c>
      <c r="AA27" s="22">
        <v>500</v>
      </c>
    </row>
    <row r="28" spans="1:27" ht="29.25" x14ac:dyDescent="0.15">
      <c r="A28" s="16" t="s">
        <v>154</v>
      </c>
      <c r="B28" s="22" t="s">
        <v>35</v>
      </c>
      <c r="C28" s="17">
        <f t="shared" si="21"/>
        <v>0.13</v>
      </c>
      <c r="D28" s="17">
        <v>0.13</v>
      </c>
      <c r="E28" s="17">
        <v>5</v>
      </c>
      <c r="F28" s="18">
        <f t="shared" si="22"/>
        <v>5</v>
      </c>
      <c r="G28" s="25" t="s">
        <v>21</v>
      </c>
      <c r="H28" s="25"/>
      <c r="I28" s="19">
        <f t="shared" si="33"/>
        <v>0</v>
      </c>
      <c r="J28" s="20">
        <f t="shared" si="34"/>
        <v>38461.538461538461</v>
      </c>
      <c r="K28" s="21">
        <f t="shared" si="35"/>
        <v>1367</v>
      </c>
      <c r="L28" s="19" t="e">
        <f t="shared" si="36"/>
        <v>#DIV/0!</v>
      </c>
      <c r="M28" s="10">
        <v>70</v>
      </c>
      <c r="N28" s="19" t="e">
        <f t="shared" si="37"/>
        <v>#DIV/0!</v>
      </c>
      <c r="O28" s="10">
        <v>100</v>
      </c>
      <c r="P28" s="10">
        <v>200</v>
      </c>
      <c r="Q28" s="10">
        <v>200</v>
      </c>
      <c r="R28" s="9">
        <v>50</v>
      </c>
      <c r="S28" s="10">
        <v>100</v>
      </c>
      <c r="T28" s="10">
        <v>80</v>
      </c>
      <c r="U28" s="22">
        <f t="shared" si="38"/>
        <v>567</v>
      </c>
      <c r="V28" s="23">
        <v>0.05</v>
      </c>
      <c r="W28" s="22">
        <f t="shared" si="39"/>
        <v>540</v>
      </c>
      <c r="X28" s="22">
        <v>30</v>
      </c>
      <c r="Y28" s="22">
        <f t="shared" si="40"/>
        <v>510</v>
      </c>
      <c r="Z28" s="24">
        <v>0.02</v>
      </c>
      <c r="AA28" s="22">
        <v>500</v>
      </c>
    </row>
    <row r="29" spans="1:27" ht="29.25" x14ac:dyDescent="0.15">
      <c r="A29" s="16" t="s">
        <v>154</v>
      </c>
      <c r="B29" s="22" t="s">
        <v>35</v>
      </c>
      <c r="C29" s="17">
        <f t="shared" si="21"/>
        <v>0.13</v>
      </c>
      <c r="D29" s="17">
        <v>0.13</v>
      </c>
      <c r="E29" s="17">
        <v>5</v>
      </c>
      <c r="F29" s="18">
        <f t="shared" si="22"/>
        <v>5</v>
      </c>
      <c r="G29" s="25" t="s">
        <v>38</v>
      </c>
      <c r="H29" s="25"/>
      <c r="I29" s="19">
        <f t="shared" si="33"/>
        <v>0</v>
      </c>
      <c r="J29" s="20">
        <f t="shared" si="34"/>
        <v>38461.538461538461</v>
      </c>
      <c r="K29" s="21">
        <f t="shared" si="35"/>
        <v>1367</v>
      </c>
      <c r="L29" s="19" t="e">
        <f t="shared" si="36"/>
        <v>#DIV/0!</v>
      </c>
      <c r="M29" s="10">
        <v>70</v>
      </c>
      <c r="N29" s="19" t="e">
        <f t="shared" si="37"/>
        <v>#DIV/0!</v>
      </c>
      <c r="O29" s="10">
        <v>100</v>
      </c>
      <c r="P29" s="10">
        <v>200</v>
      </c>
      <c r="Q29" s="10">
        <v>200</v>
      </c>
      <c r="R29" s="9">
        <v>50</v>
      </c>
      <c r="S29" s="10">
        <v>100</v>
      </c>
      <c r="T29" s="10">
        <v>80</v>
      </c>
      <c r="U29" s="22">
        <f t="shared" si="38"/>
        <v>567</v>
      </c>
      <c r="V29" s="23">
        <v>0.05</v>
      </c>
      <c r="W29" s="22">
        <f t="shared" si="39"/>
        <v>540</v>
      </c>
      <c r="X29" s="22">
        <v>30</v>
      </c>
      <c r="Y29" s="22">
        <f t="shared" si="40"/>
        <v>510</v>
      </c>
      <c r="Z29" s="24">
        <v>0.02</v>
      </c>
      <c r="AA29" s="22">
        <v>500</v>
      </c>
    </row>
    <row r="30" spans="1:27" ht="29.25" x14ac:dyDescent="0.15">
      <c r="A30" s="16" t="s">
        <v>154</v>
      </c>
      <c r="B30" s="22" t="s">
        <v>35</v>
      </c>
      <c r="C30" s="17">
        <f t="shared" si="21"/>
        <v>13.17</v>
      </c>
      <c r="D30" s="17">
        <v>0.13</v>
      </c>
      <c r="E30" s="17">
        <v>5</v>
      </c>
      <c r="F30" s="18">
        <f t="shared" si="22"/>
        <v>22.825680000000002</v>
      </c>
      <c r="G30" s="25" t="s">
        <v>39</v>
      </c>
      <c r="H30" s="25">
        <v>13.04</v>
      </c>
      <c r="I30" s="19">
        <f t="shared" si="33"/>
        <v>17.825680000000002</v>
      </c>
      <c r="J30" s="20">
        <f t="shared" si="34"/>
        <v>1733.1571753986332</v>
      </c>
      <c r="K30" s="21">
        <f t="shared" si="35"/>
        <v>1367</v>
      </c>
      <c r="L30" s="19">
        <f t="shared" si="36"/>
        <v>0.91279999999999994</v>
      </c>
      <c r="M30" s="10">
        <v>70</v>
      </c>
      <c r="N30" s="19">
        <f t="shared" si="37"/>
        <v>1.304</v>
      </c>
      <c r="O30" s="10">
        <v>100</v>
      </c>
      <c r="P30" s="10">
        <v>200</v>
      </c>
      <c r="Q30" s="10">
        <v>200</v>
      </c>
      <c r="R30" s="9">
        <v>50</v>
      </c>
      <c r="S30" s="10">
        <v>100</v>
      </c>
      <c r="T30" s="10">
        <v>80</v>
      </c>
      <c r="U30" s="22">
        <f t="shared" si="38"/>
        <v>567</v>
      </c>
      <c r="V30" s="23">
        <v>0.05</v>
      </c>
      <c r="W30" s="22">
        <f t="shared" si="39"/>
        <v>540</v>
      </c>
      <c r="X30" s="22">
        <v>30</v>
      </c>
      <c r="Y30" s="22">
        <f t="shared" si="40"/>
        <v>510</v>
      </c>
      <c r="Z30" s="24">
        <v>0.02</v>
      </c>
      <c r="AA30" s="22">
        <v>500</v>
      </c>
    </row>
    <row r="31" spans="1:27" s="38" customFormat="1" ht="29.25" x14ac:dyDescent="0.15">
      <c r="A31" s="29" t="s">
        <v>155</v>
      </c>
      <c r="B31" s="35" t="s">
        <v>40</v>
      </c>
      <c r="C31" s="30">
        <f t="shared" si="21"/>
        <v>3.33</v>
      </c>
      <c r="D31" s="30">
        <v>0.13</v>
      </c>
      <c r="E31" s="30">
        <v>5</v>
      </c>
      <c r="F31" s="31">
        <f t="shared" si="22"/>
        <v>9.3744000000000014</v>
      </c>
      <c r="G31" s="32" t="s">
        <v>41</v>
      </c>
      <c r="H31" s="32">
        <v>3.2</v>
      </c>
      <c r="I31" s="33">
        <f t="shared" ref="I31:I34" si="41">K31*H31/1000</f>
        <v>4.3744000000000005</v>
      </c>
      <c r="J31" s="34">
        <f t="shared" si="34"/>
        <v>2815.1351351351354</v>
      </c>
      <c r="K31" s="3">
        <f t="shared" si="35"/>
        <v>1367</v>
      </c>
      <c r="L31" s="33">
        <f t="shared" si="36"/>
        <v>0.224</v>
      </c>
      <c r="M31" s="10">
        <v>70</v>
      </c>
      <c r="N31" s="33">
        <f t="shared" si="37"/>
        <v>0.32</v>
      </c>
      <c r="O31" s="10">
        <v>100</v>
      </c>
      <c r="P31" s="3">
        <v>200</v>
      </c>
      <c r="Q31" s="3">
        <v>200</v>
      </c>
      <c r="R31" s="9">
        <v>50</v>
      </c>
      <c r="S31" s="10">
        <v>100</v>
      </c>
      <c r="T31" s="10">
        <v>80</v>
      </c>
      <c r="U31" s="35">
        <f t="shared" si="38"/>
        <v>567</v>
      </c>
      <c r="V31" s="36">
        <v>0.05</v>
      </c>
      <c r="W31" s="35">
        <f t="shared" si="39"/>
        <v>540</v>
      </c>
      <c r="X31" s="22">
        <v>30</v>
      </c>
      <c r="Y31" s="35">
        <f t="shared" si="40"/>
        <v>510</v>
      </c>
      <c r="Z31" s="37">
        <v>0.02</v>
      </c>
      <c r="AA31" s="22">
        <v>500</v>
      </c>
    </row>
    <row r="32" spans="1:27" ht="29.25" x14ac:dyDescent="0.15">
      <c r="A32" s="16" t="s">
        <v>155</v>
      </c>
      <c r="B32" s="22" t="s">
        <v>40</v>
      </c>
      <c r="C32" s="17">
        <f t="shared" si="21"/>
        <v>0.13</v>
      </c>
      <c r="D32" s="17">
        <v>0.13</v>
      </c>
      <c r="E32" s="17">
        <v>5</v>
      </c>
      <c r="F32" s="18">
        <f t="shared" si="22"/>
        <v>5</v>
      </c>
      <c r="G32" s="25" t="s">
        <v>42</v>
      </c>
      <c r="H32" s="25"/>
      <c r="I32" s="19">
        <f t="shared" si="41"/>
        <v>0</v>
      </c>
      <c r="J32" s="20">
        <f t="shared" si="34"/>
        <v>38461.538461538461</v>
      </c>
      <c r="K32" s="21">
        <f t="shared" si="35"/>
        <v>1367</v>
      </c>
      <c r="L32" s="19" t="e">
        <f t="shared" si="36"/>
        <v>#DIV/0!</v>
      </c>
      <c r="M32" s="10">
        <v>70</v>
      </c>
      <c r="N32" s="19" t="e">
        <f t="shared" si="37"/>
        <v>#DIV/0!</v>
      </c>
      <c r="O32" s="10">
        <v>100</v>
      </c>
      <c r="P32" s="10">
        <v>200</v>
      </c>
      <c r="Q32" s="10">
        <v>200</v>
      </c>
      <c r="R32" s="9">
        <v>50</v>
      </c>
      <c r="S32" s="10">
        <v>100</v>
      </c>
      <c r="T32" s="10">
        <v>80</v>
      </c>
      <c r="U32" s="22">
        <f t="shared" si="38"/>
        <v>567</v>
      </c>
      <c r="V32" s="23">
        <v>0.05</v>
      </c>
      <c r="W32" s="22">
        <f t="shared" si="39"/>
        <v>540</v>
      </c>
      <c r="X32" s="22">
        <v>30</v>
      </c>
      <c r="Y32" s="22">
        <f t="shared" si="40"/>
        <v>510</v>
      </c>
      <c r="Z32" s="24">
        <v>0.02</v>
      </c>
      <c r="AA32" s="22">
        <v>500</v>
      </c>
    </row>
    <row r="33" spans="1:27" ht="29.25" x14ac:dyDescent="0.15">
      <c r="A33" s="16" t="s">
        <v>155</v>
      </c>
      <c r="B33" s="22" t="s">
        <v>40</v>
      </c>
      <c r="C33" s="17">
        <f t="shared" si="21"/>
        <v>10.450000000000001</v>
      </c>
      <c r="D33" s="17">
        <v>0.13</v>
      </c>
      <c r="E33" s="17">
        <v>5</v>
      </c>
      <c r="F33" s="18">
        <f t="shared" si="22"/>
        <v>19.10744</v>
      </c>
      <c r="G33" s="25" t="s">
        <v>43</v>
      </c>
      <c r="H33" s="25">
        <v>10.32</v>
      </c>
      <c r="I33" s="19">
        <f t="shared" si="41"/>
        <v>14.10744</v>
      </c>
      <c r="J33" s="20">
        <f t="shared" si="34"/>
        <v>1828.4631578947367</v>
      </c>
      <c r="K33" s="21">
        <f t="shared" si="35"/>
        <v>1367</v>
      </c>
      <c r="L33" s="19">
        <f t="shared" si="36"/>
        <v>0.72240000000000004</v>
      </c>
      <c r="M33" s="10">
        <v>70</v>
      </c>
      <c r="N33" s="19">
        <f t="shared" si="37"/>
        <v>1.032</v>
      </c>
      <c r="O33" s="10">
        <v>100</v>
      </c>
      <c r="P33" s="10">
        <v>200</v>
      </c>
      <c r="Q33" s="10">
        <v>200</v>
      </c>
      <c r="R33" s="9">
        <v>50</v>
      </c>
      <c r="S33" s="10">
        <v>100</v>
      </c>
      <c r="T33" s="10">
        <v>80</v>
      </c>
      <c r="U33" s="22">
        <f t="shared" si="38"/>
        <v>567</v>
      </c>
      <c r="V33" s="23">
        <v>0.05</v>
      </c>
      <c r="W33" s="22">
        <f t="shared" si="39"/>
        <v>540</v>
      </c>
      <c r="X33" s="22">
        <v>30</v>
      </c>
      <c r="Y33" s="22">
        <f t="shared" si="40"/>
        <v>510</v>
      </c>
      <c r="Z33" s="24">
        <v>0.02</v>
      </c>
      <c r="AA33" s="22">
        <v>500</v>
      </c>
    </row>
    <row r="34" spans="1:27" ht="29.25" x14ac:dyDescent="0.15">
      <c r="A34" s="16" t="s">
        <v>155</v>
      </c>
      <c r="B34" s="22" t="s">
        <v>40</v>
      </c>
      <c r="C34" s="17">
        <f t="shared" si="21"/>
        <v>12.24</v>
      </c>
      <c r="D34" s="17">
        <v>0.13</v>
      </c>
      <c r="E34" s="17">
        <v>5</v>
      </c>
      <c r="F34" s="18">
        <f t="shared" si="22"/>
        <v>21.554369999999999</v>
      </c>
      <c r="G34" s="25" t="s">
        <v>44</v>
      </c>
      <c r="H34" s="25">
        <v>12.11</v>
      </c>
      <c r="I34" s="19">
        <f t="shared" si="41"/>
        <v>16.554369999999999</v>
      </c>
      <c r="J34" s="20">
        <f t="shared" si="34"/>
        <v>1760.9779411764703</v>
      </c>
      <c r="K34" s="21">
        <f t="shared" si="35"/>
        <v>1367</v>
      </c>
      <c r="L34" s="19">
        <f t="shared" si="36"/>
        <v>0.84770000000000001</v>
      </c>
      <c r="M34" s="10">
        <v>70</v>
      </c>
      <c r="N34" s="19">
        <f t="shared" si="37"/>
        <v>1.2109999999999999</v>
      </c>
      <c r="O34" s="10">
        <v>100</v>
      </c>
      <c r="P34" s="10">
        <v>200</v>
      </c>
      <c r="Q34" s="10">
        <v>200</v>
      </c>
      <c r="R34" s="9">
        <v>50</v>
      </c>
      <c r="S34" s="10">
        <v>100</v>
      </c>
      <c r="T34" s="10">
        <v>80</v>
      </c>
      <c r="U34" s="22">
        <f t="shared" si="38"/>
        <v>567</v>
      </c>
      <c r="V34" s="23">
        <v>0.05</v>
      </c>
      <c r="W34" s="22">
        <f t="shared" si="39"/>
        <v>540</v>
      </c>
      <c r="X34" s="22">
        <v>30</v>
      </c>
      <c r="Y34" s="22">
        <f t="shared" si="40"/>
        <v>510</v>
      </c>
      <c r="Z34" s="24">
        <v>0.02</v>
      </c>
      <c r="AA34" s="22">
        <v>500</v>
      </c>
    </row>
    <row r="35" spans="1:27" s="38" customFormat="1" ht="29.25" x14ac:dyDescent="0.15">
      <c r="A35" s="29" t="s">
        <v>156</v>
      </c>
      <c r="B35" s="35" t="s">
        <v>45</v>
      </c>
      <c r="C35" s="30">
        <f t="shared" ref="C35:C43" si="42">D35+H35</f>
        <v>4.5</v>
      </c>
      <c r="D35" s="30">
        <v>0.3</v>
      </c>
      <c r="E35" s="30">
        <v>15</v>
      </c>
      <c r="F35" s="31">
        <f t="shared" ref="F35:F43" si="43">I35+E35</f>
        <v>20.741399999999999</v>
      </c>
      <c r="G35" s="32" t="s">
        <v>46</v>
      </c>
      <c r="H35" s="32">
        <v>4.2</v>
      </c>
      <c r="I35" s="33">
        <f t="shared" ref="I35:I37" si="44">K35*H35/1000</f>
        <v>5.7414000000000005</v>
      </c>
      <c r="J35" s="20">
        <f t="shared" si="34"/>
        <v>4609.2</v>
      </c>
      <c r="K35" s="3">
        <f t="shared" si="35"/>
        <v>1367</v>
      </c>
      <c r="L35" s="33">
        <f t="shared" si="36"/>
        <v>0.29400000000000004</v>
      </c>
      <c r="M35" s="10">
        <v>70</v>
      </c>
      <c r="N35" s="33">
        <f t="shared" si="37"/>
        <v>0.42000000000000004</v>
      </c>
      <c r="O35" s="10">
        <v>100</v>
      </c>
      <c r="P35" s="3">
        <v>200</v>
      </c>
      <c r="Q35" s="3">
        <v>200</v>
      </c>
      <c r="R35" s="9">
        <v>50</v>
      </c>
      <c r="S35" s="10">
        <v>100</v>
      </c>
      <c r="T35" s="10">
        <v>80</v>
      </c>
      <c r="U35" s="35">
        <f t="shared" si="38"/>
        <v>567</v>
      </c>
      <c r="V35" s="36">
        <v>0.05</v>
      </c>
      <c r="W35" s="35">
        <f t="shared" si="39"/>
        <v>540</v>
      </c>
      <c r="X35" s="22">
        <v>30</v>
      </c>
      <c r="Y35" s="35">
        <f t="shared" si="40"/>
        <v>510</v>
      </c>
      <c r="Z35" s="37">
        <v>0.02</v>
      </c>
      <c r="AA35" s="22">
        <v>500</v>
      </c>
    </row>
    <row r="36" spans="1:27" ht="29.25" x14ac:dyDescent="0.15">
      <c r="A36" s="16" t="s">
        <v>156</v>
      </c>
      <c r="B36" s="22" t="s">
        <v>45</v>
      </c>
      <c r="C36" s="17">
        <f t="shared" si="42"/>
        <v>4.8999999999999995</v>
      </c>
      <c r="D36" s="17">
        <v>0.3</v>
      </c>
      <c r="E36" s="17">
        <v>15</v>
      </c>
      <c r="F36" s="18">
        <f t="shared" si="43"/>
        <v>21.2882</v>
      </c>
      <c r="G36" s="25" t="s">
        <v>47</v>
      </c>
      <c r="H36" s="25">
        <v>4.5999999999999996</v>
      </c>
      <c r="I36" s="19">
        <f t="shared" si="44"/>
        <v>6.2881999999999998</v>
      </c>
      <c r="J36" s="20">
        <f t="shared" si="34"/>
        <v>4344.5306122448983</v>
      </c>
      <c r="K36" s="21">
        <f t="shared" si="35"/>
        <v>1367</v>
      </c>
      <c r="L36" s="19">
        <f t="shared" si="36"/>
        <v>0.32200000000000001</v>
      </c>
      <c r="M36" s="10">
        <v>70</v>
      </c>
      <c r="N36" s="19">
        <f t="shared" si="37"/>
        <v>0.45999999999999996</v>
      </c>
      <c r="O36" s="10">
        <v>100</v>
      </c>
      <c r="P36" s="10">
        <v>200</v>
      </c>
      <c r="Q36" s="10">
        <v>200</v>
      </c>
      <c r="R36" s="9">
        <v>50</v>
      </c>
      <c r="S36" s="10">
        <v>100</v>
      </c>
      <c r="T36" s="10">
        <v>80</v>
      </c>
      <c r="U36" s="22">
        <f t="shared" si="38"/>
        <v>567</v>
      </c>
      <c r="V36" s="23">
        <v>0.05</v>
      </c>
      <c r="W36" s="22">
        <f t="shared" si="39"/>
        <v>540</v>
      </c>
      <c r="X36" s="22">
        <v>30</v>
      </c>
      <c r="Y36" s="22">
        <f t="shared" si="40"/>
        <v>510</v>
      </c>
      <c r="Z36" s="24">
        <v>0.02</v>
      </c>
      <c r="AA36" s="22">
        <v>500</v>
      </c>
    </row>
    <row r="37" spans="1:27" ht="29.25" x14ac:dyDescent="0.15">
      <c r="A37" s="16" t="s">
        <v>156</v>
      </c>
      <c r="B37" s="22" t="s">
        <v>45</v>
      </c>
      <c r="C37" s="17">
        <f t="shared" si="42"/>
        <v>0.3</v>
      </c>
      <c r="D37" s="17">
        <v>0.3</v>
      </c>
      <c r="E37" s="17">
        <v>15</v>
      </c>
      <c r="F37" s="18">
        <f t="shared" si="43"/>
        <v>15</v>
      </c>
      <c r="G37" s="25" t="s">
        <v>49</v>
      </c>
      <c r="H37" s="25"/>
      <c r="I37" s="19">
        <f t="shared" si="44"/>
        <v>0</v>
      </c>
      <c r="J37" s="20">
        <f t="shared" si="34"/>
        <v>50000</v>
      </c>
      <c r="K37" s="21">
        <f t="shared" si="35"/>
        <v>1367</v>
      </c>
      <c r="L37" s="19" t="e">
        <f t="shared" si="36"/>
        <v>#DIV/0!</v>
      </c>
      <c r="M37" s="10">
        <v>70</v>
      </c>
      <c r="N37" s="19" t="e">
        <f t="shared" si="37"/>
        <v>#DIV/0!</v>
      </c>
      <c r="O37" s="10">
        <v>100</v>
      </c>
      <c r="P37" s="10">
        <v>200</v>
      </c>
      <c r="Q37" s="10">
        <v>200</v>
      </c>
      <c r="R37" s="9">
        <v>50</v>
      </c>
      <c r="S37" s="10">
        <v>100</v>
      </c>
      <c r="T37" s="10">
        <v>80</v>
      </c>
      <c r="U37" s="22">
        <f t="shared" si="38"/>
        <v>567</v>
      </c>
      <c r="V37" s="23">
        <v>0.05</v>
      </c>
      <c r="W37" s="22">
        <f t="shared" si="39"/>
        <v>540</v>
      </c>
      <c r="X37" s="22">
        <v>30</v>
      </c>
      <c r="Y37" s="22">
        <f t="shared" si="40"/>
        <v>510</v>
      </c>
      <c r="Z37" s="24">
        <v>0.02</v>
      </c>
      <c r="AA37" s="22">
        <v>500</v>
      </c>
    </row>
    <row r="38" spans="1:27" s="38" customFormat="1" ht="43.5" x14ac:dyDescent="0.15">
      <c r="A38" s="29" t="s">
        <v>157</v>
      </c>
      <c r="B38" s="35" t="s">
        <v>50</v>
      </c>
      <c r="C38" s="30">
        <f t="shared" si="42"/>
        <v>0.13</v>
      </c>
      <c r="D38" s="30">
        <v>0.13</v>
      </c>
      <c r="E38" s="30">
        <v>15</v>
      </c>
      <c r="F38" s="31">
        <f t="shared" si="43"/>
        <v>15</v>
      </c>
      <c r="G38" s="32" t="s">
        <v>51</v>
      </c>
      <c r="H38" s="32"/>
      <c r="I38" s="33">
        <f>K38*H38/1000</f>
        <v>0</v>
      </c>
      <c r="J38" s="20">
        <f t="shared" si="34"/>
        <v>115384.61538461539</v>
      </c>
      <c r="K38" s="3">
        <f t="shared" si="35"/>
        <v>1367</v>
      </c>
      <c r="L38" s="33" t="e">
        <f t="shared" si="36"/>
        <v>#DIV/0!</v>
      </c>
      <c r="M38" s="10">
        <v>70</v>
      </c>
      <c r="N38" s="33" t="e">
        <f t="shared" si="37"/>
        <v>#DIV/0!</v>
      </c>
      <c r="O38" s="10">
        <v>100</v>
      </c>
      <c r="P38" s="3">
        <v>200</v>
      </c>
      <c r="Q38" s="3">
        <v>200</v>
      </c>
      <c r="R38" s="9">
        <v>50</v>
      </c>
      <c r="S38" s="10">
        <v>100</v>
      </c>
      <c r="T38" s="10">
        <v>80</v>
      </c>
      <c r="U38" s="35">
        <f t="shared" si="38"/>
        <v>567</v>
      </c>
      <c r="V38" s="36">
        <v>0.05</v>
      </c>
      <c r="W38" s="35">
        <f t="shared" si="39"/>
        <v>540</v>
      </c>
      <c r="X38" s="22">
        <v>30</v>
      </c>
      <c r="Y38" s="35">
        <f t="shared" si="40"/>
        <v>510</v>
      </c>
      <c r="Z38" s="37">
        <v>0.02</v>
      </c>
      <c r="AA38" s="22">
        <v>500</v>
      </c>
    </row>
    <row r="39" spans="1:27" ht="43.5" x14ac:dyDescent="0.15">
      <c r="A39" s="16" t="s">
        <v>157</v>
      </c>
      <c r="B39" s="22" t="s">
        <v>50</v>
      </c>
      <c r="C39" s="17">
        <f t="shared" si="42"/>
        <v>0.13</v>
      </c>
      <c r="D39" s="17">
        <v>0.13</v>
      </c>
      <c r="E39" s="17">
        <v>15</v>
      </c>
      <c r="F39" s="18">
        <f t="shared" si="43"/>
        <v>15</v>
      </c>
      <c r="G39" s="25" t="s">
        <v>52</v>
      </c>
      <c r="H39" s="25"/>
      <c r="I39" s="19">
        <f>K39*H39/1000</f>
        <v>0</v>
      </c>
      <c r="J39" s="20">
        <f t="shared" si="34"/>
        <v>115384.61538461539</v>
      </c>
      <c r="K39" s="21">
        <f t="shared" si="35"/>
        <v>1367</v>
      </c>
      <c r="L39" s="19" t="e">
        <f t="shared" si="36"/>
        <v>#DIV/0!</v>
      </c>
      <c r="M39" s="10">
        <v>70</v>
      </c>
      <c r="N39" s="19" t="e">
        <f t="shared" si="37"/>
        <v>#DIV/0!</v>
      </c>
      <c r="O39" s="10">
        <v>100</v>
      </c>
      <c r="P39" s="10">
        <v>200</v>
      </c>
      <c r="Q39" s="10">
        <v>200</v>
      </c>
      <c r="R39" s="9">
        <v>50</v>
      </c>
      <c r="S39" s="10">
        <v>100</v>
      </c>
      <c r="T39" s="10">
        <v>80</v>
      </c>
      <c r="U39" s="22">
        <f t="shared" si="38"/>
        <v>567</v>
      </c>
      <c r="V39" s="23">
        <v>0.05</v>
      </c>
      <c r="W39" s="22">
        <f t="shared" si="39"/>
        <v>540</v>
      </c>
      <c r="X39" s="22">
        <v>30</v>
      </c>
      <c r="Y39" s="22">
        <f t="shared" si="40"/>
        <v>510</v>
      </c>
      <c r="Z39" s="24">
        <v>0.02</v>
      </c>
      <c r="AA39" s="22">
        <v>500</v>
      </c>
    </row>
    <row r="40" spans="1:27" ht="43.5" x14ac:dyDescent="0.15">
      <c r="A40" s="16" t="s">
        <v>157</v>
      </c>
      <c r="B40" s="22" t="s">
        <v>50</v>
      </c>
      <c r="C40" s="17">
        <f t="shared" si="42"/>
        <v>10.73</v>
      </c>
      <c r="D40" s="17">
        <v>0.13</v>
      </c>
      <c r="E40" s="17">
        <v>15</v>
      </c>
      <c r="F40" s="18">
        <f t="shared" si="43"/>
        <v>29.490200000000002</v>
      </c>
      <c r="G40" s="25" t="s">
        <v>53</v>
      </c>
      <c r="H40" s="25">
        <v>10.6</v>
      </c>
      <c r="I40" s="19">
        <f>K40*H40/1000</f>
        <v>14.4902</v>
      </c>
      <c r="J40" s="20">
        <f t="shared" si="34"/>
        <v>2748.3876980428704</v>
      </c>
      <c r="K40" s="21">
        <f t="shared" si="35"/>
        <v>1367</v>
      </c>
      <c r="L40" s="19">
        <f t="shared" si="36"/>
        <v>0.74199999999999999</v>
      </c>
      <c r="M40" s="10">
        <v>70</v>
      </c>
      <c r="N40" s="19">
        <f t="shared" si="37"/>
        <v>1.06</v>
      </c>
      <c r="O40" s="10">
        <v>100</v>
      </c>
      <c r="P40" s="10">
        <v>200</v>
      </c>
      <c r="Q40" s="10">
        <v>200</v>
      </c>
      <c r="R40" s="9">
        <v>50</v>
      </c>
      <c r="S40" s="10">
        <v>100</v>
      </c>
      <c r="T40" s="10">
        <v>80</v>
      </c>
      <c r="U40" s="22">
        <f t="shared" si="38"/>
        <v>567</v>
      </c>
      <c r="V40" s="23">
        <v>0.05</v>
      </c>
      <c r="W40" s="22">
        <f t="shared" si="39"/>
        <v>540</v>
      </c>
      <c r="X40" s="22">
        <v>30</v>
      </c>
      <c r="Y40" s="22">
        <f t="shared" si="40"/>
        <v>510</v>
      </c>
      <c r="Z40" s="24">
        <v>0.02</v>
      </c>
      <c r="AA40" s="22">
        <v>500</v>
      </c>
    </row>
    <row r="41" spans="1:27" s="38" customFormat="1" ht="29.25" x14ac:dyDescent="0.15">
      <c r="A41" s="29" t="s">
        <v>158</v>
      </c>
      <c r="B41" s="35" t="s">
        <v>54</v>
      </c>
      <c r="C41" s="30">
        <f t="shared" si="42"/>
        <v>4.0599999999999996</v>
      </c>
      <c r="D41" s="30">
        <v>0.3</v>
      </c>
      <c r="E41" s="30">
        <v>13</v>
      </c>
      <c r="F41" s="31">
        <f t="shared" si="43"/>
        <v>13</v>
      </c>
      <c r="G41" s="32" t="s">
        <v>55</v>
      </c>
      <c r="H41" s="32">
        <v>3.76</v>
      </c>
      <c r="I41" s="33"/>
      <c r="J41" s="20">
        <f t="shared" si="34"/>
        <v>3201.9704433497541</v>
      </c>
      <c r="K41" s="3">
        <f t="shared" si="35"/>
        <v>1367</v>
      </c>
      <c r="L41" s="33">
        <f t="shared" si="36"/>
        <v>0.26319999999999999</v>
      </c>
      <c r="M41" s="10">
        <v>70</v>
      </c>
      <c r="N41" s="33">
        <f t="shared" si="37"/>
        <v>0.37599999999999995</v>
      </c>
      <c r="O41" s="10">
        <v>100</v>
      </c>
      <c r="P41" s="3">
        <v>200</v>
      </c>
      <c r="Q41" s="3">
        <v>200</v>
      </c>
      <c r="R41" s="9">
        <v>50</v>
      </c>
      <c r="S41" s="10">
        <v>100</v>
      </c>
      <c r="T41" s="10">
        <v>80</v>
      </c>
      <c r="U41" s="35">
        <f t="shared" si="38"/>
        <v>567</v>
      </c>
      <c r="V41" s="36">
        <v>0.05</v>
      </c>
      <c r="W41" s="35">
        <f t="shared" si="39"/>
        <v>540</v>
      </c>
      <c r="X41" s="22">
        <v>30</v>
      </c>
      <c r="Y41" s="35">
        <f t="shared" si="40"/>
        <v>510</v>
      </c>
      <c r="Z41" s="37">
        <v>0.02</v>
      </c>
      <c r="AA41" s="22">
        <v>500</v>
      </c>
    </row>
    <row r="42" spans="1:27" ht="29.25" x14ac:dyDescent="0.15">
      <c r="A42" s="16" t="s">
        <v>158</v>
      </c>
      <c r="B42" s="22" t="s">
        <v>54</v>
      </c>
      <c r="C42" s="17">
        <f t="shared" si="42"/>
        <v>5.18</v>
      </c>
      <c r="D42" s="17">
        <v>0.3</v>
      </c>
      <c r="E42" s="17">
        <v>13</v>
      </c>
      <c r="F42" s="18">
        <f t="shared" si="43"/>
        <v>13</v>
      </c>
      <c r="G42" s="25" t="s">
        <v>56</v>
      </c>
      <c r="H42" s="25">
        <v>4.88</v>
      </c>
      <c r="I42" s="19"/>
      <c r="J42" s="20">
        <f t="shared" si="34"/>
        <v>2509.6525096525097</v>
      </c>
      <c r="K42" s="21">
        <f t="shared" si="35"/>
        <v>1367</v>
      </c>
      <c r="L42" s="19">
        <f t="shared" si="36"/>
        <v>0.34160000000000001</v>
      </c>
      <c r="M42" s="10">
        <v>70</v>
      </c>
      <c r="N42" s="19">
        <f t="shared" si="37"/>
        <v>0.48799999999999999</v>
      </c>
      <c r="O42" s="10">
        <v>100</v>
      </c>
      <c r="P42" s="10">
        <v>200</v>
      </c>
      <c r="Q42" s="10">
        <v>200</v>
      </c>
      <c r="R42" s="9">
        <v>50</v>
      </c>
      <c r="S42" s="10">
        <v>100</v>
      </c>
      <c r="T42" s="10">
        <v>80</v>
      </c>
      <c r="U42" s="22">
        <f t="shared" si="38"/>
        <v>567</v>
      </c>
      <c r="V42" s="23">
        <v>0.05</v>
      </c>
      <c r="W42" s="22">
        <f t="shared" si="39"/>
        <v>540</v>
      </c>
      <c r="X42" s="22">
        <v>30</v>
      </c>
      <c r="Y42" s="22">
        <f t="shared" si="40"/>
        <v>510</v>
      </c>
      <c r="Z42" s="24">
        <v>0.02</v>
      </c>
      <c r="AA42" s="22">
        <v>500</v>
      </c>
    </row>
    <row r="43" spans="1:27" ht="29.25" x14ac:dyDescent="0.15">
      <c r="A43" s="16" t="s">
        <v>158</v>
      </c>
      <c r="B43" s="22" t="s">
        <v>57</v>
      </c>
      <c r="C43" s="17">
        <f t="shared" si="42"/>
        <v>6.21</v>
      </c>
      <c r="D43" s="17">
        <v>0.3</v>
      </c>
      <c r="E43" s="17">
        <v>13</v>
      </c>
      <c r="F43" s="18">
        <f t="shared" si="43"/>
        <v>13</v>
      </c>
      <c r="G43" s="25" t="s">
        <v>58</v>
      </c>
      <c r="H43" s="25">
        <v>5.91</v>
      </c>
      <c r="I43" s="19"/>
      <c r="J43" s="20">
        <f t="shared" si="34"/>
        <v>2093.3977455716586</v>
      </c>
      <c r="K43" s="21">
        <f t="shared" si="35"/>
        <v>1367</v>
      </c>
      <c r="L43" s="19">
        <f t="shared" si="36"/>
        <v>0.41370000000000007</v>
      </c>
      <c r="M43" s="10">
        <v>70</v>
      </c>
      <c r="N43" s="19">
        <f t="shared" si="37"/>
        <v>0.59100000000000008</v>
      </c>
      <c r="O43" s="10">
        <v>100</v>
      </c>
      <c r="P43" s="10">
        <v>200</v>
      </c>
      <c r="Q43" s="10">
        <v>200</v>
      </c>
      <c r="R43" s="9">
        <v>50</v>
      </c>
      <c r="S43" s="10">
        <v>100</v>
      </c>
      <c r="T43" s="10">
        <v>80</v>
      </c>
      <c r="U43" s="22">
        <f t="shared" si="38"/>
        <v>567</v>
      </c>
      <c r="V43" s="23">
        <v>0.05</v>
      </c>
      <c r="W43" s="22">
        <f t="shared" si="39"/>
        <v>540</v>
      </c>
      <c r="X43" s="22">
        <v>30</v>
      </c>
      <c r="Y43" s="22">
        <f t="shared" si="40"/>
        <v>510</v>
      </c>
      <c r="Z43" s="24">
        <v>0.02</v>
      </c>
      <c r="AA43" s="22">
        <v>500</v>
      </c>
    </row>
    <row r="44" spans="1:27" ht="29.25" x14ac:dyDescent="0.15">
      <c r="A44" s="16" t="s">
        <v>159</v>
      </c>
      <c r="B44" s="22" t="s">
        <v>59</v>
      </c>
      <c r="C44" s="17">
        <f t="shared" ref="C44" si="45">D44+H44</f>
        <v>0.13</v>
      </c>
      <c r="D44" s="17">
        <v>0.13</v>
      </c>
      <c r="E44" s="17">
        <v>5</v>
      </c>
      <c r="F44" s="18">
        <f t="shared" ref="F44" si="46">I44+E44</f>
        <v>5</v>
      </c>
      <c r="G44" s="25" t="s">
        <v>33</v>
      </c>
      <c r="H44" s="25"/>
      <c r="I44" s="19">
        <f t="shared" ref="I44" si="47">K44*H44/1000</f>
        <v>0</v>
      </c>
      <c r="J44" s="20">
        <f t="shared" ref="J44:J64" si="48">1000/C44*F44</f>
        <v>38461.538461538461</v>
      </c>
      <c r="K44" s="21">
        <f t="shared" ref="K44:K64" si="49">M44+O44+P44+Q44+R44+S44+T44+U44</f>
        <v>1367</v>
      </c>
      <c r="L44" s="19" t="e">
        <f t="shared" ref="L44:L64" si="50">M44/(1000/H44)</f>
        <v>#DIV/0!</v>
      </c>
      <c r="M44" s="10">
        <v>70</v>
      </c>
      <c r="N44" s="19" t="e">
        <f t="shared" ref="N44:N64" si="51">O44/(1000/H44)</f>
        <v>#DIV/0!</v>
      </c>
      <c r="O44" s="10">
        <v>100</v>
      </c>
      <c r="P44" s="10">
        <v>200</v>
      </c>
      <c r="Q44" s="10">
        <v>200</v>
      </c>
      <c r="R44" s="9">
        <v>50</v>
      </c>
      <c r="S44" s="10">
        <v>100</v>
      </c>
      <c r="T44" s="10">
        <v>80</v>
      </c>
      <c r="U44" s="22">
        <f t="shared" ref="U44:U64" si="52">W44*(1+V44)</f>
        <v>567</v>
      </c>
      <c r="V44" s="23">
        <v>0.05</v>
      </c>
      <c r="W44" s="22">
        <f t="shared" ref="W44:W64" si="53">X44+Y44</f>
        <v>540</v>
      </c>
      <c r="X44" s="22">
        <v>30</v>
      </c>
      <c r="Y44" s="22">
        <f t="shared" ref="Y44:Y64" si="54">AA44*(1+Z44)</f>
        <v>510</v>
      </c>
      <c r="Z44" s="24">
        <v>0.02</v>
      </c>
      <c r="AA44" s="22">
        <v>500</v>
      </c>
    </row>
    <row r="45" spans="1:27" s="38" customFormat="1" ht="29.25" x14ac:dyDescent="0.15">
      <c r="A45" s="29" t="s">
        <v>160</v>
      </c>
      <c r="B45" s="35" t="s">
        <v>60</v>
      </c>
      <c r="C45" s="30">
        <f t="shared" si="21"/>
        <v>2.54</v>
      </c>
      <c r="D45" s="30">
        <v>0.13</v>
      </c>
      <c r="E45" s="30">
        <v>5</v>
      </c>
      <c r="F45" s="31">
        <f t="shared" si="22"/>
        <v>8.2944700000000005</v>
      </c>
      <c r="G45" s="32" t="s">
        <v>61</v>
      </c>
      <c r="H45" s="32">
        <v>2.41</v>
      </c>
      <c r="I45" s="33">
        <f>K45*H45/1000</f>
        <v>3.2944700000000005</v>
      </c>
      <c r="J45" s="34">
        <f t="shared" si="48"/>
        <v>3265.5393700787404</v>
      </c>
      <c r="K45" s="3">
        <f t="shared" si="49"/>
        <v>1367</v>
      </c>
      <c r="L45" s="33">
        <f t="shared" si="50"/>
        <v>0.16869999999999999</v>
      </c>
      <c r="M45" s="10">
        <v>70</v>
      </c>
      <c r="N45" s="33">
        <f t="shared" si="51"/>
        <v>0.24099999999999999</v>
      </c>
      <c r="O45" s="10">
        <v>100</v>
      </c>
      <c r="P45" s="3">
        <v>200</v>
      </c>
      <c r="Q45" s="3">
        <v>200</v>
      </c>
      <c r="R45" s="9">
        <v>50</v>
      </c>
      <c r="S45" s="10">
        <v>100</v>
      </c>
      <c r="T45" s="10">
        <v>80</v>
      </c>
      <c r="U45" s="35">
        <f t="shared" si="52"/>
        <v>567</v>
      </c>
      <c r="V45" s="36">
        <v>0.05</v>
      </c>
      <c r="W45" s="35">
        <f t="shared" si="53"/>
        <v>540</v>
      </c>
      <c r="X45" s="22">
        <v>30</v>
      </c>
      <c r="Y45" s="35">
        <f t="shared" si="54"/>
        <v>510</v>
      </c>
      <c r="Z45" s="37">
        <v>0.02</v>
      </c>
      <c r="AA45" s="22">
        <v>500</v>
      </c>
    </row>
    <row r="46" spans="1:27" ht="29.25" x14ac:dyDescent="0.15">
      <c r="A46" s="16" t="s">
        <v>160</v>
      </c>
      <c r="B46" s="22" t="s">
        <v>60</v>
      </c>
      <c r="C46" s="17">
        <f t="shared" si="21"/>
        <v>0.13</v>
      </c>
      <c r="D46" s="17">
        <v>0.13</v>
      </c>
      <c r="E46" s="17">
        <v>5</v>
      </c>
      <c r="F46" s="18">
        <f t="shared" si="22"/>
        <v>5</v>
      </c>
      <c r="G46" s="25" t="s">
        <v>62</v>
      </c>
      <c r="H46" s="25"/>
      <c r="I46" s="19">
        <f>K46*H46/1000</f>
        <v>0</v>
      </c>
      <c r="J46" s="20">
        <f t="shared" si="48"/>
        <v>38461.538461538461</v>
      </c>
      <c r="K46" s="21">
        <f t="shared" si="49"/>
        <v>1367</v>
      </c>
      <c r="L46" s="19" t="e">
        <f t="shared" si="50"/>
        <v>#DIV/0!</v>
      </c>
      <c r="M46" s="10">
        <v>70</v>
      </c>
      <c r="N46" s="19" t="e">
        <f t="shared" si="51"/>
        <v>#DIV/0!</v>
      </c>
      <c r="O46" s="10">
        <v>100</v>
      </c>
      <c r="P46" s="10">
        <v>200</v>
      </c>
      <c r="Q46" s="10">
        <v>200</v>
      </c>
      <c r="R46" s="9">
        <v>50</v>
      </c>
      <c r="S46" s="10">
        <v>100</v>
      </c>
      <c r="T46" s="10">
        <v>80</v>
      </c>
      <c r="U46" s="22">
        <f t="shared" si="52"/>
        <v>567</v>
      </c>
      <c r="V46" s="23">
        <v>0.05</v>
      </c>
      <c r="W46" s="22">
        <f t="shared" si="53"/>
        <v>540</v>
      </c>
      <c r="X46" s="22">
        <v>30</v>
      </c>
      <c r="Y46" s="22">
        <f t="shared" si="54"/>
        <v>510</v>
      </c>
      <c r="Z46" s="24">
        <v>0.02</v>
      </c>
      <c r="AA46" s="22">
        <v>500</v>
      </c>
    </row>
    <row r="47" spans="1:27" ht="29.25" x14ac:dyDescent="0.15">
      <c r="A47" s="16" t="s">
        <v>160</v>
      </c>
      <c r="B47" s="22" t="s">
        <v>60</v>
      </c>
      <c r="C47" s="17">
        <f t="shared" si="21"/>
        <v>0.13</v>
      </c>
      <c r="D47" s="17">
        <v>0.13</v>
      </c>
      <c r="E47" s="17">
        <v>5</v>
      </c>
      <c r="F47" s="18">
        <f t="shared" si="22"/>
        <v>5</v>
      </c>
      <c r="G47" s="25" t="s">
        <v>63</v>
      </c>
      <c r="H47" s="25"/>
      <c r="I47" s="19">
        <f>K47*H47/1000</f>
        <v>0</v>
      </c>
      <c r="J47" s="20">
        <f t="shared" si="48"/>
        <v>38461.538461538461</v>
      </c>
      <c r="K47" s="21">
        <f t="shared" si="49"/>
        <v>1367</v>
      </c>
      <c r="L47" s="19" t="e">
        <f t="shared" si="50"/>
        <v>#DIV/0!</v>
      </c>
      <c r="M47" s="10">
        <v>70</v>
      </c>
      <c r="N47" s="19" t="e">
        <f t="shared" si="51"/>
        <v>#DIV/0!</v>
      </c>
      <c r="O47" s="10">
        <v>100</v>
      </c>
      <c r="P47" s="10">
        <v>200</v>
      </c>
      <c r="Q47" s="10">
        <v>200</v>
      </c>
      <c r="R47" s="9">
        <v>50</v>
      </c>
      <c r="S47" s="10">
        <v>100</v>
      </c>
      <c r="T47" s="10">
        <v>80</v>
      </c>
      <c r="U47" s="22">
        <f t="shared" si="52"/>
        <v>567</v>
      </c>
      <c r="V47" s="23">
        <v>0.05</v>
      </c>
      <c r="W47" s="22">
        <f t="shared" si="53"/>
        <v>540</v>
      </c>
      <c r="X47" s="22">
        <v>30</v>
      </c>
      <c r="Y47" s="22">
        <f t="shared" si="54"/>
        <v>510</v>
      </c>
      <c r="Z47" s="24">
        <v>0.02</v>
      </c>
      <c r="AA47" s="22">
        <v>500</v>
      </c>
    </row>
    <row r="48" spans="1:27" ht="29.25" x14ac:dyDescent="0.15">
      <c r="A48" s="16" t="s">
        <v>160</v>
      </c>
      <c r="B48" s="22" t="s">
        <v>60</v>
      </c>
      <c r="C48" s="17">
        <f t="shared" si="21"/>
        <v>0.13</v>
      </c>
      <c r="D48" s="17">
        <v>0.13</v>
      </c>
      <c r="E48" s="17">
        <v>5</v>
      </c>
      <c r="F48" s="18">
        <f t="shared" si="22"/>
        <v>5</v>
      </c>
      <c r="G48" s="25" t="s">
        <v>64</v>
      </c>
      <c r="H48" s="25"/>
      <c r="I48" s="19">
        <f>K48*H48/1000</f>
        <v>0</v>
      </c>
      <c r="J48" s="20">
        <f t="shared" si="48"/>
        <v>38461.538461538461</v>
      </c>
      <c r="K48" s="21">
        <f t="shared" si="49"/>
        <v>1367</v>
      </c>
      <c r="L48" s="19" t="e">
        <f t="shared" si="50"/>
        <v>#DIV/0!</v>
      </c>
      <c r="M48" s="10">
        <v>70</v>
      </c>
      <c r="N48" s="19" t="e">
        <f t="shared" si="51"/>
        <v>#DIV/0!</v>
      </c>
      <c r="O48" s="10">
        <v>100</v>
      </c>
      <c r="P48" s="10">
        <v>200</v>
      </c>
      <c r="Q48" s="10">
        <v>200</v>
      </c>
      <c r="R48" s="9">
        <v>50</v>
      </c>
      <c r="S48" s="10">
        <v>100</v>
      </c>
      <c r="T48" s="10">
        <v>80</v>
      </c>
      <c r="U48" s="22">
        <f t="shared" si="52"/>
        <v>567</v>
      </c>
      <c r="V48" s="23">
        <v>0.05</v>
      </c>
      <c r="W48" s="22">
        <f t="shared" si="53"/>
        <v>540</v>
      </c>
      <c r="X48" s="22">
        <v>30</v>
      </c>
      <c r="Y48" s="22">
        <f t="shared" si="54"/>
        <v>510</v>
      </c>
      <c r="Z48" s="24">
        <v>0.02</v>
      </c>
      <c r="AA48" s="22">
        <v>500</v>
      </c>
    </row>
    <row r="49" spans="1:27" ht="29.25" x14ac:dyDescent="0.15">
      <c r="A49" s="16" t="s">
        <v>160</v>
      </c>
      <c r="B49" s="22" t="s">
        <v>60</v>
      </c>
      <c r="C49" s="17">
        <f t="shared" si="21"/>
        <v>0.13</v>
      </c>
      <c r="D49" s="17">
        <v>0.13</v>
      </c>
      <c r="E49" s="17">
        <v>5</v>
      </c>
      <c r="F49" s="18">
        <f t="shared" si="22"/>
        <v>5</v>
      </c>
      <c r="G49" s="25" t="s">
        <v>65</v>
      </c>
      <c r="H49" s="25"/>
      <c r="I49" s="19">
        <f>K49*H49/1000</f>
        <v>0</v>
      </c>
      <c r="J49" s="20">
        <f t="shared" si="48"/>
        <v>38461.538461538461</v>
      </c>
      <c r="K49" s="21">
        <f t="shared" si="49"/>
        <v>1367</v>
      </c>
      <c r="L49" s="19" t="e">
        <f t="shared" si="50"/>
        <v>#DIV/0!</v>
      </c>
      <c r="M49" s="10">
        <v>70</v>
      </c>
      <c r="N49" s="19" t="e">
        <f t="shared" si="51"/>
        <v>#DIV/0!</v>
      </c>
      <c r="O49" s="10">
        <v>100</v>
      </c>
      <c r="P49" s="10">
        <v>200</v>
      </c>
      <c r="Q49" s="10">
        <v>200</v>
      </c>
      <c r="R49" s="9">
        <v>50</v>
      </c>
      <c r="S49" s="10">
        <v>100</v>
      </c>
      <c r="T49" s="10">
        <v>80</v>
      </c>
      <c r="U49" s="22">
        <f t="shared" si="52"/>
        <v>567</v>
      </c>
      <c r="V49" s="23">
        <v>0.05</v>
      </c>
      <c r="W49" s="22">
        <f t="shared" si="53"/>
        <v>540</v>
      </c>
      <c r="X49" s="22">
        <v>30</v>
      </c>
      <c r="Y49" s="22">
        <f t="shared" si="54"/>
        <v>510</v>
      </c>
      <c r="Z49" s="24">
        <v>0.02</v>
      </c>
      <c r="AA49" s="22">
        <v>500</v>
      </c>
    </row>
    <row r="50" spans="1:27" s="38" customFormat="1" ht="44.25" x14ac:dyDescent="0.15">
      <c r="A50" s="29" t="s">
        <v>161</v>
      </c>
      <c r="B50" s="35" t="s">
        <v>66</v>
      </c>
      <c r="C50" s="30">
        <f t="shared" si="21"/>
        <v>0.3</v>
      </c>
      <c r="D50" s="30">
        <v>0.3</v>
      </c>
      <c r="E50" s="30">
        <v>15</v>
      </c>
      <c r="F50" s="31">
        <f t="shared" si="22"/>
        <v>15</v>
      </c>
      <c r="G50" s="32" t="s">
        <v>46</v>
      </c>
      <c r="H50" s="32"/>
      <c r="I50" s="33">
        <f t="shared" ref="I50:I52" si="55">K50*H50/1000</f>
        <v>0</v>
      </c>
      <c r="J50" s="34">
        <f t="shared" si="48"/>
        <v>50000</v>
      </c>
      <c r="K50" s="3">
        <f t="shared" si="49"/>
        <v>1367</v>
      </c>
      <c r="L50" s="33" t="e">
        <f t="shared" si="50"/>
        <v>#DIV/0!</v>
      </c>
      <c r="M50" s="10">
        <v>70</v>
      </c>
      <c r="N50" s="33" t="e">
        <f t="shared" si="51"/>
        <v>#DIV/0!</v>
      </c>
      <c r="O50" s="10">
        <v>100</v>
      </c>
      <c r="P50" s="3">
        <v>200</v>
      </c>
      <c r="Q50" s="3">
        <v>200</v>
      </c>
      <c r="R50" s="9">
        <v>50</v>
      </c>
      <c r="S50" s="10">
        <v>100</v>
      </c>
      <c r="T50" s="10">
        <v>80</v>
      </c>
      <c r="U50" s="35">
        <f t="shared" si="52"/>
        <v>567</v>
      </c>
      <c r="V50" s="36">
        <v>0.05</v>
      </c>
      <c r="W50" s="35">
        <f t="shared" si="53"/>
        <v>540</v>
      </c>
      <c r="X50" s="22">
        <v>30</v>
      </c>
      <c r="Y50" s="35">
        <f t="shared" si="54"/>
        <v>510</v>
      </c>
      <c r="Z50" s="37">
        <v>0.02</v>
      </c>
      <c r="AA50" s="22">
        <v>500</v>
      </c>
    </row>
    <row r="51" spans="1:27" ht="44.25" x14ac:dyDescent="0.15">
      <c r="A51" s="16" t="s">
        <v>161</v>
      </c>
      <c r="B51" s="22" t="s">
        <v>66</v>
      </c>
      <c r="C51" s="17">
        <f t="shared" si="21"/>
        <v>0.3</v>
      </c>
      <c r="D51" s="17">
        <v>0.3</v>
      </c>
      <c r="E51" s="17">
        <v>15</v>
      </c>
      <c r="F51" s="18">
        <f t="shared" si="22"/>
        <v>15</v>
      </c>
      <c r="G51" s="25" t="s">
        <v>48</v>
      </c>
      <c r="H51" s="25"/>
      <c r="I51" s="19">
        <f t="shared" si="55"/>
        <v>0</v>
      </c>
      <c r="J51" s="20">
        <f t="shared" si="48"/>
        <v>50000</v>
      </c>
      <c r="K51" s="21">
        <f t="shared" si="49"/>
        <v>1367</v>
      </c>
      <c r="L51" s="19" t="e">
        <f t="shared" si="50"/>
        <v>#DIV/0!</v>
      </c>
      <c r="M51" s="10">
        <v>70</v>
      </c>
      <c r="N51" s="19" t="e">
        <f t="shared" si="51"/>
        <v>#DIV/0!</v>
      </c>
      <c r="O51" s="10">
        <v>100</v>
      </c>
      <c r="P51" s="10">
        <v>200</v>
      </c>
      <c r="Q51" s="10">
        <v>200</v>
      </c>
      <c r="R51" s="9">
        <v>50</v>
      </c>
      <c r="S51" s="10">
        <v>100</v>
      </c>
      <c r="T51" s="10">
        <v>80</v>
      </c>
      <c r="U51" s="22">
        <f t="shared" si="52"/>
        <v>567</v>
      </c>
      <c r="V51" s="23">
        <v>0.05</v>
      </c>
      <c r="W51" s="22">
        <f t="shared" si="53"/>
        <v>540</v>
      </c>
      <c r="X51" s="22">
        <v>30</v>
      </c>
      <c r="Y51" s="22">
        <f t="shared" si="54"/>
        <v>510</v>
      </c>
      <c r="Z51" s="24">
        <v>0.02</v>
      </c>
      <c r="AA51" s="22">
        <v>500</v>
      </c>
    </row>
    <row r="52" spans="1:27" ht="44.25" x14ac:dyDescent="0.15">
      <c r="A52" s="16" t="s">
        <v>161</v>
      </c>
      <c r="B52" s="22" t="s">
        <v>66</v>
      </c>
      <c r="C52" s="17">
        <f t="shared" si="21"/>
        <v>0.3</v>
      </c>
      <c r="D52" s="17">
        <v>0.3</v>
      </c>
      <c r="E52" s="17">
        <v>15</v>
      </c>
      <c r="F52" s="18">
        <f t="shared" si="22"/>
        <v>15</v>
      </c>
      <c r="G52" s="25" t="s">
        <v>49</v>
      </c>
      <c r="H52" s="25"/>
      <c r="I52" s="19">
        <f t="shared" si="55"/>
        <v>0</v>
      </c>
      <c r="J52" s="20">
        <f t="shared" si="48"/>
        <v>50000</v>
      </c>
      <c r="K52" s="21">
        <f t="shared" si="49"/>
        <v>1367</v>
      </c>
      <c r="L52" s="19" t="e">
        <f t="shared" si="50"/>
        <v>#DIV/0!</v>
      </c>
      <c r="M52" s="10">
        <v>70</v>
      </c>
      <c r="N52" s="19" t="e">
        <f t="shared" si="51"/>
        <v>#DIV/0!</v>
      </c>
      <c r="O52" s="10">
        <v>100</v>
      </c>
      <c r="P52" s="10">
        <v>200</v>
      </c>
      <c r="Q52" s="10">
        <v>200</v>
      </c>
      <c r="R52" s="9">
        <v>50</v>
      </c>
      <c r="S52" s="10">
        <v>100</v>
      </c>
      <c r="T52" s="10">
        <v>80</v>
      </c>
      <c r="U52" s="22">
        <f t="shared" si="52"/>
        <v>567</v>
      </c>
      <c r="V52" s="23">
        <v>0.05</v>
      </c>
      <c r="W52" s="22">
        <f t="shared" si="53"/>
        <v>540</v>
      </c>
      <c r="X52" s="22">
        <v>30</v>
      </c>
      <c r="Y52" s="22">
        <f t="shared" si="54"/>
        <v>510</v>
      </c>
      <c r="Z52" s="24">
        <v>0.02</v>
      </c>
      <c r="AA52" s="22">
        <v>500</v>
      </c>
    </row>
    <row r="53" spans="1:27" s="38" customFormat="1" ht="44.25" x14ac:dyDescent="0.15">
      <c r="A53" s="29" t="s">
        <v>162</v>
      </c>
      <c r="B53" s="35" t="s">
        <v>67</v>
      </c>
      <c r="C53" s="30">
        <f t="shared" si="21"/>
        <v>0.3</v>
      </c>
      <c r="D53" s="30">
        <v>0.3</v>
      </c>
      <c r="E53" s="30">
        <v>13</v>
      </c>
      <c r="F53" s="31">
        <f t="shared" si="22"/>
        <v>13</v>
      </c>
      <c r="G53" s="32" t="s">
        <v>68</v>
      </c>
      <c r="H53" s="32"/>
      <c r="I53" s="33">
        <f t="shared" ref="I53:I55" si="56">K53*H53/1000</f>
        <v>0</v>
      </c>
      <c r="J53" s="34">
        <f t="shared" si="48"/>
        <v>43333.333333333336</v>
      </c>
      <c r="K53" s="3">
        <f t="shared" si="49"/>
        <v>1367</v>
      </c>
      <c r="L53" s="33" t="e">
        <f t="shared" si="50"/>
        <v>#DIV/0!</v>
      </c>
      <c r="M53" s="10">
        <v>70</v>
      </c>
      <c r="N53" s="33" t="e">
        <f t="shared" si="51"/>
        <v>#DIV/0!</v>
      </c>
      <c r="O53" s="10">
        <v>100</v>
      </c>
      <c r="P53" s="3">
        <v>200</v>
      </c>
      <c r="Q53" s="3">
        <v>200</v>
      </c>
      <c r="R53" s="9">
        <v>50</v>
      </c>
      <c r="S53" s="10">
        <v>100</v>
      </c>
      <c r="T53" s="10">
        <v>80</v>
      </c>
      <c r="U53" s="35">
        <f t="shared" si="52"/>
        <v>567</v>
      </c>
      <c r="V53" s="36">
        <v>0.05</v>
      </c>
      <c r="W53" s="35">
        <f t="shared" si="53"/>
        <v>540</v>
      </c>
      <c r="X53" s="22">
        <v>30</v>
      </c>
      <c r="Y53" s="35">
        <f t="shared" si="54"/>
        <v>510</v>
      </c>
      <c r="Z53" s="37">
        <v>0.02</v>
      </c>
      <c r="AA53" s="22">
        <v>500</v>
      </c>
    </row>
    <row r="54" spans="1:27" ht="44.25" x14ac:dyDescent="0.15">
      <c r="A54" s="16" t="s">
        <v>162</v>
      </c>
      <c r="B54" s="22" t="s">
        <v>67</v>
      </c>
      <c r="C54" s="17">
        <f t="shared" si="21"/>
        <v>0.3</v>
      </c>
      <c r="D54" s="17">
        <v>0.3</v>
      </c>
      <c r="E54" s="17">
        <v>13</v>
      </c>
      <c r="F54" s="18">
        <f t="shared" si="22"/>
        <v>13</v>
      </c>
      <c r="G54" s="25" t="s">
        <v>69</v>
      </c>
      <c r="H54" s="25"/>
      <c r="I54" s="19">
        <f t="shared" si="56"/>
        <v>0</v>
      </c>
      <c r="J54" s="20">
        <f t="shared" si="48"/>
        <v>43333.333333333336</v>
      </c>
      <c r="K54" s="21">
        <f t="shared" si="49"/>
        <v>1367</v>
      </c>
      <c r="L54" s="19" t="e">
        <f t="shared" si="50"/>
        <v>#DIV/0!</v>
      </c>
      <c r="M54" s="10">
        <v>70</v>
      </c>
      <c r="N54" s="19" t="e">
        <f t="shared" si="51"/>
        <v>#DIV/0!</v>
      </c>
      <c r="O54" s="10">
        <v>100</v>
      </c>
      <c r="P54" s="10">
        <v>200</v>
      </c>
      <c r="Q54" s="10">
        <v>200</v>
      </c>
      <c r="R54" s="9">
        <v>50</v>
      </c>
      <c r="S54" s="10">
        <v>100</v>
      </c>
      <c r="T54" s="10">
        <v>80</v>
      </c>
      <c r="U54" s="22">
        <f t="shared" si="52"/>
        <v>567</v>
      </c>
      <c r="V54" s="23">
        <v>0.05</v>
      </c>
      <c r="W54" s="22">
        <f t="shared" si="53"/>
        <v>540</v>
      </c>
      <c r="X54" s="22">
        <v>30</v>
      </c>
      <c r="Y54" s="22">
        <f t="shared" si="54"/>
        <v>510</v>
      </c>
      <c r="Z54" s="24">
        <v>0.02</v>
      </c>
      <c r="AA54" s="22">
        <v>500</v>
      </c>
    </row>
    <row r="55" spans="1:27" ht="44.25" x14ac:dyDescent="0.15">
      <c r="A55" s="16" t="s">
        <v>162</v>
      </c>
      <c r="B55" s="22" t="s">
        <v>67</v>
      </c>
      <c r="C55" s="17">
        <f t="shared" si="21"/>
        <v>10.8</v>
      </c>
      <c r="D55" s="17">
        <v>0.3</v>
      </c>
      <c r="E55" s="17">
        <v>13</v>
      </c>
      <c r="F55" s="18">
        <f t="shared" si="22"/>
        <v>27.3535</v>
      </c>
      <c r="G55" s="25" t="s">
        <v>26</v>
      </c>
      <c r="H55" s="25">
        <v>10.5</v>
      </c>
      <c r="I55" s="19">
        <f t="shared" si="56"/>
        <v>14.3535</v>
      </c>
      <c r="J55" s="20">
        <f t="shared" si="48"/>
        <v>2532.7314814814813</v>
      </c>
      <c r="K55" s="21">
        <f t="shared" si="49"/>
        <v>1367</v>
      </c>
      <c r="L55" s="19">
        <f t="shared" si="50"/>
        <v>0.73499999999999999</v>
      </c>
      <c r="M55" s="10">
        <v>70</v>
      </c>
      <c r="N55" s="19">
        <f t="shared" si="51"/>
        <v>1.05</v>
      </c>
      <c r="O55" s="10">
        <v>100</v>
      </c>
      <c r="P55" s="10">
        <v>200</v>
      </c>
      <c r="Q55" s="10">
        <v>200</v>
      </c>
      <c r="R55" s="9">
        <v>50</v>
      </c>
      <c r="S55" s="10">
        <v>100</v>
      </c>
      <c r="T55" s="10">
        <v>80</v>
      </c>
      <c r="U55" s="22">
        <f t="shared" si="52"/>
        <v>567</v>
      </c>
      <c r="V55" s="23">
        <v>0.05</v>
      </c>
      <c r="W55" s="22">
        <f t="shared" si="53"/>
        <v>540</v>
      </c>
      <c r="X55" s="22">
        <v>30</v>
      </c>
      <c r="Y55" s="22">
        <f t="shared" si="54"/>
        <v>510</v>
      </c>
      <c r="Z55" s="24">
        <v>0.02</v>
      </c>
      <c r="AA55" s="22">
        <v>500</v>
      </c>
    </row>
    <row r="56" spans="1:27" s="38" customFormat="1" ht="28.5" x14ac:dyDescent="0.15">
      <c r="A56" s="29" t="s">
        <v>163</v>
      </c>
      <c r="B56" s="35" t="s">
        <v>70</v>
      </c>
      <c r="C56" s="30">
        <f t="shared" si="21"/>
        <v>5.8100000000000005</v>
      </c>
      <c r="D56" s="30">
        <v>1.08</v>
      </c>
      <c r="E56" s="30">
        <v>14</v>
      </c>
      <c r="F56" s="31">
        <f t="shared" si="22"/>
        <v>20.465910000000001</v>
      </c>
      <c r="G56" s="32" t="s">
        <v>71</v>
      </c>
      <c r="H56" s="32">
        <v>4.7300000000000004</v>
      </c>
      <c r="I56" s="33">
        <f t="shared" ref="I56:I62" si="57">K56*H56/1000</f>
        <v>6.4659100000000009</v>
      </c>
      <c r="J56" s="34">
        <f t="shared" si="48"/>
        <v>3522.5318416523232</v>
      </c>
      <c r="K56" s="3">
        <f t="shared" si="49"/>
        <v>1367</v>
      </c>
      <c r="L56" s="33">
        <f t="shared" si="50"/>
        <v>0.33110000000000001</v>
      </c>
      <c r="M56" s="10">
        <v>70</v>
      </c>
      <c r="N56" s="33">
        <f t="shared" si="51"/>
        <v>0.47300000000000003</v>
      </c>
      <c r="O56" s="10">
        <v>100</v>
      </c>
      <c r="P56" s="3">
        <v>200</v>
      </c>
      <c r="Q56" s="3">
        <v>200</v>
      </c>
      <c r="R56" s="9">
        <v>50</v>
      </c>
      <c r="S56" s="10">
        <v>100</v>
      </c>
      <c r="T56" s="10">
        <v>80</v>
      </c>
      <c r="U56" s="35">
        <f t="shared" si="52"/>
        <v>567</v>
      </c>
      <c r="V56" s="36">
        <v>0.05</v>
      </c>
      <c r="W56" s="35">
        <f t="shared" si="53"/>
        <v>540</v>
      </c>
      <c r="X56" s="22">
        <v>30</v>
      </c>
      <c r="Y56" s="35">
        <f t="shared" si="54"/>
        <v>510</v>
      </c>
      <c r="Z56" s="37">
        <v>0.02</v>
      </c>
      <c r="AA56" s="22">
        <v>500</v>
      </c>
    </row>
    <row r="57" spans="1:27" ht="28.5" x14ac:dyDescent="0.15">
      <c r="A57" s="16" t="s">
        <v>163</v>
      </c>
      <c r="B57" s="22" t="s">
        <v>70</v>
      </c>
      <c r="C57" s="17">
        <f t="shared" si="21"/>
        <v>6.2700000000000005</v>
      </c>
      <c r="D57" s="17">
        <v>1.08</v>
      </c>
      <c r="E57" s="17">
        <v>14</v>
      </c>
      <c r="F57" s="18">
        <f t="shared" si="22"/>
        <v>21.094729999999998</v>
      </c>
      <c r="G57" s="25" t="s">
        <v>72</v>
      </c>
      <c r="H57" s="25">
        <v>5.19</v>
      </c>
      <c r="I57" s="19">
        <f t="shared" si="57"/>
        <v>7.0947300000000002</v>
      </c>
      <c r="J57" s="20">
        <f t="shared" si="48"/>
        <v>3364.3907496012753</v>
      </c>
      <c r="K57" s="21">
        <f t="shared" si="49"/>
        <v>1367</v>
      </c>
      <c r="L57" s="19">
        <f t="shared" si="50"/>
        <v>0.36330000000000001</v>
      </c>
      <c r="M57" s="10">
        <v>70</v>
      </c>
      <c r="N57" s="19">
        <f t="shared" si="51"/>
        <v>0.51900000000000002</v>
      </c>
      <c r="O57" s="10">
        <v>100</v>
      </c>
      <c r="P57" s="10">
        <v>200</v>
      </c>
      <c r="Q57" s="10">
        <v>200</v>
      </c>
      <c r="R57" s="9">
        <v>50</v>
      </c>
      <c r="S57" s="10">
        <v>100</v>
      </c>
      <c r="T57" s="10">
        <v>80</v>
      </c>
      <c r="U57" s="22">
        <f t="shared" si="52"/>
        <v>567</v>
      </c>
      <c r="V57" s="23">
        <v>0.05</v>
      </c>
      <c r="W57" s="22">
        <f t="shared" si="53"/>
        <v>540</v>
      </c>
      <c r="X57" s="22">
        <v>30</v>
      </c>
      <c r="Y57" s="22">
        <f t="shared" si="54"/>
        <v>510</v>
      </c>
      <c r="Z57" s="24">
        <v>0.02</v>
      </c>
      <c r="AA57" s="22">
        <v>500</v>
      </c>
    </row>
    <row r="58" spans="1:27" ht="28.5" x14ac:dyDescent="0.15">
      <c r="A58" s="16" t="s">
        <v>163</v>
      </c>
      <c r="B58" s="22" t="s">
        <v>70</v>
      </c>
      <c r="C58" s="17">
        <f t="shared" si="21"/>
        <v>7.75</v>
      </c>
      <c r="D58" s="17">
        <v>1.08</v>
      </c>
      <c r="E58" s="17">
        <v>14</v>
      </c>
      <c r="F58" s="18">
        <f t="shared" si="22"/>
        <v>23.117889999999999</v>
      </c>
      <c r="G58" s="25" t="s">
        <v>73</v>
      </c>
      <c r="H58" s="25">
        <v>6.67</v>
      </c>
      <c r="I58" s="19">
        <f t="shared" si="57"/>
        <v>9.1178899999999992</v>
      </c>
      <c r="J58" s="20">
        <f t="shared" si="48"/>
        <v>2982.9535483870968</v>
      </c>
      <c r="K58" s="21">
        <f t="shared" si="49"/>
        <v>1367</v>
      </c>
      <c r="L58" s="19">
        <f t="shared" si="50"/>
        <v>0.46689999999999998</v>
      </c>
      <c r="M58" s="10">
        <v>70</v>
      </c>
      <c r="N58" s="19">
        <f t="shared" si="51"/>
        <v>0.66699999999999993</v>
      </c>
      <c r="O58" s="10">
        <v>100</v>
      </c>
      <c r="P58" s="10">
        <v>200</v>
      </c>
      <c r="Q58" s="10">
        <v>200</v>
      </c>
      <c r="R58" s="9">
        <v>50</v>
      </c>
      <c r="S58" s="10">
        <v>100</v>
      </c>
      <c r="T58" s="10">
        <v>80</v>
      </c>
      <c r="U58" s="22">
        <f t="shared" si="52"/>
        <v>567</v>
      </c>
      <c r="V58" s="23">
        <v>0.05</v>
      </c>
      <c r="W58" s="22">
        <f t="shared" si="53"/>
        <v>540</v>
      </c>
      <c r="X58" s="22">
        <v>30</v>
      </c>
      <c r="Y58" s="22">
        <f t="shared" si="54"/>
        <v>510</v>
      </c>
      <c r="Z58" s="24">
        <v>0.02</v>
      </c>
      <c r="AA58" s="22">
        <v>500</v>
      </c>
    </row>
    <row r="59" spans="1:27" ht="28.5" x14ac:dyDescent="0.15">
      <c r="A59" s="16" t="s">
        <v>163</v>
      </c>
      <c r="B59" s="22" t="s">
        <v>70</v>
      </c>
      <c r="C59" s="17">
        <f t="shared" si="21"/>
        <v>1.08</v>
      </c>
      <c r="D59" s="17">
        <v>1.08</v>
      </c>
      <c r="E59" s="17">
        <v>14</v>
      </c>
      <c r="F59" s="18">
        <f t="shared" si="22"/>
        <v>14</v>
      </c>
      <c r="G59" s="25" t="s">
        <v>74</v>
      </c>
      <c r="H59" s="25"/>
      <c r="I59" s="19">
        <f t="shared" si="57"/>
        <v>0</v>
      </c>
      <c r="J59" s="20">
        <f t="shared" si="48"/>
        <v>12962.962962962962</v>
      </c>
      <c r="K59" s="21">
        <f t="shared" si="49"/>
        <v>1367</v>
      </c>
      <c r="L59" s="19" t="e">
        <f t="shared" si="50"/>
        <v>#DIV/0!</v>
      </c>
      <c r="M59" s="10">
        <v>70</v>
      </c>
      <c r="N59" s="19" t="e">
        <f t="shared" si="51"/>
        <v>#DIV/0!</v>
      </c>
      <c r="O59" s="10">
        <v>100</v>
      </c>
      <c r="P59" s="10">
        <v>200</v>
      </c>
      <c r="Q59" s="10">
        <v>200</v>
      </c>
      <c r="R59" s="9">
        <v>50</v>
      </c>
      <c r="S59" s="10">
        <v>100</v>
      </c>
      <c r="T59" s="10">
        <v>80</v>
      </c>
      <c r="U59" s="22">
        <f t="shared" si="52"/>
        <v>567</v>
      </c>
      <c r="V59" s="23">
        <v>0.05</v>
      </c>
      <c r="W59" s="22">
        <f t="shared" si="53"/>
        <v>540</v>
      </c>
      <c r="X59" s="22">
        <v>30</v>
      </c>
      <c r="Y59" s="22">
        <f t="shared" si="54"/>
        <v>510</v>
      </c>
      <c r="Z59" s="24">
        <v>0.02</v>
      </c>
      <c r="AA59" s="22">
        <v>500</v>
      </c>
    </row>
    <row r="60" spans="1:27" ht="28.5" x14ac:dyDescent="0.15">
      <c r="A60" s="16" t="s">
        <v>163</v>
      </c>
      <c r="B60" s="22" t="s">
        <v>70</v>
      </c>
      <c r="C60" s="17">
        <f>D60+H60</f>
        <v>1.08</v>
      </c>
      <c r="D60" s="17">
        <v>1.08</v>
      </c>
      <c r="E60" s="17">
        <v>14</v>
      </c>
      <c r="F60" s="18">
        <f t="shared" si="22"/>
        <v>14</v>
      </c>
      <c r="G60" s="25" t="s">
        <v>75</v>
      </c>
      <c r="H60" s="25"/>
      <c r="I60" s="19">
        <f t="shared" si="57"/>
        <v>0</v>
      </c>
      <c r="J60" s="20">
        <f t="shared" si="48"/>
        <v>12962.962962962962</v>
      </c>
      <c r="K60" s="21">
        <f t="shared" si="49"/>
        <v>1367</v>
      </c>
      <c r="L60" s="19" t="e">
        <f t="shared" si="50"/>
        <v>#DIV/0!</v>
      </c>
      <c r="M60" s="10">
        <v>70</v>
      </c>
      <c r="N60" s="19" t="e">
        <f t="shared" si="51"/>
        <v>#DIV/0!</v>
      </c>
      <c r="O60" s="10">
        <v>100</v>
      </c>
      <c r="P60" s="10">
        <v>200</v>
      </c>
      <c r="Q60" s="10">
        <v>200</v>
      </c>
      <c r="R60" s="9">
        <v>50</v>
      </c>
      <c r="S60" s="10">
        <v>100</v>
      </c>
      <c r="T60" s="10">
        <v>80</v>
      </c>
      <c r="U60" s="22">
        <f t="shared" si="52"/>
        <v>567</v>
      </c>
      <c r="V60" s="23">
        <v>0.05</v>
      </c>
      <c r="W60" s="22">
        <f t="shared" si="53"/>
        <v>540</v>
      </c>
      <c r="X60" s="22">
        <v>30</v>
      </c>
      <c r="Y60" s="22">
        <f t="shared" si="54"/>
        <v>510</v>
      </c>
      <c r="Z60" s="24">
        <v>0.02</v>
      </c>
      <c r="AA60" s="22">
        <v>500</v>
      </c>
    </row>
    <row r="61" spans="1:27" s="38" customFormat="1" x14ac:dyDescent="0.15">
      <c r="A61" s="29" t="s">
        <v>164</v>
      </c>
      <c r="B61" s="35" t="s">
        <v>76</v>
      </c>
      <c r="C61" s="30">
        <f>D61+H61</f>
        <v>1.08</v>
      </c>
      <c r="D61" s="30">
        <v>1.08</v>
      </c>
      <c r="E61" s="30">
        <v>14</v>
      </c>
      <c r="F61" s="31">
        <f t="shared" si="22"/>
        <v>14</v>
      </c>
      <c r="G61" s="32" t="s">
        <v>30</v>
      </c>
      <c r="H61" s="32"/>
      <c r="I61" s="33">
        <f t="shared" si="57"/>
        <v>0</v>
      </c>
      <c r="J61" s="34">
        <f t="shared" si="48"/>
        <v>12962.962962962962</v>
      </c>
      <c r="K61" s="3">
        <f t="shared" si="49"/>
        <v>1367</v>
      </c>
      <c r="L61" s="33" t="e">
        <f t="shared" si="50"/>
        <v>#DIV/0!</v>
      </c>
      <c r="M61" s="10">
        <v>70</v>
      </c>
      <c r="N61" s="33" t="e">
        <f t="shared" si="51"/>
        <v>#DIV/0!</v>
      </c>
      <c r="O61" s="10">
        <v>100</v>
      </c>
      <c r="P61" s="3">
        <v>200</v>
      </c>
      <c r="Q61" s="3">
        <v>200</v>
      </c>
      <c r="R61" s="9">
        <v>50</v>
      </c>
      <c r="S61" s="10">
        <v>100</v>
      </c>
      <c r="T61" s="10">
        <v>80</v>
      </c>
      <c r="U61" s="35">
        <f t="shared" si="52"/>
        <v>567</v>
      </c>
      <c r="V61" s="36">
        <v>0.05</v>
      </c>
      <c r="W61" s="35">
        <f t="shared" si="53"/>
        <v>540</v>
      </c>
      <c r="X61" s="22">
        <v>30</v>
      </c>
      <c r="Y61" s="35">
        <f t="shared" si="54"/>
        <v>510</v>
      </c>
      <c r="Z61" s="37">
        <v>0.02</v>
      </c>
      <c r="AA61" s="22">
        <v>500</v>
      </c>
    </row>
    <row r="62" spans="1:27" x14ac:dyDescent="0.15">
      <c r="A62" s="16" t="s">
        <v>164</v>
      </c>
      <c r="B62" s="22" t="s">
        <v>77</v>
      </c>
      <c r="C62" s="17">
        <f>D62+H62</f>
        <v>1.08</v>
      </c>
      <c r="D62" s="17">
        <v>1.08</v>
      </c>
      <c r="E62" s="17">
        <v>14</v>
      </c>
      <c r="F62" s="18">
        <f t="shared" si="22"/>
        <v>14</v>
      </c>
      <c r="G62" s="25" t="s">
        <v>31</v>
      </c>
      <c r="H62" s="25"/>
      <c r="I62" s="19">
        <f t="shared" si="57"/>
        <v>0</v>
      </c>
      <c r="J62" s="20">
        <f t="shared" si="48"/>
        <v>12962.962962962962</v>
      </c>
      <c r="K62" s="21">
        <f t="shared" si="49"/>
        <v>1367</v>
      </c>
      <c r="L62" s="19" t="e">
        <f t="shared" si="50"/>
        <v>#DIV/0!</v>
      </c>
      <c r="M62" s="10">
        <v>70</v>
      </c>
      <c r="N62" s="19" t="e">
        <f t="shared" si="51"/>
        <v>#DIV/0!</v>
      </c>
      <c r="O62" s="10">
        <v>100</v>
      </c>
      <c r="P62" s="10">
        <v>200</v>
      </c>
      <c r="Q62" s="10">
        <v>200</v>
      </c>
      <c r="R62" s="9">
        <v>50</v>
      </c>
      <c r="S62" s="10">
        <v>100</v>
      </c>
      <c r="T62" s="10">
        <v>80</v>
      </c>
      <c r="U62" s="22">
        <f t="shared" si="52"/>
        <v>567</v>
      </c>
      <c r="V62" s="23">
        <v>0.05</v>
      </c>
      <c r="W62" s="22">
        <f t="shared" si="53"/>
        <v>540</v>
      </c>
      <c r="X62" s="22">
        <v>30</v>
      </c>
      <c r="Y62" s="22">
        <f t="shared" si="54"/>
        <v>510</v>
      </c>
      <c r="Z62" s="24">
        <v>0.02</v>
      </c>
      <c r="AA62" s="22">
        <v>500</v>
      </c>
    </row>
    <row r="63" spans="1:27" s="38" customFormat="1" ht="28.5" x14ac:dyDescent="0.15">
      <c r="A63" s="29" t="s">
        <v>165</v>
      </c>
      <c r="B63" s="35" t="s">
        <v>78</v>
      </c>
      <c r="C63" s="30">
        <f t="shared" ref="C63:C73" si="58">D63+H63</f>
        <v>2.2000000000000002</v>
      </c>
      <c r="D63" s="30">
        <v>2.2000000000000002</v>
      </c>
      <c r="E63" s="30">
        <v>40</v>
      </c>
      <c r="F63" s="31">
        <f t="shared" ref="F63:F73" si="59">I63+E63</f>
        <v>40</v>
      </c>
      <c r="G63" s="32" t="s">
        <v>79</v>
      </c>
      <c r="H63" s="32"/>
      <c r="I63" s="33">
        <f t="shared" ref="I63:I73" si="60">K63*H63/1000</f>
        <v>0</v>
      </c>
      <c r="J63" s="34">
        <f t="shared" si="48"/>
        <v>18181.81818181818</v>
      </c>
      <c r="K63" s="3">
        <f t="shared" si="49"/>
        <v>1367</v>
      </c>
      <c r="L63" s="33" t="e">
        <f t="shared" si="50"/>
        <v>#DIV/0!</v>
      </c>
      <c r="M63" s="10">
        <v>70</v>
      </c>
      <c r="N63" s="33" t="e">
        <f t="shared" si="51"/>
        <v>#DIV/0!</v>
      </c>
      <c r="O63" s="10">
        <v>100</v>
      </c>
      <c r="P63" s="3">
        <v>200</v>
      </c>
      <c r="Q63" s="3">
        <v>200</v>
      </c>
      <c r="R63" s="9">
        <v>50</v>
      </c>
      <c r="S63" s="10">
        <v>100</v>
      </c>
      <c r="T63" s="10">
        <v>80</v>
      </c>
      <c r="U63" s="35">
        <f t="shared" si="52"/>
        <v>567</v>
      </c>
      <c r="V63" s="36">
        <v>0.05</v>
      </c>
      <c r="W63" s="35">
        <f t="shared" si="53"/>
        <v>540</v>
      </c>
      <c r="X63" s="22">
        <v>30</v>
      </c>
      <c r="Y63" s="35">
        <f t="shared" si="54"/>
        <v>510</v>
      </c>
      <c r="Z63" s="37">
        <v>0.02</v>
      </c>
      <c r="AA63" s="22">
        <v>500</v>
      </c>
    </row>
    <row r="64" spans="1:27" ht="28.5" x14ac:dyDescent="0.15">
      <c r="A64" s="16" t="s">
        <v>165</v>
      </c>
      <c r="B64" s="22" t="s">
        <v>80</v>
      </c>
      <c r="C64" s="17">
        <f t="shared" si="58"/>
        <v>2.2000000000000002</v>
      </c>
      <c r="D64" s="17">
        <v>2.2000000000000002</v>
      </c>
      <c r="E64" s="17">
        <v>40</v>
      </c>
      <c r="F64" s="18">
        <f t="shared" si="59"/>
        <v>40</v>
      </c>
      <c r="G64" s="25" t="s">
        <v>81</v>
      </c>
      <c r="H64" s="25"/>
      <c r="I64" s="19">
        <f t="shared" si="60"/>
        <v>0</v>
      </c>
      <c r="J64" s="20">
        <f t="shared" si="48"/>
        <v>18181.81818181818</v>
      </c>
      <c r="K64" s="21">
        <f t="shared" si="49"/>
        <v>1367</v>
      </c>
      <c r="L64" s="19" t="e">
        <f t="shared" si="50"/>
        <v>#DIV/0!</v>
      </c>
      <c r="M64" s="10">
        <v>70</v>
      </c>
      <c r="N64" s="19" t="e">
        <f t="shared" si="51"/>
        <v>#DIV/0!</v>
      </c>
      <c r="O64" s="10">
        <v>100</v>
      </c>
      <c r="P64" s="10">
        <v>200</v>
      </c>
      <c r="Q64" s="10">
        <v>200</v>
      </c>
      <c r="R64" s="9">
        <v>50</v>
      </c>
      <c r="S64" s="10">
        <v>100</v>
      </c>
      <c r="T64" s="10">
        <v>80</v>
      </c>
      <c r="U64" s="22">
        <f t="shared" si="52"/>
        <v>567</v>
      </c>
      <c r="V64" s="23">
        <v>0.05</v>
      </c>
      <c r="W64" s="22">
        <f t="shared" si="53"/>
        <v>540</v>
      </c>
      <c r="X64" s="22">
        <v>30</v>
      </c>
      <c r="Y64" s="22">
        <f t="shared" si="54"/>
        <v>510</v>
      </c>
      <c r="Z64" s="24">
        <v>0.02</v>
      </c>
      <c r="AA64" s="22">
        <v>500</v>
      </c>
    </row>
    <row r="65" spans="1:27" ht="28.5" x14ac:dyDescent="0.15">
      <c r="A65" s="16" t="s">
        <v>165</v>
      </c>
      <c r="B65" s="22" t="s">
        <v>80</v>
      </c>
      <c r="C65" s="17">
        <f t="shared" si="58"/>
        <v>2.2000000000000002</v>
      </c>
      <c r="D65" s="17">
        <v>2.2000000000000002</v>
      </c>
      <c r="E65" s="17">
        <v>40</v>
      </c>
      <c r="F65" s="18">
        <f t="shared" si="59"/>
        <v>40</v>
      </c>
      <c r="G65" s="25" t="s">
        <v>82</v>
      </c>
      <c r="H65" s="25"/>
      <c r="I65" s="19">
        <f t="shared" si="60"/>
        <v>0</v>
      </c>
      <c r="J65" s="20">
        <f t="shared" ref="J65:J111" si="61">1000/C65*F65</f>
        <v>18181.81818181818</v>
      </c>
      <c r="K65" s="21">
        <f t="shared" ref="K65:K111" si="62">M65+O65+P65+Q65+R65+S65+T65+U65</f>
        <v>1367</v>
      </c>
      <c r="L65" s="19" t="e">
        <f t="shared" ref="L65:L111" si="63">M65/(1000/H65)</f>
        <v>#DIV/0!</v>
      </c>
      <c r="M65" s="10">
        <v>70</v>
      </c>
      <c r="N65" s="19" t="e">
        <f t="shared" ref="N65:N111" si="64">O65/(1000/H65)</f>
        <v>#DIV/0!</v>
      </c>
      <c r="O65" s="10">
        <v>100</v>
      </c>
      <c r="P65" s="10">
        <v>200</v>
      </c>
      <c r="Q65" s="10">
        <v>200</v>
      </c>
      <c r="R65" s="9">
        <v>50</v>
      </c>
      <c r="S65" s="10">
        <v>100</v>
      </c>
      <c r="T65" s="10">
        <v>80</v>
      </c>
      <c r="U65" s="22">
        <f t="shared" ref="U65:U111" si="65">W65*(1+V65)</f>
        <v>567</v>
      </c>
      <c r="V65" s="23">
        <v>0.05</v>
      </c>
      <c r="W65" s="22">
        <f t="shared" ref="W65:W111" si="66">X65+Y65</f>
        <v>540</v>
      </c>
      <c r="X65" s="22">
        <v>30</v>
      </c>
      <c r="Y65" s="22">
        <f t="shared" ref="Y65:Y111" si="67">AA65*(1+Z65)</f>
        <v>510</v>
      </c>
      <c r="Z65" s="24">
        <v>0.02</v>
      </c>
      <c r="AA65" s="22">
        <v>500</v>
      </c>
    </row>
    <row r="66" spans="1:27" ht="28.5" x14ac:dyDescent="0.15">
      <c r="A66" s="16" t="s">
        <v>165</v>
      </c>
      <c r="B66" s="22" t="s">
        <v>80</v>
      </c>
      <c r="C66" s="17">
        <f t="shared" si="58"/>
        <v>2.2000000000000002</v>
      </c>
      <c r="D66" s="17">
        <v>2.2000000000000002</v>
      </c>
      <c r="E66" s="17">
        <v>40</v>
      </c>
      <c r="F66" s="18">
        <f t="shared" si="59"/>
        <v>40</v>
      </c>
      <c r="G66" s="25" t="s">
        <v>83</v>
      </c>
      <c r="H66" s="25"/>
      <c r="I66" s="19">
        <f t="shared" si="60"/>
        <v>0</v>
      </c>
      <c r="J66" s="20">
        <f t="shared" si="61"/>
        <v>18181.81818181818</v>
      </c>
      <c r="K66" s="21">
        <f t="shared" si="62"/>
        <v>1367</v>
      </c>
      <c r="L66" s="19" t="e">
        <f t="shared" si="63"/>
        <v>#DIV/0!</v>
      </c>
      <c r="M66" s="10">
        <v>70</v>
      </c>
      <c r="N66" s="19" t="e">
        <f t="shared" si="64"/>
        <v>#DIV/0!</v>
      </c>
      <c r="O66" s="10">
        <v>100</v>
      </c>
      <c r="P66" s="10">
        <v>200</v>
      </c>
      <c r="Q66" s="10">
        <v>200</v>
      </c>
      <c r="R66" s="9">
        <v>50</v>
      </c>
      <c r="S66" s="10">
        <v>100</v>
      </c>
      <c r="T66" s="10">
        <v>80</v>
      </c>
      <c r="U66" s="22">
        <f t="shared" si="65"/>
        <v>567</v>
      </c>
      <c r="V66" s="23">
        <v>0.05</v>
      </c>
      <c r="W66" s="22">
        <f t="shared" si="66"/>
        <v>540</v>
      </c>
      <c r="X66" s="22">
        <v>30</v>
      </c>
      <c r="Y66" s="22">
        <f t="shared" si="67"/>
        <v>510</v>
      </c>
      <c r="Z66" s="24">
        <v>0.02</v>
      </c>
      <c r="AA66" s="22">
        <v>500</v>
      </c>
    </row>
    <row r="67" spans="1:27" ht="28.5" x14ac:dyDescent="0.15">
      <c r="A67" s="16" t="s">
        <v>165</v>
      </c>
      <c r="B67" s="22" t="s">
        <v>80</v>
      </c>
      <c r="C67" s="17">
        <f t="shared" si="58"/>
        <v>2.2000000000000002</v>
      </c>
      <c r="D67" s="17">
        <v>2.2000000000000002</v>
      </c>
      <c r="E67" s="17">
        <v>40</v>
      </c>
      <c r="F67" s="18">
        <f t="shared" si="59"/>
        <v>40</v>
      </c>
      <c r="G67" s="25" t="s">
        <v>84</v>
      </c>
      <c r="H67" s="25"/>
      <c r="I67" s="19">
        <f t="shared" si="60"/>
        <v>0</v>
      </c>
      <c r="J67" s="20">
        <f t="shared" si="61"/>
        <v>18181.81818181818</v>
      </c>
      <c r="K67" s="21">
        <f t="shared" si="62"/>
        <v>1367</v>
      </c>
      <c r="L67" s="19" t="e">
        <f t="shared" si="63"/>
        <v>#DIV/0!</v>
      </c>
      <c r="M67" s="10">
        <v>70</v>
      </c>
      <c r="N67" s="19" t="e">
        <f t="shared" si="64"/>
        <v>#DIV/0!</v>
      </c>
      <c r="O67" s="10">
        <v>100</v>
      </c>
      <c r="P67" s="10">
        <v>200</v>
      </c>
      <c r="Q67" s="10">
        <v>200</v>
      </c>
      <c r="R67" s="9">
        <v>50</v>
      </c>
      <c r="S67" s="10">
        <v>100</v>
      </c>
      <c r="T67" s="10">
        <v>80</v>
      </c>
      <c r="U67" s="22">
        <f t="shared" si="65"/>
        <v>567</v>
      </c>
      <c r="V67" s="23">
        <v>0.05</v>
      </c>
      <c r="W67" s="22">
        <f t="shared" si="66"/>
        <v>540</v>
      </c>
      <c r="X67" s="22">
        <v>30</v>
      </c>
      <c r="Y67" s="22">
        <f t="shared" si="67"/>
        <v>510</v>
      </c>
      <c r="Z67" s="24">
        <v>0.02</v>
      </c>
      <c r="AA67" s="22">
        <v>500</v>
      </c>
    </row>
    <row r="68" spans="1:27" ht="28.5" x14ac:dyDescent="0.15">
      <c r="A68" s="16" t="s">
        <v>165</v>
      </c>
      <c r="B68" s="22" t="s">
        <v>80</v>
      </c>
      <c r="C68" s="17">
        <f t="shared" si="58"/>
        <v>2.2000000000000002</v>
      </c>
      <c r="D68" s="17">
        <v>2.2000000000000002</v>
      </c>
      <c r="E68" s="17">
        <v>40</v>
      </c>
      <c r="F68" s="18">
        <f t="shared" si="59"/>
        <v>40</v>
      </c>
      <c r="G68" s="25" t="s">
        <v>85</v>
      </c>
      <c r="H68" s="25"/>
      <c r="I68" s="19">
        <f t="shared" si="60"/>
        <v>0</v>
      </c>
      <c r="J68" s="20">
        <f t="shared" si="61"/>
        <v>18181.81818181818</v>
      </c>
      <c r="K68" s="21">
        <f t="shared" si="62"/>
        <v>1367</v>
      </c>
      <c r="L68" s="19" t="e">
        <f t="shared" si="63"/>
        <v>#DIV/0!</v>
      </c>
      <c r="M68" s="10">
        <v>70</v>
      </c>
      <c r="N68" s="19" t="e">
        <f t="shared" si="64"/>
        <v>#DIV/0!</v>
      </c>
      <c r="O68" s="10">
        <v>100</v>
      </c>
      <c r="P68" s="10">
        <v>200</v>
      </c>
      <c r="Q68" s="10">
        <v>200</v>
      </c>
      <c r="R68" s="9">
        <v>50</v>
      </c>
      <c r="S68" s="10">
        <v>100</v>
      </c>
      <c r="T68" s="10">
        <v>80</v>
      </c>
      <c r="U68" s="22">
        <f t="shared" si="65"/>
        <v>567</v>
      </c>
      <c r="V68" s="23">
        <v>0.05</v>
      </c>
      <c r="W68" s="22">
        <f t="shared" si="66"/>
        <v>540</v>
      </c>
      <c r="X68" s="22">
        <v>30</v>
      </c>
      <c r="Y68" s="22">
        <f t="shared" si="67"/>
        <v>510</v>
      </c>
      <c r="Z68" s="24">
        <v>0.02</v>
      </c>
      <c r="AA68" s="22">
        <v>500</v>
      </c>
    </row>
    <row r="69" spans="1:27" ht="28.5" x14ac:dyDescent="0.15">
      <c r="A69" s="16" t="s">
        <v>165</v>
      </c>
      <c r="B69" s="22" t="s">
        <v>80</v>
      </c>
      <c r="C69" s="17">
        <f t="shared" si="58"/>
        <v>2.2000000000000002</v>
      </c>
      <c r="D69" s="17">
        <v>2.2000000000000002</v>
      </c>
      <c r="E69" s="17">
        <v>40</v>
      </c>
      <c r="F69" s="18">
        <f t="shared" si="59"/>
        <v>40</v>
      </c>
      <c r="G69" s="25" t="s">
        <v>86</v>
      </c>
      <c r="H69" s="25"/>
      <c r="I69" s="19">
        <f t="shared" si="60"/>
        <v>0</v>
      </c>
      <c r="J69" s="20">
        <f t="shared" si="61"/>
        <v>18181.81818181818</v>
      </c>
      <c r="K69" s="21">
        <f t="shared" si="62"/>
        <v>1367</v>
      </c>
      <c r="L69" s="19" t="e">
        <f t="shared" si="63"/>
        <v>#DIV/0!</v>
      </c>
      <c r="M69" s="10">
        <v>70</v>
      </c>
      <c r="N69" s="19" t="e">
        <f t="shared" si="64"/>
        <v>#DIV/0!</v>
      </c>
      <c r="O69" s="10">
        <v>100</v>
      </c>
      <c r="P69" s="10">
        <v>200</v>
      </c>
      <c r="Q69" s="10">
        <v>200</v>
      </c>
      <c r="R69" s="9">
        <v>50</v>
      </c>
      <c r="S69" s="10">
        <v>100</v>
      </c>
      <c r="T69" s="10">
        <v>80</v>
      </c>
      <c r="U69" s="22">
        <f t="shared" si="65"/>
        <v>567</v>
      </c>
      <c r="V69" s="23">
        <v>0.05</v>
      </c>
      <c r="W69" s="22">
        <f t="shared" si="66"/>
        <v>540</v>
      </c>
      <c r="X69" s="22">
        <v>30</v>
      </c>
      <c r="Y69" s="22">
        <f t="shared" si="67"/>
        <v>510</v>
      </c>
      <c r="Z69" s="24">
        <v>0.02</v>
      </c>
      <c r="AA69" s="22">
        <v>500</v>
      </c>
    </row>
    <row r="70" spans="1:27" ht="28.5" x14ac:dyDescent="0.15">
      <c r="A70" s="16" t="s">
        <v>165</v>
      </c>
      <c r="B70" s="22" t="s">
        <v>80</v>
      </c>
      <c r="C70" s="17">
        <f t="shared" si="58"/>
        <v>2.2000000000000002</v>
      </c>
      <c r="D70" s="17">
        <v>2.2000000000000002</v>
      </c>
      <c r="E70" s="17">
        <v>40</v>
      </c>
      <c r="F70" s="18">
        <f t="shared" si="59"/>
        <v>40</v>
      </c>
      <c r="G70" s="25" t="s">
        <v>87</v>
      </c>
      <c r="H70" s="25"/>
      <c r="I70" s="19">
        <f t="shared" si="60"/>
        <v>0</v>
      </c>
      <c r="J70" s="20">
        <f t="shared" si="61"/>
        <v>18181.81818181818</v>
      </c>
      <c r="K70" s="21">
        <f t="shared" si="62"/>
        <v>1367</v>
      </c>
      <c r="L70" s="19" t="e">
        <f t="shared" si="63"/>
        <v>#DIV/0!</v>
      </c>
      <c r="M70" s="10">
        <v>70</v>
      </c>
      <c r="N70" s="19" t="e">
        <f t="shared" si="64"/>
        <v>#DIV/0!</v>
      </c>
      <c r="O70" s="10">
        <v>100</v>
      </c>
      <c r="P70" s="10">
        <v>200</v>
      </c>
      <c r="Q70" s="10">
        <v>200</v>
      </c>
      <c r="R70" s="9">
        <v>50</v>
      </c>
      <c r="S70" s="10">
        <v>100</v>
      </c>
      <c r="T70" s="10">
        <v>80</v>
      </c>
      <c r="U70" s="22">
        <f t="shared" si="65"/>
        <v>567</v>
      </c>
      <c r="V70" s="23">
        <v>0.05</v>
      </c>
      <c r="W70" s="22">
        <f t="shared" si="66"/>
        <v>540</v>
      </c>
      <c r="X70" s="22">
        <v>30</v>
      </c>
      <c r="Y70" s="22">
        <f t="shared" si="67"/>
        <v>510</v>
      </c>
      <c r="Z70" s="24">
        <v>0.02</v>
      </c>
      <c r="AA70" s="22">
        <v>500</v>
      </c>
    </row>
    <row r="71" spans="1:27" ht="28.5" x14ac:dyDescent="0.15">
      <c r="A71" s="16" t="s">
        <v>165</v>
      </c>
      <c r="B71" s="22" t="s">
        <v>80</v>
      </c>
      <c r="C71" s="17">
        <f t="shared" si="58"/>
        <v>2.2000000000000002</v>
      </c>
      <c r="D71" s="17">
        <v>2.2000000000000002</v>
      </c>
      <c r="E71" s="17">
        <v>40</v>
      </c>
      <c r="F71" s="18">
        <f t="shared" si="59"/>
        <v>40</v>
      </c>
      <c r="G71" s="25" t="s">
        <v>88</v>
      </c>
      <c r="H71" s="25"/>
      <c r="I71" s="19">
        <f t="shared" si="60"/>
        <v>0</v>
      </c>
      <c r="J71" s="20">
        <f t="shared" si="61"/>
        <v>18181.81818181818</v>
      </c>
      <c r="K71" s="21">
        <f t="shared" si="62"/>
        <v>1367</v>
      </c>
      <c r="L71" s="19" t="e">
        <f t="shared" si="63"/>
        <v>#DIV/0!</v>
      </c>
      <c r="M71" s="10">
        <v>70</v>
      </c>
      <c r="N71" s="19" t="e">
        <f t="shared" si="64"/>
        <v>#DIV/0!</v>
      </c>
      <c r="O71" s="10">
        <v>100</v>
      </c>
      <c r="P71" s="10">
        <v>200</v>
      </c>
      <c r="Q71" s="10">
        <v>200</v>
      </c>
      <c r="R71" s="9">
        <v>50</v>
      </c>
      <c r="S71" s="10">
        <v>100</v>
      </c>
      <c r="T71" s="10">
        <v>80</v>
      </c>
      <c r="U71" s="22">
        <f t="shared" si="65"/>
        <v>567</v>
      </c>
      <c r="V71" s="23">
        <v>0.05</v>
      </c>
      <c r="W71" s="22">
        <f t="shared" si="66"/>
        <v>540</v>
      </c>
      <c r="X71" s="22">
        <v>30</v>
      </c>
      <c r="Y71" s="22">
        <f t="shared" si="67"/>
        <v>510</v>
      </c>
      <c r="Z71" s="24">
        <v>0.02</v>
      </c>
      <c r="AA71" s="22">
        <v>500</v>
      </c>
    </row>
    <row r="72" spans="1:27" ht="28.5" x14ac:dyDescent="0.15">
      <c r="A72" s="16" t="s">
        <v>165</v>
      </c>
      <c r="B72" s="22" t="s">
        <v>80</v>
      </c>
      <c r="C72" s="17">
        <f t="shared" si="58"/>
        <v>2.2000000000000002</v>
      </c>
      <c r="D72" s="17">
        <v>2.2000000000000002</v>
      </c>
      <c r="E72" s="17">
        <v>40</v>
      </c>
      <c r="F72" s="18">
        <f t="shared" si="59"/>
        <v>40</v>
      </c>
      <c r="G72" s="25" t="s">
        <v>89</v>
      </c>
      <c r="H72" s="25"/>
      <c r="I72" s="19">
        <f t="shared" si="60"/>
        <v>0</v>
      </c>
      <c r="J72" s="20">
        <f t="shared" si="61"/>
        <v>18181.81818181818</v>
      </c>
      <c r="K72" s="21">
        <f t="shared" si="62"/>
        <v>1367</v>
      </c>
      <c r="L72" s="19" t="e">
        <f t="shared" si="63"/>
        <v>#DIV/0!</v>
      </c>
      <c r="M72" s="10">
        <v>70</v>
      </c>
      <c r="N72" s="19" t="e">
        <f t="shared" si="64"/>
        <v>#DIV/0!</v>
      </c>
      <c r="O72" s="10">
        <v>100</v>
      </c>
      <c r="P72" s="10">
        <v>200</v>
      </c>
      <c r="Q72" s="10">
        <v>200</v>
      </c>
      <c r="R72" s="9">
        <v>50</v>
      </c>
      <c r="S72" s="10">
        <v>100</v>
      </c>
      <c r="T72" s="10">
        <v>80</v>
      </c>
      <c r="U72" s="22">
        <f t="shared" si="65"/>
        <v>567</v>
      </c>
      <c r="V72" s="23">
        <v>0.05</v>
      </c>
      <c r="W72" s="22">
        <f t="shared" si="66"/>
        <v>540</v>
      </c>
      <c r="X72" s="22">
        <v>30</v>
      </c>
      <c r="Y72" s="22">
        <f t="shared" si="67"/>
        <v>510</v>
      </c>
      <c r="Z72" s="24">
        <v>0.02</v>
      </c>
      <c r="AA72" s="22">
        <v>500</v>
      </c>
    </row>
    <row r="73" spans="1:27" ht="28.5" x14ac:dyDescent="0.15">
      <c r="A73" s="16" t="s">
        <v>165</v>
      </c>
      <c r="B73" s="22" t="s">
        <v>90</v>
      </c>
      <c r="C73" s="17">
        <f t="shared" si="58"/>
        <v>2.2000000000000002</v>
      </c>
      <c r="D73" s="17">
        <v>2.2000000000000002</v>
      </c>
      <c r="E73" s="17">
        <v>40</v>
      </c>
      <c r="F73" s="18">
        <f t="shared" si="59"/>
        <v>40</v>
      </c>
      <c r="G73" s="25" t="s">
        <v>91</v>
      </c>
      <c r="H73" s="25"/>
      <c r="I73" s="19">
        <f t="shared" si="60"/>
        <v>0</v>
      </c>
      <c r="J73" s="20">
        <f t="shared" si="61"/>
        <v>18181.81818181818</v>
      </c>
      <c r="K73" s="21">
        <f t="shared" si="62"/>
        <v>1367</v>
      </c>
      <c r="L73" s="19" t="e">
        <f t="shared" si="63"/>
        <v>#DIV/0!</v>
      </c>
      <c r="M73" s="10">
        <v>70</v>
      </c>
      <c r="N73" s="19" t="e">
        <f t="shared" si="64"/>
        <v>#DIV/0!</v>
      </c>
      <c r="O73" s="10">
        <v>100</v>
      </c>
      <c r="P73" s="10">
        <v>200</v>
      </c>
      <c r="Q73" s="10">
        <v>200</v>
      </c>
      <c r="R73" s="9">
        <v>50</v>
      </c>
      <c r="S73" s="10">
        <v>100</v>
      </c>
      <c r="T73" s="10">
        <v>80</v>
      </c>
      <c r="U73" s="22">
        <f t="shared" si="65"/>
        <v>567</v>
      </c>
      <c r="V73" s="23">
        <v>0.05</v>
      </c>
      <c r="W73" s="22">
        <f t="shared" si="66"/>
        <v>540</v>
      </c>
      <c r="X73" s="22">
        <v>30</v>
      </c>
      <c r="Y73" s="22">
        <f t="shared" si="67"/>
        <v>510</v>
      </c>
      <c r="Z73" s="24">
        <v>0.02</v>
      </c>
      <c r="AA73" s="22">
        <v>500</v>
      </c>
    </row>
    <row r="74" spans="1:27" s="38" customFormat="1" x14ac:dyDescent="0.2">
      <c r="A74" s="29" t="s">
        <v>166</v>
      </c>
      <c r="B74" s="35" t="s">
        <v>92</v>
      </c>
      <c r="C74" s="30"/>
      <c r="D74" s="30"/>
      <c r="E74" s="30"/>
      <c r="F74" s="31"/>
      <c r="G74" s="39" t="s">
        <v>93</v>
      </c>
      <c r="H74" s="40"/>
      <c r="I74" s="33">
        <f>K74*H74/1000</f>
        <v>0</v>
      </c>
      <c r="J74" s="34" t="e">
        <f t="shared" si="61"/>
        <v>#DIV/0!</v>
      </c>
      <c r="K74" s="3">
        <f t="shared" si="62"/>
        <v>1367</v>
      </c>
      <c r="L74" s="33" t="e">
        <f t="shared" si="63"/>
        <v>#DIV/0!</v>
      </c>
      <c r="M74" s="10">
        <v>70</v>
      </c>
      <c r="N74" s="33" t="e">
        <f t="shared" si="64"/>
        <v>#DIV/0!</v>
      </c>
      <c r="O74" s="10">
        <v>100</v>
      </c>
      <c r="P74" s="3">
        <v>200</v>
      </c>
      <c r="Q74" s="3">
        <v>200</v>
      </c>
      <c r="R74" s="9">
        <v>50</v>
      </c>
      <c r="S74" s="10">
        <v>100</v>
      </c>
      <c r="T74" s="10">
        <v>80</v>
      </c>
      <c r="U74" s="35">
        <f t="shared" si="65"/>
        <v>567</v>
      </c>
      <c r="V74" s="36">
        <v>0.05</v>
      </c>
      <c r="W74" s="35">
        <f t="shared" si="66"/>
        <v>540</v>
      </c>
      <c r="X74" s="22">
        <v>30</v>
      </c>
      <c r="Y74" s="35">
        <f t="shared" si="67"/>
        <v>510</v>
      </c>
      <c r="Z74" s="37">
        <v>0.02</v>
      </c>
      <c r="AA74" s="22">
        <v>500</v>
      </c>
    </row>
    <row r="75" spans="1:27" x14ac:dyDescent="0.2">
      <c r="A75" s="16" t="s">
        <v>166</v>
      </c>
      <c r="B75" s="22" t="s">
        <v>92</v>
      </c>
      <c r="C75" s="17"/>
      <c r="D75" s="17"/>
      <c r="E75" s="17"/>
      <c r="F75" s="18"/>
      <c r="G75" s="11" t="s">
        <v>105</v>
      </c>
      <c r="H75" s="12"/>
      <c r="I75" s="19">
        <f>K75*H75/1000</f>
        <v>0</v>
      </c>
      <c r="J75" s="20" t="e">
        <f t="shared" si="61"/>
        <v>#DIV/0!</v>
      </c>
      <c r="K75" s="21">
        <f t="shared" si="62"/>
        <v>1367</v>
      </c>
      <c r="L75" s="19" t="e">
        <f t="shared" si="63"/>
        <v>#DIV/0!</v>
      </c>
      <c r="M75" s="10">
        <v>70</v>
      </c>
      <c r="N75" s="19" t="e">
        <f t="shared" si="64"/>
        <v>#DIV/0!</v>
      </c>
      <c r="O75" s="10">
        <v>100</v>
      </c>
      <c r="P75" s="10">
        <v>200</v>
      </c>
      <c r="Q75" s="10">
        <v>200</v>
      </c>
      <c r="R75" s="9">
        <v>50</v>
      </c>
      <c r="S75" s="10">
        <v>100</v>
      </c>
      <c r="T75" s="10">
        <v>80</v>
      </c>
      <c r="U75" s="22">
        <f t="shared" si="65"/>
        <v>567</v>
      </c>
      <c r="V75" s="23">
        <v>0.05</v>
      </c>
      <c r="W75" s="22">
        <f t="shared" si="66"/>
        <v>540</v>
      </c>
      <c r="X75" s="22">
        <v>30</v>
      </c>
      <c r="Y75" s="22">
        <f t="shared" si="67"/>
        <v>510</v>
      </c>
      <c r="Z75" s="24">
        <v>0.02</v>
      </c>
      <c r="AA75" s="22">
        <v>500</v>
      </c>
    </row>
    <row r="76" spans="1:27" x14ac:dyDescent="0.2">
      <c r="A76" s="16" t="s">
        <v>166</v>
      </c>
      <c r="B76" s="22" t="s">
        <v>92</v>
      </c>
      <c r="C76" s="17"/>
      <c r="D76" s="17"/>
      <c r="E76" s="17"/>
      <c r="F76" s="18"/>
      <c r="G76" s="11" t="s">
        <v>94</v>
      </c>
      <c r="H76" s="12"/>
      <c r="I76" s="19">
        <f t="shared" ref="I76:I111" si="68">K76*H76/1000</f>
        <v>0</v>
      </c>
      <c r="J76" s="20" t="e">
        <f t="shared" si="61"/>
        <v>#DIV/0!</v>
      </c>
      <c r="K76" s="21">
        <f t="shared" si="62"/>
        <v>1367</v>
      </c>
      <c r="L76" s="19" t="e">
        <f t="shared" si="63"/>
        <v>#DIV/0!</v>
      </c>
      <c r="M76" s="10">
        <v>70</v>
      </c>
      <c r="N76" s="19" t="e">
        <f t="shared" si="64"/>
        <v>#DIV/0!</v>
      </c>
      <c r="O76" s="10">
        <v>100</v>
      </c>
      <c r="P76" s="10">
        <v>200</v>
      </c>
      <c r="Q76" s="10">
        <v>200</v>
      </c>
      <c r="R76" s="9">
        <v>50</v>
      </c>
      <c r="S76" s="10">
        <v>100</v>
      </c>
      <c r="T76" s="10">
        <v>80</v>
      </c>
      <c r="U76" s="22">
        <f t="shared" si="65"/>
        <v>567</v>
      </c>
      <c r="V76" s="23">
        <v>0.05</v>
      </c>
      <c r="W76" s="22">
        <f t="shared" si="66"/>
        <v>540</v>
      </c>
      <c r="X76" s="22">
        <v>30</v>
      </c>
      <c r="Y76" s="22">
        <f t="shared" si="67"/>
        <v>510</v>
      </c>
      <c r="Z76" s="24">
        <v>0.02</v>
      </c>
      <c r="AA76" s="22">
        <v>500</v>
      </c>
    </row>
    <row r="77" spans="1:27" x14ac:dyDescent="0.2">
      <c r="A77" s="16" t="s">
        <v>166</v>
      </c>
      <c r="B77" s="22" t="s">
        <v>92</v>
      </c>
      <c r="C77" s="17"/>
      <c r="D77" s="17"/>
      <c r="E77" s="17"/>
      <c r="F77" s="18"/>
      <c r="G77" s="11" t="s">
        <v>106</v>
      </c>
      <c r="H77" s="12"/>
      <c r="I77" s="19">
        <f t="shared" si="68"/>
        <v>0</v>
      </c>
      <c r="J77" s="20" t="e">
        <f t="shared" si="61"/>
        <v>#DIV/0!</v>
      </c>
      <c r="K77" s="21">
        <f t="shared" si="62"/>
        <v>1367</v>
      </c>
      <c r="L77" s="19" t="e">
        <f t="shared" si="63"/>
        <v>#DIV/0!</v>
      </c>
      <c r="M77" s="10">
        <v>70</v>
      </c>
      <c r="N77" s="19" t="e">
        <f t="shared" si="64"/>
        <v>#DIV/0!</v>
      </c>
      <c r="O77" s="10">
        <v>100</v>
      </c>
      <c r="P77" s="10">
        <v>200</v>
      </c>
      <c r="Q77" s="10">
        <v>200</v>
      </c>
      <c r="R77" s="9">
        <v>50</v>
      </c>
      <c r="S77" s="10">
        <v>100</v>
      </c>
      <c r="T77" s="10">
        <v>80</v>
      </c>
      <c r="U77" s="22">
        <f t="shared" si="65"/>
        <v>567</v>
      </c>
      <c r="V77" s="23">
        <v>0.05</v>
      </c>
      <c r="W77" s="22">
        <f t="shared" si="66"/>
        <v>540</v>
      </c>
      <c r="X77" s="22">
        <v>30</v>
      </c>
      <c r="Y77" s="22">
        <f t="shared" si="67"/>
        <v>510</v>
      </c>
      <c r="Z77" s="24">
        <v>0.02</v>
      </c>
      <c r="AA77" s="22">
        <v>500</v>
      </c>
    </row>
    <row r="78" spans="1:27" x14ac:dyDescent="0.2">
      <c r="A78" s="16" t="s">
        <v>166</v>
      </c>
      <c r="B78" s="22" t="s">
        <v>92</v>
      </c>
      <c r="C78" s="17"/>
      <c r="D78" s="17"/>
      <c r="E78" s="17"/>
      <c r="F78" s="18"/>
      <c r="G78" s="11" t="s">
        <v>107</v>
      </c>
      <c r="H78" s="12"/>
      <c r="I78" s="19">
        <f t="shared" si="68"/>
        <v>0</v>
      </c>
      <c r="J78" s="20" t="e">
        <f t="shared" si="61"/>
        <v>#DIV/0!</v>
      </c>
      <c r="K78" s="21">
        <f t="shared" si="62"/>
        <v>1367</v>
      </c>
      <c r="L78" s="19" t="e">
        <f t="shared" si="63"/>
        <v>#DIV/0!</v>
      </c>
      <c r="M78" s="10">
        <v>70</v>
      </c>
      <c r="N78" s="19" t="e">
        <f t="shared" si="64"/>
        <v>#DIV/0!</v>
      </c>
      <c r="O78" s="10">
        <v>100</v>
      </c>
      <c r="P78" s="10">
        <v>200</v>
      </c>
      <c r="Q78" s="10">
        <v>200</v>
      </c>
      <c r="R78" s="9">
        <v>50</v>
      </c>
      <c r="S78" s="10">
        <v>100</v>
      </c>
      <c r="T78" s="10">
        <v>80</v>
      </c>
      <c r="U78" s="22">
        <f t="shared" si="65"/>
        <v>567</v>
      </c>
      <c r="V78" s="23">
        <v>0.05</v>
      </c>
      <c r="W78" s="22">
        <f t="shared" si="66"/>
        <v>540</v>
      </c>
      <c r="X78" s="22">
        <v>30</v>
      </c>
      <c r="Y78" s="22">
        <f t="shared" si="67"/>
        <v>510</v>
      </c>
      <c r="Z78" s="24">
        <v>0.02</v>
      </c>
      <c r="AA78" s="22">
        <v>500</v>
      </c>
    </row>
    <row r="79" spans="1:27" x14ac:dyDescent="0.2">
      <c r="A79" s="16" t="s">
        <v>166</v>
      </c>
      <c r="B79" s="22" t="s">
        <v>92</v>
      </c>
      <c r="C79" s="17"/>
      <c r="D79" s="17"/>
      <c r="E79" s="17"/>
      <c r="F79" s="18"/>
      <c r="G79" s="11" t="s">
        <v>108</v>
      </c>
      <c r="H79" s="12"/>
      <c r="I79" s="19">
        <f t="shared" si="68"/>
        <v>0</v>
      </c>
      <c r="J79" s="20" t="e">
        <f t="shared" si="61"/>
        <v>#DIV/0!</v>
      </c>
      <c r="K79" s="21">
        <f t="shared" si="62"/>
        <v>1367</v>
      </c>
      <c r="L79" s="19" t="e">
        <f t="shared" si="63"/>
        <v>#DIV/0!</v>
      </c>
      <c r="M79" s="10">
        <v>70</v>
      </c>
      <c r="N79" s="19" t="e">
        <f t="shared" si="64"/>
        <v>#DIV/0!</v>
      </c>
      <c r="O79" s="10">
        <v>100</v>
      </c>
      <c r="P79" s="10">
        <v>200</v>
      </c>
      <c r="Q79" s="10">
        <v>200</v>
      </c>
      <c r="R79" s="9">
        <v>50</v>
      </c>
      <c r="S79" s="10">
        <v>100</v>
      </c>
      <c r="T79" s="10">
        <v>80</v>
      </c>
      <c r="U79" s="22">
        <f t="shared" si="65"/>
        <v>567</v>
      </c>
      <c r="V79" s="23">
        <v>0.05</v>
      </c>
      <c r="W79" s="22">
        <f t="shared" si="66"/>
        <v>540</v>
      </c>
      <c r="X79" s="22">
        <v>30</v>
      </c>
      <c r="Y79" s="22">
        <f t="shared" si="67"/>
        <v>510</v>
      </c>
      <c r="Z79" s="24">
        <v>0.02</v>
      </c>
      <c r="AA79" s="22">
        <v>500</v>
      </c>
    </row>
    <row r="80" spans="1:27" x14ac:dyDescent="0.2">
      <c r="A80" s="16" t="s">
        <v>166</v>
      </c>
      <c r="B80" s="22" t="s">
        <v>92</v>
      </c>
      <c r="C80" s="17"/>
      <c r="D80" s="17"/>
      <c r="E80" s="17"/>
      <c r="F80" s="18"/>
      <c r="G80" s="11" t="s">
        <v>109</v>
      </c>
      <c r="H80" s="12"/>
      <c r="I80" s="19">
        <f t="shared" si="68"/>
        <v>0</v>
      </c>
      <c r="J80" s="20" t="e">
        <f t="shared" si="61"/>
        <v>#DIV/0!</v>
      </c>
      <c r="K80" s="21">
        <f t="shared" si="62"/>
        <v>1367</v>
      </c>
      <c r="L80" s="19" t="e">
        <f t="shared" si="63"/>
        <v>#DIV/0!</v>
      </c>
      <c r="M80" s="10">
        <v>70</v>
      </c>
      <c r="N80" s="19" t="e">
        <f t="shared" si="64"/>
        <v>#DIV/0!</v>
      </c>
      <c r="O80" s="10">
        <v>100</v>
      </c>
      <c r="P80" s="10">
        <v>200</v>
      </c>
      <c r="Q80" s="10">
        <v>200</v>
      </c>
      <c r="R80" s="9">
        <v>50</v>
      </c>
      <c r="S80" s="10">
        <v>100</v>
      </c>
      <c r="T80" s="10">
        <v>80</v>
      </c>
      <c r="U80" s="22">
        <f t="shared" si="65"/>
        <v>567</v>
      </c>
      <c r="V80" s="23">
        <v>0.05</v>
      </c>
      <c r="W80" s="22">
        <f t="shared" si="66"/>
        <v>540</v>
      </c>
      <c r="X80" s="22">
        <v>30</v>
      </c>
      <c r="Y80" s="22">
        <f t="shared" si="67"/>
        <v>510</v>
      </c>
      <c r="Z80" s="24">
        <v>0.02</v>
      </c>
      <c r="AA80" s="22">
        <v>500</v>
      </c>
    </row>
    <row r="81" spans="1:27" x14ac:dyDescent="0.2">
      <c r="A81" s="16" t="s">
        <v>166</v>
      </c>
      <c r="B81" s="22" t="s">
        <v>92</v>
      </c>
      <c r="C81" s="17"/>
      <c r="D81" s="17"/>
      <c r="E81" s="17"/>
      <c r="F81" s="18"/>
      <c r="G81" s="11" t="s">
        <v>110</v>
      </c>
      <c r="H81" s="12"/>
      <c r="I81" s="19">
        <f t="shared" si="68"/>
        <v>0</v>
      </c>
      <c r="J81" s="20" t="e">
        <f t="shared" si="61"/>
        <v>#DIV/0!</v>
      </c>
      <c r="K81" s="21">
        <f t="shared" si="62"/>
        <v>1367</v>
      </c>
      <c r="L81" s="19" t="e">
        <f t="shared" si="63"/>
        <v>#DIV/0!</v>
      </c>
      <c r="M81" s="10">
        <v>70</v>
      </c>
      <c r="N81" s="19" t="e">
        <f t="shared" si="64"/>
        <v>#DIV/0!</v>
      </c>
      <c r="O81" s="10">
        <v>100</v>
      </c>
      <c r="P81" s="10">
        <v>200</v>
      </c>
      <c r="Q81" s="10">
        <v>200</v>
      </c>
      <c r="R81" s="9">
        <v>50</v>
      </c>
      <c r="S81" s="10">
        <v>100</v>
      </c>
      <c r="T81" s="10">
        <v>80</v>
      </c>
      <c r="U81" s="22">
        <f t="shared" si="65"/>
        <v>567</v>
      </c>
      <c r="V81" s="23">
        <v>0.05</v>
      </c>
      <c r="W81" s="22">
        <f t="shared" si="66"/>
        <v>540</v>
      </c>
      <c r="X81" s="22">
        <v>30</v>
      </c>
      <c r="Y81" s="22">
        <f t="shared" si="67"/>
        <v>510</v>
      </c>
      <c r="Z81" s="24">
        <v>0.02</v>
      </c>
      <c r="AA81" s="22">
        <v>500</v>
      </c>
    </row>
    <row r="82" spans="1:27" x14ac:dyDescent="0.2">
      <c r="A82" s="16" t="s">
        <v>166</v>
      </c>
      <c r="B82" s="22" t="s">
        <v>92</v>
      </c>
      <c r="C82" s="17"/>
      <c r="D82" s="17"/>
      <c r="E82" s="17"/>
      <c r="F82" s="18"/>
      <c r="G82" s="15" t="s">
        <v>111</v>
      </c>
      <c r="H82" s="13"/>
      <c r="I82" s="19">
        <f t="shared" ref="I82:I106" si="69">K82*H82/1000</f>
        <v>0</v>
      </c>
      <c r="J82" s="20" t="e">
        <f t="shared" ref="J82:J106" si="70">1000/C82*F82</f>
        <v>#DIV/0!</v>
      </c>
      <c r="K82" s="21">
        <f t="shared" si="62"/>
        <v>1367</v>
      </c>
      <c r="L82" s="19" t="e">
        <f t="shared" si="63"/>
        <v>#DIV/0!</v>
      </c>
      <c r="M82" s="10">
        <v>70</v>
      </c>
      <c r="N82" s="19" t="e">
        <f t="shared" si="64"/>
        <v>#DIV/0!</v>
      </c>
      <c r="O82" s="10">
        <v>100</v>
      </c>
      <c r="P82" s="10">
        <v>200</v>
      </c>
      <c r="Q82" s="10">
        <v>200</v>
      </c>
      <c r="R82" s="9">
        <v>50</v>
      </c>
      <c r="S82" s="10">
        <v>100</v>
      </c>
      <c r="T82" s="10">
        <v>80</v>
      </c>
      <c r="U82" s="22">
        <f t="shared" ref="U82:U106" si="71">W82*(1+V82)</f>
        <v>567</v>
      </c>
      <c r="V82" s="23">
        <v>0.05</v>
      </c>
      <c r="W82" s="22">
        <f t="shared" ref="W82:W106" si="72">X82+Y82</f>
        <v>540</v>
      </c>
      <c r="X82" s="22">
        <v>30</v>
      </c>
      <c r="Y82" s="22">
        <f t="shared" ref="Y82:Y106" si="73">AA82*(1+Z82)</f>
        <v>510</v>
      </c>
      <c r="Z82" s="24">
        <v>0.02</v>
      </c>
      <c r="AA82" s="22">
        <v>500</v>
      </c>
    </row>
    <row r="83" spans="1:27" x14ac:dyDescent="0.2">
      <c r="A83" s="16" t="s">
        <v>166</v>
      </c>
      <c r="B83" s="22" t="s">
        <v>92</v>
      </c>
      <c r="C83" s="17"/>
      <c r="D83" s="17"/>
      <c r="E83" s="17"/>
      <c r="F83" s="18"/>
      <c r="G83" s="15" t="s">
        <v>112</v>
      </c>
      <c r="H83" s="13"/>
      <c r="I83" s="19">
        <f t="shared" si="69"/>
        <v>0</v>
      </c>
      <c r="J83" s="20" t="e">
        <f t="shared" si="70"/>
        <v>#DIV/0!</v>
      </c>
      <c r="K83" s="21">
        <f t="shared" si="62"/>
        <v>1367</v>
      </c>
      <c r="L83" s="19" t="e">
        <f t="shared" si="63"/>
        <v>#DIV/0!</v>
      </c>
      <c r="M83" s="10">
        <v>70</v>
      </c>
      <c r="N83" s="19" t="e">
        <f t="shared" si="64"/>
        <v>#DIV/0!</v>
      </c>
      <c r="O83" s="10">
        <v>100</v>
      </c>
      <c r="P83" s="10">
        <v>200</v>
      </c>
      <c r="Q83" s="10">
        <v>200</v>
      </c>
      <c r="R83" s="9">
        <v>50</v>
      </c>
      <c r="S83" s="10">
        <v>100</v>
      </c>
      <c r="T83" s="10">
        <v>80</v>
      </c>
      <c r="U83" s="22">
        <f t="shared" si="71"/>
        <v>567</v>
      </c>
      <c r="V83" s="23">
        <v>0.05</v>
      </c>
      <c r="W83" s="22">
        <f t="shared" si="72"/>
        <v>540</v>
      </c>
      <c r="X83" s="22">
        <v>30</v>
      </c>
      <c r="Y83" s="22">
        <f t="shared" si="73"/>
        <v>510</v>
      </c>
      <c r="Z83" s="24">
        <v>0.02</v>
      </c>
      <c r="AA83" s="22">
        <v>500</v>
      </c>
    </row>
    <row r="84" spans="1:27" x14ac:dyDescent="0.2">
      <c r="A84" s="16" t="s">
        <v>166</v>
      </c>
      <c r="B84" s="22" t="s">
        <v>92</v>
      </c>
      <c r="C84" s="17"/>
      <c r="D84" s="17"/>
      <c r="E84" s="17"/>
      <c r="F84" s="18"/>
      <c r="G84" s="15" t="s">
        <v>113</v>
      </c>
      <c r="H84" s="13"/>
      <c r="I84" s="19">
        <f t="shared" si="69"/>
        <v>0</v>
      </c>
      <c r="J84" s="20" t="e">
        <f t="shared" si="70"/>
        <v>#DIV/0!</v>
      </c>
      <c r="K84" s="21">
        <f t="shared" si="62"/>
        <v>1367</v>
      </c>
      <c r="L84" s="19" t="e">
        <f t="shared" si="63"/>
        <v>#DIV/0!</v>
      </c>
      <c r="M84" s="10">
        <v>70</v>
      </c>
      <c r="N84" s="19" t="e">
        <f t="shared" si="64"/>
        <v>#DIV/0!</v>
      </c>
      <c r="O84" s="10">
        <v>100</v>
      </c>
      <c r="P84" s="10">
        <v>200</v>
      </c>
      <c r="Q84" s="10">
        <v>200</v>
      </c>
      <c r="R84" s="9">
        <v>50</v>
      </c>
      <c r="S84" s="10">
        <v>100</v>
      </c>
      <c r="T84" s="10">
        <v>80</v>
      </c>
      <c r="U84" s="22">
        <f t="shared" si="71"/>
        <v>567</v>
      </c>
      <c r="V84" s="23">
        <v>0.05</v>
      </c>
      <c r="W84" s="22">
        <f t="shared" si="72"/>
        <v>540</v>
      </c>
      <c r="X84" s="22">
        <v>30</v>
      </c>
      <c r="Y84" s="22">
        <f t="shared" si="73"/>
        <v>510</v>
      </c>
      <c r="Z84" s="24">
        <v>0.02</v>
      </c>
      <c r="AA84" s="22">
        <v>500</v>
      </c>
    </row>
    <row r="85" spans="1:27" x14ac:dyDescent="0.2">
      <c r="A85" s="16" t="s">
        <v>166</v>
      </c>
      <c r="B85" s="22" t="s">
        <v>92</v>
      </c>
      <c r="C85" s="17"/>
      <c r="D85" s="17"/>
      <c r="E85" s="17"/>
      <c r="F85" s="18"/>
      <c r="G85" s="15" t="s">
        <v>114</v>
      </c>
      <c r="H85" s="13"/>
      <c r="I85" s="19">
        <f t="shared" si="69"/>
        <v>0</v>
      </c>
      <c r="J85" s="20" t="e">
        <f t="shared" si="70"/>
        <v>#DIV/0!</v>
      </c>
      <c r="K85" s="21">
        <f t="shared" si="62"/>
        <v>1367</v>
      </c>
      <c r="L85" s="19" t="e">
        <f t="shared" si="63"/>
        <v>#DIV/0!</v>
      </c>
      <c r="M85" s="10">
        <v>70</v>
      </c>
      <c r="N85" s="19" t="e">
        <f t="shared" si="64"/>
        <v>#DIV/0!</v>
      </c>
      <c r="O85" s="10">
        <v>100</v>
      </c>
      <c r="P85" s="10">
        <v>200</v>
      </c>
      <c r="Q85" s="10">
        <v>200</v>
      </c>
      <c r="R85" s="9">
        <v>50</v>
      </c>
      <c r="S85" s="10">
        <v>100</v>
      </c>
      <c r="T85" s="10">
        <v>80</v>
      </c>
      <c r="U85" s="22">
        <f t="shared" si="71"/>
        <v>567</v>
      </c>
      <c r="V85" s="23">
        <v>0.05</v>
      </c>
      <c r="W85" s="22">
        <f t="shared" si="72"/>
        <v>540</v>
      </c>
      <c r="X85" s="22">
        <v>30</v>
      </c>
      <c r="Y85" s="22">
        <f t="shared" si="73"/>
        <v>510</v>
      </c>
      <c r="Z85" s="24">
        <v>0.02</v>
      </c>
      <c r="AA85" s="22">
        <v>500</v>
      </c>
    </row>
    <row r="86" spans="1:27" x14ac:dyDescent="0.2">
      <c r="A86" s="16" t="s">
        <v>166</v>
      </c>
      <c r="B86" s="22" t="s">
        <v>92</v>
      </c>
      <c r="C86" s="17"/>
      <c r="D86" s="17"/>
      <c r="E86" s="17"/>
      <c r="F86" s="18"/>
      <c r="G86" s="15" t="s">
        <v>115</v>
      </c>
      <c r="H86" s="13"/>
      <c r="I86" s="19">
        <f t="shared" si="69"/>
        <v>0</v>
      </c>
      <c r="J86" s="20" t="e">
        <f t="shared" si="70"/>
        <v>#DIV/0!</v>
      </c>
      <c r="K86" s="21">
        <f t="shared" si="62"/>
        <v>1367</v>
      </c>
      <c r="L86" s="19" t="e">
        <f t="shared" si="63"/>
        <v>#DIV/0!</v>
      </c>
      <c r="M86" s="10">
        <v>70</v>
      </c>
      <c r="N86" s="19" t="e">
        <f t="shared" si="64"/>
        <v>#DIV/0!</v>
      </c>
      <c r="O86" s="10">
        <v>100</v>
      </c>
      <c r="P86" s="10">
        <v>200</v>
      </c>
      <c r="Q86" s="10">
        <v>200</v>
      </c>
      <c r="R86" s="9">
        <v>50</v>
      </c>
      <c r="S86" s="10">
        <v>100</v>
      </c>
      <c r="T86" s="10">
        <v>80</v>
      </c>
      <c r="U86" s="22">
        <f t="shared" si="71"/>
        <v>567</v>
      </c>
      <c r="V86" s="23">
        <v>0.05</v>
      </c>
      <c r="W86" s="22">
        <f t="shared" si="72"/>
        <v>540</v>
      </c>
      <c r="X86" s="22">
        <v>30</v>
      </c>
      <c r="Y86" s="22">
        <f t="shared" si="73"/>
        <v>510</v>
      </c>
      <c r="Z86" s="24">
        <v>0.02</v>
      </c>
      <c r="AA86" s="22">
        <v>500</v>
      </c>
    </row>
    <row r="87" spans="1:27" x14ac:dyDescent="0.2">
      <c r="A87" s="16" t="s">
        <v>166</v>
      </c>
      <c r="B87" s="22" t="s">
        <v>92</v>
      </c>
      <c r="C87" s="17"/>
      <c r="D87" s="17"/>
      <c r="E87" s="17"/>
      <c r="F87" s="18"/>
      <c r="G87" s="15" t="s">
        <v>116</v>
      </c>
      <c r="H87" s="13"/>
      <c r="I87" s="19">
        <f t="shared" si="69"/>
        <v>0</v>
      </c>
      <c r="J87" s="20" t="e">
        <f t="shared" si="70"/>
        <v>#DIV/0!</v>
      </c>
      <c r="K87" s="21">
        <f t="shared" si="62"/>
        <v>1367</v>
      </c>
      <c r="L87" s="19" t="e">
        <f t="shared" si="63"/>
        <v>#DIV/0!</v>
      </c>
      <c r="M87" s="10">
        <v>70</v>
      </c>
      <c r="N87" s="19" t="e">
        <f t="shared" si="64"/>
        <v>#DIV/0!</v>
      </c>
      <c r="O87" s="10">
        <v>100</v>
      </c>
      <c r="P87" s="10">
        <v>200</v>
      </c>
      <c r="Q87" s="10">
        <v>200</v>
      </c>
      <c r="R87" s="9">
        <v>50</v>
      </c>
      <c r="S87" s="10">
        <v>100</v>
      </c>
      <c r="T87" s="10">
        <v>80</v>
      </c>
      <c r="U87" s="22">
        <f t="shared" si="71"/>
        <v>567</v>
      </c>
      <c r="V87" s="23">
        <v>0.05</v>
      </c>
      <c r="W87" s="22">
        <f t="shared" si="72"/>
        <v>540</v>
      </c>
      <c r="X87" s="22">
        <v>30</v>
      </c>
      <c r="Y87" s="22">
        <f t="shared" si="73"/>
        <v>510</v>
      </c>
      <c r="Z87" s="24">
        <v>0.02</v>
      </c>
      <c r="AA87" s="22">
        <v>500</v>
      </c>
    </row>
    <row r="88" spans="1:27" x14ac:dyDescent="0.2">
      <c r="A88" s="16" t="s">
        <v>166</v>
      </c>
      <c r="B88" s="22" t="s">
        <v>92</v>
      </c>
      <c r="C88" s="17"/>
      <c r="D88" s="17"/>
      <c r="E88" s="17"/>
      <c r="F88" s="18"/>
      <c r="G88" s="15" t="s">
        <v>117</v>
      </c>
      <c r="H88" s="13"/>
      <c r="I88" s="19">
        <f t="shared" si="69"/>
        <v>0</v>
      </c>
      <c r="J88" s="20" t="e">
        <f t="shared" si="70"/>
        <v>#DIV/0!</v>
      </c>
      <c r="K88" s="21">
        <f t="shared" si="62"/>
        <v>1367</v>
      </c>
      <c r="L88" s="19" t="e">
        <f t="shared" si="63"/>
        <v>#DIV/0!</v>
      </c>
      <c r="M88" s="10">
        <v>70</v>
      </c>
      <c r="N88" s="19" t="e">
        <f t="shared" si="64"/>
        <v>#DIV/0!</v>
      </c>
      <c r="O88" s="10">
        <v>100</v>
      </c>
      <c r="P88" s="10">
        <v>200</v>
      </c>
      <c r="Q88" s="10">
        <v>200</v>
      </c>
      <c r="R88" s="9">
        <v>50</v>
      </c>
      <c r="S88" s="10">
        <v>100</v>
      </c>
      <c r="T88" s="10">
        <v>80</v>
      </c>
      <c r="U88" s="22">
        <f t="shared" si="71"/>
        <v>567</v>
      </c>
      <c r="V88" s="23">
        <v>0.05</v>
      </c>
      <c r="W88" s="22">
        <f t="shared" si="72"/>
        <v>540</v>
      </c>
      <c r="X88" s="22">
        <v>30</v>
      </c>
      <c r="Y88" s="22">
        <f t="shared" si="73"/>
        <v>510</v>
      </c>
      <c r="Z88" s="24">
        <v>0.02</v>
      </c>
      <c r="AA88" s="22">
        <v>500</v>
      </c>
    </row>
    <row r="89" spans="1:27" x14ac:dyDescent="0.2">
      <c r="A89" s="16" t="s">
        <v>166</v>
      </c>
      <c r="B89" s="22" t="s">
        <v>92</v>
      </c>
      <c r="C89" s="17"/>
      <c r="D89" s="17"/>
      <c r="E89" s="17"/>
      <c r="F89" s="18"/>
      <c r="G89" s="15" t="s">
        <v>118</v>
      </c>
      <c r="H89" s="13"/>
      <c r="I89" s="19">
        <f t="shared" si="69"/>
        <v>0</v>
      </c>
      <c r="J89" s="20" t="e">
        <f t="shared" si="70"/>
        <v>#DIV/0!</v>
      </c>
      <c r="K89" s="21">
        <f t="shared" si="62"/>
        <v>1367</v>
      </c>
      <c r="L89" s="19" t="e">
        <f t="shared" si="63"/>
        <v>#DIV/0!</v>
      </c>
      <c r="M89" s="10">
        <v>70</v>
      </c>
      <c r="N89" s="19" t="e">
        <f t="shared" si="64"/>
        <v>#DIV/0!</v>
      </c>
      <c r="O89" s="10">
        <v>100</v>
      </c>
      <c r="P89" s="10">
        <v>200</v>
      </c>
      <c r="Q89" s="10">
        <v>200</v>
      </c>
      <c r="R89" s="9">
        <v>50</v>
      </c>
      <c r="S89" s="10">
        <v>100</v>
      </c>
      <c r="T89" s="10">
        <v>80</v>
      </c>
      <c r="U89" s="22">
        <f t="shared" si="71"/>
        <v>567</v>
      </c>
      <c r="V89" s="23">
        <v>0.05</v>
      </c>
      <c r="W89" s="22">
        <f t="shared" si="72"/>
        <v>540</v>
      </c>
      <c r="X89" s="22">
        <v>30</v>
      </c>
      <c r="Y89" s="22">
        <f t="shared" si="73"/>
        <v>510</v>
      </c>
      <c r="Z89" s="24">
        <v>0.02</v>
      </c>
      <c r="AA89" s="22">
        <v>500</v>
      </c>
    </row>
    <row r="90" spans="1:27" x14ac:dyDescent="0.2">
      <c r="A90" s="16" t="s">
        <v>166</v>
      </c>
      <c r="B90" s="22" t="s">
        <v>92</v>
      </c>
      <c r="C90" s="17"/>
      <c r="D90" s="17"/>
      <c r="E90" s="17"/>
      <c r="F90" s="18"/>
      <c r="G90" s="15" t="s">
        <v>119</v>
      </c>
      <c r="H90" s="13"/>
      <c r="I90" s="19">
        <f t="shared" si="69"/>
        <v>0</v>
      </c>
      <c r="J90" s="20" t="e">
        <f t="shared" si="70"/>
        <v>#DIV/0!</v>
      </c>
      <c r="K90" s="21">
        <f t="shared" si="62"/>
        <v>1367</v>
      </c>
      <c r="L90" s="19" t="e">
        <f t="shared" si="63"/>
        <v>#DIV/0!</v>
      </c>
      <c r="M90" s="10">
        <v>70</v>
      </c>
      <c r="N90" s="19" t="e">
        <f t="shared" si="64"/>
        <v>#DIV/0!</v>
      </c>
      <c r="O90" s="10">
        <v>100</v>
      </c>
      <c r="P90" s="10">
        <v>200</v>
      </c>
      <c r="Q90" s="10">
        <v>200</v>
      </c>
      <c r="R90" s="9">
        <v>50</v>
      </c>
      <c r="S90" s="10">
        <v>100</v>
      </c>
      <c r="T90" s="10">
        <v>80</v>
      </c>
      <c r="U90" s="22">
        <f t="shared" si="71"/>
        <v>567</v>
      </c>
      <c r="V90" s="23">
        <v>0.05</v>
      </c>
      <c r="W90" s="22">
        <f t="shared" si="72"/>
        <v>540</v>
      </c>
      <c r="X90" s="22">
        <v>30</v>
      </c>
      <c r="Y90" s="22">
        <f t="shared" si="73"/>
        <v>510</v>
      </c>
      <c r="Z90" s="24">
        <v>0.02</v>
      </c>
      <c r="AA90" s="22">
        <v>500</v>
      </c>
    </row>
    <row r="91" spans="1:27" x14ac:dyDescent="0.2">
      <c r="A91" s="16" t="s">
        <v>166</v>
      </c>
      <c r="B91" s="22" t="s">
        <v>92</v>
      </c>
      <c r="C91" s="17"/>
      <c r="D91" s="17"/>
      <c r="E91" s="17"/>
      <c r="F91" s="18"/>
      <c r="G91" s="15" t="s">
        <v>120</v>
      </c>
      <c r="H91" s="13"/>
      <c r="I91" s="19">
        <f t="shared" si="69"/>
        <v>0</v>
      </c>
      <c r="J91" s="20" t="e">
        <f t="shared" si="70"/>
        <v>#DIV/0!</v>
      </c>
      <c r="K91" s="21">
        <f t="shared" si="62"/>
        <v>1367</v>
      </c>
      <c r="L91" s="19" t="e">
        <f t="shared" si="63"/>
        <v>#DIV/0!</v>
      </c>
      <c r="M91" s="10">
        <v>70</v>
      </c>
      <c r="N91" s="19" t="e">
        <f t="shared" si="64"/>
        <v>#DIV/0!</v>
      </c>
      <c r="O91" s="10">
        <v>100</v>
      </c>
      <c r="P91" s="10">
        <v>200</v>
      </c>
      <c r="Q91" s="10">
        <v>200</v>
      </c>
      <c r="R91" s="9">
        <v>50</v>
      </c>
      <c r="S91" s="10">
        <v>100</v>
      </c>
      <c r="T91" s="10">
        <v>80</v>
      </c>
      <c r="U91" s="22">
        <f t="shared" si="71"/>
        <v>567</v>
      </c>
      <c r="V91" s="23">
        <v>0.05</v>
      </c>
      <c r="W91" s="22">
        <f t="shared" si="72"/>
        <v>540</v>
      </c>
      <c r="X91" s="22">
        <v>30</v>
      </c>
      <c r="Y91" s="22">
        <f t="shared" si="73"/>
        <v>510</v>
      </c>
      <c r="Z91" s="24">
        <v>0.02</v>
      </c>
      <c r="AA91" s="22">
        <v>500</v>
      </c>
    </row>
    <row r="92" spans="1:27" x14ac:dyDescent="0.2">
      <c r="A92" s="16" t="s">
        <v>166</v>
      </c>
      <c r="B92" s="22" t="s">
        <v>92</v>
      </c>
      <c r="C92" s="17"/>
      <c r="D92" s="17"/>
      <c r="E92" s="17"/>
      <c r="F92" s="18"/>
      <c r="G92" s="15" t="s">
        <v>121</v>
      </c>
      <c r="H92" s="13"/>
      <c r="I92" s="19">
        <f t="shared" si="69"/>
        <v>0</v>
      </c>
      <c r="J92" s="20" t="e">
        <f t="shared" si="70"/>
        <v>#DIV/0!</v>
      </c>
      <c r="K92" s="21">
        <f t="shared" si="62"/>
        <v>1367</v>
      </c>
      <c r="L92" s="19" t="e">
        <f t="shared" si="63"/>
        <v>#DIV/0!</v>
      </c>
      <c r="M92" s="10">
        <v>70</v>
      </c>
      <c r="N92" s="19" t="e">
        <f t="shared" si="64"/>
        <v>#DIV/0!</v>
      </c>
      <c r="O92" s="10">
        <v>100</v>
      </c>
      <c r="P92" s="10">
        <v>200</v>
      </c>
      <c r="Q92" s="10">
        <v>200</v>
      </c>
      <c r="R92" s="9">
        <v>50</v>
      </c>
      <c r="S92" s="10">
        <v>100</v>
      </c>
      <c r="T92" s="10">
        <v>80</v>
      </c>
      <c r="U92" s="22">
        <f t="shared" si="71"/>
        <v>567</v>
      </c>
      <c r="V92" s="23">
        <v>0.05</v>
      </c>
      <c r="W92" s="22">
        <f t="shared" si="72"/>
        <v>540</v>
      </c>
      <c r="X92" s="22">
        <v>30</v>
      </c>
      <c r="Y92" s="22">
        <f t="shared" si="73"/>
        <v>510</v>
      </c>
      <c r="Z92" s="24">
        <v>0.02</v>
      </c>
      <c r="AA92" s="22">
        <v>500</v>
      </c>
    </row>
    <row r="93" spans="1:27" x14ac:dyDescent="0.2">
      <c r="A93" s="16" t="s">
        <v>166</v>
      </c>
      <c r="B93" s="22" t="s">
        <v>92</v>
      </c>
      <c r="C93" s="17"/>
      <c r="D93" s="17"/>
      <c r="E93" s="17"/>
      <c r="F93" s="18"/>
      <c r="G93" s="15" t="s">
        <v>122</v>
      </c>
      <c r="H93" s="13"/>
      <c r="I93" s="19">
        <f t="shared" si="69"/>
        <v>0</v>
      </c>
      <c r="J93" s="20" t="e">
        <f t="shared" si="70"/>
        <v>#DIV/0!</v>
      </c>
      <c r="K93" s="21">
        <f t="shared" si="62"/>
        <v>1367</v>
      </c>
      <c r="L93" s="19" t="e">
        <f t="shared" si="63"/>
        <v>#DIV/0!</v>
      </c>
      <c r="M93" s="10">
        <v>70</v>
      </c>
      <c r="N93" s="19" t="e">
        <f t="shared" si="64"/>
        <v>#DIV/0!</v>
      </c>
      <c r="O93" s="10">
        <v>100</v>
      </c>
      <c r="P93" s="10">
        <v>200</v>
      </c>
      <c r="Q93" s="10">
        <v>200</v>
      </c>
      <c r="R93" s="9">
        <v>50</v>
      </c>
      <c r="S93" s="10">
        <v>100</v>
      </c>
      <c r="T93" s="10">
        <v>80</v>
      </c>
      <c r="U93" s="22">
        <f t="shared" si="71"/>
        <v>567</v>
      </c>
      <c r="V93" s="23">
        <v>0.05</v>
      </c>
      <c r="W93" s="22">
        <f t="shared" si="72"/>
        <v>540</v>
      </c>
      <c r="X93" s="22">
        <v>30</v>
      </c>
      <c r="Y93" s="22">
        <f t="shared" si="73"/>
        <v>510</v>
      </c>
      <c r="Z93" s="24">
        <v>0.02</v>
      </c>
      <c r="AA93" s="22">
        <v>500</v>
      </c>
    </row>
    <row r="94" spans="1:27" x14ac:dyDescent="0.2">
      <c r="A94" s="16" t="s">
        <v>166</v>
      </c>
      <c r="B94" s="22" t="s">
        <v>92</v>
      </c>
      <c r="C94" s="17"/>
      <c r="D94" s="17"/>
      <c r="E94" s="17"/>
      <c r="F94" s="18"/>
      <c r="G94" s="15" t="s">
        <v>123</v>
      </c>
      <c r="H94" s="13"/>
      <c r="I94" s="19">
        <f t="shared" si="69"/>
        <v>0</v>
      </c>
      <c r="J94" s="20" t="e">
        <f t="shared" si="70"/>
        <v>#DIV/0!</v>
      </c>
      <c r="K94" s="21">
        <f t="shared" si="62"/>
        <v>1367</v>
      </c>
      <c r="L94" s="19" t="e">
        <f t="shared" si="63"/>
        <v>#DIV/0!</v>
      </c>
      <c r="M94" s="10">
        <v>70</v>
      </c>
      <c r="N94" s="19" t="e">
        <f t="shared" si="64"/>
        <v>#DIV/0!</v>
      </c>
      <c r="O94" s="10">
        <v>100</v>
      </c>
      <c r="P94" s="10">
        <v>200</v>
      </c>
      <c r="Q94" s="10">
        <v>200</v>
      </c>
      <c r="R94" s="9">
        <v>50</v>
      </c>
      <c r="S94" s="10">
        <v>100</v>
      </c>
      <c r="T94" s="10">
        <v>80</v>
      </c>
      <c r="U94" s="22">
        <f t="shared" si="71"/>
        <v>567</v>
      </c>
      <c r="V94" s="23">
        <v>0.05</v>
      </c>
      <c r="W94" s="22">
        <f t="shared" si="72"/>
        <v>540</v>
      </c>
      <c r="X94" s="22">
        <v>30</v>
      </c>
      <c r="Y94" s="22">
        <f t="shared" si="73"/>
        <v>510</v>
      </c>
      <c r="Z94" s="24">
        <v>0.02</v>
      </c>
      <c r="AA94" s="22">
        <v>500</v>
      </c>
    </row>
    <row r="95" spans="1:27" x14ac:dyDescent="0.2">
      <c r="A95" s="16" t="s">
        <v>166</v>
      </c>
      <c r="B95" s="22" t="s">
        <v>92</v>
      </c>
      <c r="C95" s="17"/>
      <c r="D95" s="17"/>
      <c r="E95" s="17"/>
      <c r="F95" s="18"/>
      <c r="G95" s="15" t="s">
        <v>124</v>
      </c>
      <c r="H95" s="13"/>
      <c r="I95" s="19">
        <f t="shared" si="69"/>
        <v>0</v>
      </c>
      <c r="J95" s="20" t="e">
        <f t="shared" si="70"/>
        <v>#DIV/0!</v>
      </c>
      <c r="K95" s="21">
        <f t="shared" si="62"/>
        <v>1367</v>
      </c>
      <c r="L95" s="19" t="e">
        <f t="shared" si="63"/>
        <v>#DIV/0!</v>
      </c>
      <c r="M95" s="10">
        <v>70</v>
      </c>
      <c r="N95" s="19" t="e">
        <f t="shared" si="64"/>
        <v>#DIV/0!</v>
      </c>
      <c r="O95" s="10">
        <v>100</v>
      </c>
      <c r="P95" s="10">
        <v>200</v>
      </c>
      <c r="Q95" s="10">
        <v>200</v>
      </c>
      <c r="R95" s="9">
        <v>50</v>
      </c>
      <c r="S95" s="10">
        <v>100</v>
      </c>
      <c r="T95" s="10">
        <v>80</v>
      </c>
      <c r="U95" s="22">
        <f t="shared" si="71"/>
        <v>567</v>
      </c>
      <c r="V95" s="23">
        <v>0.05</v>
      </c>
      <c r="W95" s="22">
        <f t="shared" si="72"/>
        <v>540</v>
      </c>
      <c r="X95" s="22">
        <v>30</v>
      </c>
      <c r="Y95" s="22">
        <f t="shared" si="73"/>
        <v>510</v>
      </c>
      <c r="Z95" s="24">
        <v>0.02</v>
      </c>
      <c r="AA95" s="22">
        <v>500</v>
      </c>
    </row>
    <row r="96" spans="1:27" x14ac:dyDescent="0.2">
      <c r="A96" s="16" t="s">
        <v>166</v>
      </c>
      <c r="B96" s="22" t="s">
        <v>92</v>
      </c>
      <c r="C96" s="17"/>
      <c r="D96" s="17"/>
      <c r="E96" s="17"/>
      <c r="F96" s="18"/>
      <c r="G96" s="15" t="s">
        <v>125</v>
      </c>
      <c r="H96" s="13"/>
      <c r="I96" s="19">
        <f t="shared" si="69"/>
        <v>0</v>
      </c>
      <c r="J96" s="20" t="e">
        <f t="shared" si="70"/>
        <v>#DIV/0!</v>
      </c>
      <c r="K96" s="21">
        <f t="shared" si="62"/>
        <v>1367</v>
      </c>
      <c r="L96" s="19" t="e">
        <f t="shared" si="63"/>
        <v>#DIV/0!</v>
      </c>
      <c r="M96" s="10">
        <v>70</v>
      </c>
      <c r="N96" s="19" t="e">
        <f t="shared" si="64"/>
        <v>#DIV/0!</v>
      </c>
      <c r="O96" s="10">
        <v>100</v>
      </c>
      <c r="P96" s="10">
        <v>200</v>
      </c>
      <c r="Q96" s="10">
        <v>200</v>
      </c>
      <c r="R96" s="9">
        <v>50</v>
      </c>
      <c r="S96" s="10">
        <v>100</v>
      </c>
      <c r="T96" s="10">
        <v>80</v>
      </c>
      <c r="U96" s="22">
        <f t="shared" si="71"/>
        <v>567</v>
      </c>
      <c r="V96" s="23">
        <v>0.05</v>
      </c>
      <c r="W96" s="22">
        <f t="shared" si="72"/>
        <v>540</v>
      </c>
      <c r="X96" s="22">
        <v>30</v>
      </c>
      <c r="Y96" s="22">
        <f t="shared" si="73"/>
        <v>510</v>
      </c>
      <c r="Z96" s="24">
        <v>0.02</v>
      </c>
      <c r="AA96" s="22">
        <v>500</v>
      </c>
    </row>
    <row r="97" spans="1:27" x14ac:dyDescent="0.2">
      <c r="A97" s="16" t="s">
        <v>166</v>
      </c>
      <c r="B97" s="22" t="s">
        <v>92</v>
      </c>
      <c r="C97" s="17"/>
      <c r="D97" s="17"/>
      <c r="E97" s="17"/>
      <c r="F97" s="18"/>
      <c r="G97" s="15" t="s">
        <v>126</v>
      </c>
      <c r="H97" s="13"/>
      <c r="I97" s="19">
        <f t="shared" si="69"/>
        <v>0</v>
      </c>
      <c r="J97" s="20" t="e">
        <f t="shared" si="70"/>
        <v>#DIV/0!</v>
      </c>
      <c r="K97" s="21">
        <f t="shared" si="62"/>
        <v>1367</v>
      </c>
      <c r="L97" s="19" t="e">
        <f t="shared" si="63"/>
        <v>#DIV/0!</v>
      </c>
      <c r="M97" s="10">
        <v>70</v>
      </c>
      <c r="N97" s="19" t="e">
        <f t="shared" si="64"/>
        <v>#DIV/0!</v>
      </c>
      <c r="O97" s="10">
        <v>100</v>
      </c>
      <c r="P97" s="10">
        <v>200</v>
      </c>
      <c r="Q97" s="10">
        <v>200</v>
      </c>
      <c r="R97" s="9">
        <v>50</v>
      </c>
      <c r="S97" s="10">
        <v>100</v>
      </c>
      <c r="T97" s="10">
        <v>80</v>
      </c>
      <c r="U97" s="22">
        <f t="shared" si="71"/>
        <v>567</v>
      </c>
      <c r="V97" s="23">
        <v>0.05</v>
      </c>
      <c r="W97" s="22">
        <f t="shared" si="72"/>
        <v>540</v>
      </c>
      <c r="X97" s="22">
        <v>30</v>
      </c>
      <c r="Y97" s="22">
        <f t="shared" si="73"/>
        <v>510</v>
      </c>
      <c r="Z97" s="24">
        <v>0.02</v>
      </c>
      <c r="AA97" s="22">
        <v>500</v>
      </c>
    </row>
    <row r="98" spans="1:27" x14ac:dyDescent="0.2">
      <c r="A98" s="16" t="s">
        <v>166</v>
      </c>
      <c r="B98" s="22" t="s">
        <v>92</v>
      </c>
      <c r="C98" s="17"/>
      <c r="D98" s="17"/>
      <c r="E98" s="17"/>
      <c r="F98" s="18"/>
      <c r="G98" s="15" t="s">
        <v>127</v>
      </c>
      <c r="H98" s="13"/>
      <c r="I98" s="19">
        <f t="shared" si="69"/>
        <v>0</v>
      </c>
      <c r="J98" s="20" t="e">
        <f t="shared" si="70"/>
        <v>#DIV/0!</v>
      </c>
      <c r="K98" s="21">
        <f t="shared" si="62"/>
        <v>1367</v>
      </c>
      <c r="L98" s="19" t="e">
        <f t="shared" si="63"/>
        <v>#DIV/0!</v>
      </c>
      <c r="M98" s="10">
        <v>70</v>
      </c>
      <c r="N98" s="19" t="e">
        <f t="shared" si="64"/>
        <v>#DIV/0!</v>
      </c>
      <c r="O98" s="10">
        <v>100</v>
      </c>
      <c r="P98" s="10">
        <v>200</v>
      </c>
      <c r="Q98" s="10">
        <v>200</v>
      </c>
      <c r="R98" s="9">
        <v>50</v>
      </c>
      <c r="S98" s="10">
        <v>100</v>
      </c>
      <c r="T98" s="10">
        <v>80</v>
      </c>
      <c r="U98" s="22">
        <f t="shared" si="71"/>
        <v>567</v>
      </c>
      <c r="V98" s="23">
        <v>0.05</v>
      </c>
      <c r="W98" s="22">
        <f t="shared" si="72"/>
        <v>540</v>
      </c>
      <c r="X98" s="22">
        <v>30</v>
      </c>
      <c r="Y98" s="22">
        <f t="shared" si="73"/>
        <v>510</v>
      </c>
      <c r="Z98" s="24">
        <v>0.02</v>
      </c>
      <c r="AA98" s="22">
        <v>500</v>
      </c>
    </row>
    <row r="99" spans="1:27" x14ac:dyDescent="0.2">
      <c r="A99" s="16" t="s">
        <v>166</v>
      </c>
      <c r="B99" s="22" t="s">
        <v>92</v>
      </c>
      <c r="C99" s="17"/>
      <c r="D99" s="17"/>
      <c r="E99" s="17"/>
      <c r="F99" s="18"/>
      <c r="G99" s="15" t="s">
        <v>128</v>
      </c>
      <c r="H99" s="13"/>
      <c r="I99" s="19">
        <f t="shared" si="69"/>
        <v>0</v>
      </c>
      <c r="J99" s="20" t="e">
        <f t="shared" si="70"/>
        <v>#DIV/0!</v>
      </c>
      <c r="K99" s="21">
        <f t="shared" si="62"/>
        <v>1367</v>
      </c>
      <c r="L99" s="19" t="e">
        <f t="shared" si="63"/>
        <v>#DIV/0!</v>
      </c>
      <c r="M99" s="10">
        <v>70</v>
      </c>
      <c r="N99" s="19" t="e">
        <f t="shared" si="64"/>
        <v>#DIV/0!</v>
      </c>
      <c r="O99" s="10">
        <v>100</v>
      </c>
      <c r="P99" s="10">
        <v>200</v>
      </c>
      <c r="Q99" s="10">
        <v>200</v>
      </c>
      <c r="R99" s="9">
        <v>50</v>
      </c>
      <c r="S99" s="10">
        <v>100</v>
      </c>
      <c r="T99" s="10">
        <v>80</v>
      </c>
      <c r="U99" s="22">
        <f t="shared" si="71"/>
        <v>567</v>
      </c>
      <c r="V99" s="23">
        <v>0.05</v>
      </c>
      <c r="W99" s="22">
        <f t="shared" si="72"/>
        <v>540</v>
      </c>
      <c r="X99" s="22">
        <v>30</v>
      </c>
      <c r="Y99" s="22">
        <f t="shared" si="73"/>
        <v>510</v>
      </c>
      <c r="Z99" s="24">
        <v>0.02</v>
      </c>
      <c r="AA99" s="22">
        <v>500</v>
      </c>
    </row>
    <row r="100" spans="1:27" x14ac:dyDescent="0.2">
      <c r="A100" s="16" t="s">
        <v>166</v>
      </c>
      <c r="B100" s="22" t="s">
        <v>92</v>
      </c>
      <c r="C100" s="17"/>
      <c r="D100" s="17"/>
      <c r="E100" s="17"/>
      <c r="F100" s="18"/>
      <c r="G100" s="15" t="s">
        <v>129</v>
      </c>
      <c r="H100" s="13"/>
      <c r="I100" s="19">
        <f t="shared" si="69"/>
        <v>0</v>
      </c>
      <c r="J100" s="20" t="e">
        <f t="shared" si="70"/>
        <v>#DIV/0!</v>
      </c>
      <c r="K100" s="21">
        <f t="shared" si="62"/>
        <v>1367</v>
      </c>
      <c r="L100" s="19" t="e">
        <f t="shared" si="63"/>
        <v>#DIV/0!</v>
      </c>
      <c r="M100" s="10">
        <v>70</v>
      </c>
      <c r="N100" s="19" t="e">
        <f t="shared" si="64"/>
        <v>#DIV/0!</v>
      </c>
      <c r="O100" s="10">
        <v>100</v>
      </c>
      <c r="P100" s="10">
        <v>200</v>
      </c>
      <c r="Q100" s="10">
        <v>200</v>
      </c>
      <c r="R100" s="9">
        <v>50</v>
      </c>
      <c r="S100" s="10">
        <v>100</v>
      </c>
      <c r="T100" s="10">
        <v>80</v>
      </c>
      <c r="U100" s="22">
        <f t="shared" si="71"/>
        <v>567</v>
      </c>
      <c r="V100" s="23">
        <v>0.05</v>
      </c>
      <c r="W100" s="22">
        <f t="shared" si="72"/>
        <v>540</v>
      </c>
      <c r="X100" s="22">
        <v>30</v>
      </c>
      <c r="Y100" s="22">
        <f t="shared" si="73"/>
        <v>510</v>
      </c>
      <c r="Z100" s="24">
        <v>0.02</v>
      </c>
      <c r="AA100" s="22">
        <v>500</v>
      </c>
    </row>
    <row r="101" spans="1:27" x14ac:dyDescent="0.2">
      <c r="A101" s="16" t="s">
        <v>166</v>
      </c>
      <c r="B101" s="22" t="s">
        <v>92</v>
      </c>
      <c r="C101" s="17"/>
      <c r="D101" s="17"/>
      <c r="E101" s="17"/>
      <c r="F101" s="18"/>
      <c r="G101" s="15" t="s">
        <v>130</v>
      </c>
      <c r="H101" s="13"/>
      <c r="I101" s="19">
        <f t="shared" si="69"/>
        <v>0</v>
      </c>
      <c r="J101" s="20" t="e">
        <f t="shared" si="70"/>
        <v>#DIV/0!</v>
      </c>
      <c r="K101" s="21">
        <f t="shared" si="62"/>
        <v>1367</v>
      </c>
      <c r="L101" s="19" t="e">
        <f t="shared" si="63"/>
        <v>#DIV/0!</v>
      </c>
      <c r="M101" s="10">
        <v>70</v>
      </c>
      <c r="N101" s="19" t="e">
        <f t="shared" si="64"/>
        <v>#DIV/0!</v>
      </c>
      <c r="O101" s="10">
        <v>100</v>
      </c>
      <c r="P101" s="10">
        <v>200</v>
      </c>
      <c r="Q101" s="10">
        <v>200</v>
      </c>
      <c r="R101" s="9">
        <v>50</v>
      </c>
      <c r="S101" s="10">
        <v>100</v>
      </c>
      <c r="T101" s="10">
        <v>80</v>
      </c>
      <c r="U101" s="22">
        <f t="shared" si="71"/>
        <v>567</v>
      </c>
      <c r="V101" s="23">
        <v>0.05</v>
      </c>
      <c r="W101" s="22">
        <f t="shared" si="72"/>
        <v>540</v>
      </c>
      <c r="X101" s="22">
        <v>30</v>
      </c>
      <c r="Y101" s="22">
        <f t="shared" si="73"/>
        <v>510</v>
      </c>
      <c r="Z101" s="24">
        <v>0.02</v>
      </c>
      <c r="AA101" s="22">
        <v>500</v>
      </c>
    </row>
    <row r="102" spans="1:27" x14ac:dyDescent="0.2">
      <c r="A102" s="16" t="s">
        <v>166</v>
      </c>
      <c r="B102" s="22" t="s">
        <v>92</v>
      </c>
      <c r="C102" s="17"/>
      <c r="D102" s="17"/>
      <c r="E102" s="17"/>
      <c r="F102" s="18"/>
      <c r="G102" s="15" t="s">
        <v>131</v>
      </c>
      <c r="H102" s="13"/>
      <c r="I102" s="19">
        <f t="shared" si="69"/>
        <v>0</v>
      </c>
      <c r="J102" s="20" t="e">
        <f t="shared" si="70"/>
        <v>#DIV/0!</v>
      </c>
      <c r="K102" s="21">
        <f t="shared" si="62"/>
        <v>1367</v>
      </c>
      <c r="L102" s="19" t="e">
        <f t="shared" si="63"/>
        <v>#DIV/0!</v>
      </c>
      <c r="M102" s="10">
        <v>70</v>
      </c>
      <c r="N102" s="19" t="e">
        <f t="shared" si="64"/>
        <v>#DIV/0!</v>
      </c>
      <c r="O102" s="10">
        <v>100</v>
      </c>
      <c r="P102" s="10">
        <v>200</v>
      </c>
      <c r="Q102" s="10">
        <v>200</v>
      </c>
      <c r="R102" s="9">
        <v>50</v>
      </c>
      <c r="S102" s="10">
        <v>100</v>
      </c>
      <c r="T102" s="10">
        <v>80</v>
      </c>
      <c r="U102" s="22">
        <f t="shared" si="71"/>
        <v>567</v>
      </c>
      <c r="V102" s="23">
        <v>0.05</v>
      </c>
      <c r="W102" s="22">
        <f t="shared" si="72"/>
        <v>540</v>
      </c>
      <c r="X102" s="22">
        <v>30</v>
      </c>
      <c r="Y102" s="22">
        <f t="shared" si="73"/>
        <v>510</v>
      </c>
      <c r="Z102" s="24">
        <v>0.02</v>
      </c>
      <c r="AA102" s="22">
        <v>500</v>
      </c>
    </row>
    <row r="103" spans="1:27" x14ac:dyDescent="0.2">
      <c r="A103" s="16" t="s">
        <v>166</v>
      </c>
      <c r="B103" s="22" t="s">
        <v>92</v>
      </c>
      <c r="C103" s="17"/>
      <c r="D103" s="17"/>
      <c r="E103" s="17"/>
      <c r="F103" s="18"/>
      <c r="G103" s="15" t="s">
        <v>132</v>
      </c>
      <c r="H103" s="13"/>
      <c r="I103" s="19">
        <f t="shared" si="69"/>
        <v>0</v>
      </c>
      <c r="J103" s="20" t="e">
        <f t="shared" si="70"/>
        <v>#DIV/0!</v>
      </c>
      <c r="K103" s="21">
        <f t="shared" si="62"/>
        <v>1367</v>
      </c>
      <c r="L103" s="19" t="e">
        <f t="shared" si="63"/>
        <v>#DIV/0!</v>
      </c>
      <c r="M103" s="10">
        <v>70</v>
      </c>
      <c r="N103" s="19" t="e">
        <f t="shared" si="64"/>
        <v>#DIV/0!</v>
      </c>
      <c r="O103" s="10">
        <v>100</v>
      </c>
      <c r="P103" s="10">
        <v>200</v>
      </c>
      <c r="Q103" s="10">
        <v>200</v>
      </c>
      <c r="R103" s="9">
        <v>50</v>
      </c>
      <c r="S103" s="10">
        <v>100</v>
      </c>
      <c r="T103" s="10">
        <v>80</v>
      </c>
      <c r="U103" s="22">
        <f t="shared" si="71"/>
        <v>567</v>
      </c>
      <c r="V103" s="23">
        <v>0.05</v>
      </c>
      <c r="W103" s="22">
        <f t="shared" si="72"/>
        <v>540</v>
      </c>
      <c r="X103" s="22">
        <v>30</v>
      </c>
      <c r="Y103" s="22">
        <f t="shared" si="73"/>
        <v>510</v>
      </c>
      <c r="Z103" s="24">
        <v>0.02</v>
      </c>
      <c r="AA103" s="22">
        <v>500</v>
      </c>
    </row>
    <row r="104" spans="1:27" x14ac:dyDescent="0.2">
      <c r="A104" s="16" t="s">
        <v>166</v>
      </c>
      <c r="B104" s="22" t="s">
        <v>92</v>
      </c>
      <c r="C104" s="17"/>
      <c r="D104" s="17"/>
      <c r="E104" s="17"/>
      <c r="F104" s="18"/>
      <c r="G104" s="15" t="s">
        <v>133</v>
      </c>
      <c r="H104" s="13"/>
      <c r="I104" s="19">
        <f t="shared" si="69"/>
        <v>0</v>
      </c>
      <c r="J104" s="20" t="e">
        <f t="shared" si="70"/>
        <v>#DIV/0!</v>
      </c>
      <c r="K104" s="21">
        <f t="shared" si="62"/>
        <v>1367</v>
      </c>
      <c r="L104" s="19" t="e">
        <f t="shared" si="63"/>
        <v>#DIV/0!</v>
      </c>
      <c r="M104" s="10">
        <v>70</v>
      </c>
      <c r="N104" s="19" t="e">
        <f t="shared" si="64"/>
        <v>#DIV/0!</v>
      </c>
      <c r="O104" s="10">
        <v>100</v>
      </c>
      <c r="P104" s="10">
        <v>200</v>
      </c>
      <c r="Q104" s="10">
        <v>200</v>
      </c>
      <c r="R104" s="9">
        <v>50</v>
      </c>
      <c r="S104" s="10">
        <v>100</v>
      </c>
      <c r="T104" s="10">
        <v>80</v>
      </c>
      <c r="U104" s="22">
        <f t="shared" si="71"/>
        <v>567</v>
      </c>
      <c r="V104" s="23">
        <v>0.05</v>
      </c>
      <c r="W104" s="22">
        <f t="shared" si="72"/>
        <v>540</v>
      </c>
      <c r="X104" s="22">
        <v>30</v>
      </c>
      <c r="Y104" s="22">
        <f t="shared" si="73"/>
        <v>510</v>
      </c>
      <c r="Z104" s="24">
        <v>0.02</v>
      </c>
      <c r="AA104" s="22">
        <v>500</v>
      </c>
    </row>
    <row r="105" spans="1:27" x14ac:dyDescent="0.2">
      <c r="A105" s="16" t="s">
        <v>166</v>
      </c>
      <c r="B105" s="22" t="s">
        <v>92</v>
      </c>
      <c r="C105" s="17"/>
      <c r="D105" s="17"/>
      <c r="E105" s="17"/>
      <c r="F105" s="18"/>
      <c r="G105" s="15" t="s">
        <v>134</v>
      </c>
      <c r="H105" s="13"/>
      <c r="I105" s="19">
        <f t="shared" si="69"/>
        <v>0</v>
      </c>
      <c r="J105" s="20" t="e">
        <f t="shared" si="70"/>
        <v>#DIV/0!</v>
      </c>
      <c r="K105" s="21">
        <f t="shared" si="62"/>
        <v>1367</v>
      </c>
      <c r="L105" s="19" t="e">
        <f t="shared" si="63"/>
        <v>#DIV/0!</v>
      </c>
      <c r="M105" s="10">
        <v>70</v>
      </c>
      <c r="N105" s="19" t="e">
        <f t="shared" si="64"/>
        <v>#DIV/0!</v>
      </c>
      <c r="O105" s="10">
        <v>100</v>
      </c>
      <c r="P105" s="10">
        <v>200</v>
      </c>
      <c r="Q105" s="10">
        <v>200</v>
      </c>
      <c r="R105" s="9">
        <v>50</v>
      </c>
      <c r="S105" s="10">
        <v>100</v>
      </c>
      <c r="T105" s="10">
        <v>80</v>
      </c>
      <c r="U105" s="22">
        <f t="shared" si="71"/>
        <v>567</v>
      </c>
      <c r="V105" s="23">
        <v>0.05</v>
      </c>
      <c r="W105" s="22">
        <f t="shared" si="72"/>
        <v>540</v>
      </c>
      <c r="X105" s="22">
        <v>30</v>
      </c>
      <c r="Y105" s="22">
        <f t="shared" si="73"/>
        <v>510</v>
      </c>
      <c r="Z105" s="24">
        <v>0.02</v>
      </c>
      <c r="AA105" s="22">
        <v>500</v>
      </c>
    </row>
    <row r="106" spans="1:27" x14ac:dyDescent="0.2">
      <c r="A106" s="16" t="s">
        <v>166</v>
      </c>
      <c r="B106" s="22" t="s">
        <v>92</v>
      </c>
      <c r="C106" s="17"/>
      <c r="D106" s="17"/>
      <c r="E106" s="17"/>
      <c r="F106" s="18"/>
      <c r="G106" s="15" t="s">
        <v>135</v>
      </c>
      <c r="H106" s="13"/>
      <c r="I106" s="19">
        <f t="shared" si="69"/>
        <v>0</v>
      </c>
      <c r="J106" s="20" t="e">
        <f t="shared" si="70"/>
        <v>#DIV/0!</v>
      </c>
      <c r="K106" s="21">
        <f t="shared" si="62"/>
        <v>1367</v>
      </c>
      <c r="L106" s="19" t="e">
        <f t="shared" si="63"/>
        <v>#DIV/0!</v>
      </c>
      <c r="M106" s="10">
        <v>70</v>
      </c>
      <c r="N106" s="19" t="e">
        <f t="shared" si="64"/>
        <v>#DIV/0!</v>
      </c>
      <c r="O106" s="10">
        <v>100</v>
      </c>
      <c r="P106" s="10">
        <v>200</v>
      </c>
      <c r="Q106" s="10">
        <v>200</v>
      </c>
      <c r="R106" s="9">
        <v>50</v>
      </c>
      <c r="S106" s="10">
        <v>100</v>
      </c>
      <c r="T106" s="10">
        <v>80</v>
      </c>
      <c r="U106" s="22">
        <f t="shared" si="71"/>
        <v>567</v>
      </c>
      <c r="V106" s="23">
        <v>0.05</v>
      </c>
      <c r="W106" s="22">
        <f t="shared" si="72"/>
        <v>540</v>
      </c>
      <c r="X106" s="22">
        <v>30</v>
      </c>
      <c r="Y106" s="22">
        <f t="shared" si="73"/>
        <v>510</v>
      </c>
      <c r="Z106" s="24">
        <v>0.02</v>
      </c>
      <c r="AA106" s="22">
        <v>500</v>
      </c>
    </row>
    <row r="107" spans="1:27" s="38" customFormat="1" x14ac:dyDescent="0.2">
      <c r="A107" s="35" t="s">
        <v>167</v>
      </c>
      <c r="B107" s="35" t="s">
        <v>136</v>
      </c>
      <c r="C107" s="30"/>
      <c r="D107" s="30"/>
      <c r="E107" s="30"/>
      <c r="F107" s="31"/>
      <c r="G107" s="39" t="s">
        <v>93</v>
      </c>
      <c r="H107" s="39"/>
      <c r="I107" s="33">
        <f t="shared" ref="I107:I109" si="74">K107*H107/1000</f>
        <v>0</v>
      </c>
      <c r="J107" s="34" t="e">
        <f t="shared" ref="J107:J109" si="75">1000/C107*F107</f>
        <v>#DIV/0!</v>
      </c>
      <c r="K107" s="3">
        <f t="shared" ref="K107:K109" si="76">M107+O107+P107+Q107+R107+S107+T107+U107</f>
        <v>1367</v>
      </c>
      <c r="L107" s="33" t="e">
        <f t="shared" ref="L107:L109" si="77">M107/(1000/H107)</f>
        <v>#DIV/0!</v>
      </c>
      <c r="M107" s="10">
        <v>70</v>
      </c>
      <c r="N107" s="33" t="e">
        <f t="shared" ref="N107:N109" si="78">O107/(1000/H107)</f>
        <v>#DIV/0!</v>
      </c>
      <c r="O107" s="10">
        <v>100</v>
      </c>
      <c r="P107" s="3">
        <v>200</v>
      </c>
      <c r="Q107" s="3">
        <v>200</v>
      </c>
      <c r="R107" s="9">
        <v>50</v>
      </c>
      <c r="S107" s="10">
        <v>100</v>
      </c>
      <c r="T107" s="10">
        <v>80</v>
      </c>
      <c r="U107" s="35">
        <f t="shared" ref="U107:U109" si="79">W107*(1+V107)</f>
        <v>567</v>
      </c>
      <c r="V107" s="36">
        <v>0.05</v>
      </c>
      <c r="W107" s="35">
        <f t="shared" ref="W107:W109" si="80">X107+Y107</f>
        <v>540</v>
      </c>
      <c r="X107" s="22">
        <v>30</v>
      </c>
      <c r="Y107" s="35">
        <f t="shared" ref="Y107:Y109" si="81">AA107*(1+Z107)</f>
        <v>510</v>
      </c>
      <c r="Z107" s="37">
        <v>0.02</v>
      </c>
      <c r="AA107" s="22">
        <v>500</v>
      </c>
    </row>
    <row r="108" spans="1:27" x14ac:dyDescent="0.2">
      <c r="A108" s="22" t="s">
        <v>167</v>
      </c>
      <c r="B108" s="14" t="s">
        <v>136</v>
      </c>
      <c r="C108" s="17"/>
      <c r="D108" s="17"/>
      <c r="E108" s="17"/>
      <c r="F108" s="18"/>
      <c r="G108" s="11" t="s">
        <v>137</v>
      </c>
      <c r="H108" s="11"/>
      <c r="I108" s="19">
        <f t="shared" si="74"/>
        <v>0</v>
      </c>
      <c r="J108" s="20" t="e">
        <f t="shared" si="75"/>
        <v>#DIV/0!</v>
      </c>
      <c r="K108" s="21">
        <f t="shared" si="76"/>
        <v>1367</v>
      </c>
      <c r="L108" s="19" t="e">
        <f t="shared" si="77"/>
        <v>#DIV/0!</v>
      </c>
      <c r="M108" s="10">
        <v>70</v>
      </c>
      <c r="N108" s="19" t="e">
        <f t="shared" si="78"/>
        <v>#DIV/0!</v>
      </c>
      <c r="O108" s="10">
        <v>100</v>
      </c>
      <c r="P108" s="10">
        <v>200</v>
      </c>
      <c r="Q108" s="10">
        <v>200</v>
      </c>
      <c r="R108" s="9">
        <v>50</v>
      </c>
      <c r="S108" s="10">
        <v>100</v>
      </c>
      <c r="T108" s="10">
        <v>80</v>
      </c>
      <c r="U108" s="22">
        <f t="shared" si="79"/>
        <v>567</v>
      </c>
      <c r="V108" s="23">
        <v>0.05</v>
      </c>
      <c r="W108" s="22">
        <f t="shared" si="80"/>
        <v>540</v>
      </c>
      <c r="X108" s="22">
        <v>30</v>
      </c>
      <c r="Y108" s="22">
        <f t="shared" si="81"/>
        <v>510</v>
      </c>
      <c r="Z108" s="24">
        <v>0.02</v>
      </c>
      <c r="AA108" s="22">
        <v>500</v>
      </c>
    </row>
    <row r="109" spans="1:27" x14ac:dyDescent="0.2">
      <c r="A109" s="22" t="s">
        <v>167</v>
      </c>
      <c r="B109" s="14" t="s">
        <v>136</v>
      </c>
      <c r="C109" s="17"/>
      <c r="D109" s="17"/>
      <c r="E109" s="17"/>
      <c r="F109" s="18"/>
      <c r="G109" s="15" t="s">
        <v>138</v>
      </c>
      <c r="H109" s="15"/>
      <c r="I109" s="19">
        <f t="shared" si="74"/>
        <v>0</v>
      </c>
      <c r="J109" s="20" t="e">
        <f t="shared" si="75"/>
        <v>#DIV/0!</v>
      </c>
      <c r="K109" s="21">
        <f t="shared" si="76"/>
        <v>1367</v>
      </c>
      <c r="L109" s="19" t="e">
        <f t="shared" si="77"/>
        <v>#DIV/0!</v>
      </c>
      <c r="M109" s="10">
        <v>70</v>
      </c>
      <c r="N109" s="19" t="e">
        <f t="shared" si="78"/>
        <v>#DIV/0!</v>
      </c>
      <c r="O109" s="10">
        <v>100</v>
      </c>
      <c r="P109" s="10">
        <v>200</v>
      </c>
      <c r="Q109" s="10">
        <v>200</v>
      </c>
      <c r="R109" s="9">
        <v>50</v>
      </c>
      <c r="S109" s="10">
        <v>100</v>
      </c>
      <c r="T109" s="10">
        <v>80</v>
      </c>
      <c r="U109" s="22">
        <f t="shared" si="79"/>
        <v>567</v>
      </c>
      <c r="V109" s="23">
        <v>0.05</v>
      </c>
      <c r="W109" s="22">
        <f t="shared" si="80"/>
        <v>540</v>
      </c>
      <c r="X109" s="22">
        <v>30</v>
      </c>
      <c r="Y109" s="22">
        <f t="shared" si="81"/>
        <v>510</v>
      </c>
      <c r="Z109" s="24">
        <v>0.02</v>
      </c>
      <c r="AA109" s="22">
        <v>500</v>
      </c>
    </row>
    <row r="110" spans="1:27" s="38" customFormat="1" x14ac:dyDescent="0.2">
      <c r="A110" s="29" t="s">
        <v>168</v>
      </c>
      <c r="B110" s="32" t="s">
        <v>95</v>
      </c>
      <c r="C110" s="30"/>
      <c r="D110" s="30"/>
      <c r="E110" s="30"/>
      <c r="F110" s="31"/>
      <c r="G110" s="41" t="s">
        <v>96</v>
      </c>
      <c r="H110" s="42"/>
      <c r="I110" s="33">
        <f t="shared" si="68"/>
        <v>0</v>
      </c>
      <c r="J110" s="34" t="e">
        <f t="shared" si="61"/>
        <v>#DIV/0!</v>
      </c>
      <c r="K110" s="3">
        <f t="shared" si="62"/>
        <v>1367</v>
      </c>
      <c r="L110" s="33" t="e">
        <f t="shared" si="63"/>
        <v>#DIV/0!</v>
      </c>
      <c r="M110" s="10">
        <v>70</v>
      </c>
      <c r="N110" s="33" t="e">
        <f t="shared" si="64"/>
        <v>#DIV/0!</v>
      </c>
      <c r="O110" s="10">
        <v>100</v>
      </c>
      <c r="P110" s="3">
        <v>200</v>
      </c>
      <c r="Q110" s="3">
        <v>200</v>
      </c>
      <c r="R110" s="9">
        <v>50</v>
      </c>
      <c r="S110" s="10">
        <v>100</v>
      </c>
      <c r="T110" s="10">
        <v>80</v>
      </c>
      <c r="U110" s="35">
        <f t="shared" si="65"/>
        <v>567</v>
      </c>
      <c r="V110" s="36">
        <v>0.05</v>
      </c>
      <c r="W110" s="35">
        <f t="shared" si="66"/>
        <v>540</v>
      </c>
      <c r="X110" s="22">
        <v>30</v>
      </c>
      <c r="Y110" s="35">
        <f t="shared" si="67"/>
        <v>510</v>
      </c>
      <c r="Z110" s="37">
        <v>0.02</v>
      </c>
      <c r="AA110" s="22">
        <v>500</v>
      </c>
    </row>
    <row r="111" spans="1:27" s="38" customFormat="1" x14ac:dyDescent="0.2">
      <c r="A111" s="29" t="s">
        <v>169</v>
      </c>
      <c r="B111" s="32" t="s">
        <v>97</v>
      </c>
      <c r="C111" s="30"/>
      <c r="D111" s="30"/>
      <c r="E111" s="30"/>
      <c r="F111" s="31"/>
      <c r="G111" s="41" t="s">
        <v>96</v>
      </c>
      <c r="H111" s="42"/>
      <c r="I111" s="33">
        <f t="shared" si="68"/>
        <v>0</v>
      </c>
      <c r="J111" s="34" t="e">
        <f t="shared" si="61"/>
        <v>#DIV/0!</v>
      </c>
      <c r="K111" s="3">
        <f t="shared" si="62"/>
        <v>1367</v>
      </c>
      <c r="L111" s="33" t="e">
        <f t="shared" si="63"/>
        <v>#DIV/0!</v>
      </c>
      <c r="M111" s="10">
        <v>70</v>
      </c>
      <c r="N111" s="33" t="e">
        <f t="shared" si="64"/>
        <v>#DIV/0!</v>
      </c>
      <c r="O111" s="10">
        <v>100</v>
      </c>
      <c r="P111" s="3">
        <v>200</v>
      </c>
      <c r="Q111" s="3">
        <v>200</v>
      </c>
      <c r="R111" s="9">
        <v>50</v>
      </c>
      <c r="S111" s="10">
        <v>100</v>
      </c>
      <c r="T111" s="10">
        <v>80</v>
      </c>
      <c r="U111" s="35">
        <f t="shared" si="65"/>
        <v>567</v>
      </c>
      <c r="V111" s="36">
        <v>0.05</v>
      </c>
      <c r="W111" s="35">
        <f t="shared" si="66"/>
        <v>540</v>
      </c>
      <c r="X111" s="22">
        <v>30</v>
      </c>
      <c r="Y111" s="35">
        <f t="shared" si="67"/>
        <v>510</v>
      </c>
      <c r="Z111" s="37">
        <v>0.02</v>
      </c>
      <c r="AA111" s="22">
        <v>500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2019-03-29T02:33:58Z</dcterms:created>
  <dcterms:modified xsi:type="dcterms:W3CDTF">2019-04-04T06:57:37Z</dcterms:modified>
</cp:coreProperties>
</file>