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-120" yWindow="-120" windowWidth="24240" windowHeight="13740"/>
  </bookViews>
  <sheets>
    <sheet name="8.1B" sheetId="1" r:id="rId1"/>
    <sheet name="8.2B" sheetId="4" r:id="rId2"/>
    <sheet name="8.3D" sheetId="5" r:id="rId3"/>
    <sheet name="8.4G" sheetId="6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9" i="6" l="1"/>
  <c r="C19" i="6"/>
  <c r="B19" i="6"/>
  <c r="C17" i="6"/>
  <c r="B17" i="6"/>
  <c r="F15" i="5"/>
  <c r="F16" i="5"/>
  <c r="F17" i="5"/>
  <c r="F18" i="5"/>
  <c r="F8" i="5"/>
  <c r="F7" i="5"/>
  <c r="F6" i="5"/>
  <c r="E6" i="5"/>
  <c r="E7" i="5"/>
  <c r="E9" i="5" s="1"/>
  <c r="E8" i="5"/>
  <c r="F9" i="5" l="1"/>
  <c r="E17" i="5"/>
  <c r="E15" i="5"/>
  <c r="E16" i="5"/>
  <c r="F28" i="4"/>
  <c r="F27" i="4"/>
  <c r="F26" i="4"/>
  <c r="F3" i="4"/>
  <c r="F4" i="4"/>
  <c r="F5" i="4"/>
  <c r="F6" i="4"/>
  <c r="F7" i="4"/>
  <c r="F8" i="4"/>
  <c r="F9" i="4" s="1"/>
  <c r="F23" i="4"/>
  <c r="F24" i="4"/>
  <c r="F25" i="4"/>
  <c r="E18" i="5" l="1"/>
  <c r="F29" i="4"/>
  <c r="F25" i="1"/>
  <c r="F24" i="1"/>
  <c r="F23" i="1"/>
  <c r="F3" i="1"/>
  <c r="F5" i="1"/>
  <c r="F4" i="1"/>
</calcChain>
</file>

<file path=xl/sharedStrings.xml><?xml version="1.0" encoding="utf-8"?>
<sst xmlns="http://schemas.openxmlformats.org/spreadsheetml/2006/main" count="434" uniqueCount="46">
  <si>
    <t>Diet</t>
  </si>
  <si>
    <t>Wtloss</t>
  </si>
  <si>
    <t>A</t>
  </si>
  <si>
    <t>Diet A</t>
  </si>
  <si>
    <t>n</t>
  </si>
  <si>
    <t>Mean</t>
  </si>
  <si>
    <t>SD</t>
  </si>
  <si>
    <t>Diet B</t>
  </si>
  <si>
    <t>B</t>
  </si>
  <si>
    <t>Diet B sample size is the same as Diet A, with 50 individuals undertook the Diet B.</t>
  </si>
  <si>
    <t xml:space="preserve">The sample standard deviation of the weight loss for Diet B is 2.769kg, since the mean weight lost is larger than 2.769kg, higher proportion of the individuals on Diet B had a positive weight loss. </t>
  </si>
  <si>
    <t>However, individuals on Diet A has higher proprtion of a positive weight loss compared to Diet B, as the deviation between mean and SD is larger in Diet A.</t>
  </si>
  <si>
    <t>IQR</t>
  </si>
  <si>
    <t>Q3</t>
  </si>
  <si>
    <t>Q1</t>
  </si>
  <si>
    <t>Median</t>
  </si>
  <si>
    <t>The sample interquartile range of the weight loss for Diet A is IQR = 3.285 kg. A high proportion of those individuals on Diet A had a positive weight loss, again emphasising the effectiveness of the diet.</t>
  </si>
  <si>
    <t>The sample median weight loss for Diet B is M = 3.745 kg, so the diet appears to have been less effective compared to Diet A</t>
  </si>
  <si>
    <t>The average weight loss for those individuals who undertook Diet B is 3.710kg, which means Diet B is less effective compared to Diet A</t>
  </si>
  <si>
    <t>The sample interquartile range of the weight loss for Diet B is IQR = 3.451 kg. A high proportion of those individuals on Diet A had a positive weight loss, emphasising the effectiveness of the diet.</t>
  </si>
  <si>
    <t>Other</t>
  </si>
  <si>
    <t>Total</t>
  </si>
  <si>
    <t>Area 2</t>
  </si>
  <si>
    <t>Area 1</t>
  </si>
  <si>
    <t>Percentages</t>
  </si>
  <si>
    <t>Frequencies</t>
  </si>
  <si>
    <t>Brand</t>
  </si>
  <si>
    <t>Area</t>
  </si>
  <si>
    <t xml:space="preserve"> </t>
  </si>
  <si>
    <t>Thus 19 out of 90 respondents in Area 2 preferred Brand A, 30 preferred Brand B, and the remaining 41 preferred some other brand of breakfast cereal.</t>
  </si>
  <si>
    <t>Thus, of the 90 respondents in Area 2, 21.1% preferred Brand A, 33.3% preferred Brand B, and the remaining 45.6%  preferred some other brand of breakfast cereal.</t>
  </si>
  <si>
    <t>Agent2</t>
  </si>
  <si>
    <t>Agent1</t>
  </si>
  <si>
    <t>Batch</t>
  </si>
  <si>
    <t>Variance</t>
  </si>
  <si>
    <t>Observations</t>
  </si>
  <si>
    <t>Pearson Correlation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</si>
  <si>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</si>
  <si>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</si>
  <si>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</si>
  <si>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</si>
  <si>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</si>
  <si>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</si>
  <si>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</si>
  <si>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Difference in Means</t>
  </si>
  <si>
    <t>The sample mean numbers of items sold for Agent 1 and 2 were, respectively 8.25 and 8.683. The data therefore constitute minor evidence that the underlying mean number of containers sold was greater for Agent 2, by an estimated 8.683-8.25 = 0.433 items per store. The results suggest that Agent 2 should be preferred with a minor positive upside.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</si>
</sst>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#,##0.0"/>
  </numFmts>
  <fonts count="7" x14ac:knownFonts="1">
    <font>
      <sz val="10"/>
      <name val="Arial"/>
    </font>
    <font>
      <b/>
      <sz val="10"/>
      <name val="MS Sans Serif"/>
      <family val="2"/>
    </font>
    <font>
      <sz val="8"/>
      <name val="Arial"/>
    </font>
    <font>
      <b/>
      <sz val="10"/>
      <name val="Arial"/>
      <family val="2"/>
    </font>
    <font>
      <b/>
      <sz val="10"/>
      <color rgb="FF002060"/>
      <name val="Arial"/>
      <family val="2"/>
    </font>
    <font>
      <sz val="10"/>
      <name val="Arial"/>
      <family val="2"/>
    </font>
    <font>
      <sz val="1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/>
  </cellStyleXfs>
  <cellXfs count="22">
    <xf numFmtId="0" fontId="0" fillId="0" borderId="0" xfId="0"/>
    <xf numFmtId="0" fontId="1" fillId="0" borderId="0" xfId="0" quotePrefix="1" applyNumberFormat="1" applyFont="1" applyAlignment="1">
      <alignment horizontal="center"/>
    </xf>
    <xf numFmtId="0" fontId="0" fillId="0" borderId="0" xfId="0" quotePrefix="1" applyNumberFormat="1" applyAlignment="1">
      <alignment horizontal="center"/>
    </xf>
    <xf numFmtId="164" fontId="0" fillId="0" borderId="0" xfId="0" quotePrefix="1" applyNumberForma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4" fillId="0" borderId="0" xfId="0" applyFont="1" applyAlignment="1">
      <alignment horizontal="left"/>
    </xf>
    <xf numFmtId="0" fontId="4" fillId="0" borderId="0" xfId="0" applyFont="1"/>
    <xf numFmtId="0" fontId="5" fillId="0" borderId="0" xfId="1"/>
    <xf numFmtId="164" fontId="5" fillId="0" borderId="0" xfId="1" quotePrefix="1" applyNumberFormat="1" applyAlignment="1">
      <alignment horizontal="center"/>
    </xf>
    <xf numFmtId="0" fontId="5" fillId="0" borderId="0" xfId="1" quotePrefix="1" applyAlignment="1">
      <alignment horizontal="center"/>
    </xf>
    <xf numFmtId="164" fontId="5" fillId="0" borderId="0" xfId="1" applyNumberFormat="1" applyAlignment="1">
      <alignment horizontal="center"/>
    </xf>
    <xf numFmtId="0" fontId="3" fillId="0" borderId="0" xfId="1" applyFont="1" applyAlignment="1">
      <alignment horizontal="center"/>
    </xf>
    <xf numFmtId="0" fontId="5" fillId="0" borderId="0" xfId="1" applyAlignment="1">
      <alignment horizontal="center"/>
    </xf>
    <xf numFmtId="0" fontId="1" fillId="0" borderId="0" xfId="1" quotePrefix="1" applyFont="1" applyAlignment="1">
      <alignment horizontal="center"/>
    </xf>
    <xf numFmtId="0" fontId="5" fillId="0" borderId="0" xfId="0" applyFont="1" applyAlignment="1">
      <alignment horizontal="center"/>
    </xf>
    <xf numFmtId="165" fontId="0" fillId="0" borderId="0" xfId="0" applyNumberFormat="1" applyAlignment="1">
      <alignment horizontal="center"/>
    </xf>
    <xf numFmtId="0" fontId="3" fillId="0" borderId="0" xfId="0" applyFont="1"/>
    <xf numFmtId="0" fontId="6" fillId="0" borderId="0" xfId="0" applyFont="1" applyAlignment="1">
      <alignment horizontal="justify" vertical="center"/>
    </xf>
    <xf numFmtId="0" fontId="4" fillId="0" borderId="0" xfId="1" applyFont="1" applyAlignment="1">
      <alignment horizontal="left" vertical="top" wrapText="1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76200</xdr:colOff>
      <xdr:row>5</xdr:row>
      <xdr:rowOff>47625</xdr:rowOff>
    </xdr:from>
    <xdr:to>
      <xdr:col>16</xdr:col>
      <xdr:colOff>600914</xdr:colOff>
      <xdr:row>18</xdr:row>
      <xdr:rowOff>47919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FD05D2E1-8434-420C-9954-062FB2B222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43400" y="857250"/>
          <a:ext cx="6011114" cy="21053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114300</xdr:colOff>
      <xdr:row>8</xdr:row>
      <xdr:rowOff>76200</xdr:rowOff>
    </xdr:from>
    <xdr:to>
      <xdr:col>17</xdr:col>
      <xdr:colOff>38940</xdr:colOff>
      <xdr:row>23</xdr:row>
      <xdr:rowOff>114644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38208689-9E5D-4E60-9AA1-BC0BE0CCD8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81500" y="1371600"/>
          <a:ext cx="6020640" cy="246731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7</xdr:row>
      <xdr:rowOff>0</xdr:rowOff>
    </xdr:from>
    <xdr:to>
      <xdr:col>17</xdr:col>
      <xdr:colOff>534240</xdr:colOff>
      <xdr:row>23</xdr:row>
      <xdr:rowOff>28941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46162F4D-E522-4CF6-8DE7-21113AF380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76800" y="1133475"/>
          <a:ext cx="6020640" cy="261974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600075</xdr:colOff>
      <xdr:row>0</xdr:row>
      <xdr:rowOff>0</xdr:rowOff>
    </xdr:from>
    <xdr:to>
      <xdr:col>16</xdr:col>
      <xdr:colOff>591400</xdr:colOff>
      <xdr:row>14</xdr:row>
      <xdr:rowOff>86053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222AF50E-E058-4B90-9C4C-48BCEAFE2F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57675" y="0"/>
          <a:ext cx="6087325" cy="235300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showGridLines="0" tabSelected="1" workbookViewId="0">
      <selection activeCell="F4" sqref="F4"/>
    </sheetView>
  </sheetViews>
  <sheetFormatPr defaultRowHeight="12.75" x14ac:dyDescent="0.2"/>
  <sheetData>
    <row r="1" spans="1:6" x14ac:dyDescent="0.2">
      <c r="A1" s="1" t="s">
        <v>0</v>
      </c>
      <c r="B1" s="1" t="s">
        <v>1</v>
      </c>
    </row>
    <row r="2" spans="1:6" x14ac:dyDescent="0.2">
      <c r="A2" s="2" t="s">
        <v>2</v>
      </c>
      <c r="B2" s="3">
        <v>3.7090000000000001</v>
      </c>
    </row>
    <row r="3" spans="1:6" x14ac:dyDescent="0.2">
      <c r="A3" s="2" t="s">
        <v>2</v>
      </c>
      <c r="B3" s="3">
        <v>7.0869999999999997</v>
      </c>
      <c r="D3" s="4" t="s">
        <v>3</v>
      </c>
      <c r="E3" s="4" t="s">
        <v>4</v>
      </c>
      <c r="F3" s="5">
        <f>COUNT(B2:B51)</f>
        <v>50</v>
      </c>
    </row>
    <row r="4" spans="1:6" x14ac:dyDescent="0.2">
      <c r="A4" s="2" t="s">
        <v>2</v>
      </c>
      <c r="B4" s="3">
        <v>6.7539999999999996</v>
      </c>
      <c r="E4" s="4" t="s">
        <v>5</v>
      </c>
      <c r="F4" s="6">
        <f>AVERAGE(B2:B51)</f>
        <v>5.3411999999999988</v>
      </c>
    </row>
    <row r="5" spans="1:6" x14ac:dyDescent="0.2">
      <c r="A5" s="2" t="s">
        <v>2</v>
      </c>
      <c r="B5" s="3">
        <v>8.9939999999999998</v>
      </c>
      <c r="E5" s="4" t="s">
        <v>6</v>
      </c>
      <c r="F5" s="6">
        <f>STDEV(B2:B51)</f>
        <v>2.5356026132351492</v>
      </c>
    </row>
    <row r="6" spans="1:6" x14ac:dyDescent="0.2">
      <c r="A6" s="2" t="s">
        <v>2</v>
      </c>
      <c r="B6" s="3">
        <v>9.077</v>
      </c>
    </row>
    <row r="7" spans="1:6" x14ac:dyDescent="0.2">
      <c r="A7" s="2" t="s">
        <v>2</v>
      </c>
      <c r="B7" s="3">
        <v>6.4130000000000003</v>
      </c>
    </row>
    <row r="8" spans="1:6" x14ac:dyDescent="0.2">
      <c r="A8" s="2" t="s">
        <v>2</v>
      </c>
      <c r="B8" s="3">
        <v>5.8769999999999998</v>
      </c>
    </row>
    <row r="9" spans="1:6" x14ac:dyDescent="0.2">
      <c r="A9" s="2" t="s">
        <v>2</v>
      </c>
      <c r="B9" s="3">
        <v>2.5720000000000001</v>
      </c>
    </row>
    <row r="10" spans="1:6" x14ac:dyDescent="0.2">
      <c r="A10" s="2" t="s">
        <v>2</v>
      </c>
      <c r="B10" s="3">
        <v>7.52</v>
      </c>
    </row>
    <row r="11" spans="1:6" x14ac:dyDescent="0.2">
      <c r="A11" s="2" t="s">
        <v>2</v>
      </c>
      <c r="B11" s="3">
        <v>6.8810000000000002</v>
      </c>
    </row>
    <row r="12" spans="1:6" x14ac:dyDescent="0.2">
      <c r="A12" s="2" t="s">
        <v>2</v>
      </c>
      <c r="B12" s="3">
        <v>7.2649999999999997</v>
      </c>
    </row>
    <row r="13" spans="1:6" x14ac:dyDescent="0.2">
      <c r="A13" s="2" t="s">
        <v>2</v>
      </c>
      <c r="B13" s="3">
        <v>3.4769999999999999</v>
      </c>
    </row>
    <row r="14" spans="1:6" x14ac:dyDescent="0.2">
      <c r="A14" s="2" t="s">
        <v>2</v>
      </c>
      <c r="B14" s="3">
        <v>3.7549999999999999</v>
      </c>
    </row>
    <row r="15" spans="1:6" x14ac:dyDescent="0.2">
      <c r="A15" s="2" t="s">
        <v>2</v>
      </c>
      <c r="B15" s="3">
        <v>8.76</v>
      </c>
    </row>
    <row r="16" spans="1:6" x14ac:dyDescent="0.2">
      <c r="A16" s="2" t="s">
        <v>2</v>
      </c>
      <c r="B16" s="3">
        <v>7.032</v>
      </c>
    </row>
    <row r="17" spans="1:6" x14ac:dyDescent="0.2">
      <c r="A17" s="2" t="s">
        <v>2</v>
      </c>
      <c r="B17" s="3">
        <v>9.0519999999999996</v>
      </c>
    </row>
    <row r="18" spans="1:6" x14ac:dyDescent="0.2">
      <c r="A18" s="2" t="s">
        <v>2</v>
      </c>
      <c r="B18" s="3">
        <v>10.061999999999999</v>
      </c>
    </row>
    <row r="19" spans="1:6" x14ac:dyDescent="0.2">
      <c r="A19" s="2" t="s">
        <v>2</v>
      </c>
      <c r="B19" s="3">
        <v>4.84</v>
      </c>
    </row>
    <row r="20" spans="1:6" x14ac:dyDescent="0.2">
      <c r="A20" s="2" t="s">
        <v>2</v>
      </c>
      <c r="B20" s="3">
        <v>6.4489999999999998</v>
      </c>
    </row>
    <row r="21" spans="1:6" x14ac:dyDescent="0.2">
      <c r="A21" s="2" t="s">
        <v>2</v>
      </c>
      <c r="B21" s="3">
        <v>9.0190000000000001</v>
      </c>
    </row>
    <row r="22" spans="1:6" x14ac:dyDescent="0.2">
      <c r="A22" s="2" t="s">
        <v>2</v>
      </c>
      <c r="B22" s="3">
        <v>-1.7150000000000001</v>
      </c>
    </row>
    <row r="23" spans="1:6" x14ac:dyDescent="0.2">
      <c r="A23" s="2" t="s">
        <v>2</v>
      </c>
      <c r="B23" s="3">
        <v>4.718</v>
      </c>
      <c r="D23" s="4" t="s">
        <v>7</v>
      </c>
      <c r="E23" s="4" t="s">
        <v>4</v>
      </c>
      <c r="F23" s="5">
        <f>COUNT(B22:B71)</f>
        <v>50</v>
      </c>
    </row>
    <row r="24" spans="1:6" x14ac:dyDescent="0.2">
      <c r="A24" s="2" t="s">
        <v>2</v>
      </c>
      <c r="B24" s="3">
        <v>4.0069999999999997</v>
      </c>
      <c r="E24" s="4" t="s">
        <v>5</v>
      </c>
      <c r="F24" s="6">
        <f>AVERAGE(B52:B101)</f>
        <v>3.709960000000001</v>
      </c>
    </row>
    <row r="25" spans="1:6" x14ac:dyDescent="0.2">
      <c r="A25" s="2" t="s">
        <v>2</v>
      </c>
      <c r="B25" s="3">
        <v>7.2409999999999997</v>
      </c>
      <c r="E25" s="4" t="s">
        <v>6</v>
      </c>
      <c r="F25" s="6">
        <f>STDEV(B52:B101)</f>
        <v>2.7690419986349206</v>
      </c>
    </row>
    <row r="26" spans="1:6" x14ac:dyDescent="0.2">
      <c r="A26" s="2" t="s">
        <v>2</v>
      </c>
      <c r="B26" s="3">
        <v>2.1280000000000001</v>
      </c>
    </row>
    <row r="27" spans="1:6" x14ac:dyDescent="0.2">
      <c r="A27" s="2" t="s">
        <v>2</v>
      </c>
      <c r="B27" s="3">
        <v>6.968</v>
      </c>
    </row>
    <row r="28" spans="1:6" x14ac:dyDescent="0.2">
      <c r="A28" s="2" t="s">
        <v>2</v>
      </c>
      <c r="B28" s="3">
        <v>4.8529999999999998</v>
      </c>
      <c r="E28" s="8" t="s">
        <v>9</v>
      </c>
      <c r="F28" s="7"/>
    </row>
    <row r="29" spans="1:6" x14ac:dyDescent="0.2">
      <c r="A29" s="2" t="s">
        <v>2</v>
      </c>
      <c r="B29" s="3">
        <v>5.5E-2</v>
      </c>
      <c r="E29" s="9" t="s">
        <v>18</v>
      </c>
    </row>
    <row r="30" spans="1:6" x14ac:dyDescent="0.2">
      <c r="A30" s="2" t="s">
        <v>2</v>
      </c>
      <c r="B30" s="3">
        <v>2.68</v>
      </c>
      <c r="E30" s="9" t="s">
        <v>10</v>
      </c>
    </row>
    <row r="31" spans="1:6" x14ac:dyDescent="0.2">
      <c r="A31" s="2" t="s">
        <v>2</v>
      </c>
      <c r="B31" s="3">
        <v>3.746</v>
      </c>
      <c r="E31" s="9" t="s">
        <v>11</v>
      </c>
    </row>
    <row r="32" spans="1:6" x14ac:dyDescent="0.2">
      <c r="A32" s="2" t="s">
        <v>2</v>
      </c>
      <c r="B32" s="3">
        <v>7.0330000000000004</v>
      </c>
    </row>
    <row r="33" spans="1:2" x14ac:dyDescent="0.2">
      <c r="A33" s="2" t="s">
        <v>2</v>
      </c>
      <c r="B33" s="3">
        <v>5.0330000000000004</v>
      </c>
    </row>
    <row r="34" spans="1:2" x14ac:dyDescent="0.2">
      <c r="A34" s="2" t="s">
        <v>2</v>
      </c>
      <c r="B34" s="3">
        <v>5.569</v>
      </c>
    </row>
    <row r="35" spans="1:2" x14ac:dyDescent="0.2">
      <c r="A35" s="2" t="s">
        <v>2</v>
      </c>
      <c r="B35" s="3">
        <v>6.7119999999999997</v>
      </c>
    </row>
    <row r="36" spans="1:2" x14ac:dyDescent="0.2">
      <c r="A36" s="2" t="s">
        <v>2</v>
      </c>
      <c r="B36" s="3">
        <v>3.6629999999999998</v>
      </c>
    </row>
    <row r="37" spans="1:2" x14ac:dyDescent="0.2">
      <c r="A37" s="2" t="s">
        <v>2</v>
      </c>
      <c r="B37" s="3">
        <v>2.7410000000000001</v>
      </c>
    </row>
    <row r="38" spans="1:2" x14ac:dyDescent="0.2">
      <c r="A38" s="2" t="s">
        <v>2</v>
      </c>
      <c r="B38" s="3">
        <v>6.2560000000000002</v>
      </c>
    </row>
    <row r="39" spans="1:2" x14ac:dyDescent="0.2">
      <c r="A39" s="2" t="s">
        <v>2</v>
      </c>
      <c r="B39" s="3">
        <v>5.3490000000000002</v>
      </c>
    </row>
    <row r="40" spans="1:2" x14ac:dyDescent="0.2">
      <c r="A40" s="2" t="s">
        <v>2</v>
      </c>
      <c r="B40" s="3">
        <v>7.3</v>
      </c>
    </row>
    <row r="41" spans="1:2" x14ac:dyDescent="0.2">
      <c r="A41" s="2" t="s">
        <v>2</v>
      </c>
      <c r="B41" s="3">
        <v>5.4450000000000003</v>
      </c>
    </row>
    <row r="42" spans="1:2" x14ac:dyDescent="0.2">
      <c r="A42" s="2" t="s">
        <v>2</v>
      </c>
      <c r="B42" s="3">
        <v>4.97</v>
      </c>
    </row>
    <row r="43" spans="1:2" x14ac:dyDescent="0.2">
      <c r="A43" s="2" t="s">
        <v>2</v>
      </c>
      <c r="B43" s="3">
        <v>3.613</v>
      </c>
    </row>
    <row r="44" spans="1:2" x14ac:dyDescent="0.2">
      <c r="A44" s="2" t="s">
        <v>2</v>
      </c>
      <c r="B44" s="3">
        <v>7.5679999999999996</v>
      </c>
    </row>
    <row r="45" spans="1:2" x14ac:dyDescent="0.2">
      <c r="A45" s="2" t="s">
        <v>2</v>
      </c>
      <c r="B45" s="3">
        <v>5.8609999999999998</v>
      </c>
    </row>
    <row r="46" spans="1:2" x14ac:dyDescent="0.2">
      <c r="A46" s="2" t="s">
        <v>2</v>
      </c>
      <c r="B46" s="3">
        <v>4.157</v>
      </c>
    </row>
    <row r="47" spans="1:2" x14ac:dyDescent="0.2">
      <c r="A47" s="2" t="s">
        <v>2</v>
      </c>
      <c r="B47" s="3">
        <v>0.20300000000000001</v>
      </c>
    </row>
    <row r="48" spans="1:2" x14ac:dyDescent="0.2">
      <c r="A48" s="2" t="s">
        <v>2</v>
      </c>
      <c r="B48" s="3">
        <v>4.4409999999999998</v>
      </c>
    </row>
    <row r="49" spans="1:2" x14ac:dyDescent="0.2">
      <c r="A49" s="2" t="s">
        <v>2</v>
      </c>
      <c r="B49" s="3">
        <v>5.875</v>
      </c>
    </row>
    <row r="50" spans="1:2" x14ac:dyDescent="0.2">
      <c r="A50" s="2" t="s">
        <v>2</v>
      </c>
      <c r="B50" s="3">
        <v>5.7149999999999999</v>
      </c>
    </row>
    <row r="51" spans="1:2" x14ac:dyDescent="0.2">
      <c r="A51" s="2" t="s">
        <v>2</v>
      </c>
      <c r="B51" s="3">
        <v>0.28000000000000003</v>
      </c>
    </row>
    <row r="52" spans="1:2" x14ac:dyDescent="0.2">
      <c r="A52" s="2" t="s">
        <v>8</v>
      </c>
      <c r="B52" s="3">
        <v>-1.087</v>
      </c>
    </row>
    <row r="53" spans="1:2" x14ac:dyDescent="0.2">
      <c r="A53" s="2" t="s">
        <v>8</v>
      </c>
      <c r="B53" s="3">
        <v>1.819</v>
      </c>
    </row>
    <row r="54" spans="1:2" x14ac:dyDescent="0.2">
      <c r="A54" s="2" t="s">
        <v>8</v>
      </c>
      <c r="B54" s="3">
        <v>7.3999999999999996E-2</v>
      </c>
    </row>
    <row r="55" spans="1:2" x14ac:dyDescent="0.2">
      <c r="A55" s="2" t="s">
        <v>8</v>
      </c>
      <c r="B55" s="3">
        <v>1.7549999999999999</v>
      </c>
    </row>
    <row r="56" spans="1:2" x14ac:dyDescent="0.2">
      <c r="A56" s="2" t="s">
        <v>8</v>
      </c>
      <c r="B56" s="3">
        <v>1.889</v>
      </c>
    </row>
    <row r="57" spans="1:2" x14ac:dyDescent="0.2">
      <c r="A57" s="2" t="s">
        <v>8</v>
      </c>
      <c r="B57" s="3">
        <v>3.089</v>
      </c>
    </row>
    <row r="58" spans="1:2" x14ac:dyDescent="0.2">
      <c r="A58" s="2" t="s">
        <v>8</v>
      </c>
      <c r="B58" s="3">
        <v>4.008</v>
      </c>
    </row>
    <row r="59" spans="1:2" x14ac:dyDescent="0.2">
      <c r="A59" s="2" t="s">
        <v>8</v>
      </c>
      <c r="B59" s="3">
        <v>4.5510000000000002</v>
      </c>
    </row>
    <row r="60" spans="1:2" x14ac:dyDescent="0.2">
      <c r="A60" s="2" t="s">
        <v>8</v>
      </c>
      <c r="B60" s="3">
        <v>1.3720000000000001</v>
      </c>
    </row>
    <row r="61" spans="1:2" x14ac:dyDescent="0.2">
      <c r="A61" s="2" t="s">
        <v>8</v>
      </c>
      <c r="B61" s="3">
        <v>3.4129999999999998</v>
      </c>
    </row>
    <row r="62" spans="1:2" x14ac:dyDescent="0.2">
      <c r="A62" s="2" t="s">
        <v>8</v>
      </c>
      <c r="B62" s="3">
        <v>-4.1479999999999997</v>
      </c>
    </row>
    <row r="63" spans="1:2" x14ac:dyDescent="0.2">
      <c r="A63" s="2" t="s">
        <v>8</v>
      </c>
      <c r="B63" s="3">
        <v>2.823</v>
      </c>
    </row>
    <row r="64" spans="1:2" x14ac:dyDescent="0.2">
      <c r="A64" s="2" t="s">
        <v>8</v>
      </c>
      <c r="B64" s="3">
        <v>2.8650000000000002</v>
      </c>
    </row>
    <row r="65" spans="1:2" x14ac:dyDescent="0.2">
      <c r="A65" s="2" t="s">
        <v>8</v>
      </c>
      <c r="B65" s="3">
        <v>4.3689999999999998</v>
      </c>
    </row>
    <row r="66" spans="1:2" x14ac:dyDescent="0.2">
      <c r="A66" s="2" t="s">
        <v>8</v>
      </c>
      <c r="B66" s="3">
        <v>6.3369999999999997</v>
      </c>
    </row>
    <row r="67" spans="1:2" x14ac:dyDescent="0.2">
      <c r="A67" s="2" t="s">
        <v>8</v>
      </c>
      <c r="B67" s="3">
        <v>6.3079999999999998</v>
      </c>
    </row>
    <row r="68" spans="1:2" x14ac:dyDescent="0.2">
      <c r="A68" s="2" t="s">
        <v>8</v>
      </c>
      <c r="B68" s="3">
        <v>3.4940000000000002</v>
      </c>
    </row>
    <row r="69" spans="1:2" x14ac:dyDescent="0.2">
      <c r="A69" s="2" t="s">
        <v>8</v>
      </c>
      <c r="B69" s="3">
        <v>10.539</v>
      </c>
    </row>
    <row r="70" spans="1:2" x14ac:dyDescent="0.2">
      <c r="A70" s="2" t="s">
        <v>8</v>
      </c>
      <c r="B70" s="3">
        <v>3.84</v>
      </c>
    </row>
    <row r="71" spans="1:2" x14ac:dyDescent="0.2">
      <c r="A71" s="2" t="s">
        <v>8</v>
      </c>
      <c r="B71" s="3">
        <v>5.1230000000000002</v>
      </c>
    </row>
    <row r="72" spans="1:2" x14ac:dyDescent="0.2">
      <c r="A72" s="2" t="s">
        <v>8</v>
      </c>
      <c r="B72" s="3">
        <v>5.4850000000000003</v>
      </c>
    </row>
    <row r="73" spans="1:2" x14ac:dyDescent="0.2">
      <c r="A73" s="2" t="s">
        <v>8</v>
      </c>
      <c r="B73" s="3">
        <v>-1.8939999999999999</v>
      </c>
    </row>
    <row r="74" spans="1:2" x14ac:dyDescent="0.2">
      <c r="A74" s="2" t="s">
        <v>8</v>
      </c>
      <c r="B74" s="3">
        <v>8.016</v>
      </c>
    </row>
    <row r="75" spans="1:2" x14ac:dyDescent="0.2">
      <c r="A75" s="2" t="s">
        <v>8</v>
      </c>
      <c r="B75" s="3">
        <v>2.31</v>
      </c>
    </row>
    <row r="76" spans="1:2" x14ac:dyDescent="0.2">
      <c r="A76" s="2" t="s">
        <v>8</v>
      </c>
      <c r="B76" s="3">
        <v>3.8820000000000001</v>
      </c>
    </row>
    <row r="77" spans="1:2" x14ac:dyDescent="0.2">
      <c r="A77" s="2" t="s">
        <v>8</v>
      </c>
      <c r="B77" s="3">
        <v>7.03</v>
      </c>
    </row>
    <row r="78" spans="1:2" x14ac:dyDescent="0.2">
      <c r="A78" s="2" t="s">
        <v>8</v>
      </c>
      <c r="B78" s="3">
        <v>7.7270000000000003</v>
      </c>
    </row>
    <row r="79" spans="1:2" x14ac:dyDescent="0.2">
      <c r="A79" s="2" t="s">
        <v>8</v>
      </c>
      <c r="B79" s="3">
        <v>0.105</v>
      </c>
    </row>
    <row r="80" spans="1:2" x14ac:dyDescent="0.2">
      <c r="A80" s="2" t="s">
        <v>8</v>
      </c>
      <c r="B80" s="3">
        <v>3.65</v>
      </c>
    </row>
    <row r="81" spans="1:2" x14ac:dyDescent="0.2">
      <c r="A81" s="2" t="s">
        <v>8</v>
      </c>
      <c r="B81" s="3">
        <v>4.5469999999999997</v>
      </c>
    </row>
    <row r="82" spans="1:2" x14ac:dyDescent="0.2">
      <c r="A82" s="2" t="s">
        <v>8</v>
      </c>
      <c r="B82" s="3">
        <v>4.9850000000000003</v>
      </c>
    </row>
    <row r="83" spans="1:2" x14ac:dyDescent="0.2">
      <c r="A83" s="2" t="s">
        <v>8</v>
      </c>
      <c r="B83" s="3">
        <v>5.1589999999999998</v>
      </c>
    </row>
    <row r="84" spans="1:2" x14ac:dyDescent="0.2">
      <c r="A84" s="2" t="s">
        <v>8</v>
      </c>
      <c r="B84" s="3">
        <v>4.76</v>
      </c>
    </row>
    <row r="85" spans="1:2" x14ac:dyDescent="0.2">
      <c r="A85" s="2" t="s">
        <v>8</v>
      </c>
      <c r="B85" s="3">
        <v>4.9340000000000002</v>
      </c>
    </row>
    <row r="86" spans="1:2" x14ac:dyDescent="0.2">
      <c r="A86" s="2" t="s">
        <v>8</v>
      </c>
      <c r="B86" s="3">
        <v>3.1059999999999999</v>
      </c>
    </row>
    <row r="87" spans="1:2" x14ac:dyDescent="0.2">
      <c r="A87" s="2" t="s">
        <v>8</v>
      </c>
      <c r="B87" s="3">
        <v>5.5979999999999999</v>
      </c>
    </row>
    <row r="88" spans="1:2" x14ac:dyDescent="0.2">
      <c r="A88" s="2" t="s">
        <v>8</v>
      </c>
      <c r="B88" s="3">
        <v>2.1619999999999999</v>
      </c>
    </row>
    <row r="89" spans="1:2" x14ac:dyDescent="0.2">
      <c r="A89" s="2" t="s">
        <v>8</v>
      </c>
      <c r="B89" s="3">
        <v>6.52</v>
      </c>
    </row>
    <row r="90" spans="1:2" x14ac:dyDescent="0.2">
      <c r="A90" s="2" t="s">
        <v>8</v>
      </c>
      <c r="B90" s="3">
        <v>7.0460000000000003</v>
      </c>
    </row>
    <row r="91" spans="1:2" x14ac:dyDescent="0.2">
      <c r="A91" s="2" t="s">
        <v>8</v>
      </c>
      <c r="B91" s="3">
        <v>1.7569999999999999</v>
      </c>
    </row>
    <row r="92" spans="1:2" x14ac:dyDescent="0.2">
      <c r="A92" s="2" t="s">
        <v>8</v>
      </c>
      <c r="B92" s="3">
        <v>1.8480000000000001</v>
      </c>
    </row>
    <row r="93" spans="1:2" x14ac:dyDescent="0.2">
      <c r="A93" s="2" t="s">
        <v>8</v>
      </c>
      <c r="B93" s="3">
        <v>1.0960000000000001</v>
      </c>
    </row>
    <row r="94" spans="1:2" x14ac:dyDescent="0.2">
      <c r="A94" s="2" t="s">
        <v>8</v>
      </c>
      <c r="B94" s="3">
        <v>2.145</v>
      </c>
    </row>
    <row r="95" spans="1:2" x14ac:dyDescent="0.2">
      <c r="A95" s="2" t="s">
        <v>8</v>
      </c>
      <c r="B95" s="3">
        <v>8.4350000000000005</v>
      </c>
    </row>
    <row r="96" spans="1:2" x14ac:dyDescent="0.2">
      <c r="A96" s="2" t="s">
        <v>8</v>
      </c>
      <c r="B96" s="3">
        <v>6.0990000000000002</v>
      </c>
    </row>
    <row r="97" spans="1:2" x14ac:dyDescent="0.2">
      <c r="A97" s="2" t="s">
        <v>8</v>
      </c>
      <c r="B97" s="3">
        <v>3.972</v>
      </c>
    </row>
    <row r="98" spans="1:2" x14ac:dyDescent="0.2">
      <c r="A98" s="2" t="s">
        <v>8</v>
      </c>
      <c r="B98" s="3">
        <v>2.4089999999999998</v>
      </c>
    </row>
    <row r="99" spans="1:2" x14ac:dyDescent="0.2">
      <c r="A99" s="2" t="s">
        <v>8</v>
      </c>
      <c r="B99" s="3">
        <v>0.56899999999999995</v>
      </c>
    </row>
    <row r="100" spans="1:2" x14ac:dyDescent="0.2">
      <c r="A100" s="2" t="s">
        <v>8</v>
      </c>
      <c r="B100" s="3">
        <v>7.0129999999999999</v>
      </c>
    </row>
    <row r="101" spans="1:2" x14ac:dyDescent="0.2">
      <c r="A101" s="2" t="s">
        <v>8</v>
      </c>
      <c r="B101" s="3">
        <v>2.5939999999999999</v>
      </c>
    </row>
  </sheetData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showGridLines="0" workbookViewId="0">
      <selection activeCell="E31" sqref="E31:E32"/>
    </sheetView>
  </sheetViews>
  <sheetFormatPr defaultRowHeight="12.75" x14ac:dyDescent="0.2"/>
  <cols>
    <col min="1" max="16384" width="9.140625" style="10"/>
  </cols>
  <sheetData>
    <row r="1" spans="1:6" x14ac:dyDescent="0.2">
      <c r="A1" s="16" t="s">
        <v>0</v>
      </c>
      <c r="B1" s="16" t="s">
        <v>1</v>
      </c>
    </row>
    <row r="2" spans="1:6" x14ac:dyDescent="0.2">
      <c r="A2" s="12" t="s">
        <v>2</v>
      </c>
      <c r="B2" s="11">
        <v>3.7090000000000001</v>
      </c>
    </row>
    <row r="3" spans="1:6" x14ac:dyDescent="0.2">
      <c r="A3" s="12" t="s">
        <v>2</v>
      </c>
      <c r="B3" s="11">
        <v>7.0869999999999997</v>
      </c>
      <c r="D3" s="14" t="s">
        <v>3</v>
      </c>
      <c r="E3" s="14" t="s">
        <v>4</v>
      </c>
      <c r="F3" s="15">
        <f>COUNT(B2:B51)</f>
        <v>50</v>
      </c>
    </row>
    <row r="4" spans="1:6" x14ac:dyDescent="0.2">
      <c r="A4" s="12" t="s">
        <v>2</v>
      </c>
      <c r="B4" s="11">
        <v>6.7539999999999996</v>
      </c>
      <c r="E4" s="14" t="s">
        <v>5</v>
      </c>
      <c r="F4" s="13">
        <f>AVERAGE(B2:B51)</f>
        <v>5.3411999999999988</v>
      </c>
    </row>
    <row r="5" spans="1:6" x14ac:dyDescent="0.2">
      <c r="A5" s="12" t="s">
        <v>2</v>
      </c>
      <c r="B5" s="11">
        <v>8.9939999999999998</v>
      </c>
      <c r="E5" s="14" t="s">
        <v>6</v>
      </c>
      <c r="F5" s="13">
        <f>STDEV(B2:B51)</f>
        <v>2.5356026132351492</v>
      </c>
    </row>
    <row r="6" spans="1:6" x14ac:dyDescent="0.2">
      <c r="A6" s="12" t="s">
        <v>2</v>
      </c>
      <c r="B6" s="11">
        <v>9.077</v>
      </c>
      <c r="E6" s="14" t="s">
        <v>15</v>
      </c>
      <c r="F6" s="13">
        <f>MEDIAN(B2:B51)</f>
        <v>5.6419999999999995</v>
      </c>
    </row>
    <row r="7" spans="1:6" x14ac:dyDescent="0.2">
      <c r="A7" s="12" t="s">
        <v>2</v>
      </c>
      <c r="B7" s="11">
        <v>6.4130000000000003</v>
      </c>
      <c r="E7" s="14" t="s">
        <v>14</v>
      </c>
      <c r="F7" s="13">
        <f>QUARTILE(B2:B51,1)</f>
        <v>3.7482500000000001</v>
      </c>
    </row>
    <row r="8" spans="1:6" x14ac:dyDescent="0.2">
      <c r="A8" s="12" t="s">
        <v>2</v>
      </c>
      <c r="B8" s="11">
        <v>5.8769999999999998</v>
      </c>
      <c r="E8" s="14" t="s">
        <v>13</v>
      </c>
      <c r="F8" s="13">
        <f>QUARTILE(B2:B51,3)</f>
        <v>7.0327500000000001</v>
      </c>
    </row>
    <row r="9" spans="1:6" x14ac:dyDescent="0.2">
      <c r="A9" s="12" t="s">
        <v>2</v>
      </c>
      <c r="B9" s="11">
        <v>2.5720000000000001</v>
      </c>
      <c r="E9" s="14" t="s">
        <v>12</v>
      </c>
      <c r="F9" s="13">
        <f>F8-F7</f>
        <v>3.2845</v>
      </c>
    </row>
    <row r="10" spans="1:6" x14ac:dyDescent="0.2">
      <c r="A10" s="12" t="s">
        <v>2</v>
      </c>
      <c r="B10" s="11">
        <v>7.52</v>
      </c>
    </row>
    <row r="11" spans="1:6" x14ac:dyDescent="0.2">
      <c r="A11" s="12" t="s">
        <v>2</v>
      </c>
      <c r="B11" s="11">
        <v>6.8810000000000002</v>
      </c>
    </row>
    <row r="12" spans="1:6" x14ac:dyDescent="0.2">
      <c r="A12" s="12" t="s">
        <v>2</v>
      </c>
      <c r="B12" s="11">
        <v>7.2649999999999997</v>
      </c>
    </row>
    <row r="13" spans="1:6" x14ac:dyDescent="0.2">
      <c r="A13" s="12" t="s">
        <v>2</v>
      </c>
      <c r="B13" s="11">
        <v>3.4769999999999999</v>
      </c>
    </row>
    <row r="14" spans="1:6" x14ac:dyDescent="0.2">
      <c r="A14" s="12" t="s">
        <v>2</v>
      </c>
      <c r="B14" s="11">
        <v>3.7549999999999999</v>
      </c>
    </row>
    <row r="15" spans="1:6" x14ac:dyDescent="0.2">
      <c r="A15" s="12" t="s">
        <v>2</v>
      </c>
      <c r="B15" s="11">
        <v>8.76</v>
      </c>
    </row>
    <row r="16" spans="1:6" x14ac:dyDescent="0.2">
      <c r="A16" s="12" t="s">
        <v>2</v>
      </c>
      <c r="B16" s="11">
        <v>7.032</v>
      </c>
    </row>
    <row r="17" spans="1:6" x14ac:dyDescent="0.2">
      <c r="A17" s="12" t="s">
        <v>2</v>
      </c>
      <c r="B17" s="11">
        <v>9.0519999999999996</v>
      </c>
    </row>
    <row r="18" spans="1:6" x14ac:dyDescent="0.2">
      <c r="A18" s="12" t="s">
        <v>2</v>
      </c>
      <c r="B18" s="11">
        <v>10.061999999999999</v>
      </c>
    </row>
    <row r="19" spans="1:6" x14ac:dyDescent="0.2">
      <c r="A19" s="12" t="s">
        <v>2</v>
      </c>
      <c r="B19" s="11">
        <v>4.84</v>
      </c>
    </row>
    <row r="20" spans="1:6" x14ac:dyDescent="0.2">
      <c r="A20" s="12" t="s">
        <v>2</v>
      </c>
      <c r="B20" s="11">
        <v>6.4489999999999998</v>
      </c>
    </row>
    <row r="21" spans="1:6" x14ac:dyDescent="0.2">
      <c r="A21" s="12" t="s">
        <v>2</v>
      </c>
      <c r="B21" s="11">
        <v>9.0190000000000001</v>
      </c>
    </row>
    <row r="22" spans="1:6" x14ac:dyDescent="0.2">
      <c r="A22" s="12" t="s">
        <v>2</v>
      </c>
      <c r="B22" s="11">
        <v>-1.7150000000000001</v>
      </c>
    </row>
    <row r="23" spans="1:6" x14ac:dyDescent="0.2">
      <c r="A23" s="12" t="s">
        <v>2</v>
      </c>
      <c r="B23" s="11">
        <v>4.718</v>
      </c>
      <c r="D23" s="14" t="s">
        <v>7</v>
      </c>
      <c r="E23" s="14" t="s">
        <v>4</v>
      </c>
      <c r="F23" s="15">
        <f>COUNT(B52:B101)</f>
        <v>50</v>
      </c>
    </row>
    <row r="24" spans="1:6" x14ac:dyDescent="0.2">
      <c r="A24" s="12" t="s">
        <v>2</v>
      </c>
      <c r="B24" s="11">
        <v>4.0069999999999997</v>
      </c>
      <c r="E24" s="14" t="s">
        <v>5</v>
      </c>
      <c r="F24" s="13">
        <f>AVERAGE(B52:B101)</f>
        <v>3.709960000000001</v>
      </c>
    </row>
    <row r="25" spans="1:6" x14ac:dyDescent="0.2">
      <c r="A25" s="12" t="s">
        <v>2</v>
      </c>
      <c r="B25" s="11">
        <v>7.2409999999999997</v>
      </c>
      <c r="E25" s="14" t="s">
        <v>6</v>
      </c>
      <c r="F25" s="13">
        <f>STDEV(B52:B101)</f>
        <v>2.7690419986349206</v>
      </c>
    </row>
    <row r="26" spans="1:6" x14ac:dyDescent="0.2">
      <c r="A26" s="12" t="s">
        <v>2</v>
      </c>
      <c r="B26" s="11">
        <v>2.1280000000000001</v>
      </c>
      <c r="E26" s="14" t="s">
        <v>15</v>
      </c>
      <c r="F26" s="13">
        <f>MEDIAN(B52:B101)</f>
        <v>3.7450000000000001</v>
      </c>
    </row>
    <row r="27" spans="1:6" x14ac:dyDescent="0.2">
      <c r="A27" s="12" t="s">
        <v>2</v>
      </c>
      <c r="B27" s="11">
        <v>6.968</v>
      </c>
      <c r="E27" s="14" t="s">
        <v>14</v>
      </c>
      <c r="F27" s="13">
        <f>QUARTILE(B52:B101,1)</f>
        <v>1.9530000000000001</v>
      </c>
    </row>
    <row r="28" spans="1:6" x14ac:dyDescent="0.2">
      <c r="A28" s="12" t="s">
        <v>2</v>
      </c>
      <c r="B28" s="11">
        <v>4.8529999999999998</v>
      </c>
      <c r="E28" s="14" t="s">
        <v>13</v>
      </c>
      <c r="F28" s="13">
        <f>QUARTILE(B52:B101,3)</f>
        <v>5.4035000000000002</v>
      </c>
    </row>
    <row r="29" spans="1:6" x14ac:dyDescent="0.2">
      <c r="A29" s="12" t="s">
        <v>2</v>
      </c>
      <c r="B29" s="11">
        <v>5.5E-2</v>
      </c>
      <c r="E29" s="14" t="s">
        <v>12</v>
      </c>
      <c r="F29" s="13">
        <f>F28-F27</f>
        <v>3.4504999999999999</v>
      </c>
    </row>
    <row r="30" spans="1:6" x14ac:dyDescent="0.2">
      <c r="A30" s="12" t="s">
        <v>2</v>
      </c>
      <c r="B30" s="11">
        <v>2.68</v>
      </c>
    </row>
    <row r="31" spans="1:6" x14ac:dyDescent="0.2">
      <c r="A31" s="12" t="s">
        <v>2</v>
      </c>
      <c r="B31" s="11">
        <v>3.746</v>
      </c>
      <c r="E31" s="8" t="s">
        <v>17</v>
      </c>
    </row>
    <row r="32" spans="1:6" x14ac:dyDescent="0.2">
      <c r="A32" s="12" t="s">
        <v>2</v>
      </c>
      <c r="B32" s="11">
        <v>7.0330000000000004</v>
      </c>
      <c r="E32" s="9" t="s">
        <v>16</v>
      </c>
    </row>
    <row r="33" spans="1:5" x14ac:dyDescent="0.2">
      <c r="A33" s="12" t="s">
        <v>2</v>
      </c>
      <c r="B33" s="11">
        <v>5.0330000000000004</v>
      </c>
      <c r="E33" s="9" t="s">
        <v>10</v>
      </c>
    </row>
    <row r="34" spans="1:5" x14ac:dyDescent="0.2">
      <c r="A34" s="12" t="s">
        <v>2</v>
      </c>
      <c r="B34" s="11">
        <v>5.569</v>
      </c>
      <c r="E34" s="9" t="s">
        <v>11</v>
      </c>
    </row>
    <row r="35" spans="1:5" x14ac:dyDescent="0.2">
      <c r="A35" s="12" t="s">
        <v>2</v>
      </c>
      <c r="B35" s="11">
        <v>6.7119999999999997</v>
      </c>
      <c r="E35" s="9" t="s">
        <v>19</v>
      </c>
    </row>
    <row r="36" spans="1:5" x14ac:dyDescent="0.2">
      <c r="A36" s="12" t="s">
        <v>2</v>
      </c>
      <c r="B36" s="11">
        <v>3.6629999999999998</v>
      </c>
    </row>
    <row r="37" spans="1:5" x14ac:dyDescent="0.2">
      <c r="A37" s="12" t="s">
        <v>2</v>
      </c>
      <c r="B37" s="11">
        <v>2.7410000000000001</v>
      </c>
    </row>
    <row r="38" spans="1:5" x14ac:dyDescent="0.2">
      <c r="A38" s="12" t="s">
        <v>2</v>
      </c>
      <c r="B38" s="11">
        <v>6.2560000000000002</v>
      </c>
    </row>
    <row r="39" spans="1:5" x14ac:dyDescent="0.2">
      <c r="A39" s="12" t="s">
        <v>2</v>
      </c>
      <c r="B39" s="11">
        <v>5.3490000000000002</v>
      </c>
    </row>
    <row r="40" spans="1:5" x14ac:dyDescent="0.2">
      <c r="A40" s="12" t="s">
        <v>2</v>
      </c>
      <c r="B40" s="11">
        <v>7.3</v>
      </c>
    </row>
    <row r="41" spans="1:5" x14ac:dyDescent="0.2">
      <c r="A41" s="12" t="s">
        <v>2</v>
      </c>
      <c r="B41" s="11">
        <v>5.4450000000000003</v>
      </c>
    </row>
    <row r="42" spans="1:5" x14ac:dyDescent="0.2">
      <c r="A42" s="12" t="s">
        <v>2</v>
      </c>
      <c r="B42" s="11">
        <v>4.97</v>
      </c>
    </row>
    <row r="43" spans="1:5" x14ac:dyDescent="0.2">
      <c r="A43" s="12" t="s">
        <v>2</v>
      </c>
      <c r="B43" s="11">
        <v>3.613</v>
      </c>
    </row>
    <row r="44" spans="1:5" x14ac:dyDescent="0.2">
      <c r="A44" s="12" t="s">
        <v>2</v>
      </c>
      <c r="B44" s="11">
        <v>7.5679999999999996</v>
      </c>
    </row>
    <row r="45" spans="1:5" x14ac:dyDescent="0.2">
      <c r="A45" s="12" t="s">
        <v>2</v>
      </c>
      <c r="B45" s="11">
        <v>5.8609999999999998</v>
      </c>
    </row>
    <row r="46" spans="1:5" x14ac:dyDescent="0.2">
      <c r="A46" s="12" t="s">
        <v>2</v>
      </c>
      <c r="B46" s="11">
        <v>4.157</v>
      </c>
    </row>
    <row r="47" spans="1:5" x14ac:dyDescent="0.2">
      <c r="A47" s="12" t="s">
        <v>2</v>
      </c>
      <c r="B47" s="11">
        <v>0.20300000000000001</v>
      </c>
    </row>
    <row r="48" spans="1:5" x14ac:dyDescent="0.2">
      <c r="A48" s="12" t="s">
        <v>2</v>
      </c>
      <c r="B48" s="11">
        <v>4.4409999999999998</v>
      </c>
    </row>
    <row r="49" spans="1:2" x14ac:dyDescent="0.2">
      <c r="A49" s="12" t="s">
        <v>2</v>
      </c>
      <c r="B49" s="11">
        <v>5.875</v>
      </c>
    </row>
    <row r="50" spans="1:2" x14ac:dyDescent="0.2">
      <c r="A50" s="12" t="s">
        <v>2</v>
      </c>
      <c r="B50" s="11">
        <v>5.7149999999999999</v>
      </c>
    </row>
    <row r="51" spans="1:2" x14ac:dyDescent="0.2">
      <c r="A51" s="12" t="s">
        <v>2</v>
      </c>
      <c r="B51" s="11">
        <v>0.28000000000000003</v>
      </c>
    </row>
    <row r="52" spans="1:2" x14ac:dyDescent="0.2">
      <c r="A52" s="12" t="s">
        <v>8</v>
      </c>
      <c r="B52" s="11">
        <v>-1.087</v>
      </c>
    </row>
    <row r="53" spans="1:2" x14ac:dyDescent="0.2">
      <c r="A53" s="12" t="s">
        <v>8</v>
      </c>
      <c r="B53" s="11">
        <v>1.819</v>
      </c>
    </row>
    <row r="54" spans="1:2" x14ac:dyDescent="0.2">
      <c r="A54" s="12" t="s">
        <v>8</v>
      </c>
      <c r="B54" s="11">
        <v>7.3999999999999996E-2</v>
      </c>
    </row>
    <row r="55" spans="1:2" x14ac:dyDescent="0.2">
      <c r="A55" s="12" t="s">
        <v>8</v>
      </c>
      <c r="B55" s="11">
        <v>1.7549999999999999</v>
      </c>
    </row>
    <row r="56" spans="1:2" x14ac:dyDescent="0.2">
      <c r="A56" s="12" t="s">
        <v>8</v>
      </c>
      <c r="B56" s="11">
        <v>1.889</v>
      </c>
    </row>
    <row r="57" spans="1:2" x14ac:dyDescent="0.2">
      <c r="A57" s="12" t="s">
        <v>8</v>
      </c>
      <c r="B57" s="11">
        <v>3.089</v>
      </c>
    </row>
    <row r="58" spans="1:2" x14ac:dyDescent="0.2">
      <c r="A58" s="12" t="s">
        <v>8</v>
      </c>
      <c r="B58" s="11">
        <v>4.008</v>
      </c>
    </row>
    <row r="59" spans="1:2" x14ac:dyDescent="0.2">
      <c r="A59" s="12" t="s">
        <v>8</v>
      </c>
      <c r="B59" s="11">
        <v>4.5510000000000002</v>
      </c>
    </row>
    <row r="60" spans="1:2" x14ac:dyDescent="0.2">
      <c r="A60" s="12" t="s">
        <v>8</v>
      </c>
      <c r="B60" s="11">
        <v>1.3720000000000001</v>
      </c>
    </row>
    <row r="61" spans="1:2" x14ac:dyDescent="0.2">
      <c r="A61" s="12" t="s">
        <v>8</v>
      </c>
      <c r="B61" s="11">
        <v>3.4129999999999998</v>
      </c>
    </row>
    <row r="62" spans="1:2" x14ac:dyDescent="0.2">
      <c r="A62" s="12" t="s">
        <v>8</v>
      </c>
      <c r="B62" s="11">
        <v>-4.1479999999999997</v>
      </c>
    </row>
    <row r="63" spans="1:2" x14ac:dyDescent="0.2">
      <c r="A63" s="12" t="s">
        <v>8</v>
      </c>
      <c r="B63" s="11">
        <v>2.823</v>
      </c>
    </row>
    <row r="64" spans="1:2" x14ac:dyDescent="0.2">
      <c r="A64" s="12" t="s">
        <v>8</v>
      </c>
      <c r="B64" s="11">
        <v>2.8650000000000002</v>
      </c>
    </row>
    <row r="65" spans="1:2" x14ac:dyDescent="0.2">
      <c r="A65" s="12" t="s">
        <v>8</v>
      </c>
      <c r="B65" s="11">
        <v>4.3689999999999998</v>
      </c>
    </row>
    <row r="66" spans="1:2" x14ac:dyDescent="0.2">
      <c r="A66" s="12" t="s">
        <v>8</v>
      </c>
      <c r="B66" s="11">
        <v>6.3369999999999997</v>
      </c>
    </row>
    <row r="67" spans="1:2" x14ac:dyDescent="0.2">
      <c r="A67" s="12" t="s">
        <v>8</v>
      </c>
      <c r="B67" s="11">
        <v>6.3079999999999998</v>
      </c>
    </row>
    <row r="68" spans="1:2" x14ac:dyDescent="0.2">
      <c r="A68" s="12" t="s">
        <v>8</v>
      </c>
      <c r="B68" s="11">
        <v>3.4940000000000002</v>
      </c>
    </row>
    <row r="69" spans="1:2" x14ac:dyDescent="0.2">
      <c r="A69" s="12" t="s">
        <v>8</v>
      </c>
      <c r="B69" s="11">
        <v>10.539</v>
      </c>
    </row>
    <row r="70" spans="1:2" x14ac:dyDescent="0.2">
      <c r="A70" s="12" t="s">
        <v>8</v>
      </c>
      <c r="B70" s="11">
        <v>3.84</v>
      </c>
    </row>
    <row r="71" spans="1:2" x14ac:dyDescent="0.2">
      <c r="A71" s="12" t="s">
        <v>8</v>
      </c>
      <c r="B71" s="11">
        <v>5.1230000000000002</v>
      </c>
    </row>
    <row r="72" spans="1:2" x14ac:dyDescent="0.2">
      <c r="A72" s="12" t="s">
        <v>8</v>
      </c>
      <c r="B72" s="11">
        <v>5.4850000000000003</v>
      </c>
    </row>
    <row r="73" spans="1:2" x14ac:dyDescent="0.2">
      <c r="A73" s="12" t="s">
        <v>8</v>
      </c>
      <c r="B73" s="11">
        <v>-1.8939999999999999</v>
      </c>
    </row>
    <row r="74" spans="1:2" x14ac:dyDescent="0.2">
      <c r="A74" s="12" t="s">
        <v>8</v>
      </c>
      <c r="B74" s="11">
        <v>8.016</v>
      </c>
    </row>
    <row r="75" spans="1:2" x14ac:dyDescent="0.2">
      <c r="A75" s="12" t="s">
        <v>8</v>
      </c>
      <c r="B75" s="11">
        <v>2.31</v>
      </c>
    </row>
    <row r="76" spans="1:2" x14ac:dyDescent="0.2">
      <c r="A76" s="12" t="s">
        <v>8</v>
      </c>
      <c r="B76" s="11">
        <v>3.8820000000000001</v>
      </c>
    </row>
    <row r="77" spans="1:2" x14ac:dyDescent="0.2">
      <c r="A77" s="12" t="s">
        <v>8</v>
      </c>
      <c r="B77" s="11">
        <v>7.03</v>
      </c>
    </row>
    <row r="78" spans="1:2" x14ac:dyDescent="0.2">
      <c r="A78" s="12" t="s">
        <v>8</v>
      </c>
      <c r="B78" s="11">
        <v>7.7270000000000003</v>
      </c>
    </row>
    <row r="79" spans="1:2" x14ac:dyDescent="0.2">
      <c r="A79" s="12" t="s">
        <v>8</v>
      </c>
      <c r="B79" s="11">
        <v>0.105</v>
      </c>
    </row>
    <row r="80" spans="1:2" x14ac:dyDescent="0.2">
      <c r="A80" s="12" t="s">
        <v>8</v>
      </c>
      <c r="B80" s="11">
        <v>3.65</v>
      </c>
    </row>
    <row r="81" spans="1:2" x14ac:dyDescent="0.2">
      <c r="A81" s="12" t="s">
        <v>8</v>
      </c>
      <c r="B81" s="11">
        <v>4.5469999999999997</v>
      </c>
    </row>
    <row r="82" spans="1:2" x14ac:dyDescent="0.2">
      <c r="A82" s="12" t="s">
        <v>8</v>
      </c>
      <c r="B82" s="11">
        <v>4.9850000000000003</v>
      </c>
    </row>
    <row r="83" spans="1:2" x14ac:dyDescent="0.2">
      <c r="A83" s="12" t="s">
        <v>8</v>
      </c>
      <c r="B83" s="11">
        <v>5.1589999999999998</v>
      </c>
    </row>
    <row r="84" spans="1:2" x14ac:dyDescent="0.2">
      <c r="A84" s="12" t="s">
        <v>8</v>
      </c>
      <c r="B84" s="11">
        <v>4.76</v>
      </c>
    </row>
    <row r="85" spans="1:2" x14ac:dyDescent="0.2">
      <c r="A85" s="12" t="s">
        <v>8</v>
      </c>
      <c r="B85" s="11">
        <v>4.9340000000000002</v>
      </c>
    </row>
    <row r="86" spans="1:2" x14ac:dyDescent="0.2">
      <c r="A86" s="12" t="s">
        <v>8</v>
      </c>
      <c r="B86" s="11">
        <v>3.1059999999999999</v>
      </c>
    </row>
    <row r="87" spans="1:2" x14ac:dyDescent="0.2">
      <c r="A87" s="12" t="s">
        <v>8</v>
      </c>
      <c r="B87" s="11">
        <v>5.5979999999999999</v>
      </c>
    </row>
    <row r="88" spans="1:2" x14ac:dyDescent="0.2">
      <c r="A88" s="12" t="s">
        <v>8</v>
      </c>
      <c r="B88" s="11">
        <v>2.1619999999999999</v>
      </c>
    </row>
    <row r="89" spans="1:2" x14ac:dyDescent="0.2">
      <c r="A89" s="12" t="s">
        <v>8</v>
      </c>
      <c r="B89" s="11">
        <v>6.52</v>
      </c>
    </row>
    <row r="90" spans="1:2" x14ac:dyDescent="0.2">
      <c r="A90" s="12" t="s">
        <v>8</v>
      </c>
      <c r="B90" s="11">
        <v>7.0460000000000003</v>
      </c>
    </row>
    <row r="91" spans="1:2" x14ac:dyDescent="0.2">
      <c r="A91" s="12" t="s">
        <v>8</v>
      </c>
      <c r="B91" s="11">
        <v>1.7569999999999999</v>
      </c>
    </row>
    <row r="92" spans="1:2" x14ac:dyDescent="0.2">
      <c r="A92" s="12" t="s">
        <v>8</v>
      </c>
      <c r="B92" s="11">
        <v>1.8480000000000001</v>
      </c>
    </row>
    <row r="93" spans="1:2" x14ac:dyDescent="0.2">
      <c r="A93" s="12" t="s">
        <v>8</v>
      </c>
      <c r="B93" s="11">
        <v>1.0960000000000001</v>
      </c>
    </row>
    <row r="94" spans="1:2" x14ac:dyDescent="0.2">
      <c r="A94" s="12" t="s">
        <v>8</v>
      </c>
      <c r="B94" s="11">
        <v>2.145</v>
      </c>
    </row>
    <row r="95" spans="1:2" x14ac:dyDescent="0.2">
      <c r="A95" s="12" t="s">
        <v>8</v>
      </c>
      <c r="B95" s="11">
        <v>8.4350000000000005</v>
      </c>
    </row>
    <row r="96" spans="1:2" x14ac:dyDescent="0.2">
      <c r="A96" s="12" t="s">
        <v>8</v>
      </c>
      <c r="B96" s="11">
        <v>6.0990000000000002</v>
      </c>
    </row>
    <row r="97" spans="1:2" x14ac:dyDescent="0.2">
      <c r="A97" s="12" t="s">
        <v>8</v>
      </c>
      <c r="B97" s="11">
        <v>3.972</v>
      </c>
    </row>
    <row r="98" spans="1:2" x14ac:dyDescent="0.2">
      <c r="A98" s="12" t="s">
        <v>8</v>
      </c>
      <c r="B98" s="11">
        <v>2.4089999999999998</v>
      </c>
    </row>
    <row r="99" spans="1:2" x14ac:dyDescent="0.2">
      <c r="A99" s="12" t="s">
        <v>8</v>
      </c>
      <c r="B99" s="11">
        <v>0.56899999999999995</v>
      </c>
    </row>
    <row r="100" spans="1:2" x14ac:dyDescent="0.2">
      <c r="A100" s="12" t="s">
        <v>8</v>
      </c>
      <c r="B100" s="11">
        <v>7.0129999999999999</v>
      </c>
    </row>
    <row r="101" spans="1:2" x14ac:dyDescent="0.2">
      <c r="A101" s="12" t="s">
        <v>8</v>
      </c>
      <c r="B101" s="11">
        <v>2.5939999999999999</v>
      </c>
    </row>
  </sheetData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1"/>
  <sheetViews>
    <sheetView showGridLines="0" workbookViewId="0">
      <selection activeCell="D32" sqref="D32"/>
    </sheetView>
  </sheetViews>
  <sheetFormatPr defaultRowHeight="12.75" x14ac:dyDescent="0.2"/>
  <sheetData>
    <row r="1" spans="1:6" x14ac:dyDescent="0.2">
      <c r="A1" s="4" t="s">
        <v>27</v>
      </c>
      <c r="B1" s="4" t="s">
        <v>26</v>
      </c>
    </row>
    <row r="2" spans="1:6" x14ac:dyDescent="0.2">
      <c r="A2" s="5">
        <v>1</v>
      </c>
      <c r="B2" s="17" t="s">
        <v>8</v>
      </c>
    </row>
    <row r="3" spans="1:6" x14ac:dyDescent="0.2">
      <c r="A3" s="5">
        <v>1</v>
      </c>
      <c r="B3" s="17" t="s">
        <v>20</v>
      </c>
      <c r="D3" s="19" t="s">
        <v>25</v>
      </c>
    </row>
    <row r="4" spans="1:6" x14ac:dyDescent="0.2">
      <c r="A4" s="5">
        <v>1</v>
      </c>
      <c r="B4" s="5" t="s">
        <v>2</v>
      </c>
      <c r="D4" s="19"/>
    </row>
    <row r="5" spans="1:6" x14ac:dyDescent="0.2">
      <c r="A5" s="5">
        <v>1</v>
      </c>
      <c r="B5" s="17" t="s">
        <v>8</v>
      </c>
      <c r="D5" s="19"/>
      <c r="E5" s="4" t="s">
        <v>23</v>
      </c>
      <c r="F5" s="4" t="s">
        <v>22</v>
      </c>
    </row>
    <row r="6" spans="1:6" x14ac:dyDescent="0.2">
      <c r="A6" s="5">
        <v>1</v>
      </c>
      <c r="B6" s="17" t="s">
        <v>20</v>
      </c>
      <c r="D6" s="4" t="s">
        <v>2</v>
      </c>
      <c r="E6" s="5">
        <f>COUNTIF(B2:B71,"A")</f>
        <v>11</v>
      </c>
      <c r="F6" s="5">
        <f>COUNTIF(B72:B161,"A")</f>
        <v>19</v>
      </c>
    </row>
    <row r="7" spans="1:6" x14ac:dyDescent="0.2">
      <c r="A7" s="5">
        <v>1</v>
      </c>
      <c r="B7" s="5" t="s">
        <v>2</v>
      </c>
      <c r="D7" s="4" t="s">
        <v>8</v>
      </c>
      <c r="E7" s="5">
        <f>COUNTIF(B2:B71,"B")</f>
        <v>17</v>
      </c>
      <c r="F7" s="5">
        <f>COUNTIF(B72:B161,"B")</f>
        <v>30</v>
      </c>
    </row>
    <row r="8" spans="1:6" x14ac:dyDescent="0.2">
      <c r="A8" s="5">
        <v>1</v>
      </c>
      <c r="B8" s="17" t="s">
        <v>20</v>
      </c>
      <c r="D8" s="4" t="s">
        <v>20</v>
      </c>
      <c r="E8" s="5">
        <f>COUNTIF(B2:B71,"Other")</f>
        <v>42</v>
      </c>
      <c r="F8" s="5">
        <f>COUNTIF(B72:B161,"Other")</f>
        <v>41</v>
      </c>
    </row>
    <row r="9" spans="1:6" x14ac:dyDescent="0.2">
      <c r="A9" s="5">
        <v>1</v>
      </c>
      <c r="B9" s="17" t="s">
        <v>20</v>
      </c>
      <c r="D9" s="4" t="s">
        <v>21</v>
      </c>
      <c r="E9" s="4">
        <f>SUM(E6:E8)</f>
        <v>70</v>
      </c>
      <c r="F9" s="4">
        <f>SUM(F6:F8)</f>
        <v>90</v>
      </c>
    </row>
    <row r="10" spans="1:6" x14ac:dyDescent="0.2">
      <c r="A10" s="5">
        <v>1</v>
      </c>
      <c r="B10" s="17" t="s">
        <v>20</v>
      </c>
      <c r="D10" s="19"/>
      <c r="F10" s="5"/>
    </row>
    <row r="11" spans="1:6" x14ac:dyDescent="0.2">
      <c r="A11" s="5">
        <v>1</v>
      </c>
      <c r="B11" s="17" t="s">
        <v>20</v>
      </c>
      <c r="D11" s="19"/>
      <c r="F11" s="5"/>
    </row>
    <row r="12" spans="1:6" x14ac:dyDescent="0.2">
      <c r="A12" s="5">
        <v>1</v>
      </c>
      <c r="B12" s="17" t="s">
        <v>8</v>
      </c>
      <c r="D12" s="19" t="s">
        <v>24</v>
      </c>
      <c r="F12" s="5"/>
    </row>
    <row r="13" spans="1:6" x14ac:dyDescent="0.2">
      <c r="A13" s="5">
        <v>1</v>
      </c>
      <c r="B13" s="17" t="s">
        <v>20</v>
      </c>
      <c r="D13" s="19"/>
      <c r="F13" s="5"/>
    </row>
    <row r="14" spans="1:6" x14ac:dyDescent="0.2">
      <c r="A14" s="5">
        <v>1</v>
      </c>
      <c r="B14" s="17" t="s">
        <v>20</v>
      </c>
      <c r="D14" s="19"/>
      <c r="E14" s="4" t="s">
        <v>23</v>
      </c>
      <c r="F14" s="4" t="s">
        <v>22</v>
      </c>
    </row>
    <row r="15" spans="1:6" x14ac:dyDescent="0.2">
      <c r="A15" s="5">
        <v>1</v>
      </c>
      <c r="B15" s="5" t="s">
        <v>2</v>
      </c>
      <c r="D15" s="4" t="s">
        <v>2</v>
      </c>
      <c r="E15" s="18">
        <f t="shared" ref="E15:F17" si="0">100*E6/E$9</f>
        <v>15.714285714285714</v>
      </c>
      <c r="F15" s="18">
        <f t="shared" si="0"/>
        <v>21.111111111111111</v>
      </c>
    </row>
    <row r="16" spans="1:6" x14ac:dyDescent="0.2">
      <c r="A16" s="5">
        <v>1</v>
      </c>
      <c r="B16" s="5" t="s">
        <v>2</v>
      </c>
      <c r="D16" s="4" t="s">
        <v>8</v>
      </c>
      <c r="E16" s="18">
        <f t="shared" si="0"/>
        <v>24.285714285714285</v>
      </c>
      <c r="F16" s="18">
        <f t="shared" si="0"/>
        <v>33.333333333333336</v>
      </c>
    </row>
    <row r="17" spans="1:9" x14ac:dyDescent="0.2">
      <c r="A17" s="5">
        <v>1</v>
      </c>
      <c r="B17" s="5" t="s">
        <v>2</v>
      </c>
      <c r="D17" s="4" t="s">
        <v>20</v>
      </c>
      <c r="E17" s="18">
        <f t="shared" si="0"/>
        <v>60</v>
      </c>
      <c r="F17" s="18">
        <f t="shared" si="0"/>
        <v>45.555555555555557</v>
      </c>
    </row>
    <row r="18" spans="1:9" x14ac:dyDescent="0.2">
      <c r="A18" s="5">
        <v>1</v>
      </c>
      <c r="B18" s="17" t="s">
        <v>8</v>
      </c>
      <c r="D18" s="4" t="s">
        <v>21</v>
      </c>
      <c r="E18" s="4">
        <f>SUM(E15:E17)</f>
        <v>100</v>
      </c>
      <c r="F18" s="4">
        <f>SUM(F15:F17)</f>
        <v>100</v>
      </c>
    </row>
    <row r="19" spans="1:9" x14ac:dyDescent="0.2">
      <c r="A19" s="5">
        <v>1</v>
      </c>
      <c r="B19" s="5" t="s">
        <v>2</v>
      </c>
    </row>
    <row r="20" spans="1:9" x14ac:dyDescent="0.2">
      <c r="A20" s="5">
        <v>1</v>
      </c>
      <c r="B20" s="17" t="s">
        <v>20</v>
      </c>
    </row>
    <row r="21" spans="1:9" x14ac:dyDescent="0.2">
      <c r="A21" s="5">
        <v>1</v>
      </c>
      <c r="B21" s="17" t="s">
        <v>8</v>
      </c>
    </row>
    <row r="22" spans="1:9" x14ac:dyDescent="0.2">
      <c r="A22" s="5">
        <v>1</v>
      </c>
      <c r="B22" s="5" t="s">
        <v>2</v>
      </c>
    </row>
    <row r="23" spans="1:9" x14ac:dyDescent="0.2">
      <c r="A23" s="5">
        <v>1</v>
      </c>
      <c r="B23" s="17" t="s">
        <v>8</v>
      </c>
    </row>
    <row r="24" spans="1:9" x14ac:dyDescent="0.2">
      <c r="A24" s="5">
        <v>1</v>
      </c>
      <c r="B24" s="17" t="s">
        <v>20</v>
      </c>
    </row>
    <row r="25" spans="1:9" x14ac:dyDescent="0.2">
      <c r="A25" s="5">
        <v>1</v>
      </c>
      <c r="B25" s="17" t="s">
        <v>20</v>
      </c>
      <c r="D25" s="8" t="s">
        <v>29</v>
      </c>
    </row>
    <row r="26" spans="1:9" x14ac:dyDescent="0.2">
      <c r="A26" s="5">
        <v>1</v>
      </c>
      <c r="B26" s="17" t="s">
        <v>8</v>
      </c>
      <c r="D26" s="9" t="s">
        <v>30</v>
      </c>
    </row>
    <row r="27" spans="1:9" x14ac:dyDescent="0.2">
      <c r="A27" s="5">
        <v>1</v>
      </c>
      <c r="B27" s="17" t="s">
        <v>8</v>
      </c>
    </row>
    <row r="28" spans="1:9" ht="14.25" x14ac:dyDescent="0.2">
      <c r="A28" s="5">
        <v>1</v>
      </c>
      <c r="B28" s="17" t="s">
        <v>20</v>
      </c>
      <c r="I28" s="20" t="s">
        <v>28</v>
      </c>
    </row>
    <row r="29" spans="1:9" x14ac:dyDescent="0.2">
      <c r="A29" s="5">
        <v>1</v>
      </c>
      <c r="B29" s="17" t="s">
        <v>20</v>
      </c>
    </row>
    <row r="30" spans="1:9" x14ac:dyDescent="0.2">
      <c r="A30" s="5">
        <v>1</v>
      </c>
      <c r="B30" s="17" t="s">
        <v>20</v>
      </c>
    </row>
    <row r="31" spans="1:9" x14ac:dyDescent="0.2">
      <c r="A31" s="5">
        <v>1</v>
      </c>
      <c r="B31" s="17" t="s">
        <v>20</v>
      </c>
    </row>
    <row r="32" spans="1:9" x14ac:dyDescent="0.2">
      <c r="A32" s="5">
        <v>1</v>
      </c>
      <c r="B32" s="17" t="s">
        <v>20</v>
      </c>
    </row>
    <row r="33" spans="1:2" x14ac:dyDescent="0.2">
      <c r="A33" s="5">
        <v>1</v>
      </c>
      <c r="B33" s="17" t="s">
        <v>8</v>
      </c>
    </row>
    <row r="34" spans="1:2" x14ac:dyDescent="0.2">
      <c r="A34" s="5">
        <v>1</v>
      </c>
      <c r="B34" s="17" t="s">
        <v>8</v>
      </c>
    </row>
    <row r="35" spans="1:2" x14ac:dyDescent="0.2">
      <c r="A35" s="5">
        <v>1</v>
      </c>
      <c r="B35" s="17" t="s">
        <v>20</v>
      </c>
    </row>
    <row r="36" spans="1:2" x14ac:dyDescent="0.2">
      <c r="A36" s="5">
        <v>1</v>
      </c>
      <c r="B36" s="17" t="s">
        <v>20</v>
      </c>
    </row>
    <row r="37" spans="1:2" x14ac:dyDescent="0.2">
      <c r="A37" s="5">
        <v>1</v>
      </c>
      <c r="B37" s="17" t="s">
        <v>8</v>
      </c>
    </row>
    <row r="38" spans="1:2" x14ac:dyDescent="0.2">
      <c r="A38" s="5">
        <v>1</v>
      </c>
      <c r="B38" s="17" t="s">
        <v>8</v>
      </c>
    </row>
    <row r="39" spans="1:2" x14ac:dyDescent="0.2">
      <c r="A39" s="5">
        <v>1</v>
      </c>
      <c r="B39" s="17" t="s">
        <v>8</v>
      </c>
    </row>
    <row r="40" spans="1:2" x14ac:dyDescent="0.2">
      <c r="A40" s="5">
        <v>1</v>
      </c>
      <c r="B40" s="17" t="s">
        <v>20</v>
      </c>
    </row>
    <row r="41" spans="1:2" x14ac:dyDescent="0.2">
      <c r="A41" s="5">
        <v>1</v>
      </c>
      <c r="B41" s="17" t="s">
        <v>20</v>
      </c>
    </row>
    <row r="42" spans="1:2" x14ac:dyDescent="0.2">
      <c r="A42" s="5">
        <v>1</v>
      </c>
      <c r="B42" s="17" t="s">
        <v>8</v>
      </c>
    </row>
    <row r="43" spans="1:2" x14ac:dyDescent="0.2">
      <c r="A43" s="5">
        <v>1</v>
      </c>
      <c r="B43" s="17" t="s">
        <v>20</v>
      </c>
    </row>
    <row r="44" spans="1:2" x14ac:dyDescent="0.2">
      <c r="A44" s="5">
        <v>1</v>
      </c>
      <c r="B44" s="17" t="s">
        <v>20</v>
      </c>
    </row>
    <row r="45" spans="1:2" x14ac:dyDescent="0.2">
      <c r="A45" s="5">
        <v>1</v>
      </c>
      <c r="B45" s="17" t="s">
        <v>20</v>
      </c>
    </row>
    <row r="46" spans="1:2" x14ac:dyDescent="0.2">
      <c r="A46" s="5">
        <v>1</v>
      </c>
      <c r="B46" s="17" t="s">
        <v>20</v>
      </c>
    </row>
    <row r="47" spans="1:2" x14ac:dyDescent="0.2">
      <c r="A47" s="5">
        <v>1</v>
      </c>
      <c r="B47" s="17" t="s">
        <v>20</v>
      </c>
    </row>
    <row r="48" spans="1:2" x14ac:dyDescent="0.2">
      <c r="A48" s="5">
        <v>1</v>
      </c>
      <c r="B48" s="17" t="s">
        <v>20</v>
      </c>
    </row>
    <row r="49" spans="1:2" x14ac:dyDescent="0.2">
      <c r="A49" s="5">
        <v>1</v>
      </c>
      <c r="B49" s="17" t="s">
        <v>20</v>
      </c>
    </row>
    <row r="50" spans="1:2" x14ac:dyDescent="0.2">
      <c r="A50" s="5">
        <v>1</v>
      </c>
      <c r="B50" s="17" t="s">
        <v>20</v>
      </c>
    </row>
    <row r="51" spans="1:2" x14ac:dyDescent="0.2">
      <c r="A51" s="5">
        <v>1</v>
      </c>
      <c r="B51" s="17" t="s">
        <v>20</v>
      </c>
    </row>
    <row r="52" spans="1:2" x14ac:dyDescent="0.2">
      <c r="A52" s="5">
        <v>1</v>
      </c>
      <c r="B52" s="5" t="s">
        <v>2</v>
      </c>
    </row>
    <row r="53" spans="1:2" x14ac:dyDescent="0.2">
      <c r="A53" s="5">
        <v>1</v>
      </c>
      <c r="B53" s="17" t="s">
        <v>20</v>
      </c>
    </row>
    <row r="54" spans="1:2" x14ac:dyDescent="0.2">
      <c r="A54" s="5">
        <v>1</v>
      </c>
      <c r="B54" s="5" t="s">
        <v>2</v>
      </c>
    </row>
    <row r="55" spans="1:2" x14ac:dyDescent="0.2">
      <c r="A55" s="5">
        <v>1</v>
      </c>
      <c r="B55" s="17" t="s">
        <v>20</v>
      </c>
    </row>
    <row r="56" spans="1:2" x14ac:dyDescent="0.2">
      <c r="A56" s="5">
        <v>1</v>
      </c>
      <c r="B56" s="17" t="s">
        <v>20</v>
      </c>
    </row>
    <row r="57" spans="1:2" x14ac:dyDescent="0.2">
      <c r="A57" s="5">
        <v>1</v>
      </c>
      <c r="B57" s="17" t="s">
        <v>20</v>
      </c>
    </row>
    <row r="58" spans="1:2" x14ac:dyDescent="0.2">
      <c r="A58" s="5">
        <v>1</v>
      </c>
      <c r="B58" s="5" t="s">
        <v>2</v>
      </c>
    </row>
    <row r="59" spans="1:2" x14ac:dyDescent="0.2">
      <c r="A59" s="5">
        <v>1</v>
      </c>
      <c r="B59" s="5" t="s">
        <v>2</v>
      </c>
    </row>
    <row r="60" spans="1:2" x14ac:dyDescent="0.2">
      <c r="A60" s="5">
        <v>1</v>
      </c>
      <c r="B60" s="17" t="s">
        <v>20</v>
      </c>
    </row>
    <row r="61" spans="1:2" x14ac:dyDescent="0.2">
      <c r="A61" s="5">
        <v>1</v>
      </c>
      <c r="B61" s="17" t="s">
        <v>20</v>
      </c>
    </row>
    <row r="62" spans="1:2" x14ac:dyDescent="0.2">
      <c r="A62" s="5">
        <v>1</v>
      </c>
      <c r="B62" s="17" t="s">
        <v>20</v>
      </c>
    </row>
    <row r="63" spans="1:2" x14ac:dyDescent="0.2">
      <c r="A63" s="5">
        <v>1</v>
      </c>
      <c r="B63" s="17" t="s">
        <v>20</v>
      </c>
    </row>
    <row r="64" spans="1:2" x14ac:dyDescent="0.2">
      <c r="A64" s="5">
        <v>1</v>
      </c>
      <c r="B64" s="17" t="s">
        <v>20</v>
      </c>
    </row>
    <row r="65" spans="1:2" x14ac:dyDescent="0.2">
      <c r="A65" s="5">
        <v>1</v>
      </c>
      <c r="B65" s="17" t="s">
        <v>20</v>
      </c>
    </row>
    <row r="66" spans="1:2" x14ac:dyDescent="0.2">
      <c r="A66" s="5">
        <v>1</v>
      </c>
      <c r="B66" s="17" t="s">
        <v>8</v>
      </c>
    </row>
    <row r="67" spans="1:2" x14ac:dyDescent="0.2">
      <c r="A67" s="5">
        <v>1</v>
      </c>
      <c r="B67" s="17" t="s">
        <v>20</v>
      </c>
    </row>
    <row r="68" spans="1:2" x14ac:dyDescent="0.2">
      <c r="A68" s="5">
        <v>1</v>
      </c>
      <c r="B68" s="17" t="s">
        <v>8</v>
      </c>
    </row>
    <row r="69" spans="1:2" x14ac:dyDescent="0.2">
      <c r="A69" s="5">
        <v>1</v>
      </c>
      <c r="B69" s="17" t="s">
        <v>20</v>
      </c>
    </row>
    <row r="70" spans="1:2" x14ac:dyDescent="0.2">
      <c r="A70" s="5">
        <v>1</v>
      </c>
      <c r="B70" s="17" t="s">
        <v>20</v>
      </c>
    </row>
    <row r="71" spans="1:2" x14ac:dyDescent="0.2">
      <c r="A71" s="5">
        <v>1</v>
      </c>
      <c r="B71" s="17" t="s">
        <v>8</v>
      </c>
    </row>
    <row r="72" spans="1:2" x14ac:dyDescent="0.2">
      <c r="A72" s="5">
        <v>2</v>
      </c>
      <c r="B72" s="5" t="s">
        <v>2</v>
      </c>
    </row>
    <row r="73" spans="1:2" x14ac:dyDescent="0.2">
      <c r="A73" s="5">
        <v>2</v>
      </c>
      <c r="B73" s="5" t="s">
        <v>8</v>
      </c>
    </row>
    <row r="74" spans="1:2" x14ac:dyDescent="0.2">
      <c r="A74" s="5">
        <v>2</v>
      </c>
      <c r="B74" s="5" t="s">
        <v>2</v>
      </c>
    </row>
    <row r="75" spans="1:2" x14ac:dyDescent="0.2">
      <c r="A75" s="5">
        <v>2</v>
      </c>
      <c r="B75" s="5" t="s">
        <v>20</v>
      </c>
    </row>
    <row r="76" spans="1:2" x14ac:dyDescent="0.2">
      <c r="A76" s="5">
        <v>2</v>
      </c>
      <c r="B76" s="5" t="s">
        <v>2</v>
      </c>
    </row>
    <row r="77" spans="1:2" x14ac:dyDescent="0.2">
      <c r="A77" s="5">
        <v>2</v>
      </c>
      <c r="B77" s="5" t="s">
        <v>8</v>
      </c>
    </row>
    <row r="78" spans="1:2" x14ac:dyDescent="0.2">
      <c r="A78" s="5">
        <v>2</v>
      </c>
      <c r="B78" s="5" t="s">
        <v>20</v>
      </c>
    </row>
    <row r="79" spans="1:2" x14ac:dyDescent="0.2">
      <c r="A79" s="5">
        <v>2</v>
      </c>
      <c r="B79" s="5" t="s">
        <v>20</v>
      </c>
    </row>
    <row r="80" spans="1:2" x14ac:dyDescent="0.2">
      <c r="A80" s="5">
        <v>2</v>
      </c>
      <c r="B80" s="5" t="s">
        <v>8</v>
      </c>
    </row>
    <row r="81" spans="1:2" x14ac:dyDescent="0.2">
      <c r="A81" s="5">
        <v>2</v>
      </c>
      <c r="B81" s="5" t="s">
        <v>8</v>
      </c>
    </row>
    <row r="82" spans="1:2" x14ac:dyDescent="0.2">
      <c r="A82" s="5">
        <v>2</v>
      </c>
      <c r="B82" s="5" t="s">
        <v>20</v>
      </c>
    </row>
    <row r="83" spans="1:2" x14ac:dyDescent="0.2">
      <c r="A83" s="5">
        <v>2</v>
      </c>
      <c r="B83" s="5" t="s">
        <v>8</v>
      </c>
    </row>
    <row r="84" spans="1:2" x14ac:dyDescent="0.2">
      <c r="A84" s="5">
        <v>2</v>
      </c>
      <c r="B84" s="5" t="s">
        <v>8</v>
      </c>
    </row>
    <row r="85" spans="1:2" x14ac:dyDescent="0.2">
      <c r="A85" s="5">
        <v>2</v>
      </c>
      <c r="B85" s="5" t="s">
        <v>20</v>
      </c>
    </row>
    <row r="86" spans="1:2" x14ac:dyDescent="0.2">
      <c r="A86" s="5">
        <v>2</v>
      </c>
      <c r="B86" s="5" t="s">
        <v>20</v>
      </c>
    </row>
    <row r="87" spans="1:2" x14ac:dyDescent="0.2">
      <c r="A87" s="5">
        <v>2</v>
      </c>
      <c r="B87" s="5" t="s">
        <v>2</v>
      </c>
    </row>
    <row r="88" spans="1:2" x14ac:dyDescent="0.2">
      <c r="A88" s="5">
        <v>2</v>
      </c>
      <c r="B88" s="5" t="s">
        <v>8</v>
      </c>
    </row>
    <row r="89" spans="1:2" x14ac:dyDescent="0.2">
      <c r="A89" s="5">
        <v>2</v>
      </c>
      <c r="B89" s="5" t="s">
        <v>2</v>
      </c>
    </row>
    <row r="90" spans="1:2" x14ac:dyDescent="0.2">
      <c r="A90" s="5">
        <v>2</v>
      </c>
      <c r="B90" s="5" t="s">
        <v>20</v>
      </c>
    </row>
    <row r="91" spans="1:2" x14ac:dyDescent="0.2">
      <c r="A91" s="5">
        <v>2</v>
      </c>
      <c r="B91" s="5" t="s">
        <v>8</v>
      </c>
    </row>
    <row r="92" spans="1:2" x14ac:dyDescent="0.2">
      <c r="A92" s="5">
        <v>2</v>
      </c>
      <c r="B92" s="5" t="s">
        <v>20</v>
      </c>
    </row>
    <row r="93" spans="1:2" x14ac:dyDescent="0.2">
      <c r="A93" s="5">
        <v>2</v>
      </c>
      <c r="B93" s="5" t="s">
        <v>20</v>
      </c>
    </row>
    <row r="94" spans="1:2" x14ac:dyDescent="0.2">
      <c r="A94" s="5">
        <v>2</v>
      </c>
      <c r="B94" s="5" t="s">
        <v>2</v>
      </c>
    </row>
    <row r="95" spans="1:2" x14ac:dyDescent="0.2">
      <c r="A95" s="5">
        <v>2</v>
      </c>
      <c r="B95" s="5" t="s">
        <v>20</v>
      </c>
    </row>
    <row r="96" spans="1:2" x14ac:dyDescent="0.2">
      <c r="A96" s="5">
        <v>2</v>
      </c>
      <c r="B96" s="5" t="s">
        <v>2</v>
      </c>
    </row>
    <row r="97" spans="1:2" x14ac:dyDescent="0.2">
      <c r="A97" s="5">
        <v>2</v>
      </c>
      <c r="B97" s="5" t="s">
        <v>8</v>
      </c>
    </row>
    <row r="98" spans="1:2" x14ac:dyDescent="0.2">
      <c r="A98" s="5">
        <v>2</v>
      </c>
      <c r="B98" s="5" t="s">
        <v>20</v>
      </c>
    </row>
    <row r="99" spans="1:2" x14ac:dyDescent="0.2">
      <c r="A99" s="5">
        <v>2</v>
      </c>
      <c r="B99" s="5" t="s">
        <v>8</v>
      </c>
    </row>
    <row r="100" spans="1:2" x14ac:dyDescent="0.2">
      <c r="A100" s="5">
        <v>2</v>
      </c>
      <c r="B100" s="5" t="s">
        <v>20</v>
      </c>
    </row>
    <row r="101" spans="1:2" x14ac:dyDescent="0.2">
      <c r="A101" s="5">
        <v>2</v>
      </c>
      <c r="B101" s="5" t="s">
        <v>8</v>
      </c>
    </row>
    <row r="102" spans="1:2" x14ac:dyDescent="0.2">
      <c r="A102" s="5">
        <v>2</v>
      </c>
      <c r="B102" s="5" t="s">
        <v>20</v>
      </c>
    </row>
    <row r="103" spans="1:2" x14ac:dyDescent="0.2">
      <c r="A103" s="5">
        <v>2</v>
      </c>
      <c r="B103" s="5" t="s">
        <v>8</v>
      </c>
    </row>
    <row r="104" spans="1:2" x14ac:dyDescent="0.2">
      <c r="A104" s="5">
        <v>2</v>
      </c>
      <c r="B104" s="5" t="s">
        <v>20</v>
      </c>
    </row>
    <row r="105" spans="1:2" x14ac:dyDescent="0.2">
      <c r="A105" s="5">
        <v>2</v>
      </c>
      <c r="B105" s="5" t="s">
        <v>8</v>
      </c>
    </row>
    <row r="106" spans="1:2" x14ac:dyDescent="0.2">
      <c r="A106" s="5">
        <v>2</v>
      </c>
      <c r="B106" s="5" t="s">
        <v>2</v>
      </c>
    </row>
    <row r="107" spans="1:2" x14ac:dyDescent="0.2">
      <c r="A107" s="5">
        <v>2</v>
      </c>
      <c r="B107" s="5" t="s">
        <v>2</v>
      </c>
    </row>
    <row r="108" spans="1:2" x14ac:dyDescent="0.2">
      <c r="A108" s="5">
        <v>2</v>
      </c>
      <c r="B108" s="5" t="s">
        <v>20</v>
      </c>
    </row>
    <row r="109" spans="1:2" x14ac:dyDescent="0.2">
      <c r="A109" s="5">
        <v>2</v>
      </c>
      <c r="B109" s="5" t="s">
        <v>8</v>
      </c>
    </row>
    <row r="110" spans="1:2" x14ac:dyDescent="0.2">
      <c r="A110" s="5">
        <v>2</v>
      </c>
      <c r="B110" s="5" t="s">
        <v>20</v>
      </c>
    </row>
    <row r="111" spans="1:2" x14ac:dyDescent="0.2">
      <c r="A111" s="5">
        <v>2</v>
      </c>
      <c r="B111" s="5" t="s">
        <v>20</v>
      </c>
    </row>
    <row r="112" spans="1:2" x14ac:dyDescent="0.2">
      <c r="A112" s="5">
        <v>2</v>
      </c>
      <c r="B112" s="5" t="s">
        <v>2</v>
      </c>
    </row>
    <row r="113" spans="1:2" x14ac:dyDescent="0.2">
      <c r="A113" s="5">
        <v>2</v>
      </c>
      <c r="B113" s="5" t="s">
        <v>8</v>
      </c>
    </row>
    <row r="114" spans="1:2" x14ac:dyDescent="0.2">
      <c r="A114" s="5">
        <v>2</v>
      </c>
      <c r="B114" s="5" t="s">
        <v>8</v>
      </c>
    </row>
    <row r="115" spans="1:2" x14ac:dyDescent="0.2">
      <c r="A115" s="5">
        <v>2</v>
      </c>
      <c r="B115" s="5" t="s">
        <v>20</v>
      </c>
    </row>
    <row r="116" spans="1:2" x14ac:dyDescent="0.2">
      <c r="A116" s="5">
        <v>2</v>
      </c>
      <c r="B116" s="5" t="s">
        <v>20</v>
      </c>
    </row>
    <row r="117" spans="1:2" x14ac:dyDescent="0.2">
      <c r="A117" s="5">
        <v>2</v>
      </c>
      <c r="B117" s="5" t="s">
        <v>20</v>
      </c>
    </row>
    <row r="118" spans="1:2" x14ac:dyDescent="0.2">
      <c r="A118" s="5">
        <v>2</v>
      </c>
      <c r="B118" s="5" t="s">
        <v>20</v>
      </c>
    </row>
    <row r="119" spans="1:2" x14ac:dyDescent="0.2">
      <c r="A119" s="5">
        <v>2</v>
      </c>
      <c r="B119" s="5" t="s">
        <v>8</v>
      </c>
    </row>
    <row r="120" spans="1:2" x14ac:dyDescent="0.2">
      <c r="A120" s="5">
        <v>2</v>
      </c>
      <c r="B120" s="5" t="s">
        <v>8</v>
      </c>
    </row>
    <row r="121" spans="1:2" x14ac:dyDescent="0.2">
      <c r="A121" s="5">
        <v>2</v>
      </c>
      <c r="B121" s="5" t="s">
        <v>8</v>
      </c>
    </row>
    <row r="122" spans="1:2" x14ac:dyDescent="0.2">
      <c r="A122" s="5">
        <v>2</v>
      </c>
      <c r="B122" s="5" t="s">
        <v>20</v>
      </c>
    </row>
    <row r="123" spans="1:2" x14ac:dyDescent="0.2">
      <c r="A123" s="5">
        <v>2</v>
      </c>
      <c r="B123" s="5" t="s">
        <v>20</v>
      </c>
    </row>
    <row r="124" spans="1:2" x14ac:dyDescent="0.2">
      <c r="A124" s="5">
        <v>2</v>
      </c>
      <c r="B124" s="5" t="s">
        <v>8</v>
      </c>
    </row>
    <row r="125" spans="1:2" x14ac:dyDescent="0.2">
      <c r="A125" s="5">
        <v>2</v>
      </c>
      <c r="B125" s="5" t="s">
        <v>8</v>
      </c>
    </row>
    <row r="126" spans="1:2" x14ac:dyDescent="0.2">
      <c r="A126" s="5">
        <v>2</v>
      </c>
      <c r="B126" s="5" t="s">
        <v>2</v>
      </c>
    </row>
    <row r="127" spans="1:2" x14ac:dyDescent="0.2">
      <c r="A127" s="5">
        <v>2</v>
      </c>
      <c r="B127" s="5" t="s">
        <v>20</v>
      </c>
    </row>
    <row r="128" spans="1:2" x14ac:dyDescent="0.2">
      <c r="A128" s="5">
        <v>2</v>
      </c>
      <c r="B128" s="5" t="s">
        <v>8</v>
      </c>
    </row>
    <row r="129" spans="1:2" x14ac:dyDescent="0.2">
      <c r="A129" s="5">
        <v>2</v>
      </c>
      <c r="B129" s="5" t="s">
        <v>2</v>
      </c>
    </row>
    <row r="130" spans="1:2" x14ac:dyDescent="0.2">
      <c r="A130" s="5">
        <v>2</v>
      </c>
      <c r="B130" s="5" t="s">
        <v>2</v>
      </c>
    </row>
    <row r="131" spans="1:2" x14ac:dyDescent="0.2">
      <c r="A131" s="5">
        <v>2</v>
      </c>
      <c r="B131" s="5" t="s">
        <v>8</v>
      </c>
    </row>
    <row r="132" spans="1:2" x14ac:dyDescent="0.2">
      <c r="A132" s="5">
        <v>2</v>
      </c>
      <c r="B132" s="5" t="s">
        <v>20</v>
      </c>
    </row>
    <row r="133" spans="1:2" x14ac:dyDescent="0.2">
      <c r="A133" s="5">
        <v>2</v>
      </c>
      <c r="B133" s="5" t="s">
        <v>20</v>
      </c>
    </row>
    <row r="134" spans="1:2" x14ac:dyDescent="0.2">
      <c r="A134" s="5">
        <v>2</v>
      </c>
      <c r="B134" s="5" t="s">
        <v>20</v>
      </c>
    </row>
    <row r="135" spans="1:2" x14ac:dyDescent="0.2">
      <c r="A135" s="5">
        <v>2</v>
      </c>
      <c r="B135" s="5" t="s">
        <v>8</v>
      </c>
    </row>
    <row r="136" spans="1:2" x14ac:dyDescent="0.2">
      <c r="A136" s="5">
        <v>2</v>
      </c>
      <c r="B136" s="5" t="s">
        <v>20</v>
      </c>
    </row>
    <row r="137" spans="1:2" x14ac:dyDescent="0.2">
      <c r="A137" s="5">
        <v>2</v>
      </c>
      <c r="B137" s="5" t="s">
        <v>20</v>
      </c>
    </row>
    <row r="138" spans="1:2" x14ac:dyDescent="0.2">
      <c r="A138" s="5">
        <v>2</v>
      </c>
      <c r="B138" s="5" t="s">
        <v>2</v>
      </c>
    </row>
    <row r="139" spans="1:2" x14ac:dyDescent="0.2">
      <c r="A139" s="5">
        <v>2</v>
      </c>
      <c r="B139" s="5" t="s">
        <v>20</v>
      </c>
    </row>
    <row r="140" spans="1:2" x14ac:dyDescent="0.2">
      <c r="A140" s="5">
        <v>2</v>
      </c>
      <c r="B140" s="5" t="s">
        <v>2</v>
      </c>
    </row>
    <row r="141" spans="1:2" x14ac:dyDescent="0.2">
      <c r="A141" s="5">
        <v>2</v>
      </c>
      <c r="B141" s="5" t="s">
        <v>8</v>
      </c>
    </row>
    <row r="142" spans="1:2" x14ac:dyDescent="0.2">
      <c r="A142" s="5">
        <v>2</v>
      </c>
      <c r="B142" s="5" t="s">
        <v>8</v>
      </c>
    </row>
    <row r="143" spans="1:2" x14ac:dyDescent="0.2">
      <c r="A143" s="5">
        <v>2</v>
      </c>
      <c r="B143" s="5" t="s">
        <v>20</v>
      </c>
    </row>
    <row r="144" spans="1:2" x14ac:dyDescent="0.2">
      <c r="A144" s="5">
        <v>2</v>
      </c>
      <c r="B144" s="5" t="s">
        <v>20</v>
      </c>
    </row>
    <row r="145" spans="1:2" x14ac:dyDescent="0.2">
      <c r="A145" s="5">
        <v>2</v>
      </c>
      <c r="B145" s="5" t="s">
        <v>8</v>
      </c>
    </row>
    <row r="146" spans="1:2" x14ac:dyDescent="0.2">
      <c r="A146" s="5">
        <v>2</v>
      </c>
      <c r="B146" s="5" t="s">
        <v>20</v>
      </c>
    </row>
    <row r="147" spans="1:2" x14ac:dyDescent="0.2">
      <c r="A147" s="5">
        <v>2</v>
      </c>
      <c r="B147" s="5" t="s">
        <v>2</v>
      </c>
    </row>
    <row r="148" spans="1:2" x14ac:dyDescent="0.2">
      <c r="A148" s="5">
        <v>2</v>
      </c>
      <c r="B148" s="5" t="s">
        <v>20</v>
      </c>
    </row>
    <row r="149" spans="1:2" x14ac:dyDescent="0.2">
      <c r="A149" s="5">
        <v>2</v>
      </c>
      <c r="B149" s="5" t="s">
        <v>2</v>
      </c>
    </row>
    <row r="150" spans="1:2" x14ac:dyDescent="0.2">
      <c r="A150" s="5">
        <v>2</v>
      </c>
      <c r="B150" s="5" t="s">
        <v>20</v>
      </c>
    </row>
    <row r="151" spans="1:2" x14ac:dyDescent="0.2">
      <c r="A151" s="5">
        <v>2</v>
      </c>
      <c r="B151" s="5" t="s">
        <v>20</v>
      </c>
    </row>
    <row r="152" spans="1:2" x14ac:dyDescent="0.2">
      <c r="A152" s="5">
        <v>2</v>
      </c>
      <c r="B152" s="5" t="s">
        <v>20</v>
      </c>
    </row>
    <row r="153" spans="1:2" x14ac:dyDescent="0.2">
      <c r="A153" s="5">
        <v>2</v>
      </c>
      <c r="B153" s="5" t="s">
        <v>20</v>
      </c>
    </row>
    <row r="154" spans="1:2" x14ac:dyDescent="0.2">
      <c r="A154" s="5">
        <v>2</v>
      </c>
      <c r="B154" s="5" t="s">
        <v>20</v>
      </c>
    </row>
    <row r="155" spans="1:2" x14ac:dyDescent="0.2">
      <c r="A155" s="5">
        <v>2</v>
      </c>
      <c r="B155" s="5" t="s">
        <v>2</v>
      </c>
    </row>
    <row r="156" spans="1:2" x14ac:dyDescent="0.2">
      <c r="A156" s="5">
        <v>2</v>
      </c>
      <c r="B156" s="5" t="s">
        <v>8</v>
      </c>
    </row>
    <row r="157" spans="1:2" x14ac:dyDescent="0.2">
      <c r="A157" s="5">
        <v>2</v>
      </c>
      <c r="B157" s="5" t="s">
        <v>2</v>
      </c>
    </row>
    <row r="158" spans="1:2" x14ac:dyDescent="0.2">
      <c r="A158" s="5">
        <v>2</v>
      </c>
      <c r="B158" s="5" t="s">
        <v>8</v>
      </c>
    </row>
    <row r="159" spans="1:2" x14ac:dyDescent="0.2">
      <c r="A159" s="5">
        <v>2</v>
      </c>
      <c r="B159" s="5" t="s">
        <v>8</v>
      </c>
    </row>
    <row r="160" spans="1:2" x14ac:dyDescent="0.2">
      <c r="A160" s="5">
        <v>2</v>
      </c>
      <c r="B160" s="5" t="s">
        <v>20</v>
      </c>
    </row>
    <row r="161" spans="1:2" x14ac:dyDescent="0.2">
      <c r="A161" s="5">
        <v>2</v>
      </c>
      <c r="B161" s="5" t="s">
        <v>20</v>
      </c>
    </row>
  </sheetData>
  <pageMargins left="0.75" right="0.75" top="1" bottom="1" header="0.5" footer="0.5"/>
  <pageSetup paperSize="9" orientation="portrait" horizontalDpi="4294967293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showGridLines="0" workbookViewId="0">
      <selection activeCell="E3" sqref="E3"/>
    </sheetView>
  </sheetViews>
  <sheetFormatPr defaultRowHeight="12.75" x14ac:dyDescent="0.2"/>
  <cols>
    <col min="1" max="1" width="16.42578125" style="10" customWidth="1"/>
    <col min="2" max="16384" width="9.140625" style="10"/>
  </cols>
  <sheetData>
    <row r="1" spans="1:3" x14ac:dyDescent="0.2">
      <c r="A1" s="14" t="s">
        <v>33</v>
      </c>
      <c r="B1" s="14" t="s">
        <v>32</v>
      </c>
      <c r="C1" s="14" t="s">
        <v>31</v>
      </c>
    </row>
    <row r="2" spans="1:3" x14ac:dyDescent="0.2">
      <c r="A2" s="15">
        <v>1</v>
      </c>
      <c r="B2" s="15">
        <v>7.7</v>
      </c>
      <c r="C2" s="15">
        <v>8.5</v>
      </c>
    </row>
    <row r="3" spans="1:3" x14ac:dyDescent="0.2">
      <c r="A3" s="15">
        <v>2</v>
      </c>
      <c r="B3" s="15">
        <v>9.1999999999999993</v>
      </c>
      <c r="C3" s="15">
        <v>9.6</v>
      </c>
    </row>
    <row r="4" spans="1:3" x14ac:dyDescent="0.2">
      <c r="A4" s="15">
        <v>3</v>
      </c>
      <c r="B4" s="15">
        <v>6.8</v>
      </c>
      <c r="C4" s="15">
        <v>6.4</v>
      </c>
    </row>
    <row r="5" spans="1:3" x14ac:dyDescent="0.2">
      <c r="A5" s="15">
        <v>4</v>
      </c>
      <c r="B5" s="15">
        <v>9.5</v>
      </c>
      <c r="C5" s="15">
        <v>9.8000000000000007</v>
      </c>
    </row>
    <row r="6" spans="1:3" x14ac:dyDescent="0.2">
      <c r="A6" s="15">
        <v>5</v>
      </c>
      <c r="B6" s="15">
        <v>8.6999999999999993</v>
      </c>
      <c r="C6" s="15">
        <v>9.3000000000000007</v>
      </c>
    </row>
    <row r="7" spans="1:3" x14ac:dyDescent="0.2">
      <c r="A7" s="15">
        <v>6</v>
      </c>
      <c r="B7" s="15">
        <v>6.9</v>
      </c>
      <c r="C7" s="15">
        <v>7.6</v>
      </c>
    </row>
    <row r="8" spans="1:3" x14ac:dyDescent="0.2">
      <c r="A8" s="15">
        <v>7</v>
      </c>
      <c r="B8" s="15">
        <v>7.5</v>
      </c>
      <c r="C8" s="15">
        <v>8.1999999999999993</v>
      </c>
    </row>
    <row r="9" spans="1:3" x14ac:dyDescent="0.2">
      <c r="A9" s="15">
        <v>8</v>
      </c>
      <c r="B9" s="15">
        <v>7.1</v>
      </c>
      <c r="C9" s="15">
        <v>7.7</v>
      </c>
    </row>
    <row r="10" spans="1:3" x14ac:dyDescent="0.2">
      <c r="A10" s="15">
        <v>9</v>
      </c>
      <c r="B10" s="15">
        <v>8.6999999999999993</v>
      </c>
      <c r="C10" s="15">
        <v>9.4</v>
      </c>
    </row>
    <row r="11" spans="1:3" x14ac:dyDescent="0.2">
      <c r="A11" s="15">
        <v>10</v>
      </c>
      <c r="B11" s="15">
        <v>9.4</v>
      </c>
      <c r="C11" s="15">
        <v>8.9</v>
      </c>
    </row>
    <row r="12" spans="1:3" x14ac:dyDescent="0.2">
      <c r="A12" s="15">
        <v>11</v>
      </c>
      <c r="B12" s="15">
        <v>9.4</v>
      </c>
      <c r="C12" s="15">
        <v>9.6999999999999993</v>
      </c>
    </row>
    <row r="13" spans="1:3" x14ac:dyDescent="0.2">
      <c r="A13" s="15">
        <v>12</v>
      </c>
      <c r="B13" s="15">
        <v>8.1</v>
      </c>
      <c r="C13" s="15">
        <v>9.1</v>
      </c>
    </row>
    <row r="16" spans="1:3" x14ac:dyDescent="0.2">
      <c r="B16" s="14" t="s">
        <v>32</v>
      </c>
      <c r="C16" s="14" t="s">
        <v>31</v>
      </c>
    </row>
    <row r="17" spans="1:3" x14ac:dyDescent="0.2">
      <c r="A17" s="10" t="s">
        <v>5</v>
      </c>
      <c r="B17" s="10">
        <f>+AVERAGE(B2:B13)</f>
        <v>8.2500000000000018</v>
      </c>
      <c r="C17" s="10">
        <f>+AVERAGE(C2:C13)</f>
        <v>8.6833333333333336</v>
      </c>
    </row>
    <row r="18" spans="1:3" x14ac:dyDescent="0.2">
      <c r="A18" s="10" t="s">
        <v>34</v>
      </c>
    </row>
    <row r="19" spans="1:3" x14ac:dyDescent="0.2">
      <c r="A19" s="10" t="s">
        <v>35</v>
      </c>
      <c r="B19" s="10">
        <f>+COUNT(B2:B13)</f>
        <v>12</v>
      </c>
      <c r="C19" s="10">
        <f>+COUNT(C2:C13)</f>
        <v>12</v>
      </c>
    </row>
    <row r="20" spans="1:3" x14ac:dyDescent="0.2">
      <c r="A20" s="10" t="s">
        <v>36</v>
      </c>
    </row>
    <row r="21" spans="1:3" x14ac:dyDescent="0.2">
      <c r="A21" s="10" t="s">
        <v>37</v>
      </c>
    </row>
    <row r="22" spans="1:3" x14ac:dyDescent="0.2">
      <c r="A22" s="10" t="s">
        <v>38</v>
      </c>
    </row>
    <row r="23" spans="1:3" x14ac:dyDescent="0.2">
      <c r="A23" s="10" t="s">
        <v>39</v>
      </c>
    </row>
    <row r="24" spans="1:3" x14ac:dyDescent="0.2">
      <c r="A24" s="10" t="s">
        <v>40</v>
      </c>
    </row>
    <row r="25" spans="1:3" x14ac:dyDescent="0.2">
      <c r="A25" s="10" t="s">
        <v>41</v>
      </c>
    </row>
    <row r="26" spans="1:3" x14ac:dyDescent="0.2">
      <c r="A26" s="10" t="s">
        <v>42</v>
      </c>
    </row>
    <row r="27" spans="1:3" x14ac:dyDescent="0.2">
      <c r="A27" s="10" t="s">
        <v>43</v>
      </c>
    </row>
    <row r="29" spans="1:3" x14ac:dyDescent="0.2">
      <c r="A29" s="10" t="s">
        <v>44</v>
      </c>
      <c r="C29" s="10">
        <f>+C17-B17</f>
        <v>0.43333333333333179</v>
      </c>
    </row>
    <row r="34" spans="2:10" x14ac:dyDescent="0.2">
      <c r="B34" s="21" t="s">
        <v>45</v>
      </c>
      <c r="C34" s="21"/>
      <c r="D34" s="21"/>
      <c r="E34" s="21"/>
      <c r="F34" s="21"/>
      <c r="G34" s="21"/>
      <c r="H34" s="21"/>
      <c r="I34" s="21"/>
      <c r="J34" s="21"/>
    </row>
    <row r="35" spans="2:10" x14ac:dyDescent="0.2">
      <c r="B35" s="21"/>
      <c r="C35" s="21"/>
      <c r="D35" s="21"/>
      <c r="E35" s="21"/>
      <c r="F35" s="21"/>
      <c r="G35" s="21"/>
      <c r="H35" s="21"/>
      <c r="I35" s="21"/>
      <c r="J35" s="21"/>
    </row>
    <row r="36" spans="2:10" x14ac:dyDescent="0.2">
      <c r="B36" s="21"/>
      <c r="C36" s="21"/>
      <c r="D36" s="21"/>
      <c r="E36" s="21"/>
      <c r="F36" s="21"/>
      <c r="G36" s="21"/>
      <c r="H36" s="21"/>
      <c r="I36" s="21"/>
      <c r="J36" s="21"/>
    </row>
    <row r="37" spans="2:10" x14ac:dyDescent="0.2">
      <c r="B37" s="21"/>
      <c r="C37" s="21"/>
      <c r="D37" s="21"/>
      <c r="E37" s="21"/>
      <c r="F37" s="21"/>
      <c r="G37" s="21"/>
      <c r="H37" s="21"/>
      <c r="I37" s="21"/>
      <c r="J37" s="21"/>
    </row>
    <row r="38" spans="2:10" x14ac:dyDescent="0.2">
      <c r="B38" s="21"/>
      <c r="C38" s="21"/>
      <c r="D38" s="21"/>
      <c r="E38" s="21"/>
      <c r="F38" s="21"/>
      <c r="G38" s="21"/>
      <c r="H38" s="21"/>
      <c r="I38" s="21"/>
      <c r="J38" s="21"/>
    </row>
    <row r="39" spans="2:10" x14ac:dyDescent="0.2">
      <c r="B39" s="21"/>
      <c r="C39" s="21"/>
      <c r="D39" s="21"/>
      <c r="E39" s="21"/>
      <c r="F39" s="21"/>
      <c r="G39" s="21"/>
      <c r="H39" s="21"/>
      <c r="I39" s="21"/>
      <c r="J39" s="21"/>
    </row>
  </sheetData>
  <mergeCells count="1">
    <mergeCell ref="B34:J39"/>
  </mergeCells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8.1B</vt:lpstr>
      <vt:lpstr>8.2B</vt:lpstr>
      <vt:lpstr>8.3D</vt:lpstr>
      <vt:lpstr>8.4G</vt:lpstr>
    </vt:vector>
  </TitlesOfParts>
  <Manager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cp:keywords/>
  <dc:description/>
  <cp:lastModifiedBy>Shiwantha Seneviratne</cp:lastModifiedBy>
  <cp:revision/>
  <dcterms:created xsi:type="dcterms:W3CDTF">2006-09-15T14:24:12Z</dcterms:created>
  <dcterms:modified xsi:type="dcterms:W3CDTF">2022-05-16T22:33:10Z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