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mc:AlternateContent xmlns:mc="http://schemas.openxmlformats.org/markup-compatibility/2006">
    <mc:Choice Requires="x15">
      <x15ac:absPath xmlns:x15ac="http://schemas.microsoft.com/office/spreadsheetml/2010/11/ac" url="/Users/lexdamit/Documents/MTAthleticsStories/Treemap/"/>
    </mc:Choice>
  </mc:AlternateContent>
  <xr:revisionPtr revIDLastSave="0" documentId="13_ncr:1_{845246B8-F328-5B44-9F42-CC0A35CE365D}" xr6:coauthVersionLast="47" xr6:coauthVersionMax="47" xr10:uidLastSave="{00000000-0000-0000-0000-000000000000}"/>
  <bookViews>
    <workbookView xWindow="22920" yWindow="500" windowWidth="34560" windowHeight="28300" activeTab="2" xr2:uid="{00000000-000D-0000-FFFF-FFFF00000000}"/>
  </bookViews>
  <sheets>
    <sheet name="Sheet1" sheetId="1" r:id="rId1"/>
    <sheet name="General" sheetId="2" r:id="rId2"/>
    <sheet name="Sprint Start" sheetId="3" r:id="rId3"/>
    <sheet name="Obstacles" sheetId="4" r:id="rId4"/>
    <sheet name="Sheet2" sheetId="5" r:id="rId5"/>
    <sheet name="TableAll" sheetId="6" r:id="rId6"/>
    <sheet name="Sheet4"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F3" i="4"/>
  <c r="G3" i="4"/>
  <c r="H3" i="4"/>
  <c r="F25" i="4"/>
  <c r="G25" i="4"/>
  <c r="H25" i="4"/>
  <c r="E25" i="4"/>
  <c r="F17" i="4"/>
  <c r="G17" i="4"/>
  <c r="H17" i="4"/>
  <c r="E17" i="4"/>
  <c r="F43" i="3"/>
  <c r="G43" i="3"/>
  <c r="H43" i="3"/>
  <c r="F34" i="3"/>
  <c r="G34" i="3"/>
  <c r="H34" i="3"/>
  <c r="F23" i="3"/>
  <c r="G23" i="3"/>
  <c r="H23" i="3"/>
  <c r="F13" i="3"/>
  <c r="G13" i="3"/>
  <c r="H13" i="3"/>
  <c r="F14" i="3"/>
  <c r="G14" i="3"/>
  <c r="H14" i="3"/>
  <c r="F3" i="3"/>
  <c r="G3" i="3"/>
  <c r="H3" i="3"/>
  <c r="F3" i="2"/>
  <c r="G3" i="2"/>
  <c r="H3" i="2"/>
  <c r="F18" i="2"/>
  <c r="G18" i="2"/>
  <c r="H18" i="2"/>
  <c r="F19" i="2"/>
  <c r="G19" i="2"/>
  <c r="H19" i="2"/>
  <c r="F20" i="2"/>
  <c r="G20" i="2"/>
  <c r="H20" i="2"/>
  <c r="F24" i="2"/>
  <c r="G24" i="2"/>
  <c r="H24" i="2"/>
  <c r="F27" i="2"/>
  <c r="G27" i="2"/>
  <c r="H27" i="2"/>
  <c r="F33" i="2"/>
  <c r="G33" i="2"/>
  <c r="H33" i="2"/>
  <c r="F37" i="2"/>
  <c r="G37" i="2"/>
  <c r="H37" i="2"/>
  <c r="F38" i="2"/>
  <c r="G38" i="2"/>
  <c r="H38" i="2"/>
  <c r="F41" i="2"/>
  <c r="G41" i="2"/>
  <c r="H41" i="2"/>
  <c r="F46" i="2"/>
  <c r="G46" i="2"/>
  <c r="H46" i="2"/>
  <c r="F50" i="2"/>
  <c r="G50" i="2"/>
  <c r="H50" i="2"/>
  <c r="E88" i="6"/>
  <c r="E87" i="6"/>
  <c r="E86" i="6"/>
  <c r="E85" i="6"/>
  <c r="E84" i="6"/>
  <c r="E83" i="6"/>
  <c r="E82" i="6"/>
  <c r="E81" i="6"/>
  <c r="E80" i="6"/>
  <c r="E79" i="6"/>
  <c r="E78" i="6"/>
  <c r="E77" i="6"/>
  <c r="E76" i="6"/>
  <c r="E75" i="6"/>
  <c r="E74" i="6"/>
  <c r="E73" i="6"/>
  <c r="E72" i="6"/>
  <c r="E71" i="6"/>
  <c r="E70" i="6"/>
  <c r="E69" i="6"/>
  <c r="E68" i="6"/>
  <c r="E67" i="6"/>
  <c r="E66" i="6"/>
  <c r="E65" i="6"/>
  <c r="E64" i="6"/>
  <c r="E63" i="6"/>
  <c r="E62" i="6"/>
  <c r="E61" i="6"/>
  <c r="E60" i="6"/>
  <c r="E59" i="6"/>
  <c r="E58" i="6"/>
  <c r="E57" i="6"/>
  <c r="E56" i="6"/>
  <c r="E55" i="6"/>
  <c r="E54" i="6"/>
  <c r="E53" i="6"/>
  <c r="E52" i="6"/>
  <c r="E51" i="6"/>
  <c r="E50" i="6"/>
  <c r="E49" i="6"/>
  <c r="E48" i="6"/>
  <c r="E47" i="6"/>
  <c r="E46" i="6"/>
  <c r="E45" i="6"/>
  <c r="E44" i="6"/>
  <c r="E43" i="6"/>
  <c r="E42" i="6"/>
  <c r="E41" i="6"/>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6" i="6"/>
  <c r="E5" i="6"/>
  <c r="E4" i="6"/>
  <c r="E3" i="6"/>
  <c r="E2" i="6"/>
  <c r="E4" i="5"/>
  <c r="E3" i="5"/>
  <c r="E50" i="3"/>
  <c r="E49" i="3"/>
  <c r="E48" i="3"/>
  <c r="E47" i="3"/>
  <c r="E46" i="3"/>
  <c r="E45" i="3"/>
  <c r="E44" i="3"/>
  <c r="E43" i="3"/>
  <c r="E42" i="3"/>
  <c r="E39" i="3"/>
  <c r="E38" i="3"/>
  <c r="E37" i="3"/>
  <c r="E36" i="3"/>
  <c r="E35" i="3"/>
  <c r="E34" i="3"/>
  <c r="E33" i="3"/>
  <c r="E32" i="3"/>
  <c r="E31" i="3"/>
  <c r="E30" i="3"/>
  <c r="E29" i="3"/>
  <c r="E23" i="3" s="1"/>
  <c r="E28" i="3"/>
  <c r="E27" i="3"/>
  <c r="E26" i="3"/>
  <c r="E25" i="3"/>
  <c r="E24" i="3"/>
  <c r="E22" i="3"/>
  <c r="E21" i="3"/>
  <c r="E20" i="3"/>
  <c r="E19" i="3"/>
  <c r="E18" i="3"/>
  <c r="E17" i="3"/>
  <c r="E14" i="3" s="1"/>
  <c r="E16" i="3"/>
  <c r="E15" i="3"/>
  <c r="E13" i="3"/>
  <c r="E12" i="3"/>
  <c r="E11" i="3"/>
  <c r="E10" i="3"/>
  <c r="E9" i="3"/>
  <c r="E8" i="3"/>
  <c r="E7" i="3"/>
  <c r="E6" i="3"/>
  <c r="E5" i="3"/>
  <c r="E3" i="3" s="1"/>
  <c r="E4" i="3"/>
  <c r="M50" i="2"/>
  <c r="M46" i="2"/>
  <c r="M41" i="2"/>
  <c r="M38" i="2"/>
  <c r="M37" i="2"/>
  <c r="M33" i="2"/>
  <c r="M27" i="2"/>
  <c r="M24" i="2"/>
  <c r="M20" i="2"/>
  <c r="M19" i="2"/>
  <c r="M18" i="2"/>
  <c r="M3" i="2"/>
  <c r="M2" i="2"/>
  <c r="G2" i="1"/>
</calcChain>
</file>

<file path=xl/sharedStrings.xml><?xml version="1.0" encoding="utf-8"?>
<sst xmlns="http://schemas.openxmlformats.org/spreadsheetml/2006/main" count="1683" uniqueCount="555">
  <si>
    <t>Resultant exit velocity</t>
  </si>
  <si>
    <t>The combined speed at which an athlete leaves the starting blocks or clears a hurdle, incorporating both horizontal and vertical velocity components.</t>
  </si>
  <si>
    <t>Horizontal velocity</t>
  </si>
  <si>
    <t>The speed at which an athlete moves along the horizontal axis immediately after exiting the blocks or clearing a hurdle.</t>
  </si>
  <si>
    <t>Vertical velocity</t>
  </si>
  <si>
    <t>The speed at which an athlete moves along the vertical axis immediately after exiting the blocks or clearing a hurdle.</t>
  </si>
  <si>
    <t>Resultant Acceleration</t>
  </si>
  <si>
    <t>The overall acceleration of an athlete, combining horizontal and vertical components, during the initial phase from the blocks or upon hurdle clearance.</t>
  </si>
  <si>
    <t>Take-off angle</t>
  </si>
  <si>
    <t>The angle between the ground and the athlete's trajectory at the moment of take-off from the blocks or a hurdle.</t>
  </si>
  <si>
    <t>Angular displacement</t>
  </si>
  <si>
    <t>The change in orientation of an athlete’s body part, measured in degrees, during movement from the blocks or over a hurdle.</t>
  </si>
  <si>
    <t>Ankle dorsiflexion</t>
  </si>
  <si>
    <t>The upward movement of the foot towards the shin, occurring at the ankle joint, important for efficient block clearance and landing mechanics in hurdle running.</t>
  </si>
  <si>
    <t>Trunk angle at TO</t>
  </si>
  <si>
    <t>The angle of the athlete's torso relative to the vertical or ground at the moment of take-off from the starting blocks or a hurdle.</t>
  </si>
  <si>
    <t>Joint angles at TO</t>
  </si>
  <si>
    <t>The angles formed at various joints (e.g., hip, knee, ankle) at the moment of take-off from the blocks or a hurdle.</t>
  </si>
  <si>
    <t>Joint Angular velocity</t>
  </si>
  <si>
    <t>The rate of change of angular position of a body part, typically measured in degrees per second, during the push-off from the blocks or hurdle clearance.</t>
  </si>
  <si>
    <t>Block Force</t>
  </si>
  <si>
    <t>The total force exerted by an athlete against the starting blocks during the initial push-off phase.</t>
  </si>
  <si>
    <t>Resultant Front Block Force</t>
  </si>
  <si>
    <t>The combined force exerted through the front leg against the starting block during push-off.</t>
  </si>
  <si>
    <t>Resultant Rear Block Force</t>
  </si>
  <si>
    <t>The combined force exerted through the rear leg against the starting block during push-off.</t>
  </si>
  <si>
    <t>Block Power</t>
  </si>
  <si>
    <t>The rate of work done by an athlete during the push-off from the blocks, measured as the product of block force and velocity.</t>
  </si>
  <si>
    <t>Block Force impulse</t>
  </si>
  <si>
    <t>The product of the force exerted by the athlete on the blocks and the time duration of the force application, indicative of the momentum gained.</t>
  </si>
  <si>
    <t>Horizontal Force</t>
  </si>
  <si>
    <t>The component of the total force exerted by an athlete in the horizontal direction during the initial push-off or hurdle clearance.</t>
  </si>
  <si>
    <t>Vertical Force</t>
  </si>
  <si>
    <t>The component of the total force exerted by an athlete in the vertical direction during the initial push-off or hurdle clearance.</t>
  </si>
  <si>
    <t>COP Location</t>
  </si>
  <si>
    <t>The position of the Center of Pressure under the foot, indicating where the ground reaction force is applied during block push-off or landing from a hurdle.</t>
  </si>
  <si>
    <t>First Step Contact Time</t>
  </si>
  <si>
    <t>The duration of the first ground contact made by the athlete after leaving the starting blocks or landing from a hurdle.</t>
  </si>
  <si>
    <t>First Step Flight Time</t>
  </si>
  <si>
    <t>The time spent airborne during the first step following block clearance or hurdle landing.</t>
  </si>
  <si>
    <t>First Step Resultant Velocity</t>
  </si>
  <si>
    <t>The combined speed at which an athlete moves during the first step after block clearance or hurdle landing, considering both horizontal and vertical components.</t>
  </si>
  <si>
    <t>First Step Horizontal Velocity</t>
  </si>
  <si>
    <t>The speed of an athlete in the horizontal direction during the first step after leaving the blocks or landing from a hurdle.</t>
  </si>
  <si>
    <t>First Step Vertical Velocity</t>
  </si>
  <si>
    <t>The speed of an athlete in the vertical direction during the first step after leaving the blocks or landing from a hurdle.</t>
  </si>
  <si>
    <t>First Step CM projection</t>
  </si>
  <si>
    <t>The theoretical path of the center of mass during the first step following block clearance or hurdle landing.</t>
  </si>
  <si>
    <t>First Step joint angles</t>
  </si>
  <si>
    <t>The angles at various joints (e.g., hip, knee, ankle) during the first step following block clearance or hurdle landing.</t>
  </si>
  <si>
    <t>Take-off Distance</t>
  </si>
  <si>
    <t>The horizontal distance covered by the athlete from the starting blocks to the take-off point or from take-off to the hurdle.</t>
  </si>
  <si>
    <t>Landing Distance</t>
  </si>
  <si>
    <t>The horizontal distance covered by the athlete from the hurdle take-off to the landing point.</t>
  </si>
  <si>
    <t>Landing Step Length</t>
  </si>
  <si>
    <t>The distance covered in the step immediately following the landing from a hurdle.</t>
  </si>
  <si>
    <t>Recovery Step Length</t>
  </si>
  <si>
    <t>The distance of the step used to regain balance and continue motion after landing from a hurdle.</t>
  </si>
  <si>
    <t>Hurdle Flight Time</t>
  </si>
  <si>
    <t>The duration the athlete is airborne while clearing a hurdle.</t>
  </si>
  <si>
    <t>Contact Time after Hurdle</t>
  </si>
  <si>
    <t>The time of ground contact following landing from a hurdle before taking the next step.</t>
  </si>
  <si>
    <t>Mean interval time</t>
  </si>
  <si>
    <t>The average time taken for specific intervals, such as between hurdles.</t>
  </si>
  <si>
    <t>Fastest Time interval</t>
  </si>
  <si>
    <t>The shortest time duration taken to complete an interval, such as between hurdles.</t>
  </si>
  <si>
    <t>Slowest Time interval</t>
  </si>
  <si>
    <t>The longest time duration taken to complete an interval, such as between hurdles.</t>
  </si>
  <si>
    <t>Number of Steps per interval</t>
  </si>
  <si>
    <t>The count of steps taken by an athlete within a specified interval, often measured between hurdles.</t>
  </si>
  <si>
    <t>Water Time</t>
  </si>
  <si>
    <t>Time spent by the athlete's foot in contact with the surface in steeplechase water jumps.</t>
  </si>
  <si>
    <t>Approach step length</t>
  </si>
  <si>
    <t>The length of steps taken by an athlete approaching the blocks or a hurdle.</t>
  </si>
  <si>
    <t>Mean time loss per interval</t>
  </si>
  <si>
    <t>The average time lost per interval, such as the deceleration phase after clearing a hurdle.</t>
  </si>
  <si>
    <t>COM Height</t>
  </si>
  <si>
    <t>The vertical height of the athlete’s center of mass during specific phases like take-off or landing.</t>
  </si>
  <si>
    <t>Take off velocity</t>
  </si>
  <si>
    <t>The speed of an athlete at the moment of take-off from the blocks or a hurdle.</t>
  </si>
  <si>
    <t>Take off angle</t>
  </si>
  <si>
    <t>Approach Speed</t>
  </si>
  <si>
    <t>The speed of an athlete approaching the starting blocks or a hurdle.</t>
  </si>
  <si>
    <t>Exit Speed</t>
  </si>
  <si>
    <t>The speed at which an athlete moves away from the starting blocks or clears a hurdle.</t>
  </si>
  <si>
    <t>Change in Speed</t>
  </si>
  <si>
    <t>The difference in an athlete’s speed before and after a specific event, like block clearance or hurdle clearance.</t>
  </si>
  <si>
    <t>Contact made</t>
  </si>
  <si>
    <t>The moment when an athlete’s foot makes contact with the ground following block clearance or hurdle landing.</t>
  </si>
  <si>
    <t>Trail Leg Knee Angle</t>
  </si>
  <si>
    <t>The angle at the knee of the trailing leg during hurdle clearance or starting block exit.</t>
  </si>
  <si>
    <t>Lead Leg Knee Angle</t>
  </si>
  <si>
    <t>The angle at the knee of the leading leg during hurdle clearance or starting block exit.</t>
  </si>
  <si>
    <t>Trunk-thigh angle</t>
  </si>
  <si>
    <t>The angle between the athlete’s trunk and thigh, important for posture and efficiency during block exit or hurdle clearance.</t>
  </si>
  <si>
    <t>Deviation angle</t>
  </si>
  <si>
    <t>The angle of deviation from a straight path or optimal trajectory during events like starting block exit or hurdle clearance.</t>
  </si>
  <si>
    <t>Label</t>
  </si>
  <si>
    <t>Description</t>
  </si>
  <si>
    <t>id</t>
  </si>
  <si>
    <t>Parent</t>
  </si>
  <si>
    <t>LiteratureSupport</t>
  </si>
  <si>
    <t>Performance</t>
  </si>
  <si>
    <t>Measurability</t>
  </si>
  <si>
    <t>Applicability</t>
  </si>
  <si>
    <t>Running Economy</t>
  </si>
  <si>
    <t>Maximum Velocity</t>
  </si>
  <si>
    <t>Hurdles</t>
  </si>
  <si>
    <t xml:space="preserve">Sprint Start </t>
  </si>
  <si>
    <t>Number of Studies</t>
  </si>
  <si>
    <t>Number of Subjects</t>
  </si>
  <si>
    <t>Weighted mean</t>
  </si>
  <si>
    <t>I2</t>
  </si>
  <si>
    <t>Studies</t>
  </si>
  <si>
    <t>Stride Frequency</t>
  </si>
  <si>
    <t xml:space="preserve">Stride frequency is quantified as the rate at which a full gait cycle is completed, typically measured in strides per second or per minute, </t>
  </si>
  <si>
    <t>StrideFrequency</t>
  </si>
  <si>
    <t>Spatiotemporal</t>
  </si>
  <si>
    <t>X</t>
  </si>
  <si>
    <t>Williams 1997
Willis et al. 2019
Tartaruga et al. 2012
Tartaruga et al. 2009
Morin 2016
Rabita 2015</t>
  </si>
  <si>
    <t>Flight Time</t>
  </si>
  <si>
    <t>The phase in a gait cycle where both feet are off the ground, typically occurring between strides during running.</t>
  </si>
  <si>
    <t>FightTime</t>
  </si>
  <si>
    <t>Willis et al. 2019
Morin 2016</t>
  </si>
  <si>
    <t>Swing Time</t>
  </si>
  <si>
    <t>The period within a gait cycle when the foot is not touching the ground, moving forward to begin the next step.</t>
  </si>
  <si>
    <t>SwingTime</t>
  </si>
  <si>
    <t>Rabita 2015
Morin 2016</t>
  </si>
  <si>
    <t>Stride Time</t>
  </si>
  <si>
    <t>The total time taken to complete one full gait cycle, including both the stance and swing phases for one foot.</t>
  </si>
  <si>
    <t>StrideTime</t>
  </si>
  <si>
    <t>Tartaruga et al. 2012
Tartaruga et al. 2009</t>
  </si>
  <si>
    <t>Contact Time</t>
  </si>
  <si>
    <t>The duration within a gait cycle that one foot remains in contact with the ground before lifting off.</t>
  </si>
  <si>
    <t>ContactTime</t>
  </si>
  <si>
    <t>Willis et al. 2019
Tanji et al. 2018
Tartaruga et al. 2009
Tartaruga et al. 2012
Morin 2016</t>
  </si>
  <si>
    <t>Number of steps</t>
  </si>
  <si>
    <t>The total count of steps taken over a given distance or during a specified time period.</t>
  </si>
  <si>
    <t>StepNumber</t>
  </si>
  <si>
    <t>Duty Factor</t>
  </si>
  <si>
    <t>The proportion of a gait cycle that a foot is in contact with the ground. (Stance Time / Flight Time *100%)</t>
  </si>
  <si>
    <t>DutyFactor</t>
  </si>
  <si>
    <t>Propulsive Phase</t>
  </si>
  <si>
    <t>The portion of the gait cycle where the foot pushes off the ground, generating forward movement.</t>
  </si>
  <si>
    <t>PropulsivePhase</t>
  </si>
  <si>
    <t>Braking Phase</t>
  </si>
  <si>
    <t>The period of the gait cycle immediately after foot contact, where the body decelerates due to impact with the ground.</t>
  </si>
  <si>
    <t>BrakingPhase</t>
  </si>
  <si>
    <t>Stride Length</t>
  </si>
  <si>
    <t>The distance covered from the initial contact of one foot to the next contact of the same foot.</t>
  </si>
  <si>
    <t>StrideLength</t>
  </si>
  <si>
    <t>Nomalised stride length</t>
  </si>
  <si>
    <t>The stride length adjusted for the size of a subject, expressed as the ratio or percentage relative to the runner's height.</t>
  </si>
  <si>
    <t>NormSrideLength</t>
  </si>
  <si>
    <t>Step length</t>
  </si>
  <si>
    <t>The distance between the point of initial contact of one foot and the point of initial contact of the opposite foot.</t>
  </si>
  <si>
    <t>StepLength</t>
  </si>
  <si>
    <t>Rabita 2015</t>
  </si>
  <si>
    <t>Step length differnce</t>
  </si>
  <si>
    <t>The variation in length between consecutive steps, indicating asymmetry in stride.</t>
  </si>
  <si>
    <t>DiffStepLength</t>
  </si>
  <si>
    <t>Step velocity</t>
  </si>
  <si>
    <t>The speed at which a step is completed, usually calculated as step length divided by step time.</t>
  </si>
  <si>
    <t>StepVelocity</t>
  </si>
  <si>
    <t>Knee angle TO</t>
  </si>
  <si>
    <t>The angle of the knee joint as the foot leaves the ground.</t>
  </si>
  <si>
    <t>KneeTO</t>
  </si>
  <si>
    <t>TO</t>
  </si>
  <si>
    <t>Hip angle at TO</t>
  </si>
  <si>
    <t>The flexion or extension position of the hip joint when the toe leaves the ground.</t>
  </si>
  <si>
    <t>HipTO</t>
  </si>
  <si>
    <t>Ankle angle TO</t>
  </si>
  <si>
    <t>The angle of the ankle joint when the foot departs from the ground.</t>
  </si>
  <si>
    <t>AnkleTO</t>
  </si>
  <si>
    <t>Peak knee flexion during stance</t>
  </si>
  <si>
    <t>The maximum flexion at the knee joint during the weight-bearing phase.</t>
  </si>
  <si>
    <t>PeakKneeAngle</t>
  </si>
  <si>
    <t>Stance</t>
  </si>
  <si>
    <t>Peak ankle angle during stance</t>
  </si>
  <si>
    <t>The maximum dorsiflexion or plantarflexion at the ankle during the stance phase.</t>
  </si>
  <si>
    <t>PeakAnkleAngle</t>
  </si>
  <si>
    <t>Hip angle IC</t>
  </si>
  <si>
    <t>The angle of the hip joint upon initial ground contact.</t>
  </si>
  <si>
    <t>HipIC</t>
  </si>
  <si>
    <t>IC</t>
  </si>
  <si>
    <t>Knee angle IC</t>
  </si>
  <si>
    <t>The angle between the femur and the tibia at the moment of initial ground contact.</t>
  </si>
  <si>
    <t>KneeIC</t>
  </si>
  <si>
    <t>Ankle angle IC</t>
  </si>
  <si>
    <t>The angle between the foot and the lower leg when the foot first touches the ground.</t>
  </si>
  <si>
    <t>AnkleIC</t>
  </si>
  <si>
    <t>InitialContact</t>
  </si>
  <si>
    <t>Vercruyssen et al. 2016</t>
  </si>
  <si>
    <t>Footstrike index/angle</t>
  </si>
  <si>
    <t>The orientation of the foot in relation to the ground at initial contact.</t>
  </si>
  <si>
    <t>Shank angle IC</t>
  </si>
  <si>
    <t>The inclination of the lower leg with respect to vertical at initial ground contact.</t>
  </si>
  <si>
    <t>ShankIC</t>
  </si>
  <si>
    <t>Vertical oscillations</t>
  </si>
  <si>
    <t>The vertical displacement of the runner's center of mass with each step.</t>
  </si>
  <si>
    <t>VerticalOscillations</t>
  </si>
  <si>
    <t>COM</t>
  </si>
  <si>
    <t>Tartaruga et al. 2012</t>
  </si>
  <si>
    <t>Vertical oscillation normalised for step length</t>
  </si>
  <si>
    <t>Vertical movement adjusted in relation to the horizontal distance covered per step.</t>
  </si>
  <si>
    <t>NormVerticalOscilations</t>
  </si>
  <si>
    <t>COM-Heel Distance</t>
  </si>
  <si>
    <t>The horizontal distance between the center of mass and the heel at footstrike.</t>
  </si>
  <si>
    <t>COMHeelDist</t>
  </si>
  <si>
    <t>Absolute vertical GRF</t>
  </si>
  <si>
    <t>The total force exerted by the ground on the foot in the vertical direction.</t>
  </si>
  <si>
    <t>AbsVertGRF</t>
  </si>
  <si>
    <t>GRF</t>
  </si>
  <si>
    <t>Normalized vertical GRF</t>
  </si>
  <si>
    <t>The vertical GRF divided by body weight, to account for differences in runner size.</t>
  </si>
  <si>
    <t>NormVertGRF</t>
  </si>
  <si>
    <t>Vertical stiffness</t>
  </si>
  <si>
    <t>The ratio of the peak vertical GRF to the maximum compression of the spring-like leg system.</t>
  </si>
  <si>
    <t>VertStiffness</t>
  </si>
  <si>
    <t>Stiffness</t>
  </si>
  <si>
    <t xml:space="preserve">Willis et al. 2019
Zhang et al. 2022
Vercruyssen et al. 2016
</t>
  </si>
  <si>
    <t>Leg stiffness</t>
  </si>
  <si>
    <t>The resistance of the leg to compression during the stance phase.</t>
  </si>
  <si>
    <t>LegStiffness</t>
  </si>
  <si>
    <t>Zhang et al. 2022</t>
  </si>
  <si>
    <t>Knee stiffness</t>
  </si>
  <si>
    <t>The resistance of the knee joint to bending under load during stance.</t>
  </si>
  <si>
    <t>KneeStiffness</t>
  </si>
  <si>
    <t>Ankle stiffness</t>
  </si>
  <si>
    <t>The resistance of the ankle joint to bending under load during stance.</t>
  </si>
  <si>
    <t>AnkleStiffness</t>
  </si>
  <si>
    <t>Total mechanical work</t>
  </si>
  <si>
    <t>The sum of positive and negative work done by the legs during a stride.</t>
  </si>
  <si>
    <t>TotMechWork</t>
  </si>
  <si>
    <t>Work</t>
  </si>
  <si>
    <t>Negative mechanical work</t>
  </si>
  <si>
    <t>The work done by the body to decelerate during the landing phase.</t>
  </si>
  <si>
    <t>NegMechWork</t>
  </si>
  <si>
    <t>Positive mechanical work</t>
  </si>
  <si>
    <t>The work done by the body to accelerate and lift the center of mass during push-off.</t>
  </si>
  <si>
    <t>PosMechWork</t>
  </si>
  <si>
    <t>Hip  ROM</t>
  </si>
  <si>
    <t>The degrees of motion at the hip joint throughout the running cycle.</t>
  </si>
  <si>
    <t>HipROM</t>
  </si>
  <si>
    <t>ROM</t>
  </si>
  <si>
    <t xml:space="preserve">Knee  ROM </t>
  </si>
  <si>
    <t>The extent of knee movement from full extension to full flexion during a stride.</t>
  </si>
  <si>
    <t>KneeROM</t>
  </si>
  <si>
    <t>EMG Gluteus Maximus</t>
  </si>
  <si>
    <t>Electrical activity of the gluteus maximus muscle during a gait cycle.</t>
  </si>
  <si>
    <t>EMGGluteusMaximus</t>
  </si>
  <si>
    <t>MuscleActivity</t>
  </si>
  <si>
    <t>EMG Biceps Femoris</t>
  </si>
  <si>
    <t>Electrical activity of the biceps femoris muscle during a gait cycle.</t>
  </si>
  <si>
    <t>EMGBicepFemoris</t>
  </si>
  <si>
    <t>EMG Gastrocnemius (Stance)</t>
  </si>
  <si>
    <t>Electrical activity of the gastrocnemius muscle during the stance phase.</t>
  </si>
  <si>
    <t>EMGGastrocnemius</t>
  </si>
  <si>
    <t>EMG Rectus Femoris (Stance)</t>
  </si>
  <si>
    <t>Electrical activity of the rectus femoris muscle during the stance phase.</t>
  </si>
  <si>
    <t>EMGRectusFemorsiStance</t>
  </si>
  <si>
    <t>EMG Tibialis Anterior</t>
  </si>
  <si>
    <t>Electrical activity of the tibialis anterior muscle during a gait cycle.</t>
  </si>
  <si>
    <t>EMGTibialisAnterior</t>
  </si>
  <si>
    <t>EMG Soleus (Stance)</t>
  </si>
  <si>
    <t>Electrical activity of the soleus muscle during the stance phase.</t>
  </si>
  <si>
    <t>EMGSoleusStance</t>
  </si>
  <si>
    <t>EMG Vastus Lateralis (Stance)</t>
  </si>
  <si>
    <t>Electrical activity of the vastus lateralis muscle during the stance phase.</t>
  </si>
  <si>
    <t>EMGVastusLateralisStance</t>
  </si>
  <si>
    <t>Horizontal distance COM to Start Line</t>
  </si>
  <si>
    <t>The linear distance between the center of mass (COM) and the start line measured along the horizontal axis.</t>
  </si>
  <si>
    <t>COMtoStartLine</t>
  </si>
  <si>
    <t>SetPosition</t>
  </si>
  <si>
    <t>Slawinski 2010
Guiterrez-Davila 2006
Slawinski 2012
Mero 1988
Coh 1998
Ciacci 2017</t>
  </si>
  <si>
    <t>Vertical height of COM</t>
  </si>
  <si>
    <t>The elevation of the center of mass (COM) above a defined reference point, typically the ground, measured vertically.</t>
  </si>
  <si>
    <t>VerticalCOMHeight</t>
  </si>
  <si>
    <t>Slawinski 2010
Chen 2006
Slawinski 2012
Mero 1988
Coh 1998
Ciacci 2017</t>
  </si>
  <si>
    <t>Front leg hip angle</t>
  </si>
  <si>
    <t>The angle formed at the hip joint by the axis of the thigh and the pelvis during movement.</t>
  </si>
  <si>
    <t>FrontHipAngle</t>
  </si>
  <si>
    <t>Cavedon 2019
Ciacci 2017
Bezodis 2015
Debaere 2013
Slawinski 2010
Mero 2006
Coh 1998
Mero 1988</t>
  </si>
  <si>
    <t>Front leg knee angle</t>
  </si>
  <si>
    <t>The angle between the thigh and the lower leg at the knee joint.</t>
  </si>
  <si>
    <t>FrontKneeAngle</t>
  </si>
  <si>
    <t>Debaere 2013
Cavedon2019
Ciacci 2017
Bezodis 2015
Slawinski 2010
Mero 2006
Coh 1998
Mero 1988</t>
  </si>
  <si>
    <t>Front leg ankle angle</t>
  </si>
  <si>
    <t>The angle between the foot and the lower leg at the ankle joint.</t>
  </si>
  <si>
    <t>FrontAnkeAngle</t>
  </si>
  <si>
    <t>Cavedon 2019
Bezodis 2015
Debaere 2013
Mero 2006
Coh 1998
Mero 1988</t>
  </si>
  <si>
    <t>Rear leg hip angle</t>
  </si>
  <si>
    <t>The angle at the hip joint of the leg not leading, formed by the thigh's axis and the pelvis.</t>
  </si>
  <si>
    <t>RearHipAngle</t>
  </si>
  <si>
    <t>Cavedon 2019
Ciacci 2017
Bezodis 2015
Debaere 2013
Mero 2006
Coh 1998
Mero 1988</t>
  </si>
  <si>
    <t>Rear leg knee angle</t>
  </si>
  <si>
    <t>The angle between the thigh and the lower leg at the knee joint of the rear leg.</t>
  </si>
  <si>
    <t>RearKneeAngle</t>
  </si>
  <si>
    <t>Cavedon2019
Ciacci 2017
Bezodis 2015
Debaere 2013
Slawinski 2010
Mero 2006
Coh 1998
Mero 1988</t>
  </si>
  <si>
    <t>Rear leg ankle angle</t>
  </si>
  <si>
    <t>The angle between the foot and the lower leg at the ankle joint of the rear leg.</t>
  </si>
  <si>
    <t>RearAnkleAngle</t>
  </si>
  <si>
    <t>Trunk angle</t>
  </si>
  <si>
    <t>The angle between the trunk (torso) and the vertical line or ground, typically measured in the sagittal plane.</t>
  </si>
  <si>
    <t>TrunkAngle</t>
  </si>
  <si>
    <t>Chen 2016</t>
  </si>
  <si>
    <t>Block Time</t>
  </si>
  <si>
    <t>The duration from the start signal to the moment an athlete's body leaves the starting blocks in sprinting.</t>
  </si>
  <si>
    <t>BlockTime</t>
  </si>
  <si>
    <t>TemporalBP</t>
  </si>
  <si>
    <t>Bezodis 2019
Sado 2020
Cavedon 2019
Colyer 2019
Nagahara 2020
Guiterrez-Davila 2006
Graham Smith 2020
Slawinski 2012
Slawinski 2010
Maulder 2008
Sandamas 2019
Otsuka 2014
Aerenhouts 2012
Milanese 2014
Ciacci 2017
Coh 2017
Bezodis 2015
Otsuka 2015
Rabita 2015
Mero 1988
Brazil 2017
Fortier 2005
Coh 1998
Guissard 1992
Mero 2006</t>
  </si>
  <si>
    <t>Rear leg block time</t>
  </si>
  <si>
    <t>The time taken by the rear leg to push off and leave the starting block.</t>
  </si>
  <si>
    <t>RearBlocjTime</t>
  </si>
  <si>
    <t>Sado 2020
Cavedon 2019
Brazil 2017
Coh 2017
Otsuka 2015
Milanese 2014
Nagahara 2020
Slawinski 2012
Mero 2006
Fortier 2005
Coh 1998
Otsuka 2014</t>
  </si>
  <si>
    <t>Front leg block time</t>
  </si>
  <si>
    <t>The time taken by the front leg to push off and leave the starting block.</t>
  </si>
  <si>
    <t>FrontBlockTime</t>
  </si>
  <si>
    <t>Otsuka 2014</t>
  </si>
  <si>
    <t>Total Reaction  Time</t>
  </si>
  <si>
    <t>he time interval from the start signal to the moment an athlete begins to move.</t>
  </si>
  <si>
    <t>TotalRT</t>
  </si>
  <si>
    <t>Ciacci 2017
Coh 2017
Aerenhouts 2012</t>
  </si>
  <si>
    <t>Rear Block Reaction Time</t>
  </si>
  <si>
    <t>The reaction time specifically for the rear leg to start moving from the blocks.</t>
  </si>
  <si>
    <t>RearBlockRT</t>
  </si>
  <si>
    <t>Coh 2017</t>
  </si>
  <si>
    <t>Front Block Reaction Time</t>
  </si>
  <si>
    <t>The reaction time specifically for the front leg to start moving from the blocks.</t>
  </si>
  <si>
    <t>FrontBlockRT</t>
  </si>
  <si>
    <t>Premotor Reaction Time</t>
  </si>
  <si>
    <t>he duration between the start signal and the initiation of muscle activation.</t>
  </si>
  <si>
    <t>PremotorRT</t>
  </si>
  <si>
    <t>Ratio rear leg time/block time</t>
  </si>
  <si>
    <t>The proportion of the rear leg's contribution to the total block time.</t>
  </si>
  <si>
    <t>RatioBlockTime</t>
  </si>
  <si>
    <t>Sado 2020
Bezodis 2015
Milanese 2014
Slawinski 2010</t>
  </si>
  <si>
    <t>ResultantExitVelocity</t>
  </si>
  <si>
    <t>SSKinematics</t>
  </si>
  <si>
    <t>Slawinski 2012
Slawinski 2010
Fortier 2005
Coh 1998
Mero 2006
Coh 2017
Chen 2016</t>
  </si>
  <si>
    <t>HorizontalExitVelocity</t>
  </si>
  <si>
    <t>Sado 2020
Bezodis 2019
Cavedon 2019
Colyer 2019
Ciacci 2017
Coh 2017
Mero 2006
Graham-Smith 2020
Aerenhouts 2012
Bezodis 2010
Maulder 2008
Guiterrez-Davila 2006
Coh 1998
Rabita 2015
Milanese 2014
Debaere  2013</t>
  </si>
  <si>
    <t>VerticalVelocity</t>
  </si>
  <si>
    <t>Graham-Smith 2020
Sado 2020
Colyer 2019
Ciacci 2017
Chen 2006
Debaere  2013
Slawinski 2010
Coh 1998</t>
  </si>
  <si>
    <t>ResultantAcceleration</t>
  </si>
  <si>
    <t>Coh 2017
Otsuka 2015
Otsuka 2014
Aerenhouts 2012
Slawinski 2010
Maulder 2008
Tellez 1984
Bezodis 2010</t>
  </si>
  <si>
    <t>Take-OffAngle</t>
  </si>
  <si>
    <t>Graham-Smith 2020
Colyer 2019</t>
  </si>
  <si>
    <t>AngularDisplacement</t>
  </si>
  <si>
    <t>Bezodis 2015</t>
  </si>
  <si>
    <t>AnkleDorsiflexion</t>
  </si>
  <si>
    <t>Schrodter 2017</t>
  </si>
  <si>
    <t>TOTrunkAngle</t>
  </si>
  <si>
    <t>Chen 2016
Maulder 2008</t>
  </si>
  <si>
    <t>TOJointAngle</t>
  </si>
  <si>
    <t>Debarere 2013</t>
  </si>
  <si>
    <t>JointAngularVelocity</t>
  </si>
  <si>
    <t>Slawinski 2010</t>
  </si>
  <si>
    <t>BlockForce</t>
  </si>
  <si>
    <t>SSKinetics</t>
  </si>
  <si>
    <t>Guiterrez-Davila 2006
Sandmas 2019
Cavedon 2019
Rabita 2015
Otsuka 2014
Mero 2006
Bezodis 2015
Ciacci 2017
Coh 2017
Debaere  2013
Chen 2016
Rabita 2015
Cavedon 2019
Slawinski 2010
Coh 1998
Aerenhouts 2012
Maulder 2008</t>
  </si>
  <si>
    <t>ResultantFrontBlockForce</t>
  </si>
  <si>
    <t>Coh 2017
Nagahara 2020
Otsuka 2014
Aerenhouts 2012
Cavedon 2019</t>
  </si>
  <si>
    <t>ResultantRearBlockForce</t>
  </si>
  <si>
    <t>BlockPower</t>
  </si>
  <si>
    <t>Bezodis 2015
Graham-Smith 2020
Nagahara 2020
Colyer 2019
Bezodis 2019
Bezodis 2015
Rabita 2015
Schrodter 2017
Otsuka 2015
Sado 2020
Cavedon 2019
Sandmas 2019</t>
  </si>
  <si>
    <t>BlockForceImpulse</t>
  </si>
  <si>
    <t>Coh 2017
Cavedon 2019
Sandmas 2019
Mero 1988
Mero 2006
Milanese2014
Slawinski 2010
Otsuka 2014
Otsuka 2015</t>
  </si>
  <si>
    <t>HorizontalForce</t>
  </si>
  <si>
    <t>Brazil et al. 2018
Colyer 2019</t>
  </si>
  <si>
    <t>VerticalForce</t>
  </si>
  <si>
    <t>COPLocation</t>
  </si>
  <si>
    <t>Nagahara 2019</t>
  </si>
  <si>
    <t>FirstStepCT</t>
  </si>
  <si>
    <t>SSFirstStep</t>
  </si>
  <si>
    <t>Graham-Smith 2020
Ciacci 2017
Coh 2017
Aerenhouts 2012
Werkhausen 2021
Sandmas 2019
Aeles 2018
Slawinski 2010
Maulder 2008
Mero 2006</t>
  </si>
  <si>
    <t>FirstStepFT</t>
  </si>
  <si>
    <t>Ciacci 2017
Bezodis 2015
Rabita 2015
Slawinski 2010
Maulder 2008</t>
  </si>
  <si>
    <t>irstStepResultantVelocity</t>
  </si>
  <si>
    <t>Debaere  2013
Slawinski 2012
Slawinski 2010
Coh 1998
Mero 2006
Sandmas 2019</t>
  </si>
  <si>
    <t>FirstStepHorizontalVelocity</t>
  </si>
  <si>
    <t>Graham-Smith 2020
Sandmas 2019
Debaere  2013
Coh 2017</t>
  </si>
  <si>
    <t>FirstStepVerticalVelocity</t>
  </si>
  <si>
    <t>Graham-Smith 2020
Chen 2016
Debaere  2013
Coh 2017
Slawinski 2010</t>
  </si>
  <si>
    <t>FirstStepCOMProjection</t>
  </si>
  <si>
    <t>Graham-Smith 2020</t>
  </si>
  <si>
    <t>FirstStepJointAngles</t>
  </si>
  <si>
    <t>Maulder 2008
Chen 2016</t>
  </si>
  <si>
    <t>ObsTODistance</t>
  </si>
  <si>
    <t>ObstacleSpatiotemporal</t>
  </si>
  <si>
    <t>ObsLandingDistance</t>
  </si>
  <si>
    <t>ObsLandingStepLength</t>
  </si>
  <si>
    <t>ObsRecoveryStepLength</t>
  </si>
  <si>
    <t>ObsHurdleFlightTime</t>
  </si>
  <si>
    <t>ObsContactTimeAfterHurdle</t>
  </si>
  <si>
    <t>ObsdMeanIntervalTime</t>
  </si>
  <si>
    <t>ObsFastestIntervalTime</t>
  </si>
  <si>
    <t>ObsSlowestIntervalTime</t>
  </si>
  <si>
    <t>ObsStepNumberPerIntervl</t>
  </si>
  <si>
    <t>ObsWaterTime</t>
  </si>
  <si>
    <t>ObsApproachSL</t>
  </si>
  <si>
    <t>ObsMeanLossperInterval</t>
  </si>
  <si>
    <t>COMHeight</t>
  </si>
  <si>
    <t>ObstaclesKinematics</t>
  </si>
  <si>
    <t>ObsTOVelocity</t>
  </si>
  <si>
    <t>ObsTOAngle</t>
  </si>
  <si>
    <t>ObsApproachSpeed</t>
  </si>
  <si>
    <t>ObsExitSpeed</t>
  </si>
  <si>
    <t>ObsChangeSpeed</t>
  </si>
  <si>
    <t>ContactMade</t>
  </si>
  <si>
    <t>TrailKneeAngle</t>
  </si>
  <si>
    <t>ObstaclesAngular</t>
  </si>
  <si>
    <t>LeadKneeAngle</t>
  </si>
  <si>
    <t>TrunkThighAngle</t>
  </si>
  <si>
    <t>DeviationAngle</t>
  </si>
  <si>
    <t>Anthropometrics</t>
  </si>
  <si>
    <t>labels</t>
  </si>
  <si>
    <t>parents</t>
  </si>
  <si>
    <t>Impact on Performance</t>
  </si>
  <si>
    <t>Applicability for Storytelling</t>
  </si>
  <si>
    <t>NumStudies</t>
  </si>
  <si>
    <t xml:space="preserve">Obstacles </t>
  </si>
  <si>
    <t>Obstacles</t>
  </si>
  <si>
    <t>NaN</t>
  </si>
  <si>
    <t>Linear distance covered by an athlete from the starting point to the point of take-off during hurdle or obstacle racing.</t>
  </si>
  <si>
    <t>Linear distance traveled by an athlete from the point of landing to a reference point following a jump or hurdle clearance.</t>
  </si>
  <si>
    <t>Linear distance between the point of initial ground contact and the subsequent step taken by an athlete after landing a hurdle.</t>
  </si>
  <si>
    <t>Linear distance covered by an athlete between landing a hurdle and initiating the next step in hurdle or obstacle racing.</t>
  </si>
  <si>
    <t>Duration an athlete spends in the air during a hurdle clearance, measuring the flight phase of the movement.</t>
  </si>
  <si>
    <t>Time duration between an athlete's landing from a hurdle and the subsequent ground contact with the lead leg.</t>
  </si>
  <si>
    <t>Average time interval between successive hurdles or obstacles during a race, providing insights into pacing strategy.</t>
  </si>
  <si>
    <t>Shortest time interval recorded between two hurdles or obstacles during a race, indicating peak performance periods.</t>
  </si>
  <si>
    <t>Longest time interval observed between two hurdles or obstacles during a race, reflecting variations in pacing or fatigue.</t>
  </si>
  <si>
    <t>Count of steps taken by an athlete between successive hurdles or obstacles, influencing rhythm and stride pattern.</t>
  </si>
  <si>
    <t>Duration spent by an athlete traversing water obstacles during a race, affecting overall race performance and strategy.</t>
  </si>
  <si>
    <t>Linear distance covered by an athlete in the approach phase leading up to a hurdle or obstacle, influencing take-off dynamics.</t>
  </si>
  <si>
    <t>Average time difference between the fastest and slowest intervals during a race, indicating consistency or variability in performance.</t>
  </si>
  <si>
    <t>Kinematics</t>
  </si>
  <si>
    <t>The vertical position of an athlete's center of mass (COM) above the ground during various phases of hurdle or obstacle racing, influencing stability and flight characteristics.</t>
  </si>
  <si>
    <t>The speed at which an athlete propels themselves off the ground during a hurdle or obstacle clearance, determining the distance covered and trajectory achieved.</t>
  </si>
  <si>
    <t>The angle of elevation or inclination at which an athlete launches themselves off the ground during a hurdle or obstacle clearance, affecting flight trajectory and efficiency.</t>
  </si>
  <si>
    <t>The velocity of an athlete leading up to a hurdle or obstacle, influencing the momentum and dynamics of the subsequent clearance or traversal.</t>
  </si>
  <si>
    <t>The velocity of an athlete upon clearing a hurdle or obstacle or after traversing it, reflecting the efficiency and effectiveness of the movement.</t>
  </si>
  <si>
    <t>The difference in velocity experienced by an athlete between different phases of hurdle or obstacle racing, indicating acceleration or deceleration patterns.</t>
  </si>
  <si>
    <t>The interaction or impact between an athlete's body and a hurdle or obstacle during a race, influencing stability, rhythm, and race performance.</t>
  </si>
  <si>
    <t>Angular</t>
  </si>
  <si>
    <t>The angle formed between the thigh and the lower leg of the trail leg during a hurdle clearance, affecting the efficiency and fluidity of the movement.</t>
  </si>
  <si>
    <t>The angle formed between the thigh and the lower leg of the lead leg during a hurdle clearance, influencing the elevation and trajectory of the lead leg.</t>
  </si>
  <si>
    <t>The angle formed between the trunk and the thigh of an athlete during various phases of hurdle or obstacle racing, impacting posture, stability, and stride mechanics.</t>
  </si>
  <si>
    <t>The angle of deviation or deviation from the intended path or trajectory during a hurdle or obstacle clearance, reflecting adjustments made by the athlete to navigate the course effectively.</t>
  </si>
  <si>
    <t>Block Start</t>
  </si>
  <si>
    <t>BlockStart</t>
  </si>
  <si>
    <t>Set Position</t>
  </si>
  <si>
    <t>The horizontal distance from the center of mass (COM) of the athlete's body to the start line, measured along the horizontal plane.</t>
  </si>
  <si>
    <t>The vertical distance of the center of mass (COM) of the athlete's body from a reference point or plane, typically measured perpendicular to the ground.</t>
  </si>
  <si>
    <t>The angle formed at the hip joint of the front leg, typically measured in degrees, representing the deviation of the leg from its neutral position.</t>
  </si>
  <si>
    <t>The angle formed at the knee joint of the front leg, typically measured in degrees, representing the deviation of the leg from its neutral position.</t>
  </si>
  <si>
    <t>The angle formed at the ankle joint of the front leg, typically measured in degrees, representing the deviation of the leg from its neutral position.</t>
  </si>
  <si>
    <t>The angle formed at the hip joint of the rear leg, typically measured in degrees, representing the deviation of the leg from its neutral position.</t>
  </si>
  <si>
    <t>The angle formed at the knee joint of the rear leg, typically measured in degrees, representing the deviation of the leg from its neutral position.</t>
  </si>
  <si>
    <t>The angle formed at the ankle joint of the rear leg, typically measured in degrees, representing the deviation of the leg from its neutral position.</t>
  </si>
  <si>
    <t>The angle formed by the orientation of the trunk or torso relative to a reference axis or plane, typically measured in degrees.</t>
  </si>
  <si>
    <t>Block Phase</t>
  </si>
  <si>
    <t>BlockPhase</t>
  </si>
  <si>
    <t>Temporal</t>
  </si>
  <si>
    <t>The time duration from the initiation of the start signal to the moment the athlete leaves the starting blocks and begins the sprint.</t>
  </si>
  <si>
    <t>The duration of time during which the rear leg remains in contact with the starting blocks before initiating movement.</t>
  </si>
  <si>
    <t>The duration of time during which the front leg remains in contact with the starting blocks before initiating movement.</t>
  </si>
  <si>
    <t>The total time elapsed from the initiation of the start signal to the moment the athlete begins to move forward from the starting blocks.</t>
  </si>
  <si>
    <t>The time interval between the initiation of the start signal and the initiation of movement by the rear leg from the starting blocks.</t>
  </si>
  <si>
    <t>The time interval between the initiation of the start signal and the initiation of movement by the front leg from the starting blocks.</t>
  </si>
  <si>
    <t>The time interval between the initiation of the start signal and the onset of muscle activation or preparatory movements.</t>
  </si>
  <si>
    <t>The ratio between the duration of time the rear leg remains in contact with the starting blocks and the total block time duration.</t>
  </si>
  <si>
    <t>Sprint Start Kinematics</t>
  </si>
  <si>
    <t>The overall velocity achieved by the athlete at the end of the sprint start phase, considering both horizontal and vertical components.</t>
  </si>
  <si>
    <t>The velocity component of the athlete's motion along the horizontal plane.</t>
  </si>
  <si>
    <t>The velocity component of the athlete's motion along the vertical plane.</t>
  </si>
  <si>
    <t>The overall acceleration experienced by the athlete, considering both horizontal and vertical components.</t>
  </si>
  <si>
    <t>The angle formed by the direction of the athlete's motion at the moment of take-off from the ground.</t>
  </si>
  <si>
    <t>The change in orientation of a body segment or joint during movement.</t>
  </si>
  <si>
    <t>The movement of the ankle joint involving decreasing the angle between the foot and the shin.</t>
  </si>
  <si>
    <t>The angle formed by the orientation of the trunk or torso at the moment of take-off.</t>
  </si>
  <si>
    <t>The angles formed at various joints of the body at the moment of take-off.</t>
  </si>
  <si>
    <t>The rate of change of joint angles over time, representing the rotational speed of a joint during movement.</t>
  </si>
  <si>
    <t>Sprint Start Kinetics</t>
  </si>
  <si>
    <t>The force exerted by the athlete against the starting blocks during the block phase of a sprint start.</t>
  </si>
  <si>
    <t>The overall force exerted against the front starting block by the athlete, considering both horizontal and vertical components.</t>
  </si>
  <si>
    <t>The overall force exerted against the rear starting block by the athlete, considering both horizontal and vertical components.</t>
  </si>
  <si>
    <t>The rate at which work is done or energy is transferred by the athlete against the starting blocks during the block phase.</t>
  </si>
  <si>
    <t>The change in momentum of the athlete's body resulting from the application of force against the starting blocks during the block phase.</t>
  </si>
  <si>
    <t>The force acting parallel to the ground or along the horizontal plane.</t>
  </si>
  <si>
    <t>The force acting perpendicular to the ground or along the vertical plane.</t>
  </si>
  <si>
    <t>The position of the center of pressure (COP) on the ground or supporting surface.</t>
  </si>
  <si>
    <t>First Step</t>
  </si>
  <si>
    <t>The duration of time during which the athlete's foot makes contact with the ground during the first step.</t>
  </si>
  <si>
    <t>The duration of time during which the athlete's foot is off the ground during the first step.</t>
  </si>
  <si>
    <t>The overall velocity achieved by the athlete at the end of the first step, considering both horizontal and vertical components.</t>
  </si>
  <si>
    <t>Biomechanics</t>
  </si>
  <si>
    <t>Take-off</t>
  </si>
  <si>
    <t>Initial Contact</t>
  </si>
  <si>
    <t>Kinetics</t>
  </si>
  <si>
    <t>Ground Reaction Force</t>
  </si>
  <si>
    <t>Muscle activity</t>
  </si>
  <si>
    <t xml:space="preserve">KPI </t>
  </si>
  <si>
    <t>Categorisation</t>
  </si>
  <si>
    <t>Literature Support</t>
  </si>
  <si>
    <t>Level 1</t>
  </si>
  <si>
    <t>Level 2</t>
  </si>
  <si>
    <t>Level 3</t>
  </si>
  <si>
    <t>Level 4</t>
  </si>
  <si>
    <t>#Cited</t>
  </si>
  <si>
    <t>Rating: 0 - 10</t>
  </si>
  <si>
    <t>Rating: 1-10</t>
  </si>
  <si>
    <t>Inter-Block Spacing</t>
  </si>
  <si>
    <t>Straight Sprints</t>
  </si>
  <si>
    <t>Sprint Start</t>
  </si>
  <si>
    <t>Start Block Position</t>
  </si>
  <si>
    <t>Front Block Distance to Start-Line</t>
  </si>
  <si>
    <t>Rear Block Distance To Start Line</t>
  </si>
  <si>
    <t>Horizontal distance of CM to Start-Line</t>
  </si>
  <si>
    <t>Vertical height of CM</t>
  </si>
  <si>
    <t>Rear  leg hip angle</t>
  </si>
  <si>
    <t>Block time</t>
  </si>
  <si>
    <t>Block Drive  Phase</t>
  </si>
  <si>
    <t>Resultant velocity</t>
  </si>
  <si>
    <t>Resultant acceleration</t>
  </si>
  <si>
    <t>Trunk angle at Take-off</t>
  </si>
  <si>
    <t>Joint angles at Take-off</t>
  </si>
  <si>
    <t>Joint angular velocity</t>
  </si>
  <si>
    <t>Resulatnt Rear Block force</t>
  </si>
  <si>
    <t>Block Force Impulse</t>
  </si>
  <si>
    <t>Total Reaction Time</t>
  </si>
  <si>
    <t>Reaction Time</t>
  </si>
  <si>
    <t>Premotor time</t>
  </si>
  <si>
    <t>Block force</t>
  </si>
  <si>
    <t>Block exit</t>
  </si>
  <si>
    <t>First Step contact time</t>
  </si>
  <si>
    <t>First step flight time</t>
  </si>
  <si>
    <t>First Step horizontal Velocity</t>
  </si>
  <si>
    <t>First Step Joint angles</t>
  </si>
  <si>
    <t>Mean Step Frequency</t>
  </si>
  <si>
    <t>Maximum velocity</t>
  </si>
  <si>
    <t>Steps and Gait</t>
  </si>
  <si>
    <t>Maximal Step Frequency</t>
  </si>
  <si>
    <t>Mean Step length</t>
  </si>
  <si>
    <t>Maximal Step length</t>
  </si>
  <si>
    <t>Aerial time</t>
  </si>
  <si>
    <t>Ground contact time</t>
  </si>
  <si>
    <t>Storytelling</t>
  </si>
  <si>
    <t>PerformanceImpact</t>
  </si>
  <si>
    <t>This is the speed at which an athlete moves in the horizontal direction during the initial step from a stationary position or start.</t>
  </si>
  <si>
    <t>This is the speed at which an athlete moves in the vertical direction during the initial step. This can reflect the upward lift of the body's center of mass as the foot pushes off the ground.</t>
  </si>
  <si>
    <t>This refers to the theoretical trajectory or path of the body's center of mass (CM) during the first step. It is a projection based on the initial motion indicating where the center of mass is headed relative to the athlete's base of support.</t>
  </si>
  <si>
    <t>These are the angles formed at various joints (e.g., hip, knee, ankle) at the moment of the first step. They can determine the effectiveness of the step, the potential for propulsion, and the biomechanical efficiency of the movement.</t>
  </si>
  <si>
    <t>Node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</si>
</sst>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color rgb="FF000000"/>
      <name val="Arial"/>
      <family val="2"/>
    </font>
    <font>
      <b/>
      <sz val="12"/>
      <color rgb="FF000000"/>
      <name val="Aptos"/>
      <family val="2"/>
    </font>
    <font>
      <b/>
      <sz val="12"/>
      <color rgb="FF000000"/>
      <name val="Calibri"/>
      <family val="2"/>
    </font>
    <font>
      <b/>
      <sz val="12"/>
      <color rgb="FFA02B93"/>
      <name val="Calibri"/>
      <family val="2"/>
    </font>
    <font>
      <sz val="11"/>
      <color rgb="FF000000"/>
      <name val="Calibri"/>
      <family val="2"/>
    </font>
    <font>
      <sz val="12"/>
      <color rgb="FF000000"/>
      <name val="Aptos"/>
      <family val="2"/>
    </font>
    <font>
      <sz val="12"/>
      <color rgb="FF000000"/>
      <name val="Calibri"/>
      <family val="2"/>
    </font>
    <font>
      <sz val="11"/>
      <color theme="1"/>
      <name val="Calibri"/>
      <family val="2"/>
    </font>
    <font>
      <sz val="11"/>
      <color rgb="FF0D0D0D"/>
      <name val="Arial"/>
      <family val="2"/>
    </font>
    <font>
      <b/>
      <sz val="12"/>
      <color rgb="FFC00000"/>
      <name val="Aptos Narrow"/>
      <family val="2"/>
    </font>
    <font>
      <b/>
      <sz val="12"/>
      <color rgb="FF156082"/>
      <name val="Aptos Narrow"/>
      <family val="2"/>
    </font>
    <font>
      <b/>
      <sz val="12"/>
      <color rgb="FF47D45A"/>
      <name val="Aptos Narrow"/>
      <family val="2"/>
    </font>
    <font>
      <sz val="10"/>
      <color rgb="FF0D0D0D"/>
      <name val="Arial"/>
      <family val="2"/>
    </font>
    <font>
      <b/>
      <sz val="12"/>
      <color rgb="FF47D45A"/>
      <name val="Calibri"/>
      <family val="2"/>
    </font>
    <font>
      <b/>
      <sz val="12"/>
      <color rgb="FFC00000"/>
      <name val="Calibri"/>
      <family val="2"/>
    </font>
    <font>
      <b/>
      <sz val="12"/>
      <color rgb="FF0070C0"/>
      <name val="Calibri"/>
      <family val="2"/>
    </font>
    <font>
      <b/>
      <sz val="12"/>
      <color rgb="FF000000"/>
      <name val="Aptos Narrow"/>
      <family val="2"/>
    </font>
    <font>
      <b/>
      <sz val="12"/>
      <color rgb="FF0070C0"/>
      <name val="Aptos Narrow"/>
      <family val="2"/>
    </font>
    <font>
      <b/>
      <sz val="12"/>
      <color rgb="FFA02B93"/>
      <name val="Aptos Narrow"/>
      <family val="2"/>
    </font>
    <font>
      <sz val="12"/>
      <color rgb="FF000000"/>
      <name val="Aptos Narrow"/>
      <family val="2"/>
    </font>
    <font>
      <sz val="11"/>
      <color rgb="FF000000"/>
      <name val="Aptos Narrow"/>
      <family val="2"/>
    </font>
  </fonts>
  <fills count="4">
    <fill>
      <patternFill patternType="none"/>
    </fill>
    <fill>
      <patternFill patternType="gray125"/>
    </fill>
    <fill>
      <patternFill patternType="solid">
        <fgColor rgb="FFF2F2F2"/>
      </patternFill>
    </fill>
    <fill>
      <patternFill patternType="solid">
        <fgColor rgb="FFE8E8E8"/>
      </patternFill>
    </fill>
  </fills>
  <borders count="18">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
      <left style="thin">
        <color rgb="FFC6C6C6"/>
      </left>
      <right style="thin">
        <color rgb="FF000000"/>
      </right>
      <top style="thin">
        <color rgb="FFC6C6C6"/>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thin">
        <color rgb="FFC6C6C6"/>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C6C6C6"/>
      </top>
      <bottom style="thin">
        <color rgb="FF000000"/>
      </bottom>
      <diagonal/>
    </border>
    <border>
      <left style="thin">
        <color rgb="FFC6C6C6"/>
      </left>
      <right style="thin">
        <color rgb="FFC6C6C6"/>
      </right>
      <top style="thin">
        <color rgb="FFC6C6C6"/>
      </top>
      <bottom style="thin">
        <color rgb="FF000000"/>
      </bottom>
      <diagonal/>
    </border>
    <border>
      <left style="thin">
        <color rgb="FFC6C6C6"/>
      </left>
      <right style="thin">
        <color rgb="FF000000"/>
      </right>
      <top style="thin">
        <color rgb="FFC6C6C6"/>
      </top>
      <bottom style="thin">
        <color rgb="FF000000"/>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85">
    <xf numFmtId="0" fontId="0" fillId="0" borderId="0" xfId="0"/>
    <xf numFmtId="0" fontId="1" fillId="0" borderId="1" xfId="0" applyFont="1" applyBorder="1" applyAlignment="1">
      <alignment horizontal="left"/>
    </xf>
    <xf numFmtId="0" fontId="0" fillId="0" borderId="0" xfId="0" applyAlignment="1">
      <alignment horizontal="left"/>
    </xf>
    <xf numFmtId="0" fontId="2" fillId="0" borderId="2" xfId="0" applyFont="1" applyBorder="1" applyAlignment="1">
      <alignment horizontal="left" wrapText="1"/>
    </xf>
    <xf numFmtId="0" fontId="3" fillId="0" borderId="3" xfId="0" applyFont="1" applyBorder="1" applyAlignment="1">
      <alignment horizontal="center" wrapText="1"/>
    </xf>
    <xf numFmtId="0" fontId="3" fillId="0" borderId="4" xfId="0" applyFont="1" applyBorder="1" applyAlignment="1">
      <alignment horizontal="center" wrapText="1"/>
    </xf>
    <xf numFmtId="3" fontId="3" fillId="0" borderId="1" xfId="0" applyNumberFormat="1"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4" fontId="3" fillId="0" borderId="1" xfId="0" applyNumberFormat="1" applyFont="1" applyBorder="1" applyAlignment="1">
      <alignment horizontal="center" wrapText="1"/>
    </xf>
    <xf numFmtId="0" fontId="3" fillId="0" borderId="1" xfId="0" applyFont="1" applyBorder="1" applyAlignment="1">
      <alignment horizontal="left"/>
    </xf>
    <xf numFmtId="0" fontId="0" fillId="0" borderId="0" xfId="0" applyAlignment="1">
      <alignment wrapText="1"/>
    </xf>
    <xf numFmtId="0" fontId="2" fillId="0" borderId="5" xfId="0" applyFont="1" applyBorder="1" applyAlignment="1">
      <alignment horizontal="left" wrapText="1"/>
    </xf>
    <xf numFmtId="0" fontId="4" fillId="0" borderId="1" xfId="0" applyFont="1" applyBorder="1" applyAlignment="1">
      <alignment horizontal="center" wrapText="1"/>
    </xf>
    <xf numFmtId="0" fontId="4" fillId="0" borderId="6" xfId="0" applyFont="1" applyBorder="1" applyAlignment="1">
      <alignment horizontal="center" wrapText="1"/>
    </xf>
    <xf numFmtId="3" fontId="4" fillId="0" borderId="1" xfId="0" applyNumberFormat="1" applyFont="1" applyBorder="1" applyAlignment="1">
      <alignment horizontal="center" wrapText="1"/>
    </xf>
    <xf numFmtId="0" fontId="4" fillId="0" borderId="5" xfId="0" applyFont="1" applyBorder="1" applyAlignment="1">
      <alignment horizontal="center" wrapText="1"/>
    </xf>
    <xf numFmtId="0" fontId="5" fillId="0" borderId="1" xfId="0" applyFont="1" applyBorder="1" applyAlignment="1">
      <alignment horizontal="center" wrapText="1"/>
    </xf>
    <xf numFmtId="0" fontId="5" fillId="0" borderId="6" xfId="0" applyFont="1" applyBorder="1" applyAlignment="1">
      <alignment horizontal="center" wrapText="1"/>
    </xf>
    <xf numFmtId="3" fontId="5" fillId="0" borderId="1" xfId="0" applyNumberFormat="1" applyFont="1" applyBorder="1" applyAlignment="1">
      <alignment horizontal="center" wrapText="1"/>
    </xf>
    <xf numFmtId="4" fontId="5" fillId="0" borderId="1" xfId="0" applyNumberFormat="1" applyFont="1" applyBorder="1" applyAlignment="1">
      <alignment horizontal="center" wrapText="1"/>
    </xf>
    <xf numFmtId="0" fontId="5" fillId="0" borderId="1" xfId="0" applyFont="1" applyBorder="1" applyAlignment="1">
      <alignment horizontal="left" wrapText="1"/>
    </xf>
    <xf numFmtId="0" fontId="6" fillId="0" borderId="5" xfId="0" applyFont="1" applyBorder="1" applyAlignment="1">
      <alignment horizontal="left" wrapText="1"/>
    </xf>
    <xf numFmtId="0" fontId="5" fillId="0" borderId="6" xfId="0" applyFont="1" applyBorder="1" applyAlignment="1">
      <alignment horizontal="left" wrapText="1"/>
    </xf>
    <xf numFmtId="0" fontId="5" fillId="0" borderId="5" xfId="0" applyFont="1" applyBorder="1" applyAlignment="1">
      <alignment horizontal="center" wrapText="1"/>
    </xf>
    <xf numFmtId="0" fontId="4" fillId="0" borderId="1" xfId="0" applyFont="1" applyBorder="1" applyAlignment="1">
      <alignment horizontal="left" wrapText="1"/>
    </xf>
    <xf numFmtId="0" fontId="4" fillId="0" borderId="6" xfId="0" applyFont="1" applyBorder="1" applyAlignment="1">
      <alignment horizontal="left" wrapText="1"/>
    </xf>
    <xf numFmtId="4" fontId="4" fillId="0" borderId="1" xfId="0" applyNumberFormat="1" applyFont="1" applyBorder="1" applyAlignment="1">
      <alignment horizontal="center" wrapText="1"/>
    </xf>
    <xf numFmtId="0" fontId="7" fillId="0" borderId="6" xfId="0" applyFont="1" applyBorder="1" applyAlignment="1">
      <alignment horizontal="left" wrapText="1"/>
    </xf>
    <xf numFmtId="3" fontId="5" fillId="0" borderId="1" xfId="0" applyNumberFormat="1" applyFont="1" applyBorder="1" applyAlignment="1">
      <alignment horizontal="center"/>
    </xf>
    <xf numFmtId="3" fontId="0" fillId="0" borderId="0" xfId="0" applyNumberFormat="1"/>
    <xf numFmtId="4" fontId="0" fillId="0" borderId="0" xfId="0" applyNumberFormat="1"/>
    <xf numFmtId="0" fontId="5" fillId="0" borderId="1" xfId="0" applyFont="1" applyBorder="1" applyAlignment="1">
      <alignment horizontal="left"/>
    </xf>
    <xf numFmtId="4" fontId="5" fillId="0" borderId="1" xfId="0" applyNumberFormat="1" applyFont="1" applyBorder="1" applyAlignment="1">
      <alignment horizontal="center"/>
    </xf>
    <xf numFmtId="3" fontId="8" fillId="0" borderId="1" xfId="0" applyNumberFormat="1" applyFont="1" applyBorder="1" applyAlignment="1">
      <alignment horizontal="right" wrapText="1"/>
    </xf>
    <xf numFmtId="4" fontId="8" fillId="0" borderId="1" xfId="0" applyNumberFormat="1" applyFont="1" applyBorder="1" applyAlignment="1">
      <alignment horizontal="right" wrapText="1"/>
    </xf>
    <xf numFmtId="0" fontId="0" fillId="0" borderId="0" xfId="0" applyAlignment="1">
      <alignment horizontal="left" wrapText="1"/>
    </xf>
    <xf numFmtId="0" fontId="9" fillId="0" borderId="1" xfId="0" applyFont="1" applyBorder="1" applyAlignment="1">
      <alignment horizontal="left" wrapText="1"/>
    </xf>
    <xf numFmtId="0" fontId="9" fillId="0" borderId="6" xfId="0" applyFont="1" applyBorder="1" applyAlignment="1">
      <alignment horizontal="left" wrapText="1"/>
    </xf>
    <xf numFmtId="3" fontId="9" fillId="0" borderId="1" xfId="0" applyNumberFormat="1" applyFont="1" applyBorder="1" applyAlignment="1">
      <alignment horizontal="center" wrapText="1"/>
    </xf>
    <xf numFmtId="0" fontId="9" fillId="0" borderId="5" xfId="0" applyFont="1" applyBorder="1" applyAlignment="1">
      <alignment horizontal="center" wrapText="1"/>
    </xf>
    <xf numFmtId="0" fontId="7" fillId="0" borderId="1" xfId="0" applyFont="1" applyBorder="1" applyAlignment="1">
      <alignment horizontal="center" wrapText="1"/>
    </xf>
    <xf numFmtId="0" fontId="7" fillId="0" borderId="6" xfId="0" applyFont="1" applyBorder="1" applyAlignment="1">
      <alignment horizontal="center" wrapText="1"/>
    </xf>
    <xf numFmtId="4" fontId="7" fillId="0" borderId="1" xfId="0" applyNumberFormat="1" applyFont="1" applyBorder="1" applyAlignment="1">
      <alignment horizontal="center"/>
    </xf>
    <xf numFmtId="0" fontId="1" fillId="0" borderId="1" xfId="0" applyFont="1" applyBorder="1" applyAlignment="1">
      <alignment horizontal="left" wrapText="1"/>
    </xf>
    <xf numFmtId="3" fontId="0" fillId="0" borderId="0" xfId="0" applyNumberFormat="1" applyAlignment="1">
      <alignment wrapText="1"/>
    </xf>
    <xf numFmtId="4" fontId="0" fillId="0" borderId="0" xfId="0" applyNumberFormat="1" applyAlignment="1">
      <alignment wrapText="1"/>
    </xf>
    <xf numFmtId="0" fontId="10" fillId="0" borderId="5" xfId="0" applyFont="1" applyBorder="1" applyAlignment="1">
      <alignment horizontal="left" wrapText="1"/>
    </xf>
    <xf numFmtId="0" fontId="10" fillId="0" borderId="1" xfId="0" applyFont="1" applyBorder="1" applyAlignment="1">
      <alignment horizontal="left" wrapText="1"/>
    </xf>
    <xf numFmtId="0" fontId="10" fillId="0" borderId="6" xfId="0" applyFont="1" applyBorder="1" applyAlignment="1">
      <alignment horizontal="left" wrapText="1"/>
    </xf>
    <xf numFmtId="3" fontId="10" fillId="2" borderId="7" xfId="0" applyNumberFormat="1" applyFont="1" applyFill="1" applyBorder="1" applyAlignment="1">
      <alignment horizontal="center" wrapText="1"/>
    </xf>
    <xf numFmtId="0" fontId="10" fillId="2" borderId="7" xfId="0" applyFont="1" applyFill="1" applyBorder="1" applyAlignment="1">
      <alignment horizontal="left" wrapText="1"/>
    </xf>
    <xf numFmtId="0" fontId="10" fillId="2" borderId="8" xfId="0" applyFont="1" applyFill="1" applyBorder="1" applyAlignment="1">
      <alignment horizontal="center" wrapText="1"/>
    </xf>
    <xf numFmtId="0" fontId="10" fillId="2" borderId="7" xfId="0" applyFont="1" applyFill="1" applyBorder="1" applyAlignment="1">
      <alignment horizontal="center" wrapText="1"/>
    </xf>
    <xf numFmtId="0" fontId="10" fillId="2" borderId="9" xfId="0" applyFont="1" applyFill="1" applyBorder="1" applyAlignment="1">
      <alignment horizontal="center" wrapText="1"/>
    </xf>
    <xf numFmtId="3" fontId="10" fillId="2" borderId="7" xfId="0" applyNumberFormat="1" applyFont="1" applyFill="1" applyBorder="1" applyAlignment="1">
      <alignment horizontal="center"/>
    </xf>
    <xf numFmtId="4" fontId="10" fillId="2" borderId="7" xfId="0" applyNumberFormat="1" applyFont="1" applyFill="1" applyBorder="1" applyAlignment="1">
      <alignment horizontal="center"/>
    </xf>
    <xf numFmtId="0" fontId="10" fillId="2" borderId="7" xfId="0" applyFont="1" applyFill="1" applyBorder="1" applyAlignment="1">
      <alignment horizontal="left"/>
    </xf>
    <xf numFmtId="0" fontId="11" fillId="0" borderId="5" xfId="0" applyFont="1" applyBorder="1" applyAlignment="1">
      <alignment horizontal="left" wrapText="1"/>
    </xf>
    <xf numFmtId="0" fontId="11" fillId="0" borderId="1" xfId="0" applyFont="1" applyBorder="1" applyAlignment="1">
      <alignment horizontal="left" wrapText="1"/>
    </xf>
    <xf numFmtId="0" fontId="5" fillId="0" borderId="5" xfId="0" applyFont="1" applyBorder="1" applyAlignment="1">
      <alignment horizontal="left" wrapText="1"/>
    </xf>
    <xf numFmtId="3" fontId="0" fillId="0" borderId="0" xfId="0" applyNumberFormat="1" applyAlignment="1">
      <alignment horizontal="center" wrapText="1"/>
    </xf>
    <xf numFmtId="0" fontId="0" fillId="0" borderId="0" xfId="0" applyAlignment="1">
      <alignment horizontal="center" wrapText="1"/>
    </xf>
    <xf numFmtId="3" fontId="0" fillId="0" borderId="0" xfId="0" applyNumberFormat="1" applyAlignment="1">
      <alignment horizontal="center"/>
    </xf>
    <xf numFmtId="4" fontId="0" fillId="0" borderId="0" xfId="0" applyNumberFormat="1" applyAlignment="1">
      <alignment horizontal="center"/>
    </xf>
    <xf numFmtId="0" fontId="5" fillId="0" borderId="1" xfId="0" applyFont="1" applyBorder="1" applyAlignment="1">
      <alignment horizontal="center"/>
    </xf>
    <xf numFmtId="0" fontId="12" fillId="0" borderId="5" xfId="0" applyFont="1" applyBorder="1" applyAlignment="1">
      <alignment horizontal="left" wrapText="1"/>
    </xf>
    <xf numFmtId="0" fontId="12" fillId="0" borderId="1" xfId="0" applyFont="1" applyBorder="1" applyAlignment="1">
      <alignment horizontal="left" wrapText="1"/>
    </xf>
    <xf numFmtId="0" fontId="12" fillId="0" borderId="6" xfId="0" applyFont="1" applyBorder="1" applyAlignment="1">
      <alignment horizontal="left" wrapText="1"/>
    </xf>
    <xf numFmtId="0" fontId="12" fillId="2" borderId="7" xfId="0" applyFont="1" applyFill="1" applyBorder="1" applyAlignment="1">
      <alignment horizontal="center" wrapText="1"/>
    </xf>
    <xf numFmtId="0" fontId="12" fillId="2" borderId="8" xfId="0" applyFont="1" applyFill="1" applyBorder="1" applyAlignment="1">
      <alignment horizontal="center" wrapText="1"/>
    </xf>
    <xf numFmtId="0" fontId="12" fillId="2" borderId="9" xfId="0" applyFont="1" applyFill="1" applyBorder="1" applyAlignment="1">
      <alignment horizontal="center" wrapText="1"/>
    </xf>
    <xf numFmtId="0" fontId="12" fillId="2" borderId="7" xfId="0" applyFont="1" applyFill="1" applyBorder="1" applyAlignment="1">
      <alignment horizontal="center"/>
    </xf>
    <xf numFmtId="0" fontId="12" fillId="2" borderId="7" xfId="0" applyFont="1" applyFill="1" applyBorder="1" applyAlignment="1">
      <alignment horizontal="left"/>
    </xf>
    <xf numFmtId="0" fontId="10" fillId="2" borderId="7" xfId="0" applyFont="1" applyFill="1" applyBorder="1" applyAlignment="1">
      <alignment horizontal="center"/>
    </xf>
    <xf numFmtId="0" fontId="13" fillId="0" borderId="1" xfId="0" applyFont="1" applyBorder="1" applyAlignment="1">
      <alignment horizontal="left"/>
    </xf>
    <xf numFmtId="0" fontId="0" fillId="0" borderId="0" xfId="0" applyAlignment="1">
      <alignment horizontal="center"/>
    </xf>
    <xf numFmtId="0" fontId="14" fillId="0" borderId="5" xfId="0" applyFont="1" applyBorder="1" applyAlignment="1">
      <alignment horizontal="left" wrapText="1"/>
    </xf>
    <xf numFmtId="0" fontId="14" fillId="0" borderId="1" xfId="0" applyFont="1" applyBorder="1" applyAlignment="1">
      <alignment horizontal="left" wrapText="1"/>
    </xf>
    <xf numFmtId="0" fontId="14" fillId="0" borderId="6" xfId="0" applyFont="1" applyBorder="1" applyAlignment="1">
      <alignment horizontal="left" wrapText="1"/>
    </xf>
    <xf numFmtId="3" fontId="14" fillId="2" borderId="7" xfId="0" applyNumberFormat="1" applyFont="1" applyFill="1" applyBorder="1" applyAlignment="1">
      <alignment horizontal="center" wrapText="1"/>
    </xf>
    <xf numFmtId="0" fontId="14" fillId="2" borderId="7" xfId="0" applyFont="1" applyFill="1" applyBorder="1" applyAlignment="1">
      <alignment horizontal="left" wrapText="1"/>
    </xf>
    <xf numFmtId="0" fontId="14" fillId="2" borderId="8" xfId="0" applyFont="1" applyFill="1" applyBorder="1" applyAlignment="1">
      <alignment horizontal="center" wrapText="1"/>
    </xf>
    <xf numFmtId="0" fontId="14" fillId="2" borderId="7" xfId="0" applyFont="1" applyFill="1" applyBorder="1" applyAlignment="1">
      <alignment horizontal="center" wrapText="1"/>
    </xf>
    <xf numFmtId="0" fontId="14" fillId="2" borderId="9" xfId="0" applyFont="1" applyFill="1" applyBorder="1" applyAlignment="1">
      <alignment horizontal="center"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6" xfId="0" applyFont="1" applyBorder="1" applyAlignment="1">
      <alignment horizontal="left" wrapText="1"/>
    </xf>
    <xf numFmtId="3" fontId="15" fillId="2" borderId="7" xfId="0" applyNumberFormat="1" applyFont="1" applyFill="1" applyBorder="1" applyAlignment="1">
      <alignment horizontal="center" wrapText="1"/>
    </xf>
    <xf numFmtId="0" fontId="15" fillId="2" borderId="7" xfId="0" applyFont="1" applyFill="1" applyBorder="1" applyAlignment="1">
      <alignment horizontal="left" wrapText="1"/>
    </xf>
    <xf numFmtId="0" fontId="15" fillId="2" borderId="8" xfId="0" applyFont="1" applyFill="1" applyBorder="1" applyAlignment="1">
      <alignment horizontal="center" wrapText="1"/>
    </xf>
    <xf numFmtId="0" fontId="7" fillId="2" borderId="7" xfId="0" applyFont="1" applyFill="1" applyBorder="1" applyAlignment="1">
      <alignment horizontal="center" wrapText="1"/>
    </xf>
    <xf numFmtId="0" fontId="7" fillId="2" borderId="9" xfId="0" applyFont="1" applyFill="1" applyBorder="1" applyAlignment="1">
      <alignment horizontal="center" wrapText="1"/>
    </xf>
    <xf numFmtId="3" fontId="5" fillId="2" borderId="7" xfId="0" applyNumberFormat="1" applyFont="1" applyFill="1" applyBorder="1" applyAlignment="1">
      <alignment horizontal="center" wrapText="1"/>
    </xf>
    <xf numFmtId="0" fontId="5" fillId="2" borderId="7" xfId="0" applyFont="1" applyFill="1" applyBorder="1" applyAlignment="1">
      <alignment horizontal="left" wrapText="1"/>
    </xf>
    <xf numFmtId="0" fontId="5" fillId="2" borderId="8" xfId="0" applyFont="1" applyFill="1" applyBorder="1" applyAlignment="1">
      <alignment horizontal="center" wrapText="1"/>
    </xf>
    <xf numFmtId="0" fontId="5" fillId="2" borderId="7" xfId="0" applyFont="1" applyFill="1" applyBorder="1" applyAlignment="1">
      <alignment horizontal="center" wrapText="1"/>
    </xf>
    <xf numFmtId="0" fontId="5" fillId="2" borderId="9" xfId="0" applyFont="1" applyFill="1" applyBorder="1" applyAlignment="1">
      <alignment horizontal="center" wrapText="1"/>
    </xf>
    <xf numFmtId="3" fontId="5" fillId="2" borderId="7" xfId="0" applyNumberFormat="1" applyFont="1" applyFill="1" applyBorder="1" applyAlignment="1">
      <alignment horizontal="center"/>
    </xf>
    <xf numFmtId="0" fontId="5" fillId="2" borderId="7" xfId="0" applyFont="1" applyFill="1" applyBorder="1" applyAlignment="1">
      <alignment horizontal="left"/>
    </xf>
    <xf numFmtId="0" fontId="16" fillId="0" borderId="5" xfId="0" applyFont="1" applyBorder="1" applyAlignment="1">
      <alignment horizontal="left" wrapText="1"/>
    </xf>
    <xf numFmtId="0" fontId="16" fillId="0" borderId="1" xfId="0" applyFont="1" applyBorder="1" applyAlignment="1">
      <alignment horizontal="left" wrapText="1"/>
    </xf>
    <xf numFmtId="0" fontId="16" fillId="0" borderId="6" xfId="0" applyFont="1" applyBorder="1" applyAlignment="1">
      <alignment horizontal="left" wrapText="1"/>
    </xf>
    <xf numFmtId="0" fontId="7" fillId="0" borderId="5" xfId="0" applyFont="1" applyBorder="1" applyAlignment="1">
      <alignment horizontal="left" wrapText="1"/>
    </xf>
    <xf numFmtId="3" fontId="16" fillId="2" borderId="7" xfId="0" applyNumberFormat="1" applyFont="1" applyFill="1" applyBorder="1" applyAlignment="1">
      <alignment horizontal="center" wrapText="1"/>
    </xf>
    <xf numFmtId="0" fontId="16" fillId="2" borderId="7" xfId="0" applyFont="1" applyFill="1" applyBorder="1" applyAlignment="1">
      <alignment horizontal="left" wrapText="1"/>
    </xf>
    <xf numFmtId="0" fontId="16" fillId="2" borderId="8" xfId="0" applyFont="1" applyFill="1" applyBorder="1" applyAlignment="1">
      <alignment horizontal="center" wrapText="1"/>
    </xf>
    <xf numFmtId="0" fontId="16" fillId="2" borderId="7" xfId="0" applyFont="1" applyFill="1" applyBorder="1" applyAlignment="1">
      <alignment horizontal="center" wrapText="1"/>
    </xf>
    <xf numFmtId="0" fontId="16" fillId="2" borderId="9" xfId="0" applyFont="1" applyFill="1" applyBorder="1" applyAlignment="1">
      <alignment horizontal="center" wrapText="1"/>
    </xf>
    <xf numFmtId="0" fontId="5" fillId="0" borderId="2" xfId="0" applyFont="1" applyBorder="1" applyAlignment="1">
      <alignment horizontal="left" wrapText="1"/>
    </xf>
    <xf numFmtId="0" fontId="17" fillId="0" borderId="3" xfId="0" applyFont="1" applyBorder="1" applyAlignment="1">
      <alignment horizontal="center"/>
    </xf>
    <xf numFmtId="0" fontId="17" fillId="0" borderId="3" xfId="0" applyFont="1" applyBorder="1" applyAlignment="1">
      <alignment horizontal="center" wrapText="1"/>
    </xf>
    <xf numFmtId="0" fontId="17" fillId="0" borderId="4" xfId="0" applyFont="1" applyBorder="1" applyAlignment="1">
      <alignment horizontal="center" wrapText="1"/>
    </xf>
    <xf numFmtId="3" fontId="17" fillId="0" borderId="1" xfId="0" applyNumberFormat="1" applyFont="1" applyBorder="1" applyAlignment="1">
      <alignment horizontal="center" wrapText="1"/>
    </xf>
    <xf numFmtId="0" fontId="17" fillId="0" borderId="1" xfId="0" applyFont="1" applyBorder="1" applyAlignment="1">
      <alignment horizontal="center" wrapText="1"/>
    </xf>
    <xf numFmtId="0" fontId="17" fillId="0" borderId="2" xfId="0" applyFont="1" applyBorder="1" applyAlignment="1">
      <alignment horizontal="center" wrapText="1"/>
    </xf>
    <xf numFmtId="4" fontId="17" fillId="0" borderId="1" xfId="0" applyNumberFormat="1" applyFont="1" applyBorder="1" applyAlignment="1">
      <alignment horizontal="center" wrapText="1"/>
    </xf>
    <xf numFmtId="0" fontId="17" fillId="0" borderId="1" xfId="0" applyFont="1" applyBorder="1" applyAlignment="1">
      <alignment horizontal="left"/>
    </xf>
    <xf numFmtId="0" fontId="10" fillId="0" borderId="1" xfId="0" applyFont="1" applyBorder="1" applyAlignment="1">
      <alignment horizontal="center"/>
    </xf>
    <xf numFmtId="0" fontId="10" fillId="0" borderId="1" xfId="0" applyFont="1" applyBorder="1" applyAlignment="1">
      <alignment horizontal="center" wrapText="1"/>
    </xf>
    <xf numFmtId="0" fontId="10" fillId="0" borderId="6" xfId="0" applyFont="1" applyBorder="1" applyAlignment="1">
      <alignment horizontal="center" wrapText="1"/>
    </xf>
    <xf numFmtId="0" fontId="18" fillId="0" borderId="5" xfId="0" applyFont="1" applyBorder="1" applyAlignment="1">
      <alignment horizontal="left" wrapText="1"/>
    </xf>
    <xf numFmtId="0" fontId="18" fillId="0" borderId="1" xfId="0" applyFont="1" applyBorder="1" applyAlignment="1">
      <alignment horizontal="center"/>
    </xf>
    <xf numFmtId="0" fontId="18" fillId="0" borderId="1" xfId="0" applyFont="1" applyBorder="1" applyAlignment="1">
      <alignment horizontal="center" wrapText="1"/>
    </xf>
    <xf numFmtId="0" fontId="18" fillId="0" borderId="6" xfId="0" applyFont="1" applyBorder="1" applyAlignment="1">
      <alignment horizontal="center" wrapText="1"/>
    </xf>
    <xf numFmtId="3" fontId="18" fillId="2" borderId="7" xfId="0" applyNumberFormat="1" applyFont="1" applyFill="1" applyBorder="1" applyAlignment="1">
      <alignment horizontal="center" wrapText="1"/>
    </xf>
    <xf numFmtId="0" fontId="18" fillId="2" borderId="7" xfId="0" applyFont="1" applyFill="1" applyBorder="1" applyAlignment="1">
      <alignment horizontal="center" wrapText="1"/>
    </xf>
    <xf numFmtId="0" fontId="18" fillId="2" borderId="8" xfId="0" applyFont="1" applyFill="1" applyBorder="1" applyAlignment="1">
      <alignment horizontal="center" wrapText="1"/>
    </xf>
    <xf numFmtId="0" fontId="18" fillId="2" borderId="9" xfId="0" applyFont="1" applyFill="1" applyBorder="1" applyAlignment="1">
      <alignment horizontal="center" wrapText="1"/>
    </xf>
    <xf numFmtId="3" fontId="18" fillId="2" borderId="7" xfId="0" applyNumberFormat="1" applyFont="1" applyFill="1" applyBorder="1" applyAlignment="1">
      <alignment horizontal="center"/>
    </xf>
    <xf numFmtId="4" fontId="18" fillId="2" borderId="7" xfId="0" applyNumberFormat="1" applyFont="1" applyFill="1" applyBorder="1" applyAlignment="1">
      <alignment horizontal="center"/>
    </xf>
    <xf numFmtId="0" fontId="18" fillId="2" borderId="7" xfId="0" applyFont="1" applyFill="1" applyBorder="1" applyAlignment="1">
      <alignment horizontal="left"/>
    </xf>
    <xf numFmtId="0" fontId="19" fillId="0" borderId="5" xfId="0" applyFont="1" applyBorder="1" applyAlignment="1">
      <alignment horizontal="left" wrapText="1"/>
    </xf>
    <xf numFmtId="0" fontId="19" fillId="0" borderId="1" xfId="0" applyFont="1" applyBorder="1" applyAlignment="1">
      <alignment horizontal="center"/>
    </xf>
    <xf numFmtId="0" fontId="19" fillId="0" borderId="1" xfId="0" applyFont="1" applyBorder="1" applyAlignment="1">
      <alignment horizontal="center" wrapText="1"/>
    </xf>
    <xf numFmtId="0" fontId="19" fillId="0" borderId="6" xfId="0" applyFont="1" applyBorder="1" applyAlignment="1">
      <alignment horizontal="center" wrapText="1"/>
    </xf>
    <xf numFmtId="3" fontId="19" fillId="0" borderId="1" xfId="0" applyNumberFormat="1" applyFont="1" applyBorder="1" applyAlignment="1">
      <alignment horizontal="center" wrapText="1"/>
    </xf>
    <xf numFmtId="0" fontId="19" fillId="0" borderId="5" xfId="0" applyFont="1" applyBorder="1" applyAlignment="1">
      <alignment horizontal="center" wrapText="1"/>
    </xf>
    <xf numFmtId="0" fontId="19" fillId="0" borderId="1" xfId="0" applyFont="1" applyBorder="1" applyAlignment="1">
      <alignment horizontal="left" wrapText="1"/>
    </xf>
    <xf numFmtId="0" fontId="19" fillId="0" borderId="6" xfId="0" applyFont="1" applyBorder="1" applyAlignment="1">
      <alignment horizontal="left" wrapText="1"/>
    </xf>
    <xf numFmtId="3" fontId="19" fillId="2" borderId="7" xfId="0" applyNumberFormat="1" applyFont="1" applyFill="1" applyBorder="1" applyAlignment="1">
      <alignment horizontal="center" wrapText="1"/>
    </xf>
    <xf numFmtId="0" fontId="19" fillId="2" borderId="7" xfId="0" applyFont="1" applyFill="1" applyBorder="1" applyAlignment="1">
      <alignment horizontal="left" wrapText="1"/>
    </xf>
    <xf numFmtId="0" fontId="19" fillId="2" borderId="8" xfId="0" applyFont="1" applyFill="1" applyBorder="1" applyAlignment="1">
      <alignment horizontal="center" wrapText="1"/>
    </xf>
    <xf numFmtId="4" fontId="19" fillId="2" borderId="7" xfId="0" applyNumberFormat="1" applyFont="1" applyFill="1" applyBorder="1" applyAlignment="1">
      <alignment horizontal="center" wrapText="1"/>
    </xf>
    <xf numFmtId="0" fontId="20" fillId="0" borderId="6" xfId="0" applyFont="1" applyBorder="1" applyAlignment="1">
      <alignment horizontal="left" wrapText="1"/>
    </xf>
    <xf numFmtId="0" fontId="18" fillId="0" borderId="1" xfId="0" applyFont="1" applyBorder="1" applyAlignment="1">
      <alignment horizontal="left" wrapText="1"/>
    </xf>
    <xf numFmtId="0" fontId="18" fillId="0" borderId="6" xfId="0" applyFont="1" applyBorder="1" applyAlignment="1">
      <alignment horizontal="left" wrapText="1"/>
    </xf>
    <xf numFmtId="0" fontId="19" fillId="2" borderId="7" xfId="0" applyFont="1" applyFill="1" applyBorder="1" applyAlignment="1">
      <alignment horizontal="center" wrapText="1"/>
    </xf>
    <xf numFmtId="0" fontId="19" fillId="2" borderId="9" xfId="0" applyFont="1" applyFill="1" applyBorder="1" applyAlignment="1">
      <alignment horizontal="center" wrapText="1"/>
    </xf>
    <xf numFmtId="3" fontId="19" fillId="2" borderId="7" xfId="0" applyNumberFormat="1" applyFont="1" applyFill="1" applyBorder="1" applyAlignment="1">
      <alignment horizontal="center"/>
    </xf>
    <xf numFmtId="4" fontId="19" fillId="2" borderId="7" xfId="0" applyNumberFormat="1" applyFont="1" applyFill="1" applyBorder="1" applyAlignment="1">
      <alignment horizontal="center"/>
    </xf>
    <xf numFmtId="0" fontId="19" fillId="2" borderId="7" xfId="0" applyFont="1" applyFill="1" applyBorder="1" applyAlignment="1">
      <alignment horizontal="left"/>
    </xf>
    <xf numFmtId="0" fontId="17" fillId="0" borderId="5" xfId="0" applyFont="1" applyBorder="1" applyAlignment="1">
      <alignment horizontal="left" wrapText="1"/>
    </xf>
    <xf numFmtId="4" fontId="5" fillId="2" borderId="7" xfId="0" applyNumberFormat="1" applyFont="1" applyFill="1" applyBorder="1" applyAlignment="1">
      <alignment horizontal="center"/>
    </xf>
    <xf numFmtId="0" fontId="17" fillId="0" borderId="1" xfId="0" applyFont="1" applyBorder="1" applyAlignment="1">
      <alignment horizontal="left" wrapText="1"/>
    </xf>
    <xf numFmtId="0" fontId="17" fillId="0" borderId="6" xfId="0" applyFont="1" applyBorder="1" applyAlignment="1">
      <alignment horizontal="left" wrapText="1"/>
    </xf>
    <xf numFmtId="3" fontId="17" fillId="2" borderId="7" xfId="0" applyNumberFormat="1" applyFont="1" applyFill="1" applyBorder="1" applyAlignment="1">
      <alignment horizontal="center" wrapText="1"/>
    </xf>
    <xf numFmtId="0" fontId="17" fillId="2" borderId="8" xfId="0" applyFont="1" applyFill="1" applyBorder="1" applyAlignment="1">
      <alignment horizontal="center" wrapText="1"/>
    </xf>
    <xf numFmtId="0" fontId="17" fillId="2" borderId="7" xfId="0" applyFont="1" applyFill="1" applyBorder="1" applyAlignment="1">
      <alignment horizontal="center" wrapText="1"/>
    </xf>
    <xf numFmtId="0" fontId="17" fillId="2" borderId="9" xfId="0" applyFont="1" applyFill="1" applyBorder="1" applyAlignment="1">
      <alignment horizontal="center" wrapText="1"/>
    </xf>
    <xf numFmtId="3" fontId="17" fillId="2" borderId="7" xfId="0" applyNumberFormat="1" applyFont="1" applyFill="1" applyBorder="1" applyAlignment="1">
      <alignment horizontal="center"/>
    </xf>
    <xf numFmtId="4" fontId="17" fillId="2" borderId="7" xfId="0" applyNumberFormat="1" applyFont="1" applyFill="1" applyBorder="1" applyAlignment="1">
      <alignment horizontal="center"/>
    </xf>
    <xf numFmtId="0" fontId="17" fillId="2" borderId="7" xfId="0" applyFont="1" applyFill="1" applyBorder="1" applyAlignment="1">
      <alignment horizontal="left"/>
    </xf>
    <xf numFmtId="0" fontId="21" fillId="0" borderId="1" xfId="0" applyFont="1" applyBorder="1" applyAlignment="1">
      <alignment horizontal="left" wrapText="1"/>
    </xf>
    <xf numFmtId="0" fontId="21" fillId="0" borderId="5" xfId="0" applyFont="1" applyBorder="1" applyAlignment="1">
      <alignment horizontal="center" wrapText="1"/>
    </xf>
    <xf numFmtId="0" fontId="9" fillId="0" borderId="5" xfId="0" applyFont="1" applyBorder="1" applyAlignment="1">
      <alignment horizontal="left" wrapText="1"/>
    </xf>
    <xf numFmtId="0" fontId="17" fillId="3" borderId="13" xfId="0" applyFont="1" applyFill="1" applyBorder="1" applyAlignment="1">
      <alignment horizontal="center"/>
    </xf>
    <xf numFmtId="0" fontId="17" fillId="3" borderId="14" xfId="0" applyFont="1" applyFill="1" applyBorder="1" applyAlignment="1">
      <alignment horizontal="center"/>
    </xf>
    <xf numFmtId="0" fontId="17" fillId="3" borderId="15" xfId="0" applyFont="1" applyFill="1" applyBorder="1" applyAlignment="1">
      <alignment horizontal="center"/>
    </xf>
    <xf numFmtId="0" fontId="17" fillId="3" borderId="16" xfId="0" applyFont="1" applyFill="1" applyBorder="1" applyAlignment="1">
      <alignment horizontal="center"/>
    </xf>
    <xf numFmtId="0" fontId="17" fillId="3" borderId="17" xfId="0" applyFont="1" applyFill="1" applyBorder="1" applyAlignment="1">
      <alignment horizontal="center"/>
    </xf>
    <xf numFmtId="0" fontId="5" fillId="0" borderId="5" xfId="0" applyFont="1" applyBorder="1" applyAlignment="1">
      <alignment horizontal="left"/>
    </xf>
    <xf numFmtId="0" fontId="5" fillId="0" borderId="6" xfId="0" applyFont="1" applyBorder="1" applyAlignment="1">
      <alignment horizontal="left"/>
    </xf>
    <xf numFmtId="0" fontId="5" fillId="3" borderId="7" xfId="0" applyFont="1" applyFill="1" applyBorder="1" applyAlignment="1">
      <alignment horizontal="left"/>
    </xf>
    <xf numFmtId="0" fontId="5" fillId="3" borderId="8" xfId="0" applyFont="1" applyFill="1" applyBorder="1" applyAlignment="1">
      <alignment horizontal="left"/>
    </xf>
    <xf numFmtId="0" fontId="5" fillId="3" borderId="9" xfId="0" applyFont="1" applyFill="1" applyBorder="1" applyAlignment="1">
      <alignment horizontal="left"/>
    </xf>
    <xf numFmtId="3" fontId="21" fillId="0" borderId="1" xfId="0" applyNumberFormat="1" applyFont="1" applyBorder="1" applyAlignment="1">
      <alignment horizontal="center" wrapText="1"/>
    </xf>
    <xf numFmtId="0" fontId="21" fillId="0" borderId="1" xfId="0" applyFont="1" applyBorder="1" applyAlignment="1">
      <alignment horizontal="center" wrapText="1"/>
    </xf>
    <xf numFmtId="0" fontId="9" fillId="0" borderId="1" xfId="0" applyFont="1" applyBorder="1" applyAlignment="1">
      <alignment horizontal="center" wrapText="1"/>
    </xf>
    <xf numFmtId="0" fontId="15" fillId="2" borderId="7" xfId="0" applyFont="1" applyFill="1" applyBorder="1" applyAlignment="1">
      <alignment horizontal="center" wrapText="1"/>
    </xf>
    <xf numFmtId="0" fontId="17" fillId="3" borderId="10" xfId="0" applyFont="1" applyFill="1" applyBorder="1" applyAlignment="1">
      <alignment horizontal="center" vertical="top"/>
    </xf>
    <xf numFmtId="0" fontId="17" fillId="3" borderId="14" xfId="0" applyFont="1" applyFill="1" applyBorder="1" applyAlignment="1">
      <alignment horizontal="center"/>
    </xf>
    <xf numFmtId="0" fontId="17" fillId="3" borderId="10" xfId="0" applyFont="1" applyFill="1" applyBorder="1" applyAlignment="1">
      <alignment horizontal="center"/>
    </xf>
    <xf numFmtId="0" fontId="17" fillId="3" borderId="11" xfId="0" applyFont="1" applyFill="1" applyBorder="1" applyAlignment="1">
      <alignment horizontal="center"/>
    </xf>
    <xf numFmtId="0" fontId="17" fillId="3" borderId="12" xfId="0" applyFont="1" applyFill="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I54"/>
  <sheetViews>
    <sheetView workbookViewId="0"/>
  </sheetViews>
  <sheetFormatPr baseColWidth="10" defaultColWidth="8.83203125" defaultRowHeight="15" x14ac:dyDescent="0.2"/>
  <cols>
    <col min="1" max="1" width="31.83203125" style="2" bestFit="1" customWidth="1"/>
    <col min="2" max="2" width="13.5" bestFit="1" customWidth="1"/>
    <col min="3" max="3" width="15.5" style="2" bestFit="1" customWidth="1"/>
    <col min="4" max="4" width="17.33203125" style="2" bestFit="1" customWidth="1"/>
    <col min="5" max="5" width="16.83203125" style="2" bestFit="1" customWidth="1"/>
    <col min="6" max="6" width="21.83203125" bestFit="1" customWidth="1"/>
    <col min="7" max="9" width="24.5" bestFit="1" customWidth="1"/>
  </cols>
  <sheetData>
    <row r="1" spans="1:9" ht="25" customHeight="1" x14ac:dyDescent="0.2">
      <c r="A1" s="180" t="s">
        <v>503</v>
      </c>
      <c r="B1" s="182" t="s">
        <v>504</v>
      </c>
      <c r="C1" s="183"/>
      <c r="D1" s="183"/>
      <c r="E1" s="184"/>
      <c r="F1" s="166" t="s">
        <v>505</v>
      </c>
      <c r="G1" s="166" t="s">
        <v>418</v>
      </c>
      <c r="H1" s="166" t="s">
        <v>103</v>
      </c>
      <c r="I1" s="166" t="s">
        <v>419</v>
      </c>
    </row>
    <row r="2" spans="1:9" ht="25" customHeight="1" x14ac:dyDescent="0.2">
      <c r="A2" s="181"/>
      <c r="B2" s="167" t="s">
        <v>506</v>
      </c>
      <c r="C2" s="168" t="s">
        <v>507</v>
      </c>
      <c r="D2" s="168" t="s">
        <v>508</v>
      </c>
      <c r="E2" s="169" t="s">
        <v>509</v>
      </c>
      <c r="F2" s="170" t="s">
        <v>510</v>
      </c>
      <c r="G2" s="170" t="e">
        <f>Statistical Significance</f>
        <v>#NAME?</v>
      </c>
      <c r="H2" s="170" t="s">
        <v>511</v>
      </c>
      <c r="I2" s="170" t="s">
        <v>512</v>
      </c>
    </row>
    <row r="3" spans="1:9" ht="18" customHeight="1" x14ac:dyDescent="0.2">
      <c r="A3" s="32"/>
      <c r="C3" s="32"/>
      <c r="D3" s="32"/>
      <c r="E3" s="32"/>
    </row>
    <row r="4" spans="1:9" ht="25" customHeight="1" x14ac:dyDescent="0.2">
      <c r="A4" s="32" t="s">
        <v>513</v>
      </c>
      <c r="B4" s="171" t="s">
        <v>514</v>
      </c>
      <c r="C4" s="32" t="s">
        <v>515</v>
      </c>
      <c r="D4" s="32" t="s">
        <v>462</v>
      </c>
      <c r="E4" s="172" t="s">
        <v>516</v>
      </c>
    </row>
    <row r="5" spans="1:9" ht="25" customHeight="1" x14ac:dyDescent="0.2">
      <c r="A5" s="32" t="s">
        <v>517</v>
      </c>
      <c r="C5" s="32" t="s">
        <v>515</v>
      </c>
      <c r="D5" s="32" t="s">
        <v>462</v>
      </c>
      <c r="E5" s="172" t="s">
        <v>516</v>
      </c>
    </row>
    <row r="6" spans="1:9" ht="25" customHeight="1" x14ac:dyDescent="0.2">
      <c r="A6" s="32" t="s">
        <v>518</v>
      </c>
      <c r="C6" s="32" t="s">
        <v>515</v>
      </c>
      <c r="D6" s="32" t="s">
        <v>462</v>
      </c>
      <c r="E6" s="172" t="s">
        <v>516</v>
      </c>
    </row>
    <row r="7" spans="1:9" ht="25" customHeight="1" x14ac:dyDescent="0.2">
      <c r="A7" s="32" t="s">
        <v>519</v>
      </c>
      <c r="C7" s="32" t="s">
        <v>515</v>
      </c>
      <c r="D7" s="32" t="s">
        <v>462</v>
      </c>
      <c r="E7" s="172" t="s">
        <v>452</v>
      </c>
    </row>
    <row r="8" spans="1:9" ht="25" customHeight="1" x14ac:dyDescent="0.2">
      <c r="A8" s="32" t="s">
        <v>520</v>
      </c>
      <c r="C8" s="32" t="s">
        <v>515</v>
      </c>
      <c r="D8" s="32" t="s">
        <v>462</v>
      </c>
      <c r="E8" s="172" t="s">
        <v>452</v>
      </c>
    </row>
    <row r="9" spans="1:9" ht="25" customHeight="1" x14ac:dyDescent="0.2">
      <c r="A9" s="32" t="s">
        <v>279</v>
      </c>
      <c r="C9" s="32" t="s">
        <v>515</v>
      </c>
      <c r="D9" s="32" t="s">
        <v>462</v>
      </c>
      <c r="E9" s="172" t="s">
        <v>452</v>
      </c>
    </row>
    <row r="10" spans="1:9" ht="25" customHeight="1" x14ac:dyDescent="0.2">
      <c r="A10" s="32" t="s">
        <v>283</v>
      </c>
      <c r="C10" s="32" t="s">
        <v>515</v>
      </c>
      <c r="D10" s="32" t="s">
        <v>462</v>
      </c>
      <c r="E10" s="172" t="s">
        <v>452</v>
      </c>
    </row>
    <row r="11" spans="1:9" ht="25" customHeight="1" x14ac:dyDescent="0.2">
      <c r="A11" s="32" t="s">
        <v>287</v>
      </c>
      <c r="C11" s="32" t="s">
        <v>515</v>
      </c>
      <c r="D11" s="32" t="s">
        <v>462</v>
      </c>
      <c r="E11" s="172" t="s">
        <v>452</v>
      </c>
    </row>
    <row r="12" spans="1:9" ht="25" customHeight="1" x14ac:dyDescent="0.2">
      <c r="A12" s="32" t="s">
        <v>521</v>
      </c>
      <c r="C12" s="32" t="s">
        <v>515</v>
      </c>
      <c r="D12" s="32" t="s">
        <v>462</v>
      </c>
      <c r="E12" s="172" t="s">
        <v>452</v>
      </c>
    </row>
    <row r="13" spans="1:9" ht="25" customHeight="1" x14ac:dyDescent="0.2">
      <c r="A13" s="32" t="s">
        <v>283</v>
      </c>
      <c r="C13" s="32" t="s">
        <v>515</v>
      </c>
      <c r="D13" s="32" t="s">
        <v>462</v>
      </c>
      <c r="E13" s="172" t="s">
        <v>452</v>
      </c>
    </row>
    <row r="14" spans="1:9" ht="25" customHeight="1" x14ac:dyDescent="0.2">
      <c r="A14" s="32" t="s">
        <v>299</v>
      </c>
      <c r="C14" s="32" t="s">
        <v>515</v>
      </c>
      <c r="D14" s="32" t="s">
        <v>462</v>
      </c>
      <c r="E14" s="172" t="s">
        <v>452</v>
      </c>
    </row>
    <row r="15" spans="1:9" ht="25" customHeight="1" x14ac:dyDescent="0.2">
      <c r="A15" s="32" t="s">
        <v>302</v>
      </c>
      <c r="C15" s="32" t="s">
        <v>515</v>
      </c>
      <c r="D15" s="32" t="s">
        <v>462</v>
      </c>
      <c r="E15" s="172" t="s">
        <v>452</v>
      </c>
    </row>
    <row r="16" spans="1:9" ht="25" customHeight="1" x14ac:dyDescent="0.2">
      <c r="A16" s="32" t="s">
        <v>522</v>
      </c>
      <c r="C16" s="32" t="s">
        <v>515</v>
      </c>
      <c r="D16" s="32" t="s">
        <v>523</v>
      </c>
      <c r="E16" s="172" t="s">
        <v>464</v>
      </c>
    </row>
    <row r="17" spans="1:5" ht="25" customHeight="1" x14ac:dyDescent="0.2">
      <c r="A17" s="32" t="s">
        <v>311</v>
      </c>
      <c r="C17" s="32" t="s">
        <v>515</v>
      </c>
      <c r="D17" s="32" t="s">
        <v>523</v>
      </c>
      <c r="E17" s="172" t="s">
        <v>464</v>
      </c>
    </row>
    <row r="18" spans="1:5" ht="25" customHeight="1" x14ac:dyDescent="0.2">
      <c r="A18" s="32" t="s">
        <v>315</v>
      </c>
      <c r="C18" s="32" t="s">
        <v>515</v>
      </c>
      <c r="D18" s="32" t="s">
        <v>523</v>
      </c>
      <c r="E18" s="172" t="s">
        <v>464</v>
      </c>
    </row>
    <row r="19" spans="1:5" ht="25" customHeight="1" x14ac:dyDescent="0.2">
      <c r="A19" s="32" t="s">
        <v>333</v>
      </c>
      <c r="C19" s="32" t="s">
        <v>515</v>
      </c>
      <c r="D19" s="32" t="s">
        <v>523</v>
      </c>
      <c r="E19" s="172" t="s">
        <v>464</v>
      </c>
    </row>
    <row r="20" spans="1:5" ht="25" customHeight="1" x14ac:dyDescent="0.2">
      <c r="A20" s="32" t="s">
        <v>524</v>
      </c>
      <c r="C20" s="32" t="s">
        <v>515</v>
      </c>
      <c r="D20" s="32" t="s">
        <v>523</v>
      </c>
      <c r="E20" s="172" t="s">
        <v>437</v>
      </c>
    </row>
    <row r="21" spans="1:5" ht="25" customHeight="1" x14ac:dyDescent="0.2">
      <c r="A21" s="32" t="s">
        <v>2</v>
      </c>
      <c r="C21" s="32" t="s">
        <v>515</v>
      </c>
      <c r="D21" s="32" t="s">
        <v>523</v>
      </c>
      <c r="E21" s="172" t="s">
        <v>437</v>
      </c>
    </row>
    <row r="22" spans="1:5" ht="25" customHeight="1" x14ac:dyDescent="0.2">
      <c r="A22" s="32" t="s">
        <v>4</v>
      </c>
      <c r="C22" s="32" t="s">
        <v>515</v>
      </c>
      <c r="D22" s="32" t="s">
        <v>523</v>
      </c>
      <c r="E22" s="172" t="s">
        <v>437</v>
      </c>
    </row>
    <row r="23" spans="1:5" ht="25" customHeight="1" x14ac:dyDescent="0.2">
      <c r="A23" s="32" t="s">
        <v>525</v>
      </c>
      <c r="C23" s="32" t="s">
        <v>515</v>
      </c>
      <c r="D23" s="32" t="s">
        <v>523</v>
      </c>
      <c r="E23" s="172" t="s">
        <v>437</v>
      </c>
    </row>
    <row r="24" spans="1:5" ht="25" customHeight="1" x14ac:dyDescent="0.2">
      <c r="A24" s="32" t="s">
        <v>8</v>
      </c>
      <c r="C24" s="32" t="s">
        <v>515</v>
      </c>
      <c r="D24" s="32" t="s">
        <v>523</v>
      </c>
      <c r="E24" s="172" t="s">
        <v>437</v>
      </c>
    </row>
    <row r="25" spans="1:5" ht="25" customHeight="1" x14ac:dyDescent="0.2">
      <c r="A25" s="32" t="s">
        <v>10</v>
      </c>
      <c r="C25" s="32" t="s">
        <v>515</v>
      </c>
      <c r="D25" s="32" t="s">
        <v>523</v>
      </c>
      <c r="E25" s="172" t="s">
        <v>437</v>
      </c>
    </row>
    <row r="26" spans="1:5" ht="25" customHeight="1" x14ac:dyDescent="0.2">
      <c r="A26" s="32" t="s">
        <v>12</v>
      </c>
      <c r="C26" s="32" t="s">
        <v>515</v>
      </c>
      <c r="D26" s="32" t="s">
        <v>523</v>
      </c>
      <c r="E26" s="172" t="s">
        <v>437</v>
      </c>
    </row>
    <row r="27" spans="1:5" ht="25" customHeight="1" x14ac:dyDescent="0.2">
      <c r="A27" s="32" t="s">
        <v>526</v>
      </c>
      <c r="C27" s="32" t="s">
        <v>515</v>
      </c>
      <c r="D27" s="32" t="s">
        <v>523</v>
      </c>
      <c r="E27" s="172" t="s">
        <v>437</v>
      </c>
    </row>
    <row r="28" spans="1:5" ht="25" customHeight="1" x14ac:dyDescent="0.2">
      <c r="A28" s="32" t="s">
        <v>527</v>
      </c>
      <c r="C28" s="32" t="s">
        <v>515</v>
      </c>
      <c r="D28" s="32" t="s">
        <v>523</v>
      </c>
      <c r="E28" s="172" t="s">
        <v>437</v>
      </c>
    </row>
    <row r="29" spans="1:5" ht="25" customHeight="1" x14ac:dyDescent="0.2">
      <c r="A29" s="32" t="s">
        <v>528</v>
      </c>
      <c r="C29" s="32" t="s">
        <v>515</v>
      </c>
      <c r="D29" s="32" t="s">
        <v>523</v>
      </c>
      <c r="E29" s="172" t="s">
        <v>437</v>
      </c>
    </row>
    <row r="30" spans="1:5" ht="25" customHeight="1" x14ac:dyDescent="0.2">
      <c r="A30" s="32" t="s">
        <v>20</v>
      </c>
      <c r="C30" s="32" t="s">
        <v>515</v>
      </c>
      <c r="D30" s="32" t="s">
        <v>523</v>
      </c>
      <c r="E30" s="172" t="s">
        <v>500</v>
      </c>
    </row>
    <row r="31" spans="1:5" ht="25" customHeight="1" x14ac:dyDescent="0.2">
      <c r="A31" s="32" t="s">
        <v>22</v>
      </c>
      <c r="C31" s="32" t="s">
        <v>515</v>
      </c>
      <c r="D31" s="32" t="s">
        <v>523</v>
      </c>
      <c r="E31" s="172" t="s">
        <v>500</v>
      </c>
    </row>
    <row r="32" spans="1:5" ht="25" customHeight="1" x14ac:dyDescent="0.2">
      <c r="A32" s="32" t="s">
        <v>529</v>
      </c>
      <c r="C32" s="32" t="s">
        <v>515</v>
      </c>
      <c r="D32" s="32" t="s">
        <v>523</v>
      </c>
      <c r="E32" s="172" t="s">
        <v>500</v>
      </c>
    </row>
    <row r="33" spans="1:5" ht="25" customHeight="1" x14ac:dyDescent="0.2">
      <c r="A33" s="32" t="s">
        <v>26</v>
      </c>
      <c r="C33" s="32" t="s">
        <v>515</v>
      </c>
      <c r="D33" s="32" t="s">
        <v>523</v>
      </c>
      <c r="E33" s="172" t="s">
        <v>500</v>
      </c>
    </row>
    <row r="34" spans="1:5" ht="25" customHeight="1" x14ac:dyDescent="0.2">
      <c r="A34" s="32" t="s">
        <v>530</v>
      </c>
      <c r="C34" s="32" t="s">
        <v>515</v>
      </c>
      <c r="D34" s="32" t="s">
        <v>523</v>
      </c>
      <c r="E34" s="172" t="s">
        <v>500</v>
      </c>
    </row>
    <row r="35" spans="1:5" ht="25" customHeight="1" x14ac:dyDescent="0.2">
      <c r="A35" s="32" t="s">
        <v>34</v>
      </c>
      <c r="C35" s="32" t="s">
        <v>515</v>
      </c>
      <c r="D35" s="32" t="s">
        <v>523</v>
      </c>
      <c r="E35" s="172" t="s">
        <v>500</v>
      </c>
    </row>
    <row r="36" spans="1:5" ht="25" customHeight="1" x14ac:dyDescent="0.2">
      <c r="A36" s="32" t="s">
        <v>531</v>
      </c>
      <c r="C36" s="32" t="s">
        <v>515</v>
      </c>
      <c r="D36" s="32" t="s">
        <v>523</v>
      </c>
      <c r="E36" s="172" t="s">
        <v>532</v>
      </c>
    </row>
    <row r="37" spans="1:5" ht="25" customHeight="1" x14ac:dyDescent="0.2">
      <c r="A37" s="32" t="s">
        <v>323</v>
      </c>
      <c r="C37" s="32" t="s">
        <v>515</v>
      </c>
      <c r="D37" s="32" t="s">
        <v>523</v>
      </c>
      <c r="E37" s="172" t="s">
        <v>532</v>
      </c>
    </row>
    <row r="38" spans="1:5" ht="25" customHeight="1" x14ac:dyDescent="0.2">
      <c r="A38" s="32" t="s">
        <v>327</v>
      </c>
      <c r="C38" s="32" t="s">
        <v>515</v>
      </c>
      <c r="D38" s="32" t="s">
        <v>523</v>
      </c>
      <c r="E38" s="172" t="s">
        <v>532</v>
      </c>
    </row>
    <row r="39" spans="1:5" ht="25" customHeight="1" x14ac:dyDescent="0.2">
      <c r="A39" s="32" t="s">
        <v>533</v>
      </c>
      <c r="C39" s="32" t="s">
        <v>515</v>
      </c>
      <c r="D39" s="32" t="s">
        <v>523</v>
      </c>
      <c r="E39" s="172" t="s">
        <v>532</v>
      </c>
    </row>
    <row r="40" spans="1:5" ht="25" customHeight="1" x14ac:dyDescent="0.2">
      <c r="A40" s="173" t="s">
        <v>534</v>
      </c>
      <c r="B40" s="174"/>
      <c r="C40" s="173" t="s">
        <v>515</v>
      </c>
      <c r="D40" s="173" t="s">
        <v>535</v>
      </c>
      <c r="E40" s="175" t="s">
        <v>500</v>
      </c>
    </row>
    <row r="41" spans="1:5" ht="25" customHeight="1" x14ac:dyDescent="0.2">
      <c r="A41" s="32" t="s">
        <v>536</v>
      </c>
      <c r="C41" s="32" t="s">
        <v>515</v>
      </c>
      <c r="D41" s="32" t="s">
        <v>535</v>
      </c>
      <c r="E41" s="172" t="s">
        <v>117</v>
      </c>
    </row>
    <row r="42" spans="1:5" ht="25" customHeight="1" x14ac:dyDescent="0.2">
      <c r="A42" s="32" t="s">
        <v>537</v>
      </c>
      <c r="C42" s="32" t="s">
        <v>515</v>
      </c>
      <c r="D42" s="32" t="s">
        <v>535</v>
      </c>
      <c r="E42" s="172" t="s">
        <v>117</v>
      </c>
    </row>
    <row r="43" spans="1:5" ht="25" customHeight="1" x14ac:dyDescent="0.2">
      <c r="A43" s="32" t="s">
        <v>40</v>
      </c>
      <c r="C43" s="32" t="s">
        <v>515</v>
      </c>
      <c r="D43" s="32" t="s">
        <v>535</v>
      </c>
      <c r="E43" s="172" t="s">
        <v>437</v>
      </c>
    </row>
    <row r="44" spans="1:5" ht="25" customHeight="1" x14ac:dyDescent="0.2">
      <c r="A44" s="32" t="s">
        <v>538</v>
      </c>
      <c r="C44" s="32" t="s">
        <v>515</v>
      </c>
      <c r="D44" s="32" t="s">
        <v>535</v>
      </c>
      <c r="E44" s="172" t="s">
        <v>437</v>
      </c>
    </row>
    <row r="45" spans="1:5" ht="25" customHeight="1" x14ac:dyDescent="0.2">
      <c r="A45" s="32" t="s">
        <v>44</v>
      </c>
      <c r="C45" s="32" t="s">
        <v>515</v>
      </c>
      <c r="D45" s="32" t="s">
        <v>535</v>
      </c>
      <c r="E45" s="172" t="s">
        <v>437</v>
      </c>
    </row>
    <row r="46" spans="1:5" ht="25" customHeight="1" x14ac:dyDescent="0.2">
      <c r="A46" s="32" t="s">
        <v>46</v>
      </c>
      <c r="C46" s="32" t="s">
        <v>515</v>
      </c>
      <c r="D46" s="32" t="s">
        <v>535</v>
      </c>
      <c r="E46" s="172" t="s">
        <v>437</v>
      </c>
    </row>
    <row r="47" spans="1:5" ht="25" customHeight="1" x14ac:dyDescent="0.2">
      <c r="A47" s="32" t="s">
        <v>539</v>
      </c>
      <c r="C47" s="32" t="s">
        <v>515</v>
      </c>
      <c r="D47" s="32" t="s">
        <v>535</v>
      </c>
      <c r="E47" s="172" t="s">
        <v>437</v>
      </c>
    </row>
    <row r="48" spans="1:5" ht="25" customHeight="1" x14ac:dyDescent="0.2">
      <c r="A48" s="32" t="s">
        <v>540</v>
      </c>
      <c r="C48" s="32" t="s">
        <v>541</v>
      </c>
      <c r="D48" s="32" t="s">
        <v>117</v>
      </c>
      <c r="E48" s="172" t="s">
        <v>542</v>
      </c>
    </row>
    <row r="49" spans="1:5" ht="25" customHeight="1" x14ac:dyDescent="0.2">
      <c r="A49" s="32" t="s">
        <v>543</v>
      </c>
      <c r="C49" s="32" t="s">
        <v>541</v>
      </c>
      <c r="D49" s="32" t="s">
        <v>117</v>
      </c>
      <c r="E49" s="172" t="s">
        <v>542</v>
      </c>
    </row>
    <row r="50" spans="1:5" ht="25" customHeight="1" x14ac:dyDescent="0.2">
      <c r="A50" s="32" t="s">
        <v>544</v>
      </c>
      <c r="C50" s="32" t="s">
        <v>541</v>
      </c>
      <c r="D50" s="32" t="s">
        <v>117</v>
      </c>
      <c r="E50" s="172" t="s">
        <v>542</v>
      </c>
    </row>
    <row r="51" spans="1:5" ht="25" customHeight="1" x14ac:dyDescent="0.2">
      <c r="A51" s="32" t="s">
        <v>545</v>
      </c>
      <c r="C51" s="32" t="s">
        <v>541</v>
      </c>
      <c r="D51" s="32" t="s">
        <v>117</v>
      </c>
      <c r="E51" s="172" t="s">
        <v>542</v>
      </c>
    </row>
    <row r="52" spans="1:5" ht="25" customHeight="1" x14ac:dyDescent="0.2">
      <c r="A52" s="32" t="s">
        <v>124</v>
      </c>
      <c r="C52" s="32" t="s">
        <v>541</v>
      </c>
      <c r="D52" s="32" t="s">
        <v>117</v>
      </c>
      <c r="E52" s="172" t="s">
        <v>542</v>
      </c>
    </row>
    <row r="53" spans="1:5" ht="25" customHeight="1" x14ac:dyDescent="0.2">
      <c r="A53" s="32" t="s">
        <v>546</v>
      </c>
      <c r="C53" s="32" t="s">
        <v>541</v>
      </c>
      <c r="D53" s="32" t="s">
        <v>117</v>
      </c>
      <c r="E53" s="172" t="s">
        <v>542</v>
      </c>
    </row>
    <row r="54" spans="1:5" ht="25" customHeight="1" x14ac:dyDescent="0.2">
      <c r="A54" s="32" t="s">
        <v>547</v>
      </c>
      <c r="C54" s="32" t="s">
        <v>541</v>
      </c>
      <c r="D54" s="32" t="s">
        <v>117</v>
      </c>
      <c r="E54" s="172" t="s">
        <v>542</v>
      </c>
    </row>
  </sheetData>
  <mergeCells count="2">
    <mergeCell ref="A1:A2"/>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Q57"/>
  <sheetViews>
    <sheetView topLeftCell="A41" workbookViewId="0">
      <pane xSplit="1" topLeftCell="B1" activePane="topRight" state="frozen"/>
      <selection pane="topRight" activeCell="F13" sqref="F13"/>
    </sheetView>
  </sheetViews>
  <sheetFormatPr baseColWidth="10" defaultColWidth="8.83203125" defaultRowHeight="15" x14ac:dyDescent="0.2"/>
  <cols>
    <col min="1" max="1" width="21.5" style="36" bestFit="1" customWidth="1"/>
    <col min="2" max="2" width="52.1640625" style="2" bestFit="1" customWidth="1"/>
    <col min="3" max="4" width="16" style="36" bestFit="1" customWidth="1"/>
    <col min="5" max="6" width="17.33203125" style="61" bestFit="1" customWidth="1"/>
    <col min="7" max="8" width="17.33203125" style="62" bestFit="1" customWidth="1"/>
    <col min="9" max="9" width="9.83203125" style="62" bestFit="1" customWidth="1"/>
    <col min="10" max="12" width="9.83203125" style="36" bestFit="1" customWidth="1"/>
    <col min="13" max="14" width="9.83203125" style="63" bestFit="1" customWidth="1"/>
    <col min="15" max="16" width="9.83203125" style="64" bestFit="1" customWidth="1"/>
    <col min="17" max="17" width="21" bestFit="1" customWidth="1"/>
  </cols>
  <sheetData>
    <row r="1" spans="1:17" ht="47.25" customHeight="1" x14ac:dyDescent="0.2">
      <c r="A1" s="109" t="s">
        <v>416</v>
      </c>
      <c r="B1" s="110" t="s">
        <v>98</v>
      </c>
      <c r="C1" s="111" t="s">
        <v>99</v>
      </c>
      <c r="D1" s="112" t="s">
        <v>417</v>
      </c>
      <c r="E1" s="113" t="s">
        <v>101</v>
      </c>
      <c r="F1" s="113" t="s">
        <v>549</v>
      </c>
      <c r="G1" s="114" t="s">
        <v>103</v>
      </c>
      <c r="H1" s="114" t="s">
        <v>548</v>
      </c>
      <c r="I1" s="115" t="s">
        <v>105</v>
      </c>
      <c r="J1" s="111" t="s">
        <v>106</v>
      </c>
      <c r="K1" s="111" t="s">
        <v>107</v>
      </c>
      <c r="L1" s="112" t="s">
        <v>108</v>
      </c>
      <c r="M1" s="113" t="s">
        <v>420</v>
      </c>
      <c r="N1" s="113" t="s">
        <v>110</v>
      </c>
      <c r="O1" s="116" t="s">
        <v>111</v>
      </c>
      <c r="P1" s="116" t="s">
        <v>112</v>
      </c>
      <c r="Q1" s="117" t="s">
        <v>113</v>
      </c>
    </row>
    <row r="2" spans="1:17" ht="19.5" customHeight="1" x14ac:dyDescent="0.2">
      <c r="A2" s="47" t="s">
        <v>497</v>
      </c>
      <c r="B2" s="118" t="s">
        <v>554</v>
      </c>
      <c r="C2" s="119" t="s">
        <v>497</v>
      </c>
      <c r="D2" s="120" t="s">
        <v>423</v>
      </c>
      <c r="E2" s="50" t="s">
        <v>423</v>
      </c>
      <c r="F2" s="55" t="s">
        <v>423</v>
      </c>
      <c r="G2" s="55" t="s">
        <v>423</v>
      </c>
      <c r="H2" s="55" t="s">
        <v>423</v>
      </c>
      <c r="I2" s="52"/>
      <c r="J2" s="53"/>
      <c r="K2" s="53"/>
      <c r="L2" s="54"/>
      <c r="M2" s="55">
        <f>SUM(M4:M12,M14:M17,M21:M23,M25:M26,M28:M32,M34:M36,M39:M40,M42:M45,M48:M49,M47,M51:M57)</f>
        <v>331</v>
      </c>
      <c r="N2" s="55"/>
      <c r="O2" s="56"/>
      <c r="P2" s="56"/>
      <c r="Q2" s="57"/>
    </row>
    <row r="3" spans="1:17" ht="33" customHeight="1" x14ac:dyDescent="0.2">
      <c r="A3" s="121" t="s">
        <v>117</v>
      </c>
      <c r="B3" s="122" t="s">
        <v>554</v>
      </c>
      <c r="C3" s="123" t="s">
        <v>117</v>
      </c>
      <c r="D3" s="124" t="s">
        <v>497</v>
      </c>
      <c r="E3" s="125">
        <v>163</v>
      </c>
      <c r="F3" s="129">
        <f t="shared" ref="F3:H3" si="0">SUM(F4:F12,F14:F17)</f>
        <v>87</v>
      </c>
      <c r="G3" s="129">
        <f t="shared" si="0"/>
        <v>70</v>
      </c>
      <c r="H3" s="129">
        <f t="shared" si="0"/>
        <v>90</v>
      </c>
      <c r="I3" s="127"/>
      <c r="J3" s="126"/>
      <c r="K3" s="126"/>
      <c r="L3" s="128"/>
      <c r="M3" s="129">
        <f>SUM(M4:M12,M14:M17)</f>
        <v>163</v>
      </c>
      <c r="N3" s="129"/>
      <c r="O3" s="130"/>
      <c r="P3" s="130"/>
      <c r="Q3" s="131"/>
    </row>
    <row r="4" spans="1:17" ht="82.5" customHeight="1" x14ac:dyDescent="0.2">
      <c r="A4" s="132" t="s">
        <v>114</v>
      </c>
      <c r="B4" s="133" t="s">
        <v>115</v>
      </c>
      <c r="C4" s="134" t="s">
        <v>116</v>
      </c>
      <c r="D4" s="135" t="s">
        <v>117</v>
      </c>
      <c r="E4" s="136">
        <v>37</v>
      </c>
      <c r="F4" s="136">
        <v>10</v>
      </c>
      <c r="G4" s="134">
        <v>10</v>
      </c>
      <c r="H4" s="134">
        <v>8</v>
      </c>
      <c r="I4" s="137" t="s">
        <v>118</v>
      </c>
      <c r="J4" s="17" t="s">
        <v>118</v>
      </c>
      <c r="K4" s="17" t="s">
        <v>118</v>
      </c>
      <c r="L4" s="18"/>
      <c r="M4" s="19">
        <v>37</v>
      </c>
      <c r="N4" s="19">
        <v>593</v>
      </c>
      <c r="O4" s="20">
        <v>0.2</v>
      </c>
      <c r="P4" s="20">
        <v>60.3</v>
      </c>
      <c r="Q4" s="21" t="s">
        <v>119</v>
      </c>
    </row>
    <row r="5" spans="1:17" s="11" customFormat="1" ht="44.25" customHeight="1" x14ac:dyDescent="0.2">
      <c r="A5" s="60" t="s">
        <v>120</v>
      </c>
      <c r="B5" s="21" t="s">
        <v>121</v>
      </c>
      <c r="C5" s="21" t="s">
        <v>122</v>
      </c>
      <c r="D5" s="23" t="s">
        <v>116</v>
      </c>
      <c r="E5" s="19">
        <v>18</v>
      </c>
      <c r="F5" s="19">
        <v>7</v>
      </c>
      <c r="G5" s="17">
        <v>5</v>
      </c>
      <c r="H5" s="17">
        <v>7</v>
      </c>
      <c r="I5" s="24" t="s">
        <v>118</v>
      </c>
      <c r="J5" s="17" t="s">
        <v>118</v>
      </c>
      <c r="K5" s="17" t="s">
        <v>118</v>
      </c>
      <c r="L5" s="18"/>
      <c r="M5" s="19">
        <v>18</v>
      </c>
      <c r="N5" s="19">
        <v>242</v>
      </c>
      <c r="O5" s="20">
        <v>0.11</v>
      </c>
      <c r="P5" s="20">
        <v>25.8</v>
      </c>
      <c r="Q5" s="21" t="s">
        <v>123</v>
      </c>
    </row>
    <row r="6" spans="1:17" s="11" customFormat="1" ht="44.25" customHeight="1" x14ac:dyDescent="0.2">
      <c r="A6" s="60" t="s">
        <v>124</v>
      </c>
      <c r="B6" s="21" t="s">
        <v>125</v>
      </c>
      <c r="C6" s="21" t="s">
        <v>126</v>
      </c>
      <c r="D6" s="23" t="s">
        <v>116</v>
      </c>
      <c r="E6" s="19">
        <v>15</v>
      </c>
      <c r="F6" s="19">
        <v>7</v>
      </c>
      <c r="G6" s="17">
        <v>5</v>
      </c>
      <c r="H6" s="17">
        <v>7</v>
      </c>
      <c r="I6" s="24" t="s">
        <v>118</v>
      </c>
      <c r="J6" s="17" t="s">
        <v>118</v>
      </c>
      <c r="K6" s="17" t="s">
        <v>118</v>
      </c>
      <c r="L6" s="18"/>
      <c r="M6" s="19">
        <v>15</v>
      </c>
      <c r="N6" s="19">
        <v>320</v>
      </c>
      <c r="O6" s="20">
        <v>0.12</v>
      </c>
      <c r="P6" s="20">
        <v>75.099999999999994</v>
      </c>
      <c r="Q6" s="21" t="s">
        <v>127</v>
      </c>
    </row>
    <row r="7" spans="1:17" s="11" customFormat="1" ht="31.5" customHeight="1" x14ac:dyDescent="0.2">
      <c r="A7" s="60" t="s">
        <v>128</v>
      </c>
      <c r="B7" s="21" t="s">
        <v>129</v>
      </c>
      <c r="C7" s="21" t="s">
        <v>130</v>
      </c>
      <c r="D7" s="23" t="s">
        <v>116</v>
      </c>
      <c r="E7" s="19">
        <v>12</v>
      </c>
      <c r="F7" s="19">
        <v>6</v>
      </c>
      <c r="G7" s="17">
        <v>5</v>
      </c>
      <c r="H7" s="17">
        <v>7</v>
      </c>
      <c r="I7" s="24" t="s">
        <v>118</v>
      </c>
      <c r="J7" s="17"/>
      <c r="K7" s="17" t="s">
        <v>118</v>
      </c>
      <c r="L7" s="18"/>
      <c r="M7" s="19">
        <v>12</v>
      </c>
      <c r="N7" s="19">
        <v>213</v>
      </c>
      <c r="O7" s="20">
        <v>0.01</v>
      </c>
      <c r="P7" s="20">
        <v>90.2</v>
      </c>
      <c r="Q7" s="21" t="s">
        <v>131</v>
      </c>
    </row>
    <row r="8" spans="1:17" s="11" customFormat="1" ht="69.75" customHeight="1" x14ac:dyDescent="0.2">
      <c r="A8" s="60" t="s">
        <v>132</v>
      </c>
      <c r="B8" s="21" t="s">
        <v>133</v>
      </c>
      <c r="C8" s="21" t="s">
        <v>134</v>
      </c>
      <c r="D8" s="23" t="s">
        <v>116</v>
      </c>
      <c r="E8" s="19">
        <v>40</v>
      </c>
      <c r="F8" s="19">
        <v>10</v>
      </c>
      <c r="G8" s="17">
        <v>5</v>
      </c>
      <c r="H8" s="17">
        <v>7</v>
      </c>
      <c r="I8" s="24" t="s">
        <v>118</v>
      </c>
      <c r="J8" s="17" t="s">
        <v>118</v>
      </c>
      <c r="K8" s="17" t="s">
        <v>118</v>
      </c>
      <c r="L8" s="18"/>
      <c r="M8" s="19">
        <v>40</v>
      </c>
      <c r="N8" s="19">
        <v>591</v>
      </c>
      <c r="O8" s="20">
        <v>-0.02</v>
      </c>
      <c r="P8" s="20">
        <v>52.3</v>
      </c>
      <c r="Q8" s="21" t="s">
        <v>135</v>
      </c>
    </row>
    <row r="9" spans="1:17" s="11" customFormat="1" ht="31.5" customHeight="1" x14ac:dyDescent="0.2">
      <c r="A9" s="60" t="s">
        <v>136</v>
      </c>
      <c r="B9" s="21" t="s">
        <v>137</v>
      </c>
      <c r="C9" s="21" t="s">
        <v>138</v>
      </c>
      <c r="D9" s="23" t="s">
        <v>116</v>
      </c>
      <c r="E9" s="19">
        <v>1</v>
      </c>
      <c r="F9" s="19">
        <v>4</v>
      </c>
      <c r="G9" s="17">
        <v>5</v>
      </c>
      <c r="H9" s="17">
        <v>8</v>
      </c>
      <c r="I9" s="24" t="s">
        <v>118</v>
      </c>
      <c r="J9" s="17"/>
      <c r="K9" s="17" t="s">
        <v>118</v>
      </c>
      <c r="L9" s="18"/>
      <c r="M9" s="19">
        <v>1</v>
      </c>
      <c r="N9" s="19"/>
      <c r="O9" s="20"/>
      <c r="P9" s="20"/>
      <c r="Q9" s="21"/>
    </row>
    <row r="10" spans="1:17" s="11" customFormat="1" ht="31.5" customHeight="1" x14ac:dyDescent="0.2">
      <c r="A10" s="60" t="s">
        <v>139</v>
      </c>
      <c r="B10" s="21" t="s">
        <v>140</v>
      </c>
      <c r="C10" s="21" t="s">
        <v>141</v>
      </c>
      <c r="D10" s="23" t="s">
        <v>116</v>
      </c>
      <c r="E10" s="19">
        <v>19</v>
      </c>
      <c r="F10" s="19">
        <v>9</v>
      </c>
      <c r="G10" s="17">
        <v>5</v>
      </c>
      <c r="H10" s="17">
        <v>7</v>
      </c>
      <c r="I10" s="24" t="s">
        <v>118</v>
      </c>
      <c r="J10" s="17"/>
      <c r="K10" s="17"/>
      <c r="L10" s="18"/>
      <c r="M10" s="19">
        <v>19</v>
      </c>
      <c r="N10" s="19">
        <v>372</v>
      </c>
      <c r="O10" s="20">
        <v>-0.06</v>
      </c>
      <c r="P10" s="19">
        <v>15</v>
      </c>
      <c r="Q10" s="21"/>
    </row>
    <row r="11" spans="1:17" s="11" customFormat="1" ht="31.5" customHeight="1" x14ac:dyDescent="0.2">
      <c r="A11" s="60" t="s">
        <v>142</v>
      </c>
      <c r="B11" s="21" t="s">
        <v>143</v>
      </c>
      <c r="C11" s="21" t="s">
        <v>144</v>
      </c>
      <c r="D11" s="23" t="s">
        <v>116</v>
      </c>
      <c r="E11" s="19">
        <v>1</v>
      </c>
      <c r="F11" s="19">
        <v>4</v>
      </c>
      <c r="G11" s="17">
        <v>5</v>
      </c>
      <c r="H11" s="17">
        <v>5</v>
      </c>
      <c r="I11" s="24" t="s">
        <v>118</v>
      </c>
      <c r="J11" s="17"/>
      <c r="K11" s="17"/>
      <c r="L11" s="18"/>
      <c r="M11" s="19">
        <v>1</v>
      </c>
      <c r="N11" s="19"/>
      <c r="O11" s="20"/>
      <c r="P11" s="20"/>
      <c r="Q11" s="21"/>
    </row>
    <row r="12" spans="1:17" s="11" customFormat="1" ht="31.5" customHeight="1" x14ac:dyDescent="0.2">
      <c r="A12" s="60" t="s">
        <v>145</v>
      </c>
      <c r="B12" s="21" t="s">
        <v>146</v>
      </c>
      <c r="C12" s="21" t="s">
        <v>147</v>
      </c>
      <c r="D12" s="23" t="s">
        <v>116</v>
      </c>
      <c r="E12" s="19">
        <v>1</v>
      </c>
      <c r="F12" s="19">
        <v>4</v>
      </c>
      <c r="G12" s="17">
        <v>5</v>
      </c>
      <c r="H12" s="17">
        <v>5</v>
      </c>
      <c r="I12" s="24" t="s">
        <v>118</v>
      </c>
      <c r="J12" s="17"/>
      <c r="K12" s="17"/>
      <c r="L12" s="18"/>
      <c r="M12" s="19">
        <v>1</v>
      </c>
      <c r="N12" s="19"/>
      <c r="O12" s="20"/>
      <c r="P12" s="20"/>
      <c r="Q12" s="21"/>
    </row>
    <row r="13" spans="1:17" s="11" customFormat="1" ht="38" customHeight="1" x14ac:dyDescent="0.2">
      <c r="A13" s="132" t="s">
        <v>148</v>
      </c>
      <c r="B13" s="138" t="s">
        <v>149</v>
      </c>
      <c r="C13" s="138" t="s">
        <v>150</v>
      </c>
      <c r="D13" s="139" t="s">
        <v>117</v>
      </c>
      <c r="E13" s="140">
        <v>19</v>
      </c>
      <c r="F13" s="140">
        <v>10</v>
      </c>
      <c r="G13" s="147">
        <v>5</v>
      </c>
      <c r="H13" s="147">
        <v>8</v>
      </c>
      <c r="I13" s="142" t="s">
        <v>118</v>
      </c>
      <c r="J13" s="96"/>
      <c r="K13" s="96"/>
      <c r="L13" s="97"/>
      <c r="M13" s="140">
        <v>19</v>
      </c>
      <c r="N13" s="140">
        <v>207</v>
      </c>
      <c r="O13" s="143">
        <v>0.12</v>
      </c>
      <c r="P13" s="143">
        <v>64.099999999999994</v>
      </c>
      <c r="Q13" s="141" t="s">
        <v>131</v>
      </c>
    </row>
    <row r="14" spans="1:17" s="11" customFormat="1" ht="44.25" customHeight="1" x14ac:dyDescent="0.2">
      <c r="A14" s="60" t="s">
        <v>151</v>
      </c>
      <c r="B14" s="21" t="s">
        <v>152</v>
      </c>
      <c r="C14" s="21" t="s">
        <v>153</v>
      </c>
      <c r="D14" s="144" t="s">
        <v>150</v>
      </c>
      <c r="E14" s="19">
        <v>8</v>
      </c>
      <c r="F14" s="19">
        <v>8</v>
      </c>
      <c r="G14" s="17">
        <v>5</v>
      </c>
      <c r="H14" s="17">
        <v>5</v>
      </c>
      <c r="I14" s="24" t="s">
        <v>118</v>
      </c>
      <c r="J14" s="17"/>
      <c r="K14" s="17"/>
      <c r="L14" s="18"/>
      <c r="M14" s="19">
        <v>8</v>
      </c>
      <c r="N14" s="19">
        <v>160</v>
      </c>
      <c r="O14" s="20">
        <v>0.27</v>
      </c>
      <c r="P14" s="20">
        <v>67.8</v>
      </c>
      <c r="Q14" s="21" t="s">
        <v>131</v>
      </c>
    </row>
    <row r="15" spans="1:17" ht="31.5" customHeight="1" x14ac:dyDescent="0.2">
      <c r="A15" s="60" t="s">
        <v>154</v>
      </c>
      <c r="B15" s="21" t="s">
        <v>155</v>
      </c>
      <c r="C15" s="21" t="s">
        <v>156</v>
      </c>
      <c r="D15" s="144" t="s">
        <v>150</v>
      </c>
      <c r="E15" s="19">
        <v>9</v>
      </c>
      <c r="F15" s="19">
        <v>7</v>
      </c>
      <c r="G15" s="17">
        <v>5</v>
      </c>
      <c r="H15" s="17">
        <v>8</v>
      </c>
      <c r="I15" s="24" t="s">
        <v>118</v>
      </c>
      <c r="J15" s="17" t="s">
        <v>118</v>
      </c>
      <c r="K15" s="21"/>
      <c r="L15" s="21"/>
      <c r="M15" s="29">
        <v>9</v>
      </c>
      <c r="N15" s="29"/>
      <c r="O15" s="33"/>
      <c r="P15" s="33"/>
      <c r="Q15" s="32" t="s">
        <v>157</v>
      </c>
    </row>
    <row r="16" spans="1:17" s="11" customFormat="1" ht="31.5" customHeight="1" x14ac:dyDescent="0.2">
      <c r="A16" s="60" t="s">
        <v>158</v>
      </c>
      <c r="B16" s="21" t="s">
        <v>159</v>
      </c>
      <c r="C16" s="21" t="s">
        <v>160</v>
      </c>
      <c r="D16" s="144" t="s">
        <v>150</v>
      </c>
      <c r="E16" s="19">
        <v>1</v>
      </c>
      <c r="F16" s="19">
        <v>6</v>
      </c>
      <c r="G16" s="17">
        <v>5</v>
      </c>
      <c r="H16" s="17">
        <v>8</v>
      </c>
      <c r="I16" s="24" t="s">
        <v>118</v>
      </c>
      <c r="J16" s="17"/>
      <c r="K16" s="17"/>
      <c r="L16" s="18"/>
      <c r="M16" s="19">
        <v>1</v>
      </c>
      <c r="N16" s="19"/>
      <c r="O16" s="20"/>
      <c r="P16" s="20"/>
      <c r="Q16" s="21"/>
    </row>
    <row r="17" spans="1:17" s="11" customFormat="1" ht="31.5" customHeight="1" x14ac:dyDescent="0.2">
      <c r="A17" s="60" t="s">
        <v>161</v>
      </c>
      <c r="B17" s="21" t="s">
        <v>162</v>
      </c>
      <c r="C17" s="21" t="s">
        <v>163</v>
      </c>
      <c r="D17" s="144" t="s">
        <v>150</v>
      </c>
      <c r="E17" s="19">
        <v>1</v>
      </c>
      <c r="F17" s="19">
        <v>5</v>
      </c>
      <c r="G17" s="17">
        <v>5</v>
      </c>
      <c r="H17" s="17">
        <v>8</v>
      </c>
      <c r="I17" s="24" t="s">
        <v>118</v>
      </c>
      <c r="J17" s="17"/>
      <c r="K17" s="17"/>
      <c r="L17" s="18"/>
      <c r="M17" s="19">
        <v>1</v>
      </c>
      <c r="N17" s="19"/>
      <c r="O17" s="20"/>
      <c r="P17" s="20"/>
      <c r="Q17" s="21"/>
    </row>
    <row r="18" spans="1:17" ht="19.5" customHeight="1" x14ac:dyDescent="0.2">
      <c r="A18" s="121" t="s">
        <v>437</v>
      </c>
      <c r="B18" s="122" t="s">
        <v>554</v>
      </c>
      <c r="C18" s="145" t="s">
        <v>437</v>
      </c>
      <c r="D18" s="146" t="s">
        <v>497</v>
      </c>
      <c r="E18" s="125">
        <v>81</v>
      </c>
      <c r="F18" s="129">
        <f>SUM(F36,F34,F35,F28:F32,F25:F26,F22:F23,F21)</f>
        <v>41</v>
      </c>
      <c r="G18" s="129">
        <f>SUM(G36,G34,G35,G28:G32,G25:G26,G22:G23,G21)</f>
        <v>13</v>
      </c>
      <c r="H18" s="129">
        <f>SUM(H36,H34,H35,H28:H32,H25:H26,H22:H23,H21)</f>
        <v>35</v>
      </c>
      <c r="I18" s="127"/>
      <c r="J18" s="126"/>
      <c r="K18" s="126"/>
      <c r="L18" s="128"/>
      <c r="M18" s="129">
        <f>SUM(M36,M34,M35,M28:M32,M25:M26,M22:M23,M21)</f>
        <v>81</v>
      </c>
      <c r="N18" s="129"/>
      <c r="O18" s="130"/>
      <c r="P18" s="130"/>
      <c r="Q18" s="131"/>
    </row>
    <row r="19" spans="1:17" ht="19.5" customHeight="1" x14ac:dyDescent="0.2">
      <c r="A19" s="132" t="s">
        <v>445</v>
      </c>
      <c r="B19" s="122" t="s">
        <v>554</v>
      </c>
      <c r="C19" s="138" t="s">
        <v>445</v>
      </c>
      <c r="D19" s="139" t="s">
        <v>437</v>
      </c>
      <c r="E19" s="140">
        <v>55</v>
      </c>
      <c r="F19" s="149">
        <f t="shared" ref="F19:H19" si="1">SUM(F21:F23,F25:F26,F28:F32)</f>
        <v>26</v>
      </c>
      <c r="G19" s="149">
        <f t="shared" si="1"/>
        <v>0</v>
      </c>
      <c r="H19" s="149">
        <f t="shared" si="1"/>
        <v>20</v>
      </c>
      <c r="I19" s="142"/>
      <c r="J19" s="147"/>
      <c r="K19" s="147"/>
      <c r="L19" s="148"/>
      <c r="M19" s="149">
        <f>SUM(M21:M23,M25:M26,M28:M32)</f>
        <v>55</v>
      </c>
      <c r="N19" s="149"/>
      <c r="O19" s="150"/>
      <c r="P19" s="150"/>
      <c r="Q19" s="151"/>
    </row>
    <row r="20" spans="1:17" ht="19.5" customHeight="1" x14ac:dyDescent="0.2">
      <c r="A20" s="152" t="s">
        <v>498</v>
      </c>
      <c r="B20" s="122" t="s">
        <v>554</v>
      </c>
      <c r="C20" s="21" t="s">
        <v>167</v>
      </c>
      <c r="D20" s="23" t="s">
        <v>445</v>
      </c>
      <c r="E20" s="93">
        <v>14</v>
      </c>
      <c r="F20" s="98">
        <f t="shared" ref="F20:H20" si="2">SUM(F21:F23)</f>
        <v>9</v>
      </c>
      <c r="G20" s="98">
        <f t="shared" si="2"/>
        <v>0</v>
      </c>
      <c r="H20" s="98">
        <f t="shared" si="2"/>
        <v>6</v>
      </c>
      <c r="I20" s="95"/>
      <c r="J20" s="96"/>
      <c r="K20" s="96"/>
      <c r="L20" s="97"/>
      <c r="M20" s="98">
        <f>SUM(M21:M23)</f>
        <v>14</v>
      </c>
      <c r="N20" s="98"/>
      <c r="O20" s="153"/>
      <c r="P20" s="153"/>
      <c r="Q20" s="99"/>
    </row>
    <row r="21" spans="1:17" ht="18.75" customHeight="1" x14ac:dyDescent="0.2">
      <c r="A21" s="60" t="s">
        <v>164</v>
      </c>
      <c r="B21" s="21" t="s">
        <v>165</v>
      </c>
      <c r="C21" s="21" t="s">
        <v>166</v>
      </c>
      <c r="D21" s="23" t="s">
        <v>167</v>
      </c>
      <c r="E21" s="19">
        <v>6</v>
      </c>
      <c r="F21" s="19">
        <v>3</v>
      </c>
      <c r="G21" s="17">
        <v>0</v>
      </c>
      <c r="H21" s="17">
        <v>2</v>
      </c>
      <c r="I21" s="24" t="s">
        <v>118</v>
      </c>
      <c r="J21" s="21"/>
      <c r="K21" s="21"/>
      <c r="L21" s="21"/>
      <c r="M21" s="29">
        <v>6</v>
      </c>
      <c r="N21" s="29">
        <v>95</v>
      </c>
      <c r="O21" s="33">
        <v>0.05</v>
      </c>
      <c r="P21" s="33">
        <v>38.6</v>
      </c>
    </row>
    <row r="22" spans="1:17" s="11" customFormat="1" ht="30" customHeight="1" x14ac:dyDescent="0.2">
      <c r="A22" s="60" t="s">
        <v>168</v>
      </c>
      <c r="B22" s="21" t="s">
        <v>169</v>
      </c>
      <c r="C22" s="21" t="s">
        <v>170</v>
      </c>
      <c r="D22" s="23" t="s">
        <v>167</v>
      </c>
      <c r="E22" s="19">
        <v>1</v>
      </c>
      <c r="F22" s="19">
        <v>3</v>
      </c>
      <c r="G22" s="17">
        <v>0</v>
      </c>
      <c r="H22" s="17">
        <v>2</v>
      </c>
      <c r="I22" s="17"/>
      <c r="J22" s="21"/>
      <c r="K22" s="21"/>
      <c r="L22" s="21"/>
      <c r="M22" s="19">
        <v>1</v>
      </c>
      <c r="N22" s="19"/>
      <c r="O22" s="20"/>
      <c r="P22" s="20"/>
      <c r="Q22" s="21"/>
    </row>
    <row r="23" spans="1:17" ht="35" customHeight="1" x14ac:dyDescent="0.2">
      <c r="A23" s="60" t="s">
        <v>171</v>
      </c>
      <c r="B23" s="21" t="s">
        <v>172</v>
      </c>
      <c r="C23" s="21" t="s">
        <v>173</v>
      </c>
      <c r="D23" s="23" t="s">
        <v>167</v>
      </c>
      <c r="E23" s="19">
        <v>7</v>
      </c>
      <c r="F23" s="19">
        <v>3</v>
      </c>
      <c r="G23" s="17">
        <v>0</v>
      </c>
      <c r="H23" s="17">
        <v>2</v>
      </c>
      <c r="I23" s="24" t="s">
        <v>118</v>
      </c>
      <c r="J23" s="21"/>
      <c r="K23" s="21"/>
      <c r="L23" s="21"/>
      <c r="M23" s="29">
        <v>7</v>
      </c>
      <c r="N23" s="29">
        <v>110</v>
      </c>
      <c r="O23" s="33">
        <v>0.13</v>
      </c>
      <c r="P23" s="33">
        <v>56.9</v>
      </c>
    </row>
    <row r="24" spans="1:17" ht="35" customHeight="1" x14ac:dyDescent="0.2">
      <c r="A24" s="152" t="s">
        <v>177</v>
      </c>
      <c r="B24" s="122" t="s">
        <v>554</v>
      </c>
      <c r="C24" s="154" t="s">
        <v>177</v>
      </c>
      <c r="D24" s="155" t="s">
        <v>445</v>
      </c>
      <c r="E24" s="156">
        <v>11</v>
      </c>
      <c r="F24" s="160">
        <f t="shared" ref="F24:H24" si="3">SUM(F25:F26)</f>
        <v>5</v>
      </c>
      <c r="G24" s="160">
        <f t="shared" si="3"/>
        <v>0</v>
      </c>
      <c r="H24" s="160">
        <f t="shared" si="3"/>
        <v>4</v>
      </c>
      <c r="I24" s="157"/>
      <c r="J24" s="158"/>
      <c r="K24" s="158"/>
      <c r="L24" s="159"/>
      <c r="M24" s="160">
        <f>SUM(M25:M26)</f>
        <v>11</v>
      </c>
      <c r="N24" s="160"/>
      <c r="O24" s="161"/>
      <c r="P24" s="161"/>
      <c r="Q24" s="162"/>
    </row>
    <row r="25" spans="1:17" ht="35" customHeight="1" x14ac:dyDescent="0.2">
      <c r="A25" s="60" t="s">
        <v>174</v>
      </c>
      <c r="B25" s="21" t="s">
        <v>175</v>
      </c>
      <c r="C25" s="21" t="s">
        <v>176</v>
      </c>
      <c r="D25" s="23" t="s">
        <v>177</v>
      </c>
      <c r="E25" s="19">
        <v>7</v>
      </c>
      <c r="F25" s="19">
        <v>3</v>
      </c>
      <c r="G25" s="17">
        <v>0</v>
      </c>
      <c r="H25" s="17">
        <v>2</v>
      </c>
      <c r="I25" s="24" t="s">
        <v>118</v>
      </c>
      <c r="J25" s="21"/>
      <c r="K25" s="21"/>
      <c r="L25" s="21"/>
      <c r="M25" s="29">
        <v>7</v>
      </c>
      <c r="N25" s="29">
        <v>198</v>
      </c>
      <c r="O25" s="33">
        <v>0.27</v>
      </c>
      <c r="P25" s="33">
        <v>69.2</v>
      </c>
    </row>
    <row r="26" spans="1:17" ht="35" customHeight="1" x14ac:dyDescent="0.2">
      <c r="A26" s="60" t="s">
        <v>178</v>
      </c>
      <c r="B26" s="21" t="s">
        <v>179</v>
      </c>
      <c r="C26" s="21" t="s">
        <v>180</v>
      </c>
      <c r="D26" s="23" t="s">
        <v>177</v>
      </c>
      <c r="E26" s="19">
        <v>4</v>
      </c>
      <c r="F26" s="19">
        <v>2</v>
      </c>
      <c r="G26" s="17">
        <v>0</v>
      </c>
      <c r="H26" s="17">
        <v>2</v>
      </c>
      <c r="I26" s="24" t="s">
        <v>118</v>
      </c>
      <c r="J26" s="21"/>
      <c r="K26" s="21"/>
      <c r="L26" s="21"/>
      <c r="M26" s="29">
        <v>4</v>
      </c>
      <c r="N26" s="29">
        <v>67</v>
      </c>
      <c r="O26" s="33">
        <v>-7.0000000000000007E-2</v>
      </c>
      <c r="P26" s="33">
        <v>69.099999999999994</v>
      </c>
    </row>
    <row r="27" spans="1:17" ht="35" customHeight="1" x14ac:dyDescent="0.2">
      <c r="A27" s="152" t="s">
        <v>499</v>
      </c>
      <c r="B27" s="122" t="s">
        <v>554</v>
      </c>
      <c r="C27" s="154" t="s">
        <v>184</v>
      </c>
      <c r="D27" s="155" t="s">
        <v>445</v>
      </c>
      <c r="E27" s="93">
        <v>30</v>
      </c>
      <c r="F27" s="98">
        <f t="shared" ref="F27:H27" si="4">SUM(F28:F32)</f>
        <v>12</v>
      </c>
      <c r="G27" s="98">
        <f t="shared" si="4"/>
        <v>0</v>
      </c>
      <c r="H27" s="98">
        <f t="shared" si="4"/>
        <v>10</v>
      </c>
      <c r="I27" s="95"/>
      <c r="J27" s="96"/>
      <c r="K27" s="96"/>
      <c r="L27" s="97"/>
      <c r="M27" s="98">
        <f>SUM(M28:M32)</f>
        <v>30</v>
      </c>
      <c r="N27" s="98"/>
      <c r="O27" s="153"/>
      <c r="P27" s="153"/>
      <c r="Q27" s="99"/>
    </row>
    <row r="28" spans="1:17" ht="35" customHeight="1" x14ac:dyDescent="0.2">
      <c r="A28" s="60" t="s">
        <v>181</v>
      </c>
      <c r="B28" s="21" t="s">
        <v>182</v>
      </c>
      <c r="C28" s="21" t="s">
        <v>183</v>
      </c>
      <c r="D28" s="23" t="s">
        <v>184</v>
      </c>
      <c r="E28" s="19">
        <v>4</v>
      </c>
      <c r="F28" s="19">
        <v>2</v>
      </c>
      <c r="G28" s="17">
        <v>0</v>
      </c>
      <c r="H28" s="17">
        <v>2</v>
      </c>
      <c r="I28" s="24" t="s">
        <v>118</v>
      </c>
      <c r="J28" s="21"/>
      <c r="K28" s="21"/>
      <c r="L28" s="21"/>
      <c r="M28" s="29">
        <v>4</v>
      </c>
      <c r="N28" s="29">
        <v>69</v>
      </c>
      <c r="O28" s="33">
        <v>0.05</v>
      </c>
      <c r="P28" s="29">
        <v>0</v>
      </c>
    </row>
    <row r="29" spans="1:17" ht="35" customHeight="1" x14ac:dyDescent="0.2">
      <c r="A29" s="60" t="s">
        <v>185</v>
      </c>
      <c r="B29" s="21" t="s">
        <v>186</v>
      </c>
      <c r="C29" s="21" t="s">
        <v>187</v>
      </c>
      <c r="D29" s="23" t="s">
        <v>184</v>
      </c>
      <c r="E29" s="19">
        <v>8</v>
      </c>
      <c r="F29" s="19">
        <v>2</v>
      </c>
      <c r="G29" s="17">
        <v>0</v>
      </c>
      <c r="H29" s="17">
        <v>2</v>
      </c>
      <c r="I29" s="24" t="s">
        <v>118</v>
      </c>
      <c r="J29" s="21"/>
      <c r="K29" s="21"/>
      <c r="L29" s="21"/>
      <c r="M29" s="29">
        <v>8</v>
      </c>
      <c r="N29" s="29">
        <v>174</v>
      </c>
      <c r="O29" s="33">
        <v>-0.02</v>
      </c>
      <c r="P29" s="33">
        <v>53.4</v>
      </c>
    </row>
    <row r="30" spans="1:17" ht="35" customHeight="1" x14ac:dyDescent="0.2">
      <c r="A30" s="60" t="s">
        <v>188</v>
      </c>
      <c r="B30" s="21" t="s">
        <v>189</v>
      </c>
      <c r="C30" s="21" t="s">
        <v>190</v>
      </c>
      <c r="D30" s="23" t="s">
        <v>184</v>
      </c>
      <c r="E30" s="19">
        <v>8</v>
      </c>
      <c r="F30" s="19">
        <v>3</v>
      </c>
      <c r="G30" s="17">
        <v>0</v>
      </c>
      <c r="H30" s="17">
        <v>2</v>
      </c>
      <c r="I30" s="24" t="s">
        <v>118</v>
      </c>
      <c r="J30" s="21"/>
      <c r="K30" s="21"/>
      <c r="L30" s="21"/>
      <c r="M30" s="29">
        <v>8</v>
      </c>
      <c r="N30" s="29">
        <v>174</v>
      </c>
      <c r="O30" s="33">
        <v>-0.18</v>
      </c>
      <c r="P30" s="33">
        <v>68.599999999999994</v>
      </c>
      <c r="Q30" s="32" t="s">
        <v>192</v>
      </c>
    </row>
    <row r="31" spans="1:17" ht="35" customHeight="1" x14ac:dyDescent="0.2">
      <c r="A31" s="60" t="s">
        <v>193</v>
      </c>
      <c r="B31" s="21" t="s">
        <v>194</v>
      </c>
      <c r="C31" s="21"/>
      <c r="D31" s="21" t="s">
        <v>184</v>
      </c>
      <c r="E31" s="19">
        <v>6</v>
      </c>
      <c r="F31" s="19">
        <v>2</v>
      </c>
      <c r="G31" s="17">
        <v>0</v>
      </c>
      <c r="H31" s="17">
        <v>2</v>
      </c>
      <c r="I31" s="24" t="s">
        <v>118</v>
      </c>
      <c r="J31" s="21"/>
      <c r="K31" s="21"/>
      <c r="L31" s="21"/>
      <c r="M31" s="29">
        <v>6</v>
      </c>
      <c r="N31" s="29">
        <v>156</v>
      </c>
      <c r="O31" s="33">
        <v>-0.02</v>
      </c>
      <c r="P31" s="33">
        <v>60.3</v>
      </c>
    </row>
    <row r="32" spans="1:17" ht="35" customHeight="1" x14ac:dyDescent="0.2">
      <c r="A32" s="60" t="s">
        <v>195</v>
      </c>
      <c r="B32" s="21" t="s">
        <v>196</v>
      </c>
      <c r="C32" s="21" t="s">
        <v>197</v>
      </c>
      <c r="D32" s="23" t="s">
        <v>184</v>
      </c>
      <c r="E32" s="19">
        <v>4</v>
      </c>
      <c r="F32" s="19">
        <v>3</v>
      </c>
      <c r="G32" s="17">
        <v>0</v>
      </c>
      <c r="H32" s="17">
        <v>2</v>
      </c>
      <c r="I32" s="24" t="s">
        <v>118</v>
      </c>
      <c r="J32" s="21"/>
      <c r="K32" s="21"/>
      <c r="L32" s="21"/>
      <c r="M32" s="29">
        <v>4</v>
      </c>
      <c r="N32" s="29">
        <v>151</v>
      </c>
      <c r="O32" s="33">
        <v>7.0000000000000007E-2</v>
      </c>
      <c r="P32" s="33">
        <v>44.1</v>
      </c>
    </row>
    <row r="33" spans="1:17" ht="35" customHeight="1" x14ac:dyDescent="0.2">
      <c r="A33" s="132" t="s">
        <v>201</v>
      </c>
      <c r="B33" s="122" t="s">
        <v>554</v>
      </c>
      <c r="C33" s="138" t="s">
        <v>201</v>
      </c>
      <c r="D33" s="139" t="s">
        <v>437</v>
      </c>
      <c r="E33" s="140">
        <v>26</v>
      </c>
      <c r="F33" s="149">
        <f t="shared" ref="F33:H33" si="5">SUM(F34:F36)</f>
        <v>15</v>
      </c>
      <c r="G33" s="149">
        <f t="shared" si="5"/>
        <v>13</v>
      </c>
      <c r="H33" s="149">
        <f t="shared" si="5"/>
        <v>15</v>
      </c>
      <c r="I33" s="142"/>
      <c r="J33" s="147"/>
      <c r="K33" s="147"/>
      <c r="L33" s="148"/>
      <c r="M33" s="149">
        <f>SUM(M34:M36)</f>
        <v>26</v>
      </c>
      <c r="N33" s="149"/>
      <c r="O33" s="150"/>
      <c r="P33" s="150"/>
      <c r="Q33" s="151"/>
    </row>
    <row r="34" spans="1:17" ht="35" customHeight="1" x14ac:dyDescent="0.2">
      <c r="A34" s="60" t="s">
        <v>198</v>
      </c>
      <c r="B34" s="21" t="s">
        <v>199</v>
      </c>
      <c r="C34" s="21" t="s">
        <v>200</v>
      </c>
      <c r="D34" s="23" t="s">
        <v>201</v>
      </c>
      <c r="E34" s="19">
        <v>23</v>
      </c>
      <c r="F34" s="19">
        <v>8</v>
      </c>
      <c r="G34" s="17">
        <v>5</v>
      </c>
      <c r="H34" s="17">
        <v>8</v>
      </c>
      <c r="I34" s="24" t="s">
        <v>118</v>
      </c>
      <c r="J34" s="17" t="s">
        <v>118</v>
      </c>
      <c r="K34" s="21"/>
      <c r="L34" s="21"/>
      <c r="M34" s="29">
        <v>23</v>
      </c>
      <c r="N34" s="29">
        <v>317</v>
      </c>
      <c r="O34" s="33">
        <v>0.35</v>
      </c>
      <c r="P34" s="29">
        <v>56</v>
      </c>
      <c r="Q34" s="32" t="s">
        <v>202</v>
      </c>
    </row>
    <row r="35" spans="1:17" ht="35" customHeight="1" x14ac:dyDescent="0.2">
      <c r="A35" s="60" t="s">
        <v>203</v>
      </c>
      <c r="B35" s="21" t="s">
        <v>204</v>
      </c>
      <c r="C35" s="21" t="s">
        <v>205</v>
      </c>
      <c r="D35" s="23" t="s">
        <v>201</v>
      </c>
      <c r="E35" s="19">
        <v>2</v>
      </c>
      <c r="F35" s="19">
        <v>5</v>
      </c>
      <c r="G35" s="17">
        <v>5</v>
      </c>
      <c r="H35" s="17">
        <v>5</v>
      </c>
      <c r="I35" s="24" t="s">
        <v>118</v>
      </c>
      <c r="J35" s="21"/>
      <c r="K35" s="21"/>
      <c r="L35" s="21"/>
      <c r="M35" s="29">
        <v>2</v>
      </c>
      <c r="N35" s="29">
        <v>24</v>
      </c>
      <c r="O35" s="33">
        <v>0.2</v>
      </c>
      <c r="P35" s="33">
        <v>35.200000000000003</v>
      </c>
    </row>
    <row r="36" spans="1:17" s="11" customFormat="1" ht="35" customHeight="1" x14ac:dyDescent="0.2">
      <c r="A36" s="60" t="s">
        <v>206</v>
      </c>
      <c r="B36" s="21" t="s">
        <v>207</v>
      </c>
      <c r="C36" s="21" t="s">
        <v>208</v>
      </c>
      <c r="D36" s="23" t="s">
        <v>201</v>
      </c>
      <c r="E36" s="19">
        <v>1</v>
      </c>
      <c r="F36" s="19">
        <v>2</v>
      </c>
      <c r="G36" s="17">
        <v>3</v>
      </c>
      <c r="H36" s="17">
        <v>2</v>
      </c>
      <c r="I36" s="17"/>
      <c r="J36" s="21"/>
      <c r="K36" s="21"/>
      <c r="L36" s="21"/>
      <c r="M36" s="19">
        <v>1</v>
      </c>
      <c r="N36" s="19"/>
      <c r="O36" s="20"/>
      <c r="P36" s="20"/>
      <c r="Q36" s="21"/>
    </row>
    <row r="37" spans="1:17" ht="35" customHeight="1" x14ac:dyDescent="0.2">
      <c r="A37" s="121" t="s">
        <v>500</v>
      </c>
      <c r="B37" s="122" t="s">
        <v>554</v>
      </c>
      <c r="C37" s="145" t="s">
        <v>500</v>
      </c>
      <c r="D37" s="146" t="s">
        <v>497</v>
      </c>
      <c r="E37" s="125">
        <v>87</v>
      </c>
      <c r="F37" s="129">
        <f t="shared" ref="F37:H37" si="6">SUM(F39:F40,F42:F45,F47:F49,F51:F57)</f>
        <v>65</v>
      </c>
      <c r="G37" s="129">
        <f t="shared" si="6"/>
        <v>25</v>
      </c>
      <c r="H37" s="129">
        <f t="shared" si="6"/>
        <v>58</v>
      </c>
      <c r="I37" s="127"/>
      <c r="J37" s="126"/>
      <c r="K37" s="126"/>
      <c r="L37" s="128"/>
      <c r="M37" s="129">
        <f>SUM(M39:M40,M42:M45,M47:M49,M51:M57)</f>
        <v>87</v>
      </c>
      <c r="N37" s="129"/>
      <c r="O37" s="130"/>
      <c r="P37" s="130"/>
      <c r="Q37" s="131"/>
    </row>
    <row r="38" spans="1:17" ht="35" customHeight="1" x14ac:dyDescent="0.2">
      <c r="A38" s="132" t="s">
        <v>501</v>
      </c>
      <c r="B38" s="122" t="s">
        <v>554</v>
      </c>
      <c r="C38" s="138" t="s">
        <v>212</v>
      </c>
      <c r="D38" s="139" t="s">
        <v>500</v>
      </c>
      <c r="E38" s="140">
        <v>8</v>
      </c>
      <c r="F38" s="149">
        <f t="shared" ref="F38:H38" si="7">SUM(F39:F40)</f>
        <v>14</v>
      </c>
      <c r="G38" s="149">
        <f t="shared" si="7"/>
        <v>10</v>
      </c>
      <c r="H38" s="149">
        <f t="shared" si="7"/>
        <v>18</v>
      </c>
      <c r="I38" s="142"/>
      <c r="J38" s="147"/>
      <c r="K38" s="147"/>
      <c r="L38" s="148"/>
      <c r="M38" s="149">
        <f>SUM(M39:M40)</f>
        <v>8</v>
      </c>
      <c r="N38" s="149"/>
      <c r="O38" s="150"/>
      <c r="P38" s="150"/>
      <c r="Q38" s="151"/>
    </row>
    <row r="39" spans="1:17" ht="35" customHeight="1" x14ac:dyDescent="0.2">
      <c r="A39" s="60" t="s">
        <v>209</v>
      </c>
      <c r="B39" s="21" t="s">
        <v>210</v>
      </c>
      <c r="C39" s="21" t="s">
        <v>211</v>
      </c>
      <c r="D39" s="23" t="s">
        <v>212</v>
      </c>
      <c r="E39" s="19">
        <v>4</v>
      </c>
      <c r="F39" s="19">
        <v>7</v>
      </c>
      <c r="G39" s="17">
        <v>5</v>
      </c>
      <c r="H39" s="17">
        <v>9</v>
      </c>
      <c r="I39" s="24" t="s">
        <v>118</v>
      </c>
      <c r="J39" s="21"/>
      <c r="K39" s="21"/>
      <c r="L39" s="21"/>
      <c r="M39" s="29">
        <v>4</v>
      </c>
      <c r="N39" s="29">
        <v>112</v>
      </c>
      <c r="O39" s="33">
        <v>-0.27</v>
      </c>
      <c r="P39" s="29">
        <v>0</v>
      </c>
    </row>
    <row r="40" spans="1:17" ht="35" customHeight="1" x14ac:dyDescent="0.2">
      <c r="A40" s="60" t="s">
        <v>213</v>
      </c>
      <c r="B40" s="21" t="s">
        <v>214</v>
      </c>
      <c r="C40" s="21" t="s">
        <v>215</v>
      </c>
      <c r="D40" s="23" t="s">
        <v>212</v>
      </c>
      <c r="E40" s="19">
        <v>4</v>
      </c>
      <c r="F40" s="19">
        <v>7</v>
      </c>
      <c r="G40" s="17">
        <v>5</v>
      </c>
      <c r="H40" s="17">
        <v>9</v>
      </c>
      <c r="I40" s="24" t="s">
        <v>118</v>
      </c>
      <c r="J40" s="21"/>
      <c r="K40" s="21"/>
      <c r="L40" s="21"/>
      <c r="M40" s="29">
        <v>4</v>
      </c>
      <c r="N40" s="29">
        <v>48</v>
      </c>
      <c r="O40" s="33">
        <v>0.28000000000000003</v>
      </c>
      <c r="P40" s="29">
        <v>0</v>
      </c>
    </row>
    <row r="41" spans="1:17" ht="35" customHeight="1" x14ac:dyDescent="0.2">
      <c r="A41" s="132" t="s">
        <v>219</v>
      </c>
      <c r="B41" s="122" t="s">
        <v>554</v>
      </c>
      <c r="C41" s="138" t="s">
        <v>219</v>
      </c>
      <c r="D41" s="139" t="s">
        <v>500</v>
      </c>
      <c r="E41" s="140">
        <v>40</v>
      </c>
      <c r="F41" s="149">
        <f t="shared" ref="F41:H41" si="8">SUM(F42:F45)</f>
        <v>22</v>
      </c>
      <c r="G41" s="149">
        <f t="shared" si="8"/>
        <v>0</v>
      </c>
      <c r="H41" s="149">
        <f t="shared" si="8"/>
        <v>8</v>
      </c>
      <c r="I41" s="142"/>
      <c r="J41" s="147"/>
      <c r="K41" s="147"/>
      <c r="L41" s="148"/>
      <c r="M41" s="149">
        <f>SUM(M42:M45)</f>
        <v>40</v>
      </c>
      <c r="N41" s="149"/>
      <c r="O41" s="150"/>
      <c r="P41" s="150"/>
      <c r="Q41" s="151"/>
    </row>
    <row r="42" spans="1:17" ht="35" customHeight="1" x14ac:dyDescent="0.2">
      <c r="A42" s="60" t="s">
        <v>216</v>
      </c>
      <c r="B42" s="21" t="s">
        <v>217</v>
      </c>
      <c r="C42" s="21" t="s">
        <v>218</v>
      </c>
      <c r="D42" s="23" t="s">
        <v>219</v>
      </c>
      <c r="E42" s="19">
        <v>18</v>
      </c>
      <c r="F42" s="19">
        <v>8</v>
      </c>
      <c r="G42" s="17">
        <v>0</v>
      </c>
      <c r="H42" s="17">
        <v>2</v>
      </c>
      <c r="I42" s="24" t="s">
        <v>118</v>
      </c>
      <c r="J42" s="21"/>
      <c r="K42" s="21"/>
      <c r="L42" s="21"/>
      <c r="M42" s="29">
        <v>18</v>
      </c>
      <c r="N42" s="29">
        <v>236</v>
      </c>
      <c r="O42" s="33">
        <v>-0.31</v>
      </c>
      <c r="P42" s="33">
        <v>68.2</v>
      </c>
      <c r="Q42" s="21" t="s">
        <v>220</v>
      </c>
    </row>
    <row r="43" spans="1:17" ht="35" customHeight="1" x14ac:dyDescent="0.2">
      <c r="A43" s="60" t="s">
        <v>221</v>
      </c>
      <c r="B43" s="21" t="s">
        <v>222</v>
      </c>
      <c r="C43" s="21" t="s">
        <v>223</v>
      </c>
      <c r="D43" s="23" t="s">
        <v>219</v>
      </c>
      <c r="E43" s="19">
        <v>18</v>
      </c>
      <c r="F43" s="19">
        <v>8</v>
      </c>
      <c r="G43" s="17">
        <v>0</v>
      </c>
      <c r="H43" s="17">
        <v>2</v>
      </c>
      <c r="I43" s="24" t="s">
        <v>118</v>
      </c>
      <c r="J43" s="21"/>
      <c r="K43" s="21"/>
      <c r="L43" s="21"/>
      <c r="M43" s="29">
        <v>18</v>
      </c>
      <c r="N43" s="29">
        <v>287</v>
      </c>
      <c r="O43" s="33">
        <v>-0.28000000000000003</v>
      </c>
      <c r="P43" s="33"/>
      <c r="Q43" s="32" t="s">
        <v>224</v>
      </c>
    </row>
    <row r="44" spans="1:17" ht="35" customHeight="1" x14ac:dyDescent="0.2">
      <c r="A44" s="60" t="s">
        <v>225</v>
      </c>
      <c r="B44" s="21" t="s">
        <v>226</v>
      </c>
      <c r="C44" s="21" t="s">
        <v>227</v>
      </c>
      <c r="D44" s="23" t="s">
        <v>219</v>
      </c>
      <c r="E44" s="19">
        <v>2</v>
      </c>
      <c r="F44" s="19">
        <v>3</v>
      </c>
      <c r="G44" s="17">
        <v>0</v>
      </c>
      <c r="H44" s="17">
        <v>2</v>
      </c>
      <c r="I44" s="24" t="s">
        <v>118</v>
      </c>
      <c r="J44" s="21"/>
      <c r="K44" s="21"/>
      <c r="L44" s="21"/>
      <c r="M44" s="29">
        <v>2</v>
      </c>
      <c r="N44" s="29">
        <v>60</v>
      </c>
      <c r="O44" s="33">
        <v>0.11</v>
      </c>
      <c r="P44" s="33">
        <v>40.4</v>
      </c>
      <c r="Q44" s="32" t="s">
        <v>224</v>
      </c>
    </row>
    <row r="45" spans="1:17" ht="35" customHeight="1" x14ac:dyDescent="0.2">
      <c r="A45" s="60" t="s">
        <v>228</v>
      </c>
      <c r="B45" s="21" t="s">
        <v>229</v>
      </c>
      <c r="C45" s="21" t="s">
        <v>230</v>
      </c>
      <c r="D45" s="23" t="s">
        <v>219</v>
      </c>
      <c r="E45" s="19">
        <v>2</v>
      </c>
      <c r="F45" s="19">
        <v>3</v>
      </c>
      <c r="G45" s="17">
        <v>0</v>
      </c>
      <c r="H45" s="17">
        <v>2</v>
      </c>
      <c r="I45" s="24" t="s">
        <v>118</v>
      </c>
      <c r="J45" s="21"/>
      <c r="K45" s="21"/>
      <c r="L45" s="21"/>
      <c r="M45" s="29">
        <v>2</v>
      </c>
      <c r="N45" s="29">
        <v>60</v>
      </c>
      <c r="O45" s="33">
        <v>0.1</v>
      </c>
      <c r="P45" s="33">
        <v>46.5</v>
      </c>
      <c r="Q45" s="32" t="s">
        <v>224</v>
      </c>
    </row>
    <row r="46" spans="1:17" ht="35" customHeight="1" x14ac:dyDescent="0.2">
      <c r="A46" s="132" t="s">
        <v>234</v>
      </c>
      <c r="B46" s="122" t="s">
        <v>554</v>
      </c>
      <c r="C46" s="138" t="s">
        <v>234</v>
      </c>
      <c r="D46" s="139" t="s">
        <v>500</v>
      </c>
      <c r="E46" s="140">
        <v>14</v>
      </c>
      <c r="F46" s="149">
        <f t="shared" ref="F46:H46" si="9">SUM(F47:F49)</f>
        <v>15</v>
      </c>
      <c r="G46" s="149">
        <f t="shared" si="9"/>
        <v>15</v>
      </c>
      <c r="H46" s="149">
        <f t="shared" si="9"/>
        <v>18</v>
      </c>
      <c r="I46" s="142"/>
      <c r="J46" s="147"/>
      <c r="K46" s="147"/>
      <c r="L46" s="148"/>
      <c r="M46" s="149">
        <f>SUM(M47:M49)</f>
        <v>14</v>
      </c>
      <c r="N46" s="149"/>
      <c r="O46" s="150"/>
      <c r="P46" s="150"/>
      <c r="Q46" s="151"/>
    </row>
    <row r="47" spans="1:17" ht="35" customHeight="1" x14ac:dyDescent="0.2">
      <c r="A47" s="60" t="s">
        <v>231</v>
      </c>
      <c r="B47" s="21" t="s">
        <v>232</v>
      </c>
      <c r="C47" s="21" t="s">
        <v>233</v>
      </c>
      <c r="D47" s="23" t="s">
        <v>234</v>
      </c>
      <c r="E47" s="19">
        <v>8</v>
      </c>
      <c r="F47" s="19">
        <v>7</v>
      </c>
      <c r="G47" s="17">
        <v>5</v>
      </c>
      <c r="H47" s="17">
        <v>6</v>
      </c>
      <c r="I47" s="24" t="s">
        <v>118</v>
      </c>
      <c r="J47" s="21"/>
      <c r="K47" s="21"/>
      <c r="L47" s="21"/>
      <c r="M47" s="29">
        <v>8</v>
      </c>
      <c r="N47" s="29">
        <v>54</v>
      </c>
      <c r="O47" s="33">
        <v>0.37</v>
      </c>
      <c r="P47" s="29">
        <v>0</v>
      </c>
    </row>
    <row r="48" spans="1:17" ht="35" customHeight="1" x14ac:dyDescent="0.2">
      <c r="A48" s="60" t="s">
        <v>235</v>
      </c>
      <c r="B48" s="21" t="s">
        <v>236</v>
      </c>
      <c r="C48" s="21" t="s">
        <v>237</v>
      </c>
      <c r="D48" s="23" t="s">
        <v>234</v>
      </c>
      <c r="E48" s="19">
        <v>3</v>
      </c>
      <c r="F48" s="19">
        <v>4</v>
      </c>
      <c r="G48" s="17">
        <v>5</v>
      </c>
      <c r="H48" s="17">
        <v>6</v>
      </c>
      <c r="I48" s="24" t="s">
        <v>118</v>
      </c>
      <c r="J48" s="21"/>
      <c r="K48" s="21"/>
      <c r="L48" s="21"/>
      <c r="M48" s="29">
        <v>3</v>
      </c>
      <c r="N48" s="29">
        <v>22</v>
      </c>
      <c r="O48" s="33">
        <v>0.08</v>
      </c>
      <c r="P48" s="33">
        <v>16.8</v>
      </c>
    </row>
    <row r="49" spans="1:17" ht="35" customHeight="1" x14ac:dyDescent="0.2">
      <c r="A49" s="60" t="s">
        <v>238</v>
      </c>
      <c r="B49" s="163" t="s">
        <v>239</v>
      </c>
      <c r="C49" s="163" t="s">
        <v>240</v>
      </c>
      <c r="D49" s="23" t="s">
        <v>234</v>
      </c>
      <c r="E49" s="19">
        <v>3</v>
      </c>
      <c r="F49" s="176">
        <v>4</v>
      </c>
      <c r="G49" s="177">
        <v>5</v>
      </c>
      <c r="H49" s="177">
        <v>6</v>
      </c>
      <c r="I49" s="164" t="s">
        <v>118</v>
      </c>
      <c r="J49" s="21"/>
      <c r="K49" s="21"/>
      <c r="L49" s="21"/>
      <c r="M49" s="29">
        <v>3</v>
      </c>
      <c r="N49" s="29">
        <v>22</v>
      </c>
      <c r="O49" s="33">
        <v>0.18</v>
      </c>
      <c r="P49" s="29">
        <v>0</v>
      </c>
    </row>
    <row r="50" spans="1:17" ht="35" customHeight="1" x14ac:dyDescent="0.2">
      <c r="A50" s="121" t="s">
        <v>502</v>
      </c>
      <c r="B50" s="122" t="s">
        <v>554</v>
      </c>
      <c r="C50" s="145" t="s">
        <v>251</v>
      </c>
      <c r="D50" s="146" t="s">
        <v>497</v>
      </c>
      <c r="E50" s="125">
        <v>25</v>
      </c>
      <c r="F50" s="129">
        <f t="shared" ref="F50:H50" si="10">SUM(F51:F57)</f>
        <v>14</v>
      </c>
      <c r="G50" s="129">
        <f t="shared" si="10"/>
        <v>0</v>
      </c>
      <c r="H50" s="129">
        <f t="shared" si="10"/>
        <v>14</v>
      </c>
      <c r="I50" s="127"/>
      <c r="J50" s="126"/>
      <c r="K50" s="126"/>
      <c r="L50" s="128"/>
      <c r="M50" s="129">
        <f>SUM(M51:M57)</f>
        <v>25</v>
      </c>
      <c r="N50" s="129"/>
      <c r="O50" s="130"/>
      <c r="P50" s="130"/>
      <c r="Q50" s="131"/>
    </row>
    <row r="51" spans="1:17" ht="35" customHeight="1" x14ac:dyDescent="0.2">
      <c r="A51" s="165" t="s">
        <v>248</v>
      </c>
      <c r="B51" s="37" t="s">
        <v>249</v>
      </c>
      <c r="C51" s="37" t="s">
        <v>250</v>
      </c>
      <c r="D51" s="38" t="s">
        <v>251</v>
      </c>
      <c r="E51" s="39">
        <v>2</v>
      </c>
      <c r="F51" s="39">
        <v>2</v>
      </c>
      <c r="G51" s="178">
        <v>0</v>
      </c>
      <c r="H51" s="178">
        <v>2</v>
      </c>
      <c r="I51" s="40" t="s">
        <v>118</v>
      </c>
      <c r="J51" s="21"/>
      <c r="K51" s="21"/>
      <c r="L51" s="21"/>
      <c r="M51" s="29">
        <v>2</v>
      </c>
      <c r="N51" s="29">
        <v>27</v>
      </c>
      <c r="O51" s="33">
        <v>-0.1</v>
      </c>
      <c r="P51" s="29">
        <v>0</v>
      </c>
    </row>
    <row r="52" spans="1:17" ht="35" customHeight="1" x14ac:dyDescent="0.2">
      <c r="A52" s="165" t="s">
        <v>252</v>
      </c>
      <c r="B52" s="37" t="s">
        <v>253</v>
      </c>
      <c r="C52" s="37" t="s">
        <v>254</v>
      </c>
      <c r="D52" s="38" t="s">
        <v>251</v>
      </c>
      <c r="E52" s="39">
        <v>4</v>
      </c>
      <c r="F52" s="39">
        <v>2</v>
      </c>
      <c r="G52" s="178">
        <v>0</v>
      </c>
      <c r="H52" s="178">
        <v>2</v>
      </c>
      <c r="I52" s="40" t="s">
        <v>118</v>
      </c>
      <c r="J52" s="21"/>
      <c r="K52" s="21"/>
      <c r="L52" s="21"/>
      <c r="M52" s="29">
        <v>4</v>
      </c>
      <c r="N52" s="29">
        <v>73</v>
      </c>
      <c r="O52" s="33">
        <v>-0.09</v>
      </c>
      <c r="P52" s="29">
        <v>0</v>
      </c>
    </row>
    <row r="53" spans="1:17" ht="35" customHeight="1" x14ac:dyDescent="0.2">
      <c r="A53" s="165" t="s">
        <v>255</v>
      </c>
      <c r="B53" s="37" t="s">
        <v>256</v>
      </c>
      <c r="C53" s="37" t="s">
        <v>257</v>
      </c>
      <c r="D53" s="38" t="s">
        <v>251</v>
      </c>
      <c r="E53" s="39">
        <v>4</v>
      </c>
      <c r="F53" s="39">
        <v>2</v>
      </c>
      <c r="G53" s="178">
        <v>0</v>
      </c>
      <c r="H53" s="178">
        <v>2</v>
      </c>
      <c r="I53" s="40" t="s">
        <v>118</v>
      </c>
      <c r="J53" s="21"/>
      <c r="K53" s="21"/>
      <c r="L53" s="21"/>
      <c r="M53" s="29">
        <v>4</v>
      </c>
      <c r="N53" s="29">
        <v>57</v>
      </c>
      <c r="O53" s="33">
        <v>-0.03</v>
      </c>
      <c r="P53" s="33">
        <v>26.3</v>
      </c>
    </row>
    <row r="54" spans="1:17" ht="35" customHeight="1" x14ac:dyDescent="0.2">
      <c r="A54" s="165" t="s">
        <v>258</v>
      </c>
      <c r="B54" s="37" t="s">
        <v>259</v>
      </c>
      <c r="C54" s="37" t="s">
        <v>260</v>
      </c>
      <c r="D54" s="38" t="s">
        <v>251</v>
      </c>
      <c r="E54" s="39">
        <v>7</v>
      </c>
      <c r="F54" s="39">
        <v>2</v>
      </c>
      <c r="G54" s="178">
        <v>0</v>
      </c>
      <c r="H54" s="178">
        <v>2</v>
      </c>
      <c r="I54" s="40" t="s">
        <v>118</v>
      </c>
      <c r="J54" s="21"/>
      <c r="K54" s="21"/>
      <c r="L54" s="21"/>
      <c r="M54" s="29">
        <v>7</v>
      </c>
      <c r="N54" s="29">
        <v>131</v>
      </c>
      <c r="O54" s="33">
        <v>-0.34</v>
      </c>
      <c r="P54" s="33">
        <v>89.1</v>
      </c>
    </row>
    <row r="55" spans="1:17" ht="35" customHeight="1" x14ac:dyDescent="0.2">
      <c r="A55" s="165" t="s">
        <v>261</v>
      </c>
      <c r="B55" s="37" t="s">
        <v>262</v>
      </c>
      <c r="C55" s="37" t="s">
        <v>263</v>
      </c>
      <c r="D55" s="38" t="s">
        <v>251</v>
      </c>
      <c r="E55" s="39">
        <v>4</v>
      </c>
      <c r="F55" s="39">
        <v>2</v>
      </c>
      <c r="G55" s="178">
        <v>0</v>
      </c>
      <c r="H55" s="178">
        <v>2</v>
      </c>
      <c r="I55" s="40" t="s">
        <v>118</v>
      </c>
      <c r="J55" s="21"/>
      <c r="K55" s="21"/>
      <c r="L55" s="21"/>
      <c r="M55" s="29">
        <v>4</v>
      </c>
      <c r="N55" s="29">
        <v>115</v>
      </c>
      <c r="O55" s="33">
        <v>-0.08</v>
      </c>
      <c r="P55" s="29">
        <v>0</v>
      </c>
    </row>
    <row r="56" spans="1:17" ht="35" customHeight="1" x14ac:dyDescent="0.2">
      <c r="A56" s="165" t="s">
        <v>264</v>
      </c>
      <c r="B56" s="37" t="s">
        <v>265</v>
      </c>
      <c r="C56" s="37" t="s">
        <v>266</v>
      </c>
      <c r="D56" s="38" t="s">
        <v>251</v>
      </c>
      <c r="E56" s="39">
        <v>2</v>
      </c>
      <c r="F56" s="39">
        <v>2</v>
      </c>
      <c r="G56" s="178">
        <v>0</v>
      </c>
      <c r="H56" s="178">
        <v>2</v>
      </c>
      <c r="I56" s="40" t="s">
        <v>118</v>
      </c>
      <c r="J56" s="21"/>
      <c r="K56" s="21"/>
      <c r="L56" s="21"/>
      <c r="M56" s="29">
        <v>2</v>
      </c>
      <c r="N56" s="29">
        <v>27</v>
      </c>
      <c r="O56" s="33">
        <v>0.02</v>
      </c>
      <c r="P56" s="29">
        <v>0</v>
      </c>
    </row>
    <row r="57" spans="1:17" ht="35" customHeight="1" x14ac:dyDescent="0.2">
      <c r="A57" s="165" t="s">
        <v>267</v>
      </c>
      <c r="B57" s="37" t="s">
        <v>268</v>
      </c>
      <c r="C57" s="37" t="s">
        <v>269</v>
      </c>
      <c r="D57" s="38" t="s">
        <v>251</v>
      </c>
      <c r="E57" s="39">
        <v>2</v>
      </c>
      <c r="F57" s="39">
        <v>2</v>
      </c>
      <c r="G57" s="178">
        <v>0</v>
      </c>
      <c r="H57" s="178">
        <v>2</v>
      </c>
      <c r="I57" s="40" t="s">
        <v>118</v>
      </c>
      <c r="J57" s="21"/>
      <c r="K57" s="21"/>
      <c r="L57" s="21"/>
      <c r="M57" s="29">
        <v>2</v>
      </c>
      <c r="N57" s="29">
        <v>28</v>
      </c>
      <c r="O57" s="33">
        <v>-0.46</v>
      </c>
      <c r="P57" s="33">
        <v>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Q50"/>
  <sheetViews>
    <sheetView tabSelected="1" workbookViewId="0">
      <selection activeCell="Q15" sqref="Q15"/>
    </sheetView>
  </sheetViews>
  <sheetFormatPr baseColWidth="10" defaultColWidth="8.83203125" defaultRowHeight="15" x14ac:dyDescent="0.2"/>
  <cols>
    <col min="1" max="1" width="21.5" style="36" bestFit="1" customWidth="1"/>
    <col min="2" max="2" width="52.1640625" style="36" bestFit="1" customWidth="1"/>
    <col min="3" max="4" width="13" style="36" bestFit="1" customWidth="1"/>
    <col min="5" max="5" width="13" style="61" bestFit="1" customWidth="1"/>
    <col min="6" max="12" width="13" style="62" bestFit="1" customWidth="1"/>
    <col min="13" max="13" width="13" style="61" bestFit="1" customWidth="1"/>
    <col min="14" max="16" width="13" style="62" bestFit="1" customWidth="1"/>
    <col min="17" max="17" width="13" style="36" bestFit="1" customWidth="1"/>
    <col min="18" max="16384" width="8.83203125" style="11"/>
  </cols>
  <sheetData>
    <row r="1" spans="1:17" ht="30" customHeight="1" x14ac:dyDescent="0.2">
      <c r="A1" s="21" t="s">
        <v>416</v>
      </c>
      <c r="B1" s="21" t="s">
        <v>98</v>
      </c>
      <c r="C1" s="21" t="s">
        <v>99</v>
      </c>
      <c r="D1" s="21" t="s">
        <v>417</v>
      </c>
      <c r="E1" s="113" t="s">
        <v>101</v>
      </c>
      <c r="F1" s="113" t="s">
        <v>549</v>
      </c>
      <c r="G1" s="114" t="s">
        <v>103</v>
      </c>
      <c r="H1" s="114" t="s">
        <v>548</v>
      </c>
      <c r="I1" s="17" t="s">
        <v>105</v>
      </c>
      <c r="J1" s="17" t="s">
        <v>106</v>
      </c>
      <c r="K1" s="17" t="s">
        <v>107</v>
      </c>
      <c r="L1" s="17" t="s">
        <v>108</v>
      </c>
      <c r="M1" s="19" t="s">
        <v>420</v>
      </c>
      <c r="N1" s="17" t="s">
        <v>110</v>
      </c>
      <c r="O1" s="17" t="s">
        <v>111</v>
      </c>
      <c r="P1" s="17" t="s">
        <v>112</v>
      </c>
      <c r="Q1" s="21" t="s">
        <v>113</v>
      </c>
    </row>
    <row r="2" spans="1:17" ht="30" customHeight="1" x14ac:dyDescent="0.2">
      <c r="A2" s="77" t="s">
        <v>450</v>
      </c>
      <c r="B2" s="37" t="s">
        <v>554</v>
      </c>
      <c r="C2" s="78" t="s">
        <v>451</v>
      </c>
      <c r="D2" s="79" t="s">
        <v>423</v>
      </c>
      <c r="E2" s="80" t="s">
        <v>423</v>
      </c>
      <c r="F2" s="80" t="s">
        <v>423</v>
      </c>
      <c r="G2" s="80" t="s">
        <v>423</v>
      </c>
      <c r="H2" s="80" t="s">
        <v>423</v>
      </c>
      <c r="I2" s="82"/>
      <c r="J2" s="83"/>
      <c r="K2" s="83"/>
      <c r="L2" s="84"/>
      <c r="M2" s="80"/>
      <c r="N2" s="83"/>
      <c r="O2" s="83"/>
      <c r="P2" s="83"/>
      <c r="Q2" s="81"/>
    </row>
    <row r="3" spans="1:17" ht="30" customHeight="1" x14ac:dyDescent="0.2">
      <c r="A3" s="85" t="s">
        <v>452</v>
      </c>
      <c r="B3" s="37" t="s">
        <v>554</v>
      </c>
      <c r="C3" s="86" t="s">
        <v>273</v>
      </c>
      <c r="D3" s="87" t="s">
        <v>451</v>
      </c>
      <c r="E3" s="88">
        <f>SUM(E4:E12)</f>
        <v>55</v>
      </c>
      <c r="F3" s="88">
        <f t="shared" ref="F3:H3" si="0">SUM(F4:F12)</f>
        <v>18</v>
      </c>
      <c r="G3" s="88">
        <f t="shared" si="0"/>
        <v>5</v>
      </c>
      <c r="H3" s="88">
        <f t="shared" si="0"/>
        <v>22</v>
      </c>
      <c r="I3" s="90"/>
      <c r="J3" s="91"/>
      <c r="K3" s="91"/>
      <c r="L3" s="92"/>
      <c r="M3" s="88"/>
      <c r="N3" s="179"/>
      <c r="O3" s="179"/>
      <c r="P3" s="179"/>
      <c r="Q3" s="89"/>
    </row>
    <row r="4" spans="1:17" ht="30" customHeight="1" x14ac:dyDescent="0.2">
      <c r="A4" s="60" t="s">
        <v>270</v>
      </c>
      <c r="B4" s="37" t="s">
        <v>453</v>
      </c>
      <c r="C4" s="21" t="s">
        <v>272</v>
      </c>
      <c r="D4" s="23" t="s">
        <v>273</v>
      </c>
      <c r="E4" s="19">
        <f t="shared" ref="E4:E12" si="1">M4</f>
        <v>6</v>
      </c>
      <c r="F4" s="17">
        <v>2</v>
      </c>
      <c r="G4" s="17">
        <v>0</v>
      </c>
      <c r="H4" s="17">
        <v>2</v>
      </c>
      <c r="I4" s="24"/>
      <c r="J4" s="41"/>
      <c r="K4" s="41"/>
      <c r="L4" s="42" t="s">
        <v>118</v>
      </c>
      <c r="M4" s="19">
        <v>6</v>
      </c>
      <c r="N4" s="17"/>
      <c r="O4" s="17"/>
      <c r="P4" s="17"/>
      <c r="Q4" s="21" t="s">
        <v>274</v>
      </c>
    </row>
    <row r="5" spans="1:17" ht="30" customHeight="1" x14ac:dyDescent="0.2">
      <c r="A5" s="60" t="s">
        <v>275</v>
      </c>
      <c r="B5" s="37" t="s">
        <v>454</v>
      </c>
      <c r="C5" s="21" t="s">
        <v>277</v>
      </c>
      <c r="D5" s="23" t="s">
        <v>273</v>
      </c>
      <c r="E5" s="19">
        <f t="shared" si="1"/>
        <v>6</v>
      </c>
      <c r="F5" s="17">
        <v>2</v>
      </c>
      <c r="G5" s="17">
        <v>0</v>
      </c>
      <c r="H5" s="17">
        <v>2</v>
      </c>
      <c r="I5" s="24"/>
      <c r="J5" s="41"/>
      <c r="K5" s="41"/>
      <c r="L5" s="42" t="s">
        <v>118</v>
      </c>
      <c r="M5" s="19">
        <v>6</v>
      </c>
      <c r="N5" s="17"/>
      <c r="O5" s="17"/>
      <c r="P5" s="17"/>
      <c r="Q5" s="21" t="s">
        <v>278</v>
      </c>
    </row>
    <row r="6" spans="1:17" ht="30" customHeight="1" x14ac:dyDescent="0.2">
      <c r="A6" s="60" t="s">
        <v>279</v>
      </c>
      <c r="B6" s="37" t="s">
        <v>455</v>
      </c>
      <c r="C6" s="21" t="s">
        <v>281</v>
      </c>
      <c r="D6" s="23" t="s">
        <v>273</v>
      </c>
      <c r="E6" s="19">
        <f t="shared" si="1"/>
        <v>7</v>
      </c>
      <c r="F6" s="17">
        <v>2</v>
      </c>
      <c r="G6" s="17">
        <v>0</v>
      </c>
      <c r="H6" s="17">
        <v>2</v>
      </c>
      <c r="I6" s="24"/>
      <c r="J6" s="41"/>
      <c r="K6" s="41"/>
      <c r="L6" s="42" t="s">
        <v>118</v>
      </c>
      <c r="M6" s="19">
        <v>7</v>
      </c>
      <c r="N6" s="17"/>
      <c r="O6" s="17"/>
      <c r="P6" s="17"/>
      <c r="Q6" s="21" t="s">
        <v>282</v>
      </c>
    </row>
    <row r="7" spans="1:17" ht="30" customHeight="1" x14ac:dyDescent="0.2">
      <c r="A7" s="60" t="s">
        <v>283</v>
      </c>
      <c r="B7" s="37" t="s">
        <v>456</v>
      </c>
      <c r="C7" s="21" t="s">
        <v>285</v>
      </c>
      <c r="D7" s="23" t="s">
        <v>273</v>
      </c>
      <c r="E7" s="19">
        <f t="shared" si="1"/>
        <v>8</v>
      </c>
      <c r="F7" s="17">
        <v>2</v>
      </c>
      <c r="G7" s="17">
        <v>0</v>
      </c>
      <c r="H7" s="17">
        <v>2</v>
      </c>
      <c r="I7" s="24"/>
      <c r="J7" s="41"/>
      <c r="K7" s="41"/>
      <c r="L7" s="42" t="s">
        <v>118</v>
      </c>
      <c r="M7" s="19">
        <v>8</v>
      </c>
      <c r="N7" s="17"/>
      <c r="O7" s="17"/>
      <c r="P7" s="17"/>
      <c r="Q7" s="21" t="s">
        <v>286</v>
      </c>
    </row>
    <row r="8" spans="1:17" ht="30" customHeight="1" x14ac:dyDescent="0.2">
      <c r="A8" s="60" t="s">
        <v>287</v>
      </c>
      <c r="B8" s="37" t="s">
        <v>457</v>
      </c>
      <c r="C8" s="21" t="s">
        <v>289</v>
      </c>
      <c r="D8" s="23" t="s">
        <v>273</v>
      </c>
      <c r="E8" s="19">
        <f t="shared" si="1"/>
        <v>6</v>
      </c>
      <c r="F8" s="17">
        <v>2</v>
      </c>
      <c r="G8" s="17">
        <v>0</v>
      </c>
      <c r="H8" s="17">
        <v>2</v>
      </c>
      <c r="I8" s="24"/>
      <c r="J8" s="41"/>
      <c r="K8" s="41"/>
      <c r="L8" s="42" t="s">
        <v>118</v>
      </c>
      <c r="M8" s="19">
        <v>6</v>
      </c>
      <c r="N8" s="17"/>
      <c r="O8" s="17"/>
      <c r="P8" s="17"/>
      <c r="Q8" s="21" t="s">
        <v>290</v>
      </c>
    </row>
    <row r="9" spans="1:17" ht="30" customHeight="1" x14ac:dyDescent="0.2">
      <c r="A9" s="60" t="s">
        <v>291</v>
      </c>
      <c r="B9" s="37" t="s">
        <v>458</v>
      </c>
      <c r="C9" s="21" t="s">
        <v>293</v>
      </c>
      <c r="D9" s="23" t="s">
        <v>273</v>
      </c>
      <c r="E9" s="19">
        <f t="shared" si="1"/>
        <v>7</v>
      </c>
      <c r="F9" s="17">
        <v>2</v>
      </c>
      <c r="G9" s="17">
        <v>0</v>
      </c>
      <c r="H9" s="17">
        <v>2</v>
      </c>
      <c r="I9" s="24"/>
      <c r="J9" s="41"/>
      <c r="K9" s="41"/>
      <c r="L9" s="42" t="s">
        <v>118</v>
      </c>
      <c r="M9" s="19">
        <v>7</v>
      </c>
      <c r="N9" s="17"/>
      <c r="O9" s="17"/>
      <c r="P9" s="17"/>
      <c r="Q9" s="21" t="s">
        <v>294</v>
      </c>
    </row>
    <row r="10" spans="1:17" ht="30" customHeight="1" x14ac:dyDescent="0.2">
      <c r="A10" s="60" t="s">
        <v>295</v>
      </c>
      <c r="B10" s="37" t="s">
        <v>459</v>
      </c>
      <c r="C10" s="21" t="s">
        <v>297</v>
      </c>
      <c r="D10" s="23" t="s">
        <v>273</v>
      </c>
      <c r="E10" s="19">
        <f t="shared" si="1"/>
        <v>8</v>
      </c>
      <c r="F10" s="17">
        <v>2</v>
      </c>
      <c r="G10" s="17">
        <v>0</v>
      </c>
      <c r="H10" s="17">
        <v>2</v>
      </c>
      <c r="I10" s="24"/>
      <c r="J10" s="41"/>
      <c r="K10" s="41"/>
      <c r="L10" s="42" t="s">
        <v>118</v>
      </c>
      <c r="M10" s="19">
        <v>8</v>
      </c>
      <c r="N10" s="17"/>
      <c r="O10" s="17"/>
      <c r="P10" s="17"/>
      <c r="Q10" s="21" t="s">
        <v>298</v>
      </c>
    </row>
    <row r="11" spans="1:17" ht="30" customHeight="1" x14ac:dyDescent="0.2">
      <c r="A11" s="60" t="s">
        <v>299</v>
      </c>
      <c r="B11" s="37" t="s">
        <v>460</v>
      </c>
      <c r="C11" s="21" t="s">
        <v>301</v>
      </c>
      <c r="D11" s="23" t="s">
        <v>273</v>
      </c>
      <c r="E11" s="19">
        <f t="shared" si="1"/>
        <v>6</v>
      </c>
      <c r="F11" s="17">
        <v>2</v>
      </c>
      <c r="G11" s="17">
        <v>0</v>
      </c>
      <c r="H11" s="17">
        <v>2</v>
      </c>
      <c r="I11" s="24"/>
      <c r="J11" s="41"/>
      <c r="K11" s="41"/>
      <c r="L11" s="42" t="s">
        <v>118</v>
      </c>
      <c r="M11" s="19">
        <v>6</v>
      </c>
      <c r="N11" s="17"/>
      <c r="O11" s="17"/>
      <c r="P11" s="17"/>
      <c r="Q11" s="21" t="s">
        <v>290</v>
      </c>
    </row>
    <row r="12" spans="1:17" ht="30" customHeight="1" x14ac:dyDescent="0.2">
      <c r="A12" s="60" t="s">
        <v>302</v>
      </c>
      <c r="B12" s="37" t="s">
        <v>461</v>
      </c>
      <c r="C12" s="21" t="s">
        <v>304</v>
      </c>
      <c r="D12" s="23" t="s">
        <v>273</v>
      </c>
      <c r="E12" s="19">
        <f t="shared" si="1"/>
        <v>1</v>
      </c>
      <c r="F12" s="17">
        <v>2</v>
      </c>
      <c r="G12" s="17">
        <v>5</v>
      </c>
      <c r="H12" s="17">
        <v>6</v>
      </c>
      <c r="I12" s="24"/>
      <c r="J12" s="41"/>
      <c r="K12" s="41"/>
      <c r="L12" s="42" t="s">
        <v>118</v>
      </c>
      <c r="M12" s="19">
        <v>1</v>
      </c>
      <c r="N12" s="17"/>
      <c r="O12" s="17"/>
      <c r="P12" s="17"/>
      <c r="Q12" s="21" t="s">
        <v>305</v>
      </c>
    </row>
    <row r="13" spans="1:17" ht="30" customHeight="1" x14ac:dyDescent="0.2">
      <c r="A13" s="85" t="s">
        <v>462</v>
      </c>
      <c r="B13" s="37" t="s">
        <v>554</v>
      </c>
      <c r="C13" s="86" t="s">
        <v>463</v>
      </c>
      <c r="D13" s="87" t="s">
        <v>451</v>
      </c>
      <c r="E13" s="93">
        <f>SUM(E15:E22,E24:E32,E33,E35:E42)</f>
        <v>152</v>
      </c>
      <c r="F13" s="93">
        <f t="shared" ref="F13:H13" si="2">SUM(F15:F22,F24:F32,F33,F35:F42)</f>
        <v>176</v>
      </c>
      <c r="G13" s="93">
        <f t="shared" si="2"/>
        <v>115</v>
      </c>
      <c r="H13" s="93">
        <f t="shared" si="2"/>
        <v>157</v>
      </c>
      <c r="I13" s="95"/>
      <c r="J13" s="96"/>
      <c r="K13" s="96"/>
      <c r="L13" s="97"/>
      <c r="M13" s="93"/>
      <c r="N13" s="96"/>
      <c r="O13" s="96"/>
      <c r="P13" s="96"/>
      <c r="Q13" s="94"/>
    </row>
    <row r="14" spans="1:17" ht="30" customHeight="1" x14ac:dyDescent="0.2">
      <c r="A14" s="100" t="s">
        <v>464</v>
      </c>
      <c r="B14" s="37" t="s">
        <v>554</v>
      </c>
      <c r="C14" s="101" t="s">
        <v>309</v>
      </c>
      <c r="D14" s="102" t="s">
        <v>463</v>
      </c>
      <c r="E14" s="93">
        <f>SUM(E15:E22)</f>
        <v>48</v>
      </c>
      <c r="F14" s="93">
        <f t="shared" ref="F14:H14" si="3">SUM(F15:F22)</f>
        <v>54</v>
      </c>
      <c r="G14" s="93">
        <f t="shared" si="3"/>
        <v>20</v>
      </c>
      <c r="H14" s="93">
        <f t="shared" si="3"/>
        <v>42</v>
      </c>
      <c r="I14" s="95"/>
      <c r="J14" s="96"/>
      <c r="K14" s="96"/>
      <c r="L14" s="97"/>
      <c r="M14" s="93"/>
      <c r="N14" s="96"/>
      <c r="O14" s="96"/>
      <c r="P14" s="96"/>
      <c r="Q14" s="94"/>
    </row>
    <row r="15" spans="1:17" ht="30" customHeight="1" x14ac:dyDescent="0.2">
      <c r="A15" s="60" t="s">
        <v>306</v>
      </c>
      <c r="B15" s="37" t="s">
        <v>465</v>
      </c>
      <c r="C15" s="21" t="s">
        <v>308</v>
      </c>
      <c r="D15" s="23" t="s">
        <v>309</v>
      </c>
      <c r="E15" s="19">
        <f t="shared" ref="E15:E22" si="4">M15</f>
        <v>25</v>
      </c>
      <c r="F15" s="17">
        <v>10</v>
      </c>
      <c r="G15" s="17">
        <v>10</v>
      </c>
      <c r="H15" s="17">
        <v>8</v>
      </c>
      <c r="I15" s="24"/>
      <c r="J15" s="41"/>
      <c r="K15" s="41"/>
      <c r="L15" s="42" t="s">
        <v>118</v>
      </c>
      <c r="M15" s="19">
        <v>25</v>
      </c>
      <c r="N15" s="17"/>
      <c r="O15" s="17"/>
      <c r="P15" s="17"/>
      <c r="Q15" s="21" t="s">
        <v>310</v>
      </c>
    </row>
    <row r="16" spans="1:17" ht="30" customHeight="1" x14ac:dyDescent="0.2">
      <c r="A16" s="60" t="s">
        <v>311</v>
      </c>
      <c r="B16" s="37" t="s">
        <v>466</v>
      </c>
      <c r="C16" s="21" t="s">
        <v>313</v>
      </c>
      <c r="D16" s="23" t="s">
        <v>309</v>
      </c>
      <c r="E16" s="19">
        <f t="shared" si="4"/>
        <v>12</v>
      </c>
      <c r="F16" s="17">
        <v>7</v>
      </c>
      <c r="G16" s="17">
        <v>0</v>
      </c>
      <c r="H16" s="17">
        <v>5</v>
      </c>
      <c r="I16" s="24"/>
      <c r="J16" s="41"/>
      <c r="K16" s="41"/>
      <c r="L16" s="42" t="s">
        <v>118</v>
      </c>
      <c r="M16" s="19">
        <v>12</v>
      </c>
      <c r="N16" s="17"/>
      <c r="O16" s="17"/>
      <c r="P16" s="41"/>
      <c r="Q16" s="21" t="s">
        <v>314</v>
      </c>
    </row>
    <row r="17" spans="1:17" ht="30" customHeight="1" x14ac:dyDescent="0.2">
      <c r="A17" s="60" t="s">
        <v>315</v>
      </c>
      <c r="B17" s="37" t="s">
        <v>467</v>
      </c>
      <c r="C17" s="21" t="s">
        <v>317</v>
      </c>
      <c r="D17" s="23" t="s">
        <v>309</v>
      </c>
      <c r="E17" s="19">
        <f t="shared" si="4"/>
        <v>1</v>
      </c>
      <c r="F17" s="17">
        <v>7</v>
      </c>
      <c r="G17" s="17">
        <v>0</v>
      </c>
      <c r="H17" s="17">
        <v>5</v>
      </c>
      <c r="I17" s="24"/>
      <c r="J17" s="41"/>
      <c r="K17" s="41"/>
      <c r="L17" s="42" t="s">
        <v>118</v>
      </c>
      <c r="M17" s="19">
        <v>1</v>
      </c>
      <c r="N17" s="17"/>
      <c r="O17" s="17"/>
      <c r="P17" s="41"/>
      <c r="Q17" s="21" t="s">
        <v>318</v>
      </c>
    </row>
    <row r="18" spans="1:17" ht="30" customHeight="1" x14ac:dyDescent="0.2">
      <c r="A18" s="60" t="s">
        <v>319</v>
      </c>
      <c r="B18" s="37" t="s">
        <v>468</v>
      </c>
      <c r="C18" s="21" t="s">
        <v>321</v>
      </c>
      <c r="D18" s="23" t="s">
        <v>309</v>
      </c>
      <c r="E18" s="19">
        <f t="shared" si="4"/>
        <v>3</v>
      </c>
      <c r="F18" s="17">
        <v>8</v>
      </c>
      <c r="G18" s="17">
        <v>10</v>
      </c>
      <c r="H18" s="17">
        <v>9</v>
      </c>
      <c r="I18" s="24"/>
      <c r="J18" s="41"/>
      <c r="K18" s="41"/>
      <c r="L18" s="42" t="s">
        <v>118</v>
      </c>
      <c r="M18" s="19">
        <v>3</v>
      </c>
      <c r="N18" s="17"/>
      <c r="O18" s="17"/>
      <c r="P18" s="41"/>
      <c r="Q18" s="21" t="s">
        <v>322</v>
      </c>
    </row>
    <row r="19" spans="1:17" ht="30" customHeight="1" x14ac:dyDescent="0.2">
      <c r="A19" s="60" t="s">
        <v>323</v>
      </c>
      <c r="B19" s="37" t="s">
        <v>469</v>
      </c>
      <c r="C19" s="21" t="s">
        <v>325</v>
      </c>
      <c r="D19" s="23" t="s">
        <v>309</v>
      </c>
      <c r="E19" s="19">
        <f t="shared" si="4"/>
        <v>1</v>
      </c>
      <c r="F19" s="17">
        <v>7</v>
      </c>
      <c r="G19" s="17">
        <v>0</v>
      </c>
      <c r="H19" s="17">
        <v>5</v>
      </c>
      <c r="I19" s="24"/>
      <c r="J19" s="41"/>
      <c r="K19" s="41"/>
      <c r="L19" s="42" t="s">
        <v>118</v>
      </c>
      <c r="M19" s="19">
        <v>1</v>
      </c>
      <c r="N19" s="17"/>
      <c r="O19" s="17"/>
      <c r="P19" s="41"/>
      <c r="Q19" s="21" t="s">
        <v>326</v>
      </c>
    </row>
    <row r="20" spans="1:17" ht="30" customHeight="1" x14ac:dyDescent="0.2">
      <c r="A20" s="60" t="s">
        <v>327</v>
      </c>
      <c r="B20" s="37" t="s">
        <v>470</v>
      </c>
      <c r="C20" s="21" t="s">
        <v>329</v>
      </c>
      <c r="D20" s="23" t="s">
        <v>309</v>
      </c>
      <c r="E20" s="19">
        <f t="shared" si="4"/>
        <v>1</v>
      </c>
      <c r="F20" s="17">
        <v>7</v>
      </c>
      <c r="G20" s="17">
        <v>0</v>
      </c>
      <c r="H20" s="17">
        <v>5</v>
      </c>
      <c r="I20" s="24"/>
      <c r="J20" s="41"/>
      <c r="K20" s="41"/>
      <c r="L20" s="42" t="s">
        <v>118</v>
      </c>
      <c r="M20" s="19">
        <v>1</v>
      </c>
      <c r="N20" s="17"/>
      <c r="O20" s="17"/>
      <c r="P20" s="41"/>
      <c r="Q20" s="21" t="s">
        <v>326</v>
      </c>
    </row>
    <row r="21" spans="1:17" ht="30" customHeight="1" x14ac:dyDescent="0.2">
      <c r="A21" s="60" t="s">
        <v>330</v>
      </c>
      <c r="B21" s="37" t="s">
        <v>471</v>
      </c>
      <c r="C21" s="21" t="s">
        <v>332</v>
      </c>
      <c r="D21" s="23" t="s">
        <v>309</v>
      </c>
      <c r="E21" s="19">
        <f t="shared" si="4"/>
        <v>1</v>
      </c>
      <c r="F21" s="17">
        <v>4</v>
      </c>
      <c r="G21" s="17">
        <v>0</v>
      </c>
      <c r="H21" s="17">
        <v>3</v>
      </c>
      <c r="I21" s="24"/>
      <c r="J21" s="41"/>
      <c r="K21" s="41"/>
      <c r="L21" s="42" t="s">
        <v>118</v>
      </c>
      <c r="M21" s="19">
        <v>1</v>
      </c>
      <c r="N21" s="17"/>
      <c r="O21" s="17"/>
      <c r="P21" s="41"/>
      <c r="Q21" s="21" t="s">
        <v>326</v>
      </c>
    </row>
    <row r="22" spans="1:17" ht="30" customHeight="1" x14ac:dyDescent="0.2">
      <c r="A22" s="60" t="s">
        <v>333</v>
      </c>
      <c r="B22" s="37" t="s">
        <v>472</v>
      </c>
      <c r="C22" s="21" t="s">
        <v>335</v>
      </c>
      <c r="D22" s="23" t="s">
        <v>309</v>
      </c>
      <c r="E22" s="19">
        <f t="shared" si="4"/>
        <v>4</v>
      </c>
      <c r="F22" s="17">
        <v>4</v>
      </c>
      <c r="G22" s="17">
        <v>0</v>
      </c>
      <c r="H22" s="17">
        <v>2</v>
      </c>
      <c r="I22" s="24"/>
      <c r="J22" s="41"/>
      <c r="K22" s="41"/>
      <c r="L22" s="42" t="s">
        <v>118</v>
      </c>
      <c r="M22" s="19">
        <v>4</v>
      </c>
      <c r="N22" s="17"/>
      <c r="O22" s="17"/>
      <c r="P22" s="41"/>
      <c r="Q22" s="21" t="s">
        <v>336</v>
      </c>
    </row>
    <row r="23" spans="1:17" ht="30" customHeight="1" x14ac:dyDescent="0.2">
      <c r="A23" s="100" t="s">
        <v>473</v>
      </c>
      <c r="B23" s="37" t="s">
        <v>554</v>
      </c>
      <c r="C23" s="101" t="s">
        <v>338</v>
      </c>
      <c r="D23" s="102" t="s">
        <v>463</v>
      </c>
      <c r="E23" s="93">
        <f>SUM(E24:E33)</f>
        <v>47</v>
      </c>
      <c r="F23" s="93">
        <f t="shared" ref="F23:H23" si="5">SUM(F24:F33)</f>
        <v>57</v>
      </c>
      <c r="G23" s="93">
        <f t="shared" si="5"/>
        <v>55</v>
      </c>
      <c r="H23" s="93">
        <f t="shared" si="5"/>
        <v>61</v>
      </c>
      <c r="I23" s="95"/>
      <c r="J23" s="96"/>
      <c r="K23" s="96"/>
      <c r="L23" s="97"/>
      <c r="M23" s="93"/>
      <c r="N23" s="96"/>
      <c r="O23" s="96"/>
      <c r="P23" s="91"/>
      <c r="Q23" s="94"/>
    </row>
    <row r="24" spans="1:17" ht="30" customHeight="1" x14ac:dyDescent="0.2">
      <c r="A24" s="60" t="s">
        <v>0</v>
      </c>
      <c r="B24" s="37" t="s">
        <v>474</v>
      </c>
      <c r="C24" s="21" t="s">
        <v>337</v>
      </c>
      <c r="D24" s="23" t="s">
        <v>338</v>
      </c>
      <c r="E24" s="19">
        <f t="shared" ref="E24:E33" si="6">M24</f>
        <v>7</v>
      </c>
      <c r="F24" s="17">
        <v>10</v>
      </c>
      <c r="G24" s="17">
        <v>10</v>
      </c>
      <c r="H24" s="17">
        <v>9</v>
      </c>
      <c r="I24" s="24"/>
      <c r="J24" s="41"/>
      <c r="K24" s="41"/>
      <c r="L24" s="42" t="s">
        <v>118</v>
      </c>
      <c r="M24" s="19">
        <v>7</v>
      </c>
      <c r="N24" s="17"/>
      <c r="O24" s="17"/>
      <c r="P24" s="41"/>
      <c r="Q24" s="21" t="s">
        <v>339</v>
      </c>
    </row>
    <row r="25" spans="1:17" ht="30" customHeight="1" x14ac:dyDescent="0.2">
      <c r="A25" s="103" t="s">
        <v>2</v>
      </c>
      <c r="B25" s="37" t="s">
        <v>475</v>
      </c>
      <c r="C25" s="21" t="s">
        <v>340</v>
      </c>
      <c r="D25" s="23" t="s">
        <v>338</v>
      </c>
      <c r="E25" s="19">
        <f t="shared" si="6"/>
        <v>16</v>
      </c>
      <c r="F25" s="17">
        <v>9</v>
      </c>
      <c r="G25" s="17">
        <v>10</v>
      </c>
      <c r="H25" s="17">
        <v>9</v>
      </c>
      <c r="I25" s="24"/>
      <c r="J25" s="41"/>
      <c r="K25" s="41"/>
      <c r="L25" s="42" t="s">
        <v>118</v>
      </c>
      <c r="M25" s="19">
        <v>16</v>
      </c>
      <c r="N25" s="17"/>
      <c r="O25" s="17"/>
      <c r="P25" s="41"/>
      <c r="Q25" s="21" t="s">
        <v>341</v>
      </c>
    </row>
    <row r="26" spans="1:17" ht="30" customHeight="1" x14ac:dyDescent="0.2">
      <c r="A26" s="103" t="s">
        <v>4</v>
      </c>
      <c r="B26" s="37" t="s">
        <v>476</v>
      </c>
      <c r="C26" s="21" t="s">
        <v>342</v>
      </c>
      <c r="D26" s="23" t="s">
        <v>338</v>
      </c>
      <c r="E26" s="19">
        <f t="shared" si="6"/>
        <v>8</v>
      </c>
      <c r="F26" s="17">
        <v>9</v>
      </c>
      <c r="G26" s="17">
        <v>10</v>
      </c>
      <c r="H26" s="17">
        <v>9</v>
      </c>
      <c r="I26" s="24"/>
      <c r="J26" s="41"/>
      <c r="K26" s="41"/>
      <c r="L26" s="42" t="s">
        <v>118</v>
      </c>
      <c r="M26" s="19">
        <v>8</v>
      </c>
      <c r="N26" s="17"/>
      <c r="O26" s="17"/>
      <c r="P26" s="41"/>
      <c r="Q26" s="21" t="s">
        <v>343</v>
      </c>
    </row>
    <row r="27" spans="1:17" ht="30" customHeight="1" x14ac:dyDescent="0.2">
      <c r="A27" s="103" t="s">
        <v>6</v>
      </c>
      <c r="B27" s="37" t="s">
        <v>477</v>
      </c>
      <c r="C27" s="21" t="s">
        <v>344</v>
      </c>
      <c r="D27" s="23" t="s">
        <v>338</v>
      </c>
      <c r="E27" s="19">
        <f t="shared" si="6"/>
        <v>8</v>
      </c>
      <c r="F27" s="17">
        <v>10</v>
      </c>
      <c r="G27" s="17">
        <v>10</v>
      </c>
      <c r="H27" s="17">
        <v>9</v>
      </c>
      <c r="I27" s="24"/>
      <c r="J27" s="41"/>
      <c r="K27" s="41"/>
      <c r="L27" s="42" t="s">
        <v>118</v>
      </c>
      <c r="M27" s="19">
        <v>8</v>
      </c>
      <c r="N27" s="17"/>
      <c r="O27" s="17"/>
      <c r="P27" s="17"/>
      <c r="Q27" s="21" t="s">
        <v>345</v>
      </c>
    </row>
    <row r="28" spans="1:17" ht="30" customHeight="1" x14ac:dyDescent="0.2">
      <c r="A28" s="103" t="s">
        <v>8</v>
      </c>
      <c r="B28" s="37" t="s">
        <v>478</v>
      </c>
      <c r="C28" s="21" t="s">
        <v>346</v>
      </c>
      <c r="D28" s="23" t="s">
        <v>338</v>
      </c>
      <c r="E28" s="19">
        <f t="shared" si="6"/>
        <v>2</v>
      </c>
      <c r="F28" s="17">
        <v>8</v>
      </c>
      <c r="G28" s="17">
        <v>5</v>
      </c>
      <c r="H28" s="17">
        <v>6</v>
      </c>
      <c r="I28" s="24"/>
      <c r="J28" s="41"/>
      <c r="K28" s="41"/>
      <c r="L28" s="42" t="s">
        <v>118</v>
      </c>
      <c r="M28" s="19">
        <v>2</v>
      </c>
      <c r="N28" s="17"/>
      <c r="O28" s="17"/>
      <c r="P28" s="17"/>
      <c r="Q28" s="21" t="s">
        <v>347</v>
      </c>
    </row>
    <row r="29" spans="1:17" ht="30" customHeight="1" x14ac:dyDescent="0.2">
      <c r="A29" s="103" t="s">
        <v>10</v>
      </c>
      <c r="B29" s="37" t="s">
        <v>479</v>
      </c>
      <c r="C29" s="21" t="s">
        <v>348</v>
      </c>
      <c r="D29" s="23" t="s">
        <v>338</v>
      </c>
      <c r="E29" s="19">
        <f t="shared" si="6"/>
        <v>1</v>
      </c>
      <c r="F29" s="17">
        <v>3</v>
      </c>
      <c r="G29" s="17">
        <v>5</v>
      </c>
      <c r="H29" s="17">
        <v>3</v>
      </c>
      <c r="I29" s="24"/>
      <c r="J29" s="41"/>
      <c r="K29" s="41"/>
      <c r="L29" s="42" t="s">
        <v>118</v>
      </c>
      <c r="M29" s="19">
        <v>1</v>
      </c>
      <c r="N29" s="17"/>
      <c r="O29" s="17"/>
      <c r="P29" s="17"/>
      <c r="Q29" s="21" t="s">
        <v>349</v>
      </c>
    </row>
    <row r="30" spans="1:17" ht="30" customHeight="1" x14ac:dyDescent="0.2">
      <c r="A30" s="103" t="s">
        <v>12</v>
      </c>
      <c r="B30" s="37" t="s">
        <v>480</v>
      </c>
      <c r="C30" s="21" t="s">
        <v>350</v>
      </c>
      <c r="D30" s="23" t="s">
        <v>338</v>
      </c>
      <c r="E30" s="19">
        <f t="shared" si="6"/>
        <v>1</v>
      </c>
      <c r="F30" s="17">
        <v>2</v>
      </c>
      <c r="G30" s="17">
        <v>0</v>
      </c>
      <c r="H30" s="17">
        <v>3</v>
      </c>
      <c r="I30" s="24"/>
      <c r="J30" s="41"/>
      <c r="K30" s="41"/>
      <c r="L30" s="42" t="s">
        <v>118</v>
      </c>
      <c r="M30" s="19">
        <v>1</v>
      </c>
      <c r="N30" s="17"/>
      <c r="O30" s="17"/>
      <c r="P30" s="17"/>
      <c r="Q30" s="21" t="s">
        <v>351</v>
      </c>
    </row>
    <row r="31" spans="1:17" ht="30" customHeight="1" x14ac:dyDescent="0.2">
      <c r="A31" s="103" t="s">
        <v>14</v>
      </c>
      <c r="B31" s="37" t="s">
        <v>481</v>
      </c>
      <c r="C31" s="21" t="s">
        <v>352</v>
      </c>
      <c r="D31" s="23" t="s">
        <v>338</v>
      </c>
      <c r="E31" s="19">
        <f t="shared" si="6"/>
        <v>2</v>
      </c>
      <c r="F31" s="17">
        <v>2</v>
      </c>
      <c r="G31" s="17">
        <v>5</v>
      </c>
      <c r="H31" s="17">
        <v>7</v>
      </c>
      <c r="I31" s="24"/>
      <c r="J31" s="41"/>
      <c r="K31" s="41"/>
      <c r="L31" s="42" t="s">
        <v>118</v>
      </c>
      <c r="M31" s="19">
        <v>2</v>
      </c>
      <c r="N31" s="17"/>
      <c r="O31" s="17"/>
      <c r="P31" s="17"/>
      <c r="Q31" s="21" t="s">
        <v>353</v>
      </c>
    </row>
    <row r="32" spans="1:17" ht="30" customHeight="1" x14ac:dyDescent="0.2">
      <c r="A32" s="103" t="s">
        <v>16</v>
      </c>
      <c r="B32" s="37" t="s">
        <v>482</v>
      </c>
      <c r="C32" s="21" t="s">
        <v>354</v>
      </c>
      <c r="D32" s="23" t="s">
        <v>338</v>
      </c>
      <c r="E32" s="19">
        <f t="shared" si="6"/>
        <v>1</v>
      </c>
      <c r="F32" s="17">
        <v>2</v>
      </c>
      <c r="G32" s="17">
        <v>0</v>
      </c>
      <c r="H32" s="17">
        <v>3</v>
      </c>
      <c r="I32" s="24"/>
      <c r="J32" s="41"/>
      <c r="K32" s="41"/>
      <c r="L32" s="42" t="s">
        <v>118</v>
      </c>
      <c r="M32" s="19">
        <v>1</v>
      </c>
      <c r="N32" s="17"/>
      <c r="O32" s="17"/>
      <c r="P32" s="17"/>
      <c r="Q32" s="21" t="s">
        <v>355</v>
      </c>
    </row>
    <row r="33" spans="1:17" ht="30" customHeight="1" x14ac:dyDescent="0.2">
      <c r="A33" s="103" t="s">
        <v>18</v>
      </c>
      <c r="B33" s="37" t="s">
        <v>483</v>
      </c>
      <c r="C33" s="21" t="s">
        <v>356</v>
      </c>
      <c r="D33" s="23" t="s">
        <v>338</v>
      </c>
      <c r="E33" s="19">
        <f t="shared" si="6"/>
        <v>1</v>
      </c>
      <c r="F33" s="17">
        <v>2</v>
      </c>
      <c r="G33" s="17">
        <v>0</v>
      </c>
      <c r="H33" s="17">
        <v>3</v>
      </c>
      <c r="I33" s="24"/>
      <c r="J33" s="41"/>
      <c r="K33" s="41"/>
      <c r="L33" s="42" t="s">
        <v>118</v>
      </c>
      <c r="M33" s="19">
        <v>1</v>
      </c>
      <c r="N33" s="17"/>
      <c r="O33" s="17"/>
      <c r="P33" s="17"/>
      <c r="Q33" s="21" t="s">
        <v>357</v>
      </c>
    </row>
    <row r="34" spans="1:17" ht="30" customHeight="1" x14ac:dyDescent="0.2">
      <c r="A34" s="100" t="s">
        <v>484</v>
      </c>
      <c r="B34" s="37" t="s">
        <v>554</v>
      </c>
      <c r="C34" s="101" t="s">
        <v>359</v>
      </c>
      <c r="D34" s="102" t="s">
        <v>463</v>
      </c>
      <c r="E34" s="104">
        <f>SUM(E35:E42)</f>
        <v>57</v>
      </c>
      <c r="F34" s="104">
        <f t="shared" ref="F34:H34" si="7">SUM(F35:F42)</f>
        <v>65</v>
      </c>
      <c r="G34" s="104">
        <f t="shared" si="7"/>
        <v>40</v>
      </c>
      <c r="H34" s="104">
        <f t="shared" si="7"/>
        <v>54</v>
      </c>
      <c r="I34" s="106"/>
      <c r="J34" s="107"/>
      <c r="K34" s="107"/>
      <c r="L34" s="108"/>
      <c r="M34" s="104"/>
      <c r="N34" s="107"/>
      <c r="O34" s="107"/>
      <c r="P34" s="107"/>
      <c r="Q34" s="105"/>
    </row>
    <row r="35" spans="1:17" ht="30" customHeight="1" x14ac:dyDescent="0.2">
      <c r="A35" s="103" t="s">
        <v>20</v>
      </c>
      <c r="B35" s="37" t="s">
        <v>485</v>
      </c>
      <c r="C35" s="21" t="s">
        <v>358</v>
      </c>
      <c r="D35" s="23" t="s">
        <v>359</v>
      </c>
      <c r="E35" s="19">
        <f>M35</f>
        <v>17</v>
      </c>
      <c r="F35" s="17">
        <v>10</v>
      </c>
      <c r="G35" s="17">
        <v>10</v>
      </c>
      <c r="H35" s="17">
        <v>10</v>
      </c>
      <c r="I35" s="24"/>
      <c r="J35" s="41"/>
      <c r="K35" s="41"/>
      <c r="L35" s="42" t="s">
        <v>118</v>
      </c>
      <c r="M35" s="19">
        <v>17</v>
      </c>
      <c r="N35" s="17"/>
      <c r="O35" s="17"/>
      <c r="P35" s="17"/>
      <c r="Q35" s="21" t="s">
        <v>360</v>
      </c>
    </row>
    <row r="36" spans="1:17" ht="30" customHeight="1" x14ac:dyDescent="0.2">
      <c r="A36" s="103" t="s">
        <v>22</v>
      </c>
      <c r="B36" s="37" t="s">
        <v>486</v>
      </c>
      <c r="C36" s="21" t="s">
        <v>361</v>
      </c>
      <c r="D36" s="23" t="s">
        <v>359</v>
      </c>
      <c r="E36" s="19">
        <f>M36</f>
        <v>5</v>
      </c>
      <c r="F36" s="17">
        <v>9</v>
      </c>
      <c r="G36" s="17">
        <v>0</v>
      </c>
      <c r="H36" s="17">
        <v>5</v>
      </c>
      <c r="I36" s="24"/>
      <c r="J36" s="41"/>
      <c r="K36" s="41"/>
      <c r="L36" s="42" t="s">
        <v>118</v>
      </c>
      <c r="M36" s="19">
        <v>5</v>
      </c>
      <c r="N36" s="17"/>
      <c r="O36" s="17"/>
      <c r="P36" s="17"/>
      <c r="Q36" s="21" t="s">
        <v>362</v>
      </c>
    </row>
    <row r="37" spans="1:17" ht="30" customHeight="1" x14ac:dyDescent="0.2">
      <c r="A37" s="103" t="s">
        <v>24</v>
      </c>
      <c r="B37" s="37" t="s">
        <v>487</v>
      </c>
      <c r="C37" s="21" t="s">
        <v>363</v>
      </c>
      <c r="D37" s="23" t="s">
        <v>359</v>
      </c>
      <c r="E37" s="19">
        <f>M37</f>
        <v>5</v>
      </c>
      <c r="F37" s="17">
        <v>8</v>
      </c>
      <c r="G37" s="17">
        <v>0</v>
      </c>
      <c r="H37" s="17">
        <v>5</v>
      </c>
      <c r="I37" s="24"/>
      <c r="J37" s="41"/>
      <c r="K37" s="41"/>
      <c r="L37" s="42" t="s">
        <v>118</v>
      </c>
      <c r="M37" s="19">
        <v>5</v>
      </c>
      <c r="N37" s="17"/>
      <c r="O37" s="17"/>
      <c r="P37" s="17"/>
      <c r="Q37" s="21" t="s">
        <v>362</v>
      </c>
    </row>
    <row r="38" spans="1:17" ht="30" customHeight="1" x14ac:dyDescent="0.2">
      <c r="A38" s="103" t="s">
        <v>26</v>
      </c>
      <c r="B38" s="37" t="s">
        <v>488</v>
      </c>
      <c r="C38" s="21" t="s">
        <v>364</v>
      </c>
      <c r="D38" s="23" t="s">
        <v>359</v>
      </c>
      <c r="E38" s="19">
        <f>M38</f>
        <v>12</v>
      </c>
      <c r="F38" s="17">
        <v>10</v>
      </c>
      <c r="G38" s="17">
        <v>10</v>
      </c>
      <c r="H38" s="17">
        <v>8</v>
      </c>
      <c r="I38" s="24"/>
      <c r="J38" s="41"/>
      <c r="K38" s="41"/>
      <c r="L38" s="42" t="s">
        <v>118</v>
      </c>
      <c r="M38" s="19">
        <v>12</v>
      </c>
      <c r="N38" s="17"/>
      <c r="O38" s="17"/>
      <c r="P38" s="17"/>
      <c r="Q38" s="21" t="s">
        <v>365</v>
      </c>
    </row>
    <row r="39" spans="1:17" ht="30" customHeight="1" x14ac:dyDescent="0.2">
      <c r="A39" s="103" t="s">
        <v>28</v>
      </c>
      <c r="B39" s="37" t="s">
        <v>489</v>
      </c>
      <c r="C39" s="21" t="s">
        <v>366</v>
      </c>
      <c r="D39" s="23" t="s">
        <v>359</v>
      </c>
      <c r="E39" s="19">
        <f>M39</f>
        <v>9</v>
      </c>
      <c r="F39" s="17">
        <v>7</v>
      </c>
      <c r="G39" s="17">
        <v>10</v>
      </c>
      <c r="H39" s="17">
        <v>8</v>
      </c>
      <c r="I39" s="24"/>
      <c r="J39" s="41"/>
      <c r="K39" s="41"/>
      <c r="L39" s="42" t="s">
        <v>118</v>
      </c>
      <c r="M39" s="19">
        <v>9</v>
      </c>
      <c r="N39" s="17"/>
      <c r="O39" s="17"/>
      <c r="P39" s="17"/>
      <c r="Q39" s="21" t="s">
        <v>367</v>
      </c>
    </row>
    <row r="40" spans="1:17" ht="30" customHeight="1" x14ac:dyDescent="0.2">
      <c r="A40" s="103" t="s">
        <v>30</v>
      </c>
      <c r="B40" s="37" t="s">
        <v>490</v>
      </c>
      <c r="C40" s="21" t="s">
        <v>368</v>
      </c>
      <c r="D40" s="23" t="s">
        <v>359</v>
      </c>
      <c r="E40" s="19">
        <v>4</v>
      </c>
      <c r="F40" s="17">
        <v>10</v>
      </c>
      <c r="G40" s="17">
        <v>5</v>
      </c>
      <c r="H40" s="17">
        <v>7</v>
      </c>
      <c r="I40" s="24"/>
      <c r="J40" s="41"/>
      <c r="K40" s="41"/>
      <c r="L40" s="42" t="s">
        <v>118</v>
      </c>
      <c r="M40" s="19">
        <v>2</v>
      </c>
      <c r="N40" s="17"/>
      <c r="O40" s="17"/>
      <c r="P40" s="17"/>
      <c r="Q40" s="21" t="s">
        <v>369</v>
      </c>
    </row>
    <row r="41" spans="1:17" ht="30" customHeight="1" x14ac:dyDescent="0.2">
      <c r="A41" s="103" t="s">
        <v>32</v>
      </c>
      <c r="B41" s="37" t="s">
        <v>491</v>
      </c>
      <c r="C41" s="21" t="s">
        <v>370</v>
      </c>
      <c r="D41" s="23" t="s">
        <v>359</v>
      </c>
      <c r="E41" s="19">
        <v>4</v>
      </c>
      <c r="F41" s="17">
        <v>7</v>
      </c>
      <c r="G41" s="17">
        <v>5</v>
      </c>
      <c r="H41" s="17">
        <v>7</v>
      </c>
      <c r="I41" s="24"/>
      <c r="J41" s="41"/>
      <c r="K41" s="41"/>
      <c r="L41" s="42" t="s">
        <v>118</v>
      </c>
      <c r="M41" s="19"/>
      <c r="N41" s="17"/>
      <c r="O41" s="17"/>
      <c r="P41" s="17"/>
      <c r="Q41" s="21"/>
    </row>
    <row r="42" spans="1:17" ht="30" customHeight="1" x14ac:dyDescent="0.2">
      <c r="A42" s="103" t="s">
        <v>34</v>
      </c>
      <c r="B42" s="37" t="s">
        <v>492</v>
      </c>
      <c r="C42" s="21" t="s">
        <v>371</v>
      </c>
      <c r="D42" s="23" t="s">
        <v>359</v>
      </c>
      <c r="E42" s="19">
        <f>M42</f>
        <v>1</v>
      </c>
      <c r="F42" s="17">
        <v>4</v>
      </c>
      <c r="G42" s="17">
        <v>0</v>
      </c>
      <c r="H42" s="17">
        <v>4</v>
      </c>
      <c r="I42" s="24"/>
      <c r="J42" s="41"/>
      <c r="K42" s="41"/>
      <c r="L42" s="42" t="s">
        <v>118</v>
      </c>
      <c r="M42" s="19">
        <v>1</v>
      </c>
      <c r="N42" s="17"/>
      <c r="O42" s="17"/>
      <c r="P42" s="17"/>
      <c r="Q42" s="21" t="s">
        <v>372</v>
      </c>
    </row>
    <row r="43" spans="1:17" ht="30" customHeight="1" x14ac:dyDescent="0.2">
      <c r="A43" s="85" t="s">
        <v>493</v>
      </c>
      <c r="B43" s="37" t="s">
        <v>554</v>
      </c>
      <c r="C43" s="86" t="s">
        <v>374</v>
      </c>
      <c r="D43" s="87" t="s">
        <v>451</v>
      </c>
      <c r="E43" s="88">
        <f>SUM(E44:E50)</f>
        <v>33</v>
      </c>
      <c r="F43" s="88">
        <f t="shared" ref="F43:H43" si="8">SUM(F44:F50)</f>
        <v>50</v>
      </c>
      <c r="G43" s="88">
        <f t="shared" si="8"/>
        <v>35</v>
      </c>
      <c r="H43" s="88">
        <f t="shared" si="8"/>
        <v>51</v>
      </c>
      <c r="I43" s="90"/>
      <c r="J43" s="91"/>
      <c r="K43" s="91"/>
      <c r="L43" s="92"/>
      <c r="M43" s="88"/>
      <c r="N43" s="179"/>
      <c r="O43" s="179"/>
      <c r="P43" s="179"/>
      <c r="Q43" s="89"/>
    </row>
    <row r="44" spans="1:17" ht="30" customHeight="1" x14ac:dyDescent="0.2">
      <c r="A44" s="60" t="s">
        <v>36</v>
      </c>
      <c r="B44" s="37" t="s">
        <v>494</v>
      </c>
      <c r="C44" s="21" t="s">
        <v>373</v>
      </c>
      <c r="D44" s="23" t="s">
        <v>374</v>
      </c>
      <c r="E44" s="19">
        <f t="shared" ref="E44:E50" si="9">M44</f>
        <v>10</v>
      </c>
      <c r="F44" s="17">
        <v>9</v>
      </c>
      <c r="G44" s="17">
        <v>5</v>
      </c>
      <c r="H44" s="17">
        <v>7</v>
      </c>
      <c r="I44" s="24"/>
      <c r="J44" s="41"/>
      <c r="K44" s="41"/>
      <c r="L44" s="42" t="s">
        <v>118</v>
      </c>
      <c r="M44" s="19">
        <v>10</v>
      </c>
      <c r="N44" s="17"/>
      <c r="O44" s="17"/>
      <c r="P44" s="17"/>
      <c r="Q44" s="21" t="s">
        <v>375</v>
      </c>
    </row>
    <row r="45" spans="1:17" ht="30" customHeight="1" x14ac:dyDescent="0.2">
      <c r="A45" s="103" t="s">
        <v>38</v>
      </c>
      <c r="B45" s="37" t="s">
        <v>495</v>
      </c>
      <c r="C45" s="21" t="s">
        <v>376</v>
      </c>
      <c r="D45" s="23" t="s">
        <v>374</v>
      </c>
      <c r="E45" s="19">
        <f t="shared" si="9"/>
        <v>5</v>
      </c>
      <c r="F45" s="17">
        <v>9</v>
      </c>
      <c r="G45" s="17">
        <v>5</v>
      </c>
      <c r="H45" s="17">
        <v>7</v>
      </c>
      <c r="I45" s="24"/>
      <c r="J45" s="41"/>
      <c r="K45" s="41"/>
      <c r="L45" s="42" t="s">
        <v>118</v>
      </c>
      <c r="M45" s="19">
        <v>5</v>
      </c>
      <c r="N45" s="17"/>
      <c r="O45" s="17"/>
      <c r="P45" s="17"/>
      <c r="Q45" s="21" t="s">
        <v>377</v>
      </c>
    </row>
    <row r="46" spans="1:17" ht="30" customHeight="1" x14ac:dyDescent="0.2">
      <c r="A46" s="103" t="s">
        <v>40</v>
      </c>
      <c r="B46" s="37" t="s">
        <v>496</v>
      </c>
      <c r="C46" s="21" t="s">
        <v>378</v>
      </c>
      <c r="D46" s="23" t="s">
        <v>374</v>
      </c>
      <c r="E46" s="19">
        <f t="shared" si="9"/>
        <v>6</v>
      </c>
      <c r="F46" s="17">
        <v>8</v>
      </c>
      <c r="G46" s="17">
        <v>10</v>
      </c>
      <c r="H46" s="17">
        <v>9</v>
      </c>
      <c r="I46" s="24"/>
      <c r="J46" s="41"/>
      <c r="K46" s="41"/>
      <c r="L46" s="42" t="s">
        <v>118</v>
      </c>
      <c r="M46" s="19">
        <v>6</v>
      </c>
      <c r="N46" s="17"/>
      <c r="O46" s="17"/>
      <c r="P46" s="17"/>
      <c r="Q46" s="21" t="s">
        <v>379</v>
      </c>
    </row>
    <row r="47" spans="1:17" ht="30" customHeight="1" x14ac:dyDescent="0.2">
      <c r="A47" s="103" t="s">
        <v>42</v>
      </c>
      <c r="B47" s="21" t="s">
        <v>550</v>
      </c>
      <c r="C47" s="21" t="s">
        <v>380</v>
      </c>
      <c r="D47" s="23" t="s">
        <v>374</v>
      </c>
      <c r="E47" s="19">
        <f t="shared" si="9"/>
        <v>4</v>
      </c>
      <c r="F47" s="17">
        <v>8</v>
      </c>
      <c r="G47" s="17">
        <v>5</v>
      </c>
      <c r="H47" s="17">
        <v>8</v>
      </c>
      <c r="I47" s="24"/>
      <c r="J47" s="41"/>
      <c r="K47" s="41"/>
      <c r="L47" s="42" t="s">
        <v>118</v>
      </c>
      <c r="M47" s="19">
        <v>4</v>
      </c>
      <c r="N47" s="17"/>
      <c r="O47" s="17"/>
      <c r="P47" s="17"/>
      <c r="Q47" s="21" t="s">
        <v>381</v>
      </c>
    </row>
    <row r="48" spans="1:17" ht="30" customHeight="1" x14ac:dyDescent="0.2">
      <c r="A48" s="103" t="s">
        <v>44</v>
      </c>
      <c r="B48" s="21" t="s">
        <v>551</v>
      </c>
      <c r="C48" s="21" t="s">
        <v>382</v>
      </c>
      <c r="D48" s="23" t="s">
        <v>374</v>
      </c>
      <c r="E48" s="19">
        <f t="shared" si="9"/>
        <v>5</v>
      </c>
      <c r="F48" s="17">
        <v>8</v>
      </c>
      <c r="G48" s="17">
        <v>5</v>
      </c>
      <c r="H48" s="17">
        <v>8</v>
      </c>
      <c r="I48" s="24"/>
      <c r="J48" s="41"/>
      <c r="K48" s="41"/>
      <c r="L48" s="42" t="s">
        <v>118</v>
      </c>
      <c r="M48" s="19">
        <v>5</v>
      </c>
      <c r="N48" s="17"/>
      <c r="O48" s="17"/>
      <c r="P48" s="17"/>
      <c r="Q48" s="21" t="s">
        <v>383</v>
      </c>
    </row>
    <row r="49" spans="1:17" ht="30" customHeight="1" x14ac:dyDescent="0.2">
      <c r="A49" s="103" t="s">
        <v>46</v>
      </c>
      <c r="B49" s="21" t="s">
        <v>552</v>
      </c>
      <c r="C49" s="21" t="s">
        <v>384</v>
      </c>
      <c r="D49" s="23" t="s">
        <v>374</v>
      </c>
      <c r="E49" s="19">
        <f t="shared" si="9"/>
        <v>1</v>
      </c>
      <c r="F49" s="17">
        <v>6</v>
      </c>
      <c r="G49" s="17">
        <v>5</v>
      </c>
      <c r="H49" s="17">
        <v>8</v>
      </c>
      <c r="I49" s="24"/>
      <c r="J49" s="41"/>
      <c r="K49" s="41"/>
      <c r="L49" s="42" t="s">
        <v>118</v>
      </c>
      <c r="M49" s="19">
        <v>1</v>
      </c>
      <c r="N49" s="17"/>
      <c r="O49" s="17"/>
      <c r="P49" s="17"/>
      <c r="Q49" s="21" t="s">
        <v>385</v>
      </c>
    </row>
    <row r="50" spans="1:17" ht="46.5" customHeight="1" x14ac:dyDescent="0.2">
      <c r="A50" s="103" t="s">
        <v>48</v>
      </c>
      <c r="B50" s="21" t="s">
        <v>553</v>
      </c>
      <c r="C50" s="21" t="s">
        <v>386</v>
      </c>
      <c r="D50" s="23" t="s">
        <v>374</v>
      </c>
      <c r="E50" s="19">
        <f t="shared" si="9"/>
        <v>2</v>
      </c>
      <c r="F50" s="17">
        <v>2</v>
      </c>
      <c r="G50" s="17">
        <v>0</v>
      </c>
      <c r="H50" s="17">
        <v>4</v>
      </c>
      <c r="I50" s="24"/>
      <c r="J50" s="41"/>
      <c r="K50" s="41"/>
      <c r="L50" s="42" t="s">
        <v>118</v>
      </c>
      <c r="M50" s="19">
        <v>2</v>
      </c>
      <c r="N50" s="17"/>
      <c r="O50" s="17"/>
      <c r="P50" s="17"/>
      <c r="Q50" s="21" t="s">
        <v>387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R29"/>
  <sheetViews>
    <sheetView workbookViewId="0">
      <selection activeCell="B26" sqref="B26"/>
    </sheetView>
  </sheetViews>
  <sheetFormatPr baseColWidth="10" defaultColWidth="8.83203125" defaultRowHeight="15" x14ac:dyDescent="0.2"/>
  <cols>
    <col min="1" max="1" width="21.5" style="36" bestFit="1" customWidth="1"/>
    <col min="2" max="2" width="52.1640625" style="2" bestFit="1" customWidth="1"/>
    <col min="3" max="4" width="13" style="36" bestFit="1" customWidth="1"/>
    <col min="5" max="5" width="13" style="62" bestFit="1" customWidth="1"/>
    <col min="6" max="8" width="13" style="36" bestFit="1" customWidth="1"/>
    <col min="9" max="12" width="13" style="62" bestFit="1" customWidth="1"/>
    <col min="13" max="16" width="13" style="76" bestFit="1" customWidth="1"/>
    <col min="17" max="17" width="13" style="2" bestFit="1" customWidth="1"/>
    <col min="18" max="18" width="13" bestFit="1" customWidth="1"/>
  </cols>
  <sheetData>
    <row r="1" spans="1:17" ht="36" customHeight="1" x14ac:dyDescent="0.2">
      <c r="A1" s="21" t="s">
        <v>416</v>
      </c>
      <c r="B1" s="32" t="s">
        <v>98</v>
      </c>
      <c r="C1" s="21" t="s">
        <v>99</v>
      </c>
      <c r="D1" s="21" t="s">
        <v>417</v>
      </c>
      <c r="E1" s="113" t="s">
        <v>101</v>
      </c>
      <c r="F1" s="113" t="s">
        <v>549</v>
      </c>
      <c r="G1" s="114" t="s">
        <v>103</v>
      </c>
      <c r="H1" s="114" t="s">
        <v>548</v>
      </c>
      <c r="I1" s="17" t="s">
        <v>105</v>
      </c>
      <c r="J1" s="17" t="s">
        <v>106</v>
      </c>
      <c r="K1" s="17" t="s">
        <v>107</v>
      </c>
      <c r="L1" s="17" t="s">
        <v>108</v>
      </c>
      <c r="M1" s="65" t="s">
        <v>420</v>
      </c>
      <c r="N1" s="65" t="s">
        <v>110</v>
      </c>
      <c r="O1" s="65" t="s">
        <v>111</v>
      </c>
      <c r="P1" s="65" t="s">
        <v>112</v>
      </c>
      <c r="Q1" s="32" t="s">
        <v>113</v>
      </c>
    </row>
    <row r="2" spans="1:17" ht="35" customHeight="1" x14ac:dyDescent="0.2">
      <c r="A2" s="66" t="s">
        <v>421</v>
      </c>
      <c r="B2" s="32" t="s">
        <v>554</v>
      </c>
      <c r="C2" s="67" t="s">
        <v>422</v>
      </c>
      <c r="D2" s="68" t="s">
        <v>423</v>
      </c>
      <c r="E2" s="62" t="s">
        <v>423</v>
      </c>
      <c r="F2" s="62" t="s">
        <v>423</v>
      </c>
      <c r="G2" s="62" t="s">
        <v>423</v>
      </c>
      <c r="H2" s="62" t="s">
        <v>423</v>
      </c>
      <c r="I2" s="70"/>
      <c r="J2" s="69"/>
      <c r="K2" s="69"/>
      <c r="L2" s="71"/>
      <c r="M2" s="72"/>
      <c r="N2" s="72"/>
      <c r="O2" s="72"/>
      <c r="P2" s="72"/>
      <c r="Q2" s="73"/>
    </row>
    <row r="3" spans="1:17" ht="35" customHeight="1" x14ac:dyDescent="0.2">
      <c r="A3" s="47" t="s">
        <v>117</v>
      </c>
      <c r="B3" s="32" t="s">
        <v>554</v>
      </c>
      <c r="C3" s="48" t="s">
        <v>389</v>
      </c>
      <c r="D3" s="49" t="s">
        <v>422</v>
      </c>
      <c r="E3" s="17">
        <f>SUM(E4:E16)</f>
        <v>52</v>
      </c>
      <c r="F3" s="17">
        <f t="shared" ref="F3:H3" si="0">SUM(F4:F16)</f>
        <v>98</v>
      </c>
      <c r="G3" s="17">
        <f t="shared" si="0"/>
        <v>95</v>
      </c>
      <c r="H3" s="17">
        <f t="shared" si="0"/>
        <v>109</v>
      </c>
      <c r="I3" s="52"/>
      <c r="J3" s="53"/>
      <c r="K3" s="53"/>
      <c r="L3" s="54"/>
      <c r="M3" s="74"/>
      <c r="N3" s="74"/>
      <c r="O3" s="74"/>
      <c r="P3" s="74"/>
      <c r="Q3" s="57"/>
    </row>
    <row r="4" spans="1:17" ht="35" customHeight="1" x14ac:dyDescent="0.2">
      <c r="A4" s="60" t="s">
        <v>50</v>
      </c>
      <c r="B4" s="75" t="s">
        <v>424</v>
      </c>
      <c r="C4" s="21" t="s">
        <v>388</v>
      </c>
      <c r="D4" s="23" t="s">
        <v>389</v>
      </c>
      <c r="E4" s="17">
        <v>4</v>
      </c>
      <c r="F4" s="17">
        <v>9</v>
      </c>
      <c r="G4" s="17">
        <v>5</v>
      </c>
      <c r="H4" s="17">
        <v>9</v>
      </c>
      <c r="I4" s="24"/>
      <c r="J4" s="17"/>
      <c r="K4" s="17"/>
      <c r="L4" s="18"/>
      <c r="M4" s="65"/>
      <c r="N4" s="65"/>
      <c r="O4" s="65"/>
      <c r="P4" s="65"/>
      <c r="Q4" s="32"/>
    </row>
    <row r="5" spans="1:17" ht="35" customHeight="1" x14ac:dyDescent="0.2">
      <c r="A5" s="60" t="s">
        <v>52</v>
      </c>
      <c r="B5" s="75" t="s">
        <v>425</v>
      </c>
      <c r="C5" s="21" t="s">
        <v>390</v>
      </c>
      <c r="D5" s="23" t="s">
        <v>389</v>
      </c>
      <c r="E5" s="17">
        <v>4</v>
      </c>
      <c r="F5" s="17">
        <v>9</v>
      </c>
      <c r="G5" s="17">
        <v>5</v>
      </c>
      <c r="H5" s="17">
        <v>9</v>
      </c>
      <c r="I5" s="24"/>
      <c r="J5" s="17"/>
      <c r="K5" s="17"/>
      <c r="L5" s="18"/>
      <c r="M5" s="65"/>
      <c r="N5" s="65"/>
      <c r="O5" s="65"/>
      <c r="P5" s="65"/>
      <c r="Q5" s="32"/>
    </row>
    <row r="6" spans="1:17" ht="35" customHeight="1" x14ac:dyDescent="0.2">
      <c r="A6" s="60" t="s">
        <v>54</v>
      </c>
      <c r="B6" s="75" t="s">
        <v>426</v>
      </c>
      <c r="C6" s="21" t="s">
        <v>391</v>
      </c>
      <c r="D6" s="23" t="s">
        <v>389</v>
      </c>
      <c r="E6" s="17">
        <v>4</v>
      </c>
      <c r="F6" s="17">
        <v>6</v>
      </c>
      <c r="G6" s="17">
        <v>5</v>
      </c>
      <c r="H6" s="17">
        <v>7</v>
      </c>
      <c r="I6" s="24"/>
      <c r="J6" s="17"/>
      <c r="K6" s="17"/>
      <c r="L6" s="18"/>
      <c r="M6" s="65"/>
      <c r="N6" s="65"/>
      <c r="O6" s="65"/>
      <c r="P6" s="65"/>
      <c r="Q6" s="32"/>
    </row>
    <row r="7" spans="1:17" ht="35" customHeight="1" x14ac:dyDescent="0.2">
      <c r="A7" s="60" t="s">
        <v>56</v>
      </c>
      <c r="B7" s="75" t="s">
        <v>427</v>
      </c>
      <c r="C7" s="21" t="s">
        <v>392</v>
      </c>
      <c r="D7" s="23" t="s">
        <v>389</v>
      </c>
      <c r="E7" s="17">
        <v>4</v>
      </c>
      <c r="F7" s="17">
        <v>6</v>
      </c>
      <c r="G7" s="17">
        <v>5</v>
      </c>
      <c r="H7" s="17">
        <v>7</v>
      </c>
      <c r="I7" s="24"/>
      <c r="J7" s="17"/>
      <c r="K7" s="17"/>
      <c r="L7" s="18"/>
      <c r="M7" s="65"/>
      <c r="N7" s="65"/>
      <c r="O7" s="65"/>
      <c r="P7" s="65"/>
      <c r="Q7" s="32"/>
    </row>
    <row r="8" spans="1:17" ht="35" customHeight="1" x14ac:dyDescent="0.2">
      <c r="A8" s="60" t="s">
        <v>58</v>
      </c>
      <c r="B8" s="75" t="s">
        <v>428</v>
      </c>
      <c r="C8" s="21" t="s">
        <v>393</v>
      </c>
      <c r="D8" s="23" t="s">
        <v>389</v>
      </c>
      <c r="E8" s="17">
        <v>4</v>
      </c>
      <c r="F8" s="17">
        <v>10</v>
      </c>
      <c r="G8" s="17">
        <v>5</v>
      </c>
      <c r="H8" s="17">
        <v>9</v>
      </c>
      <c r="I8" s="24"/>
      <c r="J8" s="17"/>
      <c r="K8" s="17"/>
      <c r="L8" s="18"/>
      <c r="M8" s="65"/>
      <c r="N8" s="65"/>
      <c r="O8" s="65"/>
      <c r="P8" s="65"/>
      <c r="Q8" s="32"/>
    </row>
    <row r="9" spans="1:17" ht="35" customHeight="1" x14ac:dyDescent="0.2">
      <c r="A9" s="60" t="s">
        <v>60</v>
      </c>
      <c r="B9" s="75" t="s">
        <v>429</v>
      </c>
      <c r="C9" s="21" t="s">
        <v>394</v>
      </c>
      <c r="D9" s="23" t="s">
        <v>389</v>
      </c>
      <c r="E9" s="17">
        <v>4</v>
      </c>
      <c r="F9" s="17">
        <v>7</v>
      </c>
      <c r="G9" s="17">
        <v>5</v>
      </c>
      <c r="H9" s="17">
        <v>7</v>
      </c>
      <c r="I9" s="24"/>
      <c r="J9" s="17"/>
      <c r="K9" s="17"/>
      <c r="L9" s="18"/>
      <c r="M9" s="65"/>
      <c r="N9" s="65"/>
      <c r="O9" s="65"/>
      <c r="P9" s="65"/>
      <c r="Q9" s="32"/>
    </row>
    <row r="10" spans="1:17" ht="35" customHeight="1" x14ac:dyDescent="0.2">
      <c r="A10" s="60" t="s">
        <v>62</v>
      </c>
      <c r="B10" s="75" t="s">
        <v>430</v>
      </c>
      <c r="C10" s="21" t="s">
        <v>395</v>
      </c>
      <c r="D10" s="23" t="s">
        <v>389</v>
      </c>
      <c r="E10" s="17">
        <v>4</v>
      </c>
      <c r="F10" s="17">
        <v>9</v>
      </c>
      <c r="G10" s="17">
        <v>10</v>
      </c>
      <c r="H10" s="17">
        <v>9</v>
      </c>
      <c r="I10" s="24"/>
      <c r="J10" s="17"/>
      <c r="K10" s="17"/>
      <c r="L10" s="18"/>
      <c r="M10" s="65"/>
      <c r="N10" s="65"/>
      <c r="O10" s="65"/>
      <c r="P10" s="65"/>
      <c r="Q10" s="32"/>
    </row>
    <row r="11" spans="1:17" ht="35" customHeight="1" x14ac:dyDescent="0.2">
      <c r="A11" s="60" t="s">
        <v>64</v>
      </c>
      <c r="B11" s="75" t="s">
        <v>431</v>
      </c>
      <c r="C11" s="21" t="s">
        <v>396</v>
      </c>
      <c r="D11" s="23" t="s">
        <v>389</v>
      </c>
      <c r="E11" s="17">
        <v>4</v>
      </c>
      <c r="F11" s="17">
        <v>9</v>
      </c>
      <c r="G11" s="17">
        <v>10</v>
      </c>
      <c r="H11" s="17">
        <v>9</v>
      </c>
      <c r="I11" s="24"/>
      <c r="J11" s="17"/>
      <c r="K11" s="17"/>
      <c r="L11" s="18"/>
      <c r="M11" s="65"/>
      <c r="N11" s="65"/>
      <c r="O11" s="65"/>
      <c r="P11" s="65"/>
      <c r="Q11" s="32"/>
    </row>
    <row r="12" spans="1:17" ht="35" customHeight="1" x14ac:dyDescent="0.2">
      <c r="A12" s="60" t="s">
        <v>66</v>
      </c>
      <c r="B12" s="75" t="s">
        <v>432</v>
      </c>
      <c r="C12" s="21" t="s">
        <v>397</v>
      </c>
      <c r="D12" s="23" t="s">
        <v>389</v>
      </c>
      <c r="E12" s="17">
        <v>4</v>
      </c>
      <c r="F12" s="17">
        <v>7</v>
      </c>
      <c r="G12" s="17">
        <v>10</v>
      </c>
      <c r="H12" s="17">
        <v>9</v>
      </c>
      <c r="I12" s="24"/>
      <c r="J12" s="17"/>
      <c r="K12" s="17"/>
      <c r="L12" s="18"/>
      <c r="M12" s="65"/>
      <c r="N12" s="65"/>
      <c r="O12" s="65"/>
      <c r="P12" s="65"/>
      <c r="Q12" s="32"/>
    </row>
    <row r="13" spans="1:17" ht="35" customHeight="1" x14ac:dyDescent="0.2">
      <c r="A13" s="60" t="s">
        <v>68</v>
      </c>
      <c r="B13" s="75" t="s">
        <v>433</v>
      </c>
      <c r="C13" s="21" t="s">
        <v>398</v>
      </c>
      <c r="D13" s="23" t="s">
        <v>389</v>
      </c>
      <c r="E13" s="17">
        <v>4</v>
      </c>
      <c r="F13" s="17">
        <v>9</v>
      </c>
      <c r="G13" s="17">
        <v>10</v>
      </c>
      <c r="H13" s="17">
        <v>9</v>
      </c>
      <c r="I13" s="24"/>
      <c r="J13" s="17"/>
      <c r="K13" s="17"/>
      <c r="L13" s="18"/>
      <c r="M13" s="65"/>
      <c r="N13" s="65"/>
      <c r="O13" s="65"/>
      <c r="P13" s="65"/>
      <c r="Q13" s="32"/>
    </row>
    <row r="14" spans="1:17" ht="35" customHeight="1" x14ac:dyDescent="0.2">
      <c r="A14" s="60" t="s">
        <v>70</v>
      </c>
      <c r="B14" s="75" t="s">
        <v>434</v>
      </c>
      <c r="C14" s="21" t="s">
        <v>399</v>
      </c>
      <c r="D14" s="23" t="s">
        <v>389</v>
      </c>
      <c r="E14" s="17">
        <v>4</v>
      </c>
      <c r="F14" s="17">
        <v>9</v>
      </c>
      <c r="G14" s="17">
        <v>10</v>
      </c>
      <c r="H14" s="17">
        <v>9</v>
      </c>
      <c r="I14" s="24"/>
      <c r="J14" s="17"/>
      <c r="K14" s="17"/>
      <c r="L14" s="18"/>
      <c r="M14" s="65"/>
      <c r="N14" s="65"/>
      <c r="O14" s="65"/>
      <c r="P14" s="65"/>
      <c r="Q14" s="32"/>
    </row>
    <row r="15" spans="1:17" ht="35" customHeight="1" x14ac:dyDescent="0.2">
      <c r="A15" s="60" t="s">
        <v>72</v>
      </c>
      <c r="B15" s="75" t="s">
        <v>435</v>
      </c>
      <c r="C15" s="21" t="s">
        <v>400</v>
      </c>
      <c r="D15" s="23" t="s">
        <v>389</v>
      </c>
      <c r="E15" s="17">
        <v>4</v>
      </c>
      <c r="F15" s="17">
        <v>4</v>
      </c>
      <c r="G15" s="17">
        <v>5</v>
      </c>
      <c r="H15" s="17">
        <v>7</v>
      </c>
      <c r="I15" s="24"/>
      <c r="J15" s="17"/>
      <c r="K15" s="17"/>
      <c r="L15" s="18"/>
      <c r="M15" s="65"/>
      <c r="N15" s="65"/>
      <c r="O15" s="65"/>
      <c r="P15" s="65"/>
      <c r="Q15" s="32"/>
    </row>
    <row r="16" spans="1:17" ht="35" customHeight="1" x14ac:dyDescent="0.2">
      <c r="A16" s="60" t="s">
        <v>74</v>
      </c>
      <c r="B16" s="75" t="s">
        <v>436</v>
      </c>
      <c r="C16" s="21" t="s">
        <v>401</v>
      </c>
      <c r="D16" s="23" t="s">
        <v>389</v>
      </c>
      <c r="E16" s="17">
        <v>4</v>
      </c>
      <c r="F16" s="17">
        <v>4</v>
      </c>
      <c r="G16" s="17">
        <v>10</v>
      </c>
      <c r="H16" s="17">
        <v>9</v>
      </c>
      <c r="I16" s="24"/>
      <c r="J16" s="17"/>
      <c r="K16" s="17"/>
      <c r="L16" s="18"/>
      <c r="M16" s="65"/>
      <c r="N16" s="65"/>
      <c r="O16" s="65"/>
      <c r="P16" s="65"/>
      <c r="Q16" s="32"/>
    </row>
    <row r="17" spans="1:18" ht="35" customHeight="1" x14ac:dyDescent="0.2">
      <c r="A17" s="47" t="s">
        <v>437</v>
      </c>
      <c r="B17" s="75" t="s">
        <v>554</v>
      </c>
      <c r="C17" s="48" t="s">
        <v>403</v>
      </c>
      <c r="D17" s="49" t="s">
        <v>422</v>
      </c>
      <c r="E17" s="17">
        <f>SUM(E18:E24)</f>
        <v>28</v>
      </c>
      <c r="F17" s="17">
        <f t="shared" ref="F17:H17" si="1">SUM(F18:F24)</f>
        <v>53</v>
      </c>
      <c r="G17" s="17">
        <f t="shared" si="1"/>
        <v>45</v>
      </c>
      <c r="H17" s="17">
        <f t="shared" si="1"/>
        <v>60</v>
      </c>
      <c r="I17" s="52"/>
      <c r="J17" s="53"/>
      <c r="K17" s="53"/>
      <c r="L17" s="54"/>
      <c r="M17" s="74"/>
      <c r="N17" s="74"/>
      <c r="O17" s="74"/>
      <c r="P17" s="74"/>
      <c r="Q17" s="57"/>
    </row>
    <row r="18" spans="1:18" ht="35" customHeight="1" x14ac:dyDescent="0.2">
      <c r="A18" s="60" t="s">
        <v>76</v>
      </c>
      <c r="B18" s="75" t="s">
        <v>438</v>
      </c>
      <c r="C18" s="21" t="s">
        <v>402</v>
      </c>
      <c r="D18" s="23" t="s">
        <v>403</v>
      </c>
      <c r="E18" s="17">
        <v>4</v>
      </c>
      <c r="F18" s="17">
        <v>8</v>
      </c>
      <c r="G18" s="17">
        <v>5</v>
      </c>
      <c r="H18" s="17">
        <v>7</v>
      </c>
      <c r="I18" s="24"/>
      <c r="J18" s="17"/>
      <c r="K18" s="17"/>
      <c r="L18" s="18"/>
      <c r="M18" s="65"/>
      <c r="N18" s="65"/>
      <c r="O18" s="65"/>
      <c r="P18" s="65"/>
      <c r="Q18" s="32"/>
    </row>
    <row r="19" spans="1:18" ht="35" customHeight="1" x14ac:dyDescent="0.2">
      <c r="A19" s="60" t="s">
        <v>78</v>
      </c>
      <c r="B19" s="75" t="s">
        <v>439</v>
      </c>
      <c r="C19" s="21" t="s">
        <v>404</v>
      </c>
      <c r="D19" s="23" t="s">
        <v>403</v>
      </c>
      <c r="E19" s="17">
        <v>4</v>
      </c>
      <c r="F19" s="17">
        <v>8</v>
      </c>
      <c r="G19" s="17">
        <v>5</v>
      </c>
      <c r="H19" s="17">
        <v>8</v>
      </c>
      <c r="I19" s="24"/>
      <c r="J19" s="17"/>
      <c r="K19" s="17"/>
      <c r="L19" s="18"/>
      <c r="M19" s="65"/>
      <c r="N19" s="65"/>
      <c r="O19" s="65"/>
      <c r="P19" s="65"/>
      <c r="Q19" s="32"/>
    </row>
    <row r="20" spans="1:18" ht="35" customHeight="1" x14ac:dyDescent="0.2">
      <c r="A20" s="60" t="s">
        <v>80</v>
      </c>
      <c r="B20" s="75" t="s">
        <v>440</v>
      </c>
      <c r="C20" s="21" t="s">
        <v>405</v>
      </c>
      <c r="D20" s="23" t="s">
        <v>403</v>
      </c>
      <c r="E20" s="17">
        <v>4</v>
      </c>
      <c r="F20" s="17">
        <v>8</v>
      </c>
      <c r="G20" s="17">
        <v>5</v>
      </c>
      <c r="H20" s="17">
        <v>8</v>
      </c>
      <c r="I20" s="24"/>
      <c r="J20" s="17"/>
      <c r="K20" s="17"/>
      <c r="L20" s="18"/>
      <c r="M20" s="65"/>
      <c r="N20" s="65"/>
      <c r="O20" s="65"/>
      <c r="P20" s="65"/>
      <c r="Q20" s="32"/>
    </row>
    <row r="21" spans="1:18" ht="35" customHeight="1" x14ac:dyDescent="0.2">
      <c r="A21" s="60" t="s">
        <v>81</v>
      </c>
      <c r="B21" s="75" t="s">
        <v>441</v>
      </c>
      <c r="C21" s="21" t="s">
        <v>406</v>
      </c>
      <c r="D21" s="23" t="s">
        <v>403</v>
      </c>
      <c r="E21" s="17">
        <v>4</v>
      </c>
      <c r="F21" s="17">
        <v>9</v>
      </c>
      <c r="G21" s="17">
        <v>10</v>
      </c>
      <c r="H21" s="17">
        <v>9</v>
      </c>
      <c r="I21" s="24"/>
      <c r="J21" s="17"/>
      <c r="K21" s="17"/>
      <c r="L21" s="18"/>
      <c r="M21" s="65"/>
      <c r="N21" s="65"/>
      <c r="O21" s="65"/>
      <c r="P21" s="65"/>
      <c r="Q21" s="32"/>
    </row>
    <row r="22" spans="1:18" ht="35" customHeight="1" x14ac:dyDescent="0.2">
      <c r="A22" s="60" t="s">
        <v>83</v>
      </c>
      <c r="B22" s="75" t="s">
        <v>442</v>
      </c>
      <c r="C22" s="21" t="s">
        <v>407</v>
      </c>
      <c r="D22" s="23" t="s">
        <v>403</v>
      </c>
      <c r="E22" s="17">
        <v>4</v>
      </c>
      <c r="F22" s="17">
        <v>9</v>
      </c>
      <c r="G22" s="17">
        <v>10</v>
      </c>
      <c r="H22" s="17">
        <v>9</v>
      </c>
      <c r="I22" s="24"/>
      <c r="J22" s="17"/>
      <c r="K22" s="17"/>
      <c r="L22" s="18"/>
      <c r="M22" s="65"/>
      <c r="N22" s="65"/>
      <c r="O22" s="65"/>
      <c r="P22" s="65"/>
      <c r="Q22" s="32"/>
    </row>
    <row r="23" spans="1:18" ht="35" customHeight="1" x14ac:dyDescent="0.2">
      <c r="A23" s="60" t="s">
        <v>85</v>
      </c>
      <c r="B23" s="75" t="s">
        <v>443</v>
      </c>
      <c r="C23" s="21" t="s">
        <v>408</v>
      </c>
      <c r="D23" s="23" t="s">
        <v>403</v>
      </c>
      <c r="E23" s="17">
        <v>4</v>
      </c>
      <c r="F23" s="17">
        <v>7</v>
      </c>
      <c r="G23" s="17">
        <v>5</v>
      </c>
      <c r="H23" s="17">
        <v>9</v>
      </c>
      <c r="I23" s="24"/>
      <c r="J23" s="17"/>
      <c r="K23" s="17"/>
      <c r="L23" s="18"/>
      <c r="M23" s="65"/>
      <c r="N23" s="65"/>
      <c r="O23" s="65"/>
      <c r="P23" s="65"/>
      <c r="Q23" s="32"/>
    </row>
    <row r="24" spans="1:18" ht="35" customHeight="1" x14ac:dyDescent="0.2">
      <c r="A24" s="60" t="s">
        <v>87</v>
      </c>
      <c r="B24" s="75" t="s">
        <v>444</v>
      </c>
      <c r="C24" s="21" t="s">
        <v>409</v>
      </c>
      <c r="D24" s="23" t="s">
        <v>403</v>
      </c>
      <c r="E24" s="17">
        <v>4</v>
      </c>
      <c r="F24" s="17">
        <v>4</v>
      </c>
      <c r="G24" s="17">
        <v>5</v>
      </c>
      <c r="H24" s="17">
        <v>10</v>
      </c>
      <c r="I24" s="24"/>
      <c r="J24" s="17"/>
      <c r="K24" s="17"/>
      <c r="L24" s="18"/>
      <c r="M24" s="65"/>
      <c r="N24" s="65"/>
      <c r="O24" s="65"/>
      <c r="P24" s="65"/>
      <c r="Q24" s="32"/>
    </row>
    <row r="25" spans="1:18" ht="35" customHeight="1" x14ac:dyDescent="0.2">
      <c r="A25" s="47" t="s">
        <v>445</v>
      </c>
      <c r="B25" s="75" t="s">
        <v>554</v>
      </c>
      <c r="C25" s="48" t="s">
        <v>411</v>
      </c>
      <c r="D25" s="49" t="s">
        <v>403</v>
      </c>
      <c r="E25" s="17">
        <f>SUM(E26:E29)</f>
        <v>16</v>
      </c>
      <c r="F25" s="17">
        <f t="shared" ref="F25:H25" si="2">SUM(F26:F29)</f>
        <v>13</v>
      </c>
      <c r="G25" s="17">
        <f t="shared" si="2"/>
        <v>0</v>
      </c>
      <c r="H25" s="17">
        <f t="shared" si="2"/>
        <v>8</v>
      </c>
      <c r="I25" s="52"/>
      <c r="J25" s="53"/>
      <c r="K25" s="53"/>
      <c r="L25" s="54"/>
      <c r="M25" s="74"/>
      <c r="N25" s="74"/>
      <c r="O25" s="74"/>
      <c r="P25" s="74"/>
      <c r="Q25" s="57"/>
      <c r="R25" s="57"/>
    </row>
    <row r="26" spans="1:18" ht="35" customHeight="1" x14ac:dyDescent="0.2">
      <c r="A26" s="60" t="s">
        <v>89</v>
      </c>
      <c r="B26" s="75" t="s">
        <v>446</v>
      </c>
      <c r="C26" s="21" t="s">
        <v>410</v>
      </c>
      <c r="D26" s="23" t="s">
        <v>411</v>
      </c>
      <c r="E26" s="17">
        <v>4</v>
      </c>
      <c r="F26" s="17">
        <v>4</v>
      </c>
      <c r="G26" s="17">
        <v>0</v>
      </c>
      <c r="H26" s="17">
        <v>2</v>
      </c>
      <c r="I26" s="24"/>
      <c r="J26" s="17"/>
      <c r="K26" s="17"/>
      <c r="L26" s="18"/>
      <c r="M26" s="65"/>
      <c r="N26" s="65"/>
      <c r="O26" s="65"/>
      <c r="P26" s="65"/>
      <c r="Q26" s="32"/>
    </row>
    <row r="27" spans="1:18" ht="35" customHeight="1" x14ac:dyDescent="0.2">
      <c r="A27" s="60" t="s">
        <v>91</v>
      </c>
      <c r="B27" s="75" t="s">
        <v>447</v>
      </c>
      <c r="C27" s="21" t="s">
        <v>412</v>
      </c>
      <c r="D27" s="23" t="s">
        <v>411</v>
      </c>
      <c r="E27" s="17">
        <v>4</v>
      </c>
      <c r="F27" s="17">
        <v>3</v>
      </c>
      <c r="G27" s="17">
        <v>0</v>
      </c>
      <c r="H27" s="17">
        <v>2</v>
      </c>
      <c r="I27" s="24"/>
      <c r="J27" s="17"/>
      <c r="K27" s="17"/>
      <c r="L27" s="18"/>
      <c r="M27" s="65"/>
      <c r="N27" s="65"/>
      <c r="O27" s="65"/>
      <c r="P27" s="65"/>
      <c r="Q27" s="32"/>
    </row>
    <row r="28" spans="1:18" ht="35" customHeight="1" x14ac:dyDescent="0.2">
      <c r="A28" s="60" t="s">
        <v>93</v>
      </c>
      <c r="B28" s="75" t="s">
        <v>448</v>
      </c>
      <c r="C28" s="21" t="s">
        <v>413</v>
      </c>
      <c r="D28" s="23" t="s">
        <v>411</v>
      </c>
      <c r="E28" s="17">
        <v>4</v>
      </c>
      <c r="F28" s="17">
        <v>2</v>
      </c>
      <c r="G28" s="17">
        <v>0</v>
      </c>
      <c r="H28" s="17">
        <v>2</v>
      </c>
      <c r="I28" s="24"/>
      <c r="J28" s="17"/>
      <c r="K28" s="17"/>
      <c r="L28" s="18"/>
      <c r="M28" s="65"/>
      <c r="N28" s="65"/>
      <c r="O28" s="65"/>
      <c r="P28" s="65"/>
      <c r="Q28" s="32"/>
    </row>
    <row r="29" spans="1:18" ht="35" customHeight="1" x14ac:dyDescent="0.2">
      <c r="A29" s="60" t="s">
        <v>95</v>
      </c>
      <c r="B29" s="75" t="s">
        <v>449</v>
      </c>
      <c r="C29" s="21" t="s">
        <v>414</v>
      </c>
      <c r="D29" s="23" t="s">
        <v>411</v>
      </c>
      <c r="E29" s="17">
        <v>4</v>
      </c>
      <c r="F29" s="17">
        <v>4</v>
      </c>
      <c r="G29" s="17">
        <v>0</v>
      </c>
      <c r="H29" s="17">
        <v>2</v>
      </c>
      <c r="I29" s="24"/>
      <c r="J29" s="17"/>
      <c r="K29" s="17"/>
      <c r="L29" s="18"/>
      <c r="M29" s="65"/>
      <c r="N29" s="65"/>
      <c r="O29" s="65"/>
      <c r="P29" s="65"/>
      <c r="Q29"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Q4"/>
  <sheetViews>
    <sheetView workbookViewId="0"/>
  </sheetViews>
  <sheetFormatPr baseColWidth="10" defaultColWidth="8.83203125" defaultRowHeight="15" x14ac:dyDescent="0.2"/>
  <cols>
    <col min="1" max="4" width="13" style="36" bestFit="1" customWidth="1"/>
    <col min="5" max="5" width="13" style="61" bestFit="1" customWidth="1"/>
    <col min="6" max="8" width="13" style="36" bestFit="1" customWidth="1"/>
    <col min="9" max="12" width="13" style="62" bestFit="1" customWidth="1"/>
    <col min="13" max="14" width="13" style="63" bestFit="1" customWidth="1"/>
    <col min="15" max="16" width="13" style="64" bestFit="1" customWidth="1"/>
    <col min="17" max="17" width="13" style="2" bestFit="1" customWidth="1"/>
  </cols>
  <sheetData>
    <row r="1" spans="1:17" ht="35" customHeight="1" x14ac:dyDescent="0.2">
      <c r="A1" s="47" t="s">
        <v>415</v>
      </c>
      <c r="B1" s="48"/>
      <c r="C1" s="48" t="s">
        <v>415</v>
      </c>
      <c r="D1" s="49"/>
      <c r="E1" s="50"/>
      <c r="F1" s="51"/>
      <c r="G1" s="51"/>
      <c r="H1" s="51"/>
      <c r="I1" s="52"/>
      <c r="J1" s="53"/>
      <c r="K1" s="53"/>
      <c r="L1" s="54"/>
      <c r="M1" s="55"/>
      <c r="N1" s="55"/>
      <c r="O1" s="56"/>
      <c r="P1" s="56"/>
      <c r="Q1" s="57"/>
    </row>
    <row r="2" spans="1:17" ht="35" customHeight="1" x14ac:dyDescent="0.2">
      <c r="A2" s="58" t="s">
        <v>244</v>
      </c>
      <c r="B2" s="59"/>
      <c r="C2" s="59" t="s">
        <v>244</v>
      </c>
      <c r="D2" s="49"/>
      <c r="E2" s="50"/>
      <c r="F2" s="51"/>
      <c r="G2" s="51"/>
      <c r="H2" s="51"/>
      <c r="I2" s="52"/>
      <c r="J2" s="53"/>
      <c r="K2" s="53"/>
      <c r="L2" s="54"/>
      <c r="M2" s="55"/>
      <c r="N2" s="55"/>
      <c r="O2" s="56"/>
      <c r="P2" s="56"/>
      <c r="Q2" s="57"/>
    </row>
    <row r="3" spans="1:17" ht="35" customHeight="1" x14ac:dyDescent="0.2">
      <c r="A3" s="60" t="s">
        <v>241</v>
      </c>
      <c r="B3" s="21" t="s">
        <v>242</v>
      </c>
      <c r="C3" s="21" t="s">
        <v>243</v>
      </c>
      <c r="D3" s="23" t="s">
        <v>244</v>
      </c>
      <c r="E3" s="19">
        <f>M3</f>
        <v>1</v>
      </c>
      <c r="F3" s="21"/>
      <c r="G3" s="21"/>
      <c r="H3" s="21"/>
      <c r="I3" s="24"/>
      <c r="J3" s="17"/>
      <c r="K3" s="17"/>
      <c r="L3" s="18"/>
      <c r="M3" s="29">
        <v>1</v>
      </c>
      <c r="N3" s="29"/>
      <c r="O3" s="33"/>
      <c r="P3" s="33"/>
      <c r="Q3" s="32"/>
    </row>
    <row r="4" spans="1:17" ht="35" customHeight="1" x14ac:dyDescent="0.2">
      <c r="A4" s="60" t="s">
        <v>245</v>
      </c>
      <c r="B4" s="21" t="s">
        <v>246</v>
      </c>
      <c r="C4" s="21" t="s">
        <v>247</v>
      </c>
      <c r="D4" s="23" t="s">
        <v>244</v>
      </c>
      <c r="E4" s="19">
        <f>M4</f>
        <v>3</v>
      </c>
      <c r="F4" s="21"/>
      <c r="G4" s="21"/>
      <c r="H4" s="21"/>
      <c r="I4" s="24" t="s">
        <v>118</v>
      </c>
      <c r="J4" s="17"/>
      <c r="K4" s="17"/>
      <c r="L4" s="18"/>
      <c r="M4" s="29">
        <v>3</v>
      </c>
      <c r="N4" s="29">
        <v>124</v>
      </c>
      <c r="O4" s="33">
        <v>0.23</v>
      </c>
      <c r="P4" s="33">
        <v>31.3</v>
      </c>
      <c r="Q4"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Q112"/>
  <sheetViews>
    <sheetView workbookViewId="0"/>
  </sheetViews>
  <sheetFormatPr baseColWidth="10" defaultColWidth="8.83203125" defaultRowHeight="15" x14ac:dyDescent="0.2"/>
  <cols>
    <col min="1" max="1" width="21.5" style="36" bestFit="1" customWidth="1"/>
    <col min="2" max="2" width="52.1640625" style="36" bestFit="1" customWidth="1"/>
    <col min="3" max="4" width="16" style="36" bestFit="1" customWidth="1"/>
    <col min="5" max="5" width="17.33203125" style="45" bestFit="1" customWidth="1"/>
    <col min="6" max="8" width="17.33203125" style="11" bestFit="1" customWidth="1"/>
    <col min="9" max="12" width="9.83203125" style="11" bestFit="1" customWidth="1"/>
    <col min="13" max="14" width="9.83203125" style="30" bestFit="1" customWidth="1"/>
    <col min="15" max="16" width="9.83203125" style="31" bestFit="1" customWidth="1"/>
    <col min="17" max="17" width="21" bestFit="1" customWidth="1"/>
  </cols>
  <sheetData>
    <row r="1" spans="1:17" ht="48.75" customHeight="1" x14ac:dyDescent="0.2">
      <c r="A1" s="3" t="s">
        <v>97</v>
      </c>
      <c r="B1" s="4" t="s">
        <v>98</v>
      </c>
      <c r="C1" s="4" t="s">
        <v>99</v>
      </c>
      <c r="D1" s="5" t="s">
        <v>100</v>
      </c>
      <c r="E1" s="6" t="s">
        <v>101</v>
      </c>
      <c r="F1" s="7" t="s">
        <v>102</v>
      </c>
      <c r="G1" s="7" t="s">
        <v>103</v>
      </c>
      <c r="H1" s="7" t="s">
        <v>104</v>
      </c>
      <c r="I1" s="8" t="s">
        <v>105</v>
      </c>
      <c r="J1" s="4" t="s">
        <v>106</v>
      </c>
      <c r="K1" s="4" t="s">
        <v>107</v>
      </c>
      <c r="L1" s="5" t="s">
        <v>108</v>
      </c>
      <c r="M1" s="6" t="s">
        <v>109</v>
      </c>
      <c r="N1" s="6" t="s">
        <v>110</v>
      </c>
      <c r="O1" s="9" t="s">
        <v>111</v>
      </c>
      <c r="P1" s="9" t="s">
        <v>112</v>
      </c>
      <c r="Q1" s="10" t="s">
        <v>113</v>
      </c>
    </row>
    <row r="2" spans="1:17" s="11" customFormat="1" ht="87" customHeight="1" x14ac:dyDescent="0.2">
      <c r="A2" s="12" t="s">
        <v>114</v>
      </c>
      <c r="B2" s="13" t="s">
        <v>115</v>
      </c>
      <c r="C2" s="13" t="s">
        <v>116</v>
      </c>
      <c r="D2" s="14" t="s">
        <v>117</v>
      </c>
      <c r="E2" s="15">
        <f>M2</f>
        <v>37</v>
      </c>
      <c r="F2" s="13"/>
      <c r="G2" s="13"/>
      <c r="H2" s="13"/>
      <c r="I2" s="16" t="s">
        <v>118</v>
      </c>
      <c r="J2" s="17" t="s">
        <v>118</v>
      </c>
      <c r="K2" s="17" t="s">
        <v>118</v>
      </c>
      <c r="L2" s="18"/>
      <c r="M2" s="19">
        <v>37</v>
      </c>
      <c r="N2" s="19">
        <v>593</v>
      </c>
      <c r="O2" s="20">
        <v>0.2</v>
      </c>
      <c r="P2" s="20">
        <v>60.3</v>
      </c>
      <c r="Q2" s="21" t="s">
        <v>119</v>
      </c>
    </row>
    <row r="3" spans="1:17" s="11" customFormat="1" ht="46.5" customHeight="1" x14ac:dyDescent="0.2">
      <c r="A3" s="22" t="s">
        <v>120</v>
      </c>
      <c r="B3" s="21" t="s">
        <v>121</v>
      </c>
      <c r="C3" s="21" t="s">
        <v>122</v>
      </c>
      <c r="D3" s="23" t="s">
        <v>116</v>
      </c>
      <c r="E3" s="19">
        <f>M3</f>
        <v>18</v>
      </c>
      <c r="I3" s="24" t="s">
        <v>118</v>
      </c>
      <c r="J3" s="17" t="s">
        <v>118</v>
      </c>
      <c r="K3" s="17" t="s">
        <v>118</v>
      </c>
      <c r="L3" s="18"/>
      <c r="M3" s="19">
        <v>18</v>
      </c>
      <c r="N3" s="19">
        <v>242</v>
      </c>
      <c r="O3" s="20">
        <v>0.11</v>
      </c>
      <c r="P3" s="20">
        <v>25.8</v>
      </c>
      <c r="Q3" s="21" t="s">
        <v>123</v>
      </c>
    </row>
    <row r="4" spans="1:17" s="11" customFormat="1" ht="46.5" customHeight="1" x14ac:dyDescent="0.2">
      <c r="A4" s="22" t="s">
        <v>124</v>
      </c>
      <c r="B4" s="21" t="s">
        <v>125</v>
      </c>
      <c r="C4" s="21" t="s">
        <v>126</v>
      </c>
      <c r="D4" s="23" t="s">
        <v>116</v>
      </c>
      <c r="E4" s="19">
        <f>M4</f>
        <v>15</v>
      </c>
      <c r="I4" s="24" t="s">
        <v>118</v>
      </c>
      <c r="J4" s="17" t="s">
        <v>118</v>
      </c>
      <c r="K4" s="17" t="s">
        <v>118</v>
      </c>
      <c r="L4" s="18"/>
      <c r="M4" s="19">
        <v>15</v>
      </c>
      <c r="N4" s="19">
        <v>320</v>
      </c>
      <c r="O4" s="20">
        <v>0.12</v>
      </c>
      <c r="P4" s="20">
        <v>75.099999999999994</v>
      </c>
      <c r="Q4" s="21" t="s">
        <v>127</v>
      </c>
    </row>
    <row r="5" spans="1:17" s="11" customFormat="1" ht="33" customHeight="1" x14ac:dyDescent="0.2">
      <c r="A5" s="22" t="s">
        <v>128</v>
      </c>
      <c r="B5" s="21" t="s">
        <v>129</v>
      </c>
      <c r="C5" s="21" t="s">
        <v>130</v>
      </c>
      <c r="D5" s="23" t="s">
        <v>116</v>
      </c>
      <c r="E5" s="19">
        <f>M5</f>
        <v>12</v>
      </c>
      <c r="I5" s="24" t="s">
        <v>118</v>
      </c>
      <c r="J5" s="17"/>
      <c r="K5" s="17" t="s">
        <v>118</v>
      </c>
      <c r="L5" s="18"/>
      <c r="M5" s="19">
        <v>12</v>
      </c>
      <c r="N5" s="19">
        <v>213</v>
      </c>
      <c r="O5" s="20">
        <v>0.01</v>
      </c>
      <c r="P5" s="20">
        <v>90.2</v>
      </c>
      <c r="Q5" s="21" t="s">
        <v>131</v>
      </c>
    </row>
    <row r="6" spans="1:17" s="11" customFormat="1" ht="73.5" customHeight="1" x14ac:dyDescent="0.2">
      <c r="A6" s="22" t="s">
        <v>132</v>
      </c>
      <c r="B6" s="21" t="s">
        <v>133</v>
      </c>
      <c r="C6" s="21" t="s">
        <v>134</v>
      </c>
      <c r="D6" s="23" t="s">
        <v>116</v>
      </c>
      <c r="E6" s="19">
        <f>M6</f>
        <v>40</v>
      </c>
      <c r="I6" s="24" t="s">
        <v>118</v>
      </c>
      <c r="J6" s="17" t="s">
        <v>118</v>
      </c>
      <c r="K6" s="17" t="s">
        <v>118</v>
      </c>
      <c r="L6" s="18"/>
      <c r="M6" s="19">
        <v>40</v>
      </c>
      <c r="N6" s="19">
        <v>591</v>
      </c>
      <c r="O6" s="20">
        <v>-0.02</v>
      </c>
      <c r="P6" s="20">
        <v>52.3</v>
      </c>
      <c r="Q6" s="21" t="s">
        <v>135</v>
      </c>
    </row>
    <row r="7" spans="1:17" s="11" customFormat="1" ht="33" customHeight="1" x14ac:dyDescent="0.2">
      <c r="A7" s="22" t="s">
        <v>136</v>
      </c>
      <c r="B7" s="21" t="s">
        <v>137</v>
      </c>
      <c r="C7" s="21" t="s">
        <v>138</v>
      </c>
      <c r="D7" s="23" t="s">
        <v>116</v>
      </c>
      <c r="E7" s="19"/>
      <c r="I7" s="24" t="s">
        <v>118</v>
      </c>
      <c r="J7" s="17"/>
      <c r="K7" s="17" t="s">
        <v>118</v>
      </c>
      <c r="L7" s="18"/>
      <c r="M7" s="19"/>
      <c r="N7" s="19"/>
      <c r="O7" s="20"/>
      <c r="P7" s="20"/>
      <c r="Q7" s="21"/>
    </row>
    <row r="8" spans="1:17" s="11" customFormat="1" ht="33" customHeight="1" x14ac:dyDescent="0.2">
      <c r="A8" s="22" t="s">
        <v>139</v>
      </c>
      <c r="B8" s="21" t="s">
        <v>140</v>
      </c>
      <c r="C8" s="21" t="s">
        <v>141</v>
      </c>
      <c r="D8" s="23" t="s">
        <v>116</v>
      </c>
      <c r="E8" s="19">
        <f t="shared" ref="E8:E39" si="0">M8</f>
        <v>19</v>
      </c>
      <c r="I8" s="24" t="s">
        <v>118</v>
      </c>
      <c r="J8" s="17"/>
      <c r="K8" s="17"/>
      <c r="L8" s="18"/>
      <c r="M8" s="19">
        <v>19</v>
      </c>
      <c r="N8" s="19">
        <v>372</v>
      </c>
      <c r="O8" s="20">
        <v>-0.06</v>
      </c>
      <c r="P8" s="19">
        <v>15</v>
      </c>
      <c r="Q8" s="21"/>
    </row>
    <row r="9" spans="1:17" s="11" customFormat="1" ht="33" customHeight="1" x14ac:dyDescent="0.2">
      <c r="A9" s="22" t="s">
        <v>142</v>
      </c>
      <c r="B9" s="21" t="s">
        <v>143</v>
      </c>
      <c r="C9" s="21" t="s">
        <v>144</v>
      </c>
      <c r="D9" s="23" t="s">
        <v>116</v>
      </c>
      <c r="E9" s="19">
        <f t="shared" si="0"/>
        <v>0</v>
      </c>
      <c r="I9" s="24" t="s">
        <v>118</v>
      </c>
      <c r="J9" s="17"/>
      <c r="K9" s="17"/>
      <c r="L9" s="18"/>
      <c r="M9" s="19"/>
      <c r="N9" s="19"/>
      <c r="O9" s="20"/>
      <c r="P9" s="20"/>
      <c r="Q9" s="21"/>
    </row>
    <row r="10" spans="1:17" s="11" customFormat="1" ht="33" customHeight="1" x14ac:dyDescent="0.2">
      <c r="A10" s="22" t="s">
        <v>145</v>
      </c>
      <c r="B10" s="21" t="s">
        <v>146</v>
      </c>
      <c r="C10" s="21" t="s">
        <v>147</v>
      </c>
      <c r="D10" s="23" t="s">
        <v>116</v>
      </c>
      <c r="E10" s="19">
        <f t="shared" si="0"/>
        <v>0</v>
      </c>
      <c r="I10" s="24" t="s">
        <v>118</v>
      </c>
      <c r="J10" s="17"/>
      <c r="K10" s="17"/>
      <c r="L10" s="18"/>
      <c r="M10" s="19"/>
      <c r="N10" s="19"/>
      <c r="O10" s="20"/>
      <c r="P10" s="20"/>
      <c r="Q10" s="21"/>
    </row>
    <row r="11" spans="1:17" s="11" customFormat="1" ht="61.5" customHeight="1" x14ac:dyDescent="0.2">
      <c r="A11" s="12" t="s">
        <v>148</v>
      </c>
      <c r="B11" s="25" t="s">
        <v>149</v>
      </c>
      <c r="C11" s="25" t="s">
        <v>150</v>
      </c>
      <c r="D11" s="26" t="s">
        <v>117</v>
      </c>
      <c r="E11" s="15">
        <f t="shared" si="0"/>
        <v>19</v>
      </c>
      <c r="F11" s="25"/>
      <c r="G11" s="25"/>
      <c r="H11" s="25"/>
      <c r="I11" s="16" t="s">
        <v>118</v>
      </c>
      <c r="J11" s="17"/>
      <c r="K11" s="17"/>
      <c r="L11" s="18"/>
      <c r="M11" s="15">
        <v>19</v>
      </c>
      <c r="N11" s="15">
        <v>207</v>
      </c>
      <c r="O11" s="27">
        <v>0.12</v>
      </c>
      <c r="P11" s="27">
        <v>64.099999999999994</v>
      </c>
      <c r="Q11" s="25" t="s">
        <v>131</v>
      </c>
    </row>
    <row r="12" spans="1:17" s="11" customFormat="1" ht="46.5" customHeight="1" x14ac:dyDescent="0.2">
      <c r="A12" s="22" t="s">
        <v>151</v>
      </c>
      <c r="B12" s="21" t="s">
        <v>152</v>
      </c>
      <c r="C12" s="21" t="s">
        <v>153</v>
      </c>
      <c r="D12" s="28" t="s">
        <v>150</v>
      </c>
      <c r="E12" s="19">
        <f t="shared" si="0"/>
        <v>8</v>
      </c>
      <c r="I12" s="24" t="s">
        <v>118</v>
      </c>
      <c r="J12" s="17"/>
      <c r="K12" s="17"/>
      <c r="L12" s="18"/>
      <c r="M12" s="19">
        <v>8</v>
      </c>
      <c r="N12" s="19">
        <v>160</v>
      </c>
      <c r="O12" s="20">
        <v>0.27</v>
      </c>
      <c r="P12" s="20">
        <v>67.8</v>
      </c>
      <c r="Q12" s="21" t="s">
        <v>131</v>
      </c>
    </row>
    <row r="13" spans="1:17" ht="33" customHeight="1" x14ac:dyDescent="0.2">
      <c r="A13" s="22" t="s">
        <v>154</v>
      </c>
      <c r="B13" s="21" t="s">
        <v>155</v>
      </c>
      <c r="C13" s="21" t="s">
        <v>156</v>
      </c>
      <c r="D13" s="28" t="s">
        <v>150</v>
      </c>
      <c r="E13" s="19">
        <f t="shared" si="0"/>
        <v>9</v>
      </c>
      <c r="I13" s="24" t="s">
        <v>118</v>
      </c>
      <c r="J13" s="17" t="s">
        <v>118</v>
      </c>
      <c r="M13" s="29">
        <v>9</v>
      </c>
      <c r="Q13" s="32" t="s">
        <v>157</v>
      </c>
    </row>
    <row r="14" spans="1:17" s="11" customFormat="1" ht="33" customHeight="1" x14ac:dyDescent="0.2">
      <c r="A14" s="22" t="s">
        <v>158</v>
      </c>
      <c r="B14" s="21" t="s">
        <v>159</v>
      </c>
      <c r="C14" s="21" t="s">
        <v>160</v>
      </c>
      <c r="D14" s="28" t="s">
        <v>150</v>
      </c>
      <c r="E14" s="19">
        <f t="shared" si="0"/>
        <v>1</v>
      </c>
      <c r="I14" s="24" t="s">
        <v>118</v>
      </c>
      <c r="J14" s="17"/>
      <c r="K14" s="17"/>
      <c r="L14" s="18"/>
      <c r="M14" s="19">
        <v>1</v>
      </c>
      <c r="N14" s="19"/>
      <c r="O14" s="20"/>
      <c r="P14" s="20"/>
      <c r="Q14" s="21"/>
    </row>
    <row r="15" spans="1:17" s="11" customFormat="1" ht="33" customHeight="1" x14ac:dyDescent="0.2">
      <c r="A15" s="22" t="s">
        <v>161</v>
      </c>
      <c r="B15" s="21" t="s">
        <v>162</v>
      </c>
      <c r="C15" s="21" t="s">
        <v>163</v>
      </c>
      <c r="D15" s="28" t="s">
        <v>150</v>
      </c>
      <c r="E15" s="19">
        <f t="shared" si="0"/>
        <v>1</v>
      </c>
      <c r="I15" s="24" t="s">
        <v>118</v>
      </c>
      <c r="J15" s="17"/>
      <c r="K15" s="17"/>
      <c r="L15" s="18"/>
      <c r="M15" s="19">
        <v>1</v>
      </c>
      <c r="N15" s="19"/>
      <c r="O15" s="20"/>
      <c r="P15" s="20"/>
      <c r="Q15" s="21"/>
    </row>
    <row r="16" spans="1:17" ht="35" customHeight="1" x14ac:dyDescent="0.2">
      <c r="A16" s="22" t="s">
        <v>164</v>
      </c>
      <c r="B16" s="21" t="s">
        <v>165</v>
      </c>
      <c r="C16" s="21" t="s">
        <v>166</v>
      </c>
      <c r="D16" s="23" t="s">
        <v>167</v>
      </c>
      <c r="E16" s="19">
        <f t="shared" si="0"/>
        <v>6</v>
      </c>
      <c r="I16" s="24" t="s">
        <v>118</v>
      </c>
      <c r="M16" s="29">
        <v>6</v>
      </c>
      <c r="N16" s="29">
        <v>95</v>
      </c>
      <c r="O16" s="33">
        <v>0.05</v>
      </c>
      <c r="P16" s="33">
        <v>38.6</v>
      </c>
    </row>
    <row r="17" spans="1:17" s="11" customFormat="1" ht="35" customHeight="1" x14ac:dyDescent="0.2">
      <c r="A17" s="22" t="s">
        <v>168</v>
      </c>
      <c r="B17" s="21" t="s">
        <v>169</v>
      </c>
      <c r="C17" s="21" t="s">
        <v>170</v>
      </c>
      <c r="D17" s="23" t="s">
        <v>167</v>
      </c>
      <c r="E17" s="19">
        <f t="shared" si="0"/>
        <v>0</v>
      </c>
      <c r="M17" s="34"/>
      <c r="N17" s="34"/>
      <c r="O17" s="35"/>
      <c r="P17" s="35"/>
    </row>
    <row r="18" spans="1:17" ht="35" customHeight="1" x14ac:dyDescent="0.2">
      <c r="A18" s="22" t="s">
        <v>171</v>
      </c>
      <c r="B18" s="21" t="s">
        <v>172</v>
      </c>
      <c r="C18" s="21" t="s">
        <v>173</v>
      </c>
      <c r="D18" s="23" t="s">
        <v>167</v>
      </c>
      <c r="E18" s="19">
        <f t="shared" si="0"/>
        <v>7</v>
      </c>
      <c r="I18" s="24" t="s">
        <v>118</v>
      </c>
      <c r="M18" s="29">
        <v>7</v>
      </c>
      <c r="N18" s="29">
        <v>110</v>
      </c>
      <c r="O18" s="33">
        <v>0.13</v>
      </c>
      <c r="P18" s="33">
        <v>56.9</v>
      </c>
    </row>
    <row r="19" spans="1:17" ht="35" customHeight="1" x14ac:dyDescent="0.2">
      <c r="A19" s="22" t="s">
        <v>174</v>
      </c>
      <c r="B19" s="21" t="s">
        <v>175</v>
      </c>
      <c r="C19" s="21" t="s">
        <v>176</v>
      </c>
      <c r="D19" s="23" t="s">
        <v>177</v>
      </c>
      <c r="E19" s="19">
        <f t="shared" si="0"/>
        <v>7</v>
      </c>
      <c r="I19" s="24" t="s">
        <v>118</v>
      </c>
      <c r="M19" s="29">
        <v>7</v>
      </c>
      <c r="N19" s="29">
        <v>198</v>
      </c>
      <c r="O19" s="33">
        <v>0.27</v>
      </c>
      <c r="P19" s="33">
        <v>69.2</v>
      </c>
    </row>
    <row r="20" spans="1:17" ht="35" customHeight="1" x14ac:dyDescent="0.2">
      <c r="A20" s="22" t="s">
        <v>178</v>
      </c>
      <c r="B20" s="21" t="s">
        <v>179</v>
      </c>
      <c r="C20" s="21" t="s">
        <v>180</v>
      </c>
      <c r="D20" s="23" t="s">
        <v>177</v>
      </c>
      <c r="E20" s="19">
        <f t="shared" si="0"/>
        <v>4</v>
      </c>
      <c r="I20" s="24" t="s">
        <v>118</v>
      </c>
      <c r="M20" s="29">
        <v>4</v>
      </c>
      <c r="N20" s="29">
        <v>67</v>
      </c>
      <c r="O20" s="33">
        <v>-7.0000000000000007E-2</v>
      </c>
      <c r="P20" s="33">
        <v>69.099999999999994</v>
      </c>
    </row>
    <row r="21" spans="1:17" ht="35" customHeight="1" x14ac:dyDescent="0.2">
      <c r="A21" s="22" t="s">
        <v>181</v>
      </c>
      <c r="B21" s="21" t="s">
        <v>182</v>
      </c>
      <c r="C21" s="21" t="s">
        <v>183</v>
      </c>
      <c r="D21" s="23" t="s">
        <v>184</v>
      </c>
      <c r="E21" s="19">
        <f t="shared" si="0"/>
        <v>4</v>
      </c>
      <c r="I21" s="24" t="s">
        <v>118</v>
      </c>
      <c r="M21" s="29">
        <v>4</v>
      </c>
      <c r="N21" s="29">
        <v>69</v>
      </c>
      <c r="O21" s="33">
        <v>0.05</v>
      </c>
      <c r="P21" s="29">
        <v>0</v>
      </c>
    </row>
    <row r="22" spans="1:17" ht="35" customHeight="1" x14ac:dyDescent="0.2">
      <c r="A22" s="22" t="s">
        <v>185</v>
      </c>
      <c r="B22" s="21" t="s">
        <v>186</v>
      </c>
      <c r="C22" s="21" t="s">
        <v>187</v>
      </c>
      <c r="D22" s="23" t="s">
        <v>184</v>
      </c>
      <c r="E22" s="19">
        <f t="shared" si="0"/>
        <v>8</v>
      </c>
      <c r="I22" s="24" t="s">
        <v>118</v>
      </c>
      <c r="M22" s="29">
        <v>8</v>
      </c>
      <c r="N22" s="29">
        <v>174</v>
      </c>
      <c r="O22" s="33">
        <v>-0.02</v>
      </c>
      <c r="P22" s="33">
        <v>53.4</v>
      </c>
    </row>
    <row r="23" spans="1:17" ht="35" customHeight="1" x14ac:dyDescent="0.2">
      <c r="A23" s="22" t="s">
        <v>188</v>
      </c>
      <c r="B23" s="21" t="s">
        <v>189</v>
      </c>
      <c r="C23" s="21" t="s">
        <v>190</v>
      </c>
      <c r="D23" s="23" t="s">
        <v>191</v>
      </c>
      <c r="E23" s="19">
        <f t="shared" si="0"/>
        <v>8</v>
      </c>
      <c r="I23" s="24" t="s">
        <v>118</v>
      </c>
      <c r="M23" s="29">
        <v>8</v>
      </c>
      <c r="N23" s="29">
        <v>174</v>
      </c>
      <c r="O23" s="33">
        <v>-0.18</v>
      </c>
      <c r="P23" s="33">
        <v>68.599999999999994</v>
      </c>
      <c r="Q23" s="32" t="s">
        <v>192</v>
      </c>
    </row>
    <row r="24" spans="1:17" ht="35" customHeight="1" x14ac:dyDescent="0.2">
      <c r="A24" s="22" t="s">
        <v>193</v>
      </c>
      <c r="B24" s="21" t="s">
        <v>194</v>
      </c>
      <c r="E24" s="19">
        <f t="shared" si="0"/>
        <v>6</v>
      </c>
      <c r="I24" s="24" t="s">
        <v>118</v>
      </c>
      <c r="M24" s="29">
        <v>6</v>
      </c>
      <c r="N24" s="29">
        <v>156</v>
      </c>
      <c r="O24" s="33">
        <v>-0.02</v>
      </c>
      <c r="P24" s="33">
        <v>60.3</v>
      </c>
    </row>
    <row r="25" spans="1:17" ht="35" customHeight="1" x14ac:dyDescent="0.2">
      <c r="A25" s="22" t="s">
        <v>195</v>
      </c>
      <c r="B25" s="21" t="s">
        <v>196</v>
      </c>
      <c r="C25" s="21" t="s">
        <v>197</v>
      </c>
      <c r="D25" s="23" t="s">
        <v>184</v>
      </c>
      <c r="E25" s="19">
        <f t="shared" si="0"/>
        <v>4</v>
      </c>
      <c r="I25" s="24" t="s">
        <v>118</v>
      </c>
      <c r="M25" s="29">
        <v>4</v>
      </c>
      <c r="N25" s="29">
        <v>151</v>
      </c>
      <c r="O25" s="33">
        <v>7.0000000000000007E-2</v>
      </c>
      <c r="P25" s="33">
        <v>44.1</v>
      </c>
    </row>
    <row r="26" spans="1:17" ht="35" customHeight="1" x14ac:dyDescent="0.2">
      <c r="A26" s="22" t="s">
        <v>198</v>
      </c>
      <c r="B26" s="21" t="s">
        <v>199</v>
      </c>
      <c r="C26" s="21" t="s">
        <v>200</v>
      </c>
      <c r="D26" s="23" t="s">
        <v>201</v>
      </c>
      <c r="E26" s="19">
        <f t="shared" si="0"/>
        <v>23</v>
      </c>
      <c r="I26" s="24" t="s">
        <v>118</v>
      </c>
      <c r="J26" s="17" t="s">
        <v>118</v>
      </c>
      <c r="M26" s="29">
        <v>23</v>
      </c>
      <c r="N26" s="29">
        <v>317</v>
      </c>
      <c r="O26" s="33">
        <v>0.35</v>
      </c>
      <c r="P26" s="29">
        <v>56</v>
      </c>
      <c r="Q26" s="32" t="s">
        <v>202</v>
      </c>
    </row>
    <row r="27" spans="1:17" ht="35" customHeight="1" x14ac:dyDescent="0.2">
      <c r="A27" s="22" t="s">
        <v>203</v>
      </c>
      <c r="B27" s="21" t="s">
        <v>204</v>
      </c>
      <c r="C27" s="21" t="s">
        <v>205</v>
      </c>
      <c r="D27" s="23" t="s">
        <v>201</v>
      </c>
      <c r="E27" s="19">
        <f t="shared" si="0"/>
        <v>2</v>
      </c>
      <c r="I27" s="24" t="s">
        <v>118</v>
      </c>
      <c r="M27" s="29">
        <v>2</v>
      </c>
      <c r="N27" s="29">
        <v>24</v>
      </c>
      <c r="O27" s="33">
        <v>0.2</v>
      </c>
      <c r="P27" s="33">
        <v>35.200000000000003</v>
      </c>
    </row>
    <row r="28" spans="1:17" s="11" customFormat="1" ht="35" customHeight="1" x14ac:dyDescent="0.2">
      <c r="A28" s="22" t="s">
        <v>206</v>
      </c>
      <c r="B28" s="21" t="s">
        <v>207</v>
      </c>
      <c r="C28" s="21" t="s">
        <v>208</v>
      </c>
      <c r="D28" s="23" t="s">
        <v>201</v>
      </c>
      <c r="E28" s="19">
        <f t="shared" si="0"/>
        <v>0</v>
      </c>
      <c r="M28" s="34"/>
      <c r="N28" s="34"/>
      <c r="O28" s="35"/>
      <c r="P28" s="35"/>
    </row>
    <row r="29" spans="1:17" ht="35" customHeight="1" x14ac:dyDescent="0.2">
      <c r="A29" s="22" t="s">
        <v>209</v>
      </c>
      <c r="B29" s="21" t="s">
        <v>210</v>
      </c>
      <c r="C29" s="21" t="s">
        <v>211</v>
      </c>
      <c r="D29" s="23" t="s">
        <v>212</v>
      </c>
      <c r="E29" s="19">
        <f t="shared" si="0"/>
        <v>4</v>
      </c>
      <c r="I29" s="24" t="s">
        <v>118</v>
      </c>
      <c r="M29" s="29">
        <v>4</v>
      </c>
      <c r="N29" s="29">
        <v>112</v>
      </c>
      <c r="O29" s="33">
        <v>-0.27</v>
      </c>
      <c r="P29" s="29">
        <v>0</v>
      </c>
    </row>
    <row r="30" spans="1:17" ht="35" customHeight="1" x14ac:dyDescent="0.2">
      <c r="A30" s="22" t="s">
        <v>213</v>
      </c>
      <c r="B30" s="21" t="s">
        <v>214</v>
      </c>
      <c r="C30" s="21" t="s">
        <v>215</v>
      </c>
      <c r="D30" s="23" t="s">
        <v>212</v>
      </c>
      <c r="E30" s="19">
        <f t="shared" si="0"/>
        <v>4</v>
      </c>
      <c r="I30" s="24" t="s">
        <v>118</v>
      </c>
      <c r="M30" s="29">
        <v>4</v>
      </c>
      <c r="N30" s="29">
        <v>48</v>
      </c>
      <c r="O30" s="33">
        <v>0.28000000000000003</v>
      </c>
      <c r="P30" s="29">
        <v>0</v>
      </c>
    </row>
    <row r="31" spans="1:17" ht="35" customHeight="1" x14ac:dyDescent="0.2">
      <c r="A31" s="22" t="s">
        <v>216</v>
      </c>
      <c r="B31" s="21" t="s">
        <v>217</v>
      </c>
      <c r="C31" s="21" t="s">
        <v>218</v>
      </c>
      <c r="D31" s="23" t="s">
        <v>219</v>
      </c>
      <c r="E31" s="19">
        <f t="shared" si="0"/>
        <v>18</v>
      </c>
      <c r="I31" s="24" t="s">
        <v>118</v>
      </c>
      <c r="M31" s="29">
        <v>18</v>
      </c>
      <c r="N31" s="29">
        <v>236</v>
      </c>
      <c r="O31" s="33">
        <v>-0.31</v>
      </c>
      <c r="P31" s="33">
        <v>68.2</v>
      </c>
      <c r="Q31" s="21" t="s">
        <v>220</v>
      </c>
    </row>
    <row r="32" spans="1:17" ht="35" customHeight="1" x14ac:dyDescent="0.2">
      <c r="A32" s="22" t="s">
        <v>221</v>
      </c>
      <c r="B32" s="21" t="s">
        <v>222</v>
      </c>
      <c r="C32" s="21" t="s">
        <v>223</v>
      </c>
      <c r="D32" s="23" t="s">
        <v>219</v>
      </c>
      <c r="E32" s="19">
        <f t="shared" si="0"/>
        <v>18</v>
      </c>
      <c r="I32" s="24" t="s">
        <v>118</v>
      </c>
      <c r="M32" s="29">
        <v>18</v>
      </c>
      <c r="N32" s="29">
        <v>287</v>
      </c>
      <c r="O32" s="33">
        <v>-0.28000000000000003</v>
      </c>
      <c r="Q32" s="32" t="s">
        <v>224</v>
      </c>
    </row>
    <row r="33" spans="1:17" ht="35" customHeight="1" x14ac:dyDescent="0.2">
      <c r="A33" s="22" t="s">
        <v>225</v>
      </c>
      <c r="B33" s="21" t="s">
        <v>226</v>
      </c>
      <c r="C33" s="21" t="s">
        <v>227</v>
      </c>
      <c r="D33" s="23" t="s">
        <v>219</v>
      </c>
      <c r="E33" s="19">
        <f t="shared" si="0"/>
        <v>2</v>
      </c>
      <c r="I33" s="24" t="s">
        <v>118</v>
      </c>
      <c r="M33" s="29">
        <v>2</v>
      </c>
      <c r="N33" s="29">
        <v>60</v>
      </c>
      <c r="O33" s="33">
        <v>0.11</v>
      </c>
      <c r="P33" s="33">
        <v>40.4</v>
      </c>
      <c r="Q33" s="32" t="s">
        <v>224</v>
      </c>
    </row>
    <row r="34" spans="1:17" ht="35" customHeight="1" x14ac:dyDescent="0.2">
      <c r="A34" s="22" t="s">
        <v>228</v>
      </c>
      <c r="B34" s="21" t="s">
        <v>229</v>
      </c>
      <c r="C34" s="21" t="s">
        <v>230</v>
      </c>
      <c r="D34" s="23" t="s">
        <v>219</v>
      </c>
      <c r="E34" s="19">
        <f t="shared" si="0"/>
        <v>2</v>
      </c>
      <c r="I34" s="24" t="s">
        <v>118</v>
      </c>
      <c r="M34" s="29">
        <v>2</v>
      </c>
      <c r="N34" s="29">
        <v>60</v>
      </c>
      <c r="O34" s="33">
        <v>0.1</v>
      </c>
      <c r="P34" s="33">
        <v>46.5</v>
      </c>
      <c r="Q34" s="32" t="s">
        <v>224</v>
      </c>
    </row>
    <row r="35" spans="1:17" ht="35" customHeight="1" x14ac:dyDescent="0.2">
      <c r="A35" s="22" t="s">
        <v>231</v>
      </c>
      <c r="B35" s="21" t="s">
        <v>232</v>
      </c>
      <c r="C35" s="21" t="s">
        <v>233</v>
      </c>
      <c r="D35" s="23" t="s">
        <v>234</v>
      </c>
      <c r="E35" s="19">
        <f t="shared" si="0"/>
        <v>8</v>
      </c>
      <c r="I35" s="24" t="s">
        <v>118</v>
      </c>
      <c r="M35" s="29">
        <v>8</v>
      </c>
      <c r="N35" s="29">
        <v>54</v>
      </c>
      <c r="O35" s="33">
        <v>0.37</v>
      </c>
      <c r="P35" s="29">
        <v>0</v>
      </c>
    </row>
    <row r="36" spans="1:17" ht="35" customHeight="1" x14ac:dyDescent="0.2">
      <c r="A36" s="22" t="s">
        <v>235</v>
      </c>
      <c r="B36" s="21" t="s">
        <v>236</v>
      </c>
      <c r="C36" s="21" t="s">
        <v>237</v>
      </c>
      <c r="D36" s="23" t="s">
        <v>234</v>
      </c>
      <c r="E36" s="19">
        <f t="shared" si="0"/>
        <v>3</v>
      </c>
      <c r="I36" s="24" t="s">
        <v>118</v>
      </c>
      <c r="M36" s="29">
        <v>3</v>
      </c>
      <c r="N36" s="29">
        <v>22</v>
      </c>
      <c r="O36" s="33">
        <v>0.08</v>
      </c>
      <c r="P36" s="33">
        <v>16.8</v>
      </c>
    </row>
    <row r="37" spans="1:17" ht="35" customHeight="1" x14ac:dyDescent="0.2">
      <c r="A37" s="22" t="s">
        <v>238</v>
      </c>
      <c r="B37" s="21" t="s">
        <v>239</v>
      </c>
      <c r="C37" s="21" t="s">
        <v>240</v>
      </c>
      <c r="D37" s="23" t="s">
        <v>234</v>
      </c>
      <c r="E37" s="19">
        <f t="shared" si="0"/>
        <v>3</v>
      </c>
      <c r="F37" s="21"/>
      <c r="G37" s="21"/>
      <c r="H37" s="21"/>
      <c r="I37" s="24" t="s">
        <v>118</v>
      </c>
      <c r="M37" s="29">
        <v>3</v>
      </c>
      <c r="N37" s="29">
        <v>22</v>
      </c>
      <c r="O37" s="33">
        <v>0.18</v>
      </c>
      <c r="P37" s="29">
        <v>0</v>
      </c>
    </row>
    <row r="38" spans="1:17" ht="35" customHeight="1" x14ac:dyDescent="0.2">
      <c r="A38" s="22" t="s">
        <v>241</v>
      </c>
      <c r="B38" s="21" t="s">
        <v>242</v>
      </c>
      <c r="C38" s="21" t="s">
        <v>243</v>
      </c>
      <c r="D38" s="23" t="s">
        <v>244</v>
      </c>
      <c r="E38" s="19">
        <f t="shared" si="0"/>
        <v>1</v>
      </c>
      <c r="M38" s="29">
        <v>1</v>
      </c>
    </row>
    <row r="39" spans="1:17" ht="35" customHeight="1" x14ac:dyDescent="0.2">
      <c r="A39" s="22" t="s">
        <v>245</v>
      </c>
      <c r="B39" s="21" t="s">
        <v>246</v>
      </c>
      <c r="C39" s="21" t="s">
        <v>247</v>
      </c>
      <c r="D39" s="23" t="s">
        <v>244</v>
      </c>
      <c r="E39" s="19">
        <f t="shared" si="0"/>
        <v>3</v>
      </c>
      <c r="I39" s="24" t="s">
        <v>118</v>
      </c>
      <c r="M39" s="29">
        <v>3</v>
      </c>
      <c r="N39" s="29">
        <v>124</v>
      </c>
      <c r="O39" s="33">
        <v>0.23</v>
      </c>
      <c r="P39" s="33">
        <v>31.3</v>
      </c>
    </row>
    <row r="40" spans="1:17" ht="35" customHeight="1" x14ac:dyDescent="0.2">
      <c r="A40" s="22" t="s">
        <v>248</v>
      </c>
      <c r="B40" s="37" t="s">
        <v>249</v>
      </c>
      <c r="C40" s="37" t="s">
        <v>250</v>
      </c>
      <c r="D40" s="38" t="s">
        <v>251</v>
      </c>
      <c r="E40" s="39">
        <f t="shared" ref="E40:E71" si="1">M40</f>
        <v>2</v>
      </c>
      <c r="F40" s="37"/>
      <c r="G40" s="37"/>
      <c r="H40" s="37"/>
      <c r="I40" s="40" t="s">
        <v>118</v>
      </c>
      <c r="M40" s="29">
        <v>2</v>
      </c>
      <c r="N40" s="29">
        <v>27</v>
      </c>
      <c r="O40" s="33">
        <v>-0.1</v>
      </c>
      <c r="P40" s="29">
        <v>0</v>
      </c>
    </row>
    <row r="41" spans="1:17" ht="35" customHeight="1" x14ac:dyDescent="0.2">
      <c r="A41" s="22" t="s">
        <v>252</v>
      </c>
      <c r="B41" s="37" t="s">
        <v>253</v>
      </c>
      <c r="C41" s="37" t="s">
        <v>254</v>
      </c>
      <c r="D41" s="38" t="s">
        <v>251</v>
      </c>
      <c r="E41" s="39">
        <f t="shared" si="1"/>
        <v>4</v>
      </c>
      <c r="F41" s="37"/>
      <c r="G41" s="37"/>
      <c r="H41" s="37"/>
      <c r="I41" s="40" t="s">
        <v>118</v>
      </c>
      <c r="M41" s="29">
        <v>4</v>
      </c>
      <c r="N41" s="29">
        <v>73</v>
      </c>
      <c r="O41" s="33">
        <v>-0.09</v>
      </c>
      <c r="P41" s="29">
        <v>0</v>
      </c>
    </row>
    <row r="42" spans="1:17" ht="35" customHeight="1" x14ac:dyDescent="0.2">
      <c r="A42" s="22" t="s">
        <v>255</v>
      </c>
      <c r="B42" s="37" t="s">
        <v>256</v>
      </c>
      <c r="C42" s="37" t="s">
        <v>257</v>
      </c>
      <c r="D42" s="38" t="s">
        <v>251</v>
      </c>
      <c r="E42" s="39">
        <f t="shared" si="1"/>
        <v>4</v>
      </c>
      <c r="F42" s="37"/>
      <c r="G42" s="37"/>
      <c r="H42" s="37"/>
      <c r="I42" s="40" t="s">
        <v>118</v>
      </c>
      <c r="M42" s="29">
        <v>4</v>
      </c>
      <c r="N42" s="29">
        <v>57</v>
      </c>
      <c r="O42" s="33">
        <v>-0.03</v>
      </c>
      <c r="P42" s="33">
        <v>26.3</v>
      </c>
    </row>
    <row r="43" spans="1:17" ht="35" customHeight="1" x14ac:dyDescent="0.2">
      <c r="A43" s="22" t="s">
        <v>258</v>
      </c>
      <c r="B43" s="37" t="s">
        <v>259</v>
      </c>
      <c r="C43" s="37" t="s">
        <v>260</v>
      </c>
      <c r="D43" s="38" t="s">
        <v>251</v>
      </c>
      <c r="E43" s="39">
        <f t="shared" si="1"/>
        <v>7</v>
      </c>
      <c r="F43" s="37"/>
      <c r="G43" s="37"/>
      <c r="H43" s="37"/>
      <c r="I43" s="40" t="s">
        <v>118</v>
      </c>
      <c r="M43" s="29">
        <v>7</v>
      </c>
      <c r="N43" s="29">
        <v>131</v>
      </c>
      <c r="O43" s="33">
        <v>-0.34</v>
      </c>
      <c r="P43" s="33">
        <v>89.1</v>
      </c>
    </row>
    <row r="44" spans="1:17" ht="35" customHeight="1" x14ac:dyDescent="0.2">
      <c r="A44" s="22" t="s">
        <v>261</v>
      </c>
      <c r="B44" s="37" t="s">
        <v>262</v>
      </c>
      <c r="C44" s="37" t="s">
        <v>263</v>
      </c>
      <c r="D44" s="38" t="s">
        <v>251</v>
      </c>
      <c r="E44" s="39">
        <f t="shared" si="1"/>
        <v>4</v>
      </c>
      <c r="F44" s="37"/>
      <c r="G44" s="37"/>
      <c r="H44" s="37"/>
      <c r="I44" s="40" t="s">
        <v>118</v>
      </c>
      <c r="M44" s="29">
        <v>4</v>
      </c>
      <c r="N44" s="29">
        <v>115</v>
      </c>
      <c r="O44" s="33">
        <v>-0.08</v>
      </c>
      <c r="P44" s="29">
        <v>0</v>
      </c>
    </row>
    <row r="45" spans="1:17" ht="35" customHeight="1" x14ac:dyDescent="0.2">
      <c r="A45" s="22" t="s">
        <v>264</v>
      </c>
      <c r="B45" s="37" t="s">
        <v>265</v>
      </c>
      <c r="C45" s="37" t="s">
        <v>266</v>
      </c>
      <c r="D45" s="38" t="s">
        <v>251</v>
      </c>
      <c r="E45" s="39">
        <f t="shared" si="1"/>
        <v>2</v>
      </c>
      <c r="F45" s="37"/>
      <c r="G45" s="37"/>
      <c r="H45" s="37"/>
      <c r="I45" s="40" t="s">
        <v>118</v>
      </c>
      <c r="M45" s="29">
        <v>2</v>
      </c>
      <c r="N45" s="29">
        <v>27</v>
      </c>
      <c r="O45" s="33">
        <v>0.02</v>
      </c>
      <c r="P45" s="29">
        <v>0</v>
      </c>
    </row>
    <row r="46" spans="1:17" ht="35" customHeight="1" x14ac:dyDescent="0.2">
      <c r="A46" s="22" t="s">
        <v>267</v>
      </c>
      <c r="B46" s="37" t="s">
        <v>268</v>
      </c>
      <c r="C46" s="37" t="s">
        <v>269</v>
      </c>
      <c r="D46" s="38" t="s">
        <v>251</v>
      </c>
      <c r="E46" s="39">
        <f t="shared" si="1"/>
        <v>2</v>
      </c>
      <c r="F46" s="37"/>
      <c r="G46" s="37"/>
      <c r="H46" s="37"/>
      <c r="I46" s="40" t="s">
        <v>118</v>
      </c>
      <c r="M46" s="29">
        <v>2</v>
      </c>
      <c r="N46" s="29">
        <v>28</v>
      </c>
      <c r="O46" s="33">
        <v>-0.46</v>
      </c>
      <c r="P46" s="33">
        <v>31.3</v>
      </c>
    </row>
    <row r="47" spans="1:17" ht="35" customHeight="1" x14ac:dyDescent="0.2">
      <c r="A47" s="22" t="s">
        <v>270</v>
      </c>
      <c r="B47" s="21" t="s">
        <v>271</v>
      </c>
      <c r="C47" s="21" t="s">
        <v>272</v>
      </c>
      <c r="D47" s="23" t="s">
        <v>273</v>
      </c>
      <c r="E47" s="19">
        <f t="shared" si="1"/>
        <v>6</v>
      </c>
      <c r="J47" s="41"/>
      <c r="K47" s="41"/>
      <c r="L47" s="42" t="s">
        <v>118</v>
      </c>
      <c r="M47" s="29">
        <v>6</v>
      </c>
      <c r="Q47" s="21" t="s">
        <v>274</v>
      </c>
    </row>
    <row r="48" spans="1:17" ht="35" customHeight="1" x14ac:dyDescent="0.2">
      <c r="A48" s="22" t="s">
        <v>275</v>
      </c>
      <c r="B48" s="21" t="s">
        <v>276</v>
      </c>
      <c r="C48" s="21" t="s">
        <v>277</v>
      </c>
      <c r="D48" s="23" t="s">
        <v>273</v>
      </c>
      <c r="E48" s="19">
        <f t="shared" si="1"/>
        <v>6</v>
      </c>
      <c r="J48" s="41"/>
      <c r="K48" s="41"/>
      <c r="L48" s="42" t="s">
        <v>118</v>
      </c>
      <c r="M48" s="29">
        <v>6</v>
      </c>
      <c r="Q48" s="21" t="s">
        <v>278</v>
      </c>
    </row>
    <row r="49" spans="1:17" ht="35" customHeight="1" x14ac:dyDescent="0.2">
      <c r="A49" s="22" t="s">
        <v>279</v>
      </c>
      <c r="B49" s="21" t="s">
        <v>280</v>
      </c>
      <c r="C49" s="21" t="s">
        <v>281</v>
      </c>
      <c r="D49" s="23" t="s">
        <v>273</v>
      </c>
      <c r="E49" s="19">
        <f t="shared" si="1"/>
        <v>7</v>
      </c>
      <c r="J49" s="41"/>
      <c r="K49" s="41"/>
      <c r="L49" s="42" t="s">
        <v>118</v>
      </c>
      <c r="M49" s="29">
        <v>7</v>
      </c>
      <c r="Q49" s="21" t="s">
        <v>282</v>
      </c>
    </row>
    <row r="50" spans="1:17" ht="35" customHeight="1" x14ac:dyDescent="0.2">
      <c r="A50" s="22" t="s">
        <v>283</v>
      </c>
      <c r="B50" s="21" t="s">
        <v>284</v>
      </c>
      <c r="C50" s="21" t="s">
        <v>285</v>
      </c>
      <c r="D50" s="23" t="s">
        <v>273</v>
      </c>
      <c r="E50" s="19">
        <f t="shared" si="1"/>
        <v>8</v>
      </c>
      <c r="J50" s="41"/>
      <c r="K50" s="41"/>
      <c r="L50" s="42" t="s">
        <v>118</v>
      </c>
      <c r="M50" s="29">
        <v>8</v>
      </c>
      <c r="Q50" s="21" t="s">
        <v>286</v>
      </c>
    </row>
    <row r="51" spans="1:17" ht="35" customHeight="1" x14ac:dyDescent="0.2">
      <c r="A51" s="22" t="s">
        <v>287</v>
      </c>
      <c r="B51" s="21" t="s">
        <v>288</v>
      </c>
      <c r="C51" s="21" t="s">
        <v>289</v>
      </c>
      <c r="D51" s="23" t="s">
        <v>273</v>
      </c>
      <c r="E51" s="19">
        <f t="shared" si="1"/>
        <v>6</v>
      </c>
      <c r="J51" s="41"/>
      <c r="K51" s="41"/>
      <c r="L51" s="42" t="s">
        <v>118</v>
      </c>
      <c r="M51" s="29">
        <v>6</v>
      </c>
      <c r="Q51" s="21" t="s">
        <v>290</v>
      </c>
    </row>
    <row r="52" spans="1:17" ht="35" customHeight="1" x14ac:dyDescent="0.2">
      <c r="A52" s="22" t="s">
        <v>291</v>
      </c>
      <c r="B52" s="21" t="s">
        <v>292</v>
      </c>
      <c r="C52" s="21" t="s">
        <v>293</v>
      </c>
      <c r="D52" s="23" t="s">
        <v>273</v>
      </c>
      <c r="E52" s="19">
        <f t="shared" si="1"/>
        <v>7</v>
      </c>
      <c r="J52" s="41"/>
      <c r="K52" s="41"/>
      <c r="L52" s="42" t="s">
        <v>118</v>
      </c>
      <c r="M52" s="29">
        <v>7</v>
      </c>
      <c r="Q52" s="21" t="s">
        <v>294</v>
      </c>
    </row>
    <row r="53" spans="1:17" ht="35" customHeight="1" x14ac:dyDescent="0.2">
      <c r="A53" s="22" t="s">
        <v>295</v>
      </c>
      <c r="B53" s="21" t="s">
        <v>296</v>
      </c>
      <c r="C53" s="21" t="s">
        <v>297</v>
      </c>
      <c r="D53" s="23" t="s">
        <v>273</v>
      </c>
      <c r="E53" s="19">
        <f t="shared" si="1"/>
        <v>8</v>
      </c>
      <c r="J53" s="41"/>
      <c r="K53" s="41"/>
      <c r="L53" s="42" t="s">
        <v>118</v>
      </c>
      <c r="M53" s="29">
        <v>8</v>
      </c>
      <c r="Q53" s="21" t="s">
        <v>298</v>
      </c>
    </row>
    <row r="54" spans="1:17" ht="35" customHeight="1" x14ac:dyDescent="0.2">
      <c r="A54" s="22" t="s">
        <v>299</v>
      </c>
      <c r="B54" s="21" t="s">
        <v>300</v>
      </c>
      <c r="C54" s="21" t="s">
        <v>301</v>
      </c>
      <c r="D54" s="23" t="s">
        <v>273</v>
      </c>
      <c r="E54" s="19">
        <f t="shared" si="1"/>
        <v>6</v>
      </c>
      <c r="J54" s="41"/>
      <c r="K54" s="41"/>
      <c r="L54" s="42" t="s">
        <v>118</v>
      </c>
      <c r="M54" s="29">
        <v>6</v>
      </c>
      <c r="Q54" s="21" t="s">
        <v>290</v>
      </c>
    </row>
    <row r="55" spans="1:17" ht="35" customHeight="1" x14ac:dyDescent="0.2">
      <c r="A55" s="22" t="s">
        <v>302</v>
      </c>
      <c r="B55" s="21" t="s">
        <v>303</v>
      </c>
      <c r="C55" s="21" t="s">
        <v>304</v>
      </c>
      <c r="D55" s="23" t="s">
        <v>273</v>
      </c>
      <c r="E55" s="19">
        <f t="shared" si="1"/>
        <v>1</v>
      </c>
      <c r="J55" s="41"/>
      <c r="K55" s="41"/>
      <c r="L55" s="42" t="s">
        <v>118</v>
      </c>
      <c r="M55" s="29">
        <v>1</v>
      </c>
      <c r="Q55" s="32" t="s">
        <v>305</v>
      </c>
    </row>
    <row r="56" spans="1:17" ht="35" customHeight="1" x14ac:dyDescent="0.2">
      <c r="A56" s="22" t="s">
        <v>306</v>
      </c>
      <c r="B56" s="21" t="s">
        <v>307</v>
      </c>
      <c r="C56" s="21" t="s">
        <v>308</v>
      </c>
      <c r="D56" s="23" t="s">
        <v>309</v>
      </c>
      <c r="E56" s="19">
        <f t="shared" si="1"/>
        <v>25</v>
      </c>
      <c r="J56" s="41"/>
      <c r="K56" s="41"/>
      <c r="L56" s="42" t="s">
        <v>118</v>
      </c>
      <c r="M56" s="29">
        <v>25</v>
      </c>
      <c r="Q56" s="21" t="s">
        <v>310</v>
      </c>
    </row>
    <row r="57" spans="1:17" ht="35" customHeight="1" x14ac:dyDescent="0.2">
      <c r="A57" s="22" t="s">
        <v>311</v>
      </c>
      <c r="B57" s="21" t="s">
        <v>312</v>
      </c>
      <c r="C57" s="21" t="s">
        <v>313</v>
      </c>
      <c r="D57" s="23" t="s">
        <v>309</v>
      </c>
      <c r="E57" s="19">
        <f t="shared" si="1"/>
        <v>12</v>
      </c>
      <c r="J57" s="41"/>
      <c r="K57" s="41"/>
      <c r="L57" s="42" t="s">
        <v>118</v>
      </c>
      <c r="M57" s="29">
        <v>12</v>
      </c>
      <c r="P57" s="43"/>
      <c r="Q57" s="21" t="s">
        <v>314</v>
      </c>
    </row>
    <row r="58" spans="1:17" ht="35" customHeight="1" x14ac:dyDescent="0.2">
      <c r="A58" s="22" t="s">
        <v>315</v>
      </c>
      <c r="B58" s="21" t="s">
        <v>316</v>
      </c>
      <c r="C58" s="21" t="s">
        <v>317</v>
      </c>
      <c r="D58" s="23" t="s">
        <v>309</v>
      </c>
      <c r="E58" s="19">
        <f t="shared" si="1"/>
        <v>1</v>
      </c>
      <c r="J58" s="41"/>
      <c r="K58" s="41"/>
      <c r="L58" s="42" t="s">
        <v>118</v>
      </c>
      <c r="M58" s="29">
        <v>1</v>
      </c>
      <c r="P58" s="43"/>
      <c r="Q58" s="21" t="s">
        <v>318</v>
      </c>
    </row>
    <row r="59" spans="1:17" ht="35" customHeight="1" x14ac:dyDescent="0.2">
      <c r="A59" s="22" t="s">
        <v>319</v>
      </c>
      <c r="B59" s="21" t="s">
        <v>320</v>
      </c>
      <c r="C59" s="21" t="s">
        <v>321</v>
      </c>
      <c r="D59" s="23" t="s">
        <v>309</v>
      </c>
      <c r="E59" s="19">
        <f t="shared" si="1"/>
        <v>3</v>
      </c>
      <c r="J59" s="41"/>
      <c r="K59" s="41"/>
      <c r="L59" s="42" t="s">
        <v>118</v>
      </c>
      <c r="M59" s="29">
        <v>3</v>
      </c>
      <c r="P59" s="43"/>
      <c r="Q59" s="21" t="s">
        <v>322</v>
      </c>
    </row>
    <row r="60" spans="1:17" ht="35" customHeight="1" x14ac:dyDescent="0.2">
      <c r="A60" s="22" t="s">
        <v>323</v>
      </c>
      <c r="B60" s="21" t="s">
        <v>324</v>
      </c>
      <c r="C60" s="21" t="s">
        <v>325</v>
      </c>
      <c r="D60" s="23" t="s">
        <v>309</v>
      </c>
      <c r="E60" s="19">
        <f t="shared" si="1"/>
        <v>1</v>
      </c>
      <c r="J60" s="41"/>
      <c r="K60" s="41"/>
      <c r="L60" s="42" t="s">
        <v>118</v>
      </c>
      <c r="M60" s="29">
        <v>1</v>
      </c>
      <c r="P60" s="43"/>
      <c r="Q60" s="21" t="s">
        <v>326</v>
      </c>
    </row>
    <row r="61" spans="1:17" ht="35" customHeight="1" x14ac:dyDescent="0.2">
      <c r="A61" s="22" t="s">
        <v>327</v>
      </c>
      <c r="B61" s="21" t="s">
        <v>328</v>
      </c>
      <c r="C61" s="21" t="s">
        <v>329</v>
      </c>
      <c r="D61" s="23" t="s">
        <v>309</v>
      </c>
      <c r="E61" s="19">
        <f t="shared" si="1"/>
        <v>1</v>
      </c>
      <c r="J61" s="41"/>
      <c r="K61" s="41"/>
      <c r="L61" s="42" t="s">
        <v>118</v>
      </c>
      <c r="M61" s="29">
        <v>1</v>
      </c>
      <c r="P61" s="43"/>
      <c r="Q61" s="21" t="s">
        <v>326</v>
      </c>
    </row>
    <row r="62" spans="1:17" ht="35" customHeight="1" x14ac:dyDescent="0.2">
      <c r="A62" s="22" t="s">
        <v>330</v>
      </c>
      <c r="B62" s="21" t="s">
        <v>331</v>
      </c>
      <c r="C62" s="21" t="s">
        <v>332</v>
      </c>
      <c r="D62" s="23" t="s">
        <v>309</v>
      </c>
      <c r="E62" s="19">
        <f t="shared" si="1"/>
        <v>1</v>
      </c>
      <c r="J62" s="41"/>
      <c r="K62" s="41"/>
      <c r="L62" s="42" t="s">
        <v>118</v>
      </c>
      <c r="M62" s="29">
        <v>1</v>
      </c>
      <c r="P62" s="43"/>
      <c r="Q62" s="21" t="s">
        <v>326</v>
      </c>
    </row>
    <row r="63" spans="1:17" ht="35" customHeight="1" x14ac:dyDescent="0.2">
      <c r="A63" s="22" t="s">
        <v>333</v>
      </c>
      <c r="B63" s="21" t="s">
        <v>334</v>
      </c>
      <c r="C63" s="21" t="s">
        <v>335</v>
      </c>
      <c r="D63" s="23" t="s">
        <v>309</v>
      </c>
      <c r="E63" s="19">
        <f t="shared" si="1"/>
        <v>4</v>
      </c>
      <c r="J63" s="41"/>
      <c r="K63" s="41"/>
      <c r="L63" s="42" t="s">
        <v>118</v>
      </c>
      <c r="M63" s="29">
        <v>4</v>
      </c>
      <c r="P63" s="43"/>
      <c r="Q63" s="21" t="s">
        <v>336</v>
      </c>
    </row>
    <row r="64" spans="1:17" ht="35" customHeight="1" x14ac:dyDescent="0.2">
      <c r="A64" s="22" t="s">
        <v>0</v>
      </c>
      <c r="B64" s="44" t="s">
        <v>1</v>
      </c>
      <c r="C64" s="21" t="s">
        <v>337</v>
      </c>
      <c r="D64" s="23" t="s">
        <v>338</v>
      </c>
      <c r="E64" s="19">
        <f t="shared" si="1"/>
        <v>7</v>
      </c>
      <c r="J64" s="41"/>
      <c r="K64" s="41"/>
      <c r="L64" s="42" t="s">
        <v>118</v>
      </c>
      <c r="M64" s="29">
        <v>7</v>
      </c>
      <c r="P64" s="43"/>
      <c r="Q64" s="21" t="s">
        <v>339</v>
      </c>
    </row>
    <row r="65" spans="1:17" ht="35" customHeight="1" x14ac:dyDescent="0.2">
      <c r="A65" s="22" t="s">
        <v>2</v>
      </c>
      <c r="B65" s="44" t="s">
        <v>3</v>
      </c>
      <c r="C65" s="21" t="s">
        <v>340</v>
      </c>
      <c r="D65" s="23" t="s">
        <v>338</v>
      </c>
      <c r="E65" s="19">
        <f t="shared" si="1"/>
        <v>16</v>
      </c>
      <c r="J65" s="41"/>
      <c r="K65" s="41"/>
      <c r="L65" s="42" t="s">
        <v>118</v>
      </c>
      <c r="M65" s="29">
        <v>16</v>
      </c>
      <c r="P65" s="43"/>
      <c r="Q65" s="21" t="s">
        <v>341</v>
      </c>
    </row>
    <row r="66" spans="1:17" ht="35" customHeight="1" x14ac:dyDescent="0.2">
      <c r="A66" s="22" t="s">
        <v>4</v>
      </c>
      <c r="B66" s="44" t="s">
        <v>5</v>
      </c>
      <c r="C66" s="21" t="s">
        <v>342</v>
      </c>
      <c r="D66" s="23" t="s">
        <v>338</v>
      </c>
      <c r="E66" s="19">
        <f t="shared" si="1"/>
        <v>8</v>
      </c>
      <c r="J66" s="41"/>
      <c r="K66" s="41"/>
      <c r="L66" s="42" t="s">
        <v>118</v>
      </c>
      <c r="M66" s="29">
        <v>8</v>
      </c>
      <c r="P66" s="43"/>
      <c r="Q66" s="21" t="s">
        <v>343</v>
      </c>
    </row>
    <row r="67" spans="1:17" ht="35" customHeight="1" x14ac:dyDescent="0.2">
      <c r="A67" s="22" t="s">
        <v>6</v>
      </c>
      <c r="B67" s="44" t="s">
        <v>7</v>
      </c>
      <c r="C67" s="21" t="s">
        <v>344</v>
      </c>
      <c r="D67" s="23" t="s">
        <v>338</v>
      </c>
      <c r="E67" s="19">
        <f t="shared" si="1"/>
        <v>8</v>
      </c>
      <c r="J67" s="41"/>
      <c r="K67" s="41"/>
      <c r="L67" s="42" t="s">
        <v>118</v>
      </c>
      <c r="M67" s="29">
        <v>8</v>
      </c>
      <c r="Q67" s="21" t="s">
        <v>345</v>
      </c>
    </row>
    <row r="68" spans="1:17" ht="35" customHeight="1" x14ac:dyDescent="0.2">
      <c r="A68" s="22" t="s">
        <v>8</v>
      </c>
      <c r="B68" s="44" t="s">
        <v>9</v>
      </c>
      <c r="C68" s="21" t="s">
        <v>346</v>
      </c>
      <c r="D68" s="23" t="s">
        <v>338</v>
      </c>
      <c r="E68" s="19">
        <f t="shared" si="1"/>
        <v>2</v>
      </c>
      <c r="J68" s="41"/>
      <c r="K68" s="41"/>
      <c r="L68" s="42" t="s">
        <v>118</v>
      </c>
      <c r="M68" s="29">
        <v>2</v>
      </c>
      <c r="Q68" s="21" t="s">
        <v>347</v>
      </c>
    </row>
    <row r="69" spans="1:17" ht="35" customHeight="1" x14ac:dyDescent="0.2">
      <c r="A69" s="22" t="s">
        <v>10</v>
      </c>
      <c r="B69" s="44" t="s">
        <v>11</v>
      </c>
      <c r="C69" s="21" t="s">
        <v>348</v>
      </c>
      <c r="D69" s="23" t="s">
        <v>338</v>
      </c>
      <c r="E69" s="19">
        <f t="shared" si="1"/>
        <v>1</v>
      </c>
      <c r="J69" s="41"/>
      <c r="K69" s="41"/>
      <c r="L69" s="42" t="s">
        <v>118</v>
      </c>
      <c r="M69" s="29">
        <v>1</v>
      </c>
      <c r="Q69" s="32" t="s">
        <v>349</v>
      </c>
    </row>
    <row r="70" spans="1:17" ht="35" customHeight="1" x14ac:dyDescent="0.2">
      <c r="A70" s="22" t="s">
        <v>12</v>
      </c>
      <c r="B70" s="44" t="s">
        <v>13</v>
      </c>
      <c r="C70" s="21" t="s">
        <v>350</v>
      </c>
      <c r="D70" s="23" t="s">
        <v>338</v>
      </c>
      <c r="E70" s="19">
        <f t="shared" si="1"/>
        <v>1</v>
      </c>
      <c r="J70" s="41"/>
      <c r="K70" s="41"/>
      <c r="L70" s="42" t="s">
        <v>118</v>
      </c>
      <c r="M70" s="29">
        <v>1</v>
      </c>
      <c r="Q70" s="32" t="s">
        <v>351</v>
      </c>
    </row>
    <row r="71" spans="1:17" ht="35" customHeight="1" x14ac:dyDescent="0.2">
      <c r="A71" s="22" t="s">
        <v>14</v>
      </c>
      <c r="B71" s="44" t="s">
        <v>15</v>
      </c>
      <c r="C71" s="21" t="s">
        <v>352</v>
      </c>
      <c r="D71" s="23" t="s">
        <v>338</v>
      </c>
      <c r="E71" s="19">
        <f t="shared" si="1"/>
        <v>2</v>
      </c>
      <c r="J71" s="41"/>
      <c r="K71" s="41"/>
      <c r="L71" s="42" t="s">
        <v>118</v>
      </c>
      <c r="M71" s="29">
        <v>2</v>
      </c>
      <c r="Q71" s="21" t="s">
        <v>353</v>
      </c>
    </row>
    <row r="72" spans="1:17" ht="35" customHeight="1" x14ac:dyDescent="0.2">
      <c r="A72" s="22" t="s">
        <v>16</v>
      </c>
      <c r="B72" s="44" t="s">
        <v>17</v>
      </c>
      <c r="C72" s="21" t="s">
        <v>354</v>
      </c>
      <c r="D72" s="23" t="s">
        <v>338</v>
      </c>
      <c r="E72" s="19">
        <f t="shared" ref="E72:E88" si="2">M72</f>
        <v>1</v>
      </c>
      <c r="J72" s="41"/>
      <c r="K72" s="41"/>
      <c r="L72" s="42" t="s">
        <v>118</v>
      </c>
      <c r="M72" s="29">
        <v>1</v>
      </c>
      <c r="Q72" s="32" t="s">
        <v>355</v>
      </c>
    </row>
    <row r="73" spans="1:17" ht="35" customHeight="1" x14ac:dyDescent="0.2">
      <c r="A73" s="22" t="s">
        <v>18</v>
      </c>
      <c r="B73" s="44" t="s">
        <v>19</v>
      </c>
      <c r="C73" s="21" t="s">
        <v>356</v>
      </c>
      <c r="D73" s="23" t="s">
        <v>338</v>
      </c>
      <c r="E73" s="19">
        <f t="shared" si="2"/>
        <v>1</v>
      </c>
      <c r="J73" s="41"/>
      <c r="K73" s="41"/>
      <c r="L73" s="42" t="s">
        <v>118</v>
      </c>
      <c r="M73" s="29">
        <v>1</v>
      </c>
      <c r="Q73" s="32" t="s">
        <v>357</v>
      </c>
    </row>
    <row r="74" spans="1:17" ht="35" customHeight="1" x14ac:dyDescent="0.2">
      <c r="A74" s="22" t="s">
        <v>20</v>
      </c>
      <c r="B74" s="44" t="s">
        <v>21</v>
      </c>
      <c r="C74" s="21" t="s">
        <v>358</v>
      </c>
      <c r="D74" s="23" t="s">
        <v>359</v>
      </c>
      <c r="E74" s="19">
        <f t="shared" si="2"/>
        <v>17</v>
      </c>
      <c r="J74" s="41"/>
      <c r="K74" s="41"/>
      <c r="L74" s="42" t="s">
        <v>118</v>
      </c>
      <c r="M74" s="29">
        <v>17</v>
      </c>
      <c r="Q74" s="21" t="s">
        <v>360</v>
      </c>
    </row>
    <row r="75" spans="1:17" ht="35" customHeight="1" x14ac:dyDescent="0.2">
      <c r="A75" s="22" t="s">
        <v>22</v>
      </c>
      <c r="B75" s="44" t="s">
        <v>23</v>
      </c>
      <c r="C75" s="21" t="s">
        <v>361</v>
      </c>
      <c r="D75" s="23" t="s">
        <v>359</v>
      </c>
      <c r="E75" s="19">
        <f t="shared" si="2"/>
        <v>5</v>
      </c>
      <c r="J75" s="41"/>
      <c r="K75" s="41"/>
      <c r="L75" s="42" t="s">
        <v>118</v>
      </c>
      <c r="M75" s="29">
        <v>5</v>
      </c>
      <c r="Q75" s="21" t="s">
        <v>362</v>
      </c>
    </row>
    <row r="76" spans="1:17" ht="35" customHeight="1" x14ac:dyDescent="0.2">
      <c r="A76" s="22" t="s">
        <v>24</v>
      </c>
      <c r="B76" s="44" t="s">
        <v>25</v>
      </c>
      <c r="C76" s="21" t="s">
        <v>363</v>
      </c>
      <c r="D76" s="23" t="s">
        <v>359</v>
      </c>
      <c r="E76" s="19">
        <f t="shared" si="2"/>
        <v>5</v>
      </c>
      <c r="J76" s="41"/>
      <c r="K76" s="41"/>
      <c r="L76" s="42" t="s">
        <v>118</v>
      </c>
      <c r="M76" s="29">
        <v>5</v>
      </c>
      <c r="Q76" s="21" t="s">
        <v>362</v>
      </c>
    </row>
    <row r="77" spans="1:17" ht="35" customHeight="1" x14ac:dyDescent="0.2">
      <c r="A77" s="22" t="s">
        <v>26</v>
      </c>
      <c r="B77" s="44" t="s">
        <v>27</v>
      </c>
      <c r="C77" s="21" t="s">
        <v>364</v>
      </c>
      <c r="D77" s="23" t="s">
        <v>359</v>
      </c>
      <c r="E77" s="19">
        <f t="shared" si="2"/>
        <v>12</v>
      </c>
      <c r="J77" s="41"/>
      <c r="K77" s="41"/>
      <c r="L77" s="42" t="s">
        <v>118</v>
      </c>
      <c r="M77" s="29">
        <v>12</v>
      </c>
      <c r="Q77" s="21" t="s">
        <v>365</v>
      </c>
    </row>
    <row r="78" spans="1:17" ht="35" customHeight="1" x14ac:dyDescent="0.2">
      <c r="A78" s="22" t="s">
        <v>28</v>
      </c>
      <c r="B78" s="44" t="s">
        <v>29</v>
      </c>
      <c r="C78" s="21" t="s">
        <v>366</v>
      </c>
      <c r="D78" s="23" t="s">
        <v>359</v>
      </c>
      <c r="E78" s="19">
        <f t="shared" si="2"/>
        <v>9</v>
      </c>
      <c r="J78" s="41"/>
      <c r="K78" s="41"/>
      <c r="L78" s="42" t="s">
        <v>118</v>
      </c>
      <c r="M78" s="29">
        <v>9</v>
      </c>
      <c r="Q78" s="21" t="s">
        <v>367</v>
      </c>
    </row>
    <row r="79" spans="1:17" ht="35" customHeight="1" x14ac:dyDescent="0.2">
      <c r="A79" s="22" t="s">
        <v>30</v>
      </c>
      <c r="B79" s="44" t="s">
        <v>31</v>
      </c>
      <c r="C79" s="21" t="s">
        <v>368</v>
      </c>
      <c r="D79" s="23" t="s">
        <v>359</v>
      </c>
      <c r="E79" s="19">
        <f t="shared" si="2"/>
        <v>2</v>
      </c>
      <c r="J79" s="41"/>
      <c r="K79" s="41"/>
      <c r="L79" s="42" t="s">
        <v>118</v>
      </c>
      <c r="M79" s="29">
        <v>2</v>
      </c>
      <c r="Q79" s="21" t="s">
        <v>369</v>
      </c>
    </row>
    <row r="80" spans="1:17" s="11" customFormat="1" ht="35" customHeight="1" x14ac:dyDescent="0.2">
      <c r="A80" s="22" t="s">
        <v>32</v>
      </c>
      <c r="B80" s="44" t="s">
        <v>33</v>
      </c>
      <c r="C80" s="21" t="s">
        <v>370</v>
      </c>
      <c r="D80" s="23" t="s">
        <v>359</v>
      </c>
      <c r="E80" s="19">
        <f t="shared" si="2"/>
        <v>0</v>
      </c>
      <c r="J80" s="41"/>
      <c r="K80" s="41"/>
      <c r="L80" s="42" t="s">
        <v>118</v>
      </c>
      <c r="M80" s="45"/>
      <c r="N80" s="45"/>
      <c r="O80" s="46"/>
      <c r="P80" s="46"/>
      <c r="Q80" s="21"/>
    </row>
    <row r="81" spans="1:17" ht="35" customHeight="1" x14ac:dyDescent="0.2">
      <c r="A81" s="22" t="s">
        <v>34</v>
      </c>
      <c r="B81" s="44" t="s">
        <v>35</v>
      </c>
      <c r="C81" s="21" t="s">
        <v>371</v>
      </c>
      <c r="D81" s="23" t="s">
        <v>359</v>
      </c>
      <c r="E81" s="19">
        <f t="shared" si="2"/>
        <v>1</v>
      </c>
      <c r="J81" s="41"/>
      <c r="K81" s="41"/>
      <c r="L81" s="42" t="s">
        <v>118</v>
      </c>
      <c r="M81" s="29">
        <v>1</v>
      </c>
      <c r="Q81" s="32" t="s">
        <v>372</v>
      </c>
    </row>
    <row r="82" spans="1:17" ht="35" customHeight="1" x14ac:dyDescent="0.2">
      <c r="A82" s="22" t="s">
        <v>36</v>
      </c>
      <c r="B82" s="44" t="s">
        <v>37</v>
      </c>
      <c r="C82" s="21" t="s">
        <v>373</v>
      </c>
      <c r="D82" s="23" t="s">
        <v>374</v>
      </c>
      <c r="E82" s="19">
        <f t="shared" si="2"/>
        <v>10</v>
      </c>
      <c r="J82" s="41"/>
      <c r="K82" s="41"/>
      <c r="L82" s="42" t="s">
        <v>118</v>
      </c>
      <c r="M82" s="29">
        <v>10</v>
      </c>
      <c r="Q82" s="21" t="s">
        <v>375</v>
      </c>
    </row>
    <row r="83" spans="1:17" ht="35" customHeight="1" x14ac:dyDescent="0.2">
      <c r="A83" s="22" t="s">
        <v>38</v>
      </c>
      <c r="B83" s="44" t="s">
        <v>39</v>
      </c>
      <c r="C83" s="21" t="s">
        <v>376</v>
      </c>
      <c r="D83" s="23" t="s">
        <v>374</v>
      </c>
      <c r="E83" s="19">
        <f t="shared" si="2"/>
        <v>5</v>
      </c>
      <c r="J83" s="41"/>
      <c r="K83" s="41"/>
      <c r="L83" s="42" t="s">
        <v>118</v>
      </c>
      <c r="M83" s="29">
        <v>5</v>
      </c>
      <c r="Q83" s="21" t="s">
        <v>377</v>
      </c>
    </row>
    <row r="84" spans="1:17" ht="35" customHeight="1" x14ac:dyDescent="0.2">
      <c r="A84" s="22" t="s">
        <v>40</v>
      </c>
      <c r="B84" s="44" t="s">
        <v>41</v>
      </c>
      <c r="C84" s="21" t="s">
        <v>378</v>
      </c>
      <c r="D84" s="23" t="s">
        <v>374</v>
      </c>
      <c r="E84" s="19">
        <f t="shared" si="2"/>
        <v>6</v>
      </c>
      <c r="J84" s="41"/>
      <c r="K84" s="41"/>
      <c r="L84" s="42" t="s">
        <v>118</v>
      </c>
      <c r="M84" s="29">
        <v>6</v>
      </c>
      <c r="Q84" s="21" t="s">
        <v>379</v>
      </c>
    </row>
    <row r="85" spans="1:17" ht="35" customHeight="1" x14ac:dyDescent="0.2">
      <c r="A85" s="22" t="s">
        <v>42</v>
      </c>
      <c r="B85" s="44" t="s">
        <v>43</v>
      </c>
      <c r="C85" s="21" t="s">
        <v>380</v>
      </c>
      <c r="D85" s="23" t="s">
        <v>374</v>
      </c>
      <c r="E85" s="19">
        <f t="shared" si="2"/>
        <v>4</v>
      </c>
      <c r="J85" s="41"/>
      <c r="K85" s="41"/>
      <c r="L85" s="42" t="s">
        <v>118</v>
      </c>
      <c r="M85" s="29">
        <v>4</v>
      </c>
      <c r="Q85" s="21" t="s">
        <v>381</v>
      </c>
    </row>
    <row r="86" spans="1:17" ht="35" customHeight="1" x14ac:dyDescent="0.2">
      <c r="A86" s="22" t="s">
        <v>44</v>
      </c>
      <c r="B86" s="44" t="s">
        <v>45</v>
      </c>
      <c r="C86" s="21" t="s">
        <v>382</v>
      </c>
      <c r="D86" s="23" t="s">
        <v>374</v>
      </c>
      <c r="E86" s="19">
        <f t="shared" si="2"/>
        <v>5</v>
      </c>
      <c r="J86" s="41"/>
      <c r="K86" s="41"/>
      <c r="L86" s="42" t="s">
        <v>118</v>
      </c>
      <c r="M86" s="29">
        <v>5</v>
      </c>
      <c r="Q86" s="21" t="s">
        <v>383</v>
      </c>
    </row>
    <row r="87" spans="1:17" ht="35" customHeight="1" x14ac:dyDescent="0.2">
      <c r="A87" s="22" t="s">
        <v>46</v>
      </c>
      <c r="B87" s="44" t="s">
        <v>47</v>
      </c>
      <c r="C87" s="21" t="s">
        <v>384</v>
      </c>
      <c r="D87" s="23" t="s">
        <v>374</v>
      </c>
      <c r="E87" s="19">
        <f t="shared" si="2"/>
        <v>1</v>
      </c>
      <c r="J87" s="41"/>
      <c r="K87" s="41"/>
      <c r="L87" s="42" t="s">
        <v>118</v>
      </c>
      <c r="M87" s="29">
        <v>1</v>
      </c>
      <c r="Q87" s="21" t="s">
        <v>385</v>
      </c>
    </row>
    <row r="88" spans="1:17" ht="35" customHeight="1" x14ac:dyDescent="0.2">
      <c r="A88" s="22" t="s">
        <v>48</v>
      </c>
      <c r="B88" s="44" t="s">
        <v>49</v>
      </c>
      <c r="C88" s="21" t="s">
        <v>386</v>
      </c>
      <c r="D88" s="23" t="s">
        <v>374</v>
      </c>
      <c r="E88" s="19">
        <f t="shared" si="2"/>
        <v>2</v>
      </c>
      <c r="J88" s="41"/>
      <c r="K88" s="41"/>
      <c r="L88" s="42" t="s">
        <v>118</v>
      </c>
      <c r="M88" s="29">
        <v>2</v>
      </c>
      <c r="Q88" s="21" t="s">
        <v>387</v>
      </c>
    </row>
    <row r="89" spans="1:17" s="11" customFormat="1" ht="35" customHeight="1" x14ac:dyDescent="0.2">
      <c r="A89" s="22" t="s">
        <v>50</v>
      </c>
      <c r="B89" s="44" t="s">
        <v>51</v>
      </c>
      <c r="C89" s="21" t="s">
        <v>388</v>
      </c>
      <c r="D89" s="23" t="s">
        <v>389</v>
      </c>
      <c r="E89" s="34"/>
      <c r="M89" s="34"/>
      <c r="N89" s="34"/>
      <c r="O89" s="35"/>
      <c r="P89" s="35"/>
    </row>
    <row r="90" spans="1:17" s="11" customFormat="1" ht="35" customHeight="1" x14ac:dyDescent="0.2">
      <c r="A90" s="22" t="s">
        <v>52</v>
      </c>
      <c r="B90" s="44" t="s">
        <v>53</v>
      </c>
      <c r="C90" s="21" t="s">
        <v>390</v>
      </c>
      <c r="D90" s="23" t="s">
        <v>389</v>
      </c>
      <c r="E90" s="34"/>
      <c r="M90" s="34"/>
      <c r="N90" s="34"/>
      <c r="O90" s="35"/>
      <c r="P90" s="35"/>
    </row>
    <row r="91" spans="1:17" s="11" customFormat="1" ht="35" customHeight="1" x14ac:dyDescent="0.2">
      <c r="A91" s="22" t="s">
        <v>54</v>
      </c>
      <c r="B91" s="44" t="s">
        <v>55</v>
      </c>
      <c r="C91" s="21" t="s">
        <v>391</v>
      </c>
      <c r="D91" s="23" t="s">
        <v>389</v>
      </c>
      <c r="E91" s="34"/>
      <c r="M91" s="34"/>
      <c r="N91" s="34"/>
      <c r="O91" s="35"/>
      <c r="P91" s="35"/>
    </row>
    <row r="92" spans="1:17" s="11" customFormat="1" ht="35" customHeight="1" x14ac:dyDescent="0.2">
      <c r="A92" s="22" t="s">
        <v>56</v>
      </c>
      <c r="B92" s="44" t="s">
        <v>57</v>
      </c>
      <c r="C92" s="21" t="s">
        <v>392</v>
      </c>
      <c r="D92" s="23" t="s">
        <v>389</v>
      </c>
      <c r="E92" s="34"/>
      <c r="M92" s="34"/>
      <c r="N92" s="34"/>
      <c r="O92" s="35"/>
      <c r="P92" s="35"/>
    </row>
    <row r="93" spans="1:17" s="11" customFormat="1" ht="35" customHeight="1" x14ac:dyDescent="0.2">
      <c r="A93" s="22" t="s">
        <v>58</v>
      </c>
      <c r="B93" s="44" t="s">
        <v>59</v>
      </c>
      <c r="C93" s="21" t="s">
        <v>393</v>
      </c>
      <c r="D93" s="23" t="s">
        <v>389</v>
      </c>
      <c r="E93" s="34"/>
      <c r="M93" s="34"/>
      <c r="N93" s="34"/>
      <c r="O93" s="35"/>
      <c r="P93" s="35"/>
    </row>
    <row r="94" spans="1:17" s="11" customFormat="1" ht="35" customHeight="1" x14ac:dyDescent="0.2">
      <c r="A94" s="22" t="s">
        <v>60</v>
      </c>
      <c r="B94" s="44" t="s">
        <v>61</v>
      </c>
      <c r="C94" s="21" t="s">
        <v>394</v>
      </c>
      <c r="D94" s="23" t="s">
        <v>389</v>
      </c>
      <c r="E94" s="34"/>
      <c r="M94" s="34"/>
      <c r="N94" s="34"/>
      <c r="O94" s="35"/>
      <c r="P94" s="35"/>
    </row>
    <row r="95" spans="1:17" s="11" customFormat="1" ht="35" customHeight="1" x14ac:dyDescent="0.2">
      <c r="A95" s="22" t="s">
        <v>62</v>
      </c>
      <c r="B95" s="44" t="s">
        <v>63</v>
      </c>
      <c r="C95" s="21" t="s">
        <v>395</v>
      </c>
      <c r="D95" s="23" t="s">
        <v>389</v>
      </c>
      <c r="E95" s="34"/>
      <c r="M95" s="34"/>
      <c r="N95" s="34"/>
      <c r="O95" s="35"/>
      <c r="P95" s="35"/>
    </row>
    <row r="96" spans="1:17" s="11" customFormat="1" ht="35" customHeight="1" x14ac:dyDescent="0.2">
      <c r="A96" s="22" t="s">
        <v>64</v>
      </c>
      <c r="B96" s="44" t="s">
        <v>65</v>
      </c>
      <c r="C96" s="21" t="s">
        <v>396</v>
      </c>
      <c r="D96" s="23" t="s">
        <v>389</v>
      </c>
      <c r="E96" s="34"/>
      <c r="M96" s="34"/>
      <c r="N96" s="34"/>
      <c r="O96" s="35"/>
      <c r="P96" s="35"/>
    </row>
    <row r="97" spans="1:16" s="11" customFormat="1" ht="35" customHeight="1" x14ac:dyDescent="0.2">
      <c r="A97" s="22" t="s">
        <v>66</v>
      </c>
      <c r="B97" s="44" t="s">
        <v>67</v>
      </c>
      <c r="C97" s="21" t="s">
        <v>397</v>
      </c>
      <c r="D97" s="23" t="s">
        <v>389</v>
      </c>
      <c r="E97" s="34"/>
      <c r="M97" s="34"/>
      <c r="N97" s="34"/>
      <c r="O97" s="35"/>
      <c r="P97" s="35"/>
    </row>
    <row r="98" spans="1:16" s="11" customFormat="1" ht="35" customHeight="1" x14ac:dyDescent="0.2">
      <c r="A98" s="22" t="s">
        <v>68</v>
      </c>
      <c r="B98" s="44" t="s">
        <v>69</v>
      </c>
      <c r="C98" s="21" t="s">
        <v>398</v>
      </c>
      <c r="D98" s="23" t="s">
        <v>389</v>
      </c>
      <c r="E98" s="34"/>
      <c r="M98" s="34"/>
      <c r="N98" s="34"/>
      <c r="O98" s="35"/>
      <c r="P98" s="35"/>
    </row>
    <row r="99" spans="1:16" s="11" customFormat="1" ht="35" customHeight="1" x14ac:dyDescent="0.2">
      <c r="A99" s="22" t="s">
        <v>70</v>
      </c>
      <c r="B99" s="44" t="s">
        <v>71</v>
      </c>
      <c r="C99" s="21" t="s">
        <v>399</v>
      </c>
      <c r="D99" s="23" t="s">
        <v>389</v>
      </c>
      <c r="E99" s="34"/>
      <c r="M99" s="34"/>
      <c r="N99" s="34"/>
      <c r="O99" s="35"/>
      <c r="P99" s="35"/>
    </row>
    <row r="100" spans="1:16" s="11" customFormat="1" ht="35" customHeight="1" x14ac:dyDescent="0.2">
      <c r="A100" s="22" t="s">
        <v>72</v>
      </c>
      <c r="B100" s="44" t="s">
        <v>73</v>
      </c>
      <c r="C100" s="21" t="s">
        <v>400</v>
      </c>
      <c r="D100" s="23" t="s">
        <v>389</v>
      </c>
      <c r="E100" s="34"/>
      <c r="M100" s="34"/>
      <c r="N100" s="34"/>
      <c r="O100" s="35"/>
      <c r="P100" s="35"/>
    </row>
    <row r="101" spans="1:16" s="11" customFormat="1" ht="35" customHeight="1" x14ac:dyDescent="0.2">
      <c r="A101" s="22" t="s">
        <v>74</v>
      </c>
      <c r="B101" s="44" t="s">
        <v>75</v>
      </c>
      <c r="C101" s="21" t="s">
        <v>401</v>
      </c>
      <c r="D101" s="23" t="s">
        <v>389</v>
      </c>
      <c r="E101" s="34"/>
      <c r="M101" s="34"/>
      <c r="N101" s="34"/>
      <c r="O101" s="35"/>
      <c r="P101" s="35"/>
    </row>
    <row r="102" spans="1:16" s="11" customFormat="1" ht="35" customHeight="1" x14ac:dyDescent="0.2">
      <c r="A102" s="22" t="s">
        <v>76</v>
      </c>
      <c r="B102" s="44" t="s">
        <v>77</v>
      </c>
      <c r="C102" s="21" t="s">
        <v>402</v>
      </c>
      <c r="D102" s="23" t="s">
        <v>403</v>
      </c>
      <c r="E102" s="34"/>
      <c r="M102" s="34"/>
      <c r="N102" s="34"/>
      <c r="O102" s="35"/>
      <c r="P102" s="35"/>
    </row>
    <row r="103" spans="1:16" s="11" customFormat="1" ht="35" customHeight="1" x14ac:dyDescent="0.2">
      <c r="A103" s="22" t="s">
        <v>78</v>
      </c>
      <c r="B103" s="44" t="s">
        <v>79</v>
      </c>
      <c r="C103" s="21" t="s">
        <v>404</v>
      </c>
      <c r="D103" s="23" t="s">
        <v>403</v>
      </c>
      <c r="E103" s="34"/>
      <c r="M103" s="34"/>
      <c r="N103" s="34"/>
      <c r="O103" s="35"/>
      <c r="P103" s="35"/>
    </row>
    <row r="104" spans="1:16" s="11" customFormat="1" ht="35" customHeight="1" x14ac:dyDescent="0.2">
      <c r="A104" s="22" t="s">
        <v>80</v>
      </c>
      <c r="B104" s="44" t="s">
        <v>9</v>
      </c>
      <c r="C104" s="21" t="s">
        <v>405</v>
      </c>
      <c r="D104" s="23" t="s">
        <v>403</v>
      </c>
      <c r="E104" s="34"/>
      <c r="M104" s="34"/>
      <c r="N104" s="34"/>
      <c r="O104" s="35"/>
      <c r="P104" s="35"/>
    </row>
    <row r="105" spans="1:16" s="11" customFormat="1" ht="35" customHeight="1" x14ac:dyDescent="0.2">
      <c r="A105" s="22" t="s">
        <v>81</v>
      </c>
      <c r="B105" s="44" t="s">
        <v>82</v>
      </c>
      <c r="C105" s="21" t="s">
        <v>406</v>
      </c>
      <c r="D105" s="23" t="s">
        <v>403</v>
      </c>
      <c r="E105" s="34"/>
      <c r="M105" s="34"/>
      <c r="N105" s="34"/>
      <c r="O105" s="35"/>
      <c r="P105" s="35"/>
    </row>
    <row r="106" spans="1:16" s="11" customFormat="1" ht="35" customHeight="1" x14ac:dyDescent="0.2">
      <c r="A106" s="22" t="s">
        <v>83</v>
      </c>
      <c r="B106" s="44" t="s">
        <v>84</v>
      </c>
      <c r="C106" s="21" t="s">
        <v>407</v>
      </c>
      <c r="D106" s="23" t="s">
        <v>403</v>
      </c>
      <c r="E106" s="34"/>
      <c r="M106" s="34"/>
      <c r="N106" s="34"/>
      <c r="O106" s="35"/>
      <c r="P106" s="35"/>
    </row>
    <row r="107" spans="1:16" s="11" customFormat="1" ht="35" customHeight="1" x14ac:dyDescent="0.2">
      <c r="A107" s="22" t="s">
        <v>85</v>
      </c>
      <c r="B107" s="44" t="s">
        <v>86</v>
      </c>
      <c r="C107" s="21" t="s">
        <v>408</v>
      </c>
      <c r="D107" s="23" t="s">
        <v>403</v>
      </c>
      <c r="E107" s="34"/>
      <c r="M107" s="34"/>
      <c r="N107" s="34"/>
      <c r="O107" s="35"/>
      <c r="P107" s="35"/>
    </row>
    <row r="108" spans="1:16" s="11" customFormat="1" ht="35" customHeight="1" x14ac:dyDescent="0.2">
      <c r="A108" s="22" t="s">
        <v>87</v>
      </c>
      <c r="B108" s="44" t="s">
        <v>88</v>
      </c>
      <c r="C108" s="21" t="s">
        <v>409</v>
      </c>
      <c r="D108" s="23" t="s">
        <v>403</v>
      </c>
      <c r="E108" s="34"/>
      <c r="M108" s="34"/>
      <c r="N108" s="34"/>
      <c r="O108" s="35"/>
      <c r="P108" s="35"/>
    </row>
    <row r="109" spans="1:16" s="11" customFormat="1" ht="35" customHeight="1" x14ac:dyDescent="0.2">
      <c r="A109" s="22" t="s">
        <v>89</v>
      </c>
      <c r="B109" s="44" t="s">
        <v>90</v>
      </c>
      <c r="C109" s="21" t="s">
        <v>410</v>
      </c>
      <c r="D109" s="23" t="s">
        <v>411</v>
      </c>
      <c r="E109" s="34"/>
      <c r="M109" s="34"/>
      <c r="N109" s="34"/>
      <c r="O109" s="35"/>
      <c r="P109" s="35"/>
    </row>
    <row r="110" spans="1:16" s="11" customFormat="1" ht="35" customHeight="1" x14ac:dyDescent="0.2">
      <c r="A110" s="22" t="s">
        <v>91</v>
      </c>
      <c r="B110" s="44" t="s">
        <v>92</v>
      </c>
      <c r="C110" s="21" t="s">
        <v>412</v>
      </c>
      <c r="D110" s="23" t="s">
        <v>411</v>
      </c>
      <c r="E110" s="34"/>
      <c r="M110" s="34"/>
      <c r="N110" s="34"/>
      <c r="O110" s="35"/>
      <c r="P110" s="35"/>
    </row>
    <row r="111" spans="1:16" s="11" customFormat="1" ht="35" customHeight="1" x14ac:dyDescent="0.2">
      <c r="A111" s="22" t="s">
        <v>93</v>
      </c>
      <c r="B111" s="44" t="s">
        <v>94</v>
      </c>
      <c r="C111" s="21" t="s">
        <v>413</v>
      </c>
      <c r="D111" s="23" t="s">
        <v>411</v>
      </c>
      <c r="E111" s="34"/>
      <c r="M111" s="34"/>
      <c r="N111" s="34"/>
      <c r="O111" s="35"/>
      <c r="P111" s="35"/>
    </row>
    <row r="112" spans="1:16" s="11" customFormat="1" ht="35" customHeight="1" x14ac:dyDescent="0.2">
      <c r="A112" s="22" t="s">
        <v>95</v>
      </c>
      <c r="B112" s="44" t="s">
        <v>96</v>
      </c>
      <c r="C112" s="21" t="s">
        <v>414</v>
      </c>
      <c r="D112" s="23" t="s">
        <v>411</v>
      </c>
      <c r="E112" s="34"/>
      <c r="M112" s="34"/>
      <c r="N112" s="34"/>
      <c r="O112" s="35"/>
      <c r="P112" s="3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B49"/>
  <sheetViews>
    <sheetView workbookViewId="0"/>
  </sheetViews>
  <sheetFormatPr baseColWidth="10" defaultColWidth="8.83203125" defaultRowHeight="15" x14ac:dyDescent="0.2"/>
  <cols>
    <col min="1" max="2" width="12.5" style="2" bestFit="1" customWidth="1"/>
  </cols>
  <sheetData>
    <row r="1" spans="1:2" ht="17.25" customHeight="1" x14ac:dyDescent="0.2">
      <c r="A1" s="1" t="s">
        <v>0</v>
      </c>
      <c r="B1" s="1" t="s">
        <v>1</v>
      </c>
    </row>
    <row r="2" spans="1:2" ht="17.25" customHeight="1" x14ac:dyDescent="0.2">
      <c r="A2" s="1" t="s">
        <v>2</v>
      </c>
      <c r="B2" s="1" t="s">
        <v>3</v>
      </c>
    </row>
    <row r="3" spans="1:2" ht="17.25" customHeight="1" x14ac:dyDescent="0.2">
      <c r="A3" s="1" t="s">
        <v>4</v>
      </c>
      <c r="B3" s="1" t="s">
        <v>5</v>
      </c>
    </row>
    <row r="4" spans="1:2" ht="17.25" customHeight="1" x14ac:dyDescent="0.2">
      <c r="A4" s="1" t="s">
        <v>6</v>
      </c>
      <c r="B4" s="1" t="s">
        <v>7</v>
      </c>
    </row>
    <row r="5" spans="1:2" ht="17.25" customHeight="1" x14ac:dyDescent="0.2">
      <c r="A5" s="1" t="s">
        <v>8</v>
      </c>
      <c r="B5" s="1" t="s">
        <v>9</v>
      </c>
    </row>
    <row r="6" spans="1:2" ht="17.25" customHeight="1" x14ac:dyDescent="0.2">
      <c r="A6" s="1" t="s">
        <v>10</v>
      </c>
      <c r="B6" s="1" t="s">
        <v>11</v>
      </c>
    </row>
    <row r="7" spans="1:2" ht="17.25" customHeight="1" x14ac:dyDescent="0.2">
      <c r="A7" s="1" t="s">
        <v>12</v>
      </c>
      <c r="B7" s="1" t="s">
        <v>13</v>
      </c>
    </row>
    <row r="8" spans="1:2" ht="17.25" customHeight="1" x14ac:dyDescent="0.2">
      <c r="A8" s="1" t="s">
        <v>14</v>
      </c>
      <c r="B8" s="1" t="s">
        <v>15</v>
      </c>
    </row>
    <row r="9" spans="1:2" ht="17.25" customHeight="1" x14ac:dyDescent="0.2">
      <c r="A9" s="1" t="s">
        <v>16</v>
      </c>
      <c r="B9" s="1" t="s">
        <v>17</v>
      </c>
    </row>
    <row r="10" spans="1:2" ht="17.25" customHeight="1" x14ac:dyDescent="0.2">
      <c r="A10" s="1" t="s">
        <v>18</v>
      </c>
      <c r="B10" s="1" t="s">
        <v>19</v>
      </c>
    </row>
    <row r="11" spans="1:2" ht="17.25" customHeight="1" x14ac:dyDescent="0.2">
      <c r="A11" s="1" t="s">
        <v>20</v>
      </c>
      <c r="B11" s="1" t="s">
        <v>21</v>
      </c>
    </row>
    <row r="12" spans="1:2" ht="17.25" customHeight="1" x14ac:dyDescent="0.2">
      <c r="A12" s="1" t="s">
        <v>22</v>
      </c>
      <c r="B12" s="1" t="s">
        <v>23</v>
      </c>
    </row>
    <row r="13" spans="1:2" ht="17.25" customHeight="1" x14ac:dyDescent="0.2">
      <c r="A13" s="1" t="s">
        <v>24</v>
      </c>
      <c r="B13" s="1" t="s">
        <v>25</v>
      </c>
    </row>
    <row r="14" spans="1:2" ht="17.25" customHeight="1" x14ac:dyDescent="0.2">
      <c r="A14" s="1" t="s">
        <v>26</v>
      </c>
      <c r="B14" s="1" t="s">
        <v>27</v>
      </c>
    </row>
    <row r="15" spans="1:2" ht="17.25" customHeight="1" x14ac:dyDescent="0.2">
      <c r="A15" s="1" t="s">
        <v>28</v>
      </c>
      <c r="B15" s="1" t="s">
        <v>29</v>
      </c>
    </row>
    <row r="16" spans="1:2" ht="17.25" customHeight="1" x14ac:dyDescent="0.2">
      <c r="A16" s="1" t="s">
        <v>30</v>
      </c>
      <c r="B16" s="1" t="s">
        <v>31</v>
      </c>
    </row>
    <row r="17" spans="1:2" ht="17.25" customHeight="1" x14ac:dyDescent="0.2">
      <c r="A17" s="1" t="s">
        <v>32</v>
      </c>
      <c r="B17" s="1" t="s">
        <v>33</v>
      </c>
    </row>
    <row r="18" spans="1:2" ht="17.25" customHeight="1" x14ac:dyDescent="0.2">
      <c r="A18" s="1" t="s">
        <v>34</v>
      </c>
      <c r="B18" s="1" t="s">
        <v>35</v>
      </c>
    </row>
    <row r="19" spans="1:2" ht="17.25" customHeight="1" x14ac:dyDescent="0.2">
      <c r="A19" s="1" t="s">
        <v>36</v>
      </c>
      <c r="B19" s="1" t="s">
        <v>37</v>
      </c>
    </row>
    <row r="20" spans="1:2" ht="17.25" customHeight="1" x14ac:dyDescent="0.2">
      <c r="A20" s="1" t="s">
        <v>38</v>
      </c>
      <c r="B20" s="1" t="s">
        <v>39</v>
      </c>
    </row>
    <row r="21" spans="1:2" ht="17.25" customHeight="1" x14ac:dyDescent="0.2">
      <c r="A21" s="1" t="s">
        <v>40</v>
      </c>
      <c r="B21" s="1" t="s">
        <v>41</v>
      </c>
    </row>
    <row r="22" spans="1:2" ht="17.25" customHeight="1" x14ac:dyDescent="0.2">
      <c r="A22" s="1" t="s">
        <v>42</v>
      </c>
      <c r="B22" s="1" t="s">
        <v>43</v>
      </c>
    </row>
    <row r="23" spans="1:2" ht="17.25" customHeight="1" x14ac:dyDescent="0.2">
      <c r="A23" s="1" t="s">
        <v>44</v>
      </c>
      <c r="B23" s="1" t="s">
        <v>45</v>
      </c>
    </row>
    <row r="24" spans="1:2" ht="17.25" customHeight="1" x14ac:dyDescent="0.2">
      <c r="A24" s="1" t="s">
        <v>46</v>
      </c>
      <c r="B24" s="1" t="s">
        <v>47</v>
      </c>
    </row>
    <row r="25" spans="1:2" ht="17.25" customHeight="1" x14ac:dyDescent="0.2">
      <c r="A25" s="1" t="s">
        <v>48</v>
      </c>
      <c r="B25" s="1" t="s">
        <v>49</v>
      </c>
    </row>
    <row r="26" spans="1:2" ht="17.25" customHeight="1" x14ac:dyDescent="0.2">
      <c r="A26" s="1" t="s">
        <v>50</v>
      </c>
      <c r="B26" s="1" t="s">
        <v>51</v>
      </c>
    </row>
    <row r="27" spans="1:2" ht="17.25" customHeight="1" x14ac:dyDescent="0.2">
      <c r="A27" s="1" t="s">
        <v>52</v>
      </c>
      <c r="B27" s="1" t="s">
        <v>53</v>
      </c>
    </row>
    <row r="28" spans="1:2" ht="17.25" customHeight="1" x14ac:dyDescent="0.2">
      <c r="A28" s="1" t="s">
        <v>54</v>
      </c>
      <c r="B28" s="1" t="s">
        <v>55</v>
      </c>
    </row>
    <row r="29" spans="1:2" ht="17.25" customHeight="1" x14ac:dyDescent="0.2">
      <c r="A29" s="1" t="s">
        <v>56</v>
      </c>
      <c r="B29" s="1" t="s">
        <v>57</v>
      </c>
    </row>
    <row r="30" spans="1:2" ht="17.25" customHeight="1" x14ac:dyDescent="0.2">
      <c r="A30" s="1" t="s">
        <v>58</v>
      </c>
      <c r="B30" s="1" t="s">
        <v>59</v>
      </c>
    </row>
    <row r="31" spans="1:2" ht="17.25" customHeight="1" x14ac:dyDescent="0.2">
      <c r="A31" s="1" t="s">
        <v>60</v>
      </c>
      <c r="B31" s="1" t="s">
        <v>61</v>
      </c>
    </row>
    <row r="32" spans="1:2" ht="17.25" customHeight="1" x14ac:dyDescent="0.2">
      <c r="A32" s="1" t="s">
        <v>62</v>
      </c>
      <c r="B32" s="1" t="s">
        <v>63</v>
      </c>
    </row>
    <row r="33" spans="1:2" ht="17.25" customHeight="1" x14ac:dyDescent="0.2">
      <c r="A33" s="1" t="s">
        <v>64</v>
      </c>
      <c r="B33" s="1" t="s">
        <v>65</v>
      </c>
    </row>
    <row r="34" spans="1:2" ht="17.25" customHeight="1" x14ac:dyDescent="0.2">
      <c r="A34" s="1" t="s">
        <v>66</v>
      </c>
      <c r="B34" s="1" t="s">
        <v>67</v>
      </c>
    </row>
    <row r="35" spans="1:2" ht="17.25" customHeight="1" x14ac:dyDescent="0.2">
      <c r="A35" s="1" t="s">
        <v>68</v>
      </c>
      <c r="B35" s="1" t="s">
        <v>69</v>
      </c>
    </row>
    <row r="36" spans="1:2" ht="17.25" customHeight="1" x14ac:dyDescent="0.2">
      <c r="A36" s="1" t="s">
        <v>70</v>
      </c>
      <c r="B36" s="1" t="s">
        <v>71</v>
      </c>
    </row>
    <row r="37" spans="1:2" ht="17.25" customHeight="1" x14ac:dyDescent="0.2">
      <c r="A37" s="1" t="s">
        <v>72</v>
      </c>
      <c r="B37" s="1" t="s">
        <v>73</v>
      </c>
    </row>
    <row r="38" spans="1:2" ht="17.25" customHeight="1" x14ac:dyDescent="0.2">
      <c r="A38" s="1" t="s">
        <v>74</v>
      </c>
      <c r="B38" s="1" t="s">
        <v>75</v>
      </c>
    </row>
    <row r="39" spans="1:2" ht="17.25" customHeight="1" x14ac:dyDescent="0.2">
      <c r="A39" s="1" t="s">
        <v>76</v>
      </c>
      <c r="B39" s="1" t="s">
        <v>77</v>
      </c>
    </row>
    <row r="40" spans="1:2" ht="17.25" customHeight="1" x14ac:dyDescent="0.2">
      <c r="A40" s="1" t="s">
        <v>78</v>
      </c>
      <c r="B40" s="1" t="s">
        <v>79</v>
      </c>
    </row>
    <row r="41" spans="1:2" ht="17.25" customHeight="1" x14ac:dyDescent="0.2">
      <c r="A41" s="1" t="s">
        <v>80</v>
      </c>
      <c r="B41" s="1" t="s">
        <v>9</v>
      </c>
    </row>
    <row r="42" spans="1:2" ht="17.25" customHeight="1" x14ac:dyDescent="0.2">
      <c r="A42" s="1" t="s">
        <v>81</v>
      </c>
      <c r="B42" s="1" t="s">
        <v>82</v>
      </c>
    </row>
    <row r="43" spans="1:2" ht="17.25" customHeight="1" x14ac:dyDescent="0.2">
      <c r="A43" s="1" t="s">
        <v>83</v>
      </c>
      <c r="B43" s="1" t="s">
        <v>84</v>
      </c>
    </row>
    <row r="44" spans="1:2" ht="17.25" customHeight="1" x14ac:dyDescent="0.2">
      <c r="A44" s="1" t="s">
        <v>85</v>
      </c>
      <c r="B44" s="1" t="s">
        <v>86</v>
      </c>
    </row>
    <row r="45" spans="1:2" ht="17.25" customHeight="1" x14ac:dyDescent="0.2">
      <c r="A45" s="1" t="s">
        <v>87</v>
      </c>
      <c r="B45" s="1" t="s">
        <v>88</v>
      </c>
    </row>
    <row r="46" spans="1:2" ht="17.25" customHeight="1" x14ac:dyDescent="0.2">
      <c r="A46" s="1" t="s">
        <v>89</v>
      </c>
      <c r="B46" s="1" t="s">
        <v>90</v>
      </c>
    </row>
    <row r="47" spans="1:2" ht="17.25" customHeight="1" x14ac:dyDescent="0.2">
      <c r="A47" s="1" t="s">
        <v>91</v>
      </c>
      <c r="B47" s="1" t="s">
        <v>92</v>
      </c>
    </row>
    <row r="48" spans="1:2" ht="17.25" customHeight="1" x14ac:dyDescent="0.2">
      <c r="A48" s="1" t="s">
        <v>93</v>
      </c>
      <c r="B48" s="1" t="s">
        <v>94</v>
      </c>
    </row>
    <row r="49" spans="1:2" ht="17.25" customHeight="1" x14ac:dyDescent="0.2">
      <c r="A49" s="1" t="s">
        <v>95</v>
      </c>
      <c r="B49" s="1"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General</vt:lpstr>
      <vt:lpstr>Sprint Start</vt:lpstr>
      <vt:lpstr>Obstacles</vt:lpstr>
      <vt:lpstr>Sheet2</vt:lpstr>
      <vt:lpstr>TableAll</vt:lpstr>
      <vt:lpstr>Sheet4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Lex Damit</cp:lastModifiedBy>
  <dcterms:created xsi:type="dcterms:W3CDTF">2024-04-04T18:43:17Z</dcterms:created>
  <dcterms:modified xsi:type="dcterms:W3CDTF">2024-04-05T07:42:51Z</dcterms:modified>
</cp:coreProperties>
</file>