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\Projects\arameic-mishmash\VKT\DOV\"/>
    </mc:Choice>
  </mc:AlternateContent>
  <xr:revisionPtr revIDLastSave="0" documentId="13_ncr:1_{C7A83859-8F18-4E52-A504-02427D3A7DF9}" xr6:coauthVersionLast="47" xr6:coauthVersionMax="47" xr10:uidLastSave="{00000000-0000-0000-0000-000000000000}"/>
  <bookViews>
    <workbookView xWindow="-108" yWindow="-108" windowWidth="23256" windowHeight="12576" activeTab="3" xr2:uid="{88DFFCE9-9773-430A-8680-668028A9EE91}"/>
  </bookViews>
  <sheets>
    <sheet name="1_čerpání" sheetId="1" r:id="rId1"/>
    <sheet name="2_cejchování" sheetId="2" r:id="rId2"/>
    <sheet name="3_Vliv_v_tlaku" sheetId="3" r:id="rId3"/>
    <sheet name="4_ef_čerp_rychlo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4" l="1"/>
  <c r="H5" i="4"/>
  <c r="G6" i="4"/>
  <c r="G7" i="4"/>
  <c r="G8" i="4"/>
  <c r="G5" i="4"/>
  <c r="C8" i="4"/>
  <c r="C7" i="4"/>
  <c r="C6" i="4"/>
  <c r="C5" i="4"/>
  <c r="D6" i="4"/>
  <c r="D5" i="4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77" i="1"/>
  <c r="D76" i="1"/>
  <c r="E9" i="3"/>
  <c r="E8" i="3"/>
  <c r="E7" i="3"/>
  <c r="E6" i="3"/>
  <c r="E5" i="3"/>
  <c r="D5" i="3"/>
  <c r="B8" i="2"/>
  <c r="C5" i="2"/>
  <c r="C6" i="2"/>
  <c r="B7" i="2"/>
  <c r="B5" i="2"/>
  <c r="B6" i="2"/>
  <c r="D52" i="1"/>
  <c r="D51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54" i="1"/>
  <c r="D53" i="1"/>
</calcChain>
</file>

<file path=xl/sharedStrings.xml><?xml version="1.0" encoding="utf-8"?>
<sst xmlns="http://schemas.openxmlformats.org/spreadsheetml/2006/main" count="29" uniqueCount="26">
  <si>
    <t>t [min]</t>
  </si>
  <si>
    <t>p $Pa$</t>
  </si>
  <si>
    <t>cejchování</t>
  </si>
  <si>
    <t>p_p  [?]</t>
  </si>
  <si>
    <t>inonizacni</t>
  </si>
  <si>
    <t>Penning</t>
  </si>
  <si>
    <t>Vliv výstupního tlaku na fci DOV</t>
  </si>
  <si>
    <t>piranni</t>
  </si>
  <si>
    <t>\Delta p</t>
  </si>
  <si>
    <t>t[s]</t>
  </si>
  <si>
    <r>
      <t>Pirani2[Pa]</t>
    </r>
    <r>
      <rPr>
        <sz val="11"/>
        <color theme="1"/>
        <rFont val="Calibri"/>
        <family val="2"/>
        <charset val="238"/>
      </rPr>
      <t>↓</t>
    </r>
  </si>
  <si>
    <t>odsud skacu po 30 s</t>
  </si>
  <si>
    <t>TORR</t>
  </si>
  <si>
    <t>2800\</t>
  </si>
  <si>
    <t>odusd drha merka</t>
  </si>
  <si>
    <t>p_i  [Pa]</t>
  </si>
  <si>
    <t>na nicc</t>
  </si>
  <si>
    <t>p_i [Torr]</t>
  </si>
  <si>
    <t>p_i [Tor]</t>
  </si>
  <si>
    <t>dilkyPi</t>
  </si>
  <si>
    <t>pi</t>
  </si>
  <si>
    <t>ppen</t>
  </si>
  <si>
    <t>p_pir[mbar]</t>
  </si>
  <si>
    <t>p_pir[Pa]</t>
  </si>
  <si>
    <t>p_ion</t>
  </si>
  <si>
    <t>p_pen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</si>
</sst>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7CAFC-13F8-40EF-AA6C-C0EFE149D30A}">
  <dimension ref="A2:G105"/>
  <sheetViews>
    <sheetView workbookViewId="0">
      <selection activeCell="D55" sqref="D55"/>
    </sheetView>
  </sheetViews>
  <sheetFormatPr defaultRowHeight="14.4" x14ac:dyDescent="0.3"/>
  <cols>
    <col min="4" max="4" width="10.77734375" bestFit="1" customWidth="1"/>
    <col min="5" max="5" width="15" bestFit="1" customWidth="1"/>
  </cols>
  <sheetData>
    <row r="2" spans="1:5" x14ac:dyDescent="0.3">
      <c r="B2" t="s">
        <v>0</v>
      </c>
      <c r="C2" t="s">
        <v>9</v>
      </c>
      <c r="D2" t="s">
        <v>1</v>
      </c>
    </row>
    <row r="3" spans="1:5" x14ac:dyDescent="0.3">
      <c r="A3">
        <v>1</v>
      </c>
      <c r="B3">
        <v>0</v>
      </c>
      <c r="C3">
        <v>0</v>
      </c>
      <c r="D3">
        <v>97200</v>
      </c>
      <c r="E3" t="s">
        <v>10</v>
      </c>
    </row>
    <row r="4" spans="1:5" x14ac:dyDescent="0.3">
      <c r="A4">
        <v>2</v>
      </c>
      <c r="B4">
        <v>0.5</v>
      </c>
      <c r="C4">
        <v>10</v>
      </c>
      <c r="D4">
        <v>12400</v>
      </c>
    </row>
    <row r="5" spans="1:5" x14ac:dyDescent="0.3">
      <c r="A5">
        <v>3</v>
      </c>
      <c r="B5">
        <v>1</v>
      </c>
      <c r="C5">
        <v>20</v>
      </c>
      <c r="D5">
        <v>1100</v>
      </c>
    </row>
    <row r="6" spans="1:5" x14ac:dyDescent="0.3">
      <c r="A6">
        <v>4</v>
      </c>
      <c r="B6">
        <v>1.5</v>
      </c>
      <c r="C6">
        <v>30</v>
      </c>
      <c r="D6">
        <v>150</v>
      </c>
    </row>
    <row r="7" spans="1:5" x14ac:dyDescent="0.3">
      <c r="A7">
        <v>5</v>
      </c>
      <c r="B7">
        <v>2</v>
      </c>
      <c r="C7">
        <v>40</v>
      </c>
      <c r="D7">
        <v>46</v>
      </c>
    </row>
    <row r="8" spans="1:5" x14ac:dyDescent="0.3">
      <c r="A8">
        <v>6</v>
      </c>
      <c r="B8">
        <v>2.5</v>
      </c>
      <c r="C8">
        <v>50</v>
      </c>
      <c r="D8">
        <v>25</v>
      </c>
    </row>
    <row r="9" spans="1:5" x14ac:dyDescent="0.3">
      <c r="A9">
        <v>7</v>
      </c>
      <c r="B9">
        <v>3</v>
      </c>
      <c r="C9">
        <v>60</v>
      </c>
      <c r="D9">
        <v>18.7</v>
      </c>
    </row>
    <row r="10" spans="1:5" x14ac:dyDescent="0.3">
      <c r="A10">
        <v>8</v>
      </c>
      <c r="B10">
        <v>3.5</v>
      </c>
      <c r="C10">
        <v>70</v>
      </c>
      <c r="D10">
        <v>16</v>
      </c>
    </row>
    <row r="11" spans="1:5" x14ac:dyDescent="0.3">
      <c r="A11">
        <v>9</v>
      </c>
      <c r="B11">
        <v>4</v>
      </c>
      <c r="C11">
        <v>80</v>
      </c>
      <c r="D11">
        <v>14.3</v>
      </c>
    </row>
    <row r="12" spans="1:5" x14ac:dyDescent="0.3">
      <c r="A12">
        <v>10</v>
      </c>
      <c r="B12">
        <v>4.5</v>
      </c>
      <c r="C12">
        <v>90</v>
      </c>
      <c r="D12">
        <v>13.1</v>
      </c>
    </row>
    <row r="13" spans="1:5" x14ac:dyDescent="0.3">
      <c r="A13">
        <v>11</v>
      </c>
      <c r="B13">
        <v>5</v>
      </c>
      <c r="C13">
        <v>100</v>
      </c>
      <c r="D13">
        <v>12.2</v>
      </c>
    </row>
    <row r="14" spans="1:5" x14ac:dyDescent="0.3">
      <c r="A14">
        <v>12</v>
      </c>
      <c r="B14">
        <v>5.5</v>
      </c>
      <c r="C14">
        <v>110</v>
      </c>
      <c r="D14">
        <v>11.4</v>
      </c>
    </row>
    <row r="15" spans="1:5" x14ac:dyDescent="0.3">
      <c r="A15">
        <v>13</v>
      </c>
      <c r="B15">
        <v>6</v>
      </c>
      <c r="C15">
        <v>120</v>
      </c>
      <c r="D15">
        <v>10.8</v>
      </c>
    </row>
    <row r="16" spans="1:5" x14ac:dyDescent="0.3">
      <c r="A16">
        <v>14</v>
      </c>
      <c r="B16">
        <v>6.5</v>
      </c>
      <c r="C16">
        <v>130</v>
      </c>
      <c r="D16">
        <v>10.199999999999999</v>
      </c>
    </row>
    <row r="17" spans="1:5" x14ac:dyDescent="0.3">
      <c r="A17">
        <v>15</v>
      </c>
      <c r="B17">
        <v>7</v>
      </c>
      <c r="C17">
        <v>140</v>
      </c>
      <c r="D17">
        <v>9.6999999999999993</v>
      </c>
    </row>
    <row r="18" spans="1:5" x14ac:dyDescent="0.3">
      <c r="A18">
        <v>16</v>
      </c>
      <c r="B18">
        <v>7.5</v>
      </c>
      <c r="C18">
        <v>150</v>
      </c>
      <c r="D18">
        <v>9.1999999999999993</v>
      </c>
    </row>
    <row r="19" spans="1:5" x14ac:dyDescent="0.3">
      <c r="A19">
        <v>17</v>
      </c>
      <c r="B19">
        <v>8</v>
      </c>
      <c r="C19">
        <v>160</v>
      </c>
      <c r="D19">
        <v>8.93</v>
      </c>
    </row>
    <row r="20" spans="1:5" x14ac:dyDescent="0.3">
      <c r="A20">
        <v>18</v>
      </c>
      <c r="B20">
        <v>8.5</v>
      </c>
      <c r="C20">
        <v>170</v>
      </c>
      <c r="D20">
        <v>8.59</v>
      </c>
    </row>
    <row r="21" spans="1:5" x14ac:dyDescent="0.3">
      <c r="A21">
        <v>19</v>
      </c>
      <c r="B21">
        <v>9</v>
      </c>
      <c r="C21">
        <v>180</v>
      </c>
      <c r="D21">
        <v>8.2799999999999994</v>
      </c>
    </row>
    <row r="22" spans="1:5" x14ac:dyDescent="0.3">
      <c r="A22">
        <v>20</v>
      </c>
      <c r="B22">
        <v>9.5</v>
      </c>
      <c r="C22">
        <v>190</v>
      </c>
      <c r="D22">
        <v>8</v>
      </c>
    </row>
    <row r="23" spans="1:5" x14ac:dyDescent="0.3">
      <c r="A23">
        <v>21</v>
      </c>
      <c r="B23">
        <v>10</v>
      </c>
      <c r="C23">
        <v>200</v>
      </c>
      <c r="D23">
        <v>7.72</v>
      </c>
    </row>
    <row r="24" spans="1:5" x14ac:dyDescent="0.3">
      <c r="A24">
        <v>22</v>
      </c>
      <c r="B24">
        <v>10.5</v>
      </c>
      <c r="C24">
        <v>210</v>
      </c>
      <c r="D24">
        <v>7.47</v>
      </c>
    </row>
    <row r="25" spans="1:5" x14ac:dyDescent="0.3">
      <c r="A25">
        <v>23</v>
      </c>
      <c r="B25">
        <v>11</v>
      </c>
      <c r="C25">
        <v>220</v>
      </c>
      <c r="D25">
        <v>7.24</v>
      </c>
    </row>
    <row r="26" spans="1:5" x14ac:dyDescent="0.3">
      <c r="A26">
        <v>24</v>
      </c>
      <c r="B26">
        <v>11.5</v>
      </c>
      <c r="C26">
        <v>230</v>
      </c>
      <c r="D26">
        <v>7.02</v>
      </c>
    </row>
    <row r="27" spans="1:5" x14ac:dyDescent="0.3">
      <c r="A27">
        <v>25</v>
      </c>
      <c r="B27">
        <v>12</v>
      </c>
      <c r="C27">
        <v>240</v>
      </c>
      <c r="D27">
        <v>6.85</v>
      </c>
    </row>
    <row r="28" spans="1:5" x14ac:dyDescent="0.3">
      <c r="A28">
        <v>26</v>
      </c>
      <c r="B28">
        <v>12.5</v>
      </c>
      <c r="C28">
        <v>250</v>
      </c>
      <c r="D28">
        <v>6.73</v>
      </c>
    </row>
    <row r="29" spans="1:5" x14ac:dyDescent="0.3">
      <c r="A29">
        <v>27</v>
      </c>
      <c r="B29">
        <v>13</v>
      </c>
      <c r="C29">
        <v>260</v>
      </c>
      <c r="D29">
        <v>6.67</v>
      </c>
    </row>
    <row r="30" spans="1:5" x14ac:dyDescent="0.3">
      <c r="A30">
        <v>28</v>
      </c>
      <c r="B30">
        <v>13.5</v>
      </c>
      <c r="C30">
        <v>270</v>
      </c>
      <c r="D30">
        <v>6.63</v>
      </c>
    </row>
    <row r="31" spans="1:5" x14ac:dyDescent="0.3">
      <c r="A31">
        <v>29</v>
      </c>
      <c r="B31">
        <v>14</v>
      </c>
      <c r="C31">
        <v>330</v>
      </c>
      <c r="D31">
        <v>7.14</v>
      </c>
      <c r="E31" t="s">
        <v>11</v>
      </c>
    </row>
    <row r="32" spans="1:5" x14ac:dyDescent="0.3">
      <c r="A32">
        <v>30</v>
      </c>
      <c r="B32">
        <v>14.5</v>
      </c>
      <c r="C32">
        <v>360</v>
      </c>
      <c r="D32">
        <v>7.75</v>
      </c>
    </row>
    <row r="33" spans="1:6" x14ac:dyDescent="0.3">
      <c r="A33">
        <v>31</v>
      </c>
      <c r="B33">
        <v>15</v>
      </c>
      <c r="C33">
        <v>390</v>
      </c>
      <c r="D33">
        <v>8.34</v>
      </c>
    </row>
    <row r="34" spans="1:6" x14ac:dyDescent="0.3">
      <c r="A34">
        <v>32</v>
      </c>
      <c r="B34">
        <v>15.5</v>
      </c>
      <c r="C34">
        <v>420</v>
      </c>
      <c r="D34">
        <v>8.84</v>
      </c>
    </row>
    <row r="35" spans="1:6" x14ac:dyDescent="0.3">
      <c r="A35">
        <v>33</v>
      </c>
      <c r="B35">
        <v>16</v>
      </c>
      <c r="C35">
        <v>450</v>
      </c>
      <c r="D35">
        <v>9.1199999999999992</v>
      </c>
    </row>
    <row r="36" spans="1:6" x14ac:dyDescent="0.3">
      <c r="A36">
        <v>34</v>
      </c>
      <c r="B36">
        <v>16.5</v>
      </c>
      <c r="C36">
        <v>480</v>
      </c>
      <c r="D36">
        <v>9.18</v>
      </c>
    </row>
    <row r="37" spans="1:6" x14ac:dyDescent="0.3">
      <c r="A37">
        <v>35</v>
      </c>
      <c r="B37">
        <v>17</v>
      </c>
      <c r="C37">
        <v>510</v>
      </c>
      <c r="D37">
        <v>9.0399999999999991</v>
      </c>
    </row>
    <row r="38" spans="1:6" x14ac:dyDescent="0.3">
      <c r="A38">
        <v>36</v>
      </c>
      <c r="B38">
        <v>17.5</v>
      </c>
      <c r="C38">
        <v>540</v>
      </c>
      <c r="D38">
        <v>8.7200000000000006</v>
      </c>
    </row>
    <row r="39" spans="1:6" x14ac:dyDescent="0.3">
      <c r="A39">
        <v>37</v>
      </c>
      <c r="B39">
        <v>18</v>
      </c>
      <c r="C39">
        <v>570</v>
      </c>
      <c r="D39">
        <v>8.2799999999999994</v>
      </c>
    </row>
    <row r="40" spans="1:6" x14ac:dyDescent="0.3">
      <c r="A40">
        <v>38</v>
      </c>
      <c r="B40">
        <v>18.5</v>
      </c>
      <c r="C40">
        <v>600</v>
      </c>
      <c r="D40">
        <v>7.81</v>
      </c>
    </row>
    <row r="41" spans="1:6" x14ac:dyDescent="0.3">
      <c r="A41">
        <v>39</v>
      </c>
      <c r="B41">
        <v>19</v>
      </c>
      <c r="C41">
        <v>630</v>
      </c>
      <c r="D41">
        <v>7.41</v>
      </c>
    </row>
    <row r="42" spans="1:6" x14ac:dyDescent="0.3">
      <c r="A42">
        <v>40</v>
      </c>
      <c r="B42">
        <v>19.5</v>
      </c>
      <c r="C42">
        <v>660</v>
      </c>
      <c r="D42">
        <v>7.62</v>
      </c>
    </row>
    <row r="43" spans="1:6" x14ac:dyDescent="0.3">
      <c r="A43">
        <v>41</v>
      </c>
      <c r="B43">
        <v>20</v>
      </c>
      <c r="C43">
        <v>690</v>
      </c>
      <c r="D43">
        <v>7.13</v>
      </c>
    </row>
    <row r="44" spans="1:6" x14ac:dyDescent="0.3">
      <c r="A44">
        <v>42</v>
      </c>
      <c r="B44">
        <v>20.5</v>
      </c>
      <c r="C44">
        <v>720</v>
      </c>
      <c r="D44">
        <v>6.73</v>
      </c>
    </row>
    <row r="45" spans="1:6" x14ac:dyDescent="0.3">
      <c r="A45">
        <v>43</v>
      </c>
      <c r="B45">
        <v>21</v>
      </c>
      <c r="C45">
        <v>780</v>
      </c>
      <c r="D45">
        <v>6.06</v>
      </c>
    </row>
    <row r="46" spans="1:6" x14ac:dyDescent="0.3">
      <c r="A46">
        <v>44</v>
      </c>
      <c r="B46">
        <v>21.5</v>
      </c>
      <c r="C46">
        <v>840</v>
      </c>
      <c r="D46">
        <v>4</v>
      </c>
    </row>
    <row r="47" spans="1:6" x14ac:dyDescent="0.3">
      <c r="A47">
        <v>45</v>
      </c>
      <c r="B47">
        <v>22</v>
      </c>
      <c r="C47">
        <v>900</v>
      </c>
      <c r="D47">
        <v>0.28000000000000003</v>
      </c>
    </row>
    <row r="48" spans="1:6" x14ac:dyDescent="0.3">
      <c r="A48">
        <v>46</v>
      </c>
      <c r="B48">
        <v>22.5</v>
      </c>
      <c r="C48">
        <v>960</v>
      </c>
      <c r="D48">
        <v>0.06</v>
      </c>
      <c r="F48" s="3"/>
    </row>
    <row r="49" spans="1:7" x14ac:dyDescent="0.3">
      <c r="A49">
        <v>47</v>
      </c>
      <c r="B49">
        <v>23</v>
      </c>
      <c r="C49">
        <v>1020</v>
      </c>
      <c r="D49">
        <v>0.06</v>
      </c>
    </row>
    <row r="50" spans="1:7" x14ac:dyDescent="0.3">
      <c r="A50">
        <v>48</v>
      </c>
      <c r="B50">
        <v>23.5</v>
      </c>
      <c r="C50">
        <v>1080</v>
      </c>
      <c r="D50">
        <v>5.1999999999999998E-2</v>
      </c>
    </row>
    <row r="51" spans="1:7" x14ac:dyDescent="0.3">
      <c r="A51">
        <v>49</v>
      </c>
      <c r="B51">
        <v>24</v>
      </c>
      <c r="C51">
        <v>1140</v>
      </c>
      <c r="D51" s="6">
        <f>E51*0.5*10^(-4)*133.3223684211</f>
        <v>1.7998519736848503E-2</v>
      </c>
      <c r="E51">
        <v>2.7</v>
      </c>
      <c r="F51" t="s">
        <v>12</v>
      </c>
      <c r="G51" t="s">
        <v>14</v>
      </c>
    </row>
    <row r="52" spans="1:7" x14ac:dyDescent="0.3">
      <c r="A52">
        <v>50</v>
      </c>
      <c r="B52">
        <v>24.5</v>
      </c>
      <c r="C52">
        <v>1200</v>
      </c>
      <c r="D52">
        <f>E52*0.5*10^(-4)/0.0075</f>
        <v>1.6E-2</v>
      </c>
      <c r="E52">
        <v>2.4</v>
      </c>
    </row>
    <row r="53" spans="1:7" x14ac:dyDescent="0.3">
      <c r="A53">
        <v>51</v>
      </c>
      <c r="B53">
        <v>25</v>
      </c>
      <c r="C53">
        <v>1260</v>
      </c>
      <c r="D53" s="5">
        <f>E53*0.5*10^(-4)/0.0075</f>
        <v>1.466666666666667E-2</v>
      </c>
      <c r="E53">
        <v>2.2000000000000002</v>
      </c>
    </row>
    <row r="54" spans="1:7" x14ac:dyDescent="0.3">
      <c r="A54">
        <v>52</v>
      </c>
      <c r="B54">
        <v>25.5</v>
      </c>
      <c r="C54">
        <v>1320</v>
      </c>
      <c r="D54" s="5">
        <f>E54*0.5*10^(-4)/0.0075</f>
        <v>1.2666666666666668E-2</v>
      </c>
      <c r="E54">
        <v>1.9</v>
      </c>
    </row>
    <row r="55" spans="1:7" x14ac:dyDescent="0.3">
      <c r="A55">
        <v>53</v>
      </c>
      <c r="B55">
        <v>26</v>
      </c>
      <c r="C55">
        <v>1380</v>
      </c>
      <c r="D55" s="5">
        <f t="shared" ref="D55:D75" si="0">E55*0.5*10^(-4)/0.0075</f>
        <v>1.1333333333333334E-2</v>
      </c>
      <c r="E55">
        <v>1.7</v>
      </c>
    </row>
    <row r="56" spans="1:7" x14ac:dyDescent="0.3">
      <c r="A56">
        <v>54</v>
      </c>
      <c r="B56">
        <v>26.5</v>
      </c>
      <c r="C56">
        <v>1440</v>
      </c>
      <c r="D56" s="5">
        <f t="shared" si="0"/>
        <v>1.0666666666666668E-2</v>
      </c>
      <c r="E56" s="4">
        <v>1.6</v>
      </c>
    </row>
    <row r="57" spans="1:7" x14ac:dyDescent="0.3">
      <c r="A57">
        <v>55</v>
      </c>
      <c r="B57">
        <v>27</v>
      </c>
      <c r="C57">
        <v>1500</v>
      </c>
      <c r="D57" s="5">
        <f t="shared" si="0"/>
        <v>1.0000000000000002E-2</v>
      </c>
      <c r="E57" s="4">
        <v>1.5</v>
      </c>
    </row>
    <row r="58" spans="1:7" x14ac:dyDescent="0.3">
      <c r="A58">
        <v>56</v>
      </c>
      <c r="B58">
        <v>27.5</v>
      </c>
      <c r="C58">
        <v>1560</v>
      </c>
      <c r="D58" s="5">
        <f t="shared" si="0"/>
        <v>9.3333333333333324E-3</v>
      </c>
      <c r="E58" s="4">
        <v>1.4</v>
      </c>
    </row>
    <row r="59" spans="1:7" x14ac:dyDescent="0.3">
      <c r="A59">
        <v>57</v>
      </c>
      <c r="B59">
        <v>28</v>
      </c>
      <c r="C59">
        <v>1620</v>
      </c>
      <c r="D59" s="5">
        <f t="shared" si="0"/>
        <v>8.666666666666668E-3</v>
      </c>
      <c r="E59" s="4">
        <v>1.3</v>
      </c>
    </row>
    <row r="60" spans="1:7" x14ac:dyDescent="0.3">
      <c r="A60">
        <v>58</v>
      </c>
      <c r="B60">
        <v>28.5</v>
      </c>
      <c r="C60">
        <v>1680</v>
      </c>
      <c r="D60" s="5">
        <f t="shared" si="0"/>
        <v>8.0000000000000002E-3</v>
      </c>
      <c r="E60" s="4">
        <v>1.2</v>
      </c>
      <c r="F60" t="s">
        <v>13</v>
      </c>
    </row>
    <row r="61" spans="1:7" x14ac:dyDescent="0.3">
      <c r="A61">
        <v>59</v>
      </c>
      <c r="B61">
        <v>29</v>
      </c>
      <c r="C61">
        <v>1740</v>
      </c>
      <c r="D61" s="5">
        <f t="shared" si="0"/>
        <v>8.0000000000000002E-3</v>
      </c>
      <c r="E61" s="4">
        <v>1.2</v>
      </c>
    </row>
    <row r="62" spans="1:7" x14ac:dyDescent="0.3">
      <c r="A62">
        <v>60</v>
      </c>
      <c r="B62">
        <v>29.5</v>
      </c>
      <c r="C62">
        <v>1800</v>
      </c>
      <c r="D62" s="5">
        <f t="shared" si="0"/>
        <v>7.3333333333333349E-3</v>
      </c>
      <c r="E62" s="4">
        <v>1.1000000000000001</v>
      </c>
    </row>
    <row r="63" spans="1:7" x14ac:dyDescent="0.3">
      <c r="A63">
        <v>61</v>
      </c>
      <c r="B63">
        <v>30</v>
      </c>
      <c r="C63">
        <v>1860</v>
      </c>
      <c r="D63" s="5">
        <f t="shared" si="0"/>
        <v>6.6666666666666671E-3</v>
      </c>
      <c r="E63" s="4">
        <v>1</v>
      </c>
    </row>
    <row r="64" spans="1:7" x14ac:dyDescent="0.3">
      <c r="A64">
        <v>62</v>
      </c>
      <c r="B64">
        <v>30.5</v>
      </c>
      <c r="C64">
        <v>1920</v>
      </c>
      <c r="D64" s="5">
        <f t="shared" si="0"/>
        <v>6.6666666666666671E-3</v>
      </c>
      <c r="E64" s="4">
        <v>1</v>
      </c>
    </row>
    <row r="65" spans="1:6" x14ac:dyDescent="0.3">
      <c r="A65">
        <v>63</v>
      </c>
      <c r="B65">
        <v>31</v>
      </c>
      <c r="C65">
        <v>1980</v>
      </c>
      <c r="D65" s="5">
        <f t="shared" si="0"/>
        <v>6.6666666666666671E-3</v>
      </c>
      <c r="E65" s="4">
        <v>1</v>
      </c>
    </row>
    <row r="66" spans="1:6" x14ac:dyDescent="0.3">
      <c r="A66">
        <v>64</v>
      </c>
      <c r="B66">
        <v>31.5</v>
      </c>
      <c r="C66">
        <v>2040</v>
      </c>
      <c r="D66" s="5">
        <f t="shared" si="0"/>
        <v>6.000000000000001E-3</v>
      </c>
      <c r="E66" s="4">
        <v>0.9</v>
      </c>
    </row>
    <row r="67" spans="1:6" x14ac:dyDescent="0.3">
      <c r="A67">
        <v>65</v>
      </c>
      <c r="B67">
        <v>32</v>
      </c>
      <c r="C67">
        <v>2100</v>
      </c>
      <c r="D67" s="5">
        <f t="shared" si="0"/>
        <v>6.000000000000001E-3</v>
      </c>
      <c r="E67" s="4">
        <v>0.9</v>
      </c>
    </row>
    <row r="68" spans="1:6" x14ac:dyDescent="0.3">
      <c r="A68">
        <v>66</v>
      </c>
      <c r="B68">
        <v>32.5</v>
      </c>
      <c r="C68">
        <v>2160</v>
      </c>
      <c r="D68" s="5">
        <f t="shared" si="0"/>
        <v>6.000000000000001E-3</v>
      </c>
      <c r="E68" s="4">
        <v>0.9</v>
      </c>
    </row>
    <row r="69" spans="1:6" x14ac:dyDescent="0.3">
      <c r="A69">
        <v>67</v>
      </c>
      <c r="B69">
        <v>33</v>
      </c>
      <c r="C69">
        <v>2220</v>
      </c>
      <c r="D69" s="5">
        <f t="shared" si="0"/>
        <v>6.000000000000001E-3</v>
      </c>
      <c r="E69" s="4">
        <v>0.9</v>
      </c>
    </row>
    <row r="70" spans="1:6" x14ac:dyDescent="0.3">
      <c r="A70">
        <v>68</v>
      </c>
      <c r="B70">
        <v>33.5</v>
      </c>
      <c r="C70">
        <v>2280</v>
      </c>
      <c r="D70" s="5">
        <f t="shared" si="0"/>
        <v>6.000000000000001E-3</v>
      </c>
      <c r="E70" s="4">
        <v>0.9</v>
      </c>
    </row>
    <row r="71" spans="1:6" x14ac:dyDescent="0.3">
      <c r="A71">
        <v>69</v>
      </c>
      <c r="B71">
        <v>34</v>
      </c>
      <c r="C71">
        <v>2340</v>
      </c>
      <c r="D71" s="5">
        <f t="shared" si="0"/>
        <v>5.333333333333334E-3</v>
      </c>
      <c r="E71" s="4">
        <v>0.8</v>
      </c>
    </row>
    <row r="72" spans="1:6" x14ac:dyDescent="0.3">
      <c r="A72">
        <v>70</v>
      </c>
      <c r="B72">
        <v>34.5</v>
      </c>
      <c r="C72">
        <v>2400</v>
      </c>
      <c r="D72" s="5">
        <f t="shared" si="0"/>
        <v>5.333333333333334E-3</v>
      </c>
      <c r="E72" s="4">
        <v>0.8</v>
      </c>
    </row>
    <row r="73" spans="1:6" x14ac:dyDescent="0.3">
      <c r="A73">
        <v>71</v>
      </c>
      <c r="B73">
        <v>35</v>
      </c>
      <c r="C73">
        <v>2460</v>
      </c>
      <c r="D73" s="5">
        <f t="shared" si="0"/>
        <v>5.333333333333334E-3</v>
      </c>
      <c r="E73" s="4">
        <v>0.8</v>
      </c>
    </row>
    <row r="74" spans="1:6" x14ac:dyDescent="0.3">
      <c r="A74">
        <v>72</v>
      </c>
      <c r="B74">
        <v>35.5</v>
      </c>
      <c r="C74">
        <v>2520</v>
      </c>
      <c r="D74" s="5">
        <f t="shared" si="0"/>
        <v>5.333333333333334E-3</v>
      </c>
      <c r="E74" s="4">
        <v>0.8</v>
      </c>
    </row>
    <row r="75" spans="1:6" x14ac:dyDescent="0.3">
      <c r="A75">
        <v>73</v>
      </c>
      <c r="B75">
        <v>36</v>
      </c>
      <c r="C75">
        <v>2580</v>
      </c>
      <c r="D75" s="5">
        <f t="shared" si="0"/>
        <v>5.333333333333334E-3</v>
      </c>
      <c r="E75" s="4">
        <v>0.8</v>
      </c>
    </row>
    <row r="76" spans="1:6" x14ac:dyDescent="0.3">
      <c r="A76">
        <v>74</v>
      </c>
      <c r="B76">
        <v>36.5</v>
      </c>
      <c r="C76">
        <v>2640</v>
      </c>
      <c r="D76" s="5">
        <f>E76*10^(-5)/0.0075</f>
        <v>4.8000000000000004E-3</v>
      </c>
      <c r="E76" s="4">
        <v>3.6</v>
      </c>
      <c r="F76">
        <v>105</v>
      </c>
    </row>
    <row r="77" spans="1:6" x14ac:dyDescent="0.3">
      <c r="A77">
        <v>75</v>
      </c>
      <c r="B77">
        <v>37</v>
      </c>
      <c r="C77">
        <v>2700</v>
      </c>
      <c r="D77" s="5">
        <f>E77*10^(-5)/0.0075</f>
        <v>4.8000000000000004E-3</v>
      </c>
      <c r="E77" s="4">
        <v>3.6</v>
      </c>
    </row>
    <row r="78" spans="1:6" x14ac:dyDescent="0.3">
      <c r="A78">
        <v>76</v>
      </c>
      <c r="B78">
        <v>37.5</v>
      </c>
      <c r="C78">
        <v>2760</v>
      </c>
      <c r="D78" s="5">
        <f t="shared" ref="D78:D92" si="1">E78*10^(-5)/0.0075</f>
        <v>4.6666666666666671E-3</v>
      </c>
      <c r="E78" s="4">
        <v>3.5</v>
      </c>
    </row>
    <row r="79" spans="1:6" x14ac:dyDescent="0.3">
      <c r="A79">
        <v>77</v>
      </c>
      <c r="B79">
        <v>38</v>
      </c>
      <c r="C79">
        <v>2820</v>
      </c>
      <c r="D79" s="5">
        <f t="shared" si="1"/>
        <v>4.5333333333333337E-3</v>
      </c>
      <c r="E79" s="4">
        <v>3.4</v>
      </c>
    </row>
    <row r="80" spans="1:6" x14ac:dyDescent="0.3">
      <c r="A80">
        <v>78</v>
      </c>
      <c r="B80">
        <v>38.5</v>
      </c>
      <c r="C80">
        <v>2880</v>
      </c>
      <c r="D80" s="5">
        <f t="shared" si="1"/>
        <v>4.5333333333333337E-3</v>
      </c>
      <c r="E80" s="4">
        <v>3.4</v>
      </c>
    </row>
    <row r="81" spans="1:5" x14ac:dyDescent="0.3">
      <c r="A81">
        <v>79</v>
      </c>
      <c r="B81">
        <v>39</v>
      </c>
      <c r="C81">
        <v>2940</v>
      </c>
      <c r="D81" s="5">
        <f t="shared" si="1"/>
        <v>4.5333333333333337E-3</v>
      </c>
      <c r="E81" s="4">
        <v>3.4</v>
      </c>
    </row>
    <row r="82" spans="1:5" x14ac:dyDescent="0.3">
      <c r="A82">
        <v>80</v>
      </c>
      <c r="B82">
        <v>39.5</v>
      </c>
      <c r="C82">
        <v>3000</v>
      </c>
      <c r="D82" s="5">
        <f t="shared" si="1"/>
        <v>4.2666666666666677E-3</v>
      </c>
      <c r="E82" s="4">
        <v>3.2</v>
      </c>
    </row>
    <row r="83" spans="1:5" x14ac:dyDescent="0.3">
      <c r="A83">
        <v>81</v>
      </c>
      <c r="B83">
        <v>40</v>
      </c>
      <c r="C83">
        <v>3060</v>
      </c>
      <c r="D83" s="5">
        <f t="shared" si="1"/>
        <v>4.1333333333333335E-3</v>
      </c>
      <c r="E83" s="4">
        <v>3.1</v>
      </c>
    </row>
    <row r="84" spans="1:5" x14ac:dyDescent="0.3">
      <c r="A84">
        <v>82</v>
      </c>
      <c r="B84">
        <v>40.5</v>
      </c>
      <c r="C84">
        <v>3120</v>
      </c>
      <c r="D84" s="5">
        <f t="shared" si="1"/>
        <v>4.1333333333333335E-3</v>
      </c>
      <c r="E84" s="4">
        <v>3.1</v>
      </c>
    </row>
    <row r="85" spans="1:5" x14ac:dyDescent="0.3">
      <c r="A85">
        <v>83</v>
      </c>
      <c r="B85">
        <v>41</v>
      </c>
      <c r="C85">
        <v>3180</v>
      </c>
      <c r="D85" s="5">
        <f t="shared" si="1"/>
        <v>4.1333333333333335E-3</v>
      </c>
      <c r="E85" s="4">
        <v>3.1</v>
      </c>
    </row>
    <row r="86" spans="1:5" x14ac:dyDescent="0.3">
      <c r="A86">
        <v>84</v>
      </c>
      <c r="B86">
        <v>41.5</v>
      </c>
      <c r="C86">
        <v>3240</v>
      </c>
      <c r="D86" s="5">
        <f t="shared" si="1"/>
        <v>4.000000000000001E-3</v>
      </c>
      <c r="E86" s="4">
        <v>3</v>
      </c>
    </row>
    <row r="87" spans="1:5" x14ac:dyDescent="0.3">
      <c r="A87">
        <v>85</v>
      </c>
      <c r="B87">
        <v>42</v>
      </c>
      <c r="C87">
        <v>3300</v>
      </c>
      <c r="D87" s="5">
        <f t="shared" si="1"/>
        <v>4.000000000000001E-3</v>
      </c>
      <c r="E87" s="4">
        <v>3</v>
      </c>
    </row>
    <row r="88" spans="1:5" x14ac:dyDescent="0.3">
      <c r="A88">
        <v>86</v>
      </c>
      <c r="B88">
        <v>42.5</v>
      </c>
      <c r="C88">
        <v>3360</v>
      </c>
      <c r="D88" s="5">
        <f t="shared" si="1"/>
        <v>3.8666666666666667E-3</v>
      </c>
      <c r="E88" s="4">
        <v>2.9</v>
      </c>
    </row>
    <row r="89" spans="1:5" x14ac:dyDescent="0.3">
      <c r="A89">
        <v>87</v>
      </c>
      <c r="B89">
        <v>43</v>
      </c>
      <c r="C89">
        <v>3420</v>
      </c>
      <c r="D89" s="5">
        <f t="shared" si="1"/>
        <v>3.8666666666666667E-3</v>
      </c>
      <c r="E89" s="4">
        <v>2.9</v>
      </c>
    </row>
    <row r="90" spans="1:5" x14ac:dyDescent="0.3">
      <c r="A90">
        <v>88</v>
      </c>
      <c r="B90">
        <v>43.5</v>
      </c>
      <c r="C90">
        <v>3480</v>
      </c>
      <c r="D90" s="5">
        <f t="shared" si="1"/>
        <v>3.8666666666666667E-3</v>
      </c>
      <c r="E90" s="4">
        <v>2.9</v>
      </c>
    </row>
    <row r="91" spans="1:5" x14ac:dyDescent="0.3">
      <c r="A91">
        <v>89</v>
      </c>
      <c r="B91">
        <v>44</v>
      </c>
      <c r="C91">
        <v>3540</v>
      </c>
      <c r="D91" s="5">
        <f t="shared" si="1"/>
        <v>3.8666666666666667E-3</v>
      </c>
      <c r="E91" s="4">
        <v>2.9</v>
      </c>
    </row>
    <row r="92" spans="1:5" x14ac:dyDescent="0.3">
      <c r="A92">
        <v>90</v>
      </c>
      <c r="B92">
        <v>44.5</v>
      </c>
      <c r="C92">
        <v>3600</v>
      </c>
      <c r="D92" s="5">
        <f t="shared" si="1"/>
        <v>3.8666666666666667E-3</v>
      </c>
      <c r="E92" s="4">
        <v>2.9</v>
      </c>
    </row>
    <row r="93" spans="1:5" x14ac:dyDescent="0.3">
      <c r="E93" s="4"/>
    </row>
    <row r="94" spans="1:5" x14ac:dyDescent="0.3">
      <c r="E94" s="4"/>
    </row>
    <row r="95" spans="1:5" x14ac:dyDescent="0.3">
      <c r="E95" s="4"/>
    </row>
    <row r="96" spans="1:5" x14ac:dyDescent="0.3">
      <c r="E96" s="4"/>
    </row>
    <row r="97" spans="5:5" x14ac:dyDescent="0.3">
      <c r="E97" s="4"/>
    </row>
    <row r="98" spans="5:5" x14ac:dyDescent="0.3">
      <c r="E98" s="4"/>
    </row>
    <row r="99" spans="5:5" x14ac:dyDescent="0.3">
      <c r="E99" s="4"/>
    </row>
    <row r="100" spans="5:5" x14ac:dyDescent="0.3">
      <c r="E100" s="4"/>
    </row>
    <row r="101" spans="5:5" x14ac:dyDescent="0.3">
      <c r="E101" s="4"/>
    </row>
    <row r="102" spans="5:5" x14ac:dyDescent="0.3">
      <c r="E102" s="4"/>
    </row>
    <row r="103" spans="5:5" x14ac:dyDescent="0.3">
      <c r="E103" s="4"/>
    </row>
    <row r="104" spans="5:5" x14ac:dyDescent="0.3">
      <c r="E104" s="4"/>
    </row>
    <row r="105" spans="5:5" x14ac:dyDescent="0.3">
      <c r="E105" s="4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25381-8CC2-4B97-807B-6739283DD429}">
  <dimension ref="A1:C8"/>
  <sheetViews>
    <sheetView workbookViewId="0">
      <selection activeCell="A4" sqref="A4:C8"/>
    </sheetView>
  </sheetViews>
  <sheetFormatPr defaultRowHeight="14.4" x14ac:dyDescent="0.3"/>
  <sheetData>
    <row r="1" spans="1:3" x14ac:dyDescent="0.3">
      <c r="B1" t="s">
        <v>2</v>
      </c>
    </row>
    <row r="3" spans="1:3" x14ac:dyDescent="0.3">
      <c r="B3" s="2" t="s">
        <v>4</v>
      </c>
      <c r="C3" s="1" t="s">
        <v>5</v>
      </c>
    </row>
    <row r="4" spans="1:3" x14ac:dyDescent="0.3">
      <c r="A4" t="s">
        <v>19</v>
      </c>
      <c r="B4" t="s">
        <v>20</v>
      </c>
      <c r="C4" t="s">
        <v>21</v>
      </c>
    </row>
    <row r="5" spans="1:3" x14ac:dyDescent="0.3">
      <c r="A5">
        <v>9</v>
      </c>
      <c r="B5">
        <f>A5*0.5*10^(-5)/0.0075</f>
        <v>6.000000000000001E-3</v>
      </c>
      <c r="C5">
        <f>2*10^(-2)</f>
        <v>0.02</v>
      </c>
    </row>
    <row r="6" spans="1:3" x14ac:dyDescent="0.3">
      <c r="A6">
        <v>2.5</v>
      </c>
      <c r="B6">
        <f>A6*0.5*10^(-4)/0.0075</f>
        <v>1.6666666666666666E-2</v>
      </c>
      <c r="C6">
        <f>5*10^(-2)</f>
        <v>0.05</v>
      </c>
    </row>
    <row r="7" spans="1:3" x14ac:dyDescent="0.3">
      <c r="A7">
        <v>4.2</v>
      </c>
      <c r="B7">
        <f>A7*0.5*10^(-4)/0.0075</f>
        <v>2.8000000000000001E-2</v>
      </c>
      <c r="C7">
        <v>0.1</v>
      </c>
    </row>
    <row r="8" spans="1:3" x14ac:dyDescent="0.3">
      <c r="A8">
        <v>6.5</v>
      </c>
      <c r="B8">
        <f>A8*0.5*10^(-4)/0.0075</f>
        <v>4.3333333333333342E-2</v>
      </c>
      <c r="C8">
        <v>0.2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00AC-8E15-4509-9093-271F1991CF27}">
  <dimension ref="A1:E9"/>
  <sheetViews>
    <sheetView workbookViewId="0">
      <selection activeCell="C4" sqref="C4:E9"/>
    </sheetView>
  </sheetViews>
  <sheetFormatPr defaultRowHeight="14.4" x14ac:dyDescent="0.3"/>
  <cols>
    <col min="4" max="4" width="9.5546875" customWidth="1"/>
  </cols>
  <sheetData>
    <row r="1" spans="1:5" x14ac:dyDescent="0.3">
      <c r="A1" t="s">
        <v>6</v>
      </c>
    </row>
    <row r="3" spans="1:5" x14ac:dyDescent="0.3">
      <c r="C3" t="s">
        <v>7</v>
      </c>
    </row>
    <row r="4" spans="1:5" x14ac:dyDescent="0.3">
      <c r="C4" t="s">
        <v>15</v>
      </c>
      <c r="D4" t="s">
        <v>22</v>
      </c>
      <c r="E4" t="s">
        <v>23</v>
      </c>
    </row>
    <row r="5" spans="1:5" x14ac:dyDescent="0.3">
      <c r="B5">
        <v>1</v>
      </c>
      <c r="D5">
        <f>3.5*10^(-1)</f>
        <v>0.35000000000000003</v>
      </c>
      <c r="E5">
        <f>D5*100</f>
        <v>35</v>
      </c>
    </row>
    <row r="6" spans="1:5" x14ac:dyDescent="0.3">
      <c r="B6">
        <v>2</v>
      </c>
      <c r="D6">
        <v>0.3</v>
      </c>
      <c r="E6">
        <f>D6*100</f>
        <v>30</v>
      </c>
    </row>
    <row r="7" spans="1:5" x14ac:dyDescent="0.3">
      <c r="B7">
        <v>3</v>
      </c>
      <c r="D7">
        <v>0.28999999999999998</v>
      </c>
      <c r="E7">
        <f>D7*100</f>
        <v>28.999999999999996</v>
      </c>
    </row>
    <row r="8" spans="1:5" x14ac:dyDescent="0.3">
      <c r="B8">
        <v>4</v>
      </c>
      <c r="C8" t="s">
        <v>16</v>
      </c>
      <c r="D8">
        <v>0.23</v>
      </c>
      <c r="E8">
        <f>D8*100</f>
        <v>23</v>
      </c>
    </row>
    <row r="9" spans="1:5" x14ac:dyDescent="0.3">
      <c r="B9">
        <v>5</v>
      </c>
      <c r="C9" t="s">
        <v>16</v>
      </c>
      <c r="D9">
        <v>0.14000000000000001</v>
      </c>
      <c r="E9">
        <f>D9*100</f>
        <v>14.000000000000002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6DFB0-EE79-4AD2-BB44-520B1FFDA2AB}">
  <dimension ref="B3:H8"/>
  <sheetViews>
    <sheetView tabSelected="1" workbookViewId="0">
      <selection activeCell="G4" sqref="G4:H8"/>
    </sheetView>
  </sheetViews>
  <sheetFormatPr defaultRowHeight="14.4" x14ac:dyDescent="0.3"/>
  <sheetData>
    <row r="3" spans="2:8" x14ac:dyDescent="0.3">
      <c r="B3" s="2" t="s">
        <v>4</v>
      </c>
      <c r="D3" s="1" t="s">
        <v>5</v>
      </c>
    </row>
    <row r="4" spans="2:8" x14ac:dyDescent="0.3">
      <c r="B4" t="s">
        <v>17</v>
      </c>
      <c r="C4" t="s">
        <v>18</v>
      </c>
      <c r="D4" t="s">
        <v>3</v>
      </c>
      <c r="F4" t="s">
        <v>8</v>
      </c>
      <c r="G4" t="s">
        <v>24</v>
      </c>
      <c r="H4" t="s">
        <v>25</v>
      </c>
    </row>
    <row r="5" spans="2:8" x14ac:dyDescent="0.3">
      <c r="C5">
        <f>5.3*10^(-5)</f>
        <v>5.3000000000000001E-5</v>
      </c>
      <c r="D5">
        <f>2*10^(-2)</f>
        <v>0.02</v>
      </c>
      <c r="G5">
        <f>133.322368*C5</f>
        <v>7.0660855040000003E-3</v>
      </c>
      <c r="H5">
        <f>2*10^(-2)</f>
        <v>0.02</v>
      </c>
    </row>
    <row r="6" spans="2:8" x14ac:dyDescent="0.3">
      <c r="C6">
        <f>7.1*10^(-5)</f>
        <v>7.1000000000000005E-5</v>
      </c>
      <c r="D6">
        <f>5*10^(-2)</f>
        <v>0.05</v>
      </c>
      <c r="G6">
        <f t="shared" ref="G6:G8" si="0">133.322368*C6</f>
        <v>9.4658881280000017E-3</v>
      </c>
      <c r="H6">
        <f>5*10^(-2)</f>
        <v>0.05</v>
      </c>
    </row>
    <row r="7" spans="2:8" x14ac:dyDescent="0.3">
      <c r="C7">
        <f>9.3*10^(-5)</f>
        <v>9.3000000000000011E-5</v>
      </c>
      <c r="D7">
        <v>0.1</v>
      </c>
      <c r="G7">
        <f t="shared" si="0"/>
        <v>1.2398980224000003E-2</v>
      </c>
      <c r="H7">
        <v>0.1</v>
      </c>
    </row>
    <row r="8" spans="2:8" x14ac:dyDescent="0.3">
      <c r="C8">
        <f>3*0.5*10^(-4)</f>
        <v>1.5000000000000001E-4</v>
      </c>
      <c r="D8">
        <v>0.2</v>
      </c>
      <c r="G8">
        <f t="shared" si="0"/>
        <v>1.9998355200000005E-2</v>
      </c>
      <c r="H8">
        <v>0.2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1_čerpání</vt:lpstr>
      <vt:lpstr>2_cejchování</vt:lpstr>
      <vt:lpstr>3_Vliv_v_tlaku</vt:lpstr>
      <vt:lpstr>4_ef_čerp_rychlost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Čáp</dc:creator>
  <cp:lastModifiedBy>Aleksandr Bogdanov</cp:lastModifiedBy>
  <dcterms:created xsi:type="dcterms:W3CDTF">2022-11-14T08:19:11Z</dcterms:created>
  <dcterms:modified xsi:type="dcterms:W3CDTF">2022-11-15T17:30:20Z</dcterms:modified>
</cp:coreProperties>
</file>