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e Xuan Thang\04. H5N1\Report\"/>
    </mc:Choice>
  </mc:AlternateContent>
  <xr:revisionPtr revIDLastSave="0" documentId="13_ncr:1_{28AE7709-56E3-4F6E-9A86-3E2A61260731}" xr6:coauthVersionLast="36" xr6:coauthVersionMax="47" xr10:uidLastSave="{00000000-0000-0000-0000-000000000000}"/>
  <bookViews>
    <workbookView xWindow="-108" yWindow="-108" windowWidth="19308" windowHeight="8196" firstSheet="2" activeTab="4" xr2:uid="{1B51823F-9A86-48F7-BF25-C2F10D0762AA}"/>
  </bookViews>
  <sheets>
    <sheet name="Sheet1" sheetId="1" r:id="rId1"/>
    <sheet name="Composite functions" sheetId="3" r:id="rId2"/>
    <sheet name="multi dimensions" sheetId="2" r:id="rId3"/>
    <sheet name="multi-objective" sheetId="4" r:id="rId4"/>
    <sheet name="Real-world problem" sheetId="5" r:id="rId5"/>
    <sheet name="Sheet3" sheetId="6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2" l="1"/>
  <c r="J17" i="2"/>
  <c r="M17" i="2"/>
  <c r="D17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F3" i="1" l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G18" i="1" l="1"/>
</calcChain>
</file>

<file path=xl/sharedStrings.xml><?xml version="1.0" encoding="utf-8"?>
<sst xmlns="http://schemas.openxmlformats.org/spreadsheetml/2006/main" count="214" uniqueCount="130">
  <si>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</si>
  <si>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</si>
  <si>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</si>
  <si>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</si>
  <si>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</si>
  <si>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</si>
  <si>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</si>
  <si>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</si>
  <si>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</si>
  <si>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</si>
  <si>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</si>
  <si>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</si>
  <si>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</si>
  <si>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</si>
  <si>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</si>
  <si>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</si>
  <si>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SSA</t>
  </si>
  <si>
    <t>Mean</t>
  </si>
  <si>
    <t>ISSA</t>
  </si>
  <si>
    <t>1/16</t>
  </si>
  <si>
    <t>Total</t>
  </si>
  <si>
    <t>16/16</t>
  </si>
  <si>
    <t>5/16</t>
  </si>
  <si>
    <t>H5N1</t>
  </si>
  <si>
    <t>'F16'</t>
  </si>
  <si>
    <t>'F18'</t>
  </si>
  <si>
    <t>'F19'</t>
  </si>
  <si>
    <t>'F20'</t>
  </si>
  <si>
    <t>'F21'</t>
  </si>
  <si>
    <t>'F25'</t>
  </si>
  <si>
    <t>STD</t>
  </si>
  <si>
    <t>Rank</t>
  </si>
  <si>
    <t>Final</t>
  </si>
  <si>
    <t>rank</t>
  </si>
  <si>
    <t>AOA</t>
  </si>
  <si>
    <t>F24</t>
  </si>
  <si>
    <t>F25</t>
  </si>
  <si>
    <t>F26</t>
  </si>
  <si>
    <t>F27</t>
  </si>
  <si>
    <t>F28</t>
  </si>
  <si>
    <t>F29</t>
  </si>
  <si>
    <t>F</t>
  </si>
  <si>
    <t>Dims</t>
  </si>
  <si>
    <t>Ave</t>
  </si>
  <si>
    <t>Std</t>
  </si>
  <si>
    <t>ZDT1</t>
  </si>
  <si>
    <t>ZDT2</t>
  </si>
  <si>
    <t>ZDT3</t>
  </si>
  <si>
    <t>Best</t>
  </si>
  <si>
    <t>Median</t>
  </si>
  <si>
    <t>Worst</t>
  </si>
  <si>
    <t>Average</t>
  </si>
  <si>
    <t>SEM</t>
  </si>
  <si>
    <t>ZDT1 with</t>
  </si>
  <si>
    <t>ZDT2 with</t>
  </si>
  <si>
    <t>CEC2009</t>
  </si>
  <si>
    <t>'UF1'</t>
  </si>
  <si>
    <t>'UF2'</t>
  </si>
  <si>
    <t>'UF3'</t>
  </si>
  <si>
    <t>'UF4'</t>
  </si>
  <si>
    <t>'UF5'</t>
  </si>
  <si>
    <t>'UF6'</t>
  </si>
  <si>
    <t>'UF7'</t>
  </si>
  <si>
    <t>'UF8'</t>
  </si>
  <si>
    <t>'UF9'</t>
  </si>
  <si>
    <t>'UF10'</t>
  </si>
  <si>
    <t>'ZDT1'</t>
  </si>
  <si>
    <t>'ZDT2'</t>
  </si>
  <si>
    <t>'ZDT3'</t>
  </si>
  <si>
    <t>'ZDT4'</t>
  </si>
  <si>
    <t>'ZDT5'</t>
  </si>
  <si>
    <t>NGSA2</t>
  </si>
  <si>
    <t>MH5N1</t>
  </si>
  <si>
    <t>g1</t>
  </si>
  <si>
    <t>g2</t>
  </si>
  <si>
    <t>g3</t>
  </si>
  <si>
    <t>g4</t>
  </si>
  <si>
    <t>g5</t>
  </si>
  <si>
    <t>g6</t>
  </si>
  <si>
    <t>g7</t>
  </si>
  <si>
    <t>x1</t>
  </si>
  <si>
    <t>x2</t>
  </si>
  <si>
    <t>x3</t>
  </si>
  <si>
    <t>x4</t>
  </si>
  <si>
    <t>f(x)</t>
  </si>
  <si>
    <t>x</t>
  </si>
  <si>
    <t>f</t>
  </si>
  <si>
    <t>WOA</t>
  </si>
  <si>
    <t>N/A</t>
  </si>
  <si>
    <r>
      <t>Coello</t>
    </r>
    <r>
      <rPr>
        <sz val="7"/>
        <color theme="1"/>
        <rFont val="Times New Roman"/>
        <family val="1"/>
      </rPr>
      <t>[1]</t>
    </r>
  </si>
  <si>
    <r>
      <t xml:space="preserve">Deb </t>
    </r>
    <r>
      <rPr>
        <sz val="7"/>
        <color theme="1"/>
        <rFont val="Times New Roman"/>
        <family val="1"/>
      </rPr>
      <t>[2]</t>
    </r>
  </si>
  <si>
    <r>
      <t xml:space="preserve">Siddall </t>
    </r>
    <r>
      <rPr>
        <sz val="7"/>
        <color theme="1"/>
        <rFont val="Times New Roman"/>
        <family val="1"/>
      </rPr>
      <t>[1]</t>
    </r>
  </si>
  <si>
    <r>
      <t xml:space="preserve">Ragsdell </t>
    </r>
    <r>
      <rPr>
        <sz val="7"/>
        <color theme="1"/>
        <rFont val="Times New Roman"/>
        <family val="1"/>
      </rPr>
      <t>[3]</t>
    </r>
  </si>
  <si>
    <r>
      <t>CDE</t>
    </r>
    <r>
      <rPr>
        <sz val="7"/>
        <color theme="1"/>
        <rFont val="Times New Roman"/>
        <family val="1"/>
      </rPr>
      <t>[4]</t>
    </r>
  </si>
  <si>
    <r>
      <t xml:space="preserve">Coello </t>
    </r>
    <r>
      <rPr>
        <sz val="7"/>
        <color theme="1"/>
        <rFont val="Times New Roman"/>
        <family val="1"/>
      </rPr>
      <t>[5]</t>
    </r>
  </si>
  <si>
    <r>
      <t xml:space="preserve">Coello and Montes </t>
    </r>
    <r>
      <rPr>
        <sz val="7"/>
        <color theme="1"/>
        <rFont val="Times New Roman"/>
        <family val="1"/>
      </rPr>
      <t>[6]</t>
    </r>
  </si>
  <si>
    <r>
      <t xml:space="preserve">CPSO </t>
    </r>
    <r>
      <rPr>
        <sz val="7"/>
        <color theme="1"/>
        <rFont val="Times New Roman"/>
        <family val="1"/>
      </rPr>
      <t>[7]</t>
    </r>
  </si>
  <si>
    <t>Weld Beam</t>
  </si>
  <si>
    <t>Disc break</t>
  </si>
  <si>
    <t>Method</t>
  </si>
  <si>
    <t>Minima</t>
  </si>
  <si>
    <t>Plain stochastic</t>
  </si>
  <si>
    <t>[62.6, 83.5, 2920.9, 11]</t>
  </si>
  <si>
    <t>[1.79, 2.77]</t>
  </si>
  <si>
    <t>[70.4, 106.6, 2948.4, 11]</t>
  </si>
  <si>
    <t>[3.76, 2.24]</t>
  </si>
  <si>
    <t>GA</t>
  </si>
  <si>
    <t xml:space="preserve"> [65.8, 86.1, 2982.4, 10]</t>
  </si>
  <si>
    <t>[1.66, 2.87]</t>
  </si>
  <si>
    <t>[78.7, 108.3, 2988.3, 11]</t>
  </si>
  <si>
    <t>[3.25, 2.11]</t>
  </si>
  <si>
    <t>Hybrid Immune-Hill Climbing algorithm (HIHC)</t>
  </si>
  <si>
    <t>NA</t>
  </si>
  <si>
    <t>[0.137, 25.87]</t>
  </si>
  <si>
    <t>[2.816, 2.083]</t>
  </si>
  <si>
    <t>NSGA II</t>
  </si>
  <si>
    <t>[55, 75, 2736.72, 2]</t>
  </si>
  <si>
    <t>[0.1274, 16.83]</t>
  </si>
  <si>
    <t>[79.99, 109.99, 2999.99, 11]</t>
  </si>
  <si>
    <t>[3.3459, 2.071]</t>
  </si>
  <si>
    <t>PAHS</t>
  </si>
  <si>
    <t>[57.95, 78.57, 2736.72, 2]</t>
  </si>
  <si>
    <t>[0.1274, 17.38]</t>
  </si>
  <si>
    <r>
      <t xml:space="preserve">[3.3459, </t>
    </r>
    <r>
      <rPr>
        <b/>
        <sz val="7"/>
        <color theme="1"/>
        <rFont val="Times New Roman"/>
        <family val="1"/>
      </rPr>
      <t>2.071</t>
    </r>
    <r>
      <rPr>
        <sz val="7"/>
        <color theme="1"/>
        <rFont val="Times New Roman"/>
        <family val="1"/>
      </rPr>
      <t>]</t>
    </r>
  </si>
  <si>
    <t>Min F1</t>
  </si>
  <si>
    <t>Min F2</t>
  </si>
  <si>
    <t>[55,75,3000,2]</t>
  </si>
  <si>
    <t>[8,110,3000,11]</t>
  </si>
  <si>
    <r>
      <t>[</t>
    </r>
    <r>
      <rPr>
        <b/>
        <sz val="7"/>
        <color rgb="FFFF0000"/>
        <rFont val="Times New Roman"/>
        <family val="1"/>
      </rPr>
      <t>0.1274</t>
    </r>
    <r>
      <rPr>
        <sz val="7"/>
        <color theme="1"/>
        <rFont val="Times New Roman"/>
        <family val="1"/>
      </rPr>
      <t>,16.6549]</t>
    </r>
  </si>
  <si>
    <r>
      <t>[2.7930;</t>
    </r>
    <r>
      <rPr>
        <b/>
        <sz val="7"/>
        <color rgb="FFFF0000"/>
        <rFont val="Times New Roman"/>
        <family val="1"/>
      </rPr>
      <t>2.0710</t>
    </r>
    <r>
      <rPr>
        <sz val="7"/>
        <color theme="1"/>
        <rFont val="Times New Roman"/>
        <family val="1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</si>
</sst>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.E+00"/>
    <numFmt numFmtId="165" formatCode="0\:"/>
    <numFmt numFmtId="167" formatCode="0.00000"/>
  </numFmts>
  <fonts count="11">
    <font>
      <sz val="12"/>
      <color theme="1"/>
      <name val="Arial"/>
      <family val="2"/>
      <charset val="129"/>
    </font>
    <font>
      <sz val="8"/>
      <name val="Arial"/>
      <family val="2"/>
      <charset val="129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sz val="7"/>
      <color rgb="FF000000"/>
      <name val="Times New Roman"/>
      <family val="1"/>
    </font>
    <font>
      <sz val="7"/>
      <color theme="1"/>
      <name val="Times New Roman"/>
      <family val="1"/>
    </font>
    <font>
      <sz val="7"/>
      <color theme="1"/>
      <name val="Georgia"/>
      <family val="1"/>
    </font>
    <font>
      <b/>
      <sz val="7"/>
      <color theme="1"/>
      <name val="Times New Roman"/>
      <family val="1"/>
    </font>
    <font>
      <b/>
      <sz val="7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1" fontId="0" fillId="2" borderId="0" xfId="0" applyNumberFormat="1" applyFill="1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11" fontId="3" fillId="2" borderId="0" xfId="0" applyNumberFormat="1" applyFont="1" applyFill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164" fontId="0" fillId="0" borderId="0" xfId="0" applyNumberFormat="1"/>
    <xf numFmtId="11" fontId="0" fillId="0" borderId="0" xfId="0" applyNumberFormat="1"/>
    <xf numFmtId="0" fontId="2" fillId="0" borderId="0" xfId="0" applyFont="1"/>
    <xf numFmtId="0" fontId="0" fillId="0" borderId="0" xfId="0" applyBorder="1"/>
    <xf numFmtId="165" fontId="4" fillId="0" borderId="0" xfId="0" applyNumberFormat="1" applyFont="1" applyBorder="1" applyAlignment="1">
      <alignment horizontal="justify" vertical="center" wrapText="1"/>
    </xf>
    <xf numFmtId="11" fontId="0" fillId="0" borderId="0" xfId="0" applyNumberFormat="1" applyBorder="1"/>
    <xf numFmtId="0" fontId="0" fillId="2" borderId="0" xfId="0" applyFill="1" applyBorder="1"/>
    <xf numFmtId="11" fontId="3" fillId="2" borderId="0" xfId="0" applyNumberFormat="1" applyFont="1" applyFill="1" applyBorder="1"/>
    <xf numFmtId="11" fontId="3" fillId="2" borderId="0" xfId="0" applyNumberFormat="1" applyFont="1" applyFill="1" applyBorder="1" applyAlignment="1">
      <alignment horizontal="justify" vertical="center" wrapText="1"/>
    </xf>
    <xf numFmtId="11" fontId="0" fillId="2" borderId="0" xfId="0" applyNumberFormat="1" applyFill="1" applyBorder="1"/>
    <xf numFmtId="0" fontId="0" fillId="0" borderId="0" xfId="0" applyFill="1" applyBorder="1"/>
    <xf numFmtId="0" fontId="5" fillId="3" borderId="3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11" fontId="5" fillId="3" borderId="0" xfId="0" applyNumberFormat="1" applyFont="1" applyFill="1" applyBorder="1"/>
    <xf numFmtId="11" fontId="5" fillId="3" borderId="0" xfId="0" applyNumberFormat="1" applyFont="1" applyFill="1"/>
    <xf numFmtId="11" fontId="5" fillId="3" borderId="1" xfId="0" applyNumberFormat="1" applyFont="1" applyFill="1" applyBorder="1"/>
    <xf numFmtId="2" fontId="5" fillId="3" borderId="0" xfId="0" applyNumberFormat="1" applyFont="1" applyFill="1" applyBorder="1"/>
    <xf numFmtId="2" fontId="5" fillId="3" borderId="0" xfId="0" applyNumberFormat="1" applyFont="1" applyFill="1"/>
    <xf numFmtId="2" fontId="5" fillId="3" borderId="1" xfId="0" applyNumberFormat="1" applyFont="1" applyFill="1" applyBorder="1"/>
    <xf numFmtId="1" fontId="5" fillId="3" borderId="1" xfId="0" applyNumberFormat="1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11" fontId="5" fillId="3" borderId="8" xfId="0" applyNumberFormat="1" applyFont="1" applyFill="1" applyBorder="1"/>
    <xf numFmtId="0" fontId="5" fillId="3" borderId="9" xfId="0" applyFont="1" applyFill="1" applyBorder="1"/>
    <xf numFmtId="11" fontId="5" fillId="3" borderId="6" xfId="0" applyNumberFormat="1" applyFont="1" applyFill="1" applyBorder="1"/>
    <xf numFmtId="2" fontId="5" fillId="3" borderId="8" xfId="0" applyNumberFormat="1" applyFont="1" applyFill="1" applyBorder="1"/>
    <xf numFmtId="2" fontId="5" fillId="3" borderId="9" xfId="0" applyNumberFormat="1" applyFont="1" applyFill="1" applyBorder="1"/>
    <xf numFmtId="2" fontId="5" fillId="3" borderId="6" xfId="0" applyNumberFormat="1" applyFont="1" applyFill="1" applyBorder="1"/>
    <xf numFmtId="1" fontId="5" fillId="3" borderId="7" xfId="0" applyNumberFormat="1" applyFont="1" applyFill="1" applyBorder="1"/>
    <xf numFmtId="0" fontId="0" fillId="2" borderId="0" xfId="0" applyFill="1"/>
    <xf numFmtId="0" fontId="0" fillId="0" borderId="0" xfId="0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6" fillId="0" borderId="1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justify" vertical="center" wrapText="1"/>
    </xf>
    <xf numFmtId="0" fontId="6" fillId="0" borderId="12" xfId="0" applyFont="1" applyBorder="1" applyAlignment="1">
      <alignment horizontal="left" vertical="center"/>
    </xf>
    <xf numFmtId="0" fontId="7" fillId="0" borderId="11" xfId="0" applyFont="1" applyBorder="1" applyAlignment="1">
      <alignment horizontal="justify" vertical="center" wrapText="1"/>
    </xf>
    <xf numFmtId="0" fontId="7" fillId="0" borderId="10" xfId="0" applyFont="1" applyBorder="1"/>
    <xf numFmtId="167" fontId="6" fillId="0" borderId="13" xfId="0" applyNumberFormat="1" applyFont="1" applyBorder="1" applyAlignment="1">
      <alignment horizontal="right" vertical="center"/>
    </xf>
    <xf numFmtId="167" fontId="6" fillId="0" borderId="13" xfId="0" applyNumberFormat="1" applyFont="1" applyBorder="1" applyAlignment="1">
      <alignment horizontal="right" vertical="center" wrapText="1"/>
    </xf>
    <xf numFmtId="167" fontId="6" fillId="0" borderId="14" xfId="0" applyNumberFormat="1" applyFont="1" applyBorder="1" applyAlignment="1">
      <alignment vertical="center" wrapText="1"/>
    </xf>
    <xf numFmtId="167" fontId="6" fillId="0" borderId="14" xfId="0" applyNumberFormat="1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5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8" fillId="0" borderId="18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</cellXfs>
  <cellStyles count="1">
    <cellStyle name="Normal" xfId="0" builtinId="0"/>
  </cellStyles>
  <dxfs count="3">
    <dxf>
      <numFmt numFmtId="15" formatCode="0.00E+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7.png"/><Relationship Id="rId3" Type="http://schemas.openxmlformats.org/officeDocument/2006/relationships/image" Target="../media/image7.emf"/><Relationship Id="rId7" Type="http://schemas.openxmlformats.org/officeDocument/2006/relationships/image" Target="../media/image11.png"/><Relationship Id="rId12" Type="http://schemas.openxmlformats.org/officeDocument/2006/relationships/image" Target="../media/image16.png"/><Relationship Id="rId17" Type="http://schemas.openxmlformats.org/officeDocument/2006/relationships/image" Target="../media/image21.png"/><Relationship Id="rId2" Type="http://schemas.openxmlformats.org/officeDocument/2006/relationships/image" Target="../media/image6.emf"/><Relationship Id="rId16" Type="http://schemas.openxmlformats.org/officeDocument/2006/relationships/image" Target="../media/image20.png"/><Relationship Id="rId1" Type="http://schemas.openxmlformats.org/officeDocument/2006/relationships/image" Target="../media/image5.emf"/><Relationship Id="rId6" Type="http://schemas.openxmlformats.org/officeDocument/2006/relationships/image" Target="../media/image10.emf"/><Relationship Id="rId11" Type="http://schemas.openxmlformats.org/officeDocument/2006/relationships/image" Target="../media/image15.png"/><Relationship Id="rId5" Type="http://schemas.openxmlformats.org/officeDocument/2006/relationships/image" Target="../media/image9.png"/><Relationship Id="rId15" Type="http://schemas.openxmlformats.org/officeDocument/2006/relationships/image" Target="../media/image1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Relationship Id="rId14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539116</xdr:colOff>
      <xdr:row>0</xdr:row>
      <xdr:rowOff>0</xdr:rowOff>
    </xdr:from>
    <xdr:to>
      <xdr:col>14</xdr:col>
      <xdr:colOff>701927</xdr:colOff>
      <xdr:row>25</xdr:row>
      <xdr:rowOff>169545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ACF95FF-4843-4D2C-B7BC-D1BB2E516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01991" y="0"/>
          <a:ext cx="5291071" cy="5097780"/>
        </a:xfrm>
        <a:prstGeom prst="rect">
          <a:avLst/>
        </a:prstGeom>
      </xdr:spPr>
    </xdr:pic>
    <xdr:clientData/>
  </xdr:twoCellAnchor>
  <xdr:twoCellAnchor editAs="oneCell">
    <xdr:from>
      <xdr:col>14</xdr:col>
      <xdr:colOff>373380</xdr:colOff>
      <xdr:row>0</xdr:row>
      <xdr:rowOff>24765</xdr:rowOff>
    </xdr:from>
    <xdr:to>
      <xdr:col>21</xdr:col>
      <xdr:colOff>476849</xdr:colOff>
      <xdr:row>20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0C18749-4AE3-4CEB-A39E-D038D578D6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70230" y="24765"/>
          <a:ext cx="5226014" cy="398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201930</xdr:colOff>
      <xdr:row>19</xdr:row>
      <xdr:rowOff>120015</xdr:rowOff>
    </xdr:from>
    <xdr:to>
      <xdr:col>16</xdr:col>
      <xdr:colOff>308610</xdr:colOff>
      <xdr:row>45</xdr:row>
      <xdr:rowOff>156210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106AA-352D-4BA1-A783-7E1F48F88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7930" y="3739515"/>
          <a:ext cx="665988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104775</xdr:colOff>
      <xdr:row>19</xdr:row>
      <xdr:rowOff>104775</xdr:rowOff>
    </xdr:from>
    <xdr:to>
      <xdr:col>8</xdr:col>
      <xdr:colOff>695325</xdr:colOff>
      <xdr:row>45</xdr:row>
      <xdr:rowOff>133350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28FC7A2-4CC1-4CE1-8C5A-60D96A412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775" y="3886200"/>
          <a:ext cx="6657975" cy="4981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346039</xdr:colOff>
      <xdr:row>0</xdr:row>
      <xdr:rowOff>44824</xdr:rowOff>
    </xdr:from>
    <xdr:to>
      <xdr:col>24</xdr:col>
      <xdr:colOff>206301</xdr:colOff>
      <xdr:row>20</xdr:row>
      <xdr:rowOff>18154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E9AEBB-461A-4CC4-BBDA-7E547399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1774" y="44824"/>
          <a:ext cx="5683511" cy="379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487456</xdr:colOff>
      <xdr:row>0</xdr:row>
      <xdr:rowOff>112059</xdr:rowOff>
    </xdr:from>
    <xdr:to>
      <xdr:col>17</xdr:col>
      <xdr:colOff>340771</xdr:colOff>
      <xdr:row>20</xdr:row>
      <xdr:rowOff>94914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0290DED-5BFC-4242-917B-D1EACB502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14515" y="112059"/>
          <a:ext cx="5680374" cy="3796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353881</xdr:colOff>
      <xdr:row>21</xdr:row>
      <xdr:rowOff>181759</xdr:rowOff>
    </xdr:from>
    <xdr:to>
      <xdr:col>17</xdr:col>
      <xdr:colOff>209101</xdr:colOff>
      <xdr:row>41</xdr:row>
      <xdr:rowOff>174139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F141E0D-0E12-4A71-BE9A-5F336C9AE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80940" y="3991759"/>
          <a:ext cx="5686089" cy="37985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453390</xdr:colOff>
      <xdr:row>27</xdr:row>
      <xdr:rowOff>142987</xdr:rowOff>
    </xdr:from>
    <xdr:to>
      <xdr:col>4</xdr:col>
      <xdr:colOff>319395</xdr:colOff>
      <xdr:row>35</xdr:row>
      <xdr:rowOff>93457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95D041C-456F-4FC7-8DB5-7F583C5302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3390" y="5286487"/>
          <a:ext cx="2997937" cy="1482090"/>
        </a:xfrm>
        <a:prstGeom prst="rect">
          <a:avLst/>
        </a:prstGeom>
      </xdr:spPr>
    </xdr:pic>
    <xdr:clientData/>
  </xdr:twoCellAnchor>
  <xdr:twoCellAnchor editAs="oneCell">
    <xdr:from>
      <xdr:col>4</xdr:col>
      <xdr:colOff>209215</xdr:colOff>
      <xdr:row>27</xdr:row>
      <xdr:rowOff>164727</xdr:rowOff>
    </xdr:from>
    <xdr:to>
      <xdr:col>7</xdr:col>
      <xdr:colOff>325755</xdr:colOff>
      <xdr:row>34</xdr:row>
      <xdr:rowOff>59542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31789E7-6C0C-4E53-9A8D-C21F39E5EA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58921" y="5308227"/>
          <a:ext cx="2374413" cy="1220695"/>
        </a:xfrm>
        <a:prstGeom prst="rect">
          <a:avLst/>
        </a:prstGeom>
      </xdr:spPr>
    </xdr:pic>
    <xdr:clientData/>
  </xdr:twoCellAnchor>
  <xdr:twoCellAnchor editAs="oneCell">
    <xdr:from>
      <xdr:col>16</xdr:col>
      <xdr:colOff>445547</xdr:colOff>
      <xdr:row>22</xdr:row>
      <xdr:rowOff>4259</xdr:rowOff>
    </xdr:from>
    <xdr:to>
      <xdr:col>24</xdr:col>
      <xdr:colOff>285489</xdr:colOff>
      <xdr:row>41</xdr:row>
      <xdr:rowOff>174439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FEAA0B0-CA3C-4785-95B2-E12D0B1FD4CC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71282" y="4004759"/>
          <a:ext cx="5676526" cy="38011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333822</xdr:colOff>
      <xdr:row>7</xdr:row>
      <xdr:rowOff>101290</xdr:rowOff>
    </xdr:from>
    <xdr:to>
      <xdr:col>20</xdr:col>
      <xdr:colOff>402692</xdr:colOff>
      <xdr:row>28</xdr:row>
      <xdr:rowOff>57475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4ED2B4-9B73-4223-8686-0B2A47986DFA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19987" y="1419102"/>
          <a:ext cx="5961147" cy="3905810"/>
        </a:xfrm>
        <a:prstGeom prst="rect">
          <a:avLst/>
        </a:prstGeom>
      </xdr:spPr>
    </xdr:pic>
    <xdr:clientData/>
  </xdr:twoCellAnchor>
  <xdr:twoCellAnchor editAs="oneCell">
    <xdr:from>
      <xdr:col>13</xdr:col>
      <xdr:colOff>618564</xdr:colOff>
      <xdr:row>49</xdr:row>
      <xdr:rowOff>53788</xdr:rowOff>
    </xdr:from>
    <xdr:to>
      <xdr:col>17</xdr:col>
      <xdr:colOff>345141</xdr:colOff>
      <xdr:row>59</xdr:row>
      <xdr:rowOff>167640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7715740-8796-4FAB-A09C-CDACCE349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439835" y="9090212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681317</xdr:colOff>
      <xdr:row>61</xdr:row>
      <xdr:rowOff>26896</xdr:rowOff>
    </xdr:from>
    <xdr:to>
      <xdr:col>12</xdr:col>
      <xdr:colOff>398368</xdr:colOff>
      <xdr:row>71</xdr:row>
      <xdr:rowOff>135985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AB6131FD-0A45-44E5-B61E-3F2AD65F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7058" y="1132242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636494</xdr:colOff>
      <xdr:row>60</xdr:row>
      <xdr:rowOff>125505</xdr:rowOff>
    </xdr:from>
    <xdr:to>
      <xdr:col>17</xdr:col>
      <xdr:colOff>359261</xdr:colOff>
      <xdr:row>71</xdr:row>
      <xdr:rowOff>53956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51562FC-C4F0-4E0E-836C-0892967CD6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457765" y="1123277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8</xdr:col>
      <xdr:colOff>591671</xdr:colOff>
      <xdr:row>72</xdr:row>
      <xdr:rowOff>170329</xdr:rowOff>
    </xdr:from>
    <xdr:to>
      <xdr:col>12</xdr:col>
      <xdr:colOff>322057</xdr:colOff>
      <xdr:row>83</xdr:row>
      <xdr:rowOff>98779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30F4677-26ED-4702-A24C-CB69AE6623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737412" y="13536705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313764</xdr:colOff>
      <xdr:row>72</xdr:row>
      <xdr:rowOff>98612</xdr:rowOff>
    </xdr:from>
    <xdr:to>
      <xdr:col>17</xdr:col>
      <xdr:colOff>40341</xdr:colOff>
      <xdr:row>83</xdr:row>
      <xdr:rowOff>18489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EF2773B-30E4-4328-96FC-7787A755A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135035" y="13464988"/>
          <a:ext cx="2667000" cy="2000250"/>
        </a:xfrm>
        <a:prstGeom prst="rect">
          <a:avLst/>
        </a:prstGeom>
      </xdr:spPr>
    </xdr:pic>
    <xdr:clientData/>
  </xdr:twoCellAnchor>
  <xdr:twoCellAnchor editAs="oneCell">
    <xdr:from>
      <xdr:col>8</xdr:col>
      <xdr:colOff>618565</xdr:colOff>
      <xdr:row>84</xdr:row>
      <xdr:rowOff>161364</xdr:rowOff>
    </xdr:from>
    <xdr:to>
      <xdr:col>12</xdr:col>
      <xdr:colOff>345141</xdr:colOff>
      <xdr:row>95</xdr:row>
      <xdr:rowOff>95530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9F49FDCC-71A2-4DC3-A537-4358467E5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764306" y="15786846"/>
          <a:ext cx="26670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215151</xdr:colOff>
      <xdr:row>85</xdr:row>
      <xdr:rowOff>62753</xdr:rowOff>
    </xdr:from>
    <xdr:to>
      <xdr:col>17</xdr:col>
      <xdr:colOff>379878</xdr:colOff>
      <xdr:row>95</xdr:row>
      <xdr:rowOff>174700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0676E59-D1A6-407A-B723-B3D944B45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036422" y="15876494"/>
          <a:ext cx="3105150" cy="1990725"/>
        </a:xfrm>
        <a:prstGeom prst="rect">
          <a:avLst/>
        </a:prstGeom>
      </xdr:spPr>
    </xdr:pic>
    <xdr:clientData/>
  </xdr:twoCellAnchor>
  <xdr:twoCellAnchor editAs="oneCell">
    <xdr:from>
      <xdr:col>8</xdr:col>
      <xdr:colOff>493059</xdr:colOff>
      <xdr:row>97</xdr:row>
      <xdr:rowOff>62754</xdr:rowOff>
    </xdr:from>
    <xdr:to>
      <xdr:col>12</xdr:col>
      <xdr:colOff>669215</xdr:colOff>
      <xdr:row>107</xdr:row>
      <xdr:rowOff>171844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DA75A898-C2D9-44AA-87C1-56AD858D9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38800" y="18135601"/>
          <a:ext cx="3124200" cy="1995488"/>
        </a:xfrm>
        <a:prstGeom prst="rect">
          <a:avLst/>
        </a:prstGeom>
      </xdr:spPr>
    </xdr:pic>
    <xdr:clientData/>
  </xdr:twoCellAnchor>
  <xdr:twoCellAnchor editAs="oneCell">
    <xdr:from>
      <xdr:col>13</xdr:col>
      <xdr:colOff>313765</xdr:colOff>
      <xdr:row>97</xdr:row>
      <xdr:rowOff>170330</xdr:rowOff>
    </xdr:from>
    <xdr:to>
      <xdr:col>17</xdr:col>
      <xdr:colOff>327045</xdr:colOff>
      <xdr:row>108</xdr:row>
      <xdr:rowOff>98781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92912E64-4DAD-45A0-BCCF-EDF4BC45D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35036" y="18243177"/>
          <a:ext cx="2957513" cy="1995488"/>
        </a:xfrm>
        <a:prstGeom prst="rect">
          <a:avLst/>
        </a:prstGeom>
      </xdr:spPr>
    </xdr:pic>
    <xdr:clientData/>
  </xdr:twoCellAnchor>
  <xdr:twoCellAnchor editAs="oneCell">
    <xdr:from>
      <xdr:col>9</xdr:col>
      <xdr:colOff>253927</xdr:colOff>
      <xdr:row>49</xdr:row>
      <xdr:rowOff>150944</xdr:rowOff>
    </xdr:from>
    <xdr:to>
      <xdr:col>12</xdr:col>
      <xdr:colOff>400500</xdr:colOff>
      <xdr:row>58</xdr:row>
      <xdr:rowOff>186663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DD3792-8130-4828-9BFA-1D0D7926A6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23986" y="9485444"/>
          <a:ext cx="2331720" cy="1750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746102</xdr:colOff>
      <xdr:row>28</xdr:row>
      <xdr:rowOff>181172</xdr:rowOff>
    </xdr:from>
    <xdr:to>
      <xdr:col>15</xdr:col>
      <xdr:colOff>22466</xdr:colOff>
      <xdr:row>39</xdr:row>
      <xdr:rowOff>43672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D9580C-5C4A-4A4C-B7E0-A693B53D1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44223" y="5823913"/>
          <a:ext cx="2600260" cy="19580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92BE81-D7F5-43E8-AE0F-1A13B0D30E69}" name="Table1" displayName="Table1" ref="A1:D18" totalsRowShown="0" headerRowDxfId="2">
  <autoFilter ref="A1:D18" xr:uid="{B592BE81-D7F5-43E8-AE0F-1A13B0D30E69}"/>
  <tableColumns count="4">
    <tableColumn id="1" xr3:uid="{E9D9290C-E3B3-4416-9732-8669D46A54AF}" name="Mean" dataDxfId="1"/>
    <tableColumn id="2" xr3:uid="{A7C254E1-BAFC-4F95-8F88-0BEB51F220AA}" name="SSA"/>
    <tableColumn id="3" xr3:uid="{BD2FE334-9D80-4A79-B196-CB3FDE01AEB9}" name="ISSA" dataDxfId="0"/>
    <tableColumn id="4" xr3:uid="{61A86F47-EDB1-4CA9-8CC7-94A96753F38D}" name="H5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C5F50-6BA3-466C-92CF-2D7E83CE9359}">
  <dimension ref="A1:G32"/>
  <sheetViews>
    <sheetView workbookViewId="0">
      <selection activeCell="D32" sqref="D32"/>
    </sheetView>
  </sheetViews>
  <sheetFormatPr defaultRowHeight="15"/>
  <cols>
    <col min="2" max="3" width="13.81640625" customWidth="1"/>
    <col min="4" max="4" width="15.6328125" customWidth="1"/>
    <col min="5" max="5" width="18.90625" style="10" customWidth="1"/>
    <col min="6" max="6" width="12.81640625" bestFit="1" customWidth="1"/>
  </cols>
  <sheetData>
    <row r="1" spans="1:7" ht="15.6">
      <c r="A1" s="1" t="s">
        <v>17</v>
      </c>
      <c r="B1" s="1" t="s">
        <v>16</v>
      </c>
      <c r="C1" s="1" t="s">
        <v>18</v>
      </c>
      <c r="D1" s="1" t="s">
        <v>23</v>
      </c>
    </row>
    <row r="2" spans="1:7" ht="15.6">
      <c r="A2" s="1" t="s">
        <v>0</v>
      </c>
      <c r="B2" s="2">
        <v>4.0300000000000004E-9</v>
      </c>
      <c r="C2" s="3">
        <v>0</v>
      </c>
      <c r="D2" s="10" t="e">
        <f>'multi dimensions'!#REF!</f>
        <v>#REF!</v>
      </c>
      <c r="F2" s="10" t="e">
        <f>MIN(Table1[[#This Row],[SSA]:[H5N1]])</f>
        <v>#REF!</v>
      </c>
      <c r="G2" t="e">
        <f>IF(F2=Table1[[#This Row],[H5N1]],1,0)</f>
        <v>#REF!</v>
      </c>
    </row>
    <row r="3" spans="1:7" ht="15.6">
      <c r="A3" s="1" t="s">
        <v>1</v>
      </c>
      <c r="B3" s="2">
        <v>0.19</v>
      </c>
      <c r="C3" s="2">
        <v>1.1999999999999999E-180</v>
      </c>
      <c r="D3" s="10" t="e">
        <f>'multi dimensions'!#REF!</f>
        <v>#REF!</v>
      </c>
      <c r="F3" s="10" t="e">
        <f>MIN(Table1[[#This Row],[SSA]:[H5N1]])</f>
        <v>#REF!</v>
      </c>
      <c r="G3" t="e">
        <f>IF(F3=Table1[[#This Row],[H5N1]],1,0)</f>
        <v>#REF!</v>
      </c>
    </row>
    <row r="4" spans="1:7" ht="15.6">
      <c r="A4" s="1" t="s">
        <v>2</v>
      </c>
      <c r="B4" s="2">
        <v>1.9300000000000002E-9</v>
      </c>
      <c r="C4" s="3">
        <v>0</v>
      </c>
      <c r="D4" s="10" t="e">
        <f>'multi dimensions'!#REF!</f>
        <v>#REF!</v>
      </c>
      <c r="F4" s="10" t="e">
        <f>MIN(Table1[[#This Row],[SSA]:[H5N1]])</f>
        <v>#REF!</v>
      </c>
      <c r="G4" t="e">
        <f>IF(F4=Table1[[#This Row],[H5N1]],1,0)</f>
        <v>#REF!</v>
      </c>
    </row>
    <row r="5" spans="1:7" ht="15.6">
      <c r="A5" s="1" t="s">
        <v>3</v>
      </c>
      <c r="B5" s="2">
        <v>1.5E-5</v>
      </c>
      <c r="C5" s="2">
        <v>2.2699999999999999E-172</v>
      </c>
      <c r="D5" s="10" t="e">
        <f>'multi dimensions'!#REF!</f>
        <v>#REF!</v>
      </c>
      <c r="F5" s="10" t="e">
        <f>MIN(Table1[[#This Row],[SSA]:[H5N1]])</f>
        <v>#REF!</v>
      </c>
      <c r="G5" t="e">
        <f>IF(F5=Table1[[#This Row],[H5N1]],1,0)</f>
        <v>#REF!</v>
      </c>
    </row>
    <row r="6" spans="1:7" ht="15.6">
      <c r="A6" s="1" t="s">
        <v>4</v>
      </c>
      <c r="B6" s="2">
        <v>140</v>
      </c>
      <c r="C6" s="2">
        <v>8.92</v>
      </c>
      <c r="D6" s="10" t="e">
        <f>'multi dimensions'!#REF!</f>
        <v>#REF!</v>
      </c>
      <c r="F6" s="10" t="e">
        <f>MIN(Table1[[#This Row],[SSA]:[H5N1]])</f>
        <v>#REF!</v>
      </c>
      <c r="G6" t="e">
        <f>IF(F6=Table1[[#This Row],[H5N1]],1,0)</f>
        <v>#REF!</v>
      </c>
    </row>
    <row r="7" spans="1:7" ht="15.6">
      <c r="A7" s="1" t="s">
        <v>5</v>
      </c>
      <c r="B7" s="2">
        <v>6.3099999999999999E-10</v>
      </c>
      <c r="C7" s="2">
        <v>0.63</v>
      </c>
      <c r="D7" s="10" t="e">
        <f>'multi dimensions'!#REF!</f>
        <v>#REF!</v>
      </c>
      <c r="F7" s="10" t="e">
        <f>MIN(Table1[[#This Row],[SSA]:[H5N1]])</f>
        <v>#REF!</v>
      </c>
      <c r="G7" s="12" t="e">
        <f>IF(F7=Table1[[#This Row],[H5N1]],1,0)</f>
        <v>#REF!</v>
      </c>
    </row>
    <row r="8" spans="1:7" ht="15.6">
      <c r="A8" s="1" t="s">
        <v>6</v>
      </c>
      <c r="B8" s="2">
        <v>6.0000000000000001E-3</v>
      </c>
      <c r="C8" s="2">
        <v>4.6900000000000002E-5</v>
      </c>
      <c r="D8" s="10" t="e">
        <f>'multi dimensions'!#REF!</f>
        <v>#REF!</v>
      </c>
      <c r="F8" s="10" t="e">
        <f>MIN(Table1[[#This Row],[SSA]:[H5N1]])</f>
        <v>#REF!</v>
      </c>
      <c r="G8" t="e">
        <f>IF(F8=Table1[[#This Row],[H5N1]],1,0)</f>
        <v>#REF!</v>
      </c>
    </row>
    <row r="9" spans="1:7" ht="15.6">
      <c r="A9" s="4" t="s">
        <v>7</v>
      </c>
      <c r="B9" s="8">
        <v>-2830</v>
      </c>
      <c r="C9" s="8">
        <v>-2096</v>
      </c>
      <c r="D9" s="10" t="e">
        <f>'multi dimensions'!#REF!</f>
        <v>#REF!</v>
      </c>
      <c r="F9" s="10" t="e">
        <f>MIN(Table1[[#This Row],[SSA]:[H5N1]])</f>
        <v>#REF!</v>
      </c>
      <c r="G9" t="e">
        <f>IF(F9=Table1[[#This Row],[H5N1]],1,0)</f>
        <v>#REF!</v>
      </c>
    </row>
    <row r="10" spans="1:7" ht="15.6">
      <c r="A10" s="1" t="s">
        <v>8</v>
      </c>
      <c r="B10" s="2">
        <v>19.100000000000001</v>
      </c>
      <c r="C10" s="3">
        <v>0</v>
      </c>
      <c r="D10" s="10" t="e">
        <f>'multi dimensions'!#REF!</f>
        <v>#REF!</v>
      </c>
      <c r="F10" s="10" t="e">
        <f>MIN(Table1[[#This Row],[SSA]:[H5N1]])</f>
        <v>#REF!</v>
      </c>
      <c r="G10" t="e">
        <f>IF(F10=Table1[[#This Row],[H5N1]],1,0)</f>
        <v>#REF!</v>
      </c>
    </row>
    <row r="11" spans="1:7" ht="15.6">
      <c r="A11" s="1" t="s">
        <v>9</v>
      </c>
      <c r="B11" s="2">
        <v>0.75</v>
      </c>
      <c r="C11" s="3">
        <v>8.8800000000000003E-16</v>
      </c>
      <c r="D11" s="10" t="e">
        <f>'multi dimensions'!#REF!</f>
        <v>#REF!</v>
      </c>
      <c r="F11" s="10" t="e">
        <f>MIN(Table1[[#This Row],[SSA]:[H5N1]])</f>
        <v>#REF!</v>
      </c>
      <c r="G11" t="e">
        <f>IF(F11=Table1[[#This Row],[H5N1]],1,0)</f>
        <v>#REF!</v>
      </c>
    </row>
    <row r="12" spans="1:7" ht="15.6">
      <c r="A12" s="1" t="s">
        <v>10</v>
      </c>
      <c r="B12" s="2">
        <v>0.26</v>
      </c>
      <c r="C12" s="3">
        <v>0</v>
      </c>
      <c r="D12" s="10" t="e">
        <f>'multi dimensions'!#REF!</f>
        <v>#REF!</v>
      </c>
      <c r="F12" s="10" t="e">
        <f>MIN(Table1[[#This Row],[SSA]:[H5N1]])</f>
        <v>#REF!</v>
      </c>
      <c r="G12" t="e">
        <f>IF(F12=Table1[[#This Row],[H5N1]],1,0)</f>
        <v>#REF!</v>
      </c>
    </row>
    <row r="13" spans="1:7" ht="15.6">
      <c r="A13" s="1" t="s">
        <v>11</v>
      </c>
      <c r="B13" s="2">
        <v>0.27</v>
      </c>
      <c r="C13" s="2">
        <v>0.13</v>
      </c>
      <c r="D13" s="10" t="e">
        <f>'multi dimensions'!#REF!</f>
        <v>#REF!</v>
      </c>
      <c r="F13" s="10" t="e">
        <f>MIN(Table1[[#This Row],[SSA]:[H5N1]])</f>
        <v>#REF!</v>
      </c>
      <c r="G13" t="e">
        <f>IF(F13=Table1[[#This Row],[H5N1]],1,0)</f>
        <v>#REF!</v>
      </c>
    </row>
    <row r="14" spans="1:7" ht="15.6">
      <c r="A14" s="1" t="s">
        <v>12</v>
      </c>
      <c r="B14" s="9">
        <v>1E-3</v>
      </c>
      <c r="C14" s="2">
        <v>0.35</v>
      </c>
      <c r="D14" s="10" t="e">
        <f>'multi dimensions'!#REF!</f>
        <v>#REF!</v>
      </c>
      <c r="F14" s="10" t="e">
        <f>MIN(Table1[[#This Row],[SSA]:[H5N1]])</f>
        <v>#REF!</v>
      </c>
      <c r="G14" s="12" t="e">
        <f>IF(F14=Table1[[#This Row],[H5N1]],1,0)</f>
        <v>#REF!</v>
      </c>
    </row>
    <row r="15" spans="1:7" ht="15.6">
      <c r="A15" s="1" t="s">
        <v>13</v>
      </c>
      <c r="B15" s="2">
        <v>1</v>
      </c>
      <c r="C15" s="2">
        <v>1.4</v>
      </c>
      <c r="D15" s="10">
        <f>'multi dimensions'!B17</f>
        <v>0</v>
      </c>
      <c r="F15" s="10">
        <f>MIN(Table1[[#This Row],[SSA]:[H5N1]])</f>
        <v>0</v>
      </c>
      <c r="G15">
        <f>IF(F15=Table1[[#This Row],[H5N1]],1,0)</f>
        <v>1</v>
      </c>
    </row>
    <row r="16" spans="1:7" ht="15.6">
      <c r="A16" s="1" t="s">
        <v>14</v>
      </c>
      <c r="B16" s="2">
        <v>1E-3</v>
      </c>
      <c r="C16" s="2">
        <v>5.9999999999999995E-4</v>
      </c>
      <c r="D16" s="10">
        <f>'multi dimensions'!B18</f>
        <v>0</v>
      </c>
      <c r="F16" s="10">
        <f>MIN(Table1[[#This Row],[SSA]:[H5N1]])</f>
        <v>0</v>
      </c>
      <c r="G16">
        <f>IF(F16=Table1[[#This Row],[H5N1]],1,0)</f>
        <v>1</v>
      </c>
    </row>
    <row r="17" spans="1:7" ht="15.6">
      <c r="A17" s="4" t="s">
        <v>15</v>
      </c>
      <c r="B17" s="5">
        <v>-1.03</v>
      </c>
      <c r="C17" s="8">
        <v>-1.02</v>
      </c>
      <c r="D17" s="10">
        <f>'multi dimensions'!B19</f>
        <v>0</v>
      </c>
      <c r="F17" s="10">
        <f>MIN(Table1[[#This Row],[SSA]:[H5N1]])</f>
        <v>-1.03</v>
      </c>
      <c r="G17">
        <f>IF(F17=Table1[[#This Row],[H5N1]],1,0)</f>
        <v>0</v>
      </c>
    </row>
    <row r="18" spans="1:7" ht="15.6">
      <c r="A18" s="1" t="s">
        <v>20</v>
      </c>
      <c r="B18" s="6" t="s">
        <v>19</v>
      </c>
      <c r="C18" s="6" t="s">
        <v>22</v>
      </c>
      <c r="D18" s="7" t="s">
        <v>21</v>
      </c>
      <c r="G18">
        <f>SUMIF(G2:G17,1,G2:G17)</f>
        <v>2</v>
      </c>
    </row>
    <row r="29" spans="1:7">
      <c r="D29" s="11"/>
    </row>
    <row r="30" spans="1:7">
      <c r="D30" s="11"/>
    </row>
    <row r="32" spans="1:7">
      <c r="D32" s="11"/>
    </row>
  </sheetData>
  <phoneticPr fontId="1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D48EB-C622-43E4-BADB-241C6058D032}">
  <dimension ref="B3:O49"/>
  <sheetViews>
    <sheetView workbookViewId="0">
      <selection activeCell="E27" sqref="E27"/>
    </sheetView>
  </sheetViews>
  <sheetFormatPr defaultColWidth="8.90625" defaultRowHeight="15"/>
  <cols>
    <col min="1" max="4" width="8.90625" style="13"/>
    <col min="5" max="8" width="8.90625" style="20"/>
    <col min="9" max="16384" width="8.90625" style="13"/>
  </cols>
  <sheetData>
    <row r="3" spans="2:15">
      <c r="I3" s="20" t="s">
        <v>34</v>
      </c>
      <c r="J3" s="13" t="s">
        <v>23</v>
      </c>
      <c r="O3" s="20"/>
    </row>
    <row r="4" spans="2:15">
      <c r="B4" s="16" t="s">
        <v>24</v>
      </c>
      <c r="C4" s="13" t="s">
        <v>35</v>
      </c>
      <c r="D4" s="16" t="s">
        <v>17</v>
      </c>
      <c r="I4" s="19">
        <v>407</v>
      </c>
      <c r="J4" s="13">
        <v>381.61653736035902</v>
      </c>
      <c r="L4" s="15"/>
      <c r="O4" s="15"/>
    </row>
    <row r="5" spans="2:15">
      <c r="B5" s="16"/>
      <c r="D5" s="16" t="s">
        <v>31</v>
      </c>
      <c r="I5" s="19"/>
      <c r="J5" s="17"/>
      <c r="L5" s="15"/>
      <c r="O5" s="15"/>
    </row>
    <row r="6" spans="2:15">
      <c r="B6" s="16"/>
      <c r="D6" s="16" t="s">
        <v>30</v>
      </c>
      <c r="I6" s="15">
        <v>81.3</v>
      </c>
      <c r="J6" s="15">
        <v>94.242568685636002</v>
      </c>
      <c r="L6" s="15"/>
      <c r="O6" s="15"/>
    </row>
    <row r="7" spans="2:15">
      <c r="B7" s="16" t="s">
        <v>25</v>
      </c>
      <c r="C7" s="13" t="s">
        <v>36</v>
      </c>
      <c r="D7" s="16" t="s">
        <v>17</v>
      </c>
      <c r="I7" s="19">
        <v>910</v>
      </c>
      <c r="J7" s="13">
        <v>910</v>
      </c>
      <c r="L7" s="15"/>
      <c r="O7" s="15"/>
    </row>
    <row r="8" spans="2:15">
      <c r="B8" s="16"/>
      <c r="D8" s="16" t="s">
        <v>31</v>
      </c>
      <c r="I8" s="19"/>
      <c r="J8" s="17"/>
      <c r="L8" s="15"/>
      <c r="O8" s="15"/>
    </row>
    <row r="9" spans="2:15">
      <c r="B9" s="16"/>
      <c r="D9" s="16" t="s">
        <v>30</v>
      </c>
      <c r="I9" s="15">
        <v>12.1</v>
      </c>
      <c r="J9" s="15">
        <v>0</v>
      </c>
      <c r="L9" s="15"/>
      <c r="O9" s="15"/>
    </row>
    <row r="10" spans="2:15">
      <c r="B10" s="16" t="s">
        <v>26</v>
      </c>
      <c r="C10" s="13" t="s">
        <v>37</v>
      </c>
      <c r="D10" s="16" t="s">
        <v>17</v>
      </c>
      <c r="I10" s="19">
        <v>912</v>
      </c>
      <c r="J10" s="13">
        <v>910</v>
      </c>
      <c r="L10" s="15"/>
      <c r="O10" s="15"/>
    </row>
    <row r="11" spans="2:15">
      <c r="B11" s="16"/>
      <c r="D11" s="16" t="s">
        <v>31</v>
      </c>
      <c r="I11" s="19"/>
      <c r="J11" s="17"/>
      <c r="L11" s="15"/>
      <c r="O11" s="15"/>
    </row>
    <row r="12" spans="2:15">
      <c r="B12" s="16"/>
      <c r="D12" s="16" t="s">
        <v>30</v>
      </c>
      <c r="I12" s="15">
        <v>3.14</v>
      </c>
      <c r="J12" s="15">
        <v>0</v>
      </c>
      <c r="L12" s="15"/>
      <c r="O12" s="15"/>
    </row>
    <row r="13" spans="2:15">
      <c r="B13" s="16" t="s">
        <v>27</v>
      </c>
      <c r="C13" s="13" t="s">
        <v>38</v>
      </c>
      <c r="D13" s="16" t="s">
        <v>17</v>
      </c>
      <c r="I13" s="19">
        <v>910</v>
      </c>
      <c r="J13" s="13">
        <v>910</v>
      </c>
      <c r="L13" s="15"/>
      <c r="O13" s="15"/>
    </row>
    <row r="14" spans="2:15">
      <c r="B14" s="16"/>
      <c r="D14" s="16" t="s">
        <v>31</v>
      </c>
      <c r="I14" s="19"/>
      <c r="J14" s="17"/>
      <c r="L14" s="15"/>
      <c r="O14" s="15"/>
    </row>
    <row r="15" spans="2:15">
      <c r="B15" s="16"/>
      <c r="D15" s="16" t="s">
        <v>30</v>
      </c>
      <c r="I15" s="19"/>
      <c r="J15" s="15">
        <v>0</v>
      </c>
      <c r="L15" s="15"/>
      <c r="O15" s="15"/>
    </row>
    <row r="16" spans="2:15">
      <c r="B16" s="16" t="s">
        <v>28</v>
      </c>
      <c r="C16" s="13" t="s">
        <v>39</v>
      </c>
      <c r="D16" s="16" t="s">
        <v>17</v>
      </c>
      <c r="I16" s="19">
        <v>981</v>
      </c>
      <c r="J16" s="13">
        <v>911.77488724922398</v>
      </c>
      <c r="L16" s="15"/>
      <c r="O16" s="15"/>
    </row>
    <row r="17" spans="2:15">
      <c r="B17" s="16"/>
      <c r="D17" s="16" t="s">
        <v>31</v>
      </c>
      <c r="I17" s="19"/>
      <c r="J17" s="17"/>
      <c r="L17" s="15"/>
      <c r="O17" s="15"/>
    </row>
    <row r="18" spans="2:15">
      <c r="B18" s="16"/>
      <c r="D18" s="16" t="s">
        <v>30</v>
      </c>
      <c r="I18" s="15">
        <v>47.3</v>
      </c>
      <c r="J18" s="15">
        <v>145.779255045767</v>
      </c>
      <c r="L18" s="15"/>
      <c r="O18" s="15"/>
    </row>
    <row r="19" spans="2:15">
      <c r="B19" s="16" t="s">
        <v>29</v>
      </c>
      <c r="C19" s="13" t="s">
        <v>40</v>
      </c>
      <c r="D19" s="16" t="s">
        <v>17</v>
      </c>
      <c r="I19" s="19">
        <v>1620</v>
      </c>
      <c r="J19" s="13">
        <v>1265.95911388834</v>
      </c>
      <c r="L19" s="15"/>
      <c r="O19" s="15"/>
    </row>
    <row r="20" spans="2:15">
      <c r="B20" s="16"/>
      <c r="C20" s="16"/>
      <c r="D20" s="16" t="s">
        <v>31</v>
      </c>
      <c r="J20" s="18"/>
      <c r="L20" s="15"/>
      <c r="O20" s="15"/>
    </row>
    <row r="21" spans="2:15">
      <c r="B21" s="16"/>
      <c r="C21" s="16"/>
      <c r="D21" s="16" t="s">
        <v>30</v>
      </c>
      <c r="I21" s="15">
        <v>4.25</v>
      </c>
      <c r="J21" s="15">
        <v>3.6455123395186302</v>
      </c>
      <c r="L21" s="15"/>
      <c r="O21" s="15"/>
    </row>
    <row r="22" spans="2:15">
      <c r="C22" s="20" t="s">
        <v>17</v>
      </c>
      <c r="D22" s="13" t="s">
        <v>33</v>
      </c>
      <c r="J22" s="14"/>
    </row>
    <row r="23" spans="2:15">
      <c r="C23" s="20" t="s">
        <v>32</v>
      </c>
      <c r="D23" s="13" t="s">
        <v>33</v>
      </c>
      <c r="J23" s="14"/>
    </row>
    <row r="24" spans="2:15">
      <c r="J24" s="14"/>
    </row>
    <row r="25" spans="2:15">
      <c r="J25" s="14"/>
    </row>
    <row r="26" spans="2:15">
      <c r="J26" s="14"/>
    </row>
    <row r="27" spans="2:15">
      <c r="J27" s="14"/>
    </row>
    <row r="28" spans="2:15">
      <c r="J28" s="14"/>
    </row>
    <row r="29" spans="2:15">
      <c r="J29" s="14"/>
    </row>
    <row r="30" spans="2:15">
      <c r="J30" s="14"/>
    </row>
    <row r="31" spans="2:15">
      <c r="J31" s="14"/>
    </row>
    <row r="32" spans="2:15">
      <c r="J32" s="14"/>
    </row>
    <row r="33" spans="10:10">
      <c r="J33" s="14"/>
    </row>
    <row r="34" spans="10:10">
      <c r="J34" s="14"/>
    </row>
    <row r="35" spans="10:10">
      <c r="J35" s="14"/>
    </row>
    <row r="36" spans="10:10">
      <c r="J36" s="14"/>
    </row>
    <row r="37" spans="10:10">
      <c r="J37" s="14"/>
    </row>
    <row r="38" spans="10:10">
      <c r="J38" s="14"/>
    </row>
    <row r="39" spans="10:10">
      <c r="J39" s="14"/>
    </row>
    <row r="40" spans="10:10">
      <c r="J40" s="14"/>
    </row>
    <row r="41" spans="10:10">
      <c r="J41" s="14"/>
    </row>
    <row r="42" spans="10:10">
      <c r="J42" s="14"/>
    </row>
    <row r="43" spans="10:10">
      <c r="J43" s="14"/>
    </row>
    <row r="44" spans="10:10">
      <c r="J44" s="14"/>
    </row>
    <row r="45" spans="10:10">
      <c r="J45" s="14"/>
    </row>
    <row r="46" spans="10:10">
      <c r="J46" s="14"/>
    </row>
    <row r="47" spans="10:10">
      <c r="J47" s="14"/>
    </row>
    <row r="48" spans="10:10">
      <c r="J48" s="14"/>
    </row>
    <row r="49" spans="10:10">
      <c r="J49" s="1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C9B1-FA5C-4586-B35C-D4BD8A54C086}">
  <dimension ref="A2:M18"/>
  <sheetViews>
    <sheetView workbookViewId="0">
      <selection activeCell="R30" sqref="R30"/>
    </sheetView>
  </sheetViews>
  <sheetFormatPr defaultRowHeight="15"/>
  <cols>
    <col min="2" max="3" width="10.54296875" bestFit="1" customWidth="1"/>
    <col min="4" max="4" width="9" bestFit="1" customWidth="1"/>
    <col min="5" max="6" width="10.54296875" bestFit="1" customWidth="1"/>
    <col min="7" max="7" width="9" bestFit="1" customWidth="1"/>
    <col min="8" max="9" width="10.54296875" bestFit="1" customWidth="1"/>
    <col min="10" max="10" width="9" bestFit="1" customWidth="1"/>
    <col min="11" max="12" width="10.54296875" bestFit="1" customWidth="1"/>
    <col min="13" max="13" width="9" bestFit="1" customWidth="1"/>
  </cols>
  <sheetData>
    <row r="2" spans="1:13" ht="15.6">
      <c r="A2" s="21" t="s">
        <v>42</v>
      </c>
      <c r="B2" s="43">
        <v>30</v>
      </c>
      <c r="C2" s="42"/>
      <c r="D2" s="44"/>
      <c r="E2" s="42">
        <v>100</v>
      </c>
      <c r="F2" s="42"/>
      <c r="G2" s="42"/>
      <c r="H2" s="42">
        <v>500</v>
      </c>
      <c r="I2" s="42"/>
      <c r="J2" s="42"/>
      <c r="K2" s="42">
        <v>1000</v>
      </c>
      <c r="L2" s="42"/>
      <c r="M2" s="42"/>
    </row>
    <row r="3" spans="1:13" ht="15.6">
      <c r="A3" s="22" t="s">
        <v>41</v>
      </c>
      <c r="B3" s="31" t="s">
        <v>43</v>
      </c>
      <c r="C3" s="22" t="s">
        <v>44</v>
      </c>
      <c r="D3" s="32" t="s">
        <v>31</v>
      </c>
      <c r="E3" s="22" t="s">
        <v>43</v>
      </c>
      <c r="F3" s="22" t="s">
        <v>44</v>
      </c>
      <c r="G3" s="22" t="s">
        <v>31</v>
      </c>
      <c r="H3" s="22" t="s">
        <v>43</v>
      </c>
      <c r="I3" s="22" t="s">
        <v>44</v>
      </c>
      <c r="J3" s="22" t="s">
        <v>31</v>
      </c>
      <c r="K3" s="22" t="s">
        <v>43</v>
      </c>
      <c r="L3" s="22" t="s">
        <v>44</v>
      </c>
      <c r="M3" s="22" t="s">
        <v>31</v>
      </c>
    </row>
    <row r="4" spans="1:13" ht="15.6">
      <c r="A4" s="23" t="s">
        <v>0</v>
      </c>
      <c r="B4" s="33">
        <v>0</v>
      </c>
      <c r="C4" s="24">
        <v>0</v>
      </c>
      <c r="D4" s="34">
        <v>1</v>
      </c>
      <c r="E4" s="25">
        <v>0</v>
      </c>
      <c r="F4" s="25">
        <v>0</v>
      </c>
      <c r="G4" s="23">
        <v>1</v>
      </c>
      <c r="H4" s="25">
        <v>0</v>
      </c>
      <c r="I4" s="25">
        <v>0</v>
      </c>
      <c r="J4" s="23">
        <v>1</v>
      </c>
      <c r="K4" s="25">
        <v>0</v>
      </c>
      <c r="L4" s="25">
        <v>0</v>
      </c>
      <c r="M4" s="23">
        <v>1</v>
      </c>
    </row>
    <row r="5" spans="1:13" ht="15.6">
      <c r="A5" s="23" t="s">
        <v>1</v>
      </c>
      <c r="B5" s="33">
        <v>0</v>
      </c>
      <c r="C5" s="24">
        <v>0</v>
      </c>
      <c r="D5" s="34">
        <v>1</v>
      </c>
      <c r="E5" s="25">
        <v>0</v>
      </c>
      <c r="F5" s="25">
        <v>0</v>
      </c>
      <c r="G5" s="23">
        <v>1</v>
      </c>
      <c r="H5" s="25">
        <v>0</v>
      </c>
      <c r="I5" s="25">
        <v>0</v>
      </c>
      <c r="J5" s="23">
        <v>1</v>
      </c>
      <c r="K5" s="25">
        <v>0</v>
      </c>
      <c r="L5" s="25">
        <v>0</v>
      </c>
      <c r="M5" s="23">
        <v>1</v>
      </c>
    </row>
    <row r="6" spans="1:13" ht="15.6">
      <c r="A6" s="23" t="s">
        <v>2</v>
      </c>
      <c r="B6" s="33">
        <v>0</v>
      </c>
      <c r="C6" s="24">
        <v>0</v>
      </c>
      <c r="D6" s="34">
        <v>1</v>
      </c>
      <c r="E6" s="25">
        <v>0</v>
      </c>
      <c r="F6" s="25">
        <v>0</v>
      </c>
      <c r="G6" s="23">
        <v>1</v>
      </c>
      <c r="H6" s="25">
        <v>0</v>
      </c>
      <c r="I6" s="25">
        <v>0</v>
      </c>
      <c r="J6" s="23">
        <v>1</v>
      </c>
      <c r="K6" s="25">
        <v>0</v>
      </c>
      <c r="L6" s="25">
        <v>0</v>
      </c>
      <c r="M6" s="23">
        <v>1</v>
      </c>
    </row>
    <row r="7" spans="1:13" ht="15.6">
      <c r="A7" s="23" t="s">
        <v>3</v>
      </c>
      <c r="B7" s="33">
        <v>0</v>
      </c>
      <c r="C7" s="24">
        <v>0</v>
      </c>
      <c r="D7" s="34">
        <v>1</v>
      </c>
      <c r="E7" s="25">
        <v>0</v>
      </c>
      <c r="F7" s="25">
        <v>0</v>
      </c>
      <c r="G7" s="23">
        <v>1</v>
      </c>
      <c r="H7" s="25">
        <v>0</v>
      </c>
      <c r="I7" s="25">
        <v>0</v>
      </c>
      <c r="J7" s="23">
        <v>1</v>
      </c>
      <c r="K7" s="25">
        <v>0</v>
      </c>
      <c r="L7" s="25">
        <v>0</v>
      </c>
      <c r="M7" s="23">
        <v>1</v>
      </c>
    </row>
    <row r="8" spans="1:13" ht="15.6">
      <c r="A8" s="23" t="s">
        <v>4</v>
      </c>
      <c r="B8" s="33">
        <v>5.1561664856702896</v>
      </c>
      <c r="C8" s="24">
        <v>0.26803271712768001</v>
      </c>
      <c r="D8" s="34">
        <v>1</v>
      </c>
      <c r="E8" s="25">
        <v>96.883848012654994</v>
      </c>
      <c r="F8" s="25">
        <v>0.86002313885578396</v>
      </c>
      <c r="G8" s="23">
        <v>2</v>
      </c>
      <c r="H8" s="25">
        <v>497.295203648621</v>
      </c>
      <c r="I8" s="25">
        <v>0.35811859349129299</v>
      </c>
      <c r="J8" s="23">
        <v>3</v>
      </c>
      <c r="K8" s="25">
        <v>997.03379387039502</v>
      </c>
      <c r="L8" s="25">
        <v>0.20923110266821399</v>
      </c>
      <c r="M8" s="23">
        <v>4</v>
      </c>
    </row>
    <row r="9" spans="1:13" ht="15.6">
      <c r="A9" s="23" t="s">
        <v>5</v>
      </c>
      <c r="B9" s="33">
        <v>1.07617898633352E-12</v>
      </c>
      <c r="C9" s="24">
        <v>1.90413252775667E-12</v>
      </c>
      <c r="D9" s="34">
        <v>1</v>
      </c>
      <c r="E9" s="25">
        <v>2.9412676900247501</v>
      </c>
      <c r="F9" s="25">
        <v>0.68898270144390705</v>
      </c>
      <c r="G9" s="23">
        <v>2</v>
      </c>
      <c r="H9" s="25">
        <v>77.463528343821196</v>
      </c>
      <c r="I9" s="25">
        <v>2.4401082295469698</v>
      </c>
      <c r="J9" s="23">
        <v>3</v>
      </c>
      <c r="K9" s="25">
        <v>195.33041777375701</v>
      </c>
      <c r="L9" s="25">
        <v>2.6505571593570898</v>
      </c>
      <c r="M9" s="23">
        <v>4</v>
      </c>
    </row>
    <row r="10" spans="1:13" ht="15.6">
      <c r="A10" s="23" t="s">
        <v>6</v>
      </c>
      <c r="B10" s="33">
        <v>2.34412241553107E-4</v>
      </c>
      <c r="C10" s="24">
        <v>1.7769979272898599E-4</v>
      </c>
      <c r="D10" s="34">
        <v>1</v>
      </c>
      <c r="E10" s="25">
        <v>3.5138454543370498E-4</v>
      </c>
      <c r="F10" s="25">
        <v>3.0421893823170899E-4</v>
      </c>
      <c r="G10" s="23">
        <v>2</v>
      </c>
      <c r="H10" s="25">
        <v>3.75558148971747E-4</v>
      </c>
      <c r="I10" s="25">
        <v>3.3682011783091499E-4</v>
      </c>
      <c r="J10" s="23">
        <v>4</v>
      </c>
      <c r="K10" s="25">
        <v>3.5193688432395999E-4</v>
      </c>
      <c r="L10" s="25">
        <v>3.5258678146167402E-4</v>
      </c>
      <c r="M10" s="23">
        <v>3</v>
      </c>
    </row>
    <row r="11" spans="1:13" ht="15.6">
      <c r="A11" s="23" t="s">
        <v>7</v>
      </c>
      <c r="B11" s="33">
        <v>-4091.1302605455598</v>
      </c>
      <c r="C11" s="24">
        <v>108.118912569461</v>
      </c>
      <c r="D11" s="34">
        <v>1</v>
      </c>
      <c r="E11" s="25">
        <v>-21585.425310732699</v>
      </c>
      <c r="F11" s="25">
        <v>1466.57193737885</v>
      </c>
      <c r="G11" s="23">
        <v>2</v>
      </c>
      <c r="H11" s="25">
        <v>-44846.625053870601</v>
      </c>
      <c r="I11" s="25">
        <v>3752.57765129564</v>
      </c>
      <c r="J11" s="23">
        <v>3</v>
      </c>
      <c r="K11" s="25">
        <v>-62776.877950852002</v>
      </c>
      <c r="L11" s="25">
        <v>4735.9566674850803</v>
      </c>
      <c r="M11" s="23">
        <v>4</v>
      </c>
    </row>
    <row r="12" spans="1:13" ht="15.6">
      <c r="A12" s="23" t="s">
        <v>8</v>
      </c>
      <c r="B12" s="33">
        <v>0</v>
      </c>
      <c r="C12" s="24">
        <v>0</v>
      </c>
      <c r="D12" s="34">
        <v>1</v>
      </c>
      <c r="E12" s="25">
        <v>0</v>
      </c>
      <c r="F12" s="25">
        <v>0</v>
      </c>
      <c r="G12" s="23">
        <v>1</v>
      </c>
      <c r="H12" s="25">
        <v>0</v>
      </c>
      <c r="I12" s="25">
        <v>0</v>
      </c>
      <c r="J12" s="23">
        <v>1</v>
      </c>
      <c r="K12" s="25">
        <v>0</v>
      </c>
      <c r="L12" s="25">
        <v>0</v>
      </c>
      <c r="M12" s="23">
        <v>1</v>
      </c>
    </row>
    <row r="13" spans="1:13" ht="15.6">
      <c r="A13" s="23" t="s">
        <v>9</v>
      </c>
      <c r="B13" s="33">
        <v>4.4408920985006301E-16</v>
      </c>
      <c r="C13" s="24">
        <v>0</v>
      </c>
      <c r="D13" s="34">
        <v>1</v>
      </c>
      <c r="E13" s="25">
        <v>4.4408920985006301E-16</v>
      </c>
      <c r="F13" s="25">
        <v>0</v>
      </c>
      <c r="G13" s="23">
        <v>1</v>
      </c>
      <c r="H13" s="25">
        <v>4.4408920985006301E-16</v>
      </c>
      <c r="I13" s="25">
        <v>0</v>
      </c>
      <c r="J13" s="23">
        <v>1</v>
      </c>
      <c r="K13" s="25">
        <v>4.4408920985006301E-16</v>
      </c>
      <c r="L13" s="25">
        <v>0</v>
      </c>
      <c r="M13" s="23">
        <v>1</v>
      </c>
    </row>
    <row r="14" spans="1:13" ht="15.6">
      <c r="A14" s="23" t="s">
        <v>10</v>
      </c>
      <c r="B14" s="33">
        <v>0</v>
      </c>
      <c r="C14" s="24">
        <v>0</v>
      </c>
      <c r="D14" s="34">
        <v>1</v>
      </c>
      <c r="E14" s="25">
        <v>0</v>
      </c>
      <c r="F14" s="25">
        <v>0</v>
      </c>
      <c r="G14" s="23">
        <v>1</v>
      </c>
      <c r="H14" s="25">
        <v>0</v>
      </c>
      <c r="I14" s="25">
        <v>0</v>
      </c>
      <c r="J14" s="23">
        <v>1</v>
      </c>
      <c r="K14" s="25">
        <v>0</v>
      </c>
      <c r="L14" s="25">
        <v>0</v>
      </c>
      <c r="M14" s="23">
        <v>1</v>
      </c>
    </row>
    <row r="15" spans="1:13" ht="15.6">
      <c r="A15" s="23" t="s">
        <v>11</v>
      </c>
      <c r="B15" s="33">
        <v>1.69455641095883E-4</v>
      </c>
      <c r="C15" s="24">
        <v>1.01451394908913E-4</v>
      </c>
      <c r="D15" s="34">
        <v>1</v>
      </c>
      <c r="E15" s="25">
        <v>1.9334146939085299E-2</v>
      </c>
      <c r="F15" s="25">
        <v>7.8045851814804099E-3</v>
      </c>
      <c r="G15" s="23">
        <v>2</v>
      </c>
      <c r="H15" s="25">
        <v>0.41189875325637398</v>
      </c>
      <c r="I15" s="25">
        <v>3.9019986734280497E-2</v>
      </c>
      <c r="J15" s="23">
        <v>3</v>
      </c>
      <c r="K15" s="25">
        <v>0.66813764720215596</v>
      </c>
      <c r="L15" s="25">
        <v>2.6461615931756801E-2</v>
      </c>
      <c r="M15" s="23">
        <v>4</v>
      </c>
    </row>
    <row r="16" spans="1:13" ht="15.6">
      <c r="A16" s="22" t="s">
        <v>12</v>
      </c>
      <c r="B16" s="35">
        <v>1.63475955193956E-11</v>
      </c>
      <c r="C16" s="26">
        <v>5.6410792124579799E-11</v>
      </c>
      <c r="D16" s="32">
        <v>1</v>
      </c>
      <c r="E16" s="26">
        <v>8.2527270456577195</v>
      </c>
      <c r="F16" s="26">
        <v>0.47178617210972001</v>
      </c>
      <c r="G16" s="22">
        <v>2</v>
      </c>
      <c r="H16" s="26">
        <v>48.917406845705401</v>
      </c>
      <c r="I16" s="26">
        <v>0.31968404989610899</v>
      </c>
      <c r="J16" s="22">
        <v>3</v>
      </c>
      <c r="K16" s="26">
        <v>98.850616191855593</v>
      </c>
      <c r="L16" s="26">
        <v>0.46137454914232701</v>
      </c>
      <c r="M16" s="22">
        <v>4</v>
      </c>
    </row>
    <row r="17" spans="1:13" ht="15.6">
      <c r="A17" s="23" t="s">
        <v>17</v>
      </c>
      <c r="B17" s="36"/>
      <c r="C17" s="27"/>
      <c r="D17" s="37">
        <f>SUM(D4:D16)/13</f>
        <v>1</v>
      </c>
      <c r="E17" s="28"/>
      <c r="F17" s="28"/>
      <c r="G17" s="28">
        <f t="shared" ref="G17:M17" si="0">SUM(G4:G16)/13</f>
        <v>1.4615384615384615</v>
      </c>
      <c r="H17" s="28"/>
      <c r="I17" s="28"/>
      <c r="J17" s="28">
        <f t="shared" si="0"/>
        <v>2</v>
      </c>
      <c r="K17" s="28"/>
      <c r="L17" s="28"/>
      <c r="M17" s="28">
        <f t="shared" si="0"/>
        <v>2.3076923076923075</v>
      </c>
    </row>
    <row r="18" spans="1:13" ht="15.6">
      <c r="A18" s="22" t="s">
        <v>31</v>
      </c>
      <c r="B18" s="38"/>
      <c r="C18" s="29"/>
      <c r="D18" s="39">
        <v>1</v>
      </c>
      <c r="E18" s="30"/>
      <c r="F18" s="30"/>
      <c r="G18" s="30">
        <v>2</v>
      </c>
      <c r="H18" s="30"/>
      <c r="I18" s="30"/>
      <c r="J18" s="30">
        <v>3</v>
      </c>
      <c r="K18" s="30"/>
      <c r="L18" s="30"/>
      <c r="M18" s="30">
        <v>4</v>
      </c>
    </row>
  </sheetData>
  <mergeCells count="4">
    <mergeCell ref="K2:M2"/>
    <mergeCell ref="H2:J2"/>
    <mergeCell ref="E2:G2"/>
    <mergeCell ref="B2:D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0371-935C-47AE-A6B8-50F214733DDC}">
  <dimension ref="B4:R60"/>
  <sheetViews>
    <sheetView zoomScale="85" zoomScaleNormal="85" workbookViewId="0">
      <selection activeCell="C4" sqref="C4:H4"/>
    </sheetView>
  </sheetViews>
  <sheetFormatPr defaultRowHeight="15"/>
  <cols>
    <col min="4" max="4" width="11.36328125" customWidth="1"/>
    <col min="7" max="7" width="9.6328125" customWidth="1"/>
    <col min="8" max="8" width="10" customWidth="1"/>
  </cols>
  <sheetData>
    <row r="4" spans="2:8">
      <c r="B4" t="s">
        <v>72</v>
      </c>
      <c r="C4" t="s">
        <v>48</v>
      </c>
      <c r="D4" t="s">
        <v>49</v>
      </c>
      <c r="E4" t="s">
        <v>50</v>
      </c>
      <c r="F4" t="s">
        <v>51</v>
      </c>
      <c r="G4" t="s">
        <v>30</v>
      </c>
      <c r="H4" t="s">
        <v>52</v>
      </c>
    </row>
    <row r="5" spans="2:8">
      <c r="B5" t="s">
        <v>45</v>
      </c>
      <c r="C5" s="11">
        <v>1.0405555534010399E-3</v>
      </c>
      <c r="D5" s="11">
        <v>1.3038088059562599E-3</v>
      </c>
      <c r="E5" s="11">
        <v>2.25645588903699E-3</v>
      </c>
      <c r="F5" s="11">
        <v>1.41241454557098E-3</v>
      </c>
      <c r="G5" s="11">
        <v>6.28231277720749E-4</v>
      </c>
      <c r="H5" s="11">
        <v>1.14698814045982E-4</v>
      </c>
    </row>
    <row r="6" spans="2:8">
      <c r="B6" t="s">
        <v>46</v>
      </c>
      <c r="C6" s="11">
        <v>8.7731775349517605E-4</v>
      </c>
      <c r="D6" s="11">
        <v>1.13689587210707E-2</v>
      </c>
      <c r="E6" s="11">
        <v>7.3351925994275605E-2</v>
      </c>
      <c r="F6" s="11">
        <v>3.3706275966645903E-2</v>
      </c>
      <c r="G6" s="11">
        <v>0.71408787709654997</v>
      </c>
      <c r="H6" s="11">
        <v>0.130374012775586</v>
      </c>
    </row>
    <row r="7" spans="2:8">
      <c r="B7" t="s">
        <v>47</v>
      </c>
      <c r="C7" s="11">
        <v>2.4249647772227802E-2</v>
      </c>
      <c r="D7" s="11">
        <v>2.4746806791097399E-2</v>
      </c>
      <c r="E7" s="11">
        <v>2.5936442951623399E-2</v>
      </c>
      <c r="F7" s="11">
        <v>2.4865631968666799E-2</v>
      </c>
      <c r="G7" s="11">
        <v>3.6131500045708198E-4</v>
      </c>
      <c r="H7" s="11">
        <v>6.5966792038444499E-5</v>
      </c>
    </row>
    <row r="8" spans="2:8">
      <c r="B8" t="s">
        <v>53</v>
      </c>
      <c r="C8" s="11">
        <v>9.3806929663909505E-4</v>
      </c>
      <c r="D8" s="11">
        <v>1.37692990074445E-3</v>
      </c>
      <c r="E8" s="11">
        <v>5.6422004470350798E-2</v>
      </c>
      <c r="F8" s="11">
        <v>7.1365645751653899E-3</v>
      </c>
      <c r="G8" s="11">
        <v>1.46917211360564E-2</v>
      </c>
      <c r="H8" s="11">
        <v>2.6823290249311802E-3</v>
      </c>
    </row>
    <row r="9" spans="2:8">
      <c r="B9" t="s">
        <v>54</v>
      </c>
      <c r="C9" s="11">
        <v>5.2115667016316E-3</v>
      </c>
      <c r="D9" s="11">
        <v>7.1790358362732202E-3</v>
      </c>
      <c r="E9" s="11">
        <v>9.8379966430128408E-3</v>
      </c>
      <c r="F9" s="11">
        <v>7.0434470249029204E-3</v>
      </c>
      <c r="G9" s="11">
        <v>1.6274214271447601E-3</v>
      </c>
      <c r="H9" s="11">
        <v>2.9712514207147901E-4</v>
      </c>
    </row>
    <row r="10" spans="2:8">
      <c r="C10" s="11"/>
      <c r="D10" s="11"/>
      <c r="E10" s="11"/>
      <c r="F10" s="11"/>
      <c r="G10" s="11"/>
      <c r="H10" s="11"/>
    </row>
    <row r="12" spans="2:8">
      <c r="B12" t="s">
        <v>45</v>
      </c>
      <c r="C12" s="11">
        <v>8.5818276624919602E-4</v>
      </c>
      <c r="D12" s="11">
        <v>1.32598497606797E-3</v>
      </c>
      <c r="E12" s="11">
        <v>3.2102488623787603E-2</v>
      </c>
      <c r="F12" s="11">
        <v>8.0353360108871997E-3</v>
      </c>
      <c r="G12" s="11">
        <v>8.4880043583778399E-3</v>
      </c>
      <c r="H12" s="11">
        <v>1.5496904850952401E-3</v>
      </c>
    </row>
    <row r="13" spans="2:8">
      <c r="B13" t="s">
        <v>46</v>
      </c>
      <c r="C13" s="11">
        <v>3.10888705768523E-2</v>
      </c>
      <c r="D13" s="11">
        <v>0.115723339061406</v>
      </c>
      <c r="E13" s="11">
        <v>0.19963981877277301</v>
      </c>
      <c r="F13" s="11">
        <v>0.125808952984067</v>
      </c>
      <c r="G13" s="11">
        <v>4.8691051541708399E-2</v>
      </c>
      <c r="H13" s="11">
        <v>8.8897290926801195E-3</v>
      </c>
    </row>
    <row r="14" spans="2:8">
      <c r="B14" t="s">
        <v>47</v>
      </c>
      <c r="C14" s="11">
        <v>2.4245472947044999E-2</v>
      </c>
      <c r="D14" s="11">
        <v>2.4245472947044999E-2</v>
      </c>
      <c r="E14" s="11">
        <v>3.2377235417750297E-2</v>
      </c>
      <c r="F14" s="11">
        <v>2.8311354182397701E-2</v>
      </c>
      <c r="G14" s="11">
        <v>5.7500243860339299E-3</v>
      </c>
      <c r="H14" s="11">
        <v>4.0658812353525997E-3</v>
      </c>
    </row>
    <row r="15" spans="2:8">
      <c r="B15" t="s">
        <v>53</v>
      </c>
      <c r="C15" s="11">
        <v>9.7323529513481104E-4</v>
      </c>
      <c r="D15" s="11">
        <v>4.3486798793126502E-2</v>
      </c>
      <c r="E15" s="11">
        <v>0.21516518324772099</v>
      </c>
      <c r="F15" s="11">
        <v>5.3528360075648103E-2</v>
      </c>
      <c r="G15" s="11">
        <v>5.3071959478672499E-2</v>
      </c>
      <c r="H15" s="11">
        <v>9.6895697924896905E-3</v>
      </c>
    </row>
    <row r="16" spans="2:8">
      <c r="B16" t="s">
        <v>54</v>
      </c>
      <c r="C16" s="11">
        <v>5.0584898862233501E-3</v>
      </c>
      <c r="D16" s="11">
        <v>7.2069228489597603E-3</v>
      </c>
      <c r="E16" s="11">
        <v>1.4302292009277399E-2</v>
      </c>
      <c r="F16" s="11">
        <v>7.9199802248600803E-3</v>
      </c>
      <c r="G16" s="11">
        <v>2.7053986703618098E-3</v>
      </c>
      <c r="H16" s="11">
        <v>4.9393595960054804E-4</v>
      </c>
    </row>
    <row r="19" spans="2:8">
      <c r="B19" t="s">
        <v>71</v>
      </c>
    </row>
    <row r="20" spans="2:8">
      <c r="B20" t="s">
        <v>66</v>
      </c>
      <c r="C20" s="11">
        <v>6.6193017165693299E-2</v>
      </c>
      <c r="D20" s="11">
        <v>9.0706794214951703E-2</v>
      </c>
      <c r="E20" s="11">
        <v>0.12838496533703</v>
      </c>
      <c r="F20" s="11">
        <v>9.4612539444407104E-2</v>
      </c>
      <c r="G20" s="11">
        <v>1.6761545048774199E-2</v>
      </c>
      <c r="H20" s="11">
        <v>3.06022544061755E-3</v>
      </c>
    </row>
    <row r="21" spans="2:8">
      <c r="B21" t="s">
        <v>67</v>
      </c>
      <c r="C21" s="11">
        <v>0.12567804332111501</v>
      </c>
      <c r="D21" s="11">
        <v>0.21723584342594801</v>
      </c>
      <c r="E21" s="11">
        <v>0.25885224224398101</v>
      </c>
      <c r="F21" s="11">
        <v>0.21685155806138501</v>
      </c>
      <c r="G21" s="11">
        <v>2.4345919177683601E-2</v>
      </c>
      <c r="H21" s="11">
        <v>4.4449363722716398E-3</v>
      </c>
    </row>
    <row r="22" spans="2:8">
      <c r="B22" t="s">
        <v>68</v>
      </c>
      <c r="C22" s="11">
        <v>3.3272923258187703E-2</v>
      </c>
      <c r="D22" s="11">
        <v>4.5922893596519597E-2</v>
      </c>
      <c r="E22" s="11">
        <v>6.60163796487023E-2</v>
      </c>
      <c r="F22" s="11">
        <v>4.6820674046231997E-2</v>
      </c>
      <c r="G22" s="11">
        <v>7.7188300747316899E-3</v>
      </c>
      <c r="H22" s="11">
        <v>1.40925911649328E-3</v>
      </c>
    </row>
    <row r="23" spans="2:8">
      <c r="B23" t="s">
        <v>69</v>
      </c>
      <c r="C23" s="11">
        <v>8.5469037843374104E-2</v>
      </c>
      <c r="D23" s="11">
        <v>0.137372722555831</v>
      </c>
      <c r="E23" s="11">
        <v>0.17601367249268701</v>
      </c>
      <c r="F23" s="11">
        <v>0.13757872522893999</v>
      </c>
      <c r="G23" s="11">
        <v>2.3240684225348699E-2</v>
      </c>
      <c r="H23" s="11">
        <v>4.2431490006926602E-3</v>
      </c>
    </row>
    <row r="24" spans="2:8">
      <c r="B24" t="s">
        <v>70</v>
      </c>
      <c r="C24" s="11">
        <v>1.9027293111688201E-2</v>
      </c>
      <c r="D24" s="11">
        <v>2.7407384215835901E-2</v>
      </c>
      <c r="E24" s="11">
        <v>2.94420343203462E-2</v>
      </c>
      <c r="F24" s="11">
        <v>2.62272258203817E-2</v>
      </c>
      <c r="G24" s="11">
        <v>2.9597415852688201E-3</v>
      </c>
      <c r="H24" s="11">
        <v>5.4037241021261204E-4</v>
      </c>
    </row>
    <row r="48" spans="2:18"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</row>
    <row r="49" spans="2:8">
      <c r="B49" t="s">
        <v>55</v>
      </c>
    </row>
    <row r="50" spans="2:8">
      <c r="C50" s="41" t="s">
        <v>51</v>
      </c>
      <c r="D50" s="41" t="s">
        <v>49</v>
      </c>
      <c r="E50" s="41" t="s">
        <v>30</v>
      </c>
      <c r="F50" s="41" t="s">
        <v>50</v>
      </c>
      <c r="G50" s="41" t="s">
        <v>48</v>
      </c>
      <c r="H50" s="41" t="s">
        <v>52</v>
      </c>
    </row>
    <row r="51" spans="2:8">
      <c r="B51" t="s">
        <v>56</v>
      </c>
      <c r="C51" s="11">
        <v>1.41711785667504E-3</v>
      </c>
      <c r="D51" s="11">
        <v>1.4160779004575999E-3</v>
      </c>
      <c r="E51" s="11">
        <v>1.3016022625893199E-4</v>
      </c>
      <c r="F51" s="11">
        <v>1.5999798368211901E-3</v>
      </c>
      <c r="G51" s="11">
        <v>1.13815838066832E-3</v>
      </c>
      <c r="H51" s="11">
        <v>2.37638973373312E-5</v>
      </c>
    </row>
    <row r="52" spans="2:8">
      <c r="B52" t="s">
        <v>57</v>
      </c>
      <c r="C52" s="11">
        <v>1.3544085709048699E-3</v>
      </c>
      <c r="D52" s="11">
        <v>1.33315289217248E-3</v>
      </c>
      <c r="E52" s="11">
        <v>1.8612726241759201E-4</v>
      </c>
      <c r="F52" s="11">
        <v>1.7509051308181799E-3</v>
      </c>
      <c r="G52" s="11">
        <v>9.7901876309035903E-4</v>
      </c>
      <c r="H52" s="11">
        <v>3.3982033397599601E-5</v>
      </c>
    </row>
    <row r="53" spans="2:8">
      <c r="B53" t="s">
        <v>58</v>
      </c>
      <c r="C53" s="11">
        <v>1.4655792666848899E-3</v>
      </c>
      <c r="D53" s="11">
        <v>1.4760397626155299E-3</v>
      </c>
      <c r="E53" s="11">
        <v>1.77961258795301E-4</v>
      </c>
      <c r="F53" s="11">
        <v>1.88608907560926E-3</v>
      </c>
      <c r="G53" s="11">
        <v>1.0712834596662199E-3</v>
      </c>
      <c r="H53" s="11">
        <v>3.24911319347338E-5</v>
      </c>
    </row>
    <row r="54" spans="2:8">
      <c r="B54" t="s">
        <v>59</v>
      </c>
      <c r="C54" s="11">
        <v>1.38982564952846E-3</v>
      </c>
      <c r="D54" s="11">
        <v>1.3883238982320999E-3</v>
      </c>
      <c r="E54" s="11">
        <v>1.27543270074852E-4</v>
      </c>
      <c r="F54" s="11">
        <v>1.6274651390124201E-3</v>
      </c>
      <c r="G54" s="11">
        <v>1.1034560493628301E-3</v>
      </c>
      <c r="H54" s="11">
        <v>2.3286108692656699E-5</v>
      </c>
    </row>
    <row r="55" spans="2:8">
      <c r="B55" t="s">
        <v>60</v>
      </c>
      <c r="C55" s="11">
        <v>0.120596067792345</v>
      </c>
      <c r="D55" s="11">
        <v>0.120596067792345</v>
      </c>
      <c r="E55" s="11">
        <v>0</v>
      </c>
      <c r="F55" s="11">
        <v>0.120596067792345</v>
      </c>
      <c r="G55" s="11">
        <v>0.120596067792345</v>
      </c>
      <c r="H55" s="11">
        <v>0</v>
      </c>
    </row>
    <row r="56" spans="2:8">
      <c r="B56" t="s">
        <v>61</v>
      </c>
      <c r="C56" s="11">
        <v>7.3810942702202897E-2</v>
      </c>
      <c r="D56" s="11">
        <v>7.3800988103702503E-2</v>
      </c>
      <c r="E56" s="11">
        <v>3.0403526646923001E-5</v>
      </c>
      <c r="F56" s="11">
        <v>7.3865281738524399E-2</v>
      </c>
      <c r="G56" s="11">
        <v>7.3735043425835103E-2</v>
      </c>
      <c r="H56" s="11">
        <v>5.5508991240763696E-6</v>
      </c>
    </row>
    <row r="57" spans="2:8">
      <c r="B57" t="s">
        <v>62</v>
      </c>
      <c r="C57" s="11">
        <v>8.7424309967295698E-4</v>
      </c>
      <c r="D57" s="11">
        <v>8.4359560270285696E-4</v>
      </c>
      <c r="E57" s="11">
        <v>1.10372640565078E-4</v>
      </c>
      <c r="F57" s="11">
        <v>1.1112241688507999E-3</v>
      </c>
      <c r="G57" s="11">
        <v>6.7090649784777101E-4</v>
      </c>
      <c r="H57" s="11">
        <v>2.01511949896343E-5</v>
      </c>
    </row>
    <row r="58" spans="2:8">
      <c r="B58" t="s">
        <v>63</v>
      </c>
      <c r="C58" s="11">
        <v>1.11257993782106E-2</v>
      </c>
      <c r="D58" s="11">
        <v>1.11014114118603E-2</v>
      </c>
      <c r="E58" s="11">
        <v>7.61389100119653E-5</v>
      </c>
      <c r="F58" s="11">
        <v>1.13646181754161E-2</v>
      </c>
      <c r="G58" s="11">
        <v>1.10338506288266E-2</v>
      </c>
      <c r="H58" s="11">
        <v>1.3900999505803101E-5</v>
      </c>
    </row>
    <row r="59" spans="2:8">
      <c r="B59" t="s">
        <v>64</v>
      </c>
      <c r="C59" s="11">
        <v>1.2050660810689499E-2</v>
      </c>
      <c r="D59" s="11">
        <v>1.20229677689946E-2</v>
      </c>
      <c r="E59" s="11">
        <v>3.03303104018512E-4</v>
      </c>
      <c r="F59" s="11">
        <v>1.26990280782514E-2</v>
      </c>
      <c r="G59" s="11">
        <v>1.15875771604253E-2</v>
      </c>
      <c r="H59" s="11">
        <v>5.5375317277424999E-5</v>
      </c>
    </row>
    <row r="60" spans="2:8">
      <c r="B60" t="s">
        <v>65</v>
      </c>
      <c r="C60" s="11">
        <v>1.1111128846784699E-2</v>
      </c>
      <c r="D60" s="11">
        <v>1.1084157087482701E-2</v>
      </c>
      <c r="E60" s="11">
        <v>7.9323811551021696E-5</v>
      </c>
      <c r="F60" s="11">
        <v>1.13199922511518E-2</v>
      </c>
      <c r="G60" s="11">
        <v>1.10346884059519E-2</v>
      </c>
      <c r="H60" s="11">
        <v>1.44824803112612E-5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ED65-2676-436A-AA50-813A03CB9CEE}">
  <dimension ref="A2:T40"/>
  <sheetViews>
    <sheetView tabSelected="1" zoomScale="145" zoomScaleNormal="145" workbookViewId="0">
      <selection activeCell="I12" sqref="I12"/>
    </sheetView>
  </sheetViews>
  <sheetFormatPr defaultRowHeight="15"/>
  <cols>
    <col min="2" max="2" width="4.54296875" bestFit="1" customWidth="1"/>
    <col min="3" max="3" width="7.1796875" bestFit="1" customWidth="1"/>
    <col min="4" max="4" width="7.90625" bestFit="1" customWidth="1"/>
    <col min="5" max="7" width="7.1796875" bestFit="1" customWidth="1"/>
    <col min="8" max="9" width="7" bestFit="1" customWidth="1"/>
    <col min="10" max="10" width="6.6328125" bestFit="1" customWidth="1"/>
    <col min="11" max="11" width="6.7265625" bestFit="1" customWidth="1"/>
    <col min="12" max="12" width="9.7265625" bestFit="1" customWidth="1"/>
    <col min="13" max="13" width="11.7265625" customWidth="1"/>
    <col min="14" max="14" width="9.54296875" customWidth="1"/>
    <col min="15" max="15" width="18.453125" customWidth="1"/>
    <col min="16" max="16" width="15.81640625" customWidth="1"/>
  </cols>
  <sheetData>
    <row r="2" spans="1:20" ht="15.6" thickBot="1">
      <c r="A2" t="s">
        <v>97</v>
      </c>
    </row>
    <row r="3" spans="1:20" ht="19.8" thickBot="1">
      <c r="A3" s="50"/>
      <c r="B3" s="45" t="s">
        <v>23</v>
      </c>
      <c r="C3" s="49" t="s">
        <v>16</v>
      </c>
      <c r="D3" s="47" t="s">
        <v>96</v>
      </c>
      <c r="E3" s="47" t="s">
        <v>95</v>
      </c>
      <c r="F3" s="49" t="s">
        <v>87</v>
      </c>
      <c r="G3" s="46" t="s">
        <v>93</v>
      </c>
      <c r="H3" s="47" t="s">
        <v>94</v>
      </c>
      <c r="I3" s="45" t="s">
        <v>89</v>
      </c>
      <c r="J3" s="45" t="s">
        <v>91</v>
      </c>
      <c r="K3" s="45" t="s">
        <v>92</v>
      </c>
      <c r="L3" s="45" t="s">
        <v>90</v>
      </c>
    </row>
    <row r="4" spans="1:20" ht="15.6" thickBot="1">
      <c r="A4" s="48" t="s">
        <v>80</v>
      </c>
      <c r="B4" s="51">
        <v>0.20573</v>
      </c>
      <c r="C4" s="52">
        <v>0.20569999999999999</v>
      </c>
      <c r="D4" s="52">
        <v>0.20236899999999999</v>
      </c>
      <c r="E4" s="52">
        <v>0.205986</v>
      </c>
      <c r="F4" s="52">
        <v>0.205396</v>
      </c>
      <c r="G4" s="52">
        <v>0.20313700000000001</v>
      </c>
      <c r="H4" s="52">
        <v>0.20880000000000001</v>
      </c>
      <c r="I4" s="51">
        <v>0.18290000000000001</v>
      </c>
      <c r="J4" s="51">
        <v>0.24440000000000001</v>
      </c>
      <c r="K4" s="51">
        <v>0.2455</v>
      </c>
      <c r="L4" s="51">
        <v>0.24890000000000001</v>
      </c>
    </row>
    <row r="5" spans="1:20" ht="15.6" thickBot="1">
      <c r="A5" s="48" t="s">
        <v>81</v>
      </c>
      <c r="B5" s="51">
        <v>3.4704899999999999</v>
      </c>
      <c r="C5" s="52">
        <v>3.4714</v>
      </c>
      <c r="D5" s="52">
        <v>3.5442140000000002</v>
      </c>
      <c r="E5" s="52">
        <v>3.4713280000000002</v>
      </c>
      <c r="F5" s="52">
        <v>3.4842930000000001</v>
      </c>
      <c r="G5" s="52">
        <v>3.5429979999999999</v>
      </c>
      <c r="H5" s="52">
        <v>3.4205000000000001</v>
      </c>
      <c r="I5" s="51">
        <v>4.0483000000000002</v>
      </c>
      <c r="J5" s="51">
        <v>6.2188999999999997</v>
      </c>
      <c r="K5" s="51">
        <v>6.1959999999999997</v>
      </c>
      <c r="L5" s="51">
        <v>6.173</v>
      </c>
    </row>
    <row r="6" spans="1:20" ht="15.6" thickBot="1">
      <c r="A6" s="48" t="s">
        <v>82</v>
      </c>
      <c r="B6" s="51">
        <v>9.0366199999999992</v>
      </c>
      <c r="C6" s="52">
        <v>9.0366</v>
      </c>
      <c r="D6" s="52">
        <v>9.0482099999999992</v>
      </c>
      <c r="E6" s="52">
        <v>9.0202240000000007</v>
      </c>
      <c r="F6" s="52">
        <v>9.037426</v>
      </c>
      <c r="G6" s="52">
        <v>9.0334979999999998</v>
      </c>
      <c r="H6" s="52">
        <v>8.9975000000000005</v>
      </c>
      <c r="I6" s="51">
        <v>9.3666</v>
      </c>
      <c r="J6" s="51">
        <v>8.2914999999999992</v>
      </c>
      <c r="K6" s="51">
        <v>8.2729999999999997</v>
      </c>
      <c r="L6" s="51">
        <v>8.1789000000000005</v>
      </c>
    </row>
    <row r="7" spans="1:20" ht="15.6" thickBot="1">
      <c r="A7" s="48" t="s">
        <v>83</v>
      </c>
      <c r="B7" s="51">
        <v>0.20573</v>
      </c>
      <c r="C7" s="52">
        <v>0.20569999999999999</v>
      </c>
      <c r="D7" s="52">
        <v>0.20572299999999999</v>
      </c>
      <c r="E7" s="52">
        <v>0.20648</v>
      </c>
      <c r="F7" s="52">
        <v>0.20627599999999999</v>
      </c>
      <c r="G7" s="52">
        <v>0.206179</v>
      </c>
      <c r="H7" s="52">
        <v>0.21</v>
      </c>
      <c r="I7" s="51">
        <v>0.2059</v>
      </c>
      <c r="J7" s="51">
        <v>0.24440000000000001</v>
      </c>
      <c r="K7" s="51">
        <v>0.2455</v>
      </c>
      <c r="L7" s="51">
        <v>-0.25330000000000003</v>
      </c>
    </row>
    <row r="8" spans="1:20" ht="15.6" thickBot="1">
      <c r="A8" s="48" t="s">
        <v>73</v>
      </c>
      <c r="B8" s="51">
        <v>-9.0899999999999994E-12</v>
      </c>
      <c r="C8" s="52" t="s">
        <v>88</v>
      </c>
      <c r="D8" s="52">
        <v>-12.839796</v>
      </c>
      <c r="E8" s="52">
        <v>-7.4092000000000005E-2</v>
      </c>
      <c r="F8" s="52" t="s">
        <v>88</v>
      </c>
      <c r="G8" s="52">
        <v>-44.578567999999997</v>
      </c>
      <c r="H8" s="52">
        <v>-0.337812</v>
      </c>
      <c r="I8" s="51">
        <v>-408.73277200000001</v>
      </c>
      <c r="J8" s="51">
        <v>-5743.5020000000004</v>
      </c>
      <c r="K8" s="51">
        <v>-5743.8265000000001</v>
      </c>
      <c r="L8" s="51">
        <v>-5758.6037999999999</v>
      </c>
    </row>
    <row r="9" spans="1:20" ht="15.6" thickBot="1">
      <c r="A9" s="48" t="s">
        <v>74</v>
      </c>
      <c r="B9" s="51">
        <v>-7.2799999999999997E-12</v>
      </c>
      <c r="C9" s="52" t="s">
        <v>88</v>
      </c>
      <c r="D9" s="52">
        <v>-1.2474670000000001</v>
      </c>
      <c r="E9" s="52">
        <v>-0.26622699999999999</v>
      </c>
      <c r="F9" s="52" t="s">
        <v>88</v>
      </c>
      <c r="G9" s="52">
        <v>-44.663533999999999</v>
      </c>
      <c r="H9" s="52">
        <v>-353.90260000000001</v>
      </c>
      <c r="I9" s="51">
        <v>-2105.9142099999999</v>
      </c>
      <c r="J9" s="51">
        <v>-4.0152089999999996</v>
      </c>
      <c r="K9" s="51">
        <v>-4.7150970000000001</v>
      </c>
      <c r="L9" s="51">
        <v>-255.57689999999999</v>
      </c>
      <c r="T9" s="11"/>
    </row>
    <row r="10" spans="1:20" ht="15.6" thickBot="1">
      <c r="A10" s="48" t="s">
        <v>75</v>
      </c>
      <c r="B10" s="51">
        <v>5.2400000000000001E-9</v>
      </c>
      <c r="C10" s="52" t="s">
        <v>88</v>
      </c>
      <c r="D10" s="52">
        <v>-1.498E-3</v>
      </c>
      <c r="E10" s="52">
        <v>-4.95E-4</v>
      </c>
      <c r="F10" s="52" t="s">
        <v>88</v>
      </c>
      <c r="G10" s="52">
        <v>-3.042E-3</v>
      </c>
      <c r="H10" s="52">
        <v>-1.1999999999999999E-3</v>
      </c>
      <c r="I10" s="51">
        <v>-2.3060000000000001E-2</v>
      </c>
      <c r="J10" s="51">
        <v>0</v>
      </c>
      <c r="K10" s="51">
        <v>0</v>
      </c>
      <c r="L10" s="51">
        <v>-4.4000000000000003E-3</v>
      </c>
    </row>
    <row r="11" spans="1:20" ht="15.6" thickBot="1">
      <c r="A11" s="48" t="s">
        <v>76</v>
      </c>
      <c r="B11" s="51">
        <v>-3.4329838000000001</v>
      </c>
      <c r="C11" s="52" t="s">
        <v>88</v>
      </c>
      <c r="D11" s="52">
        <v>-3.4293469999999999</v>
      </c>
      <c r="E11" s="52">
        <v>-3.430043</v>
      </c>
      <c r="F11" s="52" t="s">
        <v>88</v>
      </c>
      <c r="G11" s="52">
        <v>-3.4237259999999998</v>
      </c>
      <c r="H11" s="52">
        <v>-3.4118650000000001</v>
      </c>
      <c r="I11" s="51">
        <v>-3.3215279999999998</v>
      </c>
      <c r="J11" s="51">
        <v>-3.0225610000000001</v>
      </c>
      <c r="K11" s="51">
        <v>-3.020289</v>
      </c>
      <c r="L11" s="51">
        <v>-2.982866</v>
      </c>
    </row>
    <row r="12" spans="1:20" ht="15.6" thickBot="1">
      <c r="A12" s="48" t="s">
        <v>77</v>
      </c>
      <c r="B12" s="51">
        <v>-8.0729599999999999E-2</v>
      </c>
      <c r="C12" s="52" t="s">
        <v>88</v>
      </c>
      <c r="D12" s="52">
        <v>-7.9380999999999993E-2</v>
      </c>
      <c r="E12" s="52">
        <v>-8.0986000000000002E-2</v>
      </c>
      <c r="F12" s="52" t="s">
        <v>88</v>
      </c>
      <c r="G12" s="52">
        <v>-7.8136999999999998E-2</v>
      </c>
      <c r="H12" s="52">
        <v>-8.3799999999999999E-2</v>
      </c>
      <c r="I12" s="51">
        <v>-5.7883999999999998E-2</v>
      </c>
      <c r="J12" s="51">
        <v>-0.11940000000000001</v>
      </c>
      <c r="K12" s="51">
        <v>-0.1205</v>
      </c>
      <c r="L12" s="51">
        <v>-0.1239</v>
      </c>
    </row>
    <row r="13" spans="1:20" ht="15.6" thickBot="1">
      <c r="A13" s="48" t="s">
        <v>78</v>
      </c>
      <c r="B13" s="51">
        <v>-0.23554030000000001</v>
      </c>
      <c r="C13" s="52" t="s">
        <v>88</v>
      </c>
      <c r="D13" s="52">
        <v>-0.235536</v>
      </c>
      <c r="E13" s="52">
        <v>-0.235514</v>
      </c>
      <c r="F13" s="52" t="s">
        <v>88</v>
      </c>
      <c r="G13" s="52">
        <v>-0.23555699999999999</v>
      </c>
      <c r="H13" s="52">
        <v>-0.235649</v>
      </c>
      <c r="I13" s="51">
        <v>-0.23702899999999999</v>
      </c>
      <c r="J13" s="51">
        <v>-0.23424300000000001</v>
      </c>
      <c r="K13" s="51">
        <v>-0.234208</v>
      </c>
      <c r="L13" s="51">
        <v>-0.23416000000000001</v>
      </c>
    </row>
    <row r="14" spans="1:20" ht="15.6" thickBot="1">
      <c r="A14" s="48" t="s">
        <v>79</v>
      </c>
      <c r="B14" s="51">
        <v>-1.7300000000000001E-11</v>
      </c>
      <c r="C14" s="52" t="s">
        <v>88</v>
      </c>
      <c r="D14" s="52">
        <v>-11.681355</v>
      </c>
      <c r="E14" s="52">
        <v>-58.666440000000001</v>
      </c>
      <c r="F14" s="52" t="s">
        <v>88</v>
      </c>
      <c r="G14" s="52">
        <v>-38.028267999999997</v>
      </c>
      <c r="H14" s="52">
        <v>-363.23237999999998</v>
      </c>
      <c r="I14" s="51">
        <v>-160.58645200000001</v>
      </c>
      <c r="J14" s="51">
        <v>-3490.4694</v>
      </c>
      <c r="K14" s="51">
        <v>-3604.2750000000001</v>
      </c>
      <c r="L14" s="51">
        <v>-4465.2709000000004</v>
      </c>
    </row>
    <row r="15" spans="1:20">
      <c r="A15" s="54" t="s">
        <v>84</v>
      </c>
      <c r="B15" s="54">
        <v>1.72485</v>
      </c>
      <c r="C15" s="53">
        <v>1.7249099999999999</v>
      </c>
      <c r="D15" s="53">
        <v>1.728024</v>
      </c>
      <c r="E15" s="53">
        <v>1.728226</v>
      </c>
      <c r="F15" s="53">
        <v>1.730499</v>
      </c>
      <c r="G15" s="53">
        <v>1.7334620000000001</v>
      </c>
      <c r="H15" s="53">
        <v>1.7483089999999999</v>
      </c>
      <c r="I15" s="54">
        <v>1.8245514700000001</v>
      </c>
      <c r="J15" s="54">
        <v>2.3815434</v>
      </c>
      <c r="K15" s="54">
        <v>2.3859373000000001</v>
      </c>
      <c r="L15" s="54">
        <v>2.4331160000000001</v>
      </c>
      <c r="M15" t="s">
        <v>98</v>
      </c>
    </row>
    <row r="16" spans="1:20">
      <c r="M16" s="59" t="s">
        <v>99</v>
      </c>
      <c r="N16" s="60" t="s">
        <v>100</v>
      </c>
      <c r="O16" s="61" t="s">
        <v>85</v>
      </c>
      <c r="P16" s="62" t="s">
        <v>86</v>
      </c>
    </row>
    <row r="17" spans="13:16">
      <c r="M17" s="63" t="s">
        <v>101</v>
      </c>
      <c r="N17" s="58" t="s">
        <v>124</v>
      </c>
      <c r="O17" s="58" t="s">
        <v>102</v>
      </c>
      <c r="P17" s="64" t="s">
        <v>103</v>
      </c>
    </row>
    <row r="18" spans="13:16">
      <c r="M18" s="63"/>
      <c r="N18" s="58" t="s">
        <v>125</v>
      </c>
      <c r="O18" s="58" t="s">
        <v>104</v>
      </c>
      <c r="P18" s="64" t="s">
        <v>105</v>
      </c>
    </row>
    <row r="19" spans="13:16">
      <c r="M19" s="63" t="s">
        <v>106</v>
      </c>
      <c r="N19" s="58" t="s">
        <v>124</v>
      </c>
      <c r="O19" s="58" t="s">
        <v>107</v>
      </c>
      <c r="P19" s="64" t="s">
        <v>108</v>
      </c>
    </row>
    <row r="20" spans="13:16">
      <c r="M20" s="63"/>
      <c r="N20" s="58" t="s">
        <v>125</v>
      </c>
      <c r="O20" s="58" t="s">
        <v>109</v>
      </c>
      <c r="P20" s="64" t="s">
        <v>110</v>
      </c>
    </row>
    <row r="21" spans="13:16" ht="28.8">
      <c r="M21" s="63" t="s">
        <v>111</v>
      </c>
      <c r="N21" s="58" t="s">
        <v>124</v>
      </c>
      <c r="O21" s="58" t="s">
        <v>112</v>
      </c>
      <c r="P21" s="64" t="s">
        <v>113</v>
      </c>
    </row>
    <row r="22" spans="13:16">
      <c r="M22" s="63"/>
      <c r="N22" s="58" t="s">
        <v>125</v>
      </c>
      <c r="O22" s="58" t="s">
        <v>112</v>
      </c>
      <c r="P22" s="64" t="s">
        <v>114</v>
      </c>
    </row>
    <row r="23" spans="13:16">
      <c r="M23" s="63" t="s">
        <v>115</v>
      </c>
      <c r="N23" s="58" t="s">
        <v>124</v>
      </c>
      <c r="O23" s="58" t="s">
        <v>116</v>
      </c>
      <c r="P23" s="64" t="s">
        <v>117</v>
      </c>
    </row>
    <row r="24" spans="13:16">
      <c r="M24" s="63"/>
      <c r="N24" s="58" t="s">
        <v>125</v>
      </c>
      <c r="O24" s="58" t="s">
        <v>118</v>
      </c>
      <c r="P24" s="64" t="s">
        <v>119</v>
      </c>
    </row>
    <row r="25" spans="13:16" ht="15" customHeight="1">
      <c r="M25" s="63" t="s">
        <v>120</v>
      </c>
      <c r="N25" s="58" t="s">
        <v>124</v>
      </c>
      <c r="O25" s="58" t="s">
        <v>121</v>
      </c>
      <c r="P25" s="64" t="s">
        <v>122</v>
      </c>
    </row>
    <row r="26" spans="13:16">
      <c r="M26" s="63"/>
      <c r="N26" s="58" t="s">
        <v>125</v>
      </c>
      <c r="O26" s="58" t="s">
        <v>118</v>
      </c>
      <c r="P26" s="64" t="s">
        <v>123</v>
      </c>
    </row>
    <row r="27" spans="13:16">
      <c r="M27" s="63" t="s">
        <v>72</v>
      </c>
      <c r="N27" s="58" t="s">
        <v>124</v>
      </c>
      <c r="O27" s="58" t="s">
        <v>126</v>
      </c>
      <c r="P27" s="64" t="s">
        <v>128</v>
      </c>
    </row>
    <row r="28" spans="13:16">
      <c r="M28" s="65"/>
      <c r="N28" s="66" t="s">
        <v>125</v>
      </c>
      <c r="O28" s="66" t="s">
        <v>127</v>
      </c>
      <c r="P28" s="67" t="s">
        <v>129</v>
      </c>
    </row>
    <row r="29" spans="13:16">
      <c r="O29" s="55"/>
    </row>
    <row r="30" spans="13:16">
      <c r="M30" s="55"/>
      <c r="N30" s="55"/>
      <c r="O30" s="55"/>
      <c r="P30" s="55"/>
    </row>
    <row r="31" spans="13:16">
      <c r="M31" s="55"/>
    </row>
    <row r="32" spans="13:16">
      <c r="M32" s="55"/>
      <c r="N32" s="55"/>
      <c r="O32" s="55"/>
      <c r="P32" s="55"/>
    </row>
    <row r="34" spans="13:16">
      <c r="M34" s="55"/>
      <c r="N34" s="55"/>
      <c r="O34" s="55"/>
      <c r="P34" s="55"/>
    </row>
    <row r="35" spans="13:16">
      <c r="M35" s="55"/>
    </row>
    <row r="36" spans="13:16">
      <c r="M36" s="55"/>
      <c r="N36" s="55"/>
      <c r="O36" s="55"/>
      <c r="P36" s="55"/>
    </row>
    <row r="38" spans="13:16">
      <c r="M38" s="55"/>
      <c r="N38" s="55"/>
      <c r="O38" s="55"/>
      <c r="P38" s="55"/>
    </row>
    <row r="39" spans="13:16">
      <c r="M39" s="55"/>
    </row>
    <row r="40" spans="13:16" ht="15.6" thickBot="1">
      <c r="M40" s="56"/>
      <c r="N40" s="55"/>
      <c r="O40" s="57"/>
      <c r="P40" s="57"/>
    </row>
  </sheetData>
  <sortState ref="N18:AA27">
    <sortCondition ref="AA18:AA27"/>
  </sortState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95E31-721A-4EF3-B1AE-5930862D253F}">
  <dimension ref="A1"/>
  <sheetViews>
    <sheetView workbookViewId="0">
      <selection activeCell="G27" sqref="G2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Composite functions</vt:lpstr>
      <vt:lpstr>multi dimensions</vt:lpstr>
      <vt:lpstr>multi-objective</vt:lpstr>
      <vt:lpstr>Real-world problem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HAV-ALFORM</dc:creator>
  <cp:lastModifiedBy>LeXuanThang</cp:lastModifiedBy>
  <dcterms:created xsi:type="dcterms:W3CDTF">2021-10-04T08:12:27Z</dcterms:created>
  <dcterms:modified xsi:type="dcterms:W3CDTF">2023-05-28T02:37:03Z</dcterms:modified>
</cp:coreProperties>
</file>