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 Xuan Thang\04. H5N1\Report\"/>
    </mc:Choice>
  </mc:AlternateContent>
  <xr:revisionPtr revIDLastSave="0" documentId="13_ncr:1_{89E120BF-EB6F-4F6B-A189-3523F0BB18FF}" xr6:coauthVersionLast="36" xr6:coauthVersionMax="47" xr10:uidLastSave="{00000000-0000-0000-0000-000000000000}"/>
  <bookViews>
    <workbookView xWindow="-108" yWindow="-108" windowWidth="19308" windowHeight="8196" activeTab="5" xr2:uid="{1B51823F-9A86-48F7-BF25-C2F10D0762AA}"/>
  </bookViews>
  <sheets>
    <sheet name="unimodal" sheetId="1" r:id="rId1"/>
    <sheet name="Composite functions" sheetId="3" r:id="rId2"/>
    <sheet name="multi dimensions" sheetId="2" r:id="rId3"/>
    <sheet name="multi-objective" sheetId="4" r:id="rId4"/>
    <sheet name="Real-world problem" sheetId="5" r:id="rId5"/>
    <sheet name="Wilcoxon rank-sum test" sheetId="6" r:id="rId6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37" i="1" l="1"/>
  <c r="X36" i="1"/>
  <c r="X35" i="1"/>
  <c r="X34" i="1"/>
  <c r="X22" i="1"/>
  <c r="X23" i="1"/>
  <c r="X24" i="1"/>
  <c r="X25" i="1"/>
  <c r="X26" i="1"/>
  <c r="X27" i="1"/>
  <c r="X28" i="1"/>
  <c r="X29" i="1"/>
  <c r="X30" i="1"/>
  <c r="X31" i="1"/>
  <c r="X32" i="1"/>
  <c r="X33" i="1"/>
  <c r="X21" i="1"/>
  <c r="W22" i="1"/>
  <c r="W23" i="1"/>
  <c r="W24" i="1"/>
  <c r="W25" i="1"/>
  <c r="W26" i="1"/>
  <c r="W27" i="1"/>
  <c r="W28" i="1"/>
  <c r="W29" i="1"/>
  <c r="W30" i="1"/>
  <c r="W31" i="1"/>
  <c r="W32" i="1"/>
  <c r="W33" i="1"/>
  <c r="W21" i="1"/>
  <c r="V22" i="1"/>
  <c r="V23" i="1"/>
  <c r="V24" i="1"/>
  <c r="V25" i="1"/>
  <c r="V26" i="1"/>
  <c r="V27" i="1"/>
  <c r="V28" i="1"/>
  <c r="V29" i="1"/>
  <c r="V30" i="1"/>
  <c r="V31" i="1"/>
  <c r="V32" i="1"/>
  <c r="V33" i="1"/>
  <c r="V21" i="1"/>
  <c r="U22" i="1"/>
  <c r="U23" i="1"/>
  <c r="U24" i="1"/>
  <c r="U25" i="1"/>
  <c r="U26" i="1"/>
  <c r="U27" i="1"/>
  <c r="U28" i="1"/>
  <c r="U29" i="1"/>
  <c r="U30" i="1"/>
  <c r="U31" i="1"/>
  <c r="U32" i="1"/>
  <c r="U33" i="1"/>
  <c r="U21" i="1"/>
  <c r="T22" i="1"/>
  <c r="T23" i="1"/>
  <c r="T24" i="1"/>
  <c r="T25" i="1"/>
  <c r="T26" i="1"/>
  <c r="T27" i="1"/>
  <c r="T28" i="1"/>
  <c r="T29" i="1"/>
  <c r="T30" i="1"/>
  <c r="T31" i="1"/>
  <c r="T32" i="1"/>
  <c r="T33" i="1"/>
  <c r="T21" i="1"/>
  <c r="G17" i="2" l="1"/>
  <c r="J17" i="2"/>
  <c r="M17" i="2"/>
  <c r="D17" i="2"/>
</calcChain>
</file>

<file path=xl/sharedStrings.xml><?xml version="1.0" encoding="utf-8"?>
<sst xmlns="http://schemas.openxmlformats.org/spreadsheetml/2006/main" count="587" uniqueCount="225">
  <si>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</si>
  <si>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</si>
  <si>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</si>
  <si>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</si>
  <si>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</si>
  <si>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</si>
  <si>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</si>
  <si>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</si>
  <si>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</si>
  <si>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</si>
  <si>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</si>
  <si>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</si>
  <si>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</si>
  <si>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</si>
  <si>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</si>
  <si>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</si>
  <si>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SSA</t>
  </si>
  <si>
    <t>Mean</t>
  </si>
  <si>
    <t>H5N1</t>
  </si>
  <si>
    <t>'F16'</t>
  </si>
  <si>
    <t>'F18'</t>
  </si>
  <si>
    <t>'F19'</t>
  </si>
  <si>
    <t>'F20'</t>
  </si>
  <si>
    <t>'F21'</t>
  </si>
  <si>
    <t>'F25'</t>
  </si>
  <si>
    <t>STD</t>
  </si>
  <si>
    <t>Rank</t>
  </si>
  <si>
    <t>Final</t>
  </si>
  <si>
    <t>rank</t>
  </si>
  <si>
    <t>AOA</t>
  </si>
  <si>
    <t>F24</t>
  </si>
  <si>
    <t>F25</t>
  </si>
  <si>
    <t>F26</t>
  </si>
  <si>
    <t>F27</t>
  </si>
  <si>
    <t>F28</t>
  </si>
  <si>
    <t>F29</t>
  </si>
  <si>
    <t>F</t>
  </si>
  <si>
    <t>Dims</t>
  </si>
  <si>
    <t>Ave</t>
  </si>
  <si>
    <t>Std</t>
  </si>
  <si>
    <t>ZDT1</t>
  </si>
  <si>
    <t>ZDT2</t>
  </si>
  <si>
    <t>ZDT3</t>
  </si>
  <si>
    <t>Best</t>
  </si>
  <si>
    <t>Median</t>
  </si>
  <si>
    <t>Worst</t>
  </si>
  <si>
    <t>Average</t>
  </si>
  <si>
    <t>SEM</t>
  </si>
  <si>
    <t>ZDT1 with</t>
  </si>
  <si>
    <t>ZDT2 with</t>
  </si>
  <si>
    <t>CEC2009</t>
  </si>
  <si>
    <t>'UF1'</t>
  </si>
  <si>
    <t>'UF2'</t>
  </si>
  <si>
    <t>'UF3'</t>
  </si>
  <si>
    <t>'UF4'</t>
  </si>
  <si>
    <t>'UF5'</t>
  </si>
  <si>
    <t>'UF6'</t>
  </si>
  <si>
    <t>'UF7'</t>
  </si>
  <si>
    <t>'UF8'</t>
  </si>
  <si>
    <t>'UF9'</t>
  </si>
  <si>
    <t>'UF10'</t>
  </si>
  <si>
    <t>'ZDT1'</t>
  </si>
  <si>
    <t>'ZDT2'</t>
  </si>
  <si>
    <t>'ZDT3'</t>
  </si>
  <si>
    <t>'ZDT4'</t>
  </si>
  <si>
    <t>'ZDT5'</t>
  </si>
  <si>
    <t>NGSA2</t>
  </si>
  <si>
    <t>MH5N1</t>
  </si>
  <si>
    <t>g1</t>
  </si>
  <si>
    <t>g2</t>
  </si>
  <si>
    <t>g3</t>
  </si>
  <si>
    <t>g4</t>
  </si>
  <si>
    <t>g5</t>
  </si>
  <si>
    <t>g6</t>
  </si>
  <si>
    <t>g7</t>
  </si>
  <si>
    <t>x1</t>
  </si>
  <si>
    <t>x2</t>
  </si>
  <si>
    <t>x3</t>
  </si>
  <si>
    <t>x4</t>
  </si>
  <si>
    <t>f(x)</t>
  </si>
  <si>
    <t>x</t>
  </si>
  <si>
    <t>f</t>
  </si>
  <si>
    <t>WOA</t>
  </si>
  <si>
    <t>N/A</t>
  </si>
  <si>
    <r>
      <t>Coello</t>
    </r>
    <r>
      <rPr>
        <sz val="7"/>
        <color theme="1"/>
        <rFont val="Times New Roman"/>
        <family val="1"/>
      </rPr>
      <t>[1]</t>
    </r>
  </si>
  <si>
    <r>
      <t xml:space="preserve">Deb </t>
    </r>
    <r>
      <rPr>
        <sz val="7"/>
        <color theme="1"/>
        <rFont val="Times New Roman"/>
        <family val="1"/>
      </rPr>
      <t>[2]</t>
    </r>
  </si>
  <si>
    <r>
      <t xml:space="preserve">Siddall </t>
    </r>
    <r>
      <rPr>
        <sz val="7"/>
        <color theme="1"/>
        <rFont val="Times New Roman"/>
        <family val="1"/>
      </rPr>
      <t>[1]</t>
    </r>
  </si>
  <si>
    <r>
      <t xml:space="preserve">Ragsdell </t>
    </r>
    <r>
      <rPr>
        <sz val="7"/>
        <color theme="1"/>
        <rFont val="Times New Roman"/>
        <family val="1"/>
      </rPr>
      <t>[3]</t>
    </r>
  </si>
  <si>
    <r>
      <t>CDE</t>
    </r>
    <r>
      <rPr>
        <sz val="7"/>
        <color theme="1"/>
        <rFont val="Times New Roman"/>
        <family val="1"/>
      </rPr>
      <t>[4]</t>
    </r>
  </si>
  <si>
    <r>
      <t xml:space="preserve">Coello </t>
    </r>
    <r>
      <rPr>
        <sz val="7"/>
        <color theme="1"/>
        <rFont val="Times New Roman"/>
        <family val="1"/>
      </rPr>
      <t>[5]</t>
    </r>
  </si>
  <si>
    <r>
      <t xml:space="preserve">Coello and Montes </t>
    </r>
    <r>
      <rPr>
        <sz val="7"/>
        <color theme="1"/>
        <rFont val="Times New Roman"/>
        <family val="1"/>
      </rPr>
      <t>[6]</t>
    </r>
  </si>
  <si>
    <r>
      <t xml:space="preserve">CPSO </t>
    </r>
    <r>
      <rPr>
        <sz val="7"/>
        <color theme="1"/>
        <rFont val="Times New Roman"/>
        <family val="1"/>
      </rPr>
      <t>[7]</t>
    </r>
  </si>
  <si>
    <t>Weld Beam</t>
  </si>
  <si>
    <t>Disc break</t>
  </si>
  <si>
    <t>Method</t>
  </si>
  <si>
    <t>Minima</t>
  </si>
  <si>
    <t>Plain stochastic</t>
  </si>
  <si>
    <t>[62.6, 83.5, 2920.9, 11]</t>
  </si>
  <si>
    <t>[1.79, 2.77]</t>
  </si>
  <si>
    <t>[70.4, 106.6, 2948.4, 11]</t>
  </si>
  <si>
    <t>[3.76, 2.24]</t>
  </si>
  <si>
    <t>GA</t>
  </si>
  <si>
    <t xml:space="preserve"> [65.8, 86.1, 2982.4, 10]</t>
  </si>
  <si>
    <t>[1.66, 2.87]</t>
  </si>
  <si>
    <t>[78.7, 108.3, 2988.3, 11]</t>
  </si>
  <si>
    <t>[3.25, 2.11]</t>
  </si>
  <si>
    <t>Hybrid Immune-Hill Climbing algorithm (HIHC)</t>
  </si>
  <si>
    <t>NA</t>
  </si>
  <si>
    <t>[0.137, 25.87]</t>
  </si>
  <si>
    <t>[2.816, 2.083]</t>
  </si>
  <si>
    <t>NSGA II</t>
  </si>
  <si>
    <t>[55, 75, 2736.72, 2]</t>
  </si>
  <si>
    <t>[0.1274, 16.83]</t>
  </si>
  <si>
    <t>[79.99, 109.99, 2999.99, 11]</t>
  </si>
  <si>
    <t>[3.3459, 2.071]</t>
  </si>
  <si>
    <t>PAHS</t>
  </si>
  <si>
    <t>[57.95, 78.57, 2736.72, 2]</t>
  </si>
  <si>
    <t>[0.1274, 17.38]</t>
  </si>
  <si>
    <r>
      <t xml:space="preserve">[3.3459, </t>
    </r>
    <r>
      <rPr>
        <b/>
        <sz val="7"/>
        <color theme="1"/>
        <rFont val="Times New Roman"/>
        <family val="1"/>
      </rPr>
      <t>2.071</t>
    </r>
    <r>
      <rPr>
        <sz val="7"/>
        <color theme="1"/>
        <rFont val="Times New Roman"/>
        <family val="1"/>
      </rPr>
      <t>]</t>
    </r>
  </si>
  <si>
    <t>Min F1</t>
  </si>
  <si>
    <t>Min F2</t>
  </si>
  <si>
    <t>[55,75,3000,2]</t>
  </si>
  <si>
    <t>[8,110,3000,11]</t>
  </si>
  <si>
    <r>
      <t>[</t>
    </r>
    <r>
      <rPr>
        <b/>
        <sz val="7"/>
        <color rgb="FFFF0000"/>
        <rFont val="Times New Roman"/>
        <family val="1"/>
      </rPr>
      <t>0.1274</t>
    </r>
    <r>
      <rPr>
        <sz val="7"/>
        <color theme="1"/>
        <rFont val="Times New Roman"/>
        <family val="1"/>
      </rPr>
      <t>,16.6549]</t>
    </r>
  </si>
  <si>
    <r>
      <t>[2.7930;</t>
    </r>
    <r>
      <rPr>
        <b/>
        <sz val="7"/>
        <color rgb="FFFF0000"/>
        <rFont val="Times New Roman"/>
        <family val="1"/>
      </rPr>
      <t>2.0710</t>
    </r>
    <r>
      <rPr>
        <sz val="7"/>
        <color theme="1"/>
        <rFont val="Times New Roman"/>
        <family val="1"/>
      </rPr>
      <t>]</t>
    </r>
  </si>
  <si>
    <t>Optinum variables</t>
  </si>
  <si>
    <t>Subject</t>
  </si>
  <si>
    <t>Optima weight</t>
  </si>
  <si>
    <t>Algorithm</t>
  </si>
  <si>
    <t>x_(1)(d)</t>
  </si>
  <si>
    <t>x_(2)(D)</t>
  </si>
  <si>
    <t>x_(3)(P)</t>
  </si>
  <si>
    <t>g_(1)(x)</t>
  </si>
  <si>
    <t>g_(2)(x)</t>
  </si>
  <si>
    <t>g_(3)(x)</t>
  </si>
  <si>
    <t>g_(4)(x)</t>
  </si>
  <si>
    <r>
      <t xml:space="preserve">DE </t>
    </r>
    <r>
      <rPr>
        <sz val="7"/>
        <color theme="1"/>
        <rFont val="Times New Roman"/>
        <family val="1"/>
      </rPr>
      <t>[6]</t>
    </r>
  </si>
  <si>
    <r>
      <t>CPSO</t>
    </r>
    <r>
      <rPr>
        <sz val="7"/>
        <color theme="1"/>
        <rFont val="Times New Roman"/>
        <family val="1"/>
      </rPr>
      <t>[2]</t>
    </r>
  </si>
  <si>
    <r>
      <t>PSO</t>
    </r>
    <r>
      <rPr>
        <sz val="7"/>
        <color theme="1"/>
        <rFont val="Times New Roman"/>
        <family val="1"/>
      </rPr>
      <t>[2]</t>
    </r>
  </si>
  <si>
    <r>
      <t>SSA</t>
    </r>
    <r>
      <rPr>
        <sz val="7"/>
        <color theme="1"/>
        <rFont val="Times New Roman"/>
        <family val="1"/>
      </rPr>
      <t>[1]</t>
    </r>
  </si>
  <si>
    <t xml:space="preserve"> Coello and Montes [5]</t>
  </si>
  <si>
    <r>
      <t>GSA</t>
    </r>
    <r>
      <rPr>
        <sz val="7"/>
        <color theme="1"/>
        <rFont val="Times New Roman"/>
        <family val="1"/>
      </rPr>
      <t>[1]</t>
    </r>
  </si>
  <si>
    <r>
      <t xml:space="preserve"> Coello </t>
    </r>
    <r>
      <rPr>
        <sz val="7"/>
        <color theme="1"/>
        <rFont val="Times New Roman"/>
        <family val="1"/>
      </rPr>
      <t>[4]</t>
    </r>
  </si>
  <si>
    <r>
      <t xml:space="preserve">Kannan </t>
    </r>
    <r>
      <rPr>
        <sz val="7"/>
        <color theme="1"/>
        <rFont val="Times New Roman"/>
        <family val="1"/>
      </rPr>
      <t>[3]</t>
    </r>
  </si>
  <si>
    <t>Spring tension</t>
  </si>
  <si>
    <t>Results of the comparative algorithms for solving the pressure vessel design problem.</t>
  </si>
  <si>
    <t>Optimal values for variables</t>
  </si>
  <si>
    <t>T_(s)</t>
  </si>
  <si>
    <t>T_(h)</t>
  </si>
  <si>
    <t>R</t>
  </si>
  <si>
    <t>L</t>
  </si>
  <si>
    <t>Branch-bound [61]</t>
  </si>
  <si>
    <t>HS [59]</t>
  </si>
  <si>
    <t>WOA [55]</t>
  </si>
  <si>
    <t>This paper</t>
  </si>
  <si>
    <t>GeneAS [10]</t>
  </si>
  <si>
    <t>Kannan [21]</t>
  </si>
  <si>
    <t>Sandgren [32]</t>
  </si>
  <si>
    <t>Best Subjects</t>
  </si>
  <si>
    <t>Optimal cost</t>
  </si>
  <si>
    <t>CDE [52]</t>
  </si>
  <si>
    <t>HPSO [62]</t>
  </si>
  <si>
    <t>ADEA</t>
  </si>
  <si>
    <t>dBA [2]</t>
  </si>
  <si>
    <t>GA [3]</t>
  </si>
  <si>
    <t>GA [8]</t>
  </si>
  <si>
    <t>Cantilever stepped beam</t>
  </si>
  <si>
    <t>BA</t>
  </si>
  <si>
    <t>x_(1)</t>
  </si>
  <si>
    <t>x_(2)</t>
  </si>
  <si>
    <t>x_(3)</t>
  </si>
  <si>
    <t>x_(4)</t>
  </si>
  <si>
    <t>x_(5)</t>
  </si>
  <si>
    <t>x_(6)</t>
  </si>
  <si>
    <t>x_(7)</t>
  </si>
  <si>
    <t>x_(8)</t>
  </si>
  <si>
    <t>x_(9)</t>
  </si>
  <si>
    <t>x_(10)</t>
  </si>
  <si>
    <t>g_(1)</t>
  </si>
  <si>
    <t>g_(2)</t>
  </si>
  <si>
    <t>g_(3)</t>
  </si>
  <si>
    <t>g_(4)</t>
  </si>
  <si>
    <t>g_(5)</t>
  </si>
  <si>
    <t>g_(6)</t>
  </si>
  <si>
    <t>g_(7)</t>
  </si>
  <si>
    <t>g_(8)</t>
  </si>
  <si>
    <t>g_(9)</t>
  </si>
  <si>
    <t>g_(10)</t>
  </si>
  <si>
    <t>g_(11)</t>
  </si>
  <si>
    <t>PSGA [6]https://sci-hub.hkvisa.net/10.1007/s10589-014-9637-0</t>
  </si>
  <si>
    <t>SR:https://sci-hub.hkvisa.net/10.1109/CEC.2008.4630985</t>
  </si>
  <si>
    <t>Threebar truss</t>
  </si>
  <si>
    <t>DEDS</t>
  </si>
  <si>
    <t>PSO-DE</t>
  </si>
  <si>
    <t>MBA</t>
  </si>
  <si>
    <t>-5.29 E-11</t>
  </si>
  <si>
    <t>Ray</t>
  </si>
  <si>
    <t xml:space="preserve"> Ray \&amp; Saini </t>
  </si>
  <si>
    <t>Optimal Cost</t>
  </si>
  <si>
    <t>F17</t>
  </si>
  <si>
    <t>F18</t>
  </si>
  <si>
    <t>F19</t>
  </si>
  <si>
    <t>CS</t>
  </si>
  <si>
    <t>PSO</t>
  </si>
  <si>
    <t>BBO</t>
  </si>
  <si>
    <t>DE</t>
  </si>
  <si>
    <t>GWO</t>
  </si>
  <si>
    <t>dif</t>
  </si>
  <si>
    <t>abs(dif)</t>
  </si>
  <si>
    <t>signed rank</t>
  </si>
  <si>
    <t>negative</t>
  </si>
  <si>
    <t>positive</t>
  </si>
  <si>
    <t>stdev</t>
  </si>
  <si>
    <t>n</t>
  </si>
  <si>
    <t>std</t>
  </si>
  <si>
    <t>ave</t>
  </si>
  <si>
    <t>GSA</t>
  </si>
  <si>
    <t>FPA</t>
  </si>
  <si>
    <t>SMS</t>
  </si>
  <si>
    <t>FA</t>
  </si>
  <si>
    <t xml:space="preserve">Matlab </t>
  </si>
  <si>
    <t>ranksum(x,y)</t>
  </si>
  <si>
    <t>Wilcoxon rank-sum test</t>
  </si>
  <si>
    <t>thống kê</t>
  </si>
  <si>
    <t>null hypothesis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</si>
</sst>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0\:"/>
    <numFmt numFmtId="166" formatCode="0.00000"/>
    <numFmt numFmtId="167" formatCode="0.000000"/>
    <numFmt numFmtId="168" formatCode="0.0000000"/>
  </numFmts>
  <fonts count="11">
    <font>
      <sz val="12"/>
      <color theme="1"/>
      <name val="Arial"/>
      <family val="2"/>
      <charset val="129"/>
    </font>
    <font>
      <sz val="8"/>
      <name val="Arial"/>
      <family val="2"/>
      <charset val="129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7"/>
      <color rgb="FF000000"/>
      <name val="Times New Roman"/>
      <family val="1"/>
    </font>
    <font>
      <sz val="7"/>
      <color theme="1"/>
      <name val="Times New Roman"/>
      <family val="1"/>
    </font>
    <font>
      <b/>
      <sz val="7"/>
      <color theme="1"/>
      <name val="Times New Roman"/>
      <family val="1"/>
    </font>
    <font>
      <b/>
      <sz val="7"/>
      <color rgb="FFFF0000"/>
      <name val="Times New Roman"/>
      <family val="1"/>
    </font>
    <font>
      <b/>
      <sz val="7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theme="0"/>
      </left>
      <right/>
      <top style="thin">
        <color indexed="64"/>
      </top>
      <bottom style="thin">
        <color indexed="64"/>
      </bottom>
      <diagonal/>
    </border>
    <border>
      <left/>
      <right style="medium">
        <color theme="0"/>
      </right>
      <top style="thin">
        <color indexed="64"/>
      </top>
      <bottom style="thin">
        <color indexed="64"/>
      </bottom>
      <diagonal/>
    </border>
    <border>
      <left style="medium">
        <color theme="0"/>
      </left>
      <right/>
      <top/>
      <bottom style="thin">
        <color indexed="64"/>
      </bottom>
      <diagonal/>
    </border>
    <border>
      <left/>
      <right style="medium">
        <color theme="0"/>
      </right>
      <top/>
      <bottom style="thin">
        <color indexed="64"/>
      </bottom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5">
    <xf numFmtId="0" fontId="0" fillId="0" borderId="0" xfId="0"/>
    <xf numFmtId="11" fontId="0" fillId="0" borderId="0" xfId="0" applyNumberFormat="1"/>
    <xf numFmtId="0" fontId="0" fillId="0" borderId="0" xfId="0" applyBorder="1"/>
    <xf numFmtId="165" fontId="4" fillId="0" borderId="0" xfId="0" applyNumberFormat="1" applyFont="1" applyBorder="1" applyAlignment="1">
      <alignment horizontal="justify" vertical="center" wrapText="1"/>
    </xf>
    <xf numFmtId="11" fontId="0" fillId="0" borderId="0" xfId="0" applyNumberFormat="1" applyBorder="1"/>
    <xf numFmtId="0" fontId="0" fillId="2" borderId="0" xfId="0" applyFill="1" applyBorder="1"/>
    <xf numFmtId="11" fontId="3" fillId="2" borderId="0" xfId="0" applyNumberFormat="1" applyFont="1" applyFill="1" applyBorder="1"/>
    <xf numFmtId="11" fontId="3" fillId="2" borderId="0" xfId="0" applyNumberFormat="1" applyFont="1" applyFill="1" applyBorder="1" applyAlignment="1">
      <alignment horizontal="justify" vertical="center" wrapText="1"/>
    </xf>
    <xf numFmtId="11" fontId="0" fillId="2" borderId="0" xfId="0" applyNumberFormat="1" applyFill="1" applyBorder="1"/>
    <xf numFmtId="0" fontId="0" fillId="0" borderId="0" xfId="0" applyFill="1" applyBorder="1"/>
    <xf numFmtId="0" fontId="5" fillId="3" borderId="3" xfId="0" applyFont="1" applyFill="1" applyBorder="1"/>
    <xf numFmtId="0" fontId="5" fillId="3" borderId="1" xfId="0" applyFont="1" applyFill="1" applyBorder="1"/>
    <xf numFmtId="0" fontId="5" fillId="3" borderId="0" xfId="0" applyFont="1" applyFill="1"/>
    <xf numFmtId="11" fontId="5" fillId="3" borderId="0" xfId="0" applyNumberFormat="1" applyFont="1" applyFill="1" applyBorder="1"/>
    <xf numFmtId="11" fontId="5" fillId="3" borderId="0" xfId="0" applyNumberFormat="1" applyFont="1" applyFill="1"/>
    <xf numFmtId="11" fontId="5" fillId="3" borderId="1" xfId="0" applyNumberFormat="1" applyFont="1" applyFill="1" applyBorder="1"/>
    <xf numFmtId="2" fontId="5" fillId="3" borderId="0" xfId="0" applyNumberFormat="1" applyFont="1" applyFill="1" applyBorder="1"/>
    <xf numFmtId="2" fontId="5" fillId="3" borderId="0" xfId="0" applyNumberFormat="1" applyFont="1" applyFill="1"/>
    <xf numFmtId="2" fontId="5" fillId="3" borderId="1" xfId="0" applyNumberFormat="1" applyFont="1" applyFill="1" applyBorder="1"/>
    <xf numFmtId="1" fontId="5" fillId="3" borderId="1" xfId="0" applyNumberFormat="1" applyFont="1" applyFill="1" applyBorder="1"/>
    <xf numFmtId="0" fontId="5" fillId="3" borderId="6" xfId="0" applyFont="1" applyFill="1" applyBorder="1"/>
    <xf numFmtId="0" fontId="5" fillId="3" borderId="7" xfId="0" applyFont="1" applyFill="1" applyBorder="1"/>
    <xf numFmtId="11" fontId="5" fillId="3" borderId="8" xfId="0" applyNumberFormat="1" applyFont="1" applyFill="1" applyBorder="1"/>
    <xf numFmtId="0" fontId="5" fillId="3" borderId="9" xfId="0" applyFont="1" applyFill="1" applyBorder="1"/>
    <xf numFmtId="11" fontId="5" fillId="3" borderId="6" xfId="0" applyNumberFormat="1" applyFont="1" applyFill="1" applyBorder="1"/>
    <xf numFmtId="2" fontId="5" fillId="3" borderId="8" xfId="0" applyNumberFormat="1" applyFont="1" applyFill="1" applyBorder="1"/>
    <xf numFmtId="2" fontId="5" fillId="3" borderId="9" xfId="0" applyNumberFormat="1" applyFont="1" applyFill="1" applyBorder="1"/>
    <xf numFmtId="2" fontId="5" fillId="3" borderId="6" xfId="0" applyNumberFormat="1" applyFont="1" applyFill="1" applyBorder="1"/>
    <xf numFmtId="1" fontId="5" fillId="3" borderId="7" xfId="0" applyNumberFormat="1" applyFont="1" applyFill="1" applyBorder="1"/>
    <xf numFmtId="0" fontId="0" fillId="2" borderId="0" xfId="0" applyFill="1"/>
    <xf numFmtId="0" fontId="0" fillId="0" borderId="0" xfId="0" applyAlignment="1">
      <alignment horizontal="center"/>
    </xf>
    <xf numFmtId="0" fontId="6" fillId="0" borderId="11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justify" vertical="center" wrapText="1"/>
    </xf>
    <xf numFmtId="0" fontId="6" fillId="0" borderId="12" xfId="0" applyFont="1" applyBorder="1" applyAlignment="1">
      <alignment horizontal="left" vertical="center"/>
    </xf>
    <xf numFmtId="0" fontId="7" fillId="0" borderId="11" xfId="0" applyFont="1" applyBorder="1" applyAlignment="1">
      <alignment horizontal="justify" vertical="center" wrapText="1"/>
    </xf>
    <xf numFmtId="0" fontId="7" fillId="0" borderId="10" xfId="0" applyFont="1" applyBorder="1"/>
    <xf numFmtId="166" fontId="6" fillId="0" borderId="13" xfId="0" applyNumberFormat="1" applyFont="1" applyBorder="1" applyAlignment="1">
      <alignment horizontal="right" vertical="center"/>
    </xf>
    <xf numFmtId="166" fontId="6" fillId="0" borderId="13" xfId="0" applyNumberFormat="1" applyFont="1" applyBorder="1" applyAlignment="1">
      <alignment horizontal="right" vertical="center" wrapText="1"/>
    </xf>
    <xf numFmtId="166" fontId="6" fillId="0" borderId="14" xfId="0" applyNumberFormat="1" applyFont="1" applyBorder="1" applyAlignment="1">
      <alignment vertical="center" wrapText="1"/>
    </xf>
    <xf numFmtId="166" fontId="6" fillId="0" borderId="14" xfId="0" applyNumberFormat="1" applyFont="1" applyBorder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7" fillId="0" borderId="16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9" xfId="0" applyFont="1" applyBorder="1" applyAlignment="1">
      <alignment vertical="center" wrapText="1"/>
    </xf>
    <xf numFmtId="0" fontId="7" fillId="0" borderId="20" xfId="0" applyFont="1" applyBorder="1" applyAlignment="1">
      <alignment vertical="center" wrapText="1"/>
    </xf>
    <xf numFmtId="0" fontId="7" fillId="0" borderId="2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22" xfId="0" applyFont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6" fillId="0" borderId="23" xfId="0" applyFont="1" applyBorder="1" applyAlignment="1">
      <alignment horizontal="center" vertical="center"/>
    </xf>
    <xf numFmtId="167" fontId="9" fillId="0" borderId="23" xfId="0" applyNumberFormat="1" applyFont="1" applyBorder="1" applyAlignment="1">
      <alignment horizontal="center" vertical="center"/>
    </xf>
    <xf numFmtId="167" fontId="6" fillId="0" borderId="23" xfId="0" applyNumberFormat="1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 wrapText="1"/>
    </xf>
    <xf numFmtId="167" fontId="6" fillId="0" borderId="0" xfId="0" applyNumberFormat="1" applyFont="1" applyFill="1" applyBorder="1" applyAlignment="1">
      <alignment horizontal="center" vertical="center"/>
    </xf>
    <xf numFmtId="0" fontId="5" fillId="0" borderId="0" xfId="0" applyFont="1"/>
    <xf numFmtId="11" fontId="5" fillId="0" borderId="0" xfId="0" applyNumberFormat="1" applyFont="1"/>
    <xf numFmtId="0" fontId="7" fillId="0" borderId="3" xfId="0" applyFont="1" applyBorder="1" applyAlignment="1">
      <alignment vertical="center" wrapText="1"/>
    </xf>
    <xf numFmtId="0" fontId="7" fillId="0" borderId="18" xfId="0" applyFont="1" applyBorder="1" applyAlignment="1">
      <alignment vertical="center" wrapText="1"/>
    </xf>
    <xf numFmtId="0" fontId="5" fillId="0" borderId="23" xfId="0" applyFont="1" applyBorder="1" applyAlignment="1">
      <alignment vertical="center" wrapText="1"/>
    </xf>
    <xf numFmtId="0" fontId="7" fillId="0" borderId="0" xfId="0" applyFont="1"/>
    <xf numFmtId="0" fontId="8" fillId="0" borderId="0" xfId="0" applyFont="1"/>
    <xf numFmtId="166" fontId="8" fillId="0" borderId="0" xfId="0" applyNumberFormat="1" applyFont="1"/>
    <xf numFmtId="166" fontId="7" fillId="0" borderId="0" xfId="0" applyNumberFormat="1" applyFont="1"/>
    <xf numFmtId="2" fontId="5" fillId="0" borderId="0" xfId="0" applyNumberFormat="1" applyFont="1"/>
    <xf numFmtId="166" fontId="5" fillId="0" borderId="0" xfId="0" applyNumberFormat="1" applyFont="1"/>
    <xf numFmtId="0" fontId="5" fillId="0" borderId="0" xfId="0" applyFont="1" applyAlignment="1">
      <alignment wrapText="1"/>
    </xf>
    <xf numFmtId="4" fontId="5" fillId="0" borderId="0" xfId="0" applyNumberFormat="1" applyFont="1"/>
    <xf numFmtId="3" fontId="5" fillId="0" borderId="0" xfId="0" applyNumberFormat="1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68" fontId="5" fillId="0" borderId="0" xfId="0" applyNumberFormat="1" applyFont="1" applyAlignment="1">
      <alignment horizontal="center" vertical="center"/>
    </xf>
    <xf numFmtId="0" fontId="5" fillId="3" borderId="2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10" fillId="0" borderId="23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2" fillId="4" borderId="24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0" fillId="0" borderId="23" xfId="0" applyBorder="1"/>
    <xf numFmtId="0" fontId="0" fillId="0" borderId="2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5.png"/><Relationship Id="rId3" Type="http://schemas.openxmlformats.org/officeDocument/2006/relationships/image" Target="../media/image5.emf"/><Relationship Id="rId7" Type="http://schemas.openxmlformats.org/officeDocument/2006/relationships/image" Target="../media/image9.png"/><Relationship Id="rId12" Type="http://schemas.openxmlformats.org/officeDocument/2006/relationships/image" Target="../media/image14.png"/><Relationship Id="rId17" Type="http://schemas.openxmlformats.org/officeDocument/2006/relationships/image" Target="../media/image19.png"/><Relationship Id="rId2" Type="http://schemas.openxmlformats.org/officeDocument/2006/relationships/image" Target="../media/image4.emf"/><Relationship Id="rId16" Type="http://schemas.openxmlformats.org/officeDocument/2006/relationships/image" Target="../media/image18.png"/><Relationship Id="rId1" Type="http://schemas.openxmlformats.org/officeDocument/2006/relationships/image" Target="../media/image3.emf"/><Relationship Id="rId6" Type="http://schemas.openxmlformats.org/officeDocument/2006/relationships/image" Target="../media/image8.emf"/><Relationship Id="rId11" Type="http://schemas.openxmlformats.org/officeDocument/2006/relationships/image" Target="../media/image13.png"/><Relationship Id="rId5" Type="http://schemas.openxmlformats.org/officeDocument/2006/relationships/image" Target="../media/image7.png"/><Relationship Id="rId15" Type="http://schemas.openxmlformats.org/officeDocument/2006/relationships/image" Target="../media/image17.png"/><Relationship Id="rId10" Type="http://schemas.openxmlformats.org/officeDocument/2006/relationships/image" Target="../media/image12.png"/><Relationship Id="rId4" Type="http://schemas.openxmlformats.org/officeDocument/2006/relationships/image" Target="../media/image6.png"/><Relationship Id="rId9" Type="http://schemas.openxmlformats.org/officeDocument/2006/relationships/image" Target="../media/image11.png"/><Relationship Id="rId14" Type="http://schemas.openxmlformats.org/officeDocument/2006/relationships/image" Target="../media/image1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201930</xdr:colOff>
      <xdr:row>19</xdr:row>
      <xdr:rowOff>120015</xdr:rowOff>
    </xdr:from>
    <xdr:to>
      <xdr:col>16</xdr:col>
      <xdr:colOff>308610</xdr:colOff>
      <xdr:row>45</xdr:row>
      <xdr:rowOff>156210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E9106AA-352D-4BA1-A783-7E1F48F88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97930" y="3739515"/>
          <a:ext cx="6659880" cy="499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104775</xdr:colOff>
      <xdr:row>19</xdr:row>
      <xdr:rowOff>104775</xdr:rowOff>
    </xdr:from>
    <xdr:to>
      <xdr:col>8</xdr:col>
      <xdr:colOff>695325</xdr:colOff>
      <xdr:row>45</xdr:row>
      <xdr:rowOff>133350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28FC7A2-4CC1-4CE1-8C5A-60D96A412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6775" y="3886200"/>
          <a:ext cx="6657975" cy="4981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346039</xdr:colOff>
      <xdr:row>0</xdr:row>
      <xdr:rowOff>44824</xdr:rowOff>
    </xdr:from>
    <xdr:to>
      <xdr:col>24</xdr:col>
      <xdr:colOff>206301</xdr:colOff>
      <xdr:row>20</xdr:row>
      <xdr:rowOff>18154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4E9AEBB-461A-4CC4-BBDA-7E5473994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71774" y="44824"/>
          <a:ext cx="5683511" cy="3792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487456</xdr:colOff>
      <xdr:row>0</xdr:row>
      <xdr:rowOff>112059</xdr:rowOff>
    </xdr:from>
    <xdr:to>
      <xdr:col>17</xdr:col>
      <xdr:colOff>340771</xdr:colOff>
      <xdr:row>20</xdr:row>
      <xdr:rowOff>94914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0290DED-5BFC-4242-917B-D1EACB502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4515" y="112059"/>
          <a:ext cx="5680374" cy="37966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353881</xdr:colOff>
      <xdr:row>21</xdr:row>
      <xdr:rowOff>181759</xdr:rowOff>
    </xdr:from>
    <xdr:to>
      <xdr:col>17</xdr:col>
      <xdr:colOff>209101</xdr:colOff>
      <xdr:row>41</xdr:row>
      <xdr:rowOff>174139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F141E0D-0E12-4A71-BE9A-5F336C9AE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80940" y="3991759"/>
          <a:ext cx="5686089" cy="37985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453390</xdr:colOff>
      <xdr:row>27</xdr:row>
      <xdr:rowOff>142987</xdr:rowOff>
    </xdr:from>
    <xdr:to>
      <xdr:col>4</xdr:col>
      <xdr:colOff>319395</xdr:colOff>
      <xdr:row>35</xdr:row>
      <xdr:rowOff>93457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95D041C-456F-4FC7-8DB5-7F583C5302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3390" y="5286487"/>
          <a:ext cx="2997937" cy="1482090"/>
        </a:xfrm>
        <a:prstGeom prst="rect">
          <a:avLst/>
        </a:prstGeom>
      </xdr:spPr>
    </xdr:pic>
    <xdr:clientData/>
  </xdr:twoCellAnchor>
  <xdr:twoCellAnchor editAs="oneCell">
    <xdr:from>
      <xdr:col>4</xdr:col>
      <xdr:colOff>209215</xdr:colOff>
      <xdr:row>27</xdr:row>
      <xdr:rowOff>164727</xdr:rowOff>
    </xdr:from>
    <xdr:to>
      <xdr:col>7</xdr:col>
      <xdr:colOff>325755</xdr:colOff>
      <xdr:row>34</xdr:row>
      <xdr:rowOff>59542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31789E7-6C0C-4E53-9A8D-C21F39E5EA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458921" y="5308227"/>
          <a:ext cx="2374413" cy="1220695"/>
        </a:xfrm>
        <a:prstGeom prst="rect">
          <a:avLst/>
        </a:prstGeom>
      </xdr:spPr>
    </xdr:pic>
    <xdr:clientData/>
  </xdr:twoCellAnchor>
  <xdr:twoCellAnchor editAs="oneCell">
    <xdr:from>
      <xdr:col>16</xdr:col>
      <xdr:colOff>445547</xdr:colOff>
      <xdr:row>22</xdr:row>
      <xdr:rowOff>4259</xdr:rowOff>
    </xdr:from>
    <xdr:to>
      <xdr:col>24</xdr:col>
      <xdr:colOff>285489</xdr:colOff>
      <xdr:row>41</xdr:row>
      <xdr:rowOff>174439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1FEAA0B0-CA3C-4785-95B2-E12D0B1FD4CC}"/>
            </a:ext>
          </a:extLst>
        </xdr:cNvPr>
        <xdr:cNvPicPr/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71282" y="4004759"/>
          <a:ext cx="5676526" cy="380111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333822</xdr:colOff>
      <xdr:row>7</xdr:row>
      <xdr:rowOff>101290</xdr:rowOff>
    </xdr:from>
    <xdr:to>
      <xdr:col>20</xdr:col>
      <xdr:colOff>402692</xdr:colOff>
      <xdr:row>28</xdr:row>
      <xdr:rowOff>57475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5D4ED2B4-9B73-4223-8686-0B2A47986DFA}"/>
            </a:ext>
          </a:extLst>
        </xdr:cNvPr>
        <xdr:cNvPicPr/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419987" y="1419102"/>
          <a:ext cx="5961147" cy="3905810"/>
        </a:xfrm>
        <a:prstGeom prst="rect">
          <a:avLst/>
        </a:prstGeom>
      </xdr:spPr>
    </xdr:pic>
    <xdr:clientData/>
  </xdr:twoCellAnchor>
  <xdr:twoCellAnchor editAs="oneCell">
    <xdr:from>
      <xdr:col>13</xdr:col>
      <xdr:colOff>618564</xdr:colOff>
      <xdr:row>49</xdr:row>
      <xdr:rowOff>53788</xdr:rowOff>
    </xdr:from>
    <xdr:to>
      <xdr:col>17</xdr:col>
      <xdr:colOff>345141</xdr:colOff>
      <xdr:row>59</xdr:row>
      <xdr:rowOff>167640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67715740-8796-4FAB-A09C-CDACCE3495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439835" y="9090212"/>
          <a:ext cx="2667000" cy="2000250"/>
        </a:xfrm>
        <a:prstGeom prst="rect">
          <a:avLst/>
        </a:prstGeom>
      </xdr:spPr>
    </xdr:pic>
    <xdr:clientData/>
  </xdr:twoCellAnchor>
  <xdr:twoCellAnchor editAs="oneCell">
    <xdr:from>
      <xdr:col>8</xdr:col>
      <xdr:colOff>681317</xdr:colOff>
      <xdr:row>61</xdr:row>
      <xdr:rowOff>26896</xdr:rowOff>
    </xdr:from>
    <xdr:to>
      <xdr:col>12</xdr:col>
      <xdr:colOff>398368</xdr:colOff>
      <xdr:row>71</xdr:row>
      <xdr:rowOff>135985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AB6131FD-0A45-44E5-B61E-3F2AD65FF5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827058" y="11322425"/>
          <a:ext cx="2667000" cy="1995488"/>
        </a:xfrm>
        <a:prstGeom prst="rect">
          <a:avLst/>
        </a:prstGeom>
      </xdr:spPr>
    </xdr:pic>
    <xdr:clientData/>
  </xdr:twoCellAnchor>
  <xdr:twoCellAnchor editAs="oneCell">
    <xdr:from>
      <xdr:col>13</xdr:col>
      <xdr:colOff>636494</xdr:colOff>
      <xdr:row>60</xdr:row>
      <xdr:rowOff>125505</xdr:rowOff>
    </xdr:from>
    <xdr:to>
      <xdr:col>17</xdr:col>
      <xdr:colOff>359261</xdr:colOff>
      <xdr:row>71</xdr:row>
      <xdr:rowOff>53956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E51562FC-C4F0-4E0E-836C-0892967CD6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457765" y="11232776"/>
          <a:ext cx="2667000" cy="1995488"/>
        </a:xfrm>
        <a:prstGeom prst="rect">
          <a:avLst/>
        </a:prstGeom>
      </xdr:spPr>
    </xdr:pic>
    <xdr:clientData/>
  </xdr:twoCellAnchor>
  <xdr:twoCellAnchor editAs="oneCell">
    <xdr:from>
      <xdr:col>8</xdr:col>
      <xdr:colOff>591671</xdr:colOff>
      <xdr:row>72</xdr:row>
      <xdr:rowOff>170329</xdr:rowOff>
    </xdr:from>
    <xdr:to>
      <xdr:col>12</xdr:col>
      <xdr:colOff>322057</xdr:colOff>
      <xdr:row>83</xdr:row>
      <xdr:rowOff>98779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E30F4677-26ED-4702-A24C-CB69AE6623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737412" y="13536705"/>
          <a:ext cx="2667000" cy="1995488"/>
        </a:xfrm>
        <a:prstGeom prst="rect">
          <a:avLst/>
        </a:prstGeom>
      </xdr:spPr>
    </xdr:pic>
    <xdr:clientData/>
  </xdr:twoCellAnchor>
  <xdr:twoCellAnchor editAs="oneCell">
    <xdr:from>
      <xdr:col>13</xdr:col>
      <xdr:colOff>313764</xdr:colOff>
      <xdr:row>72</xdr:row>
      <xdr:rowOff>98612</xdr:rowOff>
    </xdr:from>
    <xdr:to>
      <xdr:col>17</xdr:col>
      <xdr:colOff>40341</xdr:colOff>
      <xdr:row>83</xdr:row>
      <xdr:rowOff>18489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4EF2773B-30E4-4328-96FC-7787A755A7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135035" y="13464988"/>
          <a:ext cx="2667000" cy="2000250"/>
        </a:xfrm>
        <a:prstGeom prst="rect">
          <a:avLst/>
        </a:prstGeom>
      </xdr:spPr>
    </xdr:pic>
    <xdr:clientData/>
  </xdr:twoCellAnchor>
  <xdr:twoCellAnchor editAs="oneCell">
    <xdr:from>
      <xdr:col>8</xdr:col>
      <xdr:colOff>618565</xdr:colOff>
      <xdr:row>84</xdr:row>
      <xdr:rowOff>161364</xdr:rowOff>
    </xdr:from>
    <xdr:to>
      <xdr:col>12</xdr:col>
      <xdr:colOff>345141</xdr:colOff>
      <xdr:row>95</xdr:row>
      <xdr:rowOff>95530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9F49FDCC-71A2-4DC3-A537-4358467E5B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764306" y="15786846"/>
          <a:ext cx="2667000" cy="1995488"/>
        </a:xfrm>
        <a:prstGeom prst="rect">
          <a:avLst/>
        </a:prstGeom>
      </xdr:spPr>
    </xdr:pic>
    <xdr:clientData/>
  </xdr:twoCellAnchor>
  <xdr:twoCellAnchor editAs="oneCell">
    <xdr:from>
      <xdr:col>13</xdr:col>
      <xdr:colOff>215151</xdr:colOff>
      <xdr:row>85</xdr:row>
      <xdr:rowOff>62753</xdr:rowOff>
    </xdr:from>
    <xdr:to>
      <xdr:col>17</xdr:col>
      <xdr:colOff>379878</xdr:colOff>
      <xdr:row>95</xdr:row>
      <xdr:rowOff>174700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30676E59-D1A6-407A-B723-B3D944B452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036422" y="15876494"/>
          <a:ext cx="3105150" cy="1990725"/>
        </a:xfrm>
        <a:prstGeom prst="rect">
          <a:avLst/>
        </a:prstGeom>
      </xdr:spPr>
    </xdr:pic>
    <xdr:clientData/>
  </xdr:twoCellAnchor>
  <xdr:twoCellAnchor editAs="oneCell">
    <xdr:from>
      <xdr:col>8</xdr:col>
      <xdr:colOff>493059</xdr:colOff>
      <xdr:row>97</xdr:row>
      <xdr:rowOff>62754</xdr:rowOff>
    </xdr:from>
    <xdr:to>
      <xdr:col>12</xdr:col>
      <xdr:colOff>669215</xdr:colOff>
      <xdr:row>107</xdr:row>
      <xdr:rowOff>171844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DA75A898-C2D9-44AA-87C1-56AD858D9C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638800" y="18135601"/>
          <a:ext cx="3124200" cy="1995488"/>
        </a:xfrm>
        <a:prstGeom prst="rect">
          <a:avLst/>
        </a:prstGeom>
      </xdr:spPr>
    </xdr:pic>
    <xdr:clientData/>
  </xdr:twoCellAnchor>
  <xdr:twoCellAnchor editAs="oneCell">
    <xdr:from>
      <xdr:col>13</xdr:col>
      <xdr:colOff>313765</xdr:colOff>
      <xdr:row>97</xdr:row>
      <xdr:rowOff>170330</xdr:rowOff>
    </xdr:from>
    <xdr:to>
      <xdr:col>17</xdr:col>
      <xdr:colOff>327045</xdr:colOff>
      <xdr:row>108</xdr:row>
      <xdr:rowOff>98781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92912E64-4DAD-45A0-BCCF-EDF4BC45D5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135036" y="18243177"/>
          <a:ext cx="2957513" cy="1995488"/>
        </a:xfrm>
        <a:prstGeom prst="rect">
          <a:avLst/>
        </a:prstGeom>
      </xdr:spPr>
    </xdr:pic>
    <xdr:clientData/>
  </xdr:twoCellAnchor>
  <xdr:twoCellAnchor editAs="oneCell">
    <xdr:from>
      <xdr:col>9</xdr:col>
      <xdr:colOff>253927</xdr:colOff>
      <xdr:row>49</xdr:row>
      <xdr:rowOff>150944</xdr:rowOff>
    </xdr:from>
    <xdr:to>
      <xdr:col>12</xdr:col>
      <xdr:colOff>400500</xdr:colOff>
      <xdr:row>58</xdr:row>
      <xdr:rowOff>186663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DD3792-8130-4828-9BFA-1D0D7926A6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223986" y="9485444"/>
          <a:ext cx="2331720" cy="17502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746102</xdr:colOff>
      <xdr:row>28</xdr:row>
      <xdr:rowOff>181172</xdr:rowOff>
    </xdr:from>
    <xdr:to>
      <xdr:col>15</xdr:col>
      <xdr:colOff>22466</xdr:colOff>
      <xdr:row>38</xdr:row>
      <xdr:rowOff>128078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9CD9580C-5C4A-4A4C-B7E0-A693B53D1A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44223" y="5823913"/>
          <a:ext cx="2600260" cy="1958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104775</xdr:colOff>
      <xdr:row>4</xdr:row>
      <xdr:rowOff>102870</xdr:rowOff>
    </xdr:from>
    <xdr:to>
      <xdr:col>23</xdr:col>
      <xdr:colOff>511202</xdr:colOff>
      <xdr:row>34</xdr:row>
      <xdr:rowOff>155490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28A4EB6-3C5D-4320-9D13-1924785890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39025" y="864870"/>
          <a:ext cx="9940952" cy="576762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C5F50-6BA3-466C-92CF-2D7E83CE9359}">
  <dimension ref="C3:AI90"/>
  <sheetViews>
    <sheetView zoomScale="85" zoomScaleNormal="85" workbookViewId="0">
      <selection activeCell="L30" sqref="L30"/>
    </sheetView>
  </sheetViews>
  <sheetFormatPr defaultRowHeight="15"/>
  <cols>
    <col min="6" max="6" width="13.26953125" bestFit="1" customWidth="1"/>
    <col min="7" max="7" width="9.08984375" bestFit="1" customWidth="1"/>
    <col min="8" max="8" width="13.26953125" bestFit="1" customWidth="1"/>
    <col min="9" max="9" width="9.90625" customWidth="1"/>
    <col min="10" max="10" width="13.26953125" bestFit="1" customWidth="1"/>
    <col min="11" max="11" width="9.08984375" bestFit="1" customWidth="1"/>
    <col min="17" max="17" width="9.08984375" bestFit="1" customWidth="1"/>
    <col min="18" max="20" width="9.7265625" bestFit="1" customWidth="1"/>
    <col min="21" max="21" width="12.7265625" bestFit="1" customWidth="1"/>
  </cols>
  <sheetData>
    <row r="3" spans="3:20">
      <c r="F3" t="s">
        <v>202</v>
      </c>
      <c r="H3" t="s">
        <v>203</v>
      </c>
      <c r="J3" t="s">
        <v>101</v>
      </c>
    </row>
    <row r="4" spans="3:20">
      <c r="F4" t="s">
        <v>38</v>
      </c>
      <c r="G4" t="s">
        <v>39</v>
      </c>
      <c r="H4" t="s">
        <v>38</v>
      </c>
      <c r="I4" t="s">
        <v>39</v>
      </c>
      <c r="J4" t="s">
        <v>38</v>
      </c>
      <c r="K4" t="s">
        <v>39</v>
      </c>
    </row>
    <row r="5" spans="3:20" ht="15.6">
      <c r="C5" s="80" t="s">
        <v>0</v>
      </c>
      <c r="E5" s="80" t="s">
        <v>0</v>
      </c>
      <c r="F5" s="1">
        <v>1.6185558809280901E-3</v>
      </c>
      <c r="G5" s="1">
        <v>8.1969044554838701E-4</v>
      </c>
      <c r="H5" s="1">
        <v>1.3370080119624599E-167</v>
      </c>
      <c r="I5" s="1">
        <v>0</v>
      </c>
      <c r="J5" s="1">
        <v>6.41455169135822E-83</v>
      </c>
      <c r="K5" s="1">
        <v>3.07758120862903E-82</v>
      </c>
    </row>
    <row r="6" spans="3:20" ht="15.6">
      <c r="C6" s="81" t="s">
        <v>1</v>
      </c>
      <c r="E6" s="81" t="s">
        <v>1</v>
      </c>
      <c r="F6" s="1">
        <v>0.110850166111597</v>
      </c>
      <c r="G6" s="1">
        <v>2.4427872464035098E-2</v>
      </c>
      <c r="H6" s="1">
        <v>1.2858595587855301E-103</v>
      </c>
      <c r="I6" s="1">
        <v>3.3228572340623399E-103</v>
      </c>
      <c r="J6" s="1">
        <v>2.4473551610334201E-51</v>
      </c>
      <c r="K6" s="1">
        <v>3.7737487780973098E-51</v>
      </c>
    </row>
    <row r="7" spans="3:20" ht="15.6">
      <c r="C7" s="80" t="s">
        <v>2</v>
      </c>
      <c r="E7" s="80" t="s">
        <v>2</v>
      </c>
      <c r="F7" s="1">
        <v>0.73961916811011597</v>
      </c>
      <c r="G7" s="1">
        <v>0.31244150546105198</v>
      </c>
      <c r="H7" s="1">
        <v>4.5499690710667003E-15</v>
      </c>
      <c r="I7" s="1">
        <v>1.1238431222793E-14</v>
      </c>
      <c r="J7" s="1">
        <v>1.7817524934101401</v>
      </c>
      <c r="K7" s="1">
        <v>2.46238646688602</v>
      </c>
    </row>
    <row r="8" spans="3:20" ht="15.6">
      <c r="C8" s="81" t="s">
        <v>3</v>
      </c>
      <c r="E8" s="81" t="s">
        <v>3</v>
      </c>
      <c r="F8" s="1">
        <v>1.0918557872614401</v>
      </c>
      <c r="G8" s="1">
        <v>0.25683774718626801</v>
      </c>
      <c r="H8" s="1">
        <v>2.11178554963863E-16</v>
      </c>
      <c r="I8" s="1">
        <v>5.9282505974319699E-16</v>
      </c>
      <c r="J8" s="1">
        <v>4.7627916772409899E-2</v>
      </c>
      <c r="K8" s="1">
        <v>3.1511730354856098E-2</v>
      </c>
    </row>
    <row r="9" spans="3:20" ht="15.6">
      <c r="C9" s="80" t="s">
        <v>4</v>
      </c>
      <c r="E9" s="80" t="s">
        <v>4</v>
      </c>
      <c r="F9" s="1">
        <v>15.197813104372701</v>
      </c>
      <c r="G9" s="1">
        <v>3.1832351796581402</v>
      </c>
      <c r="H9" s="1">
        <v>13.3045471043887</v>
      </c>
      <c r="I9" s="1">
        <v>28.927782924578199</v>
      </c>
      <c r="J9" s="1">
        <v>6.8377810596304398</v>
      </c>
      <c r="K9" s="1">
        <v>2.2507089622097101</v>
      </c>
    </row>
    <row r="10" spans="3:20" ht="15.6">
      <c r="C10" s="81" t="s">
        <v>5</v>
      </c>
      <c r="E10" s="81" t="s">
        <v>5</v>
      </c>
      <c r="F10" s="1">
        <v>1.82823989411916E-3</v>
      </c>
      <c r="G10" s="1">
        <v>7.3450238368750402E-4</v>
      </c>
      <c r="H10" s="1">
        <v>0</v>
      </c>
      <c r="I10" s="1">
        <v>0</v>
      </c>
      <c r="J10" s="1">
        <v>1.82591947770014E-25</v>
      </c>
      <c r="K10" s="1">
        <v>1.0000972861244201E-24</v>
      </c>
    </row>
    <row r="11" spans="3:20" ht="15.6">
      <c r="C11" s="80" t="s">
        <v>6</v>
      </c>
      <c r="E11" s="80" t="s">
        <v>6</v>
      </c>
      <c r="F11" s="1">
        <v>1.06820581400135E-2</v>
      </c>
      <c r="G11" s="1">
        <v>3.43560693049636E-3</v>
      </c>
      <c r="H11" s="1">
        <v>1.17561879234216E-3</v>
      </c>
      <c r="I11" s="1">
        <v>4.9779702495350098E-4</v>
      </c>
      <c r="J11" s="1">
        <v>5.74307905597635E-4</v>
      </c>
      <c r="K11" s="1">
        <v>3.16525138681838E-4</v>
      </c>
    </row>
    <row r="12" spans="3:20" ht="15.6">
      <c r="C12" s="82" t="s">
        <v>7</v>
      </c>
      <c r="E12" s="82" t="s">
        <v>7</v>
      </c>
      <c r="F12" s="1">
        <v>-3284.5258756677499</v>
      </c>
      <c r="G12" s="1">
        <v>101.449613156128</v>
      </c>
      <c r="H12" s="1">
        <v>-3517.6128671708898</v>
      </c>
      <c r="I12" s="1">
        <v>255.992561984096</v>
      </c>
      <c r="J12" s="1">
        <v>-3767.3988125995102</v>
      </c>
      <c r="K12" s="1">
        <v>190.93385753479501</v>
      </c>
    </row>
    <row r="13" spans="3:20" ht="15.6">
      <c r="C13" s="80" t="s">
        <v>8</v>
      </c>
      <c r="E13" s="80" t="s">
        <v>8</v>
      </c>
      <c r="F13" s="1">
        <v>20.173300428137502</v>
      </c>
      <c r="G13" s="1">
        <v>3.56522291439649</v>
      </c>
      <c r="H13" s="1">
        <v>3.38286029033896</v>
      </c>
      <c r="I13" s="1">
        <v>1.5369474196933099</v>
      </c>
      <c r="J13" s="1">
        <v>2.8229130037971103E-7</v>
      </c>
      <c r="K13" s="1">
        <v>1.5425659577621E-6</v>
      </c>
    </row>
    <row r="14" spans="3:20" ht="15.6">
      <c r="C14" s="81" t="s">
        <v>9</v>
      </c>
      <c r="E14" s="81" t="s">
        <v>9</v>
      </c>
      <c r="F14" s="1">
        <v>2.1023534284994301</v>
      </c>
      <c r="G14" s="1">
        <v>0.627892137111559</v>
      </c>
      <c r="H14" s="1">
        <v>4.5593158877939797E-15</v>
      </c>
      <c r="I14" s="1">
        <v>6.4863380741206603E-16</v>
      </c>
      <c r="J14" s="1">
        <v>3.4935017841538301E-15</v>
      </c>
      <c r="K14" s="1">
        <v>1.59792692894031E-15</v>
      </c>
    </row>
    <row r="15" spans="3:20" ht="15.6">
      <c r="C15" s="80" t="s">
        <v>10</v>
      </c>
      <c r="E15" s="80" t="s">
        <v>10</v>
      </c>
      <c r="F15" s="1">
        <v>0.25231907836946299</v>
      </c>
      <c r="G15" s="1">
        <v>5.14356722356566E-2</v>
      </c>
      <c r="H15" s="1">
        <v>7.2949662558051798E-2</v>
      </c>
      <c r="I15" s="1">
        <v>3.0284811304246002E-2</v>
      </c>
      <c r="J15" s="1">
        <v>8.0432803319085804E-3</v>
      </c>
      <c r="K15" s="1">
        <v>7.8324276423167895E-3</v>
      </c>
      <c r="S15" t="s">
        <v>213</v>
      </c>
      <c r="T15">
        <v>13</v>
      </c>
    </row>
    <row r="16" spans="3:20" ht="15.6">
      <c r="C16" s="81" t="s">
        <v>11</v>
      </c>
      <c r="E16" s="81" t="s">
        <v>11</v>
      </c>
      <c r="F16" s="1">
        <v>2180.9498323684402</v>
      </c>
      <c r="G16" s="1">
        <v>3735.69684451683</v>
      </c>
      <c r="H16" s="1">
        <v>2.9718170414581899E-2</v>
      </c>
      <c r="I16" s="1">
        <v>7.4006010744336007E-2</v>
      </c>
      <c r="J16" s="1">
        <v>3.1090818679327002E-6</v>
      </c>
      <c r="K16" s="1">
        <v>3.9370610267428299E-6</v>
      </c>
    </row>
    <row r="17" spans="3:29" ht="15.6">
      <c r="C17" s="80" t="s">
        <v>12</v>
      </c>
      <c r="E17" s="80" t="s">
        <v>12</v>
      </c>
      <c r="F17" s="1">
        <v>7.9318489933256301E-3</v>
      </c>
      <c r="G17" s="1">
        <v>3.5867624711798801E-3</v>
      </c>
      <c r="H17" s="1">
        <v>1.3497838043956699E-32</v>
      </c>
      <c r="I17" s="1">
        <v>5.5673985137024206E-48</v>
      </c>
      <c r="J17" s="1">
        <v>1.3497838043956699E-32</v>
      </c>
      <c r="K17" s="1">
        <v>5.5673985137024206E-48</v>
      </c>
    </row>
    <row r="18" spans="3:29">
      <c r="F18" s="1">
        <v>0.99800383779445101</v>
      </c>
      <c r="G18" s="1">
        <v>5.0076877002734199E-16</v>
      </c>
      <c r="H18" s="1">
        <v>0.99800383779445001</v>
      </c>
      <c r="I18" s="1">
        <v>0</v>
      </c>
      <c r="J18" s="1">
        <v>0.99800383779445001</v>
      </c>
      <c r="K18" s="1">
        <v>0</v>
      </c>
    </row>
    <row r="19" spans="3:29">
      <c r="F19" s="1">
        <v>4.5815062682785503E-4</v>
      </c>
      <c r="G19" s="1">
        <v>7.4174342224939398E-5</v>
      </c>
      <c r="H19" s="1">
        <v>1.1059441297145401E-3</v>
      </c>
      <c r="I19" s="1">
        <v>3.65115492074567E-3</v>
      </c>
      <c r="J19" s="1">
        <v>7.3848133521317897E-4</v>
      </c>
      <c r="K19" s="1">
        <v>1.4505848832505199E-4</v>
      </c>
      <c r="Q19" t="s">
        <v>36</v>
      </c>
      <c r="R19" t="s">
        <v>29</v>
      </c>
      <c r="S19" t="s">
        <v>206</v>
      </c>
      <c r="W19" t="s">
        <v>209</v>
      </c>
    </row>
    <row r="20" spans="3:29">
      <c r="F20" s="1">
        <v>-1.0316284534898801</v>
      </c>
      <c r="G20" s="1">
        <v>6.6357666977095802E-16</v>
      </c>
      <c r="H20" s="1">
        <v>-1.0316284534898801</v>
      </c>
      <c r="I20" s="1">
        <v>6.7752154249004401E-16</v>
      </c>
      <c r="J20" s="1">
        <v>-1.0316284534898801</v>
      </c>
      <c r="K20" s="1">
        <v>6.7752154249004401E-16</v>
      </c>
      <c r="R20" t="s">
        <v>38</v>
      </c>
      <c r="S20" t="s">
        <v>38</v>
      </c>
      <c r="T20" t="s">
        <v>207</v>
      </c>
      <c r="U20" t="s">
        <v>208</v>
      </c>
      <c r="W20" t="s">
        <v>210</v>
      </c>
      <c r="X20" t="s">
        <v>211</v>
      </c>
    </row>
    <row r="21" spans="3:29">
      <c r="F21" s="1">
        <v>0.397887357731944</v>
      </c>
      <c r="G21" s="1">
        <v>2.4282734470986399E-12</v>
      </c>
      <c r="H21" s="1">
        <v>0.39788735772973799</v>
      </c>
      <c r="I21" s="1">
        <v>0</v>
      </c>
      <c r="J21" s="1">
        <v>0.39788735772973799</v>
      </c>
      <c r="K21" s="1">
        <v>0</v>
      </c>
      <c r="Q21" t="s">
        <v>0</v>
      </c>
      <c r="R21" s="1">
        <v>6.6700000000000003E-7</v>
      </c>
      <c r="S21" s="1">
        <v>1.18E-27</v>
      </c>
      <c r="T21" s="1">
        <f>R21-S21</f>
        <v>6.6700000000000003E-7</v>
      </c>
      <c r="U21">
        <f>ABS(T21)</f>
        <v>6.6700000000000003E-7</v>
      </c>
      <c r="V21">
        <f>RANK(U21,$U$21:$U$33,1)</f>
        <v>2</v>
      </c>
      <c r="W21" t="str">
        <f>IF(T21&lt;0,-V21," ")</f>
        <v xml:space="preserve"> </v>
      </c>
      <c r="X21">
        <f>IF(T21&gt;0,V21," ")</f>
        <v>2</v>
      </c>
      <c r="AA21" t="s">
        <v>214</v>
      </c>
      <c r="AC21" t="s">
        <v>214</v>
      </c>
    </row>
    <row r="22" spans="3:29">
      <c r="F22" s="1">
        <v>2.9999999999999298</v>
      </c>
      <c r="G22" s="1">
        <v>2.5296826020971899E-15</v>
      </c>
      <c r="H22" s="1">
        <v>2.9999999999999201</v>
      </c>
      <c r="I22" s="1">
        <v>1.31428054898192E-15</v>
      </c>
      <c r="J22" s="1">
        <v>2.9999999999999201</v>
      </c>
      <c r="K22" s="1">
        <v>6.0035641696034401E-16</v>
      </c>
      <c r="Q22" t="s">
        <v>1</v>
      </c>
      <c r="R22" s="1">
        <v>0</v>
      </c>
      <c r="S22" s="1">
        <v>9.7100000000000003E-17</v>
      </c>
      <c r="T22" s="1">
        <f t="shared" ref="T22:T33" si="0">R22-S22</f>
        <v>-9.7100000000000003E-17</v>
      </c>
      <c r="U22">
        <f t="shared" ref="U22:U33" si="1">ABS(T22)</f>
        <v>9.7100000000000003E-17</v>
      </c>
      <c r="V22">
        <f t="shared" ref="V22:V33" si="2">RANK(U22,$U$21:$U$33,1)</f>
        <v>1</v>
      </c>
      <c r="W22">
        <f t="shared" ref="W22:W33" si="3">IF(T22&lt;0,-V22," ")</f>
        <v>-1</v>
      </c>
      <c r="X22" t="str">
        <f t="shared" ref="X22:X33" si="4">IF(T22&gt;0,V22," ")</f>
        <v xml:space="preserve"> </v>
      </c>
      <c r="AA22">
        <v>0</v>
      </c>
      <c r="AC22">
        <v>0.26629999999999998</v>
      </c>
    </row>
    <row r="23" spans="3:29">
      <c r="F23" s="1">
        <v>-3.86278214782075</v>
      </c>
      <c r="G23" s="1">
        <v>1.6980643742460701E-15</v>
      </c>
      <c r="H23" s="1">
        <v>-3.86278214782075</v>
      </c>
      <c r="I23" s="1">
        <v>2.71008616996018E-15</v>
      </c>
      <c r="J23" s="1">
        <v>-3.86278214782075</v>
      </c>
      <c r="K23" s="1">
        <v>2.71008616996018E-15</v>
      </c>
      <c r="Q23" t="s">
        <v>2</v>
      </c>
      <c r="R23" s="1">
        <v>6.8700000000000003E-6</v>
      </c>
      <c r="S23" s="1">
        <v>5.1199999999999998E-5</v>
      </c>
      <c r="T23" s="1">
        <f t="shared" si="0"/>
        <v>-4.4329999999999997E-5</v>
      </c>
      <c r="U23">
        <f t="shared" si="1"/>
        <v>4.4329999999999997E-5</v>
      </c>
      <c r="V23">
        <f t="shared" si="2"/>
        <v>3</v>
      </c>
      <c r="W23">
        <f t="shared" si="3"/>
        <v>-3</v>
      </c>
      <c r="X23" t="str">
        <f t="shared" si="4"/>
        <v xml:space="preserve"> </v>
      </c>
      <c r="AA23">
        <v>1</v>
      </c>
      <c r="AC23">
        <v>8.6699999999999999E-2</v>
      </c>
    </row>
    <row r="24" spans="3:29">
      <c r="F24" s="1">
        <v>-3.3219889919872601</v>
      </c>
      <c r="G24" s="1">
        <v>7.1351720092042598E-6</v>
      </c>
      <c r="H24" s="1">
        <v>-3.2881083284206301</v>
      </c>
      <c r="I24" s="1">
        <v>5.8275702875244001E-2</v>
      </c>
      <c r="J24" s="1">
        <v>-3.3061427554082599</v>
      </c>
      <c r="K24" s="1">
        <v>4.11068096675433E-2</v>
      </c>
      <c r="Q24" t="s">
        <v>3</v>
      </c>
      <c r="R24" s="1">
        <v>1.4E-3</v>
      </c>
      <c r="S24" s="1">
        <v>1.24E-6</v>
      </c>
      <c r="T24" s="1">
        <f t="shared" si="0"/>
        <v>1.39876E-3</v>
      </c>
      <c r="U24">
        <f t="shared" si="1"/>
        <v>1.39876E-3</v>
      </c>
      <c r="V24">
        <f t="shared" si="2"/>
        <v>5</v>
      </c>
      <c r="W24" t="str">
        <f t="shared" si="3"/>
        <v xml:space="preserve"> </v>
      </c>
      <c r="X24">
        <f t="shared" si="4"/>
        <v>5</v>
      </c>
      <c r="AA24">
        <v>0</v>
      </c>
      <c r="AC24">
        <v>0.14360000000000001</v>
      </c>
    </row>
    <row r="25" spans="3:29">
      <c r="F25" s="1">
        <v>-10.1531974642363</v>
      </c>
      <c r="G25" s="1">
        <v>2.31777072391505E-6</v>
      </c>
      <c r="H25" s="1">
        <v>-6.7231746772816701</v>
      </c>
      <c r="I25" s="1">
        <v>3.3838246800015601</v>
      </c>
      <c r="J25" s="1">
        <v>-9.3168294105388298</v>
      </c>
      <c r="K25" s="1">
        <v>2.2139302636187299</v>
      </c>
      <c r="Q25" t="s">
        <v>4</v>
      </c>
      <c r="R25" s="1">
        <v>24.9</v>
      </c>
      <c r="S25" s="1">
        <v>27</v>
      </c>
      <c r="T25" s="1">
        <f t="shared" si="0"/>
        <v>-2.1000000000000014</v>
      </c>
      <c r="U25">
        <f t="shared" si="1"/>
        <v>2.1000000000000014</v>
      </c>
      <c r="V25">
        <f t="shared" si="2"/>
        <v>11</v>
      </c>
      <c r="W25">
        <f t="shared" si="3"/>
        <v>-11</v>
      </c>
      <c r="X25" t="str">
        <f t="shared" si="4"/>
        <v xml:space="preserve"> </v>
      </c>
      <c r="AA25">
        <v>0.65559999999999996</v>
      </c>
      <c r="AC25">
        <v>0.1023</v>
      </c>
    </row>
    <row r="26" spans="3:29">
      <c r="F26" s="1">
        <v>-10.402933806964199</v>
      </c>
      <c r="G26" s="1">
        <v>1.12471057280664E-5</v>
      </c>
      <c r="H26" s="1">
        <v>-9.4634323172529307</v>
      </c>
      <c r="I26" s="1">
        <v>2.4656910203353002</v>
      </c>
      <c r="J26" s="1">
        <v>-10.1803192261416</v>
      </c>
      <c r="K26" s="1">
        <v>1.2193473007086599</v>
      </c>
      <c r="Q26" t="s">
        <v>5</v>
      </c>
      <c r="R26" s="1">
        <v>3.4699999999999998E-4</v>
      </c>
      <c r="S26" s="1">
        <v>0.84399999999999997</v>
      </c>
      <c r="T26" s="1">
        <f t="shared" si="0"/>
        <v>-0.84365299999999999</v>
      </c>
      <c r="U26">
        <f t="shared" si="1"/>
        <v>0.84365299999999999</v>
      </c>
      <c r="V26">
        <f t="shared" si="2"/>
        <v>10</v>
      </c>
      <c r="W26">
        <f t="shared" si="3"/>
        <v>-10</v>
      </c>
      <c r="X26" t="str">
        <f t="shared" si="4"/>
        <v xml:space="preserve"> </v>
      </c>
      <c r="AA26">
        <v>0</v>
      </c>
      <c r="AC26">
        <v>7.0599999999999996E-2</v>
      </c>
    </row>
    <row r="27" spans="3:29">
      <c r="F27" s="1">
        <v>-10.536390420887599</v>
      </c>
      <c r="G27" s="1">
        <v>2.4870842284617199E-5</v>
      </c>
      <c r="H27" s="1">
        <v>-9.6532142207531102</v>
      </c>
      <c r="I27" s="1">
        <v>2.33849302123717</v>
      </c>
      <c r="J27" s="1">
        <v>-10.5364098166921</v>
      </c>
      <c r="K27" s="1">
        <v>1.7763568394002501E-15</v>
      </c>
      <c r="Q27" t="s">
        <v>6</v>
      </c>
      <c r="R27" s="1">
        <v>3.9199999999999997E-6</v>
      </c>
      <c r="S27" s="1">
        <v>1.6999999999999999E-3</v>
      </c>
      <c r="T27" s="1">
        <f t="shared" si="0"/>
        <v>-1.69608E-3</v>
      </c>
      <c r="U27">
        <f t="shared" si="1"/>
        <v>1.69608E-3</v>
      </c>
      <c r="V27">
        <f t="shared" si="2"/>
        <v>6</v>
      </c>
      <c r="W27">
        <f t="shared" si="3"/>
        <v>-6</v>
      </c>
      <c r="X27" t="str">
        <f t="shared" si="4"/>
        <v xml:space="preserve"> </v>
      </c>
      <c r="AA27">
        <v>0</v>
      </c>
      <c r="AC27">
        <v>0.53029999999999999</v>
      </c>
    </row>
    <row r="28" spans="3:29">
      <c r="F28" s="1" t="s">
        <v>29</v>
      </c>
      <c r="G28" s="1"/>
      <c r="H28" s="1" t="s">
        <v>16</v>
      </c>
      <c r="I28" s="1"/>
      <c r="J28" s="1" t="s">
        <v>206</v>
      </c>
      <c r="K28" s="1"/>
      <c r="Q28" t="s">
        <v>7</v>
      </c>
      <c r="R28" s="1">
        <v>-12200</v>
      </c>
      <c r="S28" s="1">
        <v>-5910</v>
      </c>
      <c r="T28" s="1">
        <f t="shared" si="0"/>
        <v>-6290</v>
      </c>
      <c r="U28">
        <f t="shared" si="1"/>
        <v>6290</v>
      </c>
      <c r="V28">
        <f t="shared" si="2"/>
        <v>13</v>
      </c>
      <c r="W28">
        <f t="shared" si="3"/>
        <v>-13</v>
      </c>
      <c r="X28" t="str">
        <f t="shared" si="4"/>
        <v xml:space="preserve"> </v>
      </c>
      <c r="AA28">
        <v>7.0000000000000001E-3</v>
      </c>
      <c r="AC28">
        <v>6.3500000000000001E-2</v>
      </c>
    </row>
    <row r="29" spans="3:29">
      <c r="F29" s="1" t="s">
        <v>38</v>
      </c>
      <c r="G29" s="1" t="s">
        <v>39</v>
      </c>
      <c r="H29" s="1" t="s">
        <v>38</v>
      </c>
      <c r="I29" s="1" t="s">
        <v>39</v>
      </c>
      <c r="J29" s="1"/>
      <c r="K29" s="1"/>
      <c r="Q29" t="s">
        <v>8</v>
      </c>
      <c r="R29" s="1">
        <v>3.4200000000000002E-7</v>
      </c>
      <c r="S29" s="1">
        <v>2.19</v>
      </c>
      <c r="T29" s="1">
        <f t="shared" si="0"/>
        <v>-2.1899996580000001</v>
      </c>
      <c r="U29">
        <f t="shared" si="1"/>
        <v>2.1899996580000001</v>
      </c>
      <c r="V29">
        <f t="shared" si="2"/>
        <v>12</v>
      </c>
      <c r="W29">
        <f t="shared" si="3"/>
        <v>-12</v>
      </c>
      <c r="X29" t="str">
        <f t="shared" si="4"/>
        <v xml:space="preserve"> </v>
      </c>
    </row>
    <row r="30" spans="3:29">
      <c r="E30">
        <v>1</v>
      </c>
      <c r="F30" s="1">
        <v>0</v>
      </c>
      <c r="G30" s="1">
        <v>0</v>
      </c>
      <c r="H30" s="1">
        <v>4.7761381074931002E-10</v>
      </c>
      <c r="I30" s="1">
        <v>1.41568208547857E-10</v>
      </c>
      <c r="J30" s="1">
        <v>1.66434886525597E-178</v>
      </c>
      <c r="K30" s="1">
        <v>0</v>
      </c>
      <c r="Q30" t="s">
        <v>9</v>
      </c>
      <c r="R30" s="1">
        <v>8.8800000000000003E-16</v>
      </c>
      <c r="S30" s="1">
        <v>1.0300000000000001E-3</v>
      </c>
      <c r="T30" s="1">
        <f t="shared" si="0"/>
        <v>-1.0299999999991121E-3</v>
      </c>
      <c r="U30">
        <f t="shared" si="1"/>
        <v>1.0299999999991121E-3</v>
      </c>
      <c r="V30">
        <f t="shared" si="2"/>
        <v>4</v>
      </c>
      <c r="W30">
        <f t="shared" si="3"/>
        <v>-4</v>
      </c>
      <c r="X30" t="str">
        <f t="shared" si="4"/>
        <v xml:space="preserve"> </v>
      </c>
    </row>
    <row r="31" spans="3:29">
      <c r="E31">
        <v>2</v>
      </c>
      <c r="F31" s="1">
        <v>0</v>
      </c>
      <c r="G31" s="1">
        <v>0</v>
      </c>
      <c r="H31" s="1">
        <v>6.0861178857319504E-6</v>
      </c>
      <c r="I31" s="1">
        <v>1.43607517211796E-6</v>
      </c>
      <c r="J31" s="1">
        <v>9.0865094057060698E-100</v>
      </c>
      <c r="K31" s="1">
        <v>2.5370620103302701E-99</v>
      </c>
      <c r="Q31" t="s">
        <v>10</v>
      </c>
      <c r="R31" s="1">
        <v>0</v>
      </c>
      <c r="S31" s="1">
        <v>4.7600000000000003E-3</v>
      </c>
      <c r="T31" s="1">
        <f t="shared" si="0"/>
        <v>-4.7600000000000003E-3</v>
      </c>
      <c r="U31">
        <f t="shared" si="1"/>
        <v>4.7600000000000003E-3</v>
      </c>
      <c r="V31">
        <f t="shared" si="2"/>
        <v>7</v>
      </c>
      <c r="W31">
        <f t="shared" si="3"/>
        <v>-7</v>
      </c>
      <c r="X31" t="str">
        <f t="shared" si="4"/>
        <v xml:space="preserve"> </v>
      </c>
    </row>
    <row r="32" spans="3:29">
      <c r="E32">
        <v>3</v>
      </c>
      <c r="F32" s="1">
        <v>0</v>
      </c>
      <c r="G32" s="1">
        <v>0</v>
      </c>
      <c r="H32" s="1">
        <v>7.8540611751458795E-10</v>
      </c>
      <c r="I32" s="1">
        <v>3.2658439868151399E-10</v>
      </c>
      <c r="J32" s="1">
        <v>3.48144274092624E-84</v>
      </c>
      <c r="K32" s="1">
        <v>1.8440952751506998E-83</v>
      </c>
      <c r="Q32" t="s">
        <v>11</v>
      </c>
      <c r="R32" s="1">
        <v>4.2799999999999997E-6</v>
      </c>
      <c r="S32" s="1">
        <v>4.8300000000000003E-2</v>
      </c>
      <c r="T32" s="1">
        <f t="shared" si="0"/>
        <v>-4.829572E-2</v>
      </c>
      <c r="U32">
        <f t="shared" si="1"/>
        <v>4.829572E-2</v>
      </c>
      <c r="V32">
        <f t="shared" si="2"/>
        <v>8</v>
      </c>
      <c r="W32">
        <f t="shared" si="3"/>
        <v>-8</v>
      </c>
      <c r="X32" t="str">
        <f t="shared" si="4"/>
        <v xml:space="preserve"> </v>
      </c>
      <c r="Z32" t="s">
        <v>16</v>
      </c>
      <c r="AA32" t="s">
        <v>203</v>
      </c>
    </row>
    <row r="33" spans="5:35">
      <c r="E33">
        <v>4</v>
      </c>
      <c r="F33" s="1">
        <v>0</v>
      </c>
      <c r="G33" s="1">
        <v>0</v>
      </c>
      <c r="H33" s="1">
        <v>1.2379514365405499E-5</v>
      </c>
      <c r="I33" s="1">
        <v>2.2233513462001201E-6</v>
      </c>
      <c r="J33" s="1">
        <v>1.2324074372534399E-55</v>
      </c>
      <c r="K33" s="1">
        <v>6.6876611433271598E-55</v>
      </c>
      <c r="Q33" t="s">
        <v>12</v>
      </c>
      <c r="R33" s="1">
        <v>0.31</v>
      </c>
      <c r="S33" s="1">
        <v>0.59599999999999997</v>
      </c>
      <c r="T33" s="1">
        <f t="shared" si="0"/>
        <v>-0.28599999999999998</v>
      </c>
      <c r="U33">
        <f t="shared" si="1"/>
        <v>0.28599999999999998</v>
      </c>
      <c r="V33">
        <f t="shared" si="2"/>
        <v>9</v>
      </c>
      <c r="W33">
        <f t="shared" si="3"/>
        <v>-9</v>
      </c>
      <c r="X33" t="str">
        <f t="shared" si="4"/>
        <v xml:space="preserve"> </v>
      </c>
    </row>
    <row r="34" spans="5:35">
      <c r="E34">
        <v>5</v>
      </c>
      <c r="F34" s="1">
        <v>4.39721803876572</v>
      </c>
      <c r="G34" s="1">
        <v>0.32742039997765299</v>
      </c>
      <c r="H34" s="1">
        <v>43.3765940038165</v>
      </c>
      <c r="I34" s="1">
        <v>123.13500918368</v>
      </c>
      <c r="J34" s="1">
        <v>5.81222253022875</v>
      </c>
      <c r="K34" s="1">
        <v>0.66445738695133505</v>
      </c>
      <c r="X34">
        <f>SUM(X21:X33)</f>
        <v>7</v>
      </c>
      <c r="Z34">
        <v>0</v>
      </c>
      <c r="AA34">
        <v>0.21479999999999999</v>
      </c>
    </row>
    <row r="35" spans="5:35">
      <c r="E35">
        <v>6</v>
      </c>
      <c r="F35" s="1">
        <v>1.0851063105724401E-2</v>
      </c>
      <c r="G35" s="1">
        <v>3.1096327543283699E-3</v>
      </c>
      <c r="H35" s="1">
        <v>4.5227628397215598E-10</v>
      </c>
      <c r="I35" s="1">
        <v>1.69712435763802E-10</v>
      </c>
      <c r="J35" s="1">
        <v>4.46485922471611E-7</v>
      </c>
      <c r="K35" s="1">
        <v>1.3402269033160601E-7</v>
      </c>
      <c r="X35">
        <f>(T15*(T15+1))/4</f>
        <v>45.5</v>
      </c>
      <c r="Y35" t="s">
        <v>17</v>
      </c>
      <c r="Z35">
        <v>0.22720000000000001</v>
      </c>
      <c r="AA35">
        <v>0.2858</v>
      </c>
    </row>
    <row r="36" spans="5:35">
      <c r="E36">
        <v>7</v>
      </c>
      <c r="F36" s="1">
        <v>9.0665349281028908E-6</v>
      </c>
      <c r="G36" s="1">
        <v>1.0108911611503301E-5</v>
      </c>
      <c r="H36" s="1">
        <v>2.4310086680475801E-3</v>
      </c>
      <c r="I36" s="1">
        <v>1.5038484761728901E-3</v>
      </c>
      <c r="J36" s="1">
        <v>8.7459302725466904E-5</v>
      </c>
      <c r="K36" s="1">
        <v>5.0140006167871001E-5</v>
      </c>
      <c r="X36">
        <f>SQRT((T15*(T15+1)*(2*T15+1))/24)</f>
        <v>14.309088021254185</v>
      </c>
      <c r="Y36" t="s">
        <v>212</v>
      </c>
      <c r="Z36">
        <v>0</v>
      </c>
      <c r="AA36">
        <v>0.1502</v>
      </c>
    </row>
    <row r="37" spans="5:35">
      <c r="E37">
        <v>8</v>
      </c>
      <c r="F37" s="1">
        <v>-3666.2262918676302</v>
      </c>
      <c r="G37" s="1">
        <v>188.11751484812399</v>
      </c>
      <c r="H37" s="1">
        <v>-2962.1526651449999</v>
      </c>
      <c r="I37" s="1">
        <v>339.48481007064498</v>
      </c>
      <c r="J37" s="1">
        <v>-3019.7784709397001</v>
      </c>
      <c r="K37" s="1">
        <v>283.05576282069302</v>
      </c>
      <c r="X37">
        <f>(X34-X35)/X36</f>
        <v>-2.6905977475862568</v>
      </c>
      <c r="Z37">
        <v>0</v>
      </c>
      <c r="AA37">
        <v>0.34429999999999999</v>
      </c>
    </row>
    <row r="38" spans="5:35">
      <c r="E38">
        <v>9</v>
      </c>
      <c r="F38" s="1">
        <v>0</v>
      </c>
      <c r="G38" s="1">
        <v>0</v>
      </c>
      <c r="H38" s="1">
        <v>11.408852933578901</v>
      </c>
      <c r="I38" s="1">
        <v>5.1582713081281604</v>
      </c>
      <c r="J38" s="1">
        <v>0</v>
      </c>
      <c r="K38" s="1">
        <v>0</v>
      </c>
      <c r="Z38">
        <v>0</v>
      </c>
      <c r="AA38">
        <v>4.6100000000000002E-2</v>
      </c>
    </row>
    <row r="39" spans="5:35">
      <c r="E39">
        <v>10</v>
      </c>
      <c r="F39" s="1">
        <v>8.8817841970012504E-16</v>
      </c>
      <c r="G39" s="1">
        <v>0</v>
      </c>
      <c r="H39" s="1">
        <v>0.39630965369041199</v>
      </c>
      <c r="I39" s="1">
        <v>0.78783252615601296</v>
      </c>
      <c r="J39" s="1">
        <v>4.4408920985006301E-15</v>
      </c>
      <c r="K39" s="1">
        <v>0</v>
      </c>
      <c r="Z39">
        <v>0</v>
      </c>
      <c r="AA39">
        <v>0.72119999999999995</v>
      </c>
    </row>
    <row r="40" spans="5:35">
      <c r="E40">
        <v>11</v>
      </c>
      <c r="F40" s="1">
        <v>0</v>
      </c>
      <c r="G40" s="1">
        <v>0</v>
      </c>
      <c r="H40" s="1">
        <v>0.32054887975155399</v>
      </c>
      <c r="I40" s="1">
        <v>0.17983709381392801</v>
      </c>
      <c r="J40" s="1">
        <v>7.1269579506639501E-3</v>
      </c>
      <c r="K40" s="1">
        <v>1.04402465572924E-2</v>
      </c>
      <c r="Z40">
        <v>2.8E-3</v>
      </c>
      <c r="AA40">
        <v>8.1699999999999995E-2</v>
      </c>
    </row>
    <row r="41" spans="5:35">
      <c r="E41">
        <v>12</v>
      </c>
      <c r="F41" s="1">
        <v>0.52479676386894902</v>
      </c>
      <c r="G41" s="1">
        <v>3.5263380435163798E-2</v>
      </c>
      <c r="H41" s="1">
        <v>5.1295749952838596</v>
      </c>
      <c r="I41" s="1">
        <v>2.0220273456308502</v>
      </c>
      <c r="J41" s="1">
        <v>3.8343954512220897E-2</v>
      </c>
      <c r="K41" s="1">
        <v>1.31105717270679E-2</v>
      </c>
      <c r="Q41" s="1" t="s">
        <v>36</v>
      </c>
      <c r="R41" s="1" t="s">
        <v>16</v>
      </c>
      <c r="S41" s="1"/>
      <c r="T41" t="s">
        <v>203</v>
      </c>
      <c r="V41" t="s">
        <v>216</v>
      </c>
      <c r="X41" t="s">
        <v>167</v>
      </c>
    </row>
    <row r="42" spans="5:35">
      <c r="E42">
        <v>13</v>
      </c>
      <c r="F42" s="1">
        <v>0.74446600634425697</v>
      </c>
      <c r="G42" s="1">
        <v>0.18997049552261899</v>
      </c>
      <c r="H42" s="1">
        <v>7.3249108212061797E-4</v>
      </c>
      <c r="I42" s="1">
        <v>2.7875840650198398E-3</v>
      </c>
      <c r="J42" s="1">
        <v>4.8438638263133804E-7</v>
      </c>
      <c r="K42" s="1">
        <v>2.6470459041887702E-7</v>
      </c>
      <c r="Q42" s="1"/>
      <c r="R42" s="1" t="s">
        <v>38</v>
      </c>
      <c r="S42" s="1" t="s">
        <v>214</v>
      </c>
      <c r="T42" t="s">
        <v>215</v>
      </c>
      <c r="U42" t="s">
        <v>214</v>
      </c>
      <c r="V42" t="s">
        <v>215</v>
      </c>
      <c r="W42" t="s">
        <v>214</v>
      </c>
      <c r="X42" t="s">
        <v>215</v>
      </c>
      <c r="Y42" t="s">
        <v>214</v>
      </c>
    </row>
    <row r="43" spans="5:35">
      <c r="E43">
        <v>14</v>
      </c>
      <c r="F43" s="1">
        <v>7.5491987614575597</v>
      </c>
      <c r="G43" s="1">
        <v>4.2569729620342702</v>
      </c>
      <c r="H43" s="1">
        <v>0.99800383779445001</v>
      </c>
      <c r="I43" s="1">
        <v>1.8207844351931799E-16</v>
      </c>
      <c r="J43" s="1">
        <v>3.0275312320023202</v>
      </c>
      <c r="K43" s="1">
        <v>3.2225953836385202</v>
      </c>
      <c r="Q43" s="1" t="s">
        <v>0</v>
      </c>
      <c r="R43" s="1">
        <v>0</v>
      </c>
      <c r="S43" s="1">
        <v>0</v>
      </c>
      <c r="T43">
        <v>0.21479999999999999</v>
      </c>
      <c r="U43">
        <v>0.26629999999999998</v>
      </c>
      <c r="V43">
        <v>3.0000000000000001E-3</v>
      </c>
      <c r="W43">
        <v>2.24E-2</v>
      </c>
      <c r="X43">
        <v>0.75180000000000002</v>
      </c>
      <c r="Y43">
        <v>1</v>
      </c>
      <c r="AA43" t="s">
        <v>36</v>
      </c>
      <c r="AB43" t="s">
        <v>16</v>
      </c>
      <c r="AC43" t="s">
        <v>203</v>
      </c>
      <c r="AD43" t="s">
        <v>216</v>
      </c>
      <c r="AE43" t="s">
        <v>167</v>
      </c>
      <c r="AF43" t="s">
        <v>217</v>
      </c>
      <c r="AG43" t="s">
        <v>218</v>
      </c>
      <c r="AH43" t="s">
        <v>219</v>
      </c>
      <c r="AI43" t="s">
        <v>101</v>
      </c>
    </row>
    <row r="44" spans="5:35">
      <c r="E44">
        <v>15</v>
      </c>
      <c r="F44" s="1">
        <v>8.2167917325734405E-3</v>
      </c>
      <c r="G44" s="1">
        <v>1.5910743508367201E-2</v>
      </c>
      <c r="H44" s="1">
        <v>6.9754111982616904E-4</v>
      </c>
      <c r="I44" s="1">
        <v>3.57976252895508E-4</v>
      </c>
      <c r="J44" s="1">
        <v>3.0426473244222702E-3</v>
      </c>
      <c r="K44" s="1">
        <v>6.91373648512782E-3</v>
      </c>
      <c r="Q44" s="1" t="s">
        <v>1</v>
      </c>
      <c r="R44" s="1">
        <v>0.22720000000000001</v>
      </c>
      <c r="S44" s="1">
        <v>1</v>
      </c>
      <c r="T44">
        <v>0.2858</v>
      </c>
      <c r="U44">
        <v>8.6699999999999999E-2</v>
      </c>
      <c r="V44">
        <v>0</v>
      </c>
      <c r="W44">
        <v>8.3999999999999995E-3</v>
      </c>
      <c r="X44">
        <v>1</v>
      </c>
      <c r="Y44">
        <v>0.48259999999999997</v>
      </c>
      <c r="AA44" t="s">
        <v>0</v>
      </c>
      <c r="AB44" t="s">
        <v>83</v>
      </c>
      <c r="AC44">
        <v>1.83E-4</v>
      </c>
      <c r="AD44">
        <v>0.47267599999999999</v>
      </c>
      <c r="AE44">
        <v>1.83E-4</v>
      </c>
      <c r="AF44">
        <v>1.83E-4</v>
      </c>
      <c r="AG44">
        <v>1.83E-4</v>
      </c>
      <c r="AH44">
        <v>1.83E-4</v>
      </c>
      <c r="AI44">
        <v>1.83E-4</v>
      </c>
    </row>
    <row r="45" spans="5:35">
      <c r="E45">
        <v>16</v>
      </c>
      <c r="F45" s="1">
        <v>-1.03162840534944</v>
      </c>
      <c r="G45" s="1">
        <v>3.5965896414958403E-8</v>
      </c>
      <c r="H45" s="1">
        <v>-1.0316284534898801</v>
      </c>
      <c r="I45" s="1">
        <v>2.43935635247961E-15</v>
      </c>
      <c r="J45" s="1">
        <v>-1.03162845229853</v>
      </c>
      <c r="K45" s="1">
        <v>1.33025134203996E-9</v>
      </c>
      <c r="Q45" t="s">
        <v>2</v>
      </c>
      <c r="R45">
        <v>0</v>
      </c>
      <c r="S45" s="1">
        <v>0</v>
      </c>
      <c r="T45">
        <v>0.1502</v>
      </c>
      <c r="U45">
        <v>0.14360000000000001</v>
      </c>
      <c r="V45">
        <v>2.8899999999999999E-2</v>
      </c>
      <c r="W45">
        <v>3.7400000000000003E-2</v>
      </c>
      <c r="X45">
        <v>1</v>
      </c>
      <c r="Y45">
        <v>1</v>
      </c>
      <c r="AA45" t="s">
        <v>1</v>
      </c>
      <c r="AB45">
        <v>7.2849999999999998E-3</v>
      </c>
      <c r="AC45">
        <v>1.83E-4</v>
      </c>
      <c r="AD45" t="s">
        <v>83</v>
      </c>
      <c r="AE45">
        <v>1.83E-4</v>
      </c>
      <c r="AF45">
        <v>1.83E-4</v>
      </c>
      <c r="AG45">
        <v>1.83E-4</v>
      </c>
      <c r="AH45">
        <v>1.83E-4</v>
      </c>
      <c r="AI45">
        <v>1.83E-4</v>
      </c>
    </row>
    <row r="46" spans="5:35">
      <c r="E46">
        <v>17</v>
      </c>
      <c r="F46" s="1">
        <v>0.40280800024774799</v>
      </c>
      <c r="G46" s="1">
        <v>3.8167665757984702E-3</v>
      </c>
      <c r="H46" s="1">
        <v>0.39788735772974099</v>
      </c>
      <c r="I46" s="1">
        <v>5.1768734905103404E-15</v>
      </c>
      <c r="J46" s="1">
        <v>0.39788749092143399</v>
      </c>
      <c r="K46" s="1">
        <v>1.77057877303635E-7</v>
      </c>
      <c r="Q46" t="s">
        <v>3</v>
      </c>
      <c r="R46">
        <v>0</v>
      </c>
      <c r="S46" s="1">
        <v>0.65559999999999996</v>
      </c>
      <c r="T46">
        <v>0.34429999999999999</v>
      </c>
      <c r="U46">
        <v>0.1023</v>
      </c>
      <c r="V46">
        <v>0.18210000000000001</v>
      </c>
      <c r="W46">
        <v>9.8100000000000007E-2</v>
      </c>
      <c r="X46">
        <v>0.90590000000000004</v>
      </c>
      <c r="Y46">
        <v>1</v>
      </c>
      <c r="AA46" t="s">
        <v>2</v>
      </c>
      <c r="AB46" t="s">
        <v>83</v>
      </c>
      <c r="AC46">
        <v>1.83E-4</v>
      </c>
      <c r="AD46">
        <v>1.83E-4</v>
      </c>
      <c r="AE46">
        <v>1.83E-4</v>
      </c>
      <c r="AF46">
        <v>5.8299999999999997E-4</v>
      </c>
      <c r="AG46">
        <v>1.83E-4</v>
      </c>
      <c r="AH46">
        <v>1.83E-4</v>
      </c>
      <c r="AI46">
        <v>1.83E-4</v>
      </c>
    </row>
    <row r="47" spans="5:35">
      <c r="E47">
        <v>18</v>
      </c>
      <c r="F47" s="1">
        <v>5.7000001700063097</v>
      </c>
      <c r="G47" s="1">
        <v>8.2384720793799193</v>
      </c>
      <c r="H47" s="1">
        <v>3.0000000000000102</v>
      </c>
      <c r="I47" s="1">
        <v>4.4264049422104503E-14</v>
      </c>
      <c r="J47" s="1">
        <v>3.0000010188809498</v>
      </c>
      <c r="K47" s="1">
        <v>1.11041037290383E-6</v>
      </c>
      <c r="Q47" t="s">
        <v>4</v>
      </c>
      <c r="R47">
        <v>0</v>
      </c>
      <c r="S47" s="1">
        <v>0</v>
      </c>
      <c r="T47">
        <v>4.6100000000000002E-2</v>
      </c>
      <c r="U47">
        <v>7.0599999999999996E-2</v>
      </c>
      <c r="V47">
        <v>0</v>
      </c>
      <c r="W47">
        <v>0</v>
      </c>
      <c r="X47">
        <v>1</v>
      </c>
      <c r="Y47">
        <v>1</v>
      </c>
      <c r="AA47" t="s">
        <v>3</v>
      </c>
      <c r="AB47" t="s">
        <v>83</v>
      </c>
      <c r="AC47">
        <v>1.83E-4</v>
      </c>
      <c r="AD47">
        <v>1.4019E-2</v>
      </c>
      <c r="AE47">
        <v>1.83E-4</v>
      </c>
      <c r="AF47">
        <v>3.1209000000000001E-2</v>
      </c>
      <c r="AG47">
        <v>1.83E-4</v>
      </c>
      <c r="AH47">
        <v>4.4000000000000002E-4</v>
      </c>
      <c r="AI47">
        <v>1.83E-4</v>
      </c>
    </row>
    <row r="48" spans="5:35">
      <c r="E48">
        <v>19</v>
      </c>
      <c r="F48" s="1">
        <v>-3.8557417648798999</v>
      </c>
      <c r="G48" s="1">
        <v>2.62383106405471E-3</v>
      </c>
      <c r="H48" s="1">
        <v>-3.86278214782075</v>
      </c>
      <c r="I48" s="1">
        <v>5.8805331266705198E-15</v>
      </c>
      <c r="J48" s="1">
        <v>-3.8622547822611901</v>
      </c>
      <c r="K48" s="1">
        <v>1.9991365496372401E-3</v>
      </c>
      <c r="Q48" t="s">
        <v>5</v>
      </c>
      <c r="R48">
        <v>0</v>
      </c>
      <c r="S48">
        <v>0</v>
      </c>
      <c r="T48">
        <v>0.72119999999999995</v>
      </c>
      <c r="U48">
        <v>0.53029999999999999</v>
      </c>
      <c r="V48">
        <v>0.39439999999999997</v>
      </c>
      <c r="W48">
        <v>0.23280000000000001</v>
      </c>
      <c r="X48">
        <v>1</v>
      </c>
      <c r="Y48">
        <v>1</v>
      </c>
      <c r="AA48" t="s">
        <v>4</v>
      </c>
      <c r="AB48">
        <v>0.85010699999999995</v>
      </c>
      <c r="AC48">
        <v>1.83E-4</v>
      </c>
      <c r="AD48" t="s">
        <v>83</v>
      </c>
      <c r="AE48">
        <v>1.83E-4</v>
      </c>
      <c r="AF48">
        <v>1.83E-4</v>
      </c>
      <c r="AG48">
        <v>1.83E-4</v>
      </c>
      <c r="AH48">
        <v>1.83E-4</v>
      </c>
      <c r="AI48">
        <v>1.83E-4</v>
      </c>
    </row>
    <row r="49" spans="5:35">
      <c r="E49">
        <v>20</v>
      </c>
      <c r="F49" s="1">
        <v>-3.1523085617433901</v>
      </c>
      <c r="G49" s="1">
        <v>4.6492290738470901E-2</v>
      </c>
      <c r="H49" s="1">
        <v>-3.2228318062133501</v>
      </c>
      <c r="I49" s="1">
        <v>4.5105552420013198E-2</v>
      </c>
      <c r="J49" s="1">
        <v>-3.23750019499328</v>
      </c>
      <c r="K49" s="1">
        <v>6.2929334139706306E-2</v>
      </c>
      <c r="Q49" t="s">
        <v>6</v>
      </c>
      <c r="R49">
        <v>2.8E-3</v>
      </c>
      <c r="S49">
        <v>7.0000000000000001E-3</v>
      </c>
      <c r="T49">
        <v>8.1699999999999995E-2</v>
      </c>
      <c r="U49">
        <v>6.3500000000000001E-2</v>
      </c>
      <c r="V49">
        <v>1.6999999999999999E-3</v>
      </c>
      <c r="W49">
        <v>5.7999999999999996E-3</v>
      </c>
      <c r="X49">
        <v>1</v>
      </c>
      <c r="Y49">
        <v>1</v>
      </c>
      <c r="AA49" t="s">
        <v>5</v>
      </c>
      <c r="AB49" t="s">
        <v>83</v>
      </c>
      <c r="AC49">
        <v>1.83E-4</v>
      </c>
      <c r="AD49">
        <v>1.83E-4</v>
      </c>
      <c r="AE49">
        <v>1.83E-4</v>
      </c>
      <c r="AF49">
        <v>1.83E-4</v>
      </c>
      <c r="AG49">
        <v>1.83E-4</v>
      </c>
      <c r="AH49">
        <v>1.83E-4</v>
      </c>
      <c r="AI49">
        <v>1.83E-4</v>
      </c>
    </row>
    <row r="50" spans="5:35">
      <c r="E50">
        <v>21</v>
      </c>
      <c r="F50" s="1">
        <v>-4.5198419783900299</v>
      </c>
      <c r="G50" s="1">
        <v>1.0236386937567299</v>
      </c>
      <c r="H50" s="1">
        <v>-9.3080901284933404</v>
      </c>
      <c r="I50" s="1">
        <v>1.9220500486490899</v>
      </c>
      <c r="J50" s="1">
        <v>-9.6446970654741193</v>
      </c>
      <c r="K50" s="1">
        <v>1.5508825786765701</v>
      </c>
      <c r="Q50" t="s">
        <v>36</v>
      </c>
      <c r="R50" t="s">
        <v>217</v>
      </c>
      <c r="T50" t="s">
        <v>218</v>
      </c>
      <c r="V50" t="s">
        <v>219</v>
      </c>
      <c r="X50" t="s">
        <v>101</v>
      </c>
      <c r="AA50" t="s">
        <v>6</v>
      </c>
      <c r="AB50">
        <v>0.47267599999999999</v>
      </c>
      <c r="AC50">
        <v>1.83E-4</v>
      </c>
      <c r="AD50">
        <v>0.67758499999999999</v>
      </c>
      <c r="AE50">
        <v>1.83E-4</v>
      </c>
      <c r="AF50">
        <v>5.8299999999999997E-4</v>
      </c>
      <c r="AG50" t="s">
        <v>83</v>
      </c>
      <c r="AH50">
        <v>1.83E-4</v>
      </c>
      <c r="AI50">
        <v>1.83E-4</v>
      </c>
    </row>
    <row r="51" spans="5:35">
      <c r="E51">
        <v>22</v>
      </c>
      <c r="F51" s="1">
        <v>-4.97787233226176</v>
      </c>
      <c r="G51" s="1">
        <v>1.50978145793909</v>
      </c>
      <c r="H51" s="1">
        <v>-9.5198058412966802</v>
      </c>
      <c r="I51" s="1">
        <v>2.0085255665186801</v>
      </c>
      <c r="J51" s="1">
        <v>-10.226888055803199</v>
      </c>
      <c r="K51" s="1">
        <v>0.96292324831917597</v>
      </c>
      <c r="R51" t="s">
        <v>215</v>
      </c>
      <c r="S51" t="s">
        <v>214</v>
      </c>
      <c r="T51" t="s">
        <v>215</v>
      </c>
      <c r="U51" t="s">
        <v>214</v>
      </c>
      <c r="V51" t="s">
        <v>215</v>
      </c>
      <c r="W51" t="s">
        <v>214</v>
      </c>
      <c r="X51" t="s">
        <v>215</v>
      </c>
      <c r="Y51" t="s">
        <v>214</v>
      </c>
      <c r="AA51" t="s">
        <v>7</v>
      </c>
      <c r="AB51">
        <v>1.83E-4</v>
      </c>
      <c r="AC51">
        <v>1.83E-4</v>
      </c>
      <c r="AD51">
        <v>1.83E-4</v>
      </c>
      <c r="AE51" t="s">
        <v>83</v>
      </c>
      <c r="AF51">
        <v>1.83E-4</v>
      </c>
      <c r="AG51">
        <v>1.83E-4</v>
      </c>
      <c r="AH51">
        <v>1.83E-4</v>
      </c>
      <c r="AI51">
        <v>1.83E-4</v>
      </c>
    </row>
    <row r="52" spans="5:35">
      <c r="E52">
        <v>23</v>
      </c>
      <c r="F52" s="1">
        <v>-4.5897952022518602</v>
      </c>
      <c r="G52" s="1">
        <v>1.76713142554126</v>
      </c>
      <c r="H52" s="1">
        <v>-10.3577177141721</v>
      </c>
      <c r="I52" s="1">
        <v>0.97873695387875204</v>
      </c>
      <c r="J52" s="1">
        <v>-10.355932110993701</v>
      </c>
      <c r="K52" s="1">
        <v>0.98730857175643805</v>
      </c>
      <c r="Q52" t="s">
        <v>0</v>
      </c>
      <c r="R52">
        <v>2.4E-2</v>
      </c>
      <c r="S52">
        <v>3.8800000000000001E-2</v>
      </c>
      <c r="T52">
        <v>1</v>
      </c>
      <c r="U52">
        <v>0.39900000000000002</v>
      </c>
      <c r="V52">
        <v>0.14069999999999999</v>
      </c>
      <c r="W52">
        <v>8.4500000000000006E-2</v>
      </c>
      <c r="X52">
        <v>0.34849999999999998</v>
      </c>
      <c r="Y52">
        <v>0.37140000000000001</v>
      </c>
      <c r="AA52" t="s">
        <v>8</v>
      </c>
      <c r="AB52">
        <v>1.7060000000000001E-3</v>
      </c>
      <c r="AC52">
        <v>5.7949999999999998E-3</v>
      </c>
      <c r="AD52" t="s">
        <v>83</v>
      </c>
      <c r="AE52">
        <v>2.4600000000000002E-4</v>
      </c>
      <c r="AF52">
        <v>1.83E-4</v>
      </c>
      <c r="AG52">
        <v>1.83E-4</v>
      </c>
      <c r="AH52">
        <v>1.83E-4</v>
      </c>
      <c r="AI52">
        <v>1.83E-4</v>
      </c>
    </row>
    <row r="53" spans="5:35">
      <c r="F53" s="1" t="s">
        <v>204</v>
      </c>
      <c r="G53" s="1"/>
      <c r="H53" s="1" t="s">
        <v>205</v>
      </c>
      <c r="I53" s="1"/>
      <c r="J53" s="1" t="s">
        <v>18</v>
      </c>
      <c r="K53" s="1"/>
      <c r="Q53" t="s">
        <v>1</v>
      </c>
      <c r="R53">
        <v>0.53939999999999999</v>
      </c>
      <c r="S53">
        <v>0.3095</v>
      </c>
      <c r="T53">
        <v>0.51519999999999999</v>
      </c>
      <c r="U53">
        <v>0.1338</v>
      </c>
      <c r="V53">
        <v>0.30640000000000001</v>
      </c>
      <c r="W53">
        <v>0</v>
      </c>
      <c r="X53">
        <v>0.41720000000000002</v>
      </c>
      <c r="Y53">
        <v>7.6399999999999996E-2</v>
      </c>
      <c r="AA53" t="s">
        <v>9</v>
      </c>
      <c r="AB53">
        <v>1.83E-4</v>
      </c>
      <c r="AC53">
        <v>1.83E-4</v>
      </c>
      <c r="AD53" t="s">
        <v>83</v>
      </c>
      <c r="AE53">
        <v>1.83E-4</v>
      </c>
      <c r="AF53">
        <v>1.83E-4</v>
      </c>
      <c r="AG53">
        <v>1.83E-4</v>
      </c>
      <c r="AH53">
        <v>1.83E-4</v>
      </c>
      <c r="AI53">
        <v>1.83E-4</v>
      </c>
    </row>
    <row r="54" spans="5:35">
      <c r="F54" s="1" t="s">
        <v>38</v>
      </c>
      <c r="G54" s="1" t="s">
        <v>39</v>
      </c>
      <c r="H54" s="1" t="s">
        <v>38</v>
      </c>
      <c r="I54" s="1" t="s">
        <v>39</v>
      </c>
      <c r="J54" s="1" t="s">
        <v>38</v>
      </c>
      <c r="K54" s="1" t="s">
        <v>39</v>
      </c>
      <c r="Q54" t="s">
        <v>2</v>
      </c>
      <c r="R54">
        <v>3.3999999999999998E-3</v>
      </c>
      <c r="S54">
        <v>8.0000000000000004E-4</v>
      </c>
      <c r="T54">
        <v>0.2049</v>
      </c>
      <c r="U54">
        <v>5.0799999999999998E-2</v>
      </c>
      <c r="V54">
        <v>4.19E-2</v>
      </c>
      <c r="W54">
        <v>7.9000000000000008E-3</v>
      </c>
      <c r="X54">
        <v>0.10489999999999999</v>
      </c>
      <c r="Y54">
        <v>3.6200000000000003E-2</v>
      </c>
      <c r="AA54" t="s">
        <v>10</v>
      </c>
      <c r="AB54" t="s">
        <v>83</v>
      </c>
      <c r="AC54">
        <v>1.83E-4</v>
      </c>
      <c r="AD54">
        <v>1.83E-4</v>
      </c>
      <c r="AE54">
        <v>1.83E-4</v>
      </c>
      <c r="AF54">
        <v>1.83E-4</v>
      </c>
      <c r="AG54">
        <v>1.83E-4</v>
      </c>
      <c r="AH54">
        <v>1.83E-4</v>
      </c>
      <c r="AI54">
        <v>1.83E-4</v>
      </c>
    </row>
    <row r="55" spans="5:35">
      <c r="F55" s="1">
        <v>1.44551265764528E-8</v>
      </c>
      <c r="G55" s="1">
        <v>2.1207951882286198E-8</v>
      </c>
      <c r="H55" s="1">
        <v>2.97264537760933E-42</v>
      </c>
      <c r="I55" s="1">
        <v>2.7016277634683801E-42</v>
      </c>
      <c r="J55" s="1">
        <v>0</v>
      </c>
      <c r="K55" s="1">
        <v>0</v>
      </c>
      <c r="Q55" t="s">
        <v>3</v>
      </c>
      <c r="R55">
        <v>0.15709999999999999</v>
      </c>
      <c r="S55">
        <v>0.2651</v>
      </c>
      <c r="T55">
        <v>1</v>
      </c>
      <c r="U55">
        <v>0.2571</v>
      </c>
      <c r="V55">
        <v>0.28820000000000001</v>
      </c>
      <c r="W55">
        <v>0</v>
      </c>
      <c r="X55">
        <v>0.69589999999999996</v>
      </c>
      <c r="Y55">
        <v>1.7399999999999999E-2</v>
      </c>
      <c r="AA55" t="s">
        <v>11</v>
      </c>
      <c r="AB55" t="s">
        <v>83</v>
      </c>
      <c r="AC55">
        <v>1.83E-4</v>
      </c>
      <c r="AD55">
        <v>1.83E-4</v>
      </c>
      <c r="AE55">
        <v>1.83E-4</v>
      </c>
      <c r="AF55">
        <v>4.4000000000000002E-4</v>
      </c>
      <c r="AG55" s="1">
        <v>8.7399999999999997E-5</v>
      </c>
      <c r="AH55">
        <v>1.83E-4</v>
      </c>
      <c r="AI55">
        <v>1.83E-4</v>
      </c>
    </row>
    <row r="56" spans="5:35">
      <c r="F56" s="1">
        <v>1.0040043171951E-5</v>
      </c>
      <c r="G56" s="1">
        <v>6.47053398151846E-6</v>
      </c>
      <c r="H56" s="1">
        <v>1.44157609862463E-24</v>
      </c>
      <c r="I56" s="1">
        <v>5.2857120844785004E-25</v>
      </c>
      <c r="J56" s="1">
        <v>0</v>
      </c>
      <c r="K56" s="1">
        <v>0</v>
      </c>
      <c r="Q56" t="s">
        <v>4</v>
      </c>
      <c r="R56">
        <v>3.0999999999999999E-3</v>
      </c>
      <c r="S56">
        <v>5.4000000000000003E-3</v>
      </c>
      <c r="T56">
        <v>0.70489999999999997</v>
      </c>
      <c r="U56">
        <v>0.48649999999999999</v>
      </c>
      <c r="V56">
        <v>9.4999999999999998E-3</v>
      </c>
      <c r="W56">
        <v>5.3E-3</v>
      </c>
      <c r="X56">
        <v>0.1056</v>
      </c>
      <c r="Y56">
        <v>8.3599999999999994E-2</v>
      </c>
      <c r="AA56" t="s">
        <v>12</v>
      </c>
      <c r="AB56" t="s">
        <v>83</v>
      </c>
      <c r="AC56">
        <v>1.83E-4</v>
      </c>
      <c r="AD56">
        <v>1.83E-4</v>
      </c>
      <c r="AE56">
        <v>1.83E-4</v>
      </c>
      <c r="AF56">
        <v>1.83E-4</v>
      </c>
      <c r="AG56" s="1">
        <v>6.3899999999999995E-5</v>
      </c>
      <c r="AH56">
        <v>1.83E-4</v>
      </c>
      <c r="AI56">
        <v>1.83E-4</v>
      </c>
    </row>
    <row r="57" spans="5:35">
      <c r="F57" s="1">
        <v>1.92343813879313E-3</v>
      </c>
      <c r="G57" s="1">
        <v>1.6587353608185399E-3</v>
      </c>
      <c r="H57" s="1">
        <v>0.183104002051663</v>
      </c>
      <c r="I57" s="1">
        <v>6.3470820961653004E-2</v>
      </c>
      <c r="J57" s="1">
        <v>0</v>
      </c>
      <c r="K57" s="1">
        <v>0</v>
      </c>
      <c r="Q57" t="s">
        <v>5</v>
      </c>
      <c r="R57">
        <v>1.5299999999999999E-2</v>
      </c>
      <c r="S57">
        <v>5.6099999999999997E-2</v>
      </c>
      <c r="T57">
        <v>0.754</v>
      </c>
      <c r="U57">
        <v>0.30969999999999998</v>
      </c>
      <c r="V57">
        <v>4.1000000000000002E-2</v>
      </c>
      <c r="W57">
        <v>2.23E-2</v>
      </c>
      <c r="X57">
        <v>0.18920000000000001</v>
      </c>
      <c r="Y57">
        <v>0.30230000000000001</v>
      </c>
      <c r="AA57" t="s">
        <v>13</v>
      </c>
      <c r="AB57">
        <v>0.10410999999999999</v>
      </c>
      <c r="AC57">
        <v>4.5155000000000001E-2</v>
      </c>
      <c r="AD57">
        <v>0.79056599999999999</v>
      </c>
      <c r="AE57">
        <v>1.83E-4</v>
      </c>
      <c r="AF57" t="s">
        <v>83</v>
      </c>
      <c r="AG57">
        <v>4.4000000000000002E-4</v>
      </c>
      <c r="AH57">
        <v>4.4000000000000002E-4</v>
      </c>
      <c r="AI57">
        <v>1.83E-4</v>
      </c>
    </row>
    <row r="58" spans="5:35">
      <c r="F58" s="1">
        <v>3.2762818659656202E-3</v>
      </c>
      <c r="G58" s="1">
        <v>1.5545625281255899E-3</v>
      </c>
      <c r="H58" s="1">
        <v>1.84070740171225E-7</v>
      </c>
      <c r="I58" s="1">
        <v>5.9301744100706899E-8</v>
      </c>
      <c r="J58" s="1">
        <v>0</v>
      </c>
      <c r="K58" s="1">
        <v>0</v>
      </c>
      <c r="Q58" t="s">
        <v>6</v>
      </c>
      <c r="R58">
        <v>1.38E-2</v>
      </c>
      <c r="S58">
        <v>1.4E-2</v>
      </c>
      <c r="T58">
        <v>0</v>
      </c>
      <c r="U58">
        <v>0</v>
      </c>
      <c r="V58">
        <v>4.4499999999999998E-2</v>
      </c>
      <c r="W58">
        <v>2.7400000000000001E-2</v>
      </c>
      <c r="X58">
        <v>0.36249999999999999</v>
      </c>
      <c r="Y58">
        <v>0.15029999999999999</v>
      </c>
      <c r="AA58" t="s">
        <v>14</v>
      </c>
      <c r="AB58" t="s">
        <v>83</v>
      </c>
      <c r="AC58">
        <v>2.202E-3</v>
      </c>
      <c r="AD58">
        <v>0.47250900000000001</v>
      </c>
      <c r="AE58">
        <v>1.83E-4</v>
      </c>
      <c r="AF58">
        <v>0.21229400000000001</v>
      </c>
      <c r="AG58">
        <v>1.83E-4</v>
      </c>
      <c r="AH58">
        <v>1.83E-4</v>
      </c>
      <c r="AI58">
        <v>1.83E-4</v>
      </c>
    </row>
    <row r="59" spans="5:35">
      <c r="F59" s="1">
        <v>4.7844362493032504</v>
      </c>
      <c r="G59" s="1">
        <v>2.8766632192162098</v>
      </c>
      <c r="H59" s="1">
        <v>1.2724749266186199</v>
      </c>
      <c r="I59" s="1">
        <v>1.05137758928576</v>
      </c>
      <c r="J59" s="1">
        <v>4.9868855736659103</v>
      </c>
      <c r="K59" s="1">
        <v>0.299442402111049</v>
      </c>
      <c r="Q59" t="s">
        <v>36</v>
      </c>
      <c r="R59" t="s">
        <v>16</v>
      </c>
      <c r="T59" t="s">
        <v>203</v>
      </c>
      <c r="V59" t="s">
        <v>216</v>
      </c>
      <c r="X59" t="s">
        <v>167</v>
      </c>
      <c r="AA59" t="s">
        <v>15</v>
      </c>
      <c r="AB59">
        <v>5.8299999999999997E-4</v>
      </c>
      <c r="AC59">
        <v>1.83E-4</v>
      </c>
      <c r="AD59" t="s">
        <v>83</v>
      </c>
      <c r="AE59">
        <v>1.83E-4</v>
      </c>
      <c r="AF59">
        <v>1.83E-4</v>
      </c>
      <c r="AG59">
        <v>1.83E-4</v>
      </c>
      <c r="AH59">
        <v>1.83E-4</v>
      </c>
      <c r="AI59">
        <v>1.83E-4</v>
      </c>
    </row>
    <row r="60" spans="5:35">
      <c r="F60" s="1">
        <v>1.27585814681465E-8</v>
      </c>
      <c r="G60" s="1">
        <v>1.09886685521812E-8</v>
      </c>
      <c r="H60" s="1">
        <v>0</v>
      </c>
      <c r="I60" s="1">
        <v>0</v>
      </c>
      <c r="J60" s="1">
        <v>6.56276689407675E-13</v>
      </c>
      <c r="K60" s="1">
        <v>7.2994449393618701E-13</v>
      </c>
      <c r="R60" t="s">
        <v>215</v>
      </c>
      <c r="S60" t="s">
        <v>214</v>
      </c>
      <c r="T60" t="s">
        <v>215</v>
      </c>
      <c r="U60" t="s">
        <v>214</v>
      </c>
      <c r="V60" t="s">
        <v>215</v>
      </c>
      <c r="W60" t="s">
        <v>214</v>
      </c>
      <c r="X60" t="s">
        <v>215</v>
      </c>
      <c r="Y60" t="s">
        <v>214</v>
      </c>
      <c r="AA60" t="s">
        <v>199</v>
      </c>
      <c r="AB60" t="s">
        <v>83</v>
      </c>
      <c r="AC60">
        <v>7.6900000000000004E-4</v>
      </c>
      <c r="AD60">
        <v>0.57074999999999998</v>
      </c>
      <c r="AE60">
        <v>1.83E-4</v>
      </c>
      <c r="AF60">
        <v>3.7635000000000002E-2</v>
      </c>
      <c r="AG60">
        <v>1.83E-4</v>
      </c>
      <c r="AH60">
        <v>3.3E-4</v>
      </c>
      <c r="AI60">
        <v>1.83E-4</v>
      </c>
    </row>
    <row r="61" spans="5:35">
      <c r="F61" s="1">
        <v>2.5527904503318098E-4</v>
      </c>
      <c r="G61" s="1">
        <v>1.3981123057069E-4</v>
      </c>
      <c r="H61" s="1">
        <v>1.9336720976699899E-3</v>
      </c>
      <c r="I61" s="1">
        <v>7.1633670039043405E-4</v>
      </c>
      <c r="J61" s="1">
        <v>1.4097551225027E-4</v>
      </c>
      <c r="K61" s="1">
        <v>1.10424828827875E-4</v>
      </c>
      <c r="Q61" t="s">
        <v>7</v>
      </c>
      <c r="R61">
        <v>1</v>
      </c>
      <c r="S61">
        <v>7.1000000000000004E-3</v>
      </c>
      <c r="T61">
        <v>1</v>
      </c>
      <c r="U61">
        <v>9.4000000000000004E-3</v>
      </c>
      <c r="V61">
        <v>1</v>
      </c>
      <c r="W61">
        <v>2.5999999999999999E-3</v>
      </c>
      <c r="X61">
        <v>0</v>
      </c>
      <c r="Y61">
        <v>1</v>
      </c>
      <c r="AA61" t="s">
        <v>200</v>
      </c>
      <c r="AB61">
        <v>0.14046500000000001</v>
      </c>
      <c r="AC61">
        <v>2.8270000000000001E-3</v>
      </c>
      <c r="AD61">
        <v>2.5748E-2</v>
      </c>
      <c r="AE61">
        <v>1.83E-4</v>
      </c>
      <c r="AF61" t="s">
        <v>83</v>
      </c>
      <c r="AG61">
        <v>1.83E-4</v>
      </c>
      <c r="AH61">
        <v>1.83E-4</v>
      </c>
      <c r="AI61">
        <v>1.83E-4</v>
      </c>
    </row>
    <row r="62" spans="5:35">
      <c r="F62" s="1">
        <v>-3913.4703921973601</v>
      </c>
      <c r="G62" s="1">
        <v>156.03750073514999</v>
      </c>
      <c r="H62" s="1">
        <v>-4189.8288727243398</v>
      </c>
      <c r="I62" s="1">
        <v>2.7751282380392199E-12</v>
      </c>
      <c r="J62" s="1">
        <v>-4106.92203849409</v>
      </c>
      <c r="K62" s="1">
        <v>112.790148214807</v>
      </c>
      <c r="Q62" t="s">
        <v>8</v>
      </c>
      <c r="R62">
        <v>0.4254</v>
      </c>
      <c r="S62">
        <v>0.95020000000000004</v>
      </c>
      <c r="T62">
        <v>0.3548</v>
      </c>
      <c r="U62">
        <v>0.62829999999999997</v>
      </c>
      <c r="V62">
        <v>0</v>
      </c>
      <c r="W62">
        <v>0.32900000000000001</v>
      </c>
      <c r="X62">
        <v>0.61550000000000005</v>
      </c>
      <c r="Y62">
        <v>1</v>
      </c>
      <c r="AA62" t="s">
        <v>201</v>
      </c>
      <c r="AB62">
        <v>2.1134E-2</v>
      </c>
      <c r="AC62">
        <v>5.7949999999999998E-3</v>
      </c>
      <c r="AD62">
        <v>1.83E-4</v>
      </c>
      <c r="AE62">
        <v>1.83E-4</v>
      </c>
      <c r="AF62" t="s">
        <v>83</v>
      </c>
      <c r="AG62">
        <v>1.83E-4</v>
      </c>
      <c r="AH62">
        <v>1.83E-4</v>
      </c>
      <c r="AI62">
        <v>1.83E-4</v>
      </c>
    </row>
    <row r="63" spans="5:35">
      <c r="F63" s="1">
        <v>3.9799796141660599</v>
      </c>
      <c r="G63" s="1">
        <v>1.9552315628319601</v>
      </c>
      <c r="H63" s="1">
        <v>0</v>
      </c>
      <c r="I63" s="1">
        <v>0</v>
      </c>
      <c r="J63" s="1">
        <v>0</v>
      </c>
      <c r="K63" s="1">
        <v>0</v>
      </c>
      <c r="Q63" t="s">
        <v>9</v>
      </c>
      <c r="R63">
        <v>5.9799999999999999E-2</v>
      </c>
      <c r="S63">
        <v>0.52790000000000004</v>
      </c>
      <c r="T63">
        <v>0.5917</v>
      </c>
      <c r="U63">
        <v>0.97829999999999995</v>
      </c>
      <c r="V63">
        <v>0</v>
      </c>
      <c r="W63">
        <v>0</v>
      </c>
      <c r="X63">
        <v>0.94430000000000003</v>
      </c>
      <c r="Y63">
        <v>0.4541</v>
      </c>
    </row>
    <row r="64" spans="5:35">
      <c r="F64" s="1">
        <v>3.3174888560516498E-5</v>
      </c>
      <c r="G64" s="1">
        <v>1.5919744950647899E-5</v>
      </c>
      <c r="H64" s="1">
        <v>4.4408920985006301E-15</v>
      </c>
      <c r="I64" s="1">
        <v>0</v>
      </c>
      <c r="J64" s="1">
        <v>4.4408920985006301E-16</v>
      </c>
      <c r="K64" s="1">
        <v>0</v>
      </c>
      <c r="Q64" t="s">
        <v>10</v>
      </c>
      <c r="R64">
        <v>0</v>
      </c>
      <c r="S64">
        <v>0</v>
      </c>
      <c r="T64">
        <v>0.84809999999999997</v>
      </c>
      <c r="U64">
        <v>0.68269999999999997</v>
      </c>
      <c r="V64">
        <v>1</v>
      </c>
      <c r="W64">
        <v>0.49109999999999998</v>
      </c>
      <c r="X64">
        <v>0.97570000000000001</v>
      </c>
      <c r="Y64">
        <v>1</v>
      </c>
    </row>
    <row r="65" spans="6:25">
      <c r="F65" s="1">
        <v>3.0519578587706198E-2</v>
      </c>
      <c r="G65" s="1">
        <v>1.7585227039226398E-2</v>
      </c>
      <c r="H65" s="1">
        <v>0</v>
      </c>
      <c r="I65" s="1">
        <v>0</v>
      </c>
      <c r="J65" s="1">
        <v>0</v>
      </c>
      <c r="K65" s="1">
        <v>0</v>
      </c>
      <c r="Q65" t="s">
        <v>11</v>
      </c>
      <c r="R65">
        <v>0</v>
      </c>
      <c r="S65">
        <v>0</v>
      </c>
      <c r="T65">
        <v>7.1400000000000005E-2</v>
      </c>
      <c r="U65">
        <v>5.7200000000000001E-2</v>
      </c>
      <c r="V65">
        <v>0</v>
      </c>
      <c r="W65">
        <v>0</v>
      </c>
      <c r="X65">
        <v>1</v>
      </c>
      <c r="Y65">
        <v>1</v>
      </c>
    </row>
    <row r="66" spans="6:25">
      <c r="F66" s="1">
        <v>1.1297529390511899E-2</v>
      </c>
      <c r="G66" s="1">
        <v>2.4688851688543499E-3</v>
      </c>
      <c r="H66" s="1">
        <v>4.12852037170278E-5</v>
      </c>
      <c r="I66" s="1">
        <v>1.7370417084600501E-5</v>
      </c>
      <c r="J66" s="1">
        <v>4.6162531412525701E-4</v>
      </c>
      <c r="K66" s="1">
        <v>1.09066211735795E-3</v>
      </c>
      <c r="Q66" t="s">
        <v>12</v>
      </c>
      <c r="R66">
        <v>0</v>
      </c>
      <c r="S66">
        <v>0</v>
      </c>
      <c r="T66">
        <v>9.6199999999999994E-2</v>
      </c>
      <c r="U66">
        <v>9.11E-2</v>
      </c>
      <c r="V66">
        <v>0</v>
      </c>
      <c r="W66">
        <v>1E-4</v>
      </c>
      <c r="X66">
        <v>1</v>
      </c>
      <c r="Y66">
        <v>1</v>
      </c>
    </row>
    <row r="67" spans="6:25">
      <c r="F67" s="1">
        <v>1.07317871812077E-9</v>
      </c>
      <c r="G67" s="1">
        <v>2.0670697446355099E-9</v>
      </c>
      <c r="H67" s="1">
        <v>1.3497838043956699E-32</v>
      </c>
      <c r="I67" s="1">
        <v>5.5673985137024206E-48</v>
      </c>
      <c r="J67" s="1">
        <v>3.2457053280400099E-3</v>
      </c>
      <c r="K67" s="1">
        <v>1.7777460179910699E-2</v>
      </c>
      <c r="Q67" t="s">
        <v>36</v>
      </c>
      <c r="R67" t="s">
        <v>217</v>
      </c>
      <c r="T67" t="s">
        <v>218</v>
      </c>
      <c r="V67" t="s">
        <v>219</v>
      </c>
      <c r="X67" t="s">
        <v>101</v>
      </c>
    </row>
    <row r="68" spans="6:25">
      <c r="F68" s="1">
        <v>2.5467982790866399</v>
      </c>
      <c r="G68" s="1">
        <v>1.8608896453336099</v>
      </c>
      <c r="H68" s="1">
        <v>0.99800383779445001</v>
      </c>
      <c r="I68" s="1">
        <v>0</v>
      </c>
      <c r="J68" s="1">
        <v>0.99800383779493596</v>
      </c>
      <c r="K68" s="1">
        <v>2.6599165672725E-12</v>
      </c>
      <c r="R68" t="s">
        <v>215</v>
      </c>
      <c r="S68" t="s">
        <v>214</v>
      </c>
      <c r="T68" t="s">
        <v>215</v>
      </c>
      <c r="U68" t="s">
        <v>214</v>
      </c>
      <c r="V68" t="s">
        <v>215</v>
      </c>
      <c r="W68" t="s">
        <v>214</v>
      </c>
      <c r="X68" t="s">
        <v>215</v>
      </c>
      <c r="Y68" t="s">
        <v>214</v>
      </c>
    </row>
    <row r="69" spans="6:25">
      <c r="F69" s="1">
        <v>6.2907564838760998E-4</v>
      </c>
      <c r="G69" s="1">
        <v>1.8698172966621299E-4</v>
      </c>
      <c r="H69" s="1">
        <v>6.3755013299634795E-4</v>
      </c>
      <c r="I69" s="1">
        <v>7.2695163319877202E-5</v>
      </c>
      <c r="J69" s="1">
        <v>4.4691651115599102E-4</v>
      </c>
      <c r="K69" s="1">
        <v>1.82916085228914E-4</v>
      </c>
      <c r="Q69" t="s">
        <v>7</v>
      </c>
      <c r="R69">
        <v>1</v>
      </c>
      <c r="S69">
        <v>2.0999999999999999E-3</v>
      </c>
      <c r="T69">
        <v>1</v>
      </c>
      <c r="U69">
        <v>0</v>
      </c>
      <c r="V69">
        <v>1</v>
      </c>
      <c r="W69">
        <v>8.9999999999999998E-4</v>
      </c>
      <c r="X69">
        <v>1</v>
      </c>
      <c r="Y69">
        <v>1.6000000000000001E-3</v>
      </c>
    </row>
    <row r="70" spans="6:25">
      <c r="F70" s="1">
        <v>-1.0316284534898801</v>
      </c>
      <c r="G70" s="1">
        <v>7.5917356221386498E-16</v>
      </c>
      <c r="H70" s="1">
        <v>-1.0316284534898801</v>
      </c>
      <c r="I70" s="1">
        <v>6.7752154249004401E-16</v>
      </c>
      <c r="J70" s="1">
        <v>-1.0316284003866401</v>
      </c>
      <c r="K70" s="1">
        <v>2.90714106174162E-7</v>
      </c>
      <c r="Q70" t="s">
        <v>8</v>
      </c>
      <c r="R70">
        <v>0.58940000000000003</v>
      </c>
      <c r="S70">
        <v>0.60060000000000002</v>
      </c>
      <c r="T70">
        <v>0.90739999999999998</v>
      </c>
      <c r="U70">
        <v>0.55640000000000001</v>
      </c>
      <c r="V70">
        <v>0.82989999999999997</v>
      </c>
      <c r="W70">
        <v>0.14510000000000001</v>
      </c>
      <c r="X70">
        <v>1</v>
      </c>
      <c r="Y70">
        <v>0</v>
      </c>
    </row>
    <row r="71" spans="6:25">
      <c r="F71" s="1">
        <v>0.39788735773196698</v>
      </c>
      <c r="G71" s="1">
        <v>8.57024904062729E-12</v>
      </c>
      <c r="H71" s="1">
        <v>0.39788735772973799</v>
      </c>
      <c r="I71" s="1">
        <v>0</v>
      </c>
      <c r="J71" s="1">
        <v>0.39788735789958002</v>
      </c>
      <c r="K71" s="1">
        <v>6.0210481380128104E-10</v>
      </c>
      <c r="Q71" t="s">
        <v>9</v>
      </c>
      <c r="R71">
        <v>0.77080000000000004</v>
      </c>
      <c r="S71">
        <v>1</v>
      </c>
      <c r="T71">
        <v>1</v>
      </c>
      <c r="U71">
        <v>0.26960000000000001</v>
      </c>
      <c r="V71">
        <v>0.69369999999999998</v>
      </c>
      <c r="W71">
        <v>0.44490000000000002</v>
      </c>
      <c r="X71">
        <v>0.88639999999999997</v>
      </c>
      <c r="Y71">
        <v>0.29609999999999997</v>
      </c>
    </row>
    <row r="72" spans="6:25">
      <c r="F72" s="1">
        <v>2.9999999999999298</v>
      </c>
      <c r="G72" s="1">
        <v>1.1776379207670899E-14</v>
      </c>
      <c r="H72" s="1">
        <v>2.9999999999999201</v>
      </c>
      <c r="I72" s="1">
        <v>1.8010692508810299E-15</v>
      </c>
      <c r="J72" s="1">
        <v>2.9999999999999201</v>
      </c>
      <c r="K72" s="1">
        <v>1.37990833485505E-15</v>
      </c>
      <c r="Q72" t="s">
        <v>10</v>
      </c>
      <c r="R72">
        <v>3.3399999999999999E-2</v>
      </c>
      <c r="S72">
        <v>0.1125</v>
      </c>
      <c r="T72">
        <v>0.63029999999999997</v>
      </c>
      <c r="U72">
        <v>0.86950000000000005</v>
      </c>
      <c r="V72">
        <v>4.9200000000000001E-2</v>
      </c>
      <c r="W72">
        <v>3.27E-2</v>
      </c>
      <c r="X72">
        <v>0.17280000000000001</v>
      </c>
      <c r="Y72">
        <v>0.19339999999999999</v>
      </c>
    </row>
    <row r="73" spans="6:25">
      <c r="F73" s="1">
        <v>-3.86278214782075</v>
      </c>
      <c r="G73" s="1">
        <v>2.50943941781388E-15</v>
      </c>
      <c r="H73" s="1">
        <v>-3.86278214782075</v>
      </c>
      <c r="I73" s="1">
        <v>2.71008616996018E-15</v>
      </c>
      <c r="J73" s="1">
        <v>-3.86278214782075</v>
      </c>
      <c r="K73" s="1">
        <v>2.71008616996018E-15</v>
      </c>
      <c r="Q73" t="s">
        <v>11</v>
      </c>
      <c r="R73">
        <v>0</v>
      </c>
      <c r="S73">
        <v>0</v>
      </c>
      <c r="T73">
        <v>0.23300000000000001</v>
      </c>
      <c r="U73">
        <v>2.75E-2</v>
      </c>
      <c r="V73">
        <v>1E-4</v>
      </c>
      <c r="W73">
        <v>1E-4</v>
      </c>
      <c r="X73">
        <v>2.9700000000000001E-2</v>
      </c>
      <c r="Y73">
        <v>2.52E-2</v>
      </c>
    </row>
    <row r="74" spans="6:25">
      <c r="F74" s="1">
        <v>-3.3101058594522499</v>
      </c>
      <c r="G74" s="1">
        <v>3.6277688879367803E-2</v>
      </c>
      <c r="H74" s="1">
        <v>-3.32199517158424</v>
      </c>
      <c r="I74" s="1">
        <v>1.38972987043615E-15</v>
      </c>
      <c r="J74" s="1">
        <v>-3.3020563267894598</v>
      </c>
      <c r="K74" s="1">
        <v>4.50151722548729E-2</v>
      </c>
      <c r="Q74" t="s">
        <v>12</v>
      </c>
      <c r="R74">
        <v>1.1000000000000001E-3</v>
      </c>
      <c r="S74">
        <v>7.4000000000000003E-3</v>
      </c>
      <c r="T74">
        <v>9.3899999999999997E-2</v>
      </c>
      <c r="U74">
        <v>0</v>
      </c>
      <c r="V74">
        <v>8.0000000000000004E-4</v>
      </c>
      <c r="W74">
        <v>8.9999999999999998E-4</v>
      </c>
      <c r="X74">
        <v>3.3500000000000002E-2</v>
      </c>
      <c r="Y74">
        <v>4.3799999999999999E-2</v>
      </c>
    </row>
    <row r="75" spans="6:25">
      <c r="F75" s="1">
        <v>-5.9813874491546004</v>
      </c>
      <c r="G75" s="1">
        <v>3.5547275463775501</v>
      </c>
      <c r="H75" s="1">
        <v>-10.1531996782912</v>
      </c>
      <c r="I75" s="1">
        <v>4.2008930137272596E-9</v>
      </c>
      <c r="J75" s="1">
        <v>-7.8991200911079797</v>
      </c>
      <c r="K75" s="1">
        <v>2.53958393880042</v>
      </c>
      <c r="Q75" t="s">
        <v>36</v>
      </c>
      <c r="R75" t="s">
        <v>16</v>
      </c>
      <c r="T75" t="s">
        <v>203</v>
      </c>
      <c r="V75" t="s">
        <v>216</v>
      </c>
      <c r="X75" t="s">
        <v>167</v>
      </c>
    </row>
    <row r="76" spans="6:25">
      <c r="F76" s="1">
        <v>-8.0943611295118902</v>
      </c>
      <c r="G76" s="1">
        <v>3.3471010491966702</v>
      </c>
      <c r="H76" s="1">
        <v>-10.4029405668187</v>
      </c>
      <c r="I76" s="1">
        <v>8.6647444565258996E-15</v>
      </c>
      <c r="J76" s="1">
        <v>-7.7254107189996297</v>
      </c>
      <c r="K76" s="1">
        <v>2.6243269477823499</v>
      </c>
      <c r="R76" t="s">
        <v>38</v>
      </c>
      <c r="S76" t="s">
        <v>214</v>
      </c>
      <c r="T76" t="s">
        <v>215</v>
      </c>
      <c r="U76" t="s">
        <v>214</v>
      </c>
      <c r="V76" t="s">
        <v>215</v>
      </c>
      <c r="W76" t="s">
        <v>214</v>
      </c>
      <c r="X76" t="s">
        <v>215</v>
      </c>
      <c r="Y76" t="s">
        <v>214</v>
      </c>
    </row>
    <row r="77" spans="6:25">
      <c r="F77" s="1">
        <v>-8.4275361033682401</v>
      </c>
      <c r="G77" s="1">
        <v>3.2866538615882499</v>
      </c>
      <c r="H77" s="1">
        <v>-10.5364098166921</v>
      </c>
      <c r="I77" s="1">
        <v>1.8067241133067798E-15</v>
      </c>
      <c r="J77" s="1">
        <v>-9.9061638559480691</v>
      </c>
      <c r="K77" s="1">
        <v>1.69058056644364</v>
      </c>
      <c r="Q77" t="s">
        <v>13</v>
      </c>
      <c r="R77">
        <v>5.57E-2</v>
      </c>
      <c r="S77">
        <v>0.80900000000000005</v>
      </c>
      <c r="T77">
        <v>0.41789999999999999</v>
      </c>
      <c r="U77">
        <v>1</v>
      </c>
      <c r="V77">
        <v>0.11600000000000001</v>
      </c>
      <c r="W77">
        <v>0.55720000000000003</v>
      </c>
      <c r="X77">
        <v>1</v>
      </c>
      <c r="Y77">
        <v>0.60240000000000005</v>
      </c>
    </row>
    <row r="78" spans="6:25">
      <c r="Q78" t="s">
        <v>14</v>
      </c>
      <c r="R78">
        <v>0</v>
      </c>
      <c r="S78">
        <v>0</v>
      </c>
      <c r="T78">
        <v>0.40810000000000002</v>
      </c>
      <c r="U78">
        <v>0.83169999999999999</v>
      </c>
      <c r="V78">
        <v>0.12239999999999999</v>
      </c>
      <c r="W78">
        <v>0.57150000000000001</v>
      </c>
      <c r="X78">
        <v>1</v>
      </c>
      <c r="Y78">
        <v>1</v>
      </c>
    </row>
    <row r="79" spans="6:25">
      <c r="Q79" t="s">
        <v>15</v>
      </c>
      <c r="R79">
        <v>0.19520000000000001</v>
      </c>
      <c r="S79">
        <v>0.1527</v>
      </c>
      <c r="T79">
        <v>0.61809999999999998</v>
      </c>
      <c r="U79">
        <v>0.53469999999999995</v>
      </c>
      <c r="V79">
        <v>0</v>
      </c>
      <c r="W79">
        <v>0</v>
      </c>
      <c r="X79">
        <v>1</v>
      </c>
      <c r="Y79">
        <v>1</v>
      </c>
    </row>
    <row r="80" spans="6:25">
      <c r="Q80" t="s">
        <v>199</v>
      </c>
      <c r="R80">
        <v>0</v>
      </c>
      <c r="S80">
        <v>6.5100000000000005E-2</v>
      </c>
      <c r="T80">
        <v>0.46939999999999998</v>
      </c>
      <c r="U80">
        <v>0.84060000000000001</v>
      </c>
      <c r="V80">
        <v>0.17519999999999999</v>
      </c>
      <c r="W80">
        <v>0.98970000000000002</v>
      </c>
      <c r="X80">
        <v>1</v>
      </c>
      <c r="Y80">
        <v>0.94499999999999995</v>
      </c>
    </row>
    <row r="81" spans="17:25">
      <c r="Q81" t="s">
        <v>200</v>
      </c>
      <c r="R81">
        <v>0.14169999999999999</v>
      </c>
      <c r="S81">
        <v>0.55710000000000004</v>
      </c>
      <c r="T81">
        <v>0.35659999999999997</v>
      </c>
      <c r="U81">
        <v>0.78410000000000002</v>
      </c>
      <c r="V81">
        <v>7.4700000000000003E-2</v>
      </c>
      <c r="W81">
        <v>0.15989999999999999</v>
      </c>
      <c r="X81">
        <v>1</v>
      </c>
      <c r="Y81">
        <v>1</v>
      </c>
    </row>
    <row r="82" spans="17:25">
      <c r="Q82" t="s">
        <v>201</v>
      </c>
      <c r="R82">
        <v>8.3199999999999996E-2</v>
      </c>
      <c r="S82">
        <v>0.70589999999999997</v>
      </c>
      <c r="T82">
        <v>0.68830000000000002</v>
      </c>
      <c r="U82">
        <v>1</v>
      </c>
      <c r="V82">
        <v>0.98109999999999997</v>
      </c>
      <c r="W82">
        <v>0</v>
      </c>
      <c r="X82">
        <v>1</v>
      </c>
      <c r="Y82">
        <v>0.216</v>
      </c>
    </row>
    <row r="83" spans="17:25">
      <c r="Q83" t="s">
        <v>36</v>
      </c>
      <c r="R83" t="s">
        <v>217</v>
      </c>
      <c r="T83" t="s">
        <v>218</v>
      </c>
      <c r="V83" t="s">
        <v>219</v>
      </c>
      <c r="X83" t="s">
        <v>101</v>
      </c>
    </row>
    <row r="84" spans="17:25">
      <c r="R84" t="s">
        <v>215</v>
      </c>
      <c r="S84" t="s">
        <v>214</v>
      </c>
      <c r="T84" t="s">
        <v>215</v>
      </c>
      <c r="U84" t="s">
        <v>214</v>
      </c>
      <c r="V84" t="s">
        <v>215</v>
      </c>
      <c r="W84" t="s">
        <v>214</v>
      </c>
      <c r="X84" t="s">
        <v>215</v>
      </c>
      <c r="Y84" t="s">
        <v>214</v>
      </c>
    </row>
    <row r="85" spans="17:25">
      <c r="Q85" t="s">
        <v>13</v>
      </c>
      <c r="R85">
        <v>0</v>
      </c>
      <c r="S85">
        <v>9.5699999999999993E-2</v>
      </c>
      <c r="T85">
        <v>0.53039999999999998</v>
      </c>
      <c r="U85">
        <v>0.41760000000000003</v>
      </c>
      <c r="V85">
        <v>0.45490000000000003</v>
      </c>
      <c r="W85">
        <v>0</v>
      </c>
      <c r="X85">
        <v>0.56559999999999999</v>
      </c>
      <c r="Y85">
        <v>0.13489999999999999</v>
      </c>
    </row>
    <row r="86" spans="17:25">
      <c r="Q86" t="s">
        <v>14</v>
      </c>
      <c r="R86">
        <v>1.7600000000000001E-2</v>
      </c>
      <c r="S86">
        <v>3.8699999999999998E-2</v>
      </c>
      <c r="T86">
        <v>0.45540000000000003</v>
      </c>
      <c r="U86">
        <v>0.54039999999999999</v>
      </c>
      <c r="V86">
        <v>0.55459999999999998</v>
      </c>
      <c r="W86">
        <v>0.43419999999999997</v>
      </c>
      <c r="X86">
        <v>0.18679999999999999</v>
      </c>
      <c r="Y86">
        <v>4.48E-2</v>
      </c>
    </row>
    <row r="87" spans="17:25">
      <c r="Q87" t="s">
        <v>15</v>
      </c>
      <c r="R87">
        <v>0.31580000000000003</v>
      </c>
      <c r="S87">
        <v>0.10059999999999999</v>
      </c>
      <c r="T87">
        <v>0.73080000000000001</v>
      </c>
      <c r="U87">
        <v>0.23380000000000001</v>
      </c>
      <c r="V87">
        <v>0.45850000000000002</v>
      </c>
      <c r="W87">
        <v>0.1002</v>
      </c>
      <c r="X87">
        <v>0.57210000000000005</v>
      </c>
      <c r="Y87">
        <v>0.22550000000000001</v>
      </c>
    </row>
    <row r="88" spans="17:25">
      <c r="Q88" t="s">
        <v>199</v>
      </c>
      <c r="R88">
        <v>8.5900000000000004E-2</v>
      </c>
      <c r="S88">
        <v>0</v>
      </c>
      <c r="T88">
        <v>0.63370000000000004</v>
      </c>
      <c r="U88">
        <v>0.31459999999999999</v>
      </c>
      <c r="V88">
        <v>0.48930000000000001</v>
      </c>
      <c r="W88">
        <v>1</v>
      </c>
      <c r="X88">
        <v>0.34649999999999997</v>
      </c>
      <c r="Y88">
        <v>3.9800000000000002E-2</v>
      </c>
    </row>
    <row r="89" spans="17:25">
      <c r="Q89" t="s">
        <v>200</v>
      </c>
      <c r="R89">
        <v>0</v>
      </c>
      <c r="S89">
        <v>0</v>
      </c>
      <c r="T89">
        <v>0.28849999999999998</v>
      </c>
      <c r="U89">
        <v>0.43480000000000002</v>
      </c>
      <c r="V89">
        <v>0.2397</v>
      </c>
      <c r="W89">
        <v>0.33150000000000002</v>
      </c>
      <c r="X89">
        <v>0.13600000000000001</v>
      </c>
      <c r="Y89">
        <v>0.1966</v>
      </c>
    </row>
    <row r="90" spans="17:25">
      <c r="Q90" t="s">
        <v>201</v>
      </c>
      <c r="R90">
        <v>0</v>
      </c>
      <c r="S90">
        <v>8.5999999999999993E-2</v>
      </c>
      <c r="T90">
        <v>0.28389999999999999</v>
      </c>
      <c r="U90">
        <v>0.85089999999999999</v>
      </c>
      <c r="V90">
        <v>0.80010000000000003</v>
      </c>
      <c r="W90">
        <v>0.88329999999999997</v>
      </c>
      <c r="X90">
        <v>7.7299999999999994E-2</v>
      </c>
      <c r="Y90">
        <v>4.2999999999999997E-2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D48EB-C622-43E4-BADB-241C6058D032}">
  <dimension ref="B3:O49"/>
  <sheetViews>
    <sheetView workbookViewId="0">
      <selection activeCell="E25" sqref="E25"/>
    </sheetView>
  </sheetViews>
  <sheetFormatPr defaultColWidth="8.90625" defaultRowHeight="15"/>
  <cols>
    <col min="1" max="4" width="8.90625" style="2"/>
    <col min="5" max="8" width="8.90625" style="9"/>
    <col min="9" max="16384" width="8.90625" style="2"/>
  </cols>
  <sheetData>
    <row r="3" spans="2:15">
      <c r="I3" s="9" t="s">
        <v>29</v>
      </c>
      <c r="J3" s="2" t="s">
        <v>18</v>
      </c>
      <c r="O3" s="9"/>
    </row>
    <row r="4" spans="2:15">
      <c r="B4" s="5" t="s">
        <v>19</v>
      </c>
      <c r="C4" s="2" t="s">
        <v>30</v>
      </c>
      <c r="D4" s="5" t="s">
        <v>17</v>
      </c>
      <c r="I4" s="8">
        <v>407</v>
      </c>
      <c r="J4" s="2">
        <v>381.61653736035902</v>
      </c>
      <c r="L4" s="4"/>
      <c r="O4" s="4"/>
    </row>
    <row r="5" spans="2:15">
      <c r="B5" s="5"/>
      <c r="D5" s="5" t="s">
        <v>26</v>
      </c>
      <c r="I5" s="8"/>
      <c r="J5" s="6"/>
      <c r="L5" s="4"/>
      <c r="O5" s="4"/>
    </row>
    <row r="6" spans="2:15">
      <c r="B6" s="5"/>
      <c r="D6" s="5" t="s">
        <v>25</v>
      </c>
      <c r="I6" s="4">
        <v>81.3</v>
      </c>
      <c r="J6" s="4">
        <v>94.242568685636002</v>
      </c>
      <c r="L6" s="4"/>
      <c r="O6" s="4"/>
    </row>
    <row r="7" spans="2:15">
      <c r="B7" s="5" t="s">
        <v>20</v>
      </c>
      <c r="C7" s="2" t="s">
        <v>31</v>
      </c>
      <c r="D7" s="5" t="s">
        <v>17</v>
      </c>
      <c r="I7" s="8">
        <v>910</v>
      </c>
      <c r="J7" s="2">
        <v>910</v>
      </c>
      <c r="L7" s="4"/>
      <c r="O7" s="4"/>
    </row>
    <row r="8" spans="2:15">
      <c r="B8" s="5"/>
      <c r="D8" s="5" t="s">
        <v>26</v>
      </c>
      <c r="I8" s="8"/>
      <c r="J8" s="6"/>
      <c r="L8" s="4"/>
      <c r="O8" s="4"/>
    </row>
    <row r="9" spans="2:15">
      <c r="B9" s="5"/>
      <c r="D9" s="5" t="s">
        <v>25</v>
      </c>
      <c r="I9" s="4">
        <v>12.1</v>
      </c>
      <c r="J9" s="4">
        <v>0</v>
      </c>
      <c r="L9" s="4"/>
      <c r="O9" s="4"/>
    </row>
    <row r="10" spans="2:15">
      <c r="B10" s="5" t="s">
        <v>21</v>
      </c>
      <c r="C10" s="2" t="s">
        <v>32</v>
      </c>
      <c r="D10" s="5" t="s">
        <v>17</v>
      </c>
      <c r="I10" s="8">
        <v>912</v>
      </c>
      <c r="J10" s="2">
        <v>910</v>
      </c>
      <c r="L10" s="4"/>
      <c r="O10" s="4"/>
    </row>
    <row r="11" spans="2:15">
      <c r="B11" s="5"/>
      <c r="D11" s="5" t="s">
        <v>26</v>
      </c>
      <c r="I11" s="8"/>
      <c r="J11" s="6"/>
      <c r="L11" s="4"/>
      <c r="O11" s="4"/>
    </row>
    <row r="12" spans="2:15">
      <c r="B12" s="5"/>
      <c r="D12" s="5" t="s">
        <v>25</v>
      </c>
      <c r="I12" s="4">
        <v>3.14</v>
      </c>
      <c r="J12" s="4">
        <v>0</v>
      </c>
      <c r="L12" s="4"/>
      <c r="O12" s="4"/>
    </row>
    <row r="13" spans="2:15">
      <c r="B13" s="5" t="s">
        <v>22</v>
      </c>
      <c r="C13" s="2" t="s">
        <v>33</v>
      </c>
      <c r="D13" s="5" t="s">
        <v>17</v>
      </c>
      <c r="I13" s="8">
        <v>910</v>
      </c>
      <c r="J13" s="2">
        <v>910</v>
      </c>
      <c r="L13" s="4"/>
      <c r="O13" s="4"/>
    </row>
    <row r="14" spans="2:15">
      <c r="B14" s="5"/>
      <c r="D14" s="5" t="s">
        <v>26</v>
      </c>
      <c r="I14" s="8"/>
      <c r="J14" s="6"/>
      <c r="L14" s="4"/>
      <c r="O14" s="4"/>
    </row>
    <row r="15" spans="2:15">
      <c r="B15" s="5"/>
      <c r="D15" s="5" t="s">
        <v>25</v>
      </c>
      <c r="I15" s="8"/>
      <c r="J15" s="4">
        <v>0</v>
      </c>
      <c r="L15" s="4"/>
      <c r="O15" s="4"/>
    </row>
    <row r="16" spans="2:15">
      <c r="B16" s="5" t="s">
        <v>23</v>
      </c>
      <c r="C16" s="2" t="s">
        <v>34</v>
      </c>
      <c r="D16" s="5" t="s">
        <v>17</v>
      </c>
      <c r="I16" s="8">
        <v>981</v>
      </c>
      <c r="J16" s="2">
        <v>911.77488724922398</v>
      </c>
      <c r="L16" s="4"/>
      <c r="O16" s="4"/>
    </row>
    <row r="17" spans="2:15">
      <c r="B17" s="5"/>
      <c r="D17" s="5" t="s">
        <v>26</v>
      </c>
      <c r="I17" s="8"/>
      <c r="J17" s="6"/>
      <c r="L17" s="4"/>
      <c r="O17" s="4"/>
    </row>
    <row r="18" spans="2:15">
      <c r="B18" s="5"/>
      <c r="D18" s="5" t="s">
        <v>25</v>
      </c>
      <c r="I18" s="4">
        <v>47.3</v>
      </c>
      <c r="J18" s="4">
        <v>145.779255045767</v>
      </c>
      <c r="L18" s="4"/>
      <c r="O18" s="4"/>
    </row>
    <row r="19" spans="2:15">
      <c r="B19" s="5" t="s">
        <v>24</v>
      </c>
      <c r="C19" s="2" t="s">
        <v>35</v>
      </c>
      <c r="D19" s="5" t="s">
        <v>17</v>
      </c>
      <c r="I19" s="8">
        <v>1620</v>
      </c>
      <c r="J19" s="2">
        <v>1265.95911388834</v>
      </c>
      <c r="L19" s="4"/>
      <c r="O19" s="4"/>
    </row>
    <row r="20" spans="2:15">
      <c r="B20" s="5"/>
      <c r="C20" s="5"/>
      <c r="D20" s="5" t="s">
        <v>26</v>
      </c>
      <c r="J20" s="7"/>
      <c r="L20" s="4"/>
      <c r="O20" s="4"/>
    </row>
    <row r="21" spans="2:15">
      <c r="B21" s="5"/>
      <c r="C21" s="5"/>
      <c r="D21" s="5" t="s">
        <v>25</v>
      </c>
      <c r="I21" s="4">
        <v>4.25</v>
      </c>
      <c r="J21" s="4">
        <v>3.6455123395186302</v>
      </c>
      <c r="L21" s="4"/>
      <c r="O21" s="4"/>
    </row>
    <row r="22" spans="2:15">
      <c r="C22" s="9" t="s">
        <v>17</v>
      </c>
      <c r="D22" s="2" t="s">
        <v>28</v>
      </c>
      <c r="J22" s="3"/>
    </row>
    <row r="23" spans="2:15">
      <c r="C23" s="9" t="s">
        <v>27</v>
      </c>
      <c r="D23" s="2" t="s">
        <v>28</v>
      </c>
      <c r="J23" s="3"/>
    </row>
    <row r="24" spans="2:15">
      <c r="J24" s="3"/>
    </row>
    <row r="25" spans="2:15">
      <c r="J25" s="3"/>
    </row>
    <row r="26" spans="2:15">
      <c r="J26" s="3"/>
    </row>
    <row r="27" spans="2:15">
      <c r="J27" s="3"/>
    </row>
    <row r="28" spans="2:15">
      <c r="J28" s="3"/>
    </row>
    <row r="29" spans="2:15">
      <c r="J29" s="3"/>
    </row>
    <row r="30" spans="2:15">
      <c r="J30" s="3"/>
    </row>
    <row r="31" spans="2:15">
      <c r="J31" s="3"/>
    </row>
    <row r="32" spans="2:15">
      <c r="J32" s="3"/>
    </row>
    <row r="33" spans="10:10">
      <c r="J33" s="3"/>
    </row>
    <row r="34" spans="10:10">
      <c r="J34" s="3"/>
    </row>
    <row r="35" spans="10:10">
      <c r="J35" s="3"/>
    </row>
    <row r="36" spans="10:10">
      <c r="J36" s="3"/>
    </row>
    <row r="37" spans="10:10">
      <c r="J37" s="3"/>
    </row>
    <row r="38" spans="10:10">
      <c r="J38" s="3"/>
    </row>
    <row r="39" spans="10:10">
      <c r="J39" s="3"/>
    </row>
    <row r="40" spans="10:10">
      <c r="J40" s="3"/>
    </row>
    <row r="41" spans="10:10">
      <c r="J41" s="3"/>
    </row>
    <row r="42" spans="10:10">
      <c r="J42" s="3"/>
    </row>
    <row r="43" spans="10:10">
      <c r="J43" s="3"/>
    </row>
    <row r="44" spans="10:10">
      <c r="J44" s="3"/>
    </row>
    <row r="45" spans="10:10">
      <c r="J45" s="3"/>
    </row>
    <row r="46" spans="10:10">
      <c r="J46" s="3"/>
    </row>
    <row r="47" spans="10:10">
      <c r="J47" s="3"/>
    </row>
    <row r="48" spans="10:10">
      <c r="J48" s="3"/>
    </row>
    <row r="49" spans="10:10">
      <c r="J49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8C9B1-FA5C-4586-B35C-D4BD8A54C086}">
  <dimension ref="A2:M18"/>
  <sheetViews>
    <sheetView workbookViewId="0">
      <selection activeCell="R30" sqref="R30"/>
    </sheetView>
  </sheetViews>
  <sheetFormatPr defaultRowHeight="15"/>
  <cols>
    <col min="2" max="3" width="10.54296875" bestFit="1" customWidth="1"/>
    <col min="4" max="4" width="9" bestFit="1" customWidth="1"/>
    <col min="5" max="6" width="10.54296875" bestFit="1" customWidth="1"/>
    <col min="7" max="7" width="9" bestFit="1" customWidth="1"/>
    <col min="8" max="9" width="10.54296875" bestFit="1" customWidth="1"/>
    <col min="10" max="10" width="9" bestFit="1" customWidth="1"/>
    <col min="11" max="12" width="10.54296875" bestFit="1" customWidth="1"/>
    <col min="13" max="13" width="9" bestFit="1" customWidth="1"/>
  </cols>
  <sheetData>
    <row r="2" spans="1:13" ht="15.6">
      <c r="A2" s="10" t="s">
        <v>37</v>
      </c>
      <c r="B2" s="76">
        <v>30</v>
      </c>
      <c r="C2" s="75"/>
      <c r="D2" s="77"/>
      <c r="E2" s="75">
        <v>100</v>
      </c>
      <c r="F2" s="75"/>
      <c r="G2" s="75"/>
      <c r="H2" s="75">
        <v>500</v>
      </c>
      <c r="I2" s="75"/>
      <c r="J2" s="75"/>
      <c r="K2" s="75">
        <v>1000</v>
      </c>
      <c r="L2" s="75"/>
      <c r="M2" s="75"/>
    </row>
    <row r="3" spans="1:13" ht="15.6">
      <c r="A3" s="11" t="s">
        <v>36</v>
      </c>
      <c r="B3" s="20" t="s">
        <v>38</v>
      </c>
      <c r="C3" s="11" t="s">
        <v>39</v>
      </c>
      <c r="D3" s="21" t="s">
        <v>26</v>
      </c>
      <c r="E3" s="11" t="s">
        <v>38</v>
      </c>
      <c r="F3" s="11" t="s">
        <v>39</v>
      </c>
      <c r="G3" s="11" t="s">
        <v>26</v>
      </c>
      <c r="H3" s="11" t="s">
        <v>38</v>
      </c>
      <c r="I3" s="11" t="s">
        <v>39</v>
      </c>
      <c r="J3" s="11" t="s">
        <v>26</v>
      </c>
      <c r="K3" s="11" t="s">
        <v>38</v>
      </c>
      <c r="L3" s="11" t="s">
        <v>39</v>
      </c>
      <c r="M3" s="11" t="s">
        <v>26</v>
      </c>
    </row>
    <row r="4" spans="1:13" ht="15.6">
      <c r="A4" s="12" t="s">
        <v>0</v>
      </c>
      <c r="B4" s="22">
        <v>0</v>
      </c>
      <c r="C4" s="13">
        <v>0</v>
      </c>
      <c r="D4" s="23">
        <v>1</v>
      </c>
      <c r="E4" s="14">
        <v>0</v>
      </c>
      <c r="F4" s="14">
        <v>0</v>
      </c>
      <c r="G4" s="12">
        <v>1</v>
      </c>
      <c r="H4" s="14">
        <v>0</v>
      </c>
      <c r="I4" s="14">
        <v>0</v>
      </c>
      <c r="J4" s="12">
        <v>1</v>
      </c>
      <c r="K4" s="14">
        <v>0</v>
      </c>
      <c r="L4" s="14">
        <v>0</v>
      </c>
      <c r="M4" s="12">
        <v>1</v>
      </c>
    </row>
    <row r="5" spans="1:13" ht="15.6">
      <c r="A5" s="12" t="s">
        <v>1</v>
      </c>
      <c r="B5" s="22">
        <v>0</v>
      </c>
      <c r="C5" s="13">
        <v>0</v>
      </c>
      <c r="D5" s="23">
        <v>1</v>
      </c>
      <c r="E5" s="14">
        <v>0</v>
      </c>
      <c r="F5" s="14">
        <v>0</v>
      </c>
      <c r="G5" s="12">
        <v>1</v>
      </c>
      <c r="H5" s="14">
        <v>0</v>
      </c>
      <c r="I5" s="14">
        <v>0</v>
      </c>
      <c r="J5" s="12">
        <v>1</v>
      </c>
      <c r="K5" s="14">
        <v>0</v>
      </c>
      <c r="L5" s="14">
        <v>0</v>
      </c>
      <c r="M5" s="12">
        <v>1</v>
      </c>
    </row>
    <row r="6" spans="1:13" ht="15.6">
      <c r="A6" s="12" t="s">
        <v>2</v>
      </c>
      <c r="B6" s="22">
        <v>0</v>
      </c>
      <c r="C6" s="13">
        <v>0</v>
      </c>
      <c r="D6" s="23">
        <v>1</v>
      </c>
      <c r="E6" s="14">
        <v>0</v>
      </c>
      <c r="F6" s="14">
        <v>0</v>
      </c>
      <c r="G6" s="12">
        <v>1</v>
      </c>
      <c r="H6" s="14">
        <v>0</v>
      </c>
      <c r="I6" s="14">
        <v>0</v>
      </c>
      <c r="J6" s="12">
        <v>1</v>
      </c>
      <c r="K6" s="14">
        <v>0</v>
      </c>
      <c r="L6" s="14">
        <v>0</v>
      </c>
      <c r="M6" s="12">
        <v>1</v>
      </c>
    </row>
    <row r="7" spans="1:13" ht="15.6">
      <c r="A7" s="12" t="s">
        <v>3</v>
      </c>
      <c r="B7" s="22">
        <v>0</v>
      </c>
      <c r="C7" s="13">
        <v>0</v>
      </c>
      <c r="D7" s="23">
        <v>1</v>
      </c>
      <c r="E7" s="14">
        <v>0</v>
      </c>
      <c r="F7" s="14">
        <v>0</v>
      </c>
      <c r="G7" s="12">
        <v>1</v>
      </c>
      <c r="H7" s="14">
        <v>0</v>
      </c>
      <c r="I7" s="14">
        <v>0</v>
      </c>
      <c r="J7" s="12">
        <v>1</v>
      </c>
      <c r="K7" s="14">
        <v>0</v>
      </c>
      <c r="L7" s="14">
        <v>0</v>
      </c>
      <c r="M7" s="12">
        <v>1</v>
      </c>
    </row>
    <row r="8" spans="1:13" ht="15.6">
      <c r="A8" s="12" t="s">
        <v>4</v>
      </c>
      <c r="B8" s="22">
        <v>5.1561664856702896</v>
      </c>
      <c r="C8" s="13">
        <v>0.26803271712768001</v>
      </c>
      <c r="D8" s="23">
        <v>1</v>
      </c>
      <c r="E8" s="14">
        <v>96.883848012654994</v>
      </c>
      <c r="F8" s="14">
        <v>0.86002313885578396</v>
      </c>
      <c r="G8" s="12">
        <v>2</v>
      </c>
      <c r="H8" s="14">
        <v>497.295203648621</v>
      </c>
      <c r="I8" s="14">
        <v>0.35811859349129299</v>
      </c>
      <c r="J8" s="12">
        <v>3</v>
      </c>
      <c r="K8" s="14">
        <v>997.03379387039502</v>
      </c>
      <c r="L8" s="14">
        <v>0.20923110266821399</v>
      </c>
      <c r="M8" s="12">
        <v>4</v>
      </c>
    </row>
    <row r="9" spans="1:13" ht="15.6">
      <c r="A9" s="12" t="s">
        <v>5</v>
      </c>
      <c r="B9" s="22">
        <v>1.07617898633352E-12</v>
      </c>
      <c r="C9" s="13">
        <v>1.90413252775667E-12</v>
      </c>
      <c r="D9" s="23">
        <v>1</v>
      </c>
      <c r="E9" s="14">
        <v>2.9412676900247501</v>
      </c>
      <c r="F9" s="14">
        <v>0.68898270144390705</v>
      </c>
      <c r="G9" s="12">
        <v>2</v>
      </c>
      <c r="H9" s="14">
        <v>77.463528343821196</v>
      </c>
      <c r="I9" s="14">
        <v>2.4401082295469698</v>
      </c>
      <c r="J9" s="12">
        <v>3</v>
      </c>
      <c r="K9" s="14">
        <v>195.33041777375701</v>
      </c>
      <c r="L9" s="14">
        <v>2.6505571593570898</v>
      </c>
      <c r="M9" s="12">
        <v>4</v>
      </c>
    </row>
    <row r="10" spans="1:13" ht="15.6">
      <c r="A10" s="12" t="s">
        <v>6</v>
      </c>
      <c r="B10" s="22">
        <v>2.34412241553107E-4</v>
      </c>
      <c r="C10" s="13">
        <v>1.7769979272898599E-4</v>
      </c>
      <c r="D10" s="23">
        <v>1</v>
      </c>
      <c r="E10" s="14">
        <v>3.5138454543370498E-4</v>
      </c>
      <c r="F10" s="14">
        <v>3.0421893823170899E-4</v>
      </c>
      <c r="G10" s="12">
        <v>2</v>
      </c>
      <c r="H10" s="14">
        <v>3.75558148971747E-4</v>
      </c>
      <c r="I10" s="14">
        <v>3.3682011783091499E-4</v>
      </c>
      <c r="J10" s="12">
        <v>4</v>
      </c>
      <c r="K10" s="14">
        <v>3.5193688432395999E-4</v>
      </c>
      <c r="L10" s="14">
        <v>3.5258678146167402E-4</v>
      </c>
      <c r="M10" s="12">
        <v>3</v>
      </c>
    </row>
    <row r="11" spans="1:13" ht="15.6">
      <c r="A11" s="12" t="s">
        <v>7</v>
      </c>
      <c r="B11" s="22">
        <v>-4091.1302605455598</v>
      </c>
      <c r="C11" s="13">
        <v>108.118912569461</v>
      </c>
      <c r="D11" s="23">
        <v>1</v>
      </c>
      <c r="E11" s="14">
        <v>-21585.425310732699</v>
      </c>
      <c r="F11" s="14">
        <v>1466.57193737885</v>
      </c>
      <c r="G11" s="12">
        <v>2</v>
      </c>
      <c r="H11" s="14">
        <v>-44846.625053870601</v>
      </c>
      <c r="I11" s="14">
        <v>3752.57765129564</v>
      </c>
      <c r="J11" s="12">
        <v>3</v>
      </c>
      <c r="K11" s="14">
        <v>-62776.877950852002</v>
      </c>
      <c r="L11" s="14">
        <v>4735.9566674850803</v>
      </c>
      <c r="M11" s="12">
        <v>4</v>
      </c>
    </row>
    <row r="12" spans="1:13" ht="15.6">
      <c r="A12" s="12" t="s">
        <v>8</v>
      </c>
      <c r="B12" s="22">
        <v>0</v>
      </c>
      <c r="C12" s="13">
        <v>0</v>
      </c>
      <c r="D12" s="23">
        <v>1</v>
      </c>
      <c r="E12" s="14">
        <v>0</v>
      </c>
      <c r="F12" s="14">
        <v>0</v>
      </c>
      <c r="G12" s="12">
        <v>1</v>
      </c>
      <c r="H12" s="14">
        <v>0</v>
      </c>
      <c r="I12" s="14">
        <v>0</v>
      </c>
      <c r="J12" s="12">
        <v>1</v>
      </c>
      <c r="K12" s="14">
        <v>0</v>
      </c>
      <c r="L12" s="14">
        <v>0</v>
      </c>
      <c r="M12" s="12">
        <v>1</v>
      </c>
    </row>
    <row r="13" spans="1:13" ht="15.6">
      <c r="A13" s="12" t="s">
        <v>9</v>
      </c>
      <c r="B13" s="22">
        <v>4.4408920985006301E-16</v>
      </c>
      <c r="C13" s="13">
        <v>0</v>
      </c>
      <c r="D13" s="23">
        <v>1</v>
      </c>
      <c r="E13" s="14">
        <v>4.4408920985006301E-16</v>
      </c>
      <c r="F13" s="14">
        <v>0</v>
      </c>
      <c r="G13" s="12">
        <v>1</v>
      </c>
      <c r="H13" s="14">
        <v>4.4408920985006301E-16</v>
      </c>
      <c r="I13" s="14">
        <v>0</v>
      </c>
      <c r="J13" s="12">
        <v>1</v>
      </c>
      <c r="K13" s="14">
        <v>4.4408920985006301E-16</v>
      </c>
      <c r="L13" s="14">
        <v>0</v>
      </c>
      <c r="M13" s="12">
        <v>1</v>
      </c>
    </row>
    <row r="14" spans="1:13" ht="15.6">
      <c r="A14" s="12" t="s">
        <v>10</v>
      </c>
      <c r="B14" s="22">
        <v>0</v>
      </c>
      <c r="C14" s="13">
        <v>0</v>
      </c>
      <c r="D14" s="23">
        <v>1</v>
      </c>
      <c r="E14" s="14">
        <v>0</v>
      </c>
      <c r="F14" s="14">
        <v>0</v>
      </c>
      <c r="G14" s="12">
        <v>1</v>
      </c>
      <c r="H14" s="14">
        <v>0</v>
      </c>
      <c r="I14" s="14">
        <v>0</v>
      </c>
      <c r="J14" s="12">
        <v>1</v>
      </c>
      <c r="K14" s="14">
        <v>0</v>
      </c>
      <c r="L14" s="14">
        <v>0</v>
      </c>
      <c r="M14" s="12">
        <v>1</v>
      </c>
    </row>
    <row r="15" spans="1:13" ht="15.6">
      <c r="A15" s="12" t="s">
        <v>11</v>
      </c>
      <c r="B15" s="22">
        <v>1.69455641095883E-4</v>
      </c>
      <c r="C15" s="13">
        <v>1.01451394908913E-4</v>
      </c>
      <c r="D15" s="23">
        <v>1</v>
      </c>
      <c r="E15" s="14">
        <v>1.9334146939085299E-2</v>
      </c>
      <c r="F15" s="14">
        <v>7.8045851814804099E-3</v>
      </c>
      <c r="G15" s="12">
        <v>2</v>
      </c>
      <c r="H15" s="14">
        <v>0.41189875325637398</v>
      </c>
      <c r="I15" s="14">
        <v>3.9019986734280497E-2</v>
      </c>
      <c r="J15" s="12">
        <v>3</v>
      </c>
      <c r="K15" s="14">
        <v>0.66813764720215596</v>
      </c>
      <c r="L15" s="14">
        <v>2.6461615931756801E-2</v>
      </c>
      <c r="M15" s="12">
        <v>4</v>
      </c>
    </row>
    <row r="16" spans="1:13" ht="15.6">
      <c r="A16" s="11" t="s">
        <v>12</v>
      </c>
      <c r="B16" s="24">
        <v>1.63475955193956E-11</v>
      </c>
      <c r="C16" s="15">
        <v>5.6410792124579799E-11</v>
      </c>
      <c r="D16" s="21">
        <v>1</v>
      </c>
      <c r="E16" s="15">
        <v>8.2527270456577195</v>
      </c>
      <c r="F16" s="15">
        <v>0.47178617210972001</v>
      </c>
      <c r="G16" s="11">
        <v>2</v>
      </c>
      <c r="H16" s="15">
        <v>48.917406845705401</v>
      </c>
      <c r="I16" s="15">
        <v>0.31968404989610899</v>
      </c>
      <c r="J16" s="11">
        <v>3</v>
      </c>
      <c r="K16" s="15">
        <v>98.850616191855593</v>
      </c>
      <c r="L16" s="15">
        <v>0.46137454914232701</v>
      </c>
      <c r="M16" s="11">
        <v>4</v>
      </c>
    </row>
    <row r="17" spans="1:13" ht="15.6">
      <c r="A17" s="12" t="s">
        <v>17</v>
      </c>
      <c r="B17" s="25"/>
      <c r="C17" s="16"/>
      <c r="D17" s="26">
        <f>SUM(D4:D16)/13</f>
        <v>1</v>
      </c>
      <c r="E17" s="17"/>
      <c r="F17" s="17"/>
      <c r="G17" s="17">
        <f t="shared" ref="G17:M17" si="0">SUM(G4:G16)/13</f>
        <v>1.4615384615384615</v>
      </c>
      <c r="H17" s="17"/>
      <c r="I17" s="17"/>
      <c r="J17" s="17">
        <f t="shared" si="0"/>
        <v>2</v>
      </c>
      <c r="K17" s="17"/>
      <c r="L17" s="17"/>
      <c r="M17" s="17">
        <f t="shared" si="0"/>
        <v>2.3076923076923075</v>
      </c>
    </row>
    <row r="18" spans="1:13" ht="15.6">
      <c r="A18" s="11" t="s">
        <v>26</v>
      </c>
      <c r="B18" s="27"/>
      <c r="C18" s="18"/>
      <c r="D18" s="28">
        <v>1</v>
      </c>
      <c r="E18" s="19"/>
      <c r="F18" s="19"/>
      <c r="G18" s="19">
        <v>2</v>
      </c>
      <c r="H18" s="19"/>
      <c r="I18" s="19"/>
      <c r="J18" s="19">
        <v>3</v>
      </c>
      <c r="K18" s="19"/>
      <c r="L18" s="19"/>
      <c r="M18" s="19">
        <v>4</v>
      </c>
    </row>
  </sheetData>
  <mergeCells count="4">
    <mergeCell ref="K2:M2"/>
    <mergeCell ref="H2:J2"/>
    <mergeCell ref="E2:G2"/>
    <mergeCell ref="B2:D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30371-935C-47AE-A6B8-50F214733DDC}">
  <dimension ref="B4:R60"/>
  <sheetViews>
    <sheetView zoomScale="85" zoomScaleNormal="85" workbookViewId="0">
      <selection activeCell="C4" sqref="C4:H4"/>
    </sheetView>
  </sheetViews>
  <sheetFormatPr defaultRowHeight="15"/>
  <cols>
    <col min="4" max="4" width="11.36328125" customWidth="1"/>
    <col min="7" max="7" width="9.6328125" customWidth="1"/>
    <col min="8" max="8" width="10" customWidth="1"/>
  </cols>
  <sheetData>
    <row r="4" spans="2:8">
      <c r="B4" t="s">
        <v>67</v>
      </c>
      <c r="C4" t="s">
        <v>43</v>
      </c>
      <c r="D4" t="s">
        <v>44</v>
      </c>
      <c r="E4" t="s">
        <v>45</v>
      </c>
      <c r="F4" t="s">
        <v>46</v>
      </c>
      <c r="G4" t="s">
        <v>25</v>
      </c>
      <c r="H4" t="s">
        <v>47</v>
      </c>
    </row>
    <row r="5" spans="2:8">
      <c r="B5" t="s">
        <v>40</v>
      </c>
      <c r="C5" s="1">
        <v>1.0405555534010399E-3</v>
      </c>
      <c r="D5" s="1">
        <v>1.3038088059562599E-3</v>
      </c>
      <c r="E5" s="1">
        <v>2.25645588903699E-3</v>
      </c>
      <c r="F5" s="1">
        <v>1.41241454557098E-3</v>
      </c>
      <c r="G5" s="1">
        <v>6.28231277720749E-4</v>
      </c>
      <c r="H5" s="1">
        <v>1.14698814045982E-4</v>
      </c>
    </row>
    <row r="6" spans="2:8">
      <c r="B6" t="s">
        <v>41</v>
      </c>
      <c r="C6" s="1">
        <v>8.7731775349517605E-4</v>
      </c>
      <c r="D6" s="1">
        <v>1.13689587210707E-2</v>
      </c>
      <c r="E6" s="1">
        <v>7.3351925994275605E-2</v>
      </c>
      <c r="F6" s="1">
        <v>3.3706275966645903E-2</v>
      </c>
      <c r="G6" s="1">
        <v>0.71408787709654997</v>
      </c>
      <c r="H6" s="1">
        <v>0.130374012775586</v>
      </c>
    </row>
    <row r="7" spans="2:8">
      <c r="B7" t="s">
        <v>42</v>
      </c>
      <c r="C7" s="1">
        <v>2.4249647772227802E-2</v>
      </c>
      <c r="D7" s="1">
        <v>2.4746806791097399E-2</v>
      </c>
      <c r="E7" s="1">
        <v>2.5936442951623399E-2</v>
      </c>
      <c r="F7" s="1">
        <v>2.4865631968666799E-2</v>
      </c>
      <c r="G7" s="1">
        <v>3.6131500045708198E-4</v>
      </c>
      <c r="H7" s="1">
        <v>6.5966792038444499E-5</v>
      </c>
    </row>
    <row r="8" spans="2:8">
      <c r="B8" t="s">
        <v>48</v>
      </c>
      <c r="C8" s="1">
        <v>9.3806929663909505E-4</v>
      </c>
      <c r="D8" s="1">
        <v>1.37692990074445E-3</v>
      </c>
      <c r="E8" s="1">
        <v>5.6422004470350798E-2</v>
      </c>
      <c r="F8" s="1">
        <v>7.1365645751653899E-3</v>
      </c>
      <c r="G8" s="1">
        <v>1.46917211360564E-2</v>
      </c>
      <c r="H8" s="1">
        <v>2.6823290249311802E-3</v>
      </c>
    </row>
    <row r="9" spans="2:8">
      <c r="B9" t="s">
        <v>49</v>
      </c>
      <c r="C9" s="1">
        <v>5.2115667016316E-3</v>
      </c>
      <c r="D9" s="1">
        <v>7.1790358362732202E-3</v>
      </c>
      <c r="E9" s="1">
        <v>9.8379966430128408E-3</v>
      </c>
      <c r="F9" s="1">
        <v>7.0434470249029204E-3</v>
      </c>
      <c r="G9" s="1">
        <v>1.6274214271447601E-3</v>
      </c>
      <c r="H9" s="1">
        <v>2.9712514207147901E-4</v>
      </c>
    </row>
    <row r="10" spans="2:8">
      <c r="C10" s="1"/>
      <c r="D10" s="1"/>
      <c r="E10" s="1"/>
      <c r="F10" s="1"/>
      <c r="G10" s="1"/>
      <c r="H10" s="1"/>
    </row>
    <row r="12" spans="2:8">
      <c r="B12" t="s">
        <v>40</v>
      </c>
      <c r="C12" s="1">
        <v>8.5818276624919602E-4</v>
      </c>
      <c r="D12" s="1">
        <v>1.32598497606797E-3</v>
      </c>
      <c r="E12" s="1">
        <v>3.2102488623787603E-2</v>
      </c>
      <c r="F12" s="1">
        <v>8.0353360108871997E-3</v>
      </c>
      <c r="G12" s="1">
        <v>8.4880043583778399E-3</v>
      </c>
      <c r="H12" s="1">
        <v>1.5496904850952401E-3</v>
      </c>
    </row>
    <row r="13" spans="2:8">
      <c r="B13" t="s">
        <v>41</v>
      </c>
      <c r="C13" s="1">
        <v>3.10888705768523E-2</v>
      </c>
      <c r="D13" s="1">
        <v>0.115723339061406</v>
      </c>
      <c r="E13" s="1">
        <v>0.19963981877277301</v>
      </c>
      <c r="F13" s="1">
        <v>0.125808952984067</v>
      </c>
      <c r="G13" s="1">
        <v>4.8691051541708399E-2</v>
      </c>
      <c r="H13" s="1">
        <v>8.8897290926801195E-3</v>
      </c>
    </row>
    <row r="14" spans="2:8">
      <c r="B14" t="s">
        <v>42</v>
      </c>
      <c r="C14" s="1">
        <v>2.4245472947044999E-2</v>
      </c>
      <c r="D14" s="1">
        <v>2.4245472947044999E-2</v>
      </c>
      <c r="E14" s="1">
        <v>3.2377235417750297E-2</v>
      </c>
      <c r="F14" s="1">
        <v>2.8311354182397701E-2</v>
      </c>
      <c r="G14" s="1">
        <v>5.7500243860339299E-3</v>
      </c>
      <c r="H14" s="1">
        <v>4.0658812353525997E-3</v>
      </c>
    </row>
    <row r="15" spans="2:8">
      <c r="B15" t="s">
        <v>48</v>
      </c>
      <c r="C15" s="1">
        <v>9.7323529513481104E-4</v>
      </c>
      <c r="D15" s="1">
        <v>4.3486798793126502E-2</v>
      </c>
      <c r="E15" s="1">
        <v>0.21516518324772099</v>
      </c>
      <c r="F15" s="1">
        <v>5.3528360075648103E-2</v>
      </c>
      <c r="G15" s="1">
        <v>5.3071959478672499E-2</v>
      </c>
      <c r="H15" s="1">
        <v>9.6895697924896905E-3</v>
      </c>
    </row>
    <row r="16" spans="2:8">
      <c r="B16" t="s">
        <v>49</v>
      </c>
      <c r="C16" s="1">
        <v>5.0584898862233501E-3</v>
      </c>
      <c r="D16" s="1">
        <v>7.2069228489597603E-3</v>
      </c>
      <c r="E16" s="1">
        <v>1.4302292009277399E-2</v>
      </c>
      <c r="F16" s="1">
        <v>7.9199802248600803E-3</v>
      </c>
      <c r="G16" s="1">
        <v>2.7053986703618098E-3</v>
      </c>
      <c r="H16" s="1">
        <v>4.9393595960054804E-4</v>
      </c>
    </row>
    <row r="19" spans="2:8">
      <c r="B19" t="s">
        <v>66</v>
      </c>
    </row>
    <row r="20" spans="2:8">
      <c r="B20" t="s">
        <v>61</v>
      </c>
      <c r="C20" s="1">
        <v>6.6193017165693299E-2</v>
      </c>
      <c r="D20" s="1">
        <v>9.0706794214951703E-2</v>
      </c>
      <c r="E20" s="1">
        <v>0.12838496533703</v>
      </c>
      <c r="F20" s="1">
        <v>9.4612539444407104E-2</v>
      </c>
      <c r="G20" s="1">
        <v>1.6761545048774199E-2</v>
      </c>
      <c r="H20" s="1">
        <v>3.06022544061755E-3</v>
      </c>
    </row>
    <row r="21" spans="2:8">
      <c r="B21" t="s">
        <v>62</v>
      </c>
      <c r="C21" s="1">
        <v>0.12567804332111501</v>
      </c>
      <c r="D21" s="1">
        <v>0.21723584342594801</v>
      </c>
      <c r="E21" s="1">
        <v>0.25885224224398101</v>
      </c>
      <c r="F21" s="1">
        <v>0.21685155806138501</v>
      </c>
      <c r="G21" s="1">
        <v>2.4345919177683601E-2</v>
      </c>
      <c r="H21" s="1">
        <v>4.4449363722716398E-3</v>
      </c>
    </row>
    <row r="22" spans="2:8">
      <c r="B22" t="s">
        <v>63</v>
      </c>
      <c r="C22" s="1">
        <v>3.3272923258187703E-2</v>
      </c>
      <c r="D22" s="1">
        <v>4.5922893596519597E-2</v>
      </c>
      <c r="E22" s="1">
        <v>6.60163796487023E-2</v>
      </c>
      <c r="F22" s="1">
        <v>4.6820674046231997E-2</v>
      </c>
      <c r="G22" s="1">
        <v>7.7188300747316899E-3</v>
      </c>
      <c r="H22" s="1">
        <v>1.40925911649328E-3</v>
      </c>
    </row>
    <row r="23" spans="2:8">
      <c r="B23" t="s">
        <v>64</v>
      </c>
      <c r="C23" s="1">
        <v>8.5469037843374104E-2</v>
      </c>
      <c r="D23" s="1">
        <v>0.137372722555831</v>
      </c>
      <c r="E23" s="1">
        <v>0.17601367249268701</v>
      </c>
      <c r="F23" s="1">
        <v>0.13757872522893999</v>
      </c>
      <c r="G23" s="1">
        <v>2.3240684225348699E-2</v>
      </c>
      <c r="H23" s="1">
        <v>4.2431490006926602E-3</v>
      </c>
    </row>
    <row r="24" spans="2:8">
      <c r="B24" t="s">
        <v>65</v>
      </c>
      <c r="C24" s="1">
        <v>1.9027293111688201E-2</v>
      </c>
      <c r="D24" s="1">
        <v>2.7407384215835901E-2</v>
      </c>
      <c r="E24" s="1">
        <v>2.94420343203462E-2</v>
      </c>
      <c r="F24" s="1">
        <v>2.62272258203817E-2</v>
      </c>
      <c r="G24" s="1">
        <v>2.9597415852688201E-3</v>
      </c>
      <c r="H24" s="1">
        <v>5.4037241021261204E-4</v>
      </c>
    </row>
    <row r="48" spans="2:18"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</row>
    <row r="49" spans="2:8">
      <c r="B49" t="s">
        <v>50</v>
      </c>
    </row>
    <row r="50" spans="2:8">
      <c r="C50" s="30" t="s">
        <v>46</v>
      </c>
      <c r="D50" s="30" t="s">
        <v>44</v>
      </c>
      <c r="E50" s="30" t="s">
        <v>25</v>
      </c>
      <c r="F50" s="30" t="s">
        <v>45</v>
      </c>
      <c r="G50" s="30" t="s">
        <v>43</v>
      </c>
      <c r="H50" s="30" t="s">
        <v>47</v>
      </c>
    </row>
    <row r="51" spans="2:8">
      <c r="B51" t="s">
        <v>51</v>
      </c>
      <c r="C51" s="1">
        <v>1.41711785667504E-3</v>
      </c>
      <c r="D51" s="1">
        <v>1.4160779004575999E-3</v>
      </c>
      <c r="E51" s="1">
        <v>1.3016022625893199E-4</v>
      </c>
      <c r="F51" s="1">
        <v>1.5999798368211901E-3</v>
      </c>
      <c r="G51" s="1">
        <v>1.13815838066832E-3</v>
      </c>
      <c r="H51" s="1">
        <v>2.37638973373312E-5</v>
      </c>
    </row>
    <row r="52" spans="2:8">
      <c r="B52" t="s">
        <v>52</v>
      </c>
      <c r="C52" s="1">
        <v>1.3544085709048699E-3</v>
      </c>
      <c r="D52" s="1">
        <v>1.33315289217248E-3</v>
      </c>
      <c r="E52" s="1">
        <v>1.8612726241759201E-4</v>
      </c>
      <c r="F52" s="1">
        <v>1.7509051308181799E-3</v>
      </c>
      <c r="G52" s="1">
        <v>9.7901876309035903E-4</v>
      </c>
      <c r="H52" s="1">
        <v>3.3982033397599601E-5</v>
      </c>
    </row>
    <row r="53" spans="2:8">
      <c r="B53" t="s">
        <v>53</v>
      </c>
      <c r="C53" s="1">
        <v>1.4655792666848899E-3</v>
      </c>
      <c r="D53" s="1">
        <v>1.4760397626155299E-3</v>
      </c>
      <c r="E53" s="1">
        <v>1.77961258795301E-4</v>
      </c>
      <c r="F53" s="1">
        <v>1.88608907560926E-3</v>
      </c>
      <c r="G53" s="1">
        <v>1.0712834596662199E-3</v>
      </c>
      <c r="H53" s="1">
        <v>3.24911319347338E-5</v>
      </c>
    </row>
    <row r="54" spans="2:8">
      <c r="B54" t="s">
        <v>54</v>
      </c>
      <c r="C54" s="1">
        <v>1.38982564952846E-3</v>
      </c>
      <c r="D54" s="1">
        <v>1.3883238982320999E-3</v>
      </c>
      <c r="E54" s="1">
        <v>1.27543270074852E-4</v>
      </c>
      <c r="F54" s="1">
        <v>1.6274651390124201E-3</v>
      </c>
      <c r="G54" s="1">
        <v>1.1034560493628301E-3</v>
      </c>
      <c r="H54" s="1">
        <v>2.3286108692656699E-5</v>
      </c>
    </row>
    <row r="55" spans="2:8">
      <c r="B55" t="s">
        <v>55</v>
      </c>
      <c r="C55" s="1">
        <v>0.120596067792345</v>
      </c>
      <c r="D55" s="1">
        <v>0.120596067792345</v>
      </c>
      <c r="E55" s="1">
        <v>0</v>
      </c>
      <c r="F55" s="1">
        <v>0.120596067792345</v>
      </c>
      <c r="G55" s="1">
        <v>0.120596067792345</v>
      </c>
      <c r="H55" s="1">
        <v>0</v>
      </c>
    </row>
    <row r="56" spans="2:8">
      <c r="B56" t="s">
        <v>56</v>
      </c>
      <c r="C56" s="1">
        <v>7.3810942702202897E-2</v>
      </c>
      <c r="D56" s="1">
        <v>7.3800988103702503E-2</v>
      </c>
      <c r="E56" s="1">
        <v>3.0403526646923001E-5</v>
      </c>
      <c r="F56" s="1">
        <v>7.3865281738524399E-2</v>
      </c>
      <c r="G56" s="1">
        <v>7.3735043425835103E-2</v>
      </c>
      <c r="H56" s="1">
        <v>5.5508991240763696E-6</v>
      </c>
    </row>
    <row r="57" spans="2:8">
      <c r="B57" t="s">
        <v>57</v>
      </c>
      <c r="C57" s="1">
        <v>8.7424309967295698E-4</v>
      </c>
      <c r="D57" s="1">
        <v>8.4359560270285696E-4</v>
      </c>
      <c r="E57" s="1">
        <v>1.10372640565078E-4</v>
      </c>
      <c r="F57" s="1">
        <v>1.1112241688507999E-3</v>
      </c>
      <c r="G57" s="1">
        <v>6.7090649784777101E-4</v>
      </c>
      <c r="H57" s="1">
        <v>2.01511949896343E-5</v>
      </c>
    </row>
    <row r="58" spans="2:8">
      <c r="B58" t="s">
        <v>58</v>
      </c>
      <c r="C58" s="1">
        <v>1.11257993782106E-2</v>
      </c>
      <c r="D58" s="1">
        <v>1.11014114118603E-2</v>
      </c>
      <c r="E58" s="1">
        <v>7.61389100119653E-5</v>
      </c>
      <c r="F58" s="1">
        <v>1.13646181754161E-2</v>
      </c>
      <c r="G58" s="1">
        <v>1.10338506288266E-2</v>
      </c>
      <c r="H58" s="1">
        <v>1.3900999505803101E-5</v>
      </c>
    </row>
    <row r="59" spans="2:8">
      <c r="B59" t="s">
        <v>59</v>
      </c>
      <c r="C59" s="1">
        <v>1.2050660810689499E-2</v>
      </c>
      <c r="D59" s="1">
        <v>1.20229677689946E-2</v>
      </c>
      <c r="E59" s="1">
        <v>3.03303104018512E-4</v>
      </c>
      <c r="F59" s="1">
        <v>1.26990280782514E-2</v>
      </c>
      <c r="G59" s="1">
        <v>1.15875771604253E-2</v>
      </c>
      <c r="H59" s="1">
        <v>5.5375317277424999E-5</v>
      </c>
    </row>
    <row r="60" spans="2:8">
      <c r="B60" t="s">
        <v>60</v>
      </c>
      <c r="C60" s="1">
        <v>1.1111128846784699E-2</v>
      </c>
      <c r="D60" s="1">
        <v>1.1084157087482701E-2</v>
      </c>
      <c r="E60" s="1">
        <v>7.9323811551021696E-5</v>
      </c>
      <c r="F60" s="1">
        <v>1.13199922511518E-2</v>
      </c>
      <c r="G60" s="1">
        <v>1.10346884059519E-2</v>
      </c>
      <c r="H60" s="1">
        <v>1.44824803112612E-5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8ED65-2676-436A-AA50-813A03CB9CEE}">
  <dimension ref="A2:BA99"/>
  <sheetViews>
    <sheetView topLeftCell="AI55" zoomScale="70" zoomScaleNormal="70" workbookViewId="0">
      <selection activeCell="AP78" sqref="AP78"/>
    </sheetView>
  </sheetViews>
  <sheetFormatPr defaultRowHeight="15.6"/>
  <cols>
    <col min="1" max="1" width="8.7265625" style="58"/>
    <col min="2" max="2" width="4.54296875" style="58" bestFit="1" customWidth="1"/>
    <col min="3" max="3" width="7.1796875" style="58" bestFit="1" customWidth="1"/>
    <col min="4" max="4" width="7.90625" style="58" bestFit="1" customWidth="1"/>
    <col min="5" max="7" width="7.1796875" style="58" bestFit="1" customWidth="1"/>
    <col min="8" max="9" width="7" style="58" bestFit="1" customWidth="1"/>
    <col min="10" max="10" width="6.6328125" style="58" bestFit="1" customWidth="1"/>
    <col min="11" max="11" width="6.7265625" style="58" bestFit="1" customWidth="1"/>
    <col min="12" max="12" width="9.7265625" style="58" bestFit="1" customWidth="1"/>
    <col min="13" max="13" width="11.7265625" style="58" customWidth="1"/>
    <col min="14" max="14" width="9.54296875" style="58" customWidth="1"/>
    <col min="15" max="15" width="18.453125" style="58" customWidth="1"/>
    <col min="16" max="16" width="15.81640625" style="58" customWidth="1"/>
    <col min="17" max="25" width="8.7265625" style="58"/>
    <col min="26" max="26" width="8.36328125" style="58" customWidth="1"/>
    <col min="27" max="29" width="8.90625" style="58" bestFit="1" customWidth="1"/>
    <col min="30" max="30" width="9.7265625" style="58" bestFit="1" customWidth="1"/>
    <col min="31" max="32" width="8.90625" style="58" bestFit="1" customWidth="1"/>
    <col min="33" max="33" width="11.36328125" style="58" bestFit="1" customWidth="1"/>
    <col min="34" max="34" width="10.36328125" style="58" bestFit="1" customWidth="1"/>
    <col min="35" max="35" width="10.7265625" style="58" bestFit="1" customWidth="1"/>
    <col min="36" max="36" width="20.54296875" style="58" bestFit="1" customWidth="1"/>
    <col min="37" max="37" width="16.26953125" style="58" bestFit="1" customWidth="1"/>
    <col min="38" max="40" width="16" style="58" bestFit="1" customWidth="1"/>
    <col min="41" max="41" width="15.90625" style="58" customWidth="1"/>
    <col min="42" max="43" width="16" style="58" bestFit="1" customWidth="1"/>
    <col min="44" max="44" width="11.36328125" style="58" bestFit="1" customWidth="1"/>
    <col min="45" max="45" width="8.7265625" style="58"/>
    <col min="46" max="46" width="14.26953125" style="58" bestFit="1" customWidth="1"/>
    <col min="47" max="48" width="10.453125" style="58" bestFit="1" customWidth="1"/>
    <col min="49" max="51" width="11.08984375" style="58" bestFit="1" customWidth="1"/>
    <col min="52" max="52" width="14.54296875" style="58" bestFit="1" customWidth="1"/>
    <col min="53" max="16384" width="8.7265625" style="58"/>
  </cols>
  <sheetData>
    <row r="2" spans="1:20" ht="16.2" thickBot="1">
      <c r="A2" s="58" t="s">
        <v>92</v>
      </c>
    </row>
    <row r="3" spans="1:20" ht="19.8" thickBot="1">
      <c r="A3" s="36"/>
      <c r="B3" s="31" t="s">
        <v>18</v>
      </c>
      <c r="C3" s="35" t="s">
        <v>16</v>
      </c>
      <c r="D3" s="33" t="s">
        <v>91</v>
      </c>
      <c r="E3" s="33" t="s">
        <v>90</v>
      </c>
      <c r="F3" s="35" t="s">
        <v>82</v>
      </c>
      <c r="G3" s="32" t="s">
        <v>88</v>
      </c>
      <c r="H3" s="33" t="s">
        <v>89</v>
      </c>
      <c r="I3" s="31" t="s">
        <v>84</v>
      </c>
      <c r="J3" s="31" t="s">
        <v>86</v>
      </c>
      <c r="K3" s="31" t="s">
        <v>87</v>
      </c>
      <c r="L3" s="31" t="s">
        <v>85</v>
      </c>
    </row>
    <row r="4" spans="1:20" ht="16.2" thickBot="1">
      <c r="A4" s="34" t="s">
        <v>75</v>
      </c>
      <c r="B4" s="37">
        <v>0.20573</v>
      </c>
      <c r="C4" s="38">
        <v>0.20569999999999999</v>
      </c>
      <c r="D4" s="38">
        <v>0.20236899999999999</v>
      </c>
      <c r="E4" s="38">
        <v>0.205986</v>
      </c>
      <c r="F4" s="38">
        <v>0.205396</v>
      </c>
      <c r="G4" s="38">
        <v>0.20313700000000001</v>
      </c>
      <c r="H4" s="38">
        <v>0.20880000000000001</v>
      </c>
      <c r="I4" s="37">
        <v>0.18290000000000001</v>
      </c>
      <c r="J4" s="37">
        <v>0.24440000000000001</v>
      </c>
      <c r="K4" s="37">
        <v>0.2455</v>
      </c>
      <c r="L4" s="37">
        <v>0.24890000000000001</v>
      </c>
    </row>
    <row r="5" spans="1:20" ht="16.2" thickBot="1">
      <c r="A5" s="34" t="s">
        <v>76</v>
      </c>
      <c r="B5" s="37">
        <v>3.4704899999999999</v>
      </c>
      <c r="C5" s="38">
        <v>3.4714</v>
      </c>
      <c r="D5" s="38">
        <v>3.5442140000000002</v>
      </c>
      <c r="E5" s="38">
        <v>3.4713280000000002</v>
      </c>
      <c r="F5" s="38">
        <v>3.4842930000000001</v>
      </c>
      <c r="G5" s="38">
        <v>3.5429979999999999</v>
      </c>
      <c r="H5" s="38">
        <v>3.4205000000000001</v>
      </c>
      <c r="I5" s="37">
        <v>4.0483000000000002</v>
      </c>
      <c r="J5" s="37">
        <v>6.2188999999999997</v>
      </c>
      <c r="K5" s="37">
        <v>6.1959999999999997</v>
      </c>
      <c r="L5" s="37">
        <v>6.173</v>
      </c>
    </row>
    <row r="6" spans="1:20" ht="16.2" thickBot="1">
      <c r="A6" s="34" t="s">
        <v>77</v>
      </c>
      <c r="B6" s="37">
        <v>9.0366199999999992</v>
      </c>
      <c r="C6" s="38">
        <v>9.0366</v>
      </c>
      <c r="D6" s="38">
        <v>9.0482099999999992</v>
      </c>
      <c r="E6" s="38">
        <v>9.0202240000000007</v>
      </c>
      <c r="F6" s="38">
        <v>9.037426</v>
      </c>
      <c r="G6" s="38">
        <v>9.0334979999999998</v>
      </c>
      <c r="H6" s="38">
        <v>8.9975000000000005</v>
      </c>
      <c r="I6" s="37">
        <v>9.3666</v>
      </c>
      <c r="J6" s="37">
        <v>8.2914999999999992</v>
      </c>
      <c r="K6" s="37">
        <v>8.2729999999999997</v>
      </c>
      <c r="L6" s="37">
        <v>8.1789000000000005</v>
      </c>
    </row>
    <row r="7" spans="1:20" ht="16.2" thickBot="1">
      <c r="A7" s="34" t="s">
        <v>78</v>
      </c>
      <c r="B7" s="37">
        <v>0.20573</v>
      </c>
      <c r="C7" s="38">
        <v>0.20569999999999999</v>
      </c>
      <c r="D7" s="38">
        <v>0.20572299999999999</v>
      </c>
      <c r="E7" s="38">
        <v>0.20648</v>
      </c>
      <c r="F7" s="38">
        <v>0.20627599999999999</v>
      </c>
      <c r="G7" s="38">
        <v>0.206179</v>
      </c>
      <c r="H7" s="38">
        <v>0.21</v>
      </c>
      <c r="I7" s="37">
        <v>0.2059</v>
      </c>
      <c r="J7" s="37">
        <v>0.24440000000000001</v>
      </c>
      <c r="K7" s="37">
        <v>0.2455</v>
      </c>
      <c r="L7" s="37">
        <v>-0.25330000000000003</v>
      </c>
    </row>
    <row r="8" spans="1:20" ht="16.2" thickBot="1">
      <c r="A8" s="34" t="s">
        <v>68</v>
      </c>
      <c r="B8" s="37">
        <v>-9.0899999999999994E-12</v>
      </c>
      <c r="C8" s="38" t="s">
        <v>83</v>
      </c>
      <c r="D8" s="38">
        <v>-12.839796</v>
      </c>
      <c r="E8" s="38">
        <v>-7.4092000000000005E-2</v>
      </c>
      <c r="F8" s="38" t="s">
        <v>83</v>
      </c>
      <c r="G8" s="38">
        <v>-44.578567999999997</v>
      </c>
      <c r="H8" s="38">
        <v>-0.337812</v>
      </c>
      <c r="I8" s="37">
        <v>-408.73277200000001</v>
      </c>
      <c r="J8" s="37">
        <v>-5743.5020000000004</v>
      </c>
      <c r="K8" s="37">
        <v>-5743.8265000000001</v>
      </c>
      <c r="L8" s="37">
        <v>-5758.6037999999999</v>
      </c>
    </row>
    <row r="9" spans="1:20" ht="16.2" thickBot="1">
      <c r="A9" s="34" t="s">
        <v>69</v>
      </c>
      <c r="B9" s="37">
        <v>-7.2799999999999997E-12</v>
      </c>
      <c r="C9" s="38" t="s">
        <v>83</v>
      </c>
      <c r="D9" s="38">
        <v>-1.2474670000000001</v>
      </c>
      <c r="E9" s="38">
        <v>-0.26622699999999999</v>
      </c>
      <c r="F9" s="38" t="s">
        <v>83</v>
      </c>
      <c r="G9" s="38">
        <v>-44.663533999999999</v>
      </c>
      <c r="H9" s="38">
        <v>-353.90260000000001</v>
      </c>
      <c r="I9" s="37">
        <v>-2105.9142099999999</v>
      </c>
      <c r="J9" s="37">
        <v>-4.0152089999999996</v>
      </c>
      <c r="K9" s="37">
        <v>-4.7150970000000001</v>
      </c>
      <c r="L9" s="37">
        <v>-255.57689999999999</v>
      </c>
      <c r="T9" s="59"/>
    </row>
    <row r="10" spans="1:20" ht="16.2" thickBot="1">
      <c r="A10" s="34" t="s">
        <v>70</v>
      </c>
      <c r="B10" s="37">
        <v>5.2400000000000001E-9</v>
      </c>
      <c r="C10" s="38" t="s">
        <v>83</v>
      </c>
      <c r="D10" s="38">
        <v>-1.498E-3</v>
      </c>
      <c r="E10" s="38">
        <v>-4.95E-4</v>
      </c>
      <c r="F10" s="38" t="s">
        <v>83</v>
      </c>
      <c r="G10" s="38">
        <v>-3.042E-3</v>
      </c>
      <c r="H10" s="38">
        <v>-1.1999999999999999E-3</v>
      </c>
      <c r="I10" s="37">
        <v>-2.3060000000000001E-2</v>
      </c>
      <c r="J10" s="37">
        <v>0</v>
      </c>
      <c r="K10" s="37">
        <v>0</v>
      </c>
      <c r="L10" s="37">
        <v>-4.4000000000000003E-3</v>
      </c>
    </row>
    <row r="11" spans="1:20" ht="16.2" thickBot="1">
      <c r="A11" s="34" t="s">
        <v>71</v>
      </c>
      <c r="B11" s="37">
        <v>-3.4329838000000001</v>
      </c>
      <c r="C11" s="38" t="s">
        <v>83</v>
      </c>
      <c r="D11" s="38">
        <v>-3.4293469999999999</v>
      </c>
      <c r="E11" s="38">
        <v>-3.430043</v>
      </c>
      <c r="F11" s="38" t="s">
        <v>83</v>
      </c>
      <c r="G11" s="38">
        <v>-3.4237259999999998</v>
      </c>
      <c r="H11" s="38">
        <v>-3.4118650000000001</v>
      </c>
      <c r="I11" s="37">
        <v>-3.3215279999999998</v>
      </c>
      <c r="J11" s="37">
        <v>-3.0225610000000001</v>
      </c>
      <c r="K11" s="37">
        <v>-3.020289</v>
      </c>
      <c r="L11" s="37">
        <v>-2.982866</v>
      </c>
    </row>
    <row r="12" spans="1:20" ht="16.2" thickBot="1">
      <c r="A12" s="34" t="s">
        <v>72</v>
      </c>
      <c r="B12" s="37">
        <v>-8.0729599999999999E-2</v>
      </c>
      <c r="C12" s="38" t="s">
        <v>83</v>
      </c>
      <c r="D12" s="38">
        <v>-7.9380999999999993E-2</v>
      </c>
      <c r="E12" s="38">
        <v>-8.0986000000000002E-2</v>
      </c>
      <c r="F12" s="38" t="s">
        <v>83</v>
      </c>
      <c r="G12" s="38">
        <v>-7.8136999999999998E-2</v>
      </c>
      <c r="H12" s="38">
        <v>-8.3799999999999999E-2</v>
      </c>
      <c r="I12" s="37">
        <v>-5.7883999999999998E-2</v>
      </c>
      <c r="J12" s="37">
        <v>-0.11940000000000001</v>
      </c>
      <c r="K12" s="37">
        <v>-0.1205</v>
      </c>
      <c r="L12" s="37">
        <v>-0.1239</v>
      </c>
    </row>
    <row r="13" spans="1:20" ht="16.2" thickBot="1">
      <c r="A13" s="34" t="s">
        <v>73</v>
      </c>
      <c r="B13" s="37">
        <v>-0.23554030000000001</v>
      </c>
      <c r="C13" s="38" t="s">
        <v>83</v>
      </c>
      <c r="D13" s="38">
        <v>-0.235536</v>
      </c>
      <c r="E13" s="38">
        <v>-0.235514</v>
      </c>
      <c r="F13" s="38" t="s">
        <v>83</v>
      </c>
      <c r="G13" s="38">
        <v>-0.23555699999999999</v>
      </c>
      <c r="H13" s="38">
        <v>-0.235649</v>
      </c>
      <c r="I13" s="37">
        <v>-0.23702899999999999</v>
      </c>
      <c r="J13" s="37">
        <v>-0.23424300000000001</v>
      </c>
      <c r="K13" s="37">
        <v>-0.234208</v>
      </c>
      <c r="L13" s="37">
        <v>-0.23416000000000001</v>
      </c>
    </row>
    <row r="14" spans="1:20" ht="16.2" thickBot="1">
      <c r="A14" s="34" t="s">
        <v>74</v>
      </c>
      <c r="B14" s="37">
        <v>-1.7300000000000001E-11</v>
      </c>
      <c r="C14" s="38" t="s">
        <v>83</v>
      </c>
      <c r="D14" s="38">
        <v>-11.681355</v>
      </c>
      <c r="E14" s="38">
        <v>-58.666440000000001</v>
      </c>
      <c r="F14" s="38" t="s">
        <v>83</v>
      </c>
      <c r="G14" s="38">
        <v>-38.028267999999997</v>
      </c>
      <c r="H14" s="38">
        <v>-363.23237999999998</v>
      </c>
      <c r="I14" s="37">
        <v>-160.58645200000001</v>
      </c>
      <c r="J14" s="37">
        <v>-3490.4694</v>
      </c>
      <c r="K14" s="37">
        <v>-3604.2750000000001</v>
      </c>
      <c r="L14" s="37">
        <v>-4465.2709000000004</v>
      </c>
    </row>
    <row r="15" spans="1:20">
      <c r="A15" s="40" t="s">
        <v>79</v>
      </c>
      <c r="B15" s="40">
        <v>1.72485</v>
      </c>
      <c r="C15" s="39">
        <v>1.7249099999999999</v>
      </c>
      <c r="D15" s="39">
        <v>1.728024</v>
      </c>
      <c r="E15" s="39">
        <v>1.728226</v>
      </c>
      <c r="F15" s="39">
        <v>1.730499</v>
      </c>
      <c r="G15" s="39">
        <v>1.7334620000000001</v>
      </c>
      <c r="H15" s="39">
        <v>1.7483089999999999</v>
      </c>
      <c r="I15" s="40">
        <v>1.8245514700000001</v>
      </c>
      <c r="J15" s="40">
        <v>2.3815434</v>
      </c>
      <c r="K15" s="40">
        <v>2.3859373000000001</v>
      </c>
      <c r="L15" s="40">
        <v>2.4331160000000001</v>
      </c>
      <c r="M15" s="58" t="s">
        <v>93</v>
      </c>
    </row>
    <row r="16" spans="1:20">
      <c r="M16" s="45" t="s">
        <v>94</v>
      </c>
      <c r="N16" s="46" t="s">
        <v>95</v>
      </c>
      <c r="O16" s="60" t="s">
        <v>80</v>
      </c>
      <c r="P16" s="61" t="s">
        <v>81</v>
      </c>
    </row>
    <row r="17" spans="13:25">
      <c r="M17" s="47" t="s">
        <v>96</v>
      </c>
      <c r="N17" s="44" t="s">
        <v>119</v>
      </c>
      <c r="O17" s="44" t="s">
        <v>97</v>
      </c>
      <c r="P17" s="48" t="s">
        <v>98</v>
      </c>
    </row>
    <row r="18" spans="13:25">
      <c r="M18" s="47"/>
      <c r="N18" s="44" t="s">
        <v>120</v>
      </c>
      <c r="O18" s="44" t="s">
        <v>99</v>
      </c>
      <c r="P18" s="48" t="s">
        <v>100</v>
      </c>
    </row>
    <row r="19" spans="13:25">
      <c r="M19" s="47" t="s">
        <v>101</v>
      </c>
      <c r="N19" s="44" t="s">
        <v>119</v>
      </c>
      <c r="O19" s="44" t="s">
        <v>102</v>
      </c>
      <c r="P19" s="48" t="s">
        <v>103</v>
      </c>
    </row>
    <row r="20" spans="13:25">
      <c r="M20" s="47"/>
      <c r="N20" s="44" t="s">
        <v>120</v>
      </c>
      <c r="O20" s="44" t="s">
        <v>104</v>
      </c>
      <c r="P20" s="48" t="s">
        <v>105</v>
      </c>
    </row>
    <row r="21" spans="13:25" ht="28.8">
      <c r="M21" s="47" t="s">
        <v>106</v>
      </c>
      <c r="N21" s="44" t="s">
        <v>119</v>
      </c>
      <c r="O21" s="44" t="s">
        <v>107</v>
      </c>
      <c r="P21" s="48" t="s">
        <v>108</v>
      </c>
    </row>
    <row r="22" spans="13:25">
      <c r="M22" s="47"/>
      <c r="N22" s="44" t="s">
        <v>120</v>
      </c>
      <c r="O22" s="44" t="s">
        <v>107</v>
      </c>
      <c r="P22" s="48" t="s">
        <v>109</v>
      </c>
    </row>
    <row r="23" spans="13:25">
      <c r="M23" s="47" t="s">
        <v>110</v>
      </c>
      <c r="N23" s="44" t="s">
        <v>119</v>
      </c>
      <c r="O23" s="44" t="s">
        <v>111</v>
      </c>
      <c r="P23" s="48" t="s">
        <v>112</v>
      </c>
    </row>
    <row r="24" spans="13:25">
      <c r="M24" s="47"/>
      <c r="N24" s="44" t="s">
        <v>120</v>
      </c>
      <c r="O24" s="44" t="s">
        <v>113</v>
      </c>
      <c r="P24" s="48" t="s">
        <v>114</v>
      </c>
    </row>
    <row r="25" spans="13:25" ht="15" customHeight="1">
      <c r="M25" s="47" t="s">
        <v>115</v>
      </c>
      <c r="N25" s="44" t="s">
        <v>119</v>
      </c>
      <c r="O25" s="44" t="s">
        <v>116</v>
      </c>
      <c r="P25" s="48" t="s">
        <v>117</v>
      </c>
    </row>
    <row r="26" spans="13:25">
      <c r="M26" s="47"/>
      <c r="N26" s="44" t="s">
        <v>120</v>
      </c>
      <c r="O26" s="44" t="s">
        <v>113</v>
      </c>
      <c r="P26" s="48" t="s">
        <v>118</v>
      </c>
    </row>
    <row r="27" spans="13:25">
      <c r="M27" s="47" t="s">
        <v>67</v>
      </c>
      <c r="N27" s="44" t="s">
        <v>119</v>
      </c>
      <c r="O27" s="44" t="s">
        <v>121</v>
      </c>
      <c r="P27" s="48" t="s">
        <v>123</v>
      </c>
    </row>
    <row r="28" spans="13:25">
      <c r="M28" s="49"/>
      <c r="N28" s="50" t="s">
        <v>120</v>
      </c>
      <c r="O28" s="50" t="s">
        <v>122</v>
      </c>
      <c r="P28" s="51" t="s">
        <v>124</v>
      </c>
      <c r="Q28" s="52" t="s">
        <v>144</v>
      </c>
    </row>
    <row r="29" spans="13:25">
      <c r="O29" s="41"/>
      <c r="Q29" s="62"/>
      <c r="R29" s="78" t="s">
        <v>125</v>
      </c>
      <c r="S29" s="78"/>
      <c r="T29" s="78"/>
      <c r="U29" s="78" t="s">
        <v>126</v>
      </c>
      <c r="V29" s="78"/>
      <c r="W29" s="78"/>
      <c r="X29" s="78"/>
      <c r="Y29" s="53" t="s">
        <v>127</v>
      </c>
    </row>
    <row r="30" spans="13:25">
      <c r="M30" s="41"/>
      <c r="N30" s="41"/>
      <c r="O30" s="41"/>
      <c r="P30" s="41"/>
      <c r="Q30" s="53" t="s">
        <v>128</v>
      </c>
      <c r="R30" s="53" t="s">
        <v>129</v>
      </c>
      <c r="S30" s="53" t="s">
        <v>130</v>
      </c>
      <c r="T30" s="53" t="s">
        <v>131</v>
      </c>
      <c r="U30" s="53" t="s">
        <v>132</v>
      </c>
      <c r="V30" s="53" t="s">
        <v>133</v>
      </c>
      <c r="W30" s="53" t="s">
        <v>134</v>
      </c>
      <c r="X30" s="53" t="s">
        <v>135</v>
      </c>
      <c r="Y30" s="53" t="s">
        <v>79</v>
      </c>
    </row>
    <row r="31" spans="13:25">
      <c r="M31" s="41"/>
      <c r="Q31" s="53" t="s">
        <v>18</v>
      </c>
      <c r="R31" s="54">
        <v>5.1726000000000001E-2</v>
      </c>
      <c r="S31" s="54">
        <v>0.357657</v>
      </c>
      <c r="T31" s="54">
        <v>11.231553</v>
      </c>
      <c r="U31" s="55">
        <v>5.3000000000000001E-5</v>
      </c>
      <c r="V31" s="55">
        <v>1.21E-4</v>
      </c>
      <c r="W31" s="55">
        <v>-4.0565600000000002</v>
      </c>
      <c r="X31" s="55">
        <v>-0.727078</v>
      </c>
      <c r="Y31" s="54">
        <v>1.2663000000000001E-2</v>
      </c>
    </row>
    <row r="32" spans="13:25">
      <c r="M32" s="41"/>
      <c r="N32" s="41"/>
      <c r="O32" s="41"/>
      <c r="P32" s="41"/>
      <c r="Q32" s="53" t="s">
        <v>136</v>
      </c>
      <c r="R32" s="55">
        <v>5.1609000000000002E-2</v>
      </c>
      <c r="S32" s="55">
        <v>0.35471399999999997</v>
      </c>
      <c r="T32" s="55">
        <v>11.410831</v>
      </c>
      <c r="U32" s="55" t="s">
        <v>83</v>
      </c>
      <c r="V32" s="55" t="s">
        <v>83</v>
      </c>
      <c r="W32" s="55" t="s">
        <v>83</v>
      </c>
      <c r="X32" s="55" t="s">
        <v>83</v>
      </c>
      <c r="Y32" s="55">
        <v>1.2670000000000001E-2</v>
      </c>
    </row>
    <row r="33" spans="13:35">
      <c r="Q33" s="53" t="s">
        <v>137</v>
      </c>
      <c r="R33" s="55">
        <v>5.1728000000000003E-2</v>
      </c>
      <c r="S33" s="55">
        <v>0.35764400000000002</v>
      </c>
      <c r="T33" s="55">
        <v>11.244543</v>
      </c>
      <c r="U33" s="55">
        <v>-8.4500000000000005E-4</v>
      </c>
      <c r="V33" s="55">
        <v>-1.2999999999999999E-5</v>
      </c>
      <c r="W33" s="55">
        <v>-4.0513000000000003</v>
      </c>
      <c r="X33" s="55">
        <v>-0.72709000000000001</v>
      </c>
      <c r="Y33" s="55">
        <v>1.2675000000000001E-2</v>
      </c>
    </row>
    <row r="34" spans="13:35">
      <c r="M34" s="41"/>
      <c r="N34" s="41"/>
      <c r="O34" s="41"/>
      <c r="P34" s="41"/>
      <c r="Q34" s="53" t="s">
        <v>138</v>
      </c>
      <c r="R34" s="55">
        <v>5.1728000000000003E-2</v>
      </c>
      <c r="S34" s="55">
        <v>0.35764400000000002</v>
      </c>
      <c r="T34" s="55">
        <v>11.244543</v>
      </c>
      <c r="U34" s="55" t="s">
        <v>83</v>
      </c>
      <c r="V34" s="55" t="s">
        <v>83</v>
      </c>
      <c r="W34" s="55" t="s">
        <v>83</v>
      </c>
      <c r="X34" s="55" t="s">
        <v>83</v>
      </c>
      <c r="Y34" s="55">
        <v>1.2675000000000001E-2</v>
      </c>
    </row>
    <row r="35" spans="13:35">
      <c r="M35" s="41"/>
      <c r="Q35" s="53" t="s">
        <v>139</v>
      </c>
      <c r="R35" s="55">
        <v>5.1207000000000003E-2</v>
      </c>
      <c r="S35" s="55">
        <v>0.34521499999999999</v>
      </c>
      <c r="T35" s="55">
        <v>12.004032</v>
      </c>
      <c r="U35" s="55" t="s">
        <v>83</v>
      </c>
      <c r="V35" s="55" t="s">
        <v>83</v>
      </c>
      <c r="W35" s="55" t="s">
        <v>83</v>
      </c>
      <c r="X35" s="55" t="s">
        <v>83</v>
      </c>
      <c r="Y35" s="55">
        <v>1.2676E-2</v>
      </c>
    </row>
    <row r="36" spans="13:35" ht="19.2">
      <c r="M36" s="41"/>
      <c r="N36" s="41"/>
      <c r="O36" s="41"/>
      <c r="P36" s="41"/>
      <c r="Q36" s="56" t="s">
        <v>140</v>
      </c>
      <c r="R36" s="55">
        <v>5.1989E-2</v>
      </c>
      <c r="S36" s="55">
        <v>0.36396499999999998</v>
      </c>
      <c r="T36" s="55">
        <v>10.890522000000001</v>
      </c>
      <c r="U36" s="55">
        <v>-1.2999999999999999E-5</v>
      </c>
      <c r="V36" s="55">
        <v>-2.0999999999999999E-5</v>
      </c>
      <c r="W36" s="55">
        <v>-4.0613380000000001</v>
      </c>
      <c r="X36" s="55">
        <v>-0.72269799999999995</v>
      </c>
      <c r="Y36" s="55">
        <v>1.2681E-2</v>
      </c>
    </row>
    <row r="37" spans="13:35">
      <c r="Q37" s="53" t="s">
        <v>141</v>
      </c>
      <c r="R37" s="55">
        <v>5.0276000000000001E-2</v>
      </c>
      <c r="S37" s="55">
        <v>0.32368000000000002</v>
      </c>
      <c r="T37" s="55">
        <v>13.525410000000001</v>
      </c>
      <c r="U37" s="55" t="s">
        <v>83</v>
      </c>
      <c r="V37" s="55" t="s">
        <v>83</v>
      </c>
      <c r="W37" s="55" t="s">
        <v>83</v>
      </c>
      <c r="X37" s="55" t="s">
        <v>83</v>
      </c>
      <c r="Y37" s="55">
        <v>1.2702E-2</v>
      </c>
    </row>
    <row r="38" spans="13:35">
      <c r="M38" s="41"/>
      <c r="N38" s="41"/>
      <c r="O38" s="41"/>
      <c r="P38" s="41"/>
      <c r="Q38" s="56" t="s">
        <v>142</v>
      </c>
      <c r="R38" s="55">
        <v>5.1479999999999998E-2</v>
      </c>
      <c r="S38" s="55">
        <v>0.351661</v>
      </c>
      <c r="T38" s="55">
        <v>11.632201</v>
      </c>
      <c r="U38" s="55">
        <v>-2.0799999999999998E-3</v>
      </c>
      <c r="V38" s="55">
        <v>-1.1E-4</v>
      </c>
      <c r="W38" s="55">
        <v>-4.0263179999999998</v>
      </c>
      <c r="X38" s="55">
        <v>-4.0263179999999998</v>
      </c>
      <c r="Y38" s="55">
        <v>1.2704999999999999E-2</v>
      </c>
    </row>
    <row r="39" spans="13:35">
      <c r="M39" s="41"/>
      <c r="Q39" s="56" t="s">
        <v>143</v>
      </c>
      <c r="R39" s="55">
        <v>0.05</v>
      </c>
      <c r="S39" s="55">
        <v>0.31590000000000001</v>
      </c>
      <c r="T39" s="55">
        <v>14.25</v>
      </c>
      <c r="U39" s="55">
        <v>-1.4E-5</v>
      </c>
      <c r="V39" s="55">
        <v>-3.7820000000000002E-3</v>
      </c>
      <c r="W39" s="55">
        <v>-3.9383020000000002</v>
      </c>
      <c r="X39" s="55">
        <v>-0.75606700000000004</v>
      </c>
      <c r="Y39" s="55">
        <v>1.2833000000000001E-2</v>
      </c>
      <c r="Z39" s="63" t="s">
        <v>145</v>
      </c>
      <c r="AA39" s="63"/>
      <c r="AB39" s="63"/>
      <c r="AC39" s="63"/>
      <c r="AD39" s="63"/>
      <c r="AE39" s="63"/>
      <c r="AF39" s="63"/>
      <c r="AG39" s="63"/>
      <c r="AH39" s="63"/>
      <c r="AI39" s="63"/>
    </row>
    <row r="40" spans="13:35" ht="16.2" thickBot="1">
      <c r="M40" s="42"/>
      <c r="N40" s="41"/>
      <c r="O40" s="43"/>
      <c r="P40" s="43"/>
      <c r="Z40" s="63" t="s">
        <v>128</v>
      </c>
      <c r="AA40" s="79" t="s">
        <v>146</v>
      </c>
      <c r="AB40" s="79"/>
      <c r="AC40" s="79"/>
      <c r="AD40" s="79"/>
      <c r="AE40" s="79" t="s">
        <v>158</v>
      </c>
      <c r="AF40" s="79"/>
      <c r="AG40" s="79"/>
      <c r="AH40" s="79"/>
      <c r="AI40" s="63" t="s">
        <v>159</v>
      </c>
    </row>
    <row r="41" spans="13:35">
      <c r="Z41" s="63"/>
      <c r="AA41" s="63" t="s">
        <v>147</v>
      </c>
      <c r="AB41" s="63" t="s">
        <v>148</v>
      </c>
      <c r="AC41" s="63" t="s">
        <v>149</v>
      </c>
      <c r="AD41" s="63" t="s">
        <v>150</v>
      </c>
      <c r="AE41" s="63" t="s">
        <v>68</v>
      </c>
      <c r="AF41" s="63" t="s">
        <v>69</v>
      </c>
      <c r="AG41" s="63" t="s">
        <v>70</v>
      </c>
      <c r="AH41" s="63" t="s">
        <v>71</v>
      </c>
      <c r="AI41" s="63" t="s">
        <v>79</v>
      </c>
    </row>
    <row r="42" spans="13:35">
      <c r="Y42" s="57"/>
      <c r="Z42" s="64" t="s">
        <v>18</v>
      </c>
      <c r="AA42" s="65">
        <v>0.78057630959014801</v>
      </c>
      <c r="AB42" s="65">
        <v>0.38634513914851798</v>
      </c>
      <c r="AC42" s="65">
        <v>40.434441197741599</v>
      </c>
      <c r="AD42" s="65">
        <v>198.42283398559101</v>
      </c>
      <c r="AE42" s="65">
        <v>-1.9159447373473499E-4</v>
      </c>
      <c r="AF42" s="65">
        <v>-6.0057012206277095E-4</v>
      </c>
      <c r="AG42" s="65">
        <v>-77.537411922588902</v>
      </c>
      <c r="AH42" s="65">
        <v>-41.577166014408597</v>
      </c>
      <c r="AI42" s="65">
        <v>5892.5876166027301</v>
      </c>
    </row>
    <row r="43" spans="13:35">
      <c r="Y43" s="57"/>
      <c r="Z43" s="63" t="s">
        <v>29</v>
      </c>
      <c r="AA43" s="66">
        <v>0.83037369999999999</v>
      </c>
      <c r="AB43" s="66">
        <v>0.41620570000000001</v>
      </c>
      <c r="AC43" s="66">
        <v>42.751269999999998</v>
      </c>
      <c r="AD43" s="66">
        <v>169.34540000000001</v>
      </c>
      <c r="AE43" s="66" t="s">
        <v>83</v>
      </c>
      <c r="AF43" s="66" t="s">
        <v>83</v>
      </c>
      <c r="AG43" s="66" t="s">
        <v>83</v>
      </c>
      <c r="AH43" s="66" t="s">
        <v>83</v>
      </c>
      <c r="AI43" s="66">
        <v>6048.7843999999996</v>
      </c>
    </row>
    <row r="44" spans="13:35">
      <c r="Y44" s="57"/>
      <c r="Z44" s="63" t="s">
        <v>161</v>
      </c>
      <c r="AA44" s="66">
        <v>0.8125</v>
      </c>
      <c r="AB44" s="66">
        <v>0.4375</v>
      </c>
      <c r="AC44" s="66">
        <v>42.098446000000003</v>
      </c>
      <c r="AD44" s="66">
        <v>176.63659999999999</v>
      </c>
      <c r="AE44" s="66" t="s">
        <v>83</v>
      </c>
      <c r="AF44" s="66" t="s">
        <v>83</v>
      </c>
      <c r="AG44" s="66" t="s">
        <v>83</v>
      </c>
      <c r="AH44" s="66" t="s">
        <v>83</v>
      </c>
      <c r="AI44" s="66">
        <v>6059.7143299999998</v>
      </c>
    </row>
    <row r="45" spans="13:35">
      <c r="Y45" s="57"/>
      <c r="Z45" s="63" t="s">
        <v>160</v>
      </c>
      <c r="AA45" s="66">
        <v>0.8125</v>
      </c>
      <c r="AB45" s="66">
        <v>0.4375</v>
      </c>
      <c r="AC45" s="66">
        <v>42.098410999999999</v>
      </c>
      <c r="AD45" s="66">
        <v>176.63768999999999</v>
      </c>
      <c r="AE45" s="66" t="s">
        <v>83</v>
      </c>
      <c r="AF45" s="66" t="s">
        <v>83</v>
      </c>
      <c r="AG45" s="66" t="s">
        <v>83</v>
      </c>
      <c r="AH45" s="66" t="s">
        <v>83</v>
      </c>
      <c r="AI45" s="66">
        <v>6059.7340000000004</v>
      </c>
    </row>
    <row r="46" spans="13:35">
      <c r="Y46" s="57"/>
      <c r="Z46" s="63" t="s">
        <v>153</v>
      </c>
      <c r="AA46" s="66">
        <v>0.8125</v>
      </c>
      <c r="AB46" s="66">
        <v>0.4375</v>
      </c>
      <c r="AC46" s="66">
        <v>42.098269899999998</v>
      </c>
      <c r="AD46" s="66">
        <v>176.63899799999999</v>
      </c>
      <c r="AE46" s="66" t="s">
        <v>83</v>
      </c>
      <c r="AF46" s="66" t="s">
        <v>83</v>
      </c>
      <c r="AG46" s="66" t="s">
        <v>83</v>
      </c>
      <c r="AH46" s="66" t="s">
        <v>83</v>
      </c>
      <c r="AI46" s="66">
        <v>6059.741</v>
      </c>
    </row>
    <row r="47" spans="13:35">
      <c r="Y47" s="57"/>
      <c r="Z47" s="63" t="s">
        <v>154</v>
      </c>
      <c r="AA47" s="66">
        <v>0.8125</v>
      </c>
      <c r="AB47" s="66">
        <v>0.4375</v>
      </c>
      <c r="AC47" s="66">
        <v>42.097397999999998</v>
      </c>
      <c r="AD47" s="66">
        <v>176.65404699999999</v>
      </c>
      <c r="AE47" s="66">
        <v>-2.0000000000000002E-5</v>
      </c>
      <c r="AF47" s="66">
        <v>-3.5890999999999999E-2</v>
      </c>
      <c r="AG47" s="66">
        <v>-27.886075000000002</v>
      </c>
      <c r="AH47" s="66">
        <v>-63.345953000000002</v>
      </c>
      <c r="AI47" s="66">
        <v>6059.9463409999998</v>
      </c>
    </row>
    <row r="48" spans="13:35">
      <c r="Y48" s="57"/>
      <c r="Z48" s="63" t="s">
        <v>154</v>
      </c>
      <c r="AA48" s="66">
        <v>0.875</v>
      </c>
      <c r="AB48" s="66">
        <v>0.5</v>
      </c>
      <c r="AC48" s="66">
        <v>42.093899999999998</v>
      </c>
      <c r="AD48" s="66">
        <v>177.0805</v>
      </c>
      <c r="AE48" s="66">
        <v>-8.7999999999999998E-5</v>
      </c>
      <c r="AF48" s="66">
        <v>-3.5923999999999998E-2</v>
      </c>
      <c r="AG48" s="66">
        <v>-2156.8364860000001</v>
      </c>
      <c r="AH48" s="66">
        <v>-62.919507000000003</v>
      </c>
      <c r="AI48" s="66">
        <v>6069.3266999999996</v>
      </c>
    </row>
    <row r="49" spans="25:44">
      <c r="Y49" s="57"/>
      <c r="Z49" s="63" t="s">
        <v>155</v>
      </c>
      <c r="AA49" s="66">
        <v>0.9375</v>
      </c>
      <c r="AB49" s="66">
        <v>0.5</v>
      </c>
      <c r="AC49" s="66">
        <v>48.329000000000001</v>
      </c>
      <c r="AD49" s="66">
        <v>112.679</v>
      </c>
      <c r="AE49" s="66">
        <v>-4.7499999999999999E-3</v>
      </c>
      <c r="AF49" s="66">
        <v>-3.8941000000000003E-2</v>
      </c>
      <c r="AG49" s="66">
        <v>-3652.8768380000001</v>
      </c>
      <c r="AH49" s="66">
        <v>-127.321</v>
      </c>
      <c r="AI49" s="66">
        <v>6410.3810999999996</v>
      </c>
    </row>
    <row r="50" spans="25:44">
      <c r="Y50" s="57"/>
      <c r="Z50" s="63" t="s">
        <v>152</v>
      </c>
      <c r="AA50" s="66">
        <v>1.125</v>
      </c>
      <c r="AB50" s="66">
        <v>0.625</v>
      </c>
      <c r="AC50" s="66">
        <v>58.290149999999997</v>
      </c>
      <c r="AD50" s="66">
        <v>43.692680000000003</v>
      </c>
      <c r="AE50" s="66">
        <v>0</v>
      </c>
      <c r="AF50" s="66">
        <v>-6.8909999999999999E-2</v>
      </c>
      <c r="AG50" s="66">
        <v>-2.0150000000000001</v>
      </c>
      <c r="AH50" s="66">
        <v>-196.30699999999999</v>
      </c>
      <c r="AI50" s="66">
        <v>7197.73</v>
      </c>
    </row>
    <row r="51" spans="25:44">
      <c r="Y51" s="57"/>
      <c r="Z51" s="63" t="s">
        <v>156</v>
      </c>
      <c r="AA51" s="66">
        <v>1.125</v>
      </c>
      <c r="AB51" s="66">
        <v>0.625</v>
      </c>
      <c r="AC51" s="66">
        <v>58.290999999999997</v>
      </c>
      <c r="AD51" s="66">
        <v>43.69</v>
      </c>
      <c r="AE51" s="66">
        <v>1.5999999999999999E-5</v>
      </c>
      <c r="AF51" s="66">
        <v>-6.8904000000000007E-2</v>
      </c>
      <c r="AG51" s="66">
        <v>-21.220103999999999</v>
      </c>
      <c r="AH51" s="66">
        <v>-196.31</v>
      </c>
      <c r="AI51" s="66">
        <v>7198.0428000000002</v>
      </c>
    </row>
    <row r="52" spans="25:44">
      <c r="Y52" s="57"/>
      <c r="Z52" s="63" t="s">
        <v>151</v>
      </c>
      <c r="AA52" s="66">
        <v>1.125</v>
      </c>
      <c r="AB52" s="66">
        <v>0.625</v>
      </c>
      <c r="AC52" s="66">
        <v>48.97</v>
      </c>
      <c r="AD52" s="66">
        <v>106.72</v>
      </c>
      <c r="AE52" s="66">
        <v>0.17899999999999999</v>
      </c>
      <c r="AF52" s="66">
        <v>0.1578</v>
      </c>
      <c r="AG52" s="66">
        <v>3</v>
      </c>
      <c r="AH52" s="66">
        <v>133.28399999999999</v>
      </c>
      <c r="AI52" s="66">
        <v>7982.5</v>
      </c>
    </row>
    <row r="53" spans="25:44">
      <c r="Y53" s="57"/>
      <c r="Z53" s="63" t="s">
        <v>157</v>
      </c>
      <c r="AA53" s="66">
        <v>1.125</v>
      </c>
      <c r="AB53" s="66">
        <v>0.625</v>
      </c>
      <c r="AC53" s="66">
        <v>47.7</v>
      </c>
      <c r="AD53" s="66">
        <v>117.70099999999999</v>
      </c>
      <c r="AE53" s="66">
        <v>-0.20438999999999999</v>
      </c>
      <c r="AF53" s="66">
        <v>-0.16994200000000001</v>
      </c>
      <c r="AG53" s="66">
        <v>54.226011999999997</v>
      </c>
      <c r="AH53" s="66">
        <v>-122.29900000000001</v>
      </c>
      <c r="AI53" s="66">
        <v>8129.1036000000004</v>
      </c>
      <c r="AJ53" s="58" t="s">
        <v>166</v>
      </c>
    </row>
    <row r="54" spans="25:44">
      <c r="AJ54" s="63" t="s">
        <v>128</v>
      </c>
      <c r="AK54" s="58" t="s">
        <v>18</v>
      </c>
      <c r="AL54" s="58" t="s">
        <v>162</v>
      </c>
      <c r="AM54" s="58" t="s">
        <v>163</v>
      </c>
      <c r="AN54" s="58" t="s">
        <v>189</v>
      </c>
      <c r="AO54" s="58" t="s">
        <v>190</v>
      </c>
      <c r="AP54" s="58" t="s">
        <v>164</v>
      </c>
      <c r="AQ54" s="58" t="s">
        <v>165</v>
      </c>
      <c r="AR54" s="58" t="s">
        <v>167</v>
      </c>
    </row>
    <row r="55" spans="25:44">
      <c r="AJ55" s="58" t="s">
        <v>168</v>
      </c>
      <c r="AK55" s="68">
        <v>3.05648932726365</v>
      </c>
      <c r="AL55" s="68">
        <v>3.0577000000000001</v>
      </c>
      <c r="AM55" s="68">
        <v>3.0466820000000001</v>
      </c>
      <c r="AN55" s="68">
        <v>3</v>
      </c>
      <c r="AO55" s="68">
        <v>3.1032060000000001</v>
      </c>
      <c r="AP55" s="68">
        <v>3</v>
      </c>
      <c r="AQ55" s="68">
        <v>3</v>
      </c>
      <c r="AR55" s="68">
        <v>3.435927</v>
      </c>
    </row>
    <row r="56" spans="25:44">
      <c r="AJ56" s="58" t="s">
        <v>169</v>
      </c>
      <c r="AK56" s="68">
        <v>61.129752847801299</v>
      </c>
      <c r="AL56" s="68">
        <v>61.154600000000002</v>
      </c>
      <c r="AM56" s="68">
        <v>60.933610000000002</v>
      </c>
      <c r="AN56" s="68">
        <v>60</v>
      </c>
      <c r="AO56" s="68">
        <v>60.294330000000002</v>
      </c>
      <c r="AP56" s="68">
        <v>60</v>
      </c>
      <c r="AQ56" s="68">
        <v>60</v>
      </c>
      <c r="AR56" s="68">
        <v>56.98366</v>
      </c>
    </row>
    <row r="57" spans="25:44">
      <c r="AJ57" s="58" t="s">
        <v>170</v>
      </c>
      <c r="AK57" s="68">
        <v>2.8143696834702001</v>
      </c>
      <c r="AL57" s="68">
        <v>2.8132999999999999</v>
      </c>
      <c r="AM57" s="68">
        <v>2.8198059999999998</v>
      </c>
      <c r="AN57" s="68">
        <v>3.1</v>
      </c>
      <c r="AO57" s="68">
        <v>2.7958259999999999</v>
      </c>
      <c r="AP57" s="68">
        <v>3.1</v>
      </c>
      <c r="AQ57" s="68">
        <v>3.1</v>
      </c>
      <c r="AR57" s="68">
        <v>3.0189689999999998</v>
      </c>
    </row>
    <row r="58" spans="25:44">
      <c r="AJ58" s="58" t="s">
        <v>171</v>
      </c>
      <c r="AK58" s="68">
        <v>56.287382368708002</v>
      </c>
      <c r="AL58" s="68">
        <v>56.265300000000003</v>
      </c>
      <c r="AM58" s="68">
        <v>56.39611</v>
      </c>
      <c r="AN58" s="68">
        <v>55</v>
      </c>
      <c r="AO58" s="68">
        <v>55.875709999999998</v>
      </c>
      <c r="AP58" s="68">
        <v>55</v>
      </c>
      <c r="AQ58" s="68">
        <v>55</v>
      </c>
      <c r="AR58" s="68">
        <v>54.815240000000003</v>
      </c>
    </row>
    <row r="59" spans="25:44">
      <c r="AJ59" s="58" t="s">
        <v>172</v>
      </c>
      <c r="AK59" s="68">
        <v>2.5238569491953098</v>
      </c>
      <c r="AL59" s="68">
        <v>2.5236000000000001</v>
      </c>
      <c r="AM59" s="68">
        <v>2.529725</v>
      </c>
      <c r="AN59" s="68">
        <v>2.6</v>
      </c>
      <c r="AO59" s="68">
        <v>2.563917</v>
      </c>
      <c r="AP59" s="68">
        <v>2.6</v>
      </c>
      <c r="AQ59" s="68">
        <v>2.6</v>
      </c>
      <c r="AR59" s="68">
        <v>2.7910170000000001</v>
      </c>
    </row>
    <row r="60" spans="25:44">
      <c r="AJ60" s="58" t="s">
        <v>173</v>
      </c>
      <c r="AK60" s="68">
        <v>50.477108481435401</v>
      </c>
      <c r="AL60" s="68">
        <v>50.471699999999998</v>
      </c>
      <c r="AM60" s="68">
        <v>50.590089999999996</v>
      </c>
      <c r="AN60" s="68">
        <v>50</v>
      </c>
      <c r="AO60" s="68">
        <v>51.267740000000003</v>
      </c>
      <c r="AP60" s="68">
        <v>50</v>
      </c>
      <c r="AQ60" s="68">
        <v>50</v>
      </c>
      <c r="AR60" s="68">
        <v>51.812620000000003</v>
      </c>
    </row>
    <row r="61" spans="25:44">
      <c r="AJ61" s="58" t="s">
        <v>174</v>
      </c>
      <c r="AK61" s="68">
        <v>2.2045712437244598</v>
      </c>
      <c r="AL61" s="68">
        <v>2.2046000000000001</v>
      </c>
      <c r="AM61" s="68">
        <v>2.2051590000000001</v>
      </c>
      <c r="AN61" s="68">
        <v>2.2886573800000001</v>
      </c>
      <c r="AO61" s="68">
        <v>2.2472569999999998</v>
      </c>
      <c r="AP61" s="68">
        <v>2.2837000000000001</v>
      </c>
      <c r="AQ61" s="68">
        <v>2.3081999999999998</v>
      </c>
      <c r="AR61" s="68">
        <v>4.553382</v>
      </c>
    </row>
    <row r="62" spans="25:44">
      <c r="AJ62" s="58" t="s">
        <v>175</v>
      </c>
      <c r="AK62" s="68">
        <v>44.091421351880001</v>
      </c>
      <c r="AL62" s="68">
        <v>44.09111</v>
      </c>
      <c r="AM62" s="68">
        <v>44.102319999999999</v>
      </c>
      <c r="AN62" s="68">
        <v>45.617151511000003</v>
      </c>
      <c r="AO62" s="68">
        <v>44.138500000000001</v>
      </c>
      <c r="AP62" s="68">
        <v>45.550699999999999</v>
      </c>
      <c r="AQ62" s="68">
        <v>45.0488</v>
      </c>
      <c r="AR62" s="68">
        <v>36.225650000000002</v>
      </c>
    </row>
    <row r="63" spans="25:44">
      <c r="AJ63" s="58" t="s">
        <v>176</v>
      </c>
      <c r="AK63" s="68">
        <v>1.7497628565185701</v>
      </c>
      <c r="AL63" s="68">
        <v>1.7498</v>
      </c>
      <c r="AM63" s="68">
        <v>1.7497579999999999</v>
      </c>
      <c r="AN63" s="68">
        <v>1.749822013</v>
      </c>
      <c r="AO63" s="68">
        <v>1.791717</v>
      </c>
      <c r="AP63" s="68">
        <v>1.7532000000000001</v>
      </c>
      <c r="AQ63" s="68">
        <v>1.8118000000000001</v>
      </c>
      <c r="AR63" s="68">
        <v>1.7177290000000001</v>
      </c>
    </row>
    <row r="64" spans="25:44">
      <c r="AJ64" s="58" t="s">
        <v>177</v>
      </c>
      <c r="AK64" s="68">
        <v>34.9950859501458</v>
      </c>
      <c r="AL64" s="68">
        <v>34.995100000000001</v>
      </c>
      <c r="AM64" s="68">
        <v>34.995139999999999</v>
      </c>
      <c r="AN64" s="68">
        <v>34.996219594999999</v>
      </c>
      <c r="AO64" s="68">
        <v>34.801389999999998</v>
      </c>
      <c r="AP64" s="68">
        <v>35.063099999999999</v>
      </c>
      <c r="AQ64" s="68">
        <v>34.462600000000002</v>
      </c>
      <c r="AR64" s="68">
        <v>35.328449999999997</v>
      </c>
    </row>
    <row r="65" spans="36:51">
      <c r="AJ65" s="58" t="s">
        <v>178</v>
      </c>
      <c r="AK65" s="68">
        <v>-3.3261027383559901E-3</v>
      </c>
      <c r="AL65" s="68">
        <v>-0.31175000000000003</v>
      </c>
      <c r="AM65" s="68">
        <v>-3.2799999999999999E-3</v>
      </c>
      <c r="AN65" s="68">
        <v>-1.3835999999999999</v>
      </c>
      <c r="AO65" s="68">
        <v>-175</v>
      </c>
      <c r="AP65" s="68">
        <v>-81.604500000000002</v>
      </c>
      <c r="AQ65" s="68">
        <v>-58.326099999999997</v>
      </c>
      <c r="AR65" s="68">
        <v>-6.79</v>
      </c>
      <c r="AS65" s="70"/>
    </row>
    <row r="66" spans="36:51">
      <c r="AJ66" s="58" t="s">
        <v>179</v>
      </c>
      <c r="AK66" s="68">
        <v>-0.29405060717545001</v>
      </c>
      <c r="AL66" s="68">
        <v>-0.27259</v>
      </c>
      <c r="AM66" s="68">
        <v>-10.9</v>
      </c>
      <c r="AN66" s="68">
        <v>-1358.6</v>
      </c>
      <c r="AO66" s="68">
        <v>-295</v>
      </c>
      <c r="AP66" s="68">
        <v>-1337.4</v>
      </c>
      <c r="AQ66" s="68">
        <v>-1191.0999999999999</v>
      </c>
      <c r="AR66" s="68">
        <v>-3960</v>
      </c>
      <c r="AS66" s="70"/>
    </row>
    <row r="67" spans="36:51">
      <c r="AJ67" s="58" t="s">
        <v>180</v>
      </c>
      <c r="AK67" s="68">
        <v>-4.4865521693118398</v>
      </c>
      <c r="AL67" s="68">
        <v>-6.1601999999999997E-2</v>
      </c>
      <c r="AM67" s="68">
        <v>-99.2</v>
      </c>
      <c r="AN67" s="68">
        <v>-153.84620000000001</v>
      </c>
      <c r="AO67" s="68">
        <v>-645</v>
      </c>
      <c r="AP67" s="68">
        <v>-153.84620000000001</v>
      </c>
      <c r="AQ67" s="68">
        <v>-153.84620000000001</v>
      </c>
      <c r="AR67" s="68">
        <v>-1990</v>
      </c>
      <c r="AS67" s="70"/>
    </row>
    <row r="68" spans="36:51">
      <c r="AJ68" s="58" t="s">
        <v>181</v>
      </c>
      <c r="AK68" s="68">
        <v>-542.07829307398197</v>
      </c>
      <c r="AL68" s="68">
        <v>-526.39</v>
      </c>
      <c r="AM68" s="68">
        <v>-620</v>
      </c>
      <c r="AN68" s="68">
        <v>-1203.4000000000001</v>
      </c>
      <c r="AO68" s="68">
        <v>-252</v>
      </c>
      <c r="AP68" s="68">
        <v>-1203.4000000000001</v>
      </c>
      <c r="AQ68" s="68">
        <v>-1203.4000000000001</v>
      </c>
      <c r="AR68" s="68">
        <v>-771</v>
      </c>
      <c r="AS68" s="70"/>
    </row>
    <row r="69" spans="36:51">
      <c r="AJ69" s="58" t="s">
        <v>182</v>
      </c>
      <c r="AK69" s="68">
        <v>-867.02566364023005</v>
      </c>
      <c r="AL69" s="68">
        <v>-882.89</v>
      </c>
      <c r="AM69" s="68">
        <v>-740</v>
      </c>
      <c r="AN69" s="68">
        <v>-111.11109999999999</v>
      </c>
      <c r="AO69" s="68">
        <v>-704</v>
      </c>
      <c r="AP69" s="68">
        <v>-111.11109999999999</v>
      </c>
      <c r="AQ69" s="68">
        <v>-111.11109999999999</v>
      </c>
      <c r="AR69" s="68">
        <v>-555</v>
      </c>
      <c r="AS69" s="70"/>
    </row>
    <row r="70" spans="36:51">
      <c r="AJ70" s="58" t="s">
        <v>183</v>
      </c>
      <c r="AK70" s="68">
        <v>-2.2956262890616599E-7</v>
      </c>
      <c r="AL70" s="68">
        <v>-1.3175E-5</v>
      </c>
      <c r="AM70" s="68">
        <v>-2.2100000000000001E-7</v>
      </c>
      <c r="AN70" s="68">
        <v>-1.5291999999999999E-6</v>
      </c>
      <c r="AO70" s="68">
        <v>0</v>
      </c>
      <c r="AP70" s="68">
        <v>-4.4703999999999996E-6</v>
      </c>
      <c r="AQ70" s="68">
        <v>9.9000000000000008E-3</v>
      </c>
      <c r="AR70" s="68">
        <v>-5.16E-2</v>
      </c>
      <c r="AT70" s="67"/>
    </row>
    <row r="71" spans="36:51">
      <c r="AJ71" s="58" t="s">
        <v>184</v>
      </c>
      <c r="AK71" s="68">
        <v>-1.10248943130387E-5</v>
      </c>
      <c r="AL71" s="68">
        <v>1.9000000000000001E-4</v>
      </c>
      <c r="AM71" s="68">
        <v>-3.3500000000000001E-5</v>
      </c>
      <c r="AN71" s="68">
        <v>0</v>
      </c>
      <c r="AO71" s="68">
        <v>-1.77</v>
      </c>
      <c r="AP71" s="68">
        <v>0</v>
      </c>
      <c r="AQ71" s="68">
        <v>0</v>
      </c>
      <c r="AR71" s="68">
        <v>-11.7</v>
      </c>
      <c r="AT71" s="67"/>
    </row>
    <row r="72" spans="36:51">
      <c r="AJ72" s="58" t="s">
        <v>185</v>
      </c>
      <c r="AK72" s="68">
        <v>-4.0153559552891196E-6</v>
      </c>
      <c r="AL72" s="68">
        <v>-2.4882000000000002E-4</v>
      </c>
      <c r="AM72" s="68">
        <v>-1.36E-5</v>
      </c>
      <c r="AN72" s="68">
        <v>-2.2581000000000002</v>
      </c>
      <c r="AO72" s="68">
        <v>-4.0800000000000003E-2</v>
      </c>
      <c r="AP72" s="68">
        <v>-2.2581000000000002</v>
      </c>
      <c r="AQ72" s="68">
        <v>-2.2581000000000002</v>
      </c>
      <c r="AR72" s="68">
        <v>-5.56</v>
      </c>
      <c r="AT72" s="67"/>
    </row>
    <row r="73" spans="36:51">
      <c r="AJ73" s="58" t="s">
        <v>186</v>
      </c>
      <c r="AK73" s="68">
        <v>-1.20856575236417E-5</v>
      </c>
      <c r="AL73" s="68">
        <v>-1.1888E-4</v>
      </c>
      <c r="AM73" s="68">
        <v>-4.4200000000000003E-3</v>
      </c>
      <c r="AN73" s="68">
        <v>-0.76919999999999999</v>
      </c>
      <c r="AO73" s="68">
        <v>-1.06E-2</v>
      </c>
      <c r="AP73" s="68">
        <v>-0.76919999999999999</v>
      </c>
      <c r="AQ73" s="68">
        <v>-0.76919999999999999</v>
      </c>
      <c r="AR73" s="68">
        <v>-4.01</v>
      </c>
      <c r="AT73" s="67"/>
    </row>
    <row r="74" spans="36:51">
      <c r="AJ74" s="58" t="s">
        <v>187</v>
      </c>
      <c r="AK74" s="68">
        <v>-1.59786588227462E-6</v>
      </c>
      <c r="AL74" s="68">
        <v>-4.0823999999999998E-4</v>
      </c>
      <c r="AM74" s="68">
        <v>-8.6399999999999997E-4</v>
      </c>
      <c r="AN74" s="68">
        <v>-7.1573000000000001E-5</v>
      </c>
      <c r="AO74" s="68">
        <v>-0.80700000000000005</v>
      </c>
      <c r="AP74" s="68">
        <v>-5.3999999999999999E-2</v>
      </c>
      <c r="AQ74" s="68">
        <v>-0.48309999999999997</v>
      </c>
      <c r="AR74" s="68">
        <v>-54.8</v>
      </c>
      <c r="AT74" s="67"/>
    </row>
    <row r="75" spans="36:51">
      <c r="AJ75" s="58" t="s">
        <v>188</v>
      </c>
      <c r="AK75" s="68">
        <v>-9.7830528861919702E-5</v>
      </c>
      <c r="AL75" s="68">
        <v>-5.1433999999999996E-4</v>
      </c>
      <c r="AM75" s="68">
        <v>-1.9400000000000001E-5</v>
      </c>
      <c r="AN75" s="68">
        <v>-1.2611E-4</v>
      </c>
      <c r="AO75" s="68">
        <v>-1.03</v>
      </c>
      <c r="AP75" s="68">
        <v>-5.3999999999999999E-2</v>
      </c>
      <c r="AQ75" s="68">
        <v>-0.9788</v>
      </c>
      <c r="AR75" s="68">
        <v>0.97399999999999998</v>
      </c>
      <c r="AT75" s="67"/>
    </row>
    <row r="76" spans="36:51">
      <c r="AJ76" s="58" t="s">
        <v>79</v>
      </c>
      <c r="AK76" s="68">
        <v>63108.872183764499</v>
      </c>
      <c r="AL76" s="68">
        <v>63109.163</v>
      </c>
      <c r="AM76" s="68">
        <v>63113.61</v>
      </c>
      <c r="AN76" s="68">
        <v>64578.374336000001</v>
      </c>
      <c r="AO76" s="68">
        <v>63631.55</v>
      </c>
      <c r="AP76" s="68">
        <v>64599.65</v>
      </c>
      <c r="AQ76" s="68">
        <v>64691.98</v>
      </c>
      <c r="AR76" s="68">
        <v>74125.97</v>
      </c>
      <c r="AS76" s="58" t="s">
        <v>191</v>
      </c>
    </row>
    <row r="77" spans="36:51">
      <c r="AK77" s="67"/>
      <c r="AS77" s="72"/>
      <c r="AT77" s="72" t="s">
        <v>146</v>
      </c>
      <c r="AU77" s="72"/>
      <c r="AV77" s="72" t="s">
        <v>158</v>
      </c>
      <c r="AW77" s="72"/>
      <c r="AX77" s="72"/>
      <c r="AY77" s="73" t="s">
        <v>198</v>
      </c>
    </row>
    <row r="78" spans="36:51">
      <c r="AQ78" s="59"/>
      <c r="AR78" s="59"/>
      <c r="AS78" s="72" t="s">
        <v>128</v>
      </c>
      <c r="AT78" s="72" t="s">
        <v>168</v>
      </c>
      <c r="AU78" s="72" t="s">
        <v>169</v>
      </c>
      <c r="AV78" s="72" t="s">
        <v>178</v>
      </c>
      <c r="AW78" s="72" t="s">
        <v>179</v>
      </c>
      <c r="AX78" s="72" t="s">
        <v>180</v>
      </c>
      <c r="AY78" s="72" t="s">
        <v>79</v>
      </c>
    </row>
    <row r="79" spans="36:51">
      <c r="AS79" s="73" t="s">
        <v>18</v>
      </c>
      <c r="AT79" s="72">
        <v>0.78841447449335</v>
      </c>
      <c r="AU79" s="72">
        <v>0.40811579552202498</v>
      </c>
      <c r="AV79" s="72">
        <v>6.5938120533726196E-4</v>
      </c>
      <c r="AW79" s="72">
        <v>-1.4639225952841499</v>
      </c>
      <c r="AX79" s="72">
        <v>-0.53541802351050805</v>
      </c>
      <c r="AY79" s="74">
        <v>263.85234642954799</v>
      </c>
    </row>
    <row r="80" spans="36:51">
      <c r="AS80" s="73" t="s">
        <v>193</v>
      </c>
      <c r="AT80" s="74">
        <v>0.78867509999999996</v>
      </c>
      <c r="AU80" s="74">
        <v>0.40824820000000001</v>
      </c>
      <c r="AV80" s="74" t="s">
        <v>195</v>
      </c>
      <c r="AW80" s="74">
        <v>-1.4637475</v>
      </c>
      <c r="AX80" s="74">
        <v>-0.53625239999999996</v>
      </c>
      <c r="AY80" s="74">
        <v>263.89584330000002</v>
      </c>
    </row>
    <row r="81" spans="45:53">
      <c r="AS81" s="72" t="s">
        <v>16</v>
      </c>
      <c r="AT81" s="74">
        <v>0.78866541425806502</v>
      </c>
      <c r="AU81" s="74">
        <v>0.40827578444454699</v>
      </c>
      <c r="AV81" s="74" t="s">
        <v>83</v>
      </c>
      <c r="AW81" s="74" t="s">
        <v>83</v>
      </c>
      <c r="AX81" s="74" t="s">
        <v>83</v>
      </c>
      <c r="AY81" s="74">
        <v>263.89584339999999</v>
      </c>
    </row>
    <row r="82" spans="45:53">
      <c r="AS82" s="73" t="s">
        <v>192</v>
      </c>
      <c r="AT82" s="74">
        <v>0.78867513</v>
      </c>
      <c r="AU82" s="74">
        <v>0.40824828000000002</v>
      </c>
      <c r="AV82" s="74">
        <v>1.77E-8</v>
      </c>
      <c r="AW82" s="74">
        <v>-1.4641016</v>
      </c>
      <c r="AX82" s="74">
        <v>-0.53589836000000002</v>
      </c>
      <c r="AY82" s="74">
        <v>263.89584339999999</v>
      </c>
    </row>
    <row r="83" spans="45:53">
      <c r="AS83" s="73" t="s">
        <v>196</v>
      </c>
      <c r="AT83" s="74">
        <v>0.78862103699999997</v>
      </c>
      <c r="AU83" s="74">
        <v>0.408401334</v>
      </c>
      <c r="AV83" s="74" t="s">
        <v>83</v>
      </c>
      <c r="AW83" s="74" t="s">
        <v>83</v>
      </c>
      <c r="AX83" s="74" t="s">
        <v>83</v>
      </c>
      <c r="AY83" s="74">
        <v>263.89584660000003</v>
      </c>
    </row>
    <row r="84" spans="45:53">
      <c r="AS84" s="73" t="s">
        <v>194</v>
      </c>
      <c r="AT84" s="74">
        <v>0.78856499999999996</v>
      </c>
      <c r="AU84" s="74">
        <v>0.40855970000000003</v>
      </c>
      <c r="AV84" s="74" t="s">
        <v>195</v>
      </c>
      <c r="AW84" s="74">
        <v>-1.4637475</v>
      </c>
      <c r="AX84" s="74">
        <v>-0.53625239999999996</v>
      </c>
      <c r="AY84" s="74">
        <v>263.89585219999998</v>
      </c>
      <c r="BA84" s="69"/>
    </row>
    <row r="85" spans="45:53">
      <c r="AS85" s="72" t="s">
        <v>197</v>
      </c>
      <c r="AT85" s="74">
        <v>0.79500000000000004</v>
      </c>
      <c r="AU85" s="74">
        <v>0.39500000000000002</v>
      </c>
      <c r="AV85" s="74" t="s">
        <v>83</v>
      </c>
      <c r="AW85" s="74" t="s">
        <v>83</v>
      </c>
      <c r="AX85" s="74" t="s">
        <v>83</v>
      </c>
      <c r="AY85" s="74">
        <v>264.3</v>
      </c>
    </row>
    <row r="88" spans="45:53">
      <c r="BA88" s="71"/>
    </row>
    <row r="99" spans="46:51">
      <c r="AT99" s="71"/>
      <c r="AU99" s="70"/>
      <c r="AV99" s="70"/>
      <c r="AW99" s="70"/>
      <c r="AX99" s="70"/>
      <c r="AY99" s="70"/>
    </row>
  </sheetData>
  <sortState ref="AS79:AY85">
    <sortCondition ref="AY79:AY85"/>
  </sortState>
  <mergeCells count="4">
    <mergeCell ref="R29:T29"/>
    <mergeCell ref="U29:X29"/>
    <mergeCell ref="AA40:AD40"/>
    <mergeCell ref="AE40:AH40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95E31-721A-4EF3-B1AE-5930862D253F}">
  <dimension ref="B2:N35"/>
  <sheetViews>
    <sheetView tabSelected="1" workbookViewId="0">
      <selection activeCell="F10" sqref="F10"/>
    </sheetView>
  </sheetViews>
  <sheetFormatPr defaultRowHeight="15"/>
  <sheetData>
    <row r="2" spans="2:14">
      <c r="M2" t="s">
        <v>223</v>
      </c>
      <c r="N2" t="s">
        <v>224</v>
      </c>
    </row>
    <row r="3" spans="2:14">
      <c r="C3" s="83" t="s">
        <v>4</v>
      </c>
      <c r="D3" s="83"/>
      <c r="E3" s="83"/>
      <c r="H3" t="s">
        <v>0</v>
      </c>
      <c r="M3" t="s">
        <v>222</v>
      </c>
    </row>
    <row r="4" spans="2:14">
      <c r="C4" s="84" t="s">
        <v>18</v>
      </c>
      <c r="D4" s="84" t="s">
        <v>29</v>
      </c>
      <c r="E4" s="83" t="s">
        <v>202</v>
      </c>
      <c r="H4" t="s">
        <v>202</v>
      </c>
      <c r="L4" t="s">
        <v>220</v>
      </c>
      <c r="M4" t="s">
        <v>221</v>
      </c>
    </row>
    <row r="5" spans="2:14">
      <c r="B5">
        <v>1</v>
      </c>
      <c r="C5" s="83">
        <v>5.1911359851248804</v>
      </c>
      <c r="D5" s="83">
        <v>6.8079633159533</v>
      </c>
      <c r="E5" s="83">
        <v>89.433568340530499</v>
      </c>
      <c r="H5">
        <v>0.57996207786740805</v>
      </c>
    </row>
    <row r="6" spans="2:14">
      <c r="B6">
        <v>2</v>
      </c>
      <c r="C6" s="83">
        <v>5.5020505768120502</v>
      </c>
      <c r="D6" s="83">
        <v>6.75049052219358</v>
      </c>
      <c r="E6" s="83">
        <v>145.64948397766901</v>
      </c>
      <c r="H6">
        <v>1.7211786526933699</v>
      </c>
    </row>
    <row r="7" spans="2:14">
      <c r="B7">
        <v>3</v>
      </c>
      <c r="C7" s="83">
        <v>5.2204007280759201</v>
      </c>
      <c r="D7" s="83">
        <v>6.5290312594783098</v>
      </c>
      <c r="E7" s="83">
        <v>21.900275225147102</v>
      </c>
      <c r="H7">
        <v>0.83547515768492497</v>
      </c>
    </row>
    <row r="8" spans="2:14">
      <c r="B8">
        <v>4</v>
      </c>
      <c r="C8" s="83">
        <v>5.2748551728601001</v>
      </c>
      <c r="D8" s="83">
        <v>6.5505828714505503</v>
      </c>
      <c r="E8" s="83">
        <v>58.604638436706601</v>
      </c>
      <c r="H8">
        <v>0.93513460987151298</v>
      </c>
    </row>
    <row r="9" spans="2:14">
      <c r="B9">
        <v>5</v>
      </c>
      <c r="C9" s="83">
        <v>4.8991027936814104</v>
      </c>
      <c r="D9" s="83">
        <v>6.3376640285575103</v>
      </c>
      <c r="E9" s="83">
        <v>75.799867897700096</v>
      </c>
      <c r="H9">
        <v>1.0593562348357699</v>
      </c>
    </row>
    <row r="10" spans="2:14">
      <c r="B10">
        <v>6</v>
      </c>
      <c r="C10" s="83">
        <v>5.2372777199905904</v>
      </c>
      <c r="D10" s="83">
        <v>6.9722141887006899</v>
      </c>
      <c r="E10" s="83">
        <v>75.760146189621295</v>
      </c>
      <c r="H10">
        <v>1.46562922367186</v>
      </c>
    </row>
    <row r="11" spans="2:14">
      <c r="B11">
        <v>7</v>
      </c>
      <c r="C11" s="83">
        <v>4.9718640834060199</v>
      </c>
      <c r="D11" s="83">
        <v>7.1454565239836398</v>
      </c>
      <c r="E11" s="83">
        <v>60.908181528029097</v>
      </c>
      <c r="H11">
        <v>1.5280903263821699</v>
      </c>
    </row>
    <row r="12" spans="2:14">
      <c r="B12">
        <v>8</v>
      </c>
      <c r="C12" s="83">
        <v>5.3876708389165202</v>
      </c>
      <c r="D12" s="83">
        <v>6.0461326178179</v>
      </c>
      <c r="E12" s="83">
        <v>92.096663720494206</v>
      </c>
      <c r="H12">
        <v>1.50095020827739</v>
      </c>
    </row>
    <row r="13" spans="2:14">
      <c r="B13">
        <v>9</v>
      </c>
      <c r="C13" s="83">
        <v>4.98332885943418</v>
      </c>
      <c r="D13" s="83">
        <v>6.23112488637544</v>
      </c>
      <c r="E13" s="83">
        <v>63.8391342199902</v>
      </c>
      <c r="H13">
        <v>0.57478062054422696</v>
      </c>
    </row>
    <row r="14" spans="2:14">
      <c r="B14">
        <v>10</v>
      </c>
      <c r="C14" s="83">
        <v>5.1877107988933897</v>
      </c>
      <c r="D14" s="83">
        <v>6.5838646283146103</v>
      </c>
      <c r="E14" s="83">
        <v>110.770208266674</v>
      </c>
      <c r="H14">
        <v>1.3894938760961599</v>
      </c>
    </row>
    <row r="15" spans="2:14">
      <c r="B15">
        <v>11</v>
      </c>
      <c r="C15" s="83">
        <v>5.2163957007529298</v>
      </c>
      <c r="D15" s="83">
        <v>6.4581762745242797</v>
      </c>
      <c r="E15" s="83">
        <v>36.7614344038941</v>
      </c>
      <c r="H15">
        <v>1.3615638576863101</v>
      </c>
    </row>
    <row r="16" spans="2:14">
      <c r="B16">
        <v>12</v>
      </c>
      <c r="C16" s="83">
        <v>5.1794631559887403</v>
      </c>
      <c r="D16" s="83">
        <v>6.8552508591369996</v>
      </c>
      <c r="E16" s="83">
        <v>53.724505184288802</v>
      </c>
      <c r="H16">
        <v>0.54285169632980301</v>
      </c>
    </row>
    <row r="17" spans="2:8">
      <c r="B17">
        <v>13</v>
      </c>
      <c r="C17" s="83">
        <v>4.4337210196674297</v>
      </c>
      <c r="D17" s="83">
        <v>7.4565885615586396</v>
      </c>
      <c r="E17" s="83">
        <v>69.043593344220994</v>
      </c>
      <c r="H17">
        <v>1.4087435323797299</v>
      </c>
    </row>
    <row r="18" spans="2:8">
      <c r="B18">
        <v>14</v>
      </c>
      <c r="C18" s="83">
        <v>4.4167627572041201</v>
      </c>
      <c r="D18" s="83">
        <v>6.3499134520137801</v>
      </c>
      <c r="E18" s="83">
        <v>114.786098869676</v>
      </c>
      <c r="H18">
        <v>0.80837986909475501</v>
      </c>
    </row>
    <row r="19" spans="2:8">
      <c r="B19">
        <v>15</v>
      </c>
      <c r="C19" s="83">
        <v>4.4097793317139997</v>
      </c>
      <c r="D19" s="83">
        <v>6.8572321677196397</v>
      </c>
      <c r="E19" s="83">
        <v>213.66378376465701</v>
      </c>
      <c r="H19">
        <v>0.984718416830487</v>
      </c>
    </row>
    <row r="20" spans="2:8">
      <c r="B20">
        <v>16</v>
      </c>
      <c r="C20" s="83">
        <v>5.2000557737419699</v>
      </c>
      <c r="D20" s="83">
        <v>6.7440575380733403</v>
      </c>
      <c r="E20" s="83">
        <v>175.888910309116</v>
      </c>
      <c r="H20">
        <v>0.85543572348555696</v>
      </c>
    </row>
    <row r="21" spans="2:8">
      <c r="B21">
        <v>17</v>
      </c>
      <c r="C21" s="83">
        <v>5.1042363676273199</v>
      </c>
      <c r="D21" s="83">
        <v>6.9509292582131499</v>
      </c>
      <c r="E21" s="83">
        <v>40.6129536171346</v>
      </c>
      <c r="H21">
        <v>0.96071916464623996</v>
      </c>
    </row>
    <row r="22" spans="2:8">
      <c r="B22">
        <v>18</v>
      </c>
      <c r="C22" s="83">
        <v>4.8956417297334003</v>
      </c>
      <c r="D22" s="83">
        <v>6.5896183542156699</v>
      </c>
      <c r="E22" s="83">
        <v>53.600381924142503</v>
      </c>
      <c r="H22">
        <v>0.39551147016726701</v>
      </c>
    </row>
    <row r="23" spans="2:8">
      <c r="B23">
        <v>19</v>
      </c>
      <c r="C23" s="83">
        <v>4.8685890459725103</v>
      </c>
      <c r="D23" s="83">
        <v>5.73343045793745</v>
      </c>
      <c r="E23" s="83">
        <v>35.641362053282698</v>
      </c>
      <c r="H23">
        <v>0.30393180644350398</v>
      </c>
    </row>
    <row r="24" spans="2:8">
      <c r="B24">
        <v>20</v>
      </c>
      <c r="C24" s="83">
        <v>4.8085574818583101</v>
      </c>
      <c r="D24" s="83">
        <v>6.4238367856192902</v>
      </c>
      <c r="E24" s="83">
        <v>40.417653593951798</v>
      </c>
      <c r="H24">
        <v>1.60493226263219</v>
      </c>
    </row>
    <row r="25" spans="2:8">
      <c r="B25">
        <v>21</v>
      </c>
      <c r="C25" s="83">
        <v>4.92353888925705</v>
      </c>
      <c r="D25" s="83">
        <v>7.0042657668217103</v>
      </c>
      <c r="E25" s="83">
        <v>197.29426568045301</v>
      </c>
      <c r="H25">
        <v>0.81686110001233203</v>
      </c>
    </row>
    <row r="26" spans="2:8">
      <c r="B26">
        <v>22</v>
      </c>
      <c r="C26" s="83">
        <v>4.7865096805803597</v>
      </c>
      <c r="D26" s="83">
        <v>6.7504793426294301</v>
      </c>
      <c r="E26" s="83">
        <v>399.952879448506</v>
      </c>
      <c r="H26">
        <v>0.99229065887590495</v>
      </c>
    </row>
    <row r="27" spans="2:8">
      <c r="B27">
        <v>23</v>
      </c>
      <c r="C27" s="83">
        <v>5.2528472841534199</v>
      </c>
      <c r="D27" s="83">
        <v>6.3903710014695099</v>
      </c>
      <c r="E27" s="83">
        <v>95.509866874672198</v>
      </c>
      <c r="H27">
        <v>1.5391874371643699</v>
      </c>
    </row>
    <row r="28" spans="2:8">
      <c r="B28">
        <v>24</v>
      </c>
      <c r="C28" s="83">
        <v>5.8947836488754701</v>
      </c>
      <c r="D28" s="83">
        <v>6.0171914984959001</v>
      </c>
      <c r="E28" s="83">
        <v>67.239372623000605</v>
      </c>
      <c r="H28">
        <v>0.37460364085877801</v>
      </c>
    </row>
    <row r="29" spans="2:8">
      <c r="B29">
        <v>25</v>
      </c>
      <c r="C29" s="83">
        <v>5.0531809432731096</v>
      </c>
      <c r="D29" s="83">
        <v>6.8401584341146098</v>
      </c>
      <c r="E29" s="83">
        <v>146.24510238099401</v>
      </c>
      <c r="H29">
        <v>0.43375771420291898</v>
      </c>
    </row>
    <row r="30" spans="2:8">
      <c r="B30">
        <v>26</v>
      </c>
      <c r="C30" s="83">
        <v>4.4295537851094204</v>
      </c>
      <c r="D30" s="83">
        <v>6.6528858963280104</v>
      </c>
      <c r="E30" s="83">
        <v>76.032585040391098</v>
      </c>
      <c r="H30">
        <v>2.4510921521828202</v>
      </c>
    </row>
    <row r="31" spans="2:8">
      <c r="B31">
        <v>27</v>
      </c>
      <c r="C31" s="83">
        <v>4.6761526302130001</v>
      </c>
      <c r="D31" s="83">
        <v>6.9701756586254699</v>
      </c>
      <c r="E31" s="83">
        <v>50.102168811470797</v>
      </c>
      <c r="H31">
        <v>0.62990625049133298</v>
      </c>
    </row>
    <row r="32" spans="2:8">
      <c r="B32">
        <v>28</v>
      </c>
      <c r="C32" s="83">
        <v>4.9815598739821496</v>
      </c>
      <c r="D32" s="83">
        <v>6.6640833142486802</v>
      </c>
      <c r="E32" s="83">
        <v>86.423926194117399</v>
      </c>
      <c r="H32">
        <v>1.6861448892703399</v>
      </c>
    </row>
    <row r="33" spans="2:8">
      <c r="B33">
        <v>29</v>
      </c>
      <c r="C33" s="83">
        <v>5.3879763627615702</v>
      </c>
      <c r="D33" s="83">
        <v>6.5878486580423301</v>
      </c>
      <c r="E33" s="83">
        <v>198.071475677329</v>
      </c>
      <c r="H33">
        <v>0.29185963928192998</v>
      </c>
    </row>
    <row r="34" spans="2:8">
      <c r="B34">
        <v>30</v>
      </c>
      <c r="C34" s="83">
        <v>4.9644256880876299</v>
      </c>
      <c r="D34" s="83">
        <v>6.89364680310974</v>
      </c>
      <c r="E34" s="83">
        <v>88.806304155161399</v>
      </c>
      <c r="H34">
        <v>1.31920336583603</v>
      </c>
    </row>
    <row r="35" spans="2:8">
      <c r="C35" t="s">
        <v>83</v>
      </c>
      <c r="D35" s="1">
        <v>3.3383888204288299E-11</v>
      </c>
      <c r="E35" s="1">
        <v>3.0198593591621499E-11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unimodal</vt:lpstr>
      <vt:lpstr>Composite functions</vt:lpstr>
      <vt:lpstr>multi dimensions</vt:lpstr>
      <vt:lpstr>multi-objective</vt:lpstr>
      <vt:lpstr>Real-world problem</vt:lpstr>
      <vt:lpstr>Wilcoxon rank-sum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HAV-ALFORM</dc:creator>
  <cp:lastModifiedBy>LeXuanThang</cp:lastModifiedBy>
  <dcterms:created xsi:type="dcterms:W3CDTF">2021-10-04T08:12:27Z</dcterms:created>
  <dcterms:modified xsi:type="dcterms:W3CDTF">2023-06-01T04:15:07Z</dcterms:modified>
</cp:coreProperties>
</file>