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GitHub\LANproy\"/>
    </mc:Choice>
  </mc:AlternateContent>
  <xr:revisionPtr revIDLastSave="0" documentId="13_ncr:1_{BC950400-CFBA-47FA-9F57-09E950958E27}" xr6:coauthVersionLast="47" xr6:coauthVersionMax="47" xr10:uidLastSave="{00000000-0000-0000-0000-000000000000}"/>
  <bookViews>
    <workbookView xWindow="-108" yWindow="-108" windowWidth="23256" windowHeight="12576" xr2:uid="{A91ECAAC-6087-4E8B-9E49-707DB13B2D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7" i="1"/>
  <c r="I12" i="1"/>
  <c r="I17" i="1"/>
  <c r="I22" i="1"/>
  <c r="I5" i="1"/>
  <c r="I6" i="1" s="1"/>
  <c r="L8" i="1"/>
  <c r="L9" i="1"/>
  <c r="L10" i="1"/>
  <c r="L7" i="1"/>
  <c r="I20" i="1"/>
  <c r="I21" i="1" s="1"/>
  <c r="I15" i="1"/>
  <c r="I16" i="1" s="1"/>
  <c r="I10" i="1"/>
  <c r="I11" i="1" s="1"/>
  <c r="F6" i="1" l="1"/>
  <c r="F5" i="1"/>
  <c r="F4" i="1"/>
  <c r="F3" i="1"/>
  <c r="F8" i="1" s="1"/>
  <c r="F9" i="1" s="1"/>
  <c r="C11" i="1"/>
  <c r="C5" i="1"/>
  <c r="C8" i="1" s="1"/>
  <c r="C9" i="1" s="1"/>
</calcChain>
</file>

<file path=xl/sharedStrings.xml><?xml version="1.0" encoding="utf-8"?>
<sst xmlns="http://schemas.openxmlformats.org/spreadsheetml/2006/main" count="60" uniqueCount="60">
  <si>
    <t>Metodo Aproximado</t>
  </si>
  <si>
    <t>Switch</t>
  </si>
  <si>
    <t>#salidasd</t>
  </si>
  <si>
    <t>#salidasc</t>
  </si>
  <si>
    <t>#ap</t>
  </si>
  <si>
    <t>#puertos</t>
  </si>
  <si>
    <t>#puertos 20%</t>
  </si>
  <si>
    <t>Rack</t>
  </si>
  <si>
    <t>#camaras</t>
  </si>
  <si>
    <t>multipo 48</t>
  </si>
  <si>
    <t>#switch 48p(acceso)</t>
  </si>
  <si>
    <t>#switch 24p(distribución)</t>
  </si>
  <si>
    <t>#URswitch</t>
  </si>
  <si>
    <t>#URorganizadores</t>
  </si>
  <si>
    <t>#URmultitoma</t>
  </si>
  <si>
    <t>#UR</t>
  </si>
  <si>
    <t>#UR 20%</t>
  </si>
  <si>
    <t>#URventilador</t>
  </si>
  <si>
    <t>uniview</t>
  </si>
  <si>
    <t>camra</t>
  </si>
  <si>
    <t>correo</t>
  </si>
  <si>
    <t>pagina web</t>
  </si>
  <si>
    <t>Zimbra</t>
  </si>
  <si>
    <t>servidor linux - apache - html</t>
  </si>
  <si>
    <t>a un sw por ethernet</t>
  </si>
  <si>
    <t>Cableado cobre</t>
  </si>
  <si>
    <t>dmax1</t>
  </si>
  <si>
    <t>dmin1</t>
  </si>
  <si>
    <t>dmax2</t>
  </si>
  <si>
    <t>dmin2</t>
  </si>
  <si>
    <t>dmax3</t>
  </si>
  <si>
    <t>dmin3</t>
  </si>
  <si>
    <t>dmax4</t>
  </si>
  <si>
    <t>dmin4</t>
  </si>
  <si>
    <t>dprom1</t>
  </si>
  <si>
    <t>dprom2</t>
  </si>
  <si>
    <t>dprom3</t>
  </si>
  <si>
    <t>dprom4</t>
  </si>
  <si>
    <t>dajus1</t>
  </si>
  <si>
    <t>dajus2</t>
  </si>
  <si>
    <t>dajus3</t>
  </si>
  <si>
    <t>dajus4</t>
  </si>
  <si>
    <t>nrollos</t>
  </si>
  <si>
    <t>sw1 a core</t>
  </si>
  <si>
    <t>sw2 a core</t>
  </si>
  <si>
    <t>sw3a core</t>
  </si>
  <si>
    <t>sw4 a core</t>
  </si>
  <si>
    <t>fibra monomodo</t>
  </si>
  <si>
    <t>sw1 10%</t>
  </si>
  <si>
    <t>sw2 10%</t>
  </si>
  <si>
    <t>sw3 10%</t>
  </si>
  <si>
    <t>sw4 10%</t>
  </si>
  <si>
    <t>sw1f</t>
  </si>
  <si>
    <t>sw2f</t>
  </si>
  <si>
    <t>sw3f</t>
  </si>
  <si>
    <t>sw4f</t>
  </si>
  <si>
    <t>ncorridas1</t>
  </si>
  <si>
    <t>ncorridas4</t>
  </si>
  <si>
    <t>ncorridas3</t>
  </si>
  <si>
    <t>ncorridas2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</si>
</sst>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FB46-E830-4CBE-B779-807B1C814CD7}">
  <dimension ref="B1:L28"/>
  <sheetViews>
    <sheetView tabSelected="1" workbookViewId="0">
      <selection activeCell="H2" sqref="H2:I23"/>
    </sheetView>
  </sheetViews>
  <sheetFormatPr baseColWidth="10" defaultRowHeight="14.4" x14ac:dyDescent="0.3"/>
  <cols>
    <col min="2" max="2" width="23.88671875" bestFit="1" customWidth="1"/>
    <col min="5" max="5" width="15.21875" bestFit="1" customWidth="1"/>
    <col min="8" max="8" width="13.6640625" bestFit="1" customWidth="1"/>
  </cols>
  <sheetData>
    <row r="1" spans="2:12" x14ac:dyDescent="0.3">
      <c r="B1" t="s">
        <v>0</v>
      </c>
    </row>
    <row r="2" spans="2:12" x14ac:dyDescent="0.3">
      <c r="B2" s="2" t="s">
        <v>1</v>
      </c>
      <c r="C2" s="3"/>
      <c r="E2" s="4" t="s">
        <v>7</v>
      </c>
      <c r="F2" s="5"/>
      <c r="H2" s="6" t="s">
        <v>25</v>
      </c>
      <c r="I2" s="6"/>
      <c r="K2" s="7" t="s">
        <v>47</v>
      </c>
      <c r="L2" s="7"/>
    </row>
    <row r="3" spans="2:12" x14ac:dyDescent="0.3">
      <c r="B3" s="1" t="s">
        <v>2</v>
      </c>
      <c r="C3" s="1">
        <v>46</v>
      </c>
      <c r="E3" s="1" t="s">
        <v>12</v>
      </c>
      <c r="F3" s="1">
        <f>2*C11+1*C12</f>
        <v>12</v>
      </c>
      <c r="H3" s="1" t="s">
        <v>26</v>
      </c>
      <c r="I3" s="1">
        <v>89.7</v>
      </c>
      <c r="K3" s="1" t="s">
        <v>43</v>
      </c>
      <c r="L3" s="1">
        <v>65</v>
      </c>
    </row>
    <row r="4" spans="2:12" x14ac:dyDescent="0.3">
      <c r="B4" s="1" t="s">
        <v>3</v>
      </c>
      <c r="C4" s="1">
        <v>10</v>
      </c>
      <c r="E4" s="1" t="s">
        <v>13</v>
      </c>
      <c r="F4" s="1">
        <f>2*3</f>
        <v>6</v>
      </c>
      <c r="H4" s="1" t="s">
        <v>27</v>
      </c>
      <c r="I4" s="1">
        <v>2.82</v>
      </c>
      <c r="K4" s="1" t="s">
        <v>44</v>
      </c>
      <c r="L4" s="1">
        <v>84</v>
      </c>
    </row>
    <row r="5" spans="2:12" x14ac:dyDescent="0.3">
      <c r="B5" s="1" t="s">
        <v>4</v>
      </c>
      <c r="C5" s="1">
        <f>13+22</f>
        <v>35</v>
      </c>
      <c r="E5" s="1" t="s">
        <v>14</v>
      </c>
      <c r="F5" s="1">
        <f>2*1</f>
        <v>2</v>
      </c>
      <c r="H5" s="1" t="s">
        <v>34</v>
      </c>
      <c r="I5" s="1">
        <f>+I3+I4/2</f>
        <v>91.11</v>
      </c>
      <c r="K5" s="1" t="s">
        <v>45</v>
      </c>
      <c r="L5" s="1">
        <v>80</v>
      </c>
    </row>
    <row r="6" spans="2:12" x14ac:dyDescent="0.3">
      <c r="B6" s="1" t="s">
        <v>8</v>
      </c>
      <c r="C6" s="1">
        <v>96</v>
      </c>
      <c r="E6" s="1" t="s">
        <v>17</v>
      </c>
      <c r="F6" s="1">
        <f>2*1</f>
        <v>2</v>
      </c>
      <c r="H6" s="1" t="s">
        <v>38</v>
      </c>
      <c r="I6" s="1">
        <f>+I5*1.1+2.5</f>
        <v>102.721</v>
      </c>
      <c r="K6" s="1" t="s">
        <v>46</v>
      </c>
      <c r="L6" s="1">
        <v>97</v>
      </c>
    </row>
    <row r="7" spans="2:12" x14ac:dyDescent="0.3">
      <c r="B7" s="1"/>
      <c r="C7" s="1"/>
      <c r="E7" s="1"/>
      <c r="F7" s="1"/>
      <c r="H7" s="1" t="s">
        <v>56</v>
      </c>
      <c r="I7" s="1">
        <f>ROUNDDOWN(305/I6,0)</f>
        <v>2</v>
      </c>
      <c r="K7" s="8" t="s">
        <v>48</v>
      </c>
      <c r="L7" s="1">
        <f>+L3*1.1</f>
        <v>71.5</v>
      </c>
    </row>
    <row r="8" spans="2:12" x14ac:dyDescent="0.3">
      <c r="B8" s="1" t="s">
        <v>5</v>
      </c>
      <c r="C8" s="1">
        <f>SUM(C3:C7)</f>
        <v>187</v>
      </c>
      <c r="E8" s="1" t="s">
        <v>15</v>
      </c>
      <c r="F8" s="1">
        <f>SUM(F3:F7)</f>
        <v>22</v>
      </c>
      <c r="H8" s="1" t="s">
        <v>28</v>
      </c>
      <c r="I8" s="1">
        <v>99.15</v>
      </c>
      <c r="K8" s="8" t="s">
        <v>49</v>
      </c>
      <c r="L8" s="1">
        <f t="shared" ref="L8:L10" si="0">+L4*1.1</f>
        <v>92.4</v>
      </c>
    </row>
    <row r="9" spans="2:12" x14ac:dyDescent="0.3">
      <c r="B9" s="1" t="s">
        <v>6</v>
      </c>
      <c r="C9" s="1">
        <f>+ROUNDUP(C8*1.2,0)</f>
        <v>225</v>
      </c>
      <c r="E9" s="1" t="s">
        <v>16</v>
      </c>
      <c r="F9" s="1">
        <f>+ROUNDUP(F8*1.2,0)</f>
        <v>27</v>
      </c>
      <c r="H9" s="1" t="s">
        <v>29</v>
      </c>
      <c r="I9" s="1">
        <v>4.5599999999999996</v>
      </c>
      <c r="K9" s="8" t="s">
        <v>50</v>
      </c>
      <c r="L9" s="1">
        <f t="shared" si="0"/>
        <v>88</v>
      </c>
    </row>
    <row r="10" spans="2:12" x14ac:dyDescent="0.3">
      <c r="B10" s="1" t="s">
        <v>9</v>
      </c>
      <c r="C10" s="1">
        <v>240</v>
      </c>
      <c r="H10" s="1" t="s">
        <v>35</v>
      </c>
      <c r="I10" s="1">
        <f>+I8+I9/2</f>
        <v>101.43</v>
      </c>
      <c r="K10" s="8" t="s">
        <v>51</v>
      </c>
      <c r="L10" s="1">
        <f t="shared" si="0"/>
        <v>106.7</v>
      </c>
    </row>
    <row r="11" spans="2:12" x14ac:dyDescent="0.3">
      <c r="B11" s="1" t="s">
        <v>10</v>
      </c>
      <c r="C11" s="1">
        <f>C10/48</f>
        <v>5</v>
      </c>
      <c r="H11" s="1" t="s">
        <v>39</v>
      </c>
      <c r="I11" s="1">
        <f>+I10*1.1+2.5</f>
        <v>114.07300000000002</v>
      </c>
      <c r="K11" s="1" t="s">
        <v>52</v>
      </c>
      <c r="L11" s="1">
        <v>100</v>
      </c>
    </row>
    <row r="12" spans="2:12" x14ac:dyDescent="0.3">
      <c r="B12" s="1" t="s">
        <v>11</v>
      </c>
      <c r="C12" s="1">
        <v>2</v>
      </c>
      <c r="H12" s="1" t="s">
        <v>59</v>
      </c>
      <c r="I12" s="1">
        <f>ROUNDDOWN(305/I11,0)</f>
        <v>2</v>
      </c>
      <c r="K12" s="1" t="s">
        <v>53</v>
      </c>
      <c r="L12" s="1">
        <v>100</v>
      </c>
    </row>
    <row r="13" spans="2:12" x14ac:dyDescent="0.3">
      <c r="H13" s="1" t="s">
        <v>30</v>
      </c>
      <c r="I13" s="1">
        <v>83.29</v>
      </c>
      <c r="K13" s="1" t="s">
        <v>54</v>
      </c>
      <c r="L13" s="1">
        <v>100</v>
      </c>
    </row>
    <row r="14" spans="2:12" x14ac:dyDescent="0.3">
      <c r="H14" s="1" t="s">
        <v>31</v>
      </c>
      <c r="I14" s="1">
        <v>1</v>
      </c>
      <c r="K14" s="1" t="s">
        <v>55</v>
      </c>
      <c r="L14" s="1">
        <v>150</v>
      </c>
    </row>
    <row r="15" spans="2:12" x14ac:dyDescent="0.3">
      <c r="H15" s="1" t="s">
        <v>36</v>
      </c>
      <c r="I15" s="1">
        <f>+I13+I14/2</f>
        <v>83.79</v>
      </c>
    </row>
    <row r="16" spans="2:12" x14ac:dyDescent="0.3">
      <c r="H16" s="1" t="s">
        <v>40</v>
      </c>
      <c r="I16" s="1">
        <f>+I15*1.1+2.5</f>
        <v>94.669000000000011</v>
      </c>
    </row>
    <row r="17" spans="2:9" x14ac:dyDescent="0.3">
      <c r="H17" s="1" t="s">
        <v>58</v>
      </c>
      <c r="I17" s="1">
        <f>ROUNDDOWN(305/I16,0)</f>
        <v>3</v>
      </c>
    </row>
    <row r="18" spans="2:9" x14ac:dyDescent="0.3">
      <c r="H18" s="1" t="s">
        <v>32</v>
      </c>
      <c r="I18" s="1">
        <v>88.4</v>
      </c>
    </row>
    <row r="19" spans="2:9" x14ac:dyDescent="0.3">
      <c r="H19" s="1" t="s">
        <v>33</v>
      </c>
      <c r="I19" s="1">
        <v>2</v>
      </c>
    </row>
    <row r="20" spans="2:9" x14ac:dyDescent="0.3">
      <c r="H20" s="1" t="s">
        <v>37</v>
      </c>
      <c r="I20" s="1">
        <f>+I18+I19/2</f>
        <v>89.4</v>
      </c>
    </row>
    <row r="21" spans="2:9" x14ac:dyDescent="0.3">
      <c r="H21" s="1" t="s">
        <v>41</v>
      </c>
      <c r="I21" s="1">
        <f>+I20*1.1+2.5</f>
        <v>100.84000000000002</v>
      </c>
    </row>
    <row r="22" spans="2:9" x14ac:dyDescent="0.3">
      <c r="H22" s="1" t="s">
        <v>57</v>
      </c>
      <c r="I22" s="1">
        <f>ROUNDDOWN(305/I21,0)</f>
        <v>3</v>
      </c>
    </row>
    <row r="23" spans="2:9" x14ac:dyDescent="0.3">
      <c r="H23" s="1" t="s">
        <v>42</v>
      </c>
      <c r="I23" s="1">
        <f>+ROUNDUP(C8/(I7+I12+I17+I22),0)</f>
        <v>19</v>
      </c>
    </row>
    <row r="26" spans="2:9" x14ac:dyDescent="0.3">
      <c r="B26" t="s">
        <v>18</v>
      </c>
      <c r="C26" t="s">
        <v>19</v>
      </c>
    </row>
    <row r="27" spans="2:9" x14ac:dyDescent="0.3">
      <c r="B27" t="s">
        <v>22</v>
      </c>
      <c r="C27" t="s">
        <v>20</v>
      </c>
      <c r="D27" t="s">
        <v>24</v>
      </c>
    </row>
    <row r="28" spans="2:9" x14ac:dyDescent="0.3">
      <c r="B28" t="s">
        <v>23</v>
      </c>
      <c r="C28" t="s">
        <v>21</v>
      </c>
    </row>
  </sheetData>
  <mergeCells count="4">
    <mergeCell ref="B2:C2"/>
    <mergeCell ref="E2:F2"/>
    <mergeCell ref="H2:I2"/>
    <mergeCell ref="K2:L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FERNANDO ULLAURI LLUMIQUINGA</dc:creator>
  <cp:lastModifiedBy>JORGE FERNANDO ULLAURI LLUMIQUINGA</cp:lastModifiedBy>
  <dcterms:created xsi:type="dcterms:W3CDTF">2024-02-16T19:34:20Z</dcterms:created>
  <dcterms:modified xsi:type="dcterms:W3CDTF">2024-03-01T08:28:19Z</dcterms:modified>
</cp:coreProperties>
</file>