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df3e08871c493a/Masaüstü/zaman serisi/"/>
    </mc:Choice>
  </mc:AlternateContent>
  <xr:revisionPtr revIDLastSave="2" documentId="13_ncr:1_{57FA9103-7922-48A5-833C-1CB2B1268EC7}" xr6:coauthVersionLast="47" xr6:coauthVersionMax="47" xr10:uidLastSave="{A1E39DEC-3181-4335-AA60-5F51D69C3E89}"/>
  <bookViews>
    <workbookView xWindow="-120" yWindow="-120" windowWidth="29040" windowHeight="15720" xr2:uid="{54ABBDF0-3AEF-4635-8050-F9617A79DA1F}"/>
  </bookViews>
  <sheets>
    <sheet name="ilk_veri_indeks_hesabı" sheetId="2" r:id="rId1"/>
    <sheet name="Sayf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9" i="2" l="1"/>
  <c r="O88" i="2"/>
  <c r="O87" i="2"/>
  <c r="O86" i="2"/>
  <c r="O85" i="2"/>
  <c r="H69" i="2"/>
  <c r="H70" i="2"/>
  <c r="H71" i="2"/>
  <c r="H72" i="2"/>
  <c r="H68" i="2"/>
  <c r="G72" i="2"/>
  <c r="G69" i="2"/>
  <c r="G70" i="2"/>
  <c r="G71" i="2"/>
  <c r="G68" i="2"/>
  <c r="G61" i="2"/>
  <c r="G60" i="2"/>
  <c r="G59" i="2"/>
  <c r="G58" i="2"/>
  <c r="G57" i="2"/>
  <c r="G62" i="2" s="1"/>
  <c r="H58" i="2"/>
  <c r="H59" i="2"/>
  <c r="H60" i="2"/>
  <c r="H61" i="2"/>
  <c r="H57" i="2"/>
  <c r="H47" i="2"/>
  <c r="H48" i="2"/>
  <c r="H49" i="2"/>
  <c r="H50" i="2"/>
  <c r="H46" i="2"/>
  <c r="H51" i="2" s="1"/>
  <c r="G50" i="2"/>
  <c r="G49" i="2"/>
  <c r="G48" i="2"/>
  <c r="G47" i="2"/>
  <c r="G51" i="2" s="1"/>
  <c r="G46" i="2"/>
  <c r="H38" i="2"/>
  <c r="I38" i="2" s="1"/>
  <c r="H37" i="2"/>
  <c r="I37" i="2" s="1"/>
  <c r="H36" i="2"/>
  <c r="I36" i="2" s="1"/>
  <c r="H35" i="2"/>
  <c r="H34" i="2"/>
  <c r="D25" i="2"/>
  <c r="D26" i="2"/>
  <c r="D27" i="2"/>
  <c r="D24" i="2"/>
  <c r="D18" i="2"/>
  <c r="D17" i="2"/>
  <c r="D16" i="2"/>
  <c r="D15" i="2"/>
  <c r="H62" i="2" l="1"/>
  <c r="J60" i="2" s="1"/>
  <c r="H73" i="2"/>
  <c r="G73" i="2"/>
  <c r="J70" i="2" s="1"/>
  <c r="J48" i="2"/>
  <c r="I35" i="2"/>
  <c r="B78" i="2" l="1"/>
  <c r="C16" i="1"/>
  <c r="E16" i="1" s="1"/>
  <c r="B16" i="1"/>
  <c r="D16" i="1" s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<sst xmlns="http://schemas.openxmlformats.org/spreadsheetml/2006/main" count="231" uniqueCount="128">
  <si>
    <t xml:space="preserve">2017 YILINDA İHRACATI EN ÇOK YAPILAN ORGANİK ÜRÜNLER </t>
  </si>
  <si>
    <t>ÜRÜN ADI</t>
  </si>
  <si>
    <t>Mısır</t>
  </si>
  <si>
    <t>İncir ve İncir Ürünleri</t>
  </si>
  <si>
    <t>Meyve ve Meyve Ürünleri</t>
  </si>
  <si>
    <t>Fındık ve Fındık Ürünleri</t>
  </si>
  <si>
    <t>Üzüm ve Üzüm Ürünleri</t>
  </si>
  <si>
    <t>Kayısı ve Kayısı Ürünleri</t>
  </si>
  <si>
    <t>Sebze ve Sebze Ürünleri</t>
  </si>
  <si>
    <t>Baharatlar</t>
  </si>
  <si>
    <t>Mercimek ve Mercimek Ürünleri</t>
  </si>
  <si>
    <t>Ormanenvali Ürünler</t>
  </si>
  <si>
    <t>Antep Fıstığı</t>
  </si>
  <si>
    <t>Buğday Ve Buğday Ürünleri</t>
  </si>
  <si>
    <t>Süt ve Süt Ürünleri</t>
  </si>
  <si>
    <t>Toplam</t>
  </si>
  <si>
    <t>GENEL TOPLAM (Diğer Ürünler Dahil)</t>
  </si>
  <si>
    <t>MİKTAR (Ton)</t>
  </si>
  <si>
    <t>TUTAR ($)</t>
  </si>
  <si>
    <t>% Ton</t>
  </si>
  <si>
    <t>% $</t>
  </si>
  <si>
    <t>2018 YILINDA EN ÇOK İHRACATI YAPILAN ORGANİK ÜRÜNLER</t>
  </si>
  <si>
    <t>MİKTAR (TON)</t>
  </si>
  <si>
    <t>%Ton</t>
  </si>
  <si>
    <t>%$</t>
  </si>
  <si>
    <t>BUĞDAY VE BUĞDAY ÜRÜNLERİ</t>
  </si>
  <si>
    <t>İNCİR VE İNCİR ÜRÜNLERİ</t>
  </si>
  <si>
    <t>MEYVE VE MEYVE ÜRÜNLERİ</t>
  </si>
  <si>
    <t>FINDIK VR FINDIK ÜRÜNLERİ</t>
  </si>
  <si>
    <t>ÜZÜM VE ÜZÜM ÜRÜNLERİ</t>
  </si>
  <si>
    <t>KAYISI VE KAYISI ÜRÜNLERİ</t>
  </si>
  <si>
    <t>MERCİMEK ÇEŞİTLERİ</t>
  </si>
  <si>
    <t>SEBZE VE SEBZE ÜRÜNLERİ</t>
  </si>
  <si>
    <t>BAHARATLAR</t>
  </si>
  <si>
    <t>ZEYTİN VE ZEYTİN ÜRÜNLERİ</t>
  </si>
  <si>
    <t>NOHUT</t>
  </si>
  <si>
    <t>ANTEP FISTIĞI</t>
  </si>
  <si>
    <t>DİĞERLERİ</t>
  </si>
  <si>
    <t>GENEL TOPLAM</t>
  </si>
  <si>
    <t>2019 Yılında En Çok İhracatı Yapılan Organik Ürünler</t>
  </si>
  <si>
    <t>MİKTAR (ADET)</t>
  </si>
  <si>
    <t>% MİKTAR</t>
  </si>
  <si>
    <t>% TUTAR</t>
  </si>
  <si>
    <t>MISIR</t>
  </si>
  <si>
    <t>SÜT VE SÜT ÜRÜNLERİ</t>
  </si>
  <si>
    <t>KANATLI ÜRÜNLERİ</t>
  </si>
  <si>
    <t>YUMURTA</t>
  </si>
  <si>
    <t>TOPLAM</t>
  </si>
  <si>
    <t>2020 YILINDA EN ÇOK İHRACATI YAPILAN ORGANİK ÜRÜNLER</t>
  </si>
  <si>
    <t>MİKTAR (adet)</t>
  </si>
  <si>
    <t>Buğday ve Buğday Ürünleri</t>
  </si>
  <si>
    <t>Mercimek Çeşitleri</t>
  </si>
  <si>
    <t>Fasulye Çeşitleri</t>
  </si>
  <si>
    <t>Kuru Yemiş Karışımı (Kabuklu Meyve Karışımı)</t>
  </si>
  <si>
    <t>Ayçekirdeği</t>
  </si>
  <si>
    <t xml:space="preserve">Soya </t>
  </si>
  <si>
    <t>Susam ve Susam Ürünleri</t>
  </si>
  <si>
    <t>Nohut</t>
  </si>
  <si>
    <t>Keçiboynuzu ve Keçiboynuzu Ürünleri</t>
  </si>
  <si>
    <t>Zeytin ve Zeytin Ürünleri</t>
  </si>
  <si>
    <t xml:space="preserve">Kanola </t>
  </si>
  <si>
    <t>Pirinç</t>
  </si>
  <si>
    <t>Yumurta</t>
  </si>
  <si>
    <t>Diğerleri</t>
  </si>
  <si>
    <t>Genel Toplam</t>
  </si>
  <si>
    <t>2021 YILINDA EN ÇOK İHRACATI YAPILAN ORGANİK ÜRÜNLER</t>
  </si>
  <si>
    <t>MİKTARI (KG)</t>
  </si>
  <si>
    <t>DEĞERİ ($)</t>
  </si>
  <si>
    <t>FINDIK VE FINDIK ÜRÜNLERİ</t>
  </si>
  <si>
    <t>MERCİMEK ÇEŞİTLERİ VE ÜRÜNLERİ</t>
  </si>
  <si>
    <t>NOHUT ÇEŞİTLERİ VE ÜRÜNLERİ</t>
  </si>
  <si>
    <t>FASULYE VE ÇEŞİTLERİ</t>
  </si>
  <si>
    <t>SOYA FASULYESİ VE ÜRÜNLERİ</t>
  </si>
  <si>
    <t>MEYVE SUYU</t>
  </si>
  <si>
    <t>ANTEPFISTIĞI</t>
  </si>
  <si>
    <t>İTRİ-TIBBİ BAHARAT BİTKİLERİ</t>
  </si>
  <si>
    <t>SUSAM VE ÜRÜNLERİ</t>
  </si>
  <si>
    <t>HURMA</t>
  </si>
  <si>
    <t>KETEN TOHUMU VE ÜRÜNLERİ</t>
  </si>
  <si>
    <t>YILLAR</t>
  </si>
  <si>
    <t>FİYAT</t>
  </si>
  <si>
    <t>İncir  ve incir Ürünleri</t>
  </si>
  <si>
    <t>Meyve  ve Meyve Ürünleri</t>
  </si>
  <si>
    <t>Fındık  ve Fındık Ürünleri</t>
  </si>
  <si>
    <t>Buğday  ve Buğday Ürünleri</t>
  </si>
  <si>
    <t>Sebze  ve Sebze Ürünleri</t>
  </si>
  <si>
    <t xml:space="preserve">YILLARA GÖRE İHRACATI EN ÇOK YAPILAN ORGANİK ÜRÜNLER </t>
  </si>
  <si>
    <t>Miktar(Ton)</t>
  </si>
  <si>
    <t>Fiyat($)</t>
  </si>
  <si>
    <t>İNDEKS</t>
  </si>
  <si>
    <t>A) Yıllara göre ihracatı en çok yapılan organik ürünler veilmiştir.2017 yılını temel alarak fındığın satış fiyatındaki değişmeyi bulalım.</t>
  </si>
  <si>
    <t>*</t>
  </si>
  <si>
    <t>B) Yıllara göre ihracatı en çok yapılan organik ürünler veilmiştir.Yıllara Buğdayın satış miktarları değişmeyi bulalım.</t>
  </si>
  <si>
    <t>BASİT ENDEKS</t>
  </si>
  <si>
    <t>BİLEŞİK ENDEKS</t>
  </si>
  <si>
    <t>A) Yıllara göre ihracat yapılan ürünler tabloda verilmiştir.Bu Veileri kullanarak 2017 yılını temel alan toplam miktar endeksini hesaplayalım.</t>
  </si>
  <si>
    <t>*YORUM: ürünlerin miktarları  2021 yılındaki miktarı (2017 yılı miktarina göre) %34.09 artmıştır.</t>
  </si>
  <si>
    <t>B) LESPEYRES MİKTAR ENDEKSİ</t>
  </si>
  <si>
    <t>2019 Yılını temel alarak 2020 yılı için lespeyres miktar endeksi hesabı</t>
  </si>
  <si>
    <t>q1*p0</t>
  </si>
  <si>
    <t>q0*p0</t>
  </si>
  <si>
    <t>q0</t>
  </si>
  <si>
    <t>p0</t>
  </si>
  <si>
    <t>q1</t>
  </si>
  <si>
    <t>p1</t>
  </si>
  <si>
    <t>B) LESPEYRES FİYAT ENDEKSİ</t>
  </si>
  <si>
    <t>2019 Yılını temel alarak 2020 yılı için lespeyres FİYAT endeksi hesabı</t>
  </si>
  <si>
    <t>p1*q0</t>
  </si>
  <si>
    <t>p0*q0</t>
  </si>
  <si>
    <t>I=</t>
  </si>
  <si>
    <t>YORUM:5 temel gıda meddesi miktarı 2019 yılına göre 4.69 azalmıştır.</t>
  </si>
  <si>
    <t>YORUM:Söz konusu 5 gıda maddesi 2020 yılında 2019 yılına göre 20.16 oranında azalmıştır.</t>
  </si>
  <si>
    <t>C)PAASCHE ENDEKSİ</t>
  </si>
  <si>
    <t>p1*q1</t>
  </si>
  <si>
    <t>p0*q1</t>
  </si>
  <si>
    <t>YORUM:Söz konusu 5 gıda maddesi 2020 yılında 2019 yılına göre 17.77 oranında azalmıştır.</t>
  </si>
  <si>
    <t>D) FİSHER ENDEKSİ</t>
  </si>
  <si>
    <t>2019 Yılını temel alarak 2020 yılı için paasche fiyat endeksi hesabı</t>
  </si>
  <si>
    <t>2019 Yılını temel alarak 2020 yılı için fisher fiyat endeksi hesabı</t>
  </si>
  <si>
    <t>YORUM:Söz konusu 5 gıda maddesi 2020 yılında 2019 yılına göre 18.971 oranında azalmıştır</t>
  </si>
  <si>
    <t>INDEKS TABLOSU</t>
  </si>
  <si>
    <t>https://tim.org.tr/files/downloads/Strateji_Raporlari/TIM_Ihracat_2021_Raporu.pdf</t>
  </si>
  <si>
    <t>Lespeyres İndeksi</t>
  </si>
  <si>
    <t>Paasche İndelsi</t>
  </si>
  <si>
    <t>Fisher İndeksi</t>
  </si>
  <si>
    <t>2020 yılı enflasyon</t>
  </si>
  <si>
    <t>2019 yılı enflasyon</t>
  </si>
  <si>
    <t>yıllara gore TR nin enflasyon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</si>
</sst>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0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sz val="12"/>
      <name val="Times New Roman"/>
      <family val="1"/>
      <charset val="162"/>
    </font>
    <font>
      <b/>
      <sz val="12"/>
      <color rgb="FF000000"/>
      <name val="Calibri"/>
      <family val="2"/>
      <charset val="162"/>
    </font>
    <font>
      <b/>
      <sz val="11"/>
      <color rgb="FFFFFFFF"/>
      <name val="Times New Roman"/>
      <family val="1"/>
      <charset val="162"/>
    </font>
    <font>
      <sz val="11"/>
      <color rgb="FF000000"/>
      <name val="Calibri"/>
      <family val="2"/>
      <charset val="162"/>
    </font>
    <font>
      <sz val="12"/>
      <color rgb="FF000000"/>
      <name val="Times New Roman"/>
      <family val="1"/>
      <charset val="162"/>
    </font>
    <font>
      <b/>
      <sz val="11"/>
      <color rgb="FF000000"/>
      <name val="Calibri"/>
      <family val="2"/>
      <charset val="162"/>
    </font>
    <font>
      <b/>
      <sz val="12"/>
      <color rgb="FF000000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b/>
      <sz val="16"/>
      <color rgb="FF000000"/>
      <name val="Times New Roman"/>
      <family val="1"/>
      <charset val="162"/>
    </font>
    <font>
      <sz val="1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/>
  </cellStyleXfs>
  <cellXfs count="62">
    <xf numFmtId="0" fontId="0" fillId="0" borderId="0" xfId="0"/>
    <xf numFmtId="0" fontId="5" fillId="4" borderId="0" xfId="3" applyFont="1" applyBorder="1" applyAlignment="1">
      <alignment horizontal="center" vertical="center"/>
    </xf>
    <xf numFmtId="0" fontId="6" fillId="3" borderId="0" xfId="2" applyFont="1" applyBorder="1"/>
    <xf numFmtId="0" fontId="6" fillId="0" borderId="0" xfId="4" applyFont="1"/>
    <xf numFmtId="0" fontId="8" fillId="2" borderId="0" xfId="1" applyFont="1" applyBorder="1"/>
    <xf numFmtId="164" fontId="6" fillId="3" borderId="0" xfId="2" applyNumberFormat="1" applyFont="1" applyBorder="1" applyAlignment="1">
      <alignment horizontal="center"/>
    </xf>
    <xf numFmtId="164" fontId="6" fillId="0" borderId="0" xfId="4" applyNumberFormat="1" applyFont="1" applyAlignment="1">
      <alignment horizontal="center"/>
    </xf>
    <xf numFmtId="164" fontId="6" fillId="2" borderId="0" xfId="1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6" fillId="3" borderId="0" xfId="2" applyNumberFormat="1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4" fontId="11" fillId="0" borderId="3" xfId="0" applyNumberFormat="1" applyFont="1" applyBorder="1" applyAlignment="1">
      <alignment horizontal="center" vertical="center"/>
    </xf>
    <xf numFmtId="3" fontId="12" fillId="0" borderId="4" xfId="0" applyNumberFormat="1" applyFont="1" applyBorder="1" applyAlignment="1">
      <alignment horizontal="right" vertical="center"/>
    </xf>
    <xf numFmtId="3" fontId="12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vertical="center"/>
    </xf>
    <xf numFmtId="4" fontId="13" fillId="0" borderId="3" xfId="0" applyNumberFormat="1" applyFont="1" applyBorder="1" applyAlignment="1">
      <alignment horizontal="center" vertical="center"/>
    </xf>
    <xf numFmtId="3" fontId="14" fillId="0" borderId="3" xfId="0" applyNumberFormat="1" applyFont="1" applyBorder="1" applyAlignment="1">
      <alignment horizontal="right" vertical="center"/>
    </xf>
    <xf numFmtId="0" fontId="15" fillId="0" borderId="0" xfId="0" applyFont="1"/>
    <xf numFmtId="4" fontId="0" fillId="0" borderId="0" xfId="0" applyNumberFormat="1"/>
    <xf numFmtId="0" fontId="0" fillId="6" borderId="6" xfId="0" applyFill="1" applyBorder="1"/>
    <xf numFmtId="3" fontId="0" fillId="6" borderId="6" xfId="0" applyNumberFormat="1" applyFill="1" applyBorder="1"/>
    <xf numFmtId="4" fontId="0" fillId="6" borderId="6" xfId="0" applyNumberFormat="1" applyFill="1" applyBorder="1"/>
    <xf numFmtId="0" fontId="0" fillId="0" borderId="6" xfId="0" applyBorder="1"/>
    <xf numFmtId="3" fontId="0" fillId="0" borderId="6" xfId="0" applyNumberFormat="1" applyBorder="1"/>
    <xf numFmtId="4" fontId="0" fillId="0" borderId="6" xfId="0" applyNumberFormat="1" applyBorder="1"/>
    <xf numFmtId="0" fontId="2" fillId="0" borderId="6" xfId="0" applyFont="1" applyBorder="1"/>
    <xf numFmtId="3" fontId="2" fillId="0" borderId="6" xfId="0" applyNumberFormat="1" applyFont="1" applyBorder="1"/>
    <xf numFmtId="4" fontId="2" fillId="0" borderId="6" xfId="0" applyNumberFormat="1" applyFont="1" applyBorder="1"/>
    <xf numFmtId="0" fontId="2" fillId="0" borderId="6" xfId="0" applyFont="1" applyBorder="1" applyAlignment="1">
      <alignment horizontal="center" vertical="center"/>
    </xf>
    <xf numFmtId="0" fontId="0" fillId="8" borderId="0" xfId="0" applyFill="1"/>
    <xf numFmtId="0" fontId="0" fillId="9" borderId="6" xfId="0" applyFill="1" applyBorder="1" applyAlignment="1">
      <alignment horizontal="center"/>
    </xf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 applyAlignment="1">
      <alignment horizontal="center"/>
    </xf>
    <xf numFmtId="0" fontId="0" fillId="11" borderId="6" xfId="0" applyFill="1" applyBorder="1"/>
    <xf numFmtId="0" fontId="0" fillId="12" borderId="6" xfId="0" applyFill="1" applyBorder="1"/>
    <xf numFmtId="0" fontId="0" fillId="0" borderId="8" xfId="0" applyBorder="1"/>
    <xf numFmtId="0" fontId="17" fillId="0" borderId="0" xfId="0" applyFont="1"/>
    <xf numFmtId="0" fontId="17" fillId="0" borderId="6" xfId="0" applyFont="1" applyBorder="1"/>
    <xf numFmtId="0" fontId="0" fillId="13" borderId="9" xfId="0" applyFill="1" applyBorder="1"/>
    <xf numFmtId="0" fontId="0" fillId="14" borderId="9" xfId="0" applyFill="1" applyBorder="1"/>
    <xf numFmtId="165" fontId="0" fillId="14" borderId="9" xfId="0" applyNumberFormat="1" applyFill="1" applyBorder="1"/>
    <xf numFmtId="0" fontId="0" fillId="15" borderId="0" xfId="0" applyFill="1"/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2" borderId="6" xfId="0" applyFill="1" applyBorder="1" applyAlignment="1">
      <alignment horizontal="center"/>
    </xf>
  </cellXfs>
  <cellStyles count="5">
    <cellStyle name="%20 - Vurgu5" xfId="2" builtinId="46"/>
    <cellStyle name="%60 - Vurgu4" xfId="1" builtinId="44"/>
    <cellStyle name="Normal" xfId="0" builtinId="0"/>
    <cellStyle name="Normal 3" xfId="4" xr:uid="{849F3B9A-EBE3-48CB-AC5F-70CD361C548C}"/>
    <cellStyle name="Vurgu6" xfId="3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ilk_veri_indeks_hesabı!$G$85</c:f>
              <c:strCache>
                <c:ptCount val="1"/>
                <c:pt idx="0">
                  <c:v>İncir  ve incir Ürünleri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ilk_veri_indeks_hesabı!$H$83:$K$84</c:f>
              <c:multiLvlStrCache>
                <c:ptCount val="4"/>
                <c:lvl>
                  <c:pt idx="0">
                    <c:v>q0</c:v>
                  </c:pt>
                  <c:pt idx="1">
                    <c:v>p0</c:v>
                  </c:pt>
                  <c:pt idx="2">
                    <c:v>q1</c:v>
                  </c:pt>
                  <c:pt idx="3">
                    <c:v>p1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ilk_veri_indeks_hesabı!$H$85:$K$85</c:f>
              <c:numCache>
                <c:formatCode>General</c:formatCode>
                <c:ptCount val="4"/>
                <c:pt idx="0">
                  <c:v>6895.86</c:v>
                </c:pt>
                <c:pt idx="1">
                  <c:v>40306275</c:v>
                </c:pt>
                <c:pt idx="2">
                  <c:v>7146.67</c:v>
                </c:pt>
                <c:pt idx="3">
                  <c:v>34006594.859999999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F-4DE2-B9D6-C6214F05A695}"/>
            </c:ext>
          </c:extLst>
        </c:ser>
        <c:ser>
          <c:idx val="1"/>
          <c:order val="1"/>
          <c:tx>
            <c:strRef>
              <c:f>ilk_veri_indeks_hesabı!$G$86</c:f>
              <c:strCache>
                <c:ptCount val="1"/>
                <c:pt idx="0">
                  <c:v>Meyve  ve Meyve Ürünleri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ilk_veri_indeks_hesabı!$H$83:$K$84</c:f>
              <c:multiLvlStrCache>
                <c:ptCount val="4"/>
                <c:lvl>
                  <c:pt idx="0">
                    <c:v>q0</c:v>
                  </c:pt>
                  <c:pt idx="1">
                    <c:v>p0</c:v>
                  </c:pt>
                  <c:pt idx="2">
                    <c:v>q1</c:v>
                  </c:pt>
                  <c:pt idx="3">
                    <c:v>p1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ilk_veri_indeks_hesabı!$H$86:$K$86</c:f>
              <c:numCache>
                <c:formatCode>General</c:formatCode>
                <c:ptCount val="4"/>
                <c:pt idx="0">
                  <c:v>16733.919999999998</c:v>
                </c:pt>
                <c:pt idx="1">
                  <c:v>65242625</c:v>
                </c:pt>
                <c:pt idx="2">
                  <c:v>15147.49</c:v>
                </c:pt>
                <c:pt idx="3">
                  <c:v>37077979.159999996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F-4DE2-B9D6-C6214F05A695}"/>
            </c:ext>
          </c:extLst>
        </c:ser>
        <c:ser>
          <c:idx val="2"/>
          <c:order val="2"/>
          <c:tx>
            <c:strRef>
              <c:f>ilk_veri_indeks_hesabı!$G$87</c:f>
              <c:strCache>
                <c:ptCount val="1"/>
                <c:pt idx="0">
                  <c:v>Fındık  ve Fındık Ürünleri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ilk_veri_indeks_hesabı!$H$83:$K$84</c:f>
              <c:multiLvlStrCache>
                <c:ptCount val="4"/>
                <c:lvl>
                  <c:pt idx="0">
                    <c:v>q0</c:v>
                  </c:pt>
                  <c:pt idx="1">
                    <c:v>p0</c:v>
                  </c:pt>
                  <c:pt idx="2">
                    <c:v>q1</c:v>
                  </c:pt>
                  <c:pt idx="3">
                    <c:v>p1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ilk_veri_indeks_hesabı!$H$87:$K$87</c:f>
              <c:numCache>
                <c:formatCode>General</c:formatCode>
                <c:ptCount val="4"/>
                <c:pt idx="0">
                  <c:v>4440.76</c:v>
                </c:pt>
                <c:pt idx="1">
                  <c:v>31964563.27</c:v>
                </c:pt>
                <c:pt idx="2">
                  <c:v>3567.14</c:v>
                </c:pt>
                <c:pt idx="3">
                  <c:v>27411143.649999999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F-4DE2-B9D6-C6214F05A695}"/>
            </c:ext>
          </c:extLst>
        </c:ser>
        <c:ser>
          <c:idx val="3"/>
          <c:order val="3"/>
          <c:tx>
            <c:strRef>
              <c:f>ilk_veri_indeks_hesabı!$G$88</c:f>
              <c:strCache>
                <c:ptCount val="1"/>
                <c:pt idx="0">
                  <c:v>Buğday  ve Buğday Ürünleri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ilk_veri_indeks_hesabı!$H$83:$K$84</c:f>
              <c:multiLvlStrCache>
                <c:ptCount val="4"/>
                <c:lvl>
                  <c:pt idx="0">
                    <c:v>q0</c:v>
                  </c:pt>
                  <c:pt idx="1">
                    <c:v>p0</c:v>
                  </c:pt>
                  <c:pt idx="2">
                    <c:v>q1</c:v>
                  </c:pt>
                  <c:pt idx="3">
                    <c:v>p1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ilk_veri_indeks_hesabı!$H$88:$K$88</c:f>
              <c:numCache>
                <c:formatCode>General</c:formatCode>
                <c:ptCount val="4"/>
                <c:pt idx="0">
                  <c:v>31194.53</c:v>
                </c:pt>
                <c:pt idx="1">
                  <c:v>11913987.26</c:v>
                </c:pt>
                <c:pt idx="2">
                  <c:v>33889.379999999997</c:v>
                </c:pt>
                <c:pt idx="3">
                  <c:v>16868530.219999999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F-4DE2-B9D6-C6214F05A695}"/>
            </c:ext>
          </c:extLst>
        </c:ser>
        <c:ser>
          <c:idx val="4"/>
          <c:order val="4"/>
          <c:tx>
            <c:strRef>
              <c:f>ilk_veri_indeks_hesabı!$G$89</c:f>
              <c:strCache>
                <c:ptCount val="1"/>
                <c:pt idx="0">
                  <c:v>Sebze  ve Sebze Ürünleri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ilk_veri_indeks_hesabı!$H$83:$K$84</c:f>
              <c:multiLvlStrCache>
                <c:ptCount val="4"/>
                <c:lvl>
                  <c:pt idx="0">
                    <c:v>q0</c:v>
                  </c:pt>
                  <c:pt idx="1">
                    <c:v>p0</c:v>
                  </c:pt>
                  <c:pt idx="2">
                    <c:v>q1</c:v>
                  </c:pt>
                  <c:pt idx="3">
                    <c:v>p1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ilk_veri_indeks_hesabı!$H$89:$K$89</c:f>
              <c:numCache>
                <c:formatCode>General</c:formatCode>
                <c:ptCount val="4"/>
                <c:pt idx="0">
                  <c:v>1146.6099999999999</c:v>
                </c:pt>
                <c:pt idx="1">
                  <c:v>1694270.52</c:v>
                </c:pt>
                <c:pt idx="2">
                  <c:v>1726.19</c:v>
                </c:pt>
                <c:pt idx="3">
                  <c:v>2079176.12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EF-4DE2-B9D6-C6214F05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704864"/>
        <c:axId val="306708704"/>
      </c:barChart>
      <c:catAx>
        <c:axId val="3067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6708704"/>
        <c:crosses val="autoZero"/>
        <c:auto val="1"/>
        <c:lblAlgn val="ctr"/>
        <c:lblOffset val="100"/>
        <c:noMultiLvlLbl val="0"/>
      </c:catAx>
      <c:valAx>
        <c:axId val="3067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67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İhracat</a:t>
            </a:r>
            <a:r>
              <a:rPr lang="tr-TR" baseline="0"/>
              <a:t> Ürünleri Miktar ve Fiyatları</a:t>
            </a:r>
            <a:endParaRPr lang="tr-TR"/>
          </a:p>
        </c:rich>
      </c:tx>
      <c:layout>
        <c:manualLayout>
          <c:xMode val="edge"/>
          <c:yMode val="edge"/>
          <c:x val="0.42256100966102639"/>
          <c:y val="1.6080400313335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ilk_veri_indeks_hesabı!$B$5</c:f>
              <c:strCache>
                <c:ptCount val="1"/>
                <c:pt idx="0">
                  <c:v>İncir  ve incir Ürünleri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ilk_veri_indeks_hesabı!$C$3:$L$4</c:f>
              <c:multiLvlStrCache>
                <c:ptCount val="10"/>
                <c:lvl>
                  <c:pt idx="0">
                    <c:v>Miktar(Ton)</c:v>
                  </c:pt>
                  <c:pt idx="1">
                    <c:v>Fiyat($)</c:v>
                  </c:pt>
                  <c:pt idx="2">
                    <c:v>Miktar(Ton)</c:v>
                  </c:pt>
                  <c:pt idx="3">
                    <c:v>Fiyat($)</c:v>
                  </c:pt>
                  <c:pt idx="4">
                    <c:v>Miktar(Ton)</c:v>
                  </c:pt>
                  <c:pt idx="5">
                    <c:v>Fiyat($)</c:v>
                  </c:pt>
                  <c:pt idx="6">
                    <c:v>Miktar(Ton)</c:v>
                  </c:pt>
                  <c:pt idx="7">
                    <c:v>Fiyat($)</c:v>
                  </c:pt>
                  <c:pt idx="8">
                    <c:v>Miktar(Ton)</c:v>
                  </c:pt>
                  <c:pt idx="9">
                    <c:v>Fiyat($)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ilk_veri_indeks_hesabı!$C$5:$L$5</c:f>
              <c:numCache>
                <c:formatCode>General</c:formatCode>
                <c:ptCount val="10"/>
                <c:pt idx="0">
                  <c:v>7098.683</c:v>
                </c:pt>
                <c:pt idx="1">
                  <c:v>43581055.100000001</c:v>
                </c:pt>
                <c:pt idx="2">
                  <c:v>7996.9290000000001</c:v>
                </c:pt>
                <c:pt idx="3">
                  <c:v>51980044</c:v>
                </c:pt>
                <c:pt idx="4">
                  <c:v>6895.86</c:v>
                </c:pt>
                <c:pt idx="5">
                  <c:v>40306275</c:v>
                </c:pt>
                <c:pt idx="6">
                  <c:v>7146.67</c:v>
                </c:pt>
                <c:pt idx="7">
                  <c:v>34006594.859999999</c:v>
                </c:pt>
                <c:pt idx="8">
                  <c:v>6799429</c:v>
                </c:pt>
                <c:pt idx="9">
                  <c:v>35401061.420000002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266-A4DF-09FC6FEF4832}"/>
            </c:ext>
          </c:extLst>
        </c:ser>
        <c:ser>
          <c:idx val="1"/>
          <c:order val="1"/>
          <c:tx>
            <c:strRef>
              <c:f>ilk_veri_indeks_hesabı!$B$6</c:f>
              <c:strCache>
                <c:ptCount val="1"/>
                <c:pt idx="0">
                  <c:v>Meyve  ve Meyve Ürünleri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ilk_veri_indeks_hesabı!$C$3:$L$4</c:f>
              <c:multiLvlStrCache>
                <c:ptCount val="10"/>
                <c:lvl>
                  <c:pt idx="0">
                    <c:v>Miktar(Ton)</c:v>
                  </c:pt>
                  <c:pt idx="1">
                    <c:v>Fiyat($)</c:v>
                  </c:pt>
                  <c:pt idx="2">
                    <c:v>Miktar(Ton)</c:v>
                  </c:pt>
                  <c:pt idx="3">
                    <c:v>Fiyat($)</c:v>
                  </c:pt>
                  <c:pt idx="4">
                    <c:v>Miktar(Ton)</c:v>
                  </c:pt>
                  <c:pt idx="5">
                    <c:v>Fiyat($)</c:v>
                  </c:pt>
                  <c:pt idx="6">
                    <c:v>Miktar(Ton)</c:v>
                  </c:pt>
                  <c:pt idx="7">
                    <c:v>Fiyat($)</c:v>
                  </c:pt>
                  <c:pt idx="8">
                    <c:v>Miktar(Ton)</c:v>
                  </c:pt>
                  <c:pt idx="9">
                    <c:v>Fiyat($)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ilk_veri_indeks_hesabı!$C$6:$L$6</c:f>
              <c:numCache>
                <c:formatCode>General</c:formatCode>
                <c:ptCount val="10"/>
                <c:pt idx="0">
                  <c:v>12742.85</c:v>
                </c:pt>
                <c:pt idx="1">
                  <c:v>32340145.059999999</c:v>
                </c:pt>
                <c:pt idx="2">
                  <c:v>25964.374</c:v>
                </c:pt>
                <c:pt idx="3">
                  <c:v>48293736</c:v>
                </c:pt>
                <c:pt idx="4">
                  <c:v>16733.919999999998</c:v>
                </c:pt>
                <c:pt idx="5">
                  <c:v>65242625</c:v>
                </c:pt>
                <c:pt idx="6">
                  <c:v>15147.49</c:v>
                </c:pt>
                <c:pt idx="7">
                  <c:v>37077979.159999996</c:v>
                </c:pt>
                <c:pt idx="8">
                  <c:v>7322695</c:v>
                </c:pt>
                <c:pt idx="9">
                  <c:v>25366336.129999999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4266-A4DF-09FC6FEF4832}"/>
            </c:ext>
          </c:extLst>
        </c:ser>
        <c:ser>
          <c:idx val="2"/>
          <c:order val="2"/>
          <c:tx>
            <c:strRef>
              <c:f>ilk_veri_indeks_hesabı!$B$7</c:f>
              <c:strCache>
                <c:ptCount val="1"/>
                <c:pt idx="0">
                  <c:v>Fındık  ve Fındık Ürünleri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ilk_veri_indeks_hesabı!$C$3:$L$4</c:f>
              <c:multiLvlStrCache>
                <c:ptCount val="10"/>
                <c:lvl>
                  <c:pt idx="0">
                    <c:v>Miktar(Ton)</c:v>
                  </c:pt>
                  <c:pt idx="1">
                    <c:v>Fiyat($)</c:v>
                  </c:pt>
                  <c:pt idx="2">
                    <c:v>Miktar(Ton)</c:v>
                  </c:pt>
                  <c:pt idx="3">
                    <c:v>Fiyat($)</c:v>
                  </c:pt>
                  <c:pt idx="4">
                    <c:v>Miktar(Ton)</c:v>
                  </c:pt>
                  <c:pt idx="5">
                    <c:v>Fiyat($)</c:v>
                  </c:pt>
                  <c:pt idx="6">
                    <c:v>Miktar(Ton)</c:v>
                  </c:pt>
                  <c:pt idx="7">
                    <c:v>Fiyat($)</c:v>
                  </c:pt>
                  <c:pt idx="8">
                    <c:v>Miktar(Ton)</c:v>
                  </c:pt>
                  <c:pt idx="9">
                    <c:v>Fiyat($)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ilk_veri_indeks_hesabı!$C$7:$L$7</c:f>
              <c:numCache>
                <c:formatCode>General</c:formatCode>
                <c:ptCount val="10"/>
                <c:pt idx="0">
                  <c:v>3857.6390000000001</c:v>
                </c:pt>
                <c:pt idx="1">
                  <c:v>31941924.399999999</c:v>
                </c:pt>
                <c:pt idx="2">
                  <c:v>5356.7629999999999</c:v>
                </c:pt>
                <c:pt idx="3">
                  <c:v>40015020</c:v>
                </c:pt>
                <c:pt idx="4">
                  <c:v>4440.76</c:v>
                </c:pt>
                <c:pt idx="5">
                  <c:v>31964563.27</c:v>
                </c:pt>
                <c:pt idx="6">
                  <c:v>3567.14</c:v>
                </c:pt>
                <c:pt idx="7">
                  <c:v>27411143.649999999</c:v>
                </c:pt>
                <c:pt idx="8">
                  <c:v>3491519</c:v>
                </c:pt>
                <c:pt idx="9">
                  <c:v>25681845.399999999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F-4266-A4DF-09FC6FEF4832}"/>
            </c:ext>
          </c:extLst>
        </c:ser>
        <c:ser>
          <c:idx val="3"/>
          <c:order val="3"/>
          <c:tx>
            <c:strRef>
              <c:f>ilk_veri_indeks_hesabı!$B$8</c:f>
              <c:strCache>
                <c:ptCount val="1"/>
                <c:pt idx="0">
                  <c:v>Buğday  ve Buğday Ürünleri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ilk_veri_indeks_hesabı!$C$3:$L$4</c:f>
              <c:multiLvlStrCache>
                <c:ptCount val="10"/>
                <c:lvl>
                  <c:pt idx="0">
                    <c:v>Miktar(Ton)</c:v>
                  </c:pt>
                  <c:pt idx="1">
                    <c:v>Fiyat($)</c:v>
                  </c:pt>
                  <c:pt idx="2">
                    <c:v>Miktar(Ton)</c:v>
                  </c:pt>
                  <c:pt idx="3">
                    <c:v>Fiyat($)</c:v>
                  </c:pt>
                  <c:pt idx="4">
                    <c:v>Miktar(Ton)</c:v>
                  </c:pt>
                  <c:pt idx="5">
                    <c:v>Fiyat($)</c:v>
                  </c:pt>
                  <c:pt idx="6">
                    <c:v>Miktar(Ton)</c:v>
                  </c:pt>
                  <c:pt idx="7">
                    <c:v>Fiyat($)</c:v>
                  </c:pt>
                  <c:pt idx="8">
                    <c:v>Miktar(Ton)</c:v>
                  </c:pt>
                  <c:pt idx="9">
                    <c:v>Fiyat($)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ilk_veri_indeks_hesabı!$C$8:$L$8</c:f>
              <c:numCache>
                <c:formatCode>General</c:formatCode>
                <c:ptCount val="10"/>
                <c:pt idx="0">
                  <c:v>1193.07</c:v>
                </c:pt>
                <c:pt idx="1">
                  <c:v>438088.9</c:v>
                </c:pt>
                <c:pt idx="2">
                  <c:v>41633.896000000001</c:v>
                </c:pt>
                <c:pt idx="3">
                  <c:v>131146772</c:v>
                </c:pt>
                <c:pt idx="4">
                  <c:v>31194.53</c:v>
                </c:pt>
                <c:pt idx="5">
                  <c:v>11913987.26</c:v>
                </c:pt>
                <c:pt idx="6">
                  <c:v>33889.379999999997</c:v>
                </c:pt>
                <c:pt idx="7">
                  <c:v>16868530.219999999</c:v>
                </c:pt>
                <c:pt idx="8">
                  <c:v>38550281</c:v>
                </c:pt>
                <c:pt idx="9">
                  <c:v>22993607.079999998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F-4266-A4DF-09FC6FEF4832}"/>
            </c:ext>
          </c:extLst>
        </c:ser>
        <c:ser>
          <c:idx val="4"/>
          <c:order val="4"/>
          <c:tx>
            <c:strRef>
              <c:f>ilk_veri_indeks_hesabı!$B$9</c:f>
              <c:strCache>
                <c:ptCount val="1"/>
                <c:pt idx="0">
                  <c:v>Sebze  ve Sebze Ürünleri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ilk_veri_indeks_hesabı!$C$3:$L$4</c:f>
              <c:multiLvlStrCache>
                <c:ptCount val="10"/>
                <c:lvl>
                  <c:pt idx="0">
                    <c:v>Miktar(Ton)</c:v>
                  </c:pt>
                  <c:pt idx="1">
                    <c:v>Fiyat($)</c:v>
                  </c:pt>
                  <c:pt idx="2">
                    <c:v>Miktar(Ton)</c:v>
                  </c:pt>
                  <c:pt idx="3">
                    <c:v>Fiyat($)</c:v>
                  </c:pt>
                  <c:pt idx="4">
                    <c:v>Miktar(Ton)</c:v>
                  </c:pt>
                  <c:pt idx="5">
                    <c:v>Fiyat($)</c:v>
                  </c:pt>
                  <c:pt idx="6">
                    <c:v>Miktar(Ton)</c:v>
                  </c:pt>
                  <c:pt idx="7">
                    <c:v>Fiyat($)</c:v>
                  </c:pt>
                  <c:pt idx="8">
                    <c:v>Miktar(Ton)</c:v>
                  </c:pt>
                  <c:pt idx="9">
                    <c:v>Fiyat($)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ilk_veri_indeks_hesabı!$C$9:$L$9</c:f>
              <c:numCache>
                <c:formatCode>General</c:formatCode>
                <c:ptCount val="10"/>
                <c:pt idx="0">
                  <c:v>7938.9520000000002</c:v>
                </c:pt>
                <c:pt idx="1">
                  <c:v>4953971.0999999996</c:v>
                </c:pt>
                <c:pt idx="2">
                  <c:v>5407.0619999999999</c:v>
                </c:pt>
                <c:pt idx="3">
                  <c:v>5947769</c:v>
                </c:pt>
                <c:pt idx="4">
                  <c:v>1146.6099999999999</c:v>
                </c:pt>
                <c:pt idx="5">
                  <c:v>1694270.52</c:v>
                </c:pt>
                <c:pt idx="6">
                  <c:v>1726.19</c:v>
                </c:pt>
                <c:pt idx="7">
                  <c:v>2079176.12</c:v>
                </c:pt>
                <c:pt idx="8">
                  <c:v>2311676</c:v>
                </c:pt>
                <c:pt idx="9">
                  <c:v>4081088.34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F-4266-A4DF-09FC6FEF4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027920"/>
        <c:axId val="1229028400"/>
      </c:barChart>
      <c:catAx>
        <c:axId val="12290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9028400"/>
        <c:crosses val="autoZero"/>
        <c:auto val="1"/>
        <c:lblAlgn val="ctr"/>
        <c:lblOffset val="100"/>
        <c:noMultiLvlLbl val="0"/>
      </c:catAx>
      <c:valAx>
        <c:axId val="12290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90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598834720128068E-2"/>
          <c:y val="0.93601309054320525"/>
          <c:w val="0.90000000000000013"/>
          <c:h val="4.522644242456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İndeks</a:t>
            </a:r>
            <a:r>
              <a:rPr lang="tr-TR" baseline="0"/>
              <a:t> Tablosu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878839145106862"/>
          <c:y val="0.16703151033492838"/>
          <c:w val="0.75410973628296463"/>
          <c:h val="0.662812805113311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ilk_veri_indeks_hesabı!$B$83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ilk_veri_indeks_hesabı!$A$84:$A$87</c:f>
              <c:strCache>
                <c:ptCount val="3"/>
                <c:pt idx="0">
                  <c:v>Lespeyres İndeksi</c:v>
                </c:pt>
                <c:pt idx="1">
                  <c:v>Paasche İndelsi</c:v>
                </c:pt>
                <c:pt idx="2">
                  <c:v>Fisher İndeksi</c:v>
                </c:pt>
              </c:strCache>
            </c:strRef>
          </c:cat>
          <c:val>
            <c:numRef>
              <c:f>ilk_veri_indeks_hesabı!$B$84:$B$87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6-4DB5-9722-36496CC3489C}"/>
            </c:ext>
          </c:extLst>
        </c:ser>
        <c:ser>
          <c:idx val="1"/>
          <c:order val="1"/>
          <c:tx>
            <c:strRef>
              <c:f>ilk_veri_indeks_hesabı!$C$83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ilk_veri_indeks_hesabı!$A$84:$A$87</c:f>
              <c:strCache>
                <c:ptCount val="3"/>
                <c:pt idx="0">
                  <c:v>Lespeyres İndeksi</c:v>
                </c:pt>
                <c:pt idx="1">
                  <c:v>Paasche İndelsi</c:v>
                </c:pt>
                <c:pt idx="2">
                  <c:v>Fisher İndeksi</c:v>
                </c:pt>
              </c:strCache>
            </c:strRef>
          </c:cat>
          <c:val>
            <c:numRef>
              <c:f>ilk_veri_indeks_hesabı!$C$84:$C$87</c:f>
              <c:numCache>
                <c:formatCode>0.0</c:formatCode>
                <c:ptCount val="4"/>
                <c:pt idx="0" formatCode="General">
                  <c:v>79.84</c:v>
                </c:pt>
                <c:pt idx="1">
                  <c:v>82.23</c:v>
                </c:pt>
                <c:pt idx="2">
                  <c:v>81.02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6-4DB5-9722-36496CC3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7162160"/>
        <c:axId val="1837155440"/>
      </c:barChart>
      <c:catAx>
        <c:axId val="18371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7155440"/>
        <c:crosses val="autoZero"/>
        <c:auto val="1"/>
        <c:lblAlgn val="ctr"/>
        <c:lblOffset val="100"/>
        <c:noMultiLvlLbl val="0"/>
      </c:catAx>
      <c:valAx>
        <c:axId val="18371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71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115</xdr:row>
      <xdr:rowOff>0</xdr:rowOff>
    </xdr:from>
    <xdr:to>
      <xdr:col>11</xdr:col>
      <xdr:colOff>267171</xdr:colOff>
      <xdr:row>132</xdr:row>
      <xdr:rowOff>114768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D107C88-B52A-A704-CB6F-409A8BD2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22002750"/>
          <a:ext cx="3372321" cy="3353268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108</xdr:row>
      <xdr:rowOff>113086</xdr:rowOff>
    </xdr:from>
    <xdr:to>
      <xdr:col>5</xdr:col>
      <xdr:colOff>334315</xdr:colOff>
      <xdr:row>136</xdr:row>
      <xdr:rowOff>124713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C1FF3FA8-8FC5-00CF-0B06-01C299C25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20782336"/>
          <a:ext cx="5649265" cy="5345627"/>
        </a:xfrm>
        <a:prstGeom prst="rect">
          <a:avLst/>
        </a:prstGeom>
      </xdr:spPr>
    </xdr:pic>
    <xdr:clientData/>
  </xdr:twoCellAnchor>
  <xdr:twoCellAnchor>
    <xdr:from>
      <xdr:col>9</xdr:col>
      <xdr:colOff>314325</xdr:colOff>
      <xdr:row>92</xdr:row>
      <xdr:rowOff>171450</xdr:rowOff>
    </xdr:from>
    <xdr:to>
      <xdr:col>16</xdr:col>
      <xdr:colOff>561975</xdr:colOff>
      <xdr:row>114</xdr:row>
      <xdr:rowOff>119062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CA504A9-05D8-9335-CD30-D18FD32FA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19</xdr:row>
      <xdr:rowOff>61912</xdr:rowOff>
    </xdr:from>
    <xdr:to>
      <xdr:col>21</xdr:col>
      <xdr:colOff>295275</xdr:colOff>
      <xdr:row>44</xdr:row>
      <xdr:rowOff>38100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BC5B2B42-B5CA-A70B-3BC4-1E0F02DD3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247649</xdr:colOff>
      <xdr:row>87</xdr:row>
      <xdr:rowOff>114300</xdr:rowOff>
    </xdr:from>
    <xdr:to>
      <xdr:col>3</xdr:col>
      <xdr:colOff>733424</xdr:colOff>
      <xdr:row>104</xdr:row>
      <xdr:rowOff>100012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FC4A75EE-C335-3026-7817-E3946702E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143</xdr:row>
      <xdr:rowOff>133350</xdr:rowOff>
    </xdr:from>
    <xdr:to>
      <xdr:col>6</xdr:col>
      <xdr:colOff>631866</xdr:colOff>
      <xdr:row>158</xdr:row>
      <xdr:rowOff>95891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303BFBD2-8946-5382-CB99-26CAB5294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7489150"/>
          <a:ext cx="7366041" cy="28200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144</xdr:row>
      <xdr:rowOff>0</xdr:rowOff>
    </xdr:from>
    <xdr:to>
      <xdr:col>19</xdr:col>
      <xdr:colOff>219075</xdr:colOff>
      <xdr:row>160</xdr:row>
      <xdr:rowOff>76200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7D7BCCA8-83B9-E106-FAD2-9FB03C229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27546300"/>
          <a:ext cx="761047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164</xdr:row>
      <xdr:rowOff>85725</xdr:rowOff>
    </xdr:from>
    <xdr:to>
      <xdr:col>2</xdr:col>
      <xdr:colOff>638175</xdr:colOff>
      <xdr:row>170</xdr:row>
      <xdr:rowOff>28575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2AB3C3E-6718-2219-493F-33FD2822F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1442025"/>
          <a:ext cx="411480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26E9-BE52-4323-95B5-5B9F09648B2C}">
  <dimension ref="A1:O164"/>
  <sheetViews>
    <sheetView tabSelected="1" workbookViewId="0">
      <selection activeCell="P7" sqref="P7"/>
    </sheetView>
  </sheetViews>
  <sheetFormatPr defaultRowHeight="15" x14ac:dyDescent="0.25"/>
  <cols>
    <col min="1" max="1" width="25.140625" customWidth="1"/>
    <col min="2" max="2" width="27.7109375" customWidth="1"/>
    <col min="3" max="3" width="14.85546875" customWidth="1"/>
    <col min="4" max="4" width="12" bestFit="1" customWidth="1"/>
    <col min="5" max="5" width="11.28515625" customWidth="1"/>
    <col min="6" max="6" width="10" bestFit="1" customWidth="1"/>
    <col min="7" max="7" width="14.5703125" customWidth="1"/>
    <col min="8" max="8" width="12" bestFit="1" customWidth="1"/>
    <col min="9" max="9" width="11.42578125" bestFit="1" customWidth="1"/>
    <col min="10" max="10" width="12" bestFit="1" customWidth="1"/>
    <col min="11" max="11" width="11.42578125" bestFit="1" customWidth="1"/>
    <col min="12" max="12" width="12" bestFit="1" customWidth="1"/>
  </cols>
  <sheetData>
    <row r="1" spans="1:12" x14ac:dyDescent="0.25">
      <c r="B1" s="52" t="s">
        <v>86</v>
      </c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x14ac:dyDescent="0.25">
      <c r="B3" s="24" t="s">
        <v>79</v>
      </c>
      <c r="C3" s="57">
        <v>2017</v>
      </c>
      <c r="D3" s="57"/>
      <c r="E3" s="58">
        <v>2018</v>
      </c>
      <c r="F3" s="58"/>
      <c r="G3" s="59">
        <v>2019</v>
      </c>
      <c r="H3" s="59"/>
      <c r="I3" s="60">
        <v>2020</v>
      </c>
      <c r="J3" s="60"/>
      <c r="K3" s="61">
        <v>2021</v>
      </c>
      <c r="L3" s="61"/>
    </row>
    <row r="4" spans="1:12" x14ac:dyDescent="0.25">
      <c r="B4" s="24"/>
      <c r="C4" s="33" t="s">
        <v>87</v>
      </c>
      <c r="D4" s="33" t="s">
        <v>88</v>
      </c>
      <c r="E4" s="35" t="s">
        <v>87</v>
      </c>
      <c r="F4" s="35" t="s">
        <v>88</v>
      </c>
      <c r="G4" s="37" t="s">
        <v>87</v>
      </c>
      <c r="H4" s="37" t="s">
        <v>88</v>
      </c>
      <c r="I4" s="34" t="s">
        <v>87</v>
      </c>
      <c r="J4" s="34" t="s">
        <v>88</v>
      </c>
      <c r="K4" s="38" t="s">
        <v>87</v>
      </c>
      <c r="L4" s="38" t="s">
        <v>88</v>
      </c>
    </row>
    <row r="5" spans="1:12" x14ac:dyDescent="0.25">
      <c r="B5" s="24" t="s">
        <v>81</v>
      </c>
      <c r="C5" s="24">
        <v>7098.683</v>
      </c>
      <c r="D5" s="24">
        <v>43581055.100000001</v>
      </c>
      <c r="E5" s="24">
        <v>7996.9290000000001</v>
      </c>
      <c r="F5" s="24">
        <v>51980044</v>
      </c>
      <c r="G5" s="24">
        <v>6895.86</v>
      </c>
      <c r="H5" s="24">
        <v>40306275</v>
      </c>
      <c r="I5" s="24">
        <v>7146.67</v>
      </c>
      <c r="J5" s="24">
        <v>34006594.859999999</v>
      </c>
      <c r="K5" s="24">
        <v>6799429</v>
      </c>
      <c r="L5" s="24">
        <v>35401061.420000002</v>
      </c>
    </row>
    <row r="6" spans="1:12" x14ac:dyDescent="0.25">
      <c r="B6" s="24" t="s">
        <v>82</v>
      </c>
      <c r="C6" s="24">
        <v>12742.85</v>
      </c>
      <c r="D6" s="24">
        <v>32340145.059999999</v>
      </c>
      <c r="E6" s="24">
        <v>25964.374</v>
      </c>
      <c r="F6" s="24">
        <v>48293736</v>
      </c>
      <c r="G6" s="24">
        <v>16733.919999999998</v>
      </c>
      <c r="H6" s="24">
        <v>65242625</v>
      </c>
      <c r="I6" s="24">
        <v>15147.49</v>
      </c>
      <c r="J6" s="24">
        <v>37077979.159999996</v>
      </c>
      <c r="K6" s="24">
        <v>7322695</v>
      </c>
      <c r="L6" s="24">
        <v>25366336.129999999</v>
      </c>
    </row>
    <row r="7" spans="1:12" x14ac:dyDescent="0.25">
      <c r="B7" s="24" t="s">
        <v>83</v>
      </c>
      <c r="C7" s="24">
        <v>3857.6390000000001</v>
      </c>
      <c r="D7" s="24">
        <v>31941924.399999999</v>
      </c>
      <c r="E7" s="24">
        <v>5356.7629999999999</v>
      </c>
      <c r="F7" s="24">
        <v>40015020</v>
      </c>
      <c r="G7" s="24">
        <v>4440.76</v>
      </c>
      <c r="H7" s="24">
        <v>31964563.27</v>
      </c>
      <c r="I7" s="24">
        <v>3567.14</v>
      </c>
      <c r="J7" s="24">
        <v>27411143.649999999</v>
      </c>
      <c r="K7" s="24">
        <v>3491519</v>
      </c>
      <c r="L7" s="24">
        <v>25681845.399999999</v>
      </c>
    </row>
    <row r="8" spans="1:12" x14ac:dyDescent="0.25">
      <c r="B8" s="24" t="s">
        <v>84</v>
      </c>
      <c r="C8" s="24">
        <v>1193.07</v>
      </c>
      <c r="D8" s="24">
        <v>438088.9</v>
      </c>
      <c r="E8" s="24">
        <v>41633.896000000001</v>
      </c>
      <c r="F8" s="24">
        <v>131146772</v>
      </c>
      <c r="G8" s="24">
        <v>31194.53</v>
      </c>
      <c r="H8" s="24">
        <v>11913987.26</v>
      </c>
      <c r="I8" s="24">
        <v>33889.379999999997</v>
      </c>
      <c r="J8" s="24">
        <v>16868530.219999999</v>
      </c>
      <c r="K8" s="24">
        <v>38550281</v>
      </c>
      <c r="L8" s="24">
        <v>22993607.079999998</v>
      </c>
    </row>
    <row r="9" spans="1:12" x14ac:dyDescent="0.25">
      <c r="B9" s="24" t="s">
        <v>85</v>
      </c>
      <c r="C9" s="24">
        <v>7938.9520000000002</v>
      </c>
      <c r="D9" s="24">
        <v>4953971.0999999996</v>
      </c>
      <c r="E9" s="24">
        <v>5407.0619999999999</v>
      </c>
      <c r="F9" s="24">
        <v>5947769</v>
      </c>
      <c r="G9" s="24">
        <v>1146.6099999999999</v>
      </c>
      <c r="H9" s="24">
        <v>1694270.52</v>
      </c>
      <c r="I9" s="24">
        <v>1726.19</v>
      </c>
      <c r="J9" s="24">
        <v>2079176.12</v>
      </c>
      <c r="K9" s="24">
        <v>2311676</v>
      </c>
      <c r="L9" s="24">
        <v>4081088.34</v>
      </c>
    </row>
    <row r="10" spans="1:12" x14ac:dyDescent="0.25">
      <c r="A10" s="19" t="s">
        <v>93</v>
      </c>
    </row>
    <row r="11" spans="1:12" x14ac:dyDescent="0.25">
      <c r="A11" t="s">
        <v>90</v>
      </c>
    </row>
    <row r="13" spans="1:12" x14ac:dyDescent="0.25">
      <c r="B13" s="24" t="s">
        <v>79</v>
      </c>
      <c r="C13" s="24" t="s">
        <v>80</v>
      </c>
      <c r="D13" s="24" t="s">
        <v>89</v>
      </c>
    </row>
    <row r="14" spans="1:12" x14ac:dyDescent="0.25">
      <c r="B14" s="24">
        <v>2017</v>
      </c>
      <c r="C14" s="24">
        <v>31941924.399999999</v>
      </c>
      <c r="D14" s="24">
        <v>100</v>
      </c>
    </row>
    <row r="15" spans="1:12" x14ac:dyDescent="0.25">
      <c r="B15" s="24">
        <v>2018</v>
      </c>
      <c r="C15" s="24">
        <v>40015020</v>
      </c>
      <c r="D15" s="24">
        <f>(C15/C14)*100</f>
        <v>125.27429311679168</v>
      </c>
    </row>
    <row r="16" spans="1:12" x14ac:dyDescent="0.25">
      <c r="B16" s="24">
        <v>2019</v>
      </c>
      <c r="C16" s="24">
        <v>31964563.27</v>
      </c>
      <c r="D16" s="24">
        <f>(C16/C14)*100</f>
        <v>100.07087509730627</v>
      </c>
    </row>
    <row r="17" spans="1:11" x14ac:dyDescent="0.25">
      <c r="B17" s="24">
        <v>2020</v>
      </c>
      <c r="C17" s="24">
        <v>27411143.649999999</v>
      </c>
      <c r="D17" s="24">
        <f>(C17/C14)*100</f>
        <v>85.81556736137037</v>
      </c>
    </row>
    <row r="18" spans="1:11" x14ac:dyDescent="0.25">
      <c r="B18" s="24">
        <v>2021</v>
      </c>
      <c r="C18" s="24">
        <v>25681845.399999999</v>
      </c>
      <c r="D18" s="24">
        <f>(C18/C14)*100</f>
        <v>80.40168487782158</v>
      </c>
    </row>
    <row r="20" spans="1:11" x14ac:dyDescent="0.25">
      <c r="A20" t="s">
        <v>92</v>
      </c>
    </row>
    <row r="22" spans="1:11" x14ac:dyDescent="0.25">
      <c r="B22" s="24" t="s">
        <v>79</v>
      </c>
      <c r="C22" s="24" t="s">
        <v>80</v>
      </c>
      <c r="D22" s="24" t="s">
        <v>89</v>
      </c>
    </row>
    <row r="23" spans="1:11" x14ac:dyDescent="0.25">
      <c r="B23" s="24">
        <v>2017</v>
      </c>
      <c r="C23" s="24">
        <v>1193.07</v>
      </c>
      <c r="D23" s="24" t="s">
        <v>91</v>
      </c>
    </row>
    <row r="24" spans="1:11" x14ac:dyDescent="0.25">
      <c r="B24" s="24">
        <v>2018</v>
      </c>
      <c r="C24" s="24">
        <v>41633.896000000001</v>
      </c>
      <c r="D24" s="24">
        <f t="shared" ref="D24:D27" si="0">(C24/C23)*100</f>
        <v>3489.6440275926816</v>
      </c>
    </row>
    <row r="25" spans="1:11" x14ac:dyDescent="0.25">
      <c r="B25" s="24">
        <v>2019</v>
      </c>
      <c r="C25" s="24">
        <v>31194.53</v>
      </c>
      <c r="D25" s="24">
        <f t="shared" si="0"/>
        <v>74.925800842659541</v>
      </c>
    </row>
    <row r="26" spans="1:11" x14ac:dyDescent="0.25">
      <c r="B26" s="24">
        <v>2020</v>
      </c>
      <c r="C26" s="24">
        <v>33889.379999999997</v>
      </c>
      <c r="D26" s="24">
        <f t="shared" si="0"/>
        <v>108.6388543119579</v>
      </c>
    </row>
    <row r="27" spans="1:11" x14ac:dyDescent="0.25">
      <c r="B27" s="24">
        <v>2021</v>
      </c>
      <c r="C27" s="24">
        <v>38550281</v>
      </c>
      <c r="D27" s="24">
        <f t="shared" si="0"/>
        <v>113753.2790508413</v>
      </c>
    </row>
    <row r="29" spans="1:11" x14ac:dyDescent="0.25">
      <c r="A29" s="19" t="s">
        <v>94</v>
      </c>
    </row>
    <row r="30" spans="1:11" x14ac:dyDescent="0.25">
      <c r="A30" t="s">
        <v>95</v>
      </c>
      <c r="K30" t="s">
        <v>96</v>
      </c>
    </row>
    <row r="32" spans="1:11" x14ac:dyDescent="0.25">
      <c r="B32" s="24" t="s">
        <v>79</v>
      </c>
      <c r="C32" s="24" t="s">
        <v>81</v>
      </c>
      <c r="D32" s="24" t="s">
        <v>82</v>
      </c>
      <c r="E32" s="24" t="s">
        <v>83</v>
      </c>
      <c r="F32" s="24" t="s">
        <v>84</v>
      </c>
      <c r="G32" s="24" t="s">
        <v>85</v>
      </c>
      <c r="H32" s="24" t="s">
        <v>47</v>
      </c>
      <c r="I32" s="24" t="s">
        <v>89</v>
      </c>
    </row>
    <row r="33" spans="1:11" x14ac:dyDescent="0.25">
      <c r="B33" s="24"/>
      <c r="C33" s="33" t="s">
        <v>87</v>
      </c>
      <c r="D33" s="35" t="s">
        <v>87</v>
      </c>
      <c r="E33" s="37" t="s">
        <v>87</v>
      </c>
      <c r="F33" s="34" t="s">
        <v>87</v>
      </c>
      <c r="G33" s="38" t="s">
        <v>87</v>
      </c>
      <c r="H33" s="24"/>
      <c r="I33" s="24"/>
    </row>
    <row r="34" spans="1:11" x14ac:dyDescent="0.25">
      <c r="B34" s="24">
        <v>2017</v>
      </c>
      <c r="C34" s="24">
        <v>7098.683</v>
      </c>
      <c r="D34" s="24">
        <v>7996.9290000000001</v>
      </c>
      <c r="E34" s="24">
        <v>6895.86</v>
      </c>
      <c r="F34" s="24">
        <v>7146.67</v>
      </c>
      <c r="G34" s="24">
        <v>6799429</v>
      </c>
      <c r="H34" s="24">
        <f>SUM(C34:G34)</f>
        <v>6828567.142</v>
      </c>
      <c r="I34" s="41">
        <v>100</v>
      </c>
    </row>
    <row r="35" spans="1:11" x14ac:dyDescent="0.25">
      <c r="B35" s="24">
        <v>2018</v>
      </c>
      <c r="C35" s="24">
        <v>12742.85</v>
      </c>
      <c r="D35" s="24">
        <v>25964.374</v>
      </c>
      <c r="E35" s="24">
        <v>16733.919999999998</v>
      </c>
      <c r="F35" s="24">
        <v>15147.49</v>
      </c>
      <c r="G35" s="24">
        <v>7322695</v>
      </c>
      <c r="H35" s="24">
        <f>SUM(C35:G35)</f>
        <v>7393283.6339999996</v>
      </c>
      <c r="I35" s="41">
        <f>H35/H34*100</f>
        <v>108.26991197797027</v>
      </c>
      <c r="K35" s="40"/>
    </row>
    <row r="36" spans="1:11" x14ac:dyDescent="0.25">
      <c r="B36" s="24">
        <v>2019</v>
      </c>
      <c r="C36" s="24">
        <v>3857.6390000000001</v>
      </c>
      <c r="D36" s="24">
        <v>5356.7629999999999</v>
      </c>
      <c r="E36" s="24">
        <v>4440.76</v>
      </c>
      <c r="F36" s="24">
        <v>3567.14</v>
      </c>
      <c r="G36" s="24">
        <v>3491519</v>
      </c>
      <c r="H36" s="24">
        <f>SUM(C36:G36)</f>
        <v>3508741.3020000001</v>
      </c>
      <c r="I36" s="41">
        <f>(H36/H34)*100</f>
        <v>51.383273079633732</v>
      </c>
    </row>
    <row r="37" spans="1:11" x14ac:dyDescent="0.25">
      <c r="B37" s="24">
        <v>2020</v>
      </c>
      <c r="C37" s="24">
        <v>1193.07</v>
      </c>
      <c r="D37" s="24">
        <v>41633.896000000001</v>
      </c>
      <c r="E37" s="24">
        <v>31194.53</v>
      </c>
      <c r="F37" s="24">
        <v>33889.379999999997</v>
      </c>
      <c r="G37" s="24">
        <v>38550281</v>
      </c>
      <c r="H37" s="24">
        <f>SUM(C37:G37)</f>
        <v>38658191.876000002</v>
      </c>
      <c r="I37" s="41">
        <f>(H37/H34)*100</f>
        <v>566.12450419104346</v>
      </c>
    </row>
    <row r="38" spans="1:11" x14ac:dyDescent="0.25">
      <c r="B38" s="24">
        <v>2021</v>
      </c>
      <c r="C38" s="24">
        <v>7938.9520000000002</v>
      </c>
      <c r="D38" s="24">
        <v>5407.0619999999999</v>
      </c>
      <c r="E38" s="24">
        <v>1146.6099999999999</v>
      </c>
      <c r="F38" s="24">
        <v>1726.19</v>
      </c>
      <c r="G38" s="24">
        <v>2311676</v>
      </c>
      <c r="H38" s="24">
        <f>SUM(C38:G38)</f>
        <v>2327894.8139999998</v>
      </c>
      <c r="I38" s="41">
        <f>(H38/H34)*100</f>
        <v>34.09053122846192</v>
      </c>
    </row>
    <row r="42" spans="1:11" x14ac:dyDescent="0.25">
      <c r="A42" t="s">
        <v>97</v>
      </c>
    </row>
    <row r="43" spans="1:11" x14ac:dyDescent="0.25">
      <c r="A43" t="s">
        <v>98</v>
      </c>
    </row>
    <row r="44" spans="1:11" x14ac:dyDescent="0.25">
      <c r="C44" s="36">
        <v>2019</v>
      </c>
      <c r="D44" s="36"/>
      <c r="E44" s="32">
        <v>2020</v>
      </c>
      <c r="F44" s="32"/>
      <c r="G44" t="s">
        <v>99</v>
      </c>
      <c r="H44" t="s">
        <v>100</v>
      </c>
    </row>
    <row r="45" spans="1:11" x14ac:dyDescent="0.25">
      <c r="C45" s="37" t="s">
        <v>101</v>
      </c>
      <c r="D45" s="37" t="s">
        <v>102</v>
      </c>
      <c r="E45" s="34" t="s">
        <v>103</v>
      </c>
      <c r="F45" s="34" t="s">
        <v>104</v>
      </c>
    </row>
    <row r="46" spans="1:11" x14ac:dyDescent="0.25">
      <c r="B46" s="24" t="s">
        <v>81</v>
      </c>
      <c r="C46" s="24">
        <v>6895.86</v>
      </c>
      <c r="D46" s="24">
        <v>40306275</v>
      </c>
      <c r="E46" s="24">
        <v>7146.67</v>
      </c>
      <c r="F46" s="24">
        <v>34006594.859999999</v>
      </c>
      <c r="G46">
        <f>E46*D46</f>
        <v>288055646354.25</v>
      </c>
      <c r="H46">
        <f>D46*C46</f>
        <v>277946429521.5</v>
      </c>
    </row>
    <row r="47" spans="1:11" x14ac:dyDescent="0.25">
      <c r="B47" s="24" t="s">
        <v>82</v>
      </c>
      <c r="C47" s="24">
        <v>16733.919999999998</v>
      </c>
      <c r="D47" s="24">
        <v>65242625</v>
      </c>
      <c r="E47" s="24">
        <v>15147.49</v>
      </c>
      <c r="F47" s="24">
        <v>37077979.159999996</v>
      </c>
      <c r="G47">
        <f>E47*D47</f>
        <v>988262009761.25</v>
      </c>
      <c r="H47">
        <f>D47*C47</f>
        <v>1091764867339.9999</v>
      </c>
      <c r="J47" s="31" t="s">
        <v>109</v>
      </c>
      <c r="K47" t="s">
        <v>110</v>
      </c>
    </row>
    <row r="48" spans="1:11" x14ac:dyDescent="0.25">
      <c r="B48" s="24" t="s">
        <v>83</v>
      </c>
      <c r="C48" s="24">
        <v>4440.76</v>
      </c>
      <c r="D48" s="24">
        <v>31964563.27</v>
      </c>
      <c r="E48" s="24">
        <v>3567.14</v>
      </c>
      <c r="F48" s="24">
        <v>27411143.649999999</v>
      </c>
      <c r="G48">
        <f>E48*D48</f>
        <v>114022072222.9478</v>
      </c>
      <c r="H48">
        <f t="shared" ref="H48:H50" si="1">D48*C48</f>
        <v>141946953986.88519</v>
      </c>
      <c r="J48" s="31">
        <f>G51/H51*100</f>
        <v>95.319981543573277</v>
      </c>
    </row>
    <row r="49" spans="1:11" x14ac:dyDescent="0.25">
      <c r="B49" s="24" t="s">
        <v>84</v>
      </c>
      <c r="C49" s="24">
        <v>31194.53</v>
      </c>
      <c r="D49" s="24">
        <v>11913987.26</v>
      </c>
      <c r="E49" s="24">
        <v>33889.379999999997</v>
      </c>
      <c r="F49" s="24">
        <v>16868530.219999999</v>
      </c>
      <c r="G49">
        <f>E49*D49</f>
        <v>403757641569.29877</v>
      </c>
      <c r="H49">
        <f t="shared" si="1"/>
        <v>371651233001.68781</v>
      </c>
    </row>
    <row r="50" spans="1:11" x14ac:dyDescent="0.25">
      <c r="B50" s="24" t="s">
        <v>85</v>
      </c>
      <c r="C50" s="24">
        <v>1146.6099999999999</v>
      </c>
      <c r="D50" s="24">
        <v>1694270.52</v>
      </c>
      <c r="E50" s="24">
        <v>1726.19</v>
      </c>
      <c r="F50" s="24">
        <v>2079176.12</v>
      </c>
      <c r="G50">
        <f>E50*D50</f>
        <v>2924632828.9188004</v>
      </c>
      <c r="H50">
        <f t="shared" si="1"/>
        <v>1942667520.9371998</v>
      </c>
    </row>
    <row r="51" spans="1:11" x14ac:dyDescent="0.25">
      <c r="B51" s="39" t="s">
        <v>47</v>
      </c>
      <c r="G51">
        <f>SUM(G46:G50)</f>
        <v>1797022002736.6653</v>
      </c>
      <c r="H51">
        <f>SUM(H46:H50)</f>
        <v>1885252151371.0103</v>
      </c>
    </row>
    <row r="53" spans="1:11" x14ac:dyDescent="0.25">
      <c r="A53" t="s">
        <v>105</v>
      </c>
    </row>
    <row r="54" spans="1:11" x14ac:dyDescent="0.25">
      <c r="A54" t="s">
        <v>106</v>
      </c>
    </row>
    <row r="55" spans="1:11" x14ac:dyDescent="0.25">
      <c r="C55" s="36">
        <v>2019</v>
      </c>
      <c r="D55" s="36"/>
      <c r="E55" s="32">
        <v>2020</v>
      </c>
      <c r="F55" s="32"/>
      <c r="G55" t="s">
        <v>107</v>
      </c>
      <c r="H55" t="s">
        <v>108</v>
      </c>
    </row>
    <row r="56" spans="1:11" x14ac:dyDescent="0.25">
      <c r="C56" s="37" t="s">
        <v>101</v>
      </c>
      <c r="D56" s="37" t="s">
        <v>102</v>
      </c>
      <c r="E56" s="34" t="s">
        <v>103</v>
      </c>
      <c r="F56" s="34" t="s">
        <v>104</v>
      </c>
    </row>
    <row r="57" spans="1:11" x14ac:dyDescent="0.25">
      <c r="B57" s="24" t="s">
        <v>81</v>
      </c>
      <c r="C57" s="24">
        <v>6895.86</v>
      </c>
      <c r="D57" s="24">
        <v>40306275</v>
      </c>
      <c r="E57" s="24">
        <v>7146.67</v>
      </c>
      <c r="F57" s="24">
        <v>34006594.859999999</v>
      </c>
      <c r="G57">
        <f>F57*C57</f>
        <v>234504717231.27957</v>
      </c>
      <c r="H57">
        <f>D57*C57</f>
        <v>277946429521.5</v>
      </c>
    </row>
    <row r="58" spans="1:11" x14ac:dyDescent="0.25">
      <c r="B58" s="24" t="s">
        <v>82</v>
      </c>
      <c r="C58" s="24">
        <v>16733.919999999998</v>
      </c>
      <c r="D58" s="24">
        <v>65242625</v>
      </c>
      <c r="E58" s="24">
        <v>15147.49</v>
      </c>
      <c r="F58" s="24">
        <v>37077979.159999996</v>
      </c>
      <c r="G58">
        <f t="shared" ref="G58" si="2">F58*C58</f>
        <v>620459937025.10706</v>
      </c>
      <c r="H58">
        <f t="shared" ref="H58:H61" si="3">D58*C58</f>
        <v>1091764867339.9999</v>
      </c>
    </row>
    <row r="59" spans="1:11" x14ac:dyDescent="0.25">
      <c r="B59" s="24" t="s">
        <v>83</v>
      </c>
      <c r="C59" s="24">
        <v>4440.76</v>
      </c>
      <c r="D59" s="24">
        <v>31964563.27</v>
      </c>
      <c r="E59" s="24">
        <v>3567.14</v>
      </c>
      <c r="F59" s="24">
        <v>27411143.649999999</v>
      </c>
      <c r="G59">
        <f>F59*C59</f>
        <v>121726310275.174</v>
      </c>
      <c r="H59">
        <f t="shared" si="3"/>
        <v>141946953986.88519</v>
      </c>
      <c r="J59" s="31" t="s">
        <v>109</v>
      </c>
      <c r="K59" t="s">
        <v>111</v>
      </c>
    </row>
    <row r="60" spans="1:11" x14ac:dyDescent="0.25">
      <c r="B60" s="24" t="s">
        <v>84</v>
      </c>
      <c r="C60" s="24">
        <v>31194.53</v>
      </c>
      <c r="D60" s="24">
        <v>11913987.26</v>
      </c>
      <c r="E60" s="24">
        <v>33889.379999999997</v>
      </c>
      <c r="F60" s="24">
        <v>16868530.219999999</v>
      </c>
      <c r="G60">
        <f>F60*C60</f>
        <v>526205872003.69653</v>
      </c>
      <c r="H60">
        <f t="shared" si="3"/>
        <v>371651233001.68781</v>
      </c>
      <c r="J60" s="31">
        <f>(G62/H62)*100</f>
        <v>79.845066855991973</v>
      </c>
    </row>
    <row r="61" spans="1:11" x14ac:dyDescent="0.25">
      <c r="B61" s="24" t="s">
        <v>85</v>
      </c>
      <c r="C61" s="24">
        <v>1146.6099999999999</v>
      </c>
      <c r="D61" s="24">
        <v>1694270.52</v>
      </c>
      <c r="E61" s="24">
        <v>1726.19</v>
      </c>
      <c r="F61" s="24">
        <v>2079176.12</v>
      </c>
      <c r="G61">
        <f>F61*C61</f>
        <v>2384004130.9531999</v>
      </c>
      <c r="H61">
        <f t="shared" si="3"/>
        <v>1942667520.9371998</v>
      </c>
    </row>
    <row r="62" spans="1:11" x14ac:dyDescent="0.25">
      <c r="B62" s="39" t="s">
        <v>47</v>
      </c>
      <c r="G62">
        <f>SUM(G57:G61)</f>
        <v>1505280840666.2102</v>
      </c>
      <c r="H62">
        <f>SUM(H57:H61)</f>
        <v>1885252151371.0103</v>
      </c>
    </row>
    <row r="64" spans="1:11" x14ac:dyDescent="0.25">
      <c r="A64" t="s">
        <v>112</v>
      </c>
    </row>
    <row r="65" spans="1:11" x14ac:dyDescent="0.25">
      <c r="A65" t="s">
        <v>117</v>
      </c>
    </row>
    <row r="66" spans="1:11" x14ac:dyDescent="0.25">
      <c r="C66" s="36">
        <v>2019</v>
      </c>
      <c r="D66" s="36"/>
      <c r="E66" s="32">
        <v>2020</v>
      </c>
      <c r="F66" s="32"/>
      <c r="G66" t="s">
        <v>113</v>
      </c>
      <c r="H66" t="s">
        <v>114</v>
      </c>
    </row>
    <row r="67" spans="1:11" x14ac:dyDescent="0.25">
      <c r="C67" s="37" t="s">
        <v>101</v>
      </c>
      <c r="D67" s="37" t="s">
        <v>102</v>
      </c>
      <c r="E67" s="34" t="s">
        <v>103</v>
      </c>
      <c r="F67" s="34" t="s">
        <v>104</v>
      </c>
    </row>
    <row r="68" spans="1:11" x14ac:dyDescent="0.25">
      <c r="B68" s="24" t="s">
        <v>81</v>
      </c>
      <c r="C68" s="24">
        <v>6895.86</v>
      </c>
      <c r="D68" s="24">
        <v>40306275</v>
      </c>
      <c r="E68" s="24">
        <v>7146.67</v>
      </c>
      <c r="F68" s="24">
        <v>34006594.859999999</v>
      </c>
      <c r="G68">
        <f>F68*E68</f>
        <v>243033911288.11621</v>
      </c>
      <c r="H68">
        <f>D68*E68</f>
        <v>288055646354.25</v>
      </c>
    </row>
    <row r="69" spans="1:11" x14ac:dyDescent="0.25">
      <c r="B69" s="24" t="s">
        <v>82</v>
      </c>
      <c r="C69" s="24">
        <v>16733.919999999998</v>
      </c>
      <c r="D69" s="24">
        <v>65242625</v>
      </c>
      <c r="E69" s="24">
        <v>15147.49</v>
      </c>
      <c r="F69" s="24">
        <v>37077979.159999996</v>
      </c>
      <c r="G69">
        <f t="shared" ref="G69:G71" si="4">F69*E69</f>
        <v>561638318546.30835</v>
      </c>
      <c r="H69">
        <f t="shared" ref="H69:H72" si="5">D69*E69</f>
        <v>988262009761.25</v>
      </c>
      <c r="J69" s="31" t="s">
        <v>109</v>
      </c>
      <c r="K69" t="s">
        <v>115</v>
      </c>
    </row>
    <row r="70" spans="1:11" x14ac:dyDescent="0.25">
      <c r="B70" s="24" t="s">
        <v>83</v>
      </c>
      <c r="C70" s="24">
        <v>4440.76</v>
      </c>
      <c r="D70" s="24">
        <v>31964563.27</v>
      </c>
      <c r="E70" s="24">
        <v>3567.14</v>
      </c>
      <c r="F70" s="24">
        <v>27411143.649999999</v>
      </c>
      <c r="G70">
        <f t="shared" si="4"/>
        <v>97779386959.660995</v>
      </c>
      <c r="H70">
        <f t="shared" si="5"/>
        <v>114022072222.9478</v>
      </c>
      <c r="J70" s="31">
        <f>(G73/H73)*100</f>
        <v>82.230751667890061</v>
      </c>
    </row>
    <row r="71" spans="1:11" x14ac:dyDescent="0.25">
      <c r="B71" s="24" t="s">
        <v>84</v>
      </c>
      <c r="C71" s="24">
        <v>31194.53</v>
      </c>
      <c r="D71" s="24">
        <v>11913987.26</v>
      </c>
      <c r="E71" s="24">
        <v>33889.379999999997</v>
      </c>
      <c r="F71" s="24">
        <v>16868530.219999999</v>
      </c>
      <c r="G71">
        <f t="shared" si="4"/>
        <v>571664030667.06348</v>
      </c>
      <c r="H71">
        <f t="shared" si="5"/>
        <v>403757641569.29877</v>
      </c>
    </row>
    <row r="72" spans="1:11" x14ac:dyDescent="0.25">
      <c r="B72" s="24" t="s">
        <v>85</v>
      </c>
      <c r="C72" s="24">
        <v>1146.6099999999999</v>
      </c>
      <c r="D72" s="24">
        <v>1694270.52</v>
      </c>
      <c r="E72" s="24">
        <v>1726.19</v>
      </c>
      <c r="F72" s="24">
        <v>2079176.12</v>
      </c>
      <c r="G72">
        <f>F72*E72</f>
        <v>3589053026.5828004</v>
      </c>
      <c r="H72">
        <f t="shared" si="5"/>
        <v>2924632828.9188004</v>
      </c>
    </row>
    <row r="73" spans="1:11" x14ac:dyDescent="0.25">
      <c r="G73">
        <f>SUM(G68:G72)</f>
        <v>1477704700487.7317</v>
      </c>
      <c r="H73">
        <f>SUM(H68:H72)</f>
        <v>1797022002736.6653</v>
      </c>
    </row>
    <row r="75" spans="1:11" x14ac:dyDescent="0.25">
      <c r="A75" t="s">
        <v>116</v>
      </c>
    </row>
    <row r="76" spans="1:11" x14ac:dyDescent="0.25">
      <c r="A76" t="s">
        <v>118</v>
      </c>
    </row>
    <row r="78" spans="1:11" x14ac:dyDescent="0.25">
      <c r="B78" s="31">
        <f>SQRT(J60*J70)</f>
        <v>81.029129728395546</v>
      </c>
    </row>
    <row r="79" spans="1:11" x14ac:dyDescent="0.25">
      <c r="C79" t="s">
        <v>119</v>
      </c>
    </row>
    <row r="82" spans="1:15" ht="15.75" thickBot="1" x14ac:dyDescent="0.3"/>
    <row r="83" spans="1:15" ht="16.5" thickTop="1" thickBot="1" x14ac:dyDescent="0.3">
      <c r="A83" s="42" t="s">
        <v>120</v>
      </c>
      <c r="B83" s="42">
        <v>2019</v>
      </c>
      <c r="C83" s="42">
        <v>2020</v>
      </c>
      <c r="H83" s="53">
        <v>2019</v>
      </c>
      <c r="I83" s="54"/>
      <c r="J83" s="55">
        <v>2020</v>
      </c>
      <c r="K83" s="56"/>
      <c r="L83" t="s">
        <v>100</v>
      </c>
      <c r="M83" t="s">
        <v>107</v>
      </c>
      <c r="N83" t="s">
        <v>113</v>
      </c>
      <c r="O83" t="s">
        <v>114</v>
      </c>
    </row>
    <row r="84" spans="1:15" ht="16.5" thickTop="1" thickBot="1" x14ac:dyDescent="0.3">
      <c r="A84" s="42" t="s">
        <v>122</v>
      </c>
      <c r="B84" s="43">
        <v>100</v>
      </c>
      <c r="C84">
        <v>79.84</v>
      </c>
      <c r="H84" s="37" t="s">
        <v>101</v>
      </c>
      <c r="I84" s="37" t="s">
        <v>102</v>
      </c>
      <c r="J84" s="34" t="s">
        <v>103</v>
      </c>
      <c r="K84" s="34" t="s">
        <v>104</v>
      </c>
    </row>
    <row r="85" spans="1:15" ht="16.5" thickTop="1" thickBot="1" x14ac:dyDescent="0.3">
      <c r="A85" s="42" t="s">
        <v>123</v>
      </c>
      <c r="B85" s="43">
        <v>100</v>
      </c>
      <c r="C85" s="44">
        <v>82.23</v>
      </c>
      <c r="G85" s="24" t="s">
        <v>81</v>
      </c>
      <c r="H85" s="24">
        <v>6895.86</v>
      </c>
      <c r="I85" s="24">
        <v>40306275</v>
      </c>
      <c r="J85" s="24">
        <v>7146.67</v>
      </c>
      <c r="K85" s="24">
        <v>34006594.859999999</v>
      </c>
      <c r="L85">
        <v>277946429521.5</v>
      </c>
      <c r="M85">
        <v>234504717231.27957</v>
      </c>
      <c r="N85">
        <v>243033911288.11621</v>
      </c>
      <c r="O85">
        <f>K85*L85</f>
        <v>9.452011621521195E+18</v>
      </c>
    </row>
    <row r="86" spans="1:15" ht="16.5" thickTop="1" thickBot="1" x14ac:dyDescent="0.3">
      <c r="A86" s="42" t="s">
        <v>124</v>
      </c>
      <c r="B86" s="43">
        <v>100</v>
      </c>
      <c r="C86" s="44">
        <v>81.02</v>
      </c>
      <c r="G86" s="24" t="s">
        <v>82</v>
      </c>
      <c r="H86" s="24">
        <v>16733.919999999998</v>
      </c>
      <c r="I86" s="24">
        <v>65242625</v>
      </c>
      <c r="J86" s="24">
        <v>15147.49</v>
      </c>
      <c r="K86" s="24">
        <v>37077979.159999996</v>
      </c>
      <c r="L86">
        <v>1091764867339.9999</v>
      </c>
      <c r="M86">
        <v>620459937025.10706</v>
      </c>
      <c r="N86">
        <v>561638318546.30835</v>
      </c>
      <c r="O86">
        <f t="shared" ref="O86:O89" si="6">K86*L86</f>
        <v>4.0480434998852674E+19</v>
      </c>
    </row>
    <row r="87" spans="1:15" ht="15.75" thickTop="1" x14ac:dyDescent="0.25">
      <c r="G87" s="24" t="s">
        <v>83</v>
      </c>
      <c r="H87" s="24">
        <v>4440.76</v>
      </c>
      <c r="I87" s="24">
        <v>31964563.27</v>
      </c>
      <c r="J87" s="24">
        <v>3567.14</v>
      </c>
      <c r="K87" s="24">
        <v>27411143.649999999</v>
      </c>
      <c r="L87">
        <v>141946953986.88519</v>
      </c>
      <c r="M87">
        <v>121726310275.174</v>
      </c>
      <c r="N87">
        <v>97779386959.660995</v>
      </c>
      <c r="O87">
        <f t="shared" si="6"/>
        <v>3.8909283464144502E+18</v>
      </c>
    </row>
    <row r="88" spans="1:15" x14ac:dyDescent="0.25">
      <c r="G88" s="24" t="s">
        <v>84</v>
      </c>
      <c r="H88" s="24">
        <v>31194.53</v>
      </c>
      <c r="I88" s="24">
        <v>11913987.26</v>
      </c>
      <c r="J88" s="24">
        <v>33889.379999999997</v>
      </c>
      <c r="K88" s="24">
        <v>16868530.219999999</v>
      </c>
      <c r="L88">
        <v>371651233001.68781</v>
      </c>
      <c r="M88">
        <v>526205872003.69653</v>
      </c>
      <c r="N88">
        <v>571664030667.06348</v>
      </c>
      <c r="O88">
        <f t="shared" si="6"/>
        <v>6.2692100551892316E+18</v>
      </c>
    </row>
    <row r="89" spans="1:15" x14ac:dyDescent="0.25">
      <c r="G89" s="24" t="s">
        <v>85</v>
      </c>
      <c r="H89" s="24">
        <v>1146.6099999999999</v>
      </c>
      <c r="I89" s="24">
        <v>1694270.52</v>
      </c>
      <c r="J89" s="24">
        <v>1726.19</v>
      </c>
      <c r="K89" s="24">
        <v>2079176.12</v>
      </c>
      <c r="L89">
        <v>1942667520.9371998</v>
      </c>
      <c r="M89">
        <v>2384004130.9531999</v>
      </c>
      <c r="N89">
        <v>3589053026.5828004</v>
      </c>
      <c r="O89">
        <f t="shared" si="6"/>
        <v>4039147918632226</v>
      </c>
    </row>
    <row r="106" spans="2:2" x14ac:dyDescent="0.25">
      <c r="B106" t="s">
        <v>121</v>
      </c>
    </row>
    <row r="143" spans="1:9" x14ac:dyDescent="0.25">
      <c r="A143" s="45" t="s">
        <v>125</v>
      </c>
      <c r="I143" s="45" t="s">
        <v>126</v>
      </c>
    </row>
    <row r="164" spans="1:2" x14ac:dyDescent="0.25">
      <c r="A164" s="51" t="s">
        <v>127</v>
      </c>
      <c r="B164" s="51"/>
    </row>
  </sheetData>
  <sortState xmlns:xlrd2="http://schemas.microsoft.com/office/spreadsheetml/2017/richdata2" ref="B34:B39">
    <sortCondition sortBy="fontColor" ref="B34:B39"/>
  </sortState>
  <mergeCells count="9">
    <mergeCell ref="A164:B164"/>
    <mergeCell ref="B1:L2"/>
    <mergeCell ref="H83:I83"/>
    <mergeCell ref="J83:K8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67EA-81C2-490A-80DB-E34FBA0E5C58}">
  <dimension ref="A1:L71"/>
  <sheetViews>
    <sheetView workbookViewId="0">
      <selection sqref="A1:E1"/>
    </sheetView>
  </sheetViews>
  <sheetFormatPr defaultRowHeight="15" x14ac:dyDescent="0.25"/>
  <cols>
    <col min="1" max="1" width="37.42578125" bestFit="1" customWidth="1"/>
    <col min="3" max="3" width="17.42578125" customWidth="1"/>
    <col min="7" max="7" width="34.7109375" customWidth="1"/>
    <col min="8" max="8" width="27.7109375" customWidth="1"/>
    <col min="9" max="9" width="17.7109375" customWidth="1"/>
    <col min="10" max="10" width="17.42578125" customWidth="1"/>
    <col min="11" max="11" width="14.140625" customWidth="1"/>
  </cols>
  <sheetData>
    <row r="1" spans="1:12" ht="18.75" x14ac:dyDescent="0.3">
      <c r="A1" s="46" t="s">
        <v>0</v>
      </c>
      <c r="B1" s="46"/>
      <c r="C1" s="46"/>
      <c r="D1" s="46"/>
      <c r="E1" s="46"/>
      <c r="G1" s="19" t="s">
        <v>39</v>
      </c>
    </row>
    <row r="2" spans="1:12" ht="15.75" x14ac:dyDescent="0.25">
      <c r="A2" s="1" t="s">
        <v>1</v>
      </c>
      <c r="B2" s="1" t="s">
        <v>17</v>
      </c>
      <c r="C2" s="1" t="s">
        <v>18</v>
      </c>
      <c r="D2" s="1" t="s">
        <v>19</v>
      </c>
      <c r="E2" s="1" t="s">
        <v>20</v>
      </c>
      <c r="G2" t="s">
        <v>1</v>
      </c>
      <c r="H2" t="s">
        <v>40</v>
      </c>
      <c r="I2" t="s">
        <v>22</v>
      </c>
      <c r="J2" t="s">
        <v>18</v>
      </c>
      <c r="K2" t="s">
        <v>41</v>
      </c>
      <c r="L2" t="s">
        <v>42</v>
      </c>
    </row>
    <row r="3" spans="1:12" ht="15.75" x14ac:dyDescent="0.25">
      <c r="A3" s="2" t="s">
        <v>2</v>
      </c>
      <c r="B3" s="5">
        <v>14902.53</v>
      </c>
      <c r="C3" s="5">
        <v>56108024.5</v>
      </c>
      <c r="D3" s="5">
        <f>(B3/B17)*100</f>
        <v>24.157398446732252</v>
      </c>
      <c r="E3" s="9">
        <f>C3/C17*100</f>
        <v>26.061822338975738</v>
      </c>
      <c r="G3" t="s">
        <v>25</v>
      </c>
      <c r="I3">
        <v>31194.53</v>
      </c>
      <c r="J3">
        <v>11913987.26</v>
      </c>
      <c r="K3">
        <v>41.1</v>
      </c>
      <c r="L3">
        <v>5.86</v>
      </c>
    </row>
    <row r="4" spans="1:12" ht="15.75" x14ac:dyDescent="0.25">
      <c r="A4" s="3" t="s">
        <v>3</v>
      </c>
      <c r="B4" s="6">
        <v>7098.683</v>
      </c>
      <c r="C4" s="6">
        <v>43581055.100000001</v>
      </c>
      <c r="D4" s="8">
        <f>(B4/B17)*100</f>
        <v>11.507154401168435</v>
      </c>
      <c r="E4" s="8">
        <f>C4/C17*100</f>
        <v>20.243124321037406</v>
      </c>
      <c r="G4" t="s">
        <v>27</v>
      </c>
      <c r="I4">
        <v>16733.919999999998</v>
      </c>
      <c r="J4">
        <v>65242625</v>
      </c>
      <c r="K4">
        <v>22.05</v>
      </c>
      <c r="L4">
        <v>32.119999999999997</v>
      </c>
    </row>
    <row r="5" spans="1:12" ht="15.75" x14ac:dyDescent="0.25">
      <c r="A5" s="2" t="s">
        <v>4</v>
      </c>
      <c r="B5" s="5">
        <v>12742.85</v>
      </c>
      <c r="C5" s="5">
        <v>32340145.059999999</v>
      </c>
      <c r="D5" s="9">
        <f>(B5/B17)*100</f>
        <v>20.656499587448714</v>
      </c>
      <c r="E5" s="9">
        <f>C5/C17*100</f>
        <v>15.021792737871637</v>
      </c>
      <c r="G5" t="s">
        <v>29</v>
      </c>
      <c r="I5">
        <v>9536.31</v>
      </c>
      <c r="J5">
        <v>27895275.66</v>
      </c>
      <c r="K5">
        <v>12.56</v>
      </c>
      <c r="L5">
        <v>13.73</v>
      </c>
    </row>
    <row r="6" spans="1:12" ht="15.75" x14ac:dyDescent="0.25">
      <c r="A6" s="3" t="s">
        <v>5</v>
      </c>
      <c r="B6" s="6">
        <v>3857.6390000000001</v>
      </c>
      <c r="C6" s="6">
        <v>31941924.399999999</v>
      </c>
      <c r="D6" s="8">
        <f>(B6/B17)*100</f>
        <v>6.2533356676117258</v>
      </c>
      <c r="E6" s="8">
        <f>C6/C17*100</f>
        <v>14.836821761168837</v>
      </c>
      <c r="G6" t="s">
        <v>26</v>
      </c>
      <c r="I6">
        <v>6895.86</v>
      </c>
      <c r="J6">
        <v>40306275</v>
      </c>
      <c r="K6">
        <v>9.08</v>
      </c>
      <c r="L6">
        <v>19.84</v>
      </c>
    </row>
    <row r="7" spans="1:12" ht="15.75" x14ac:dyDescent="0.25">
      <c r="A7" s="2" t="s">
        <v>6</v>
      </c>
      <c r="B7" s="5">
        <v>9595.5740000000005</v>
      </c>
      <c r="C7" s="5">
        <v>22965367.5</v>
      </c>
      <c r="D7" s="9">
        <f>(B7/B17)*100</f>
        <v>15.554681281843042</v>
      </c>
      <c r="E7" s="9">
        <f>C7/C17*100</f>
        <v>10.667267883122269</v>
      </c>
      <c r="G7" t="s">
        <v>28</v>
      </c>
      <c r="I7">
        <v>4440.76</v>
      </c>
      <c r="J7">
        <v>31964563.27</v>
      </c>
      <c r="K7">
        <v>5.85</v>
      </c>
      <c r="L7">
        <v>15.74</v>
      </c>
    </row>
    <row r="8" spans="1:12" ht="15.75" x14ac:dyDescent="0.25">
      <c r="A8" s="3" t="s">
        <v>7</v>
      </c>
      <c r="B8" s="6">
        <v>3078.3870000000002</v>
      </c>
      <c r="C8" s="6">
        <v>14571024.699999999</v>
      </c>
      <c r="D8" s="8">
        <f>(B8/B17)*100</f>
        <v>4.9901473999542878</v>
      </c>
      <c r="E8" s="8">
        <f>C8/C17*100</f>
        <v>6.7681487703818055</v>
      </c>
      <c r="G8" t="s">
        <v>30</v>
      </c>
      <c r="I8">
        <v>3744.1</v>
      </c>
      <c r="J8">
        <v>14727473</v>
      </c>
      <c r="K8">
        <v>4.93</v>
      </c>
      <c r="L8">
        <v>7.25</v>
      </c>
    </row>
    <row r="9" spans="1:12" ht="15.75" x14ac:dyDescent="0.25">
      <c r="A9" s="2" t="s">
        <v>8</v>
      </c>
      <c r="B9" s="5">
        <v>7938.9520000000002</v>
      </c>
      <c r="C9" s="5">
        <v>4953971.0999999996</v>
      </c>
      <c r="D9" s="9">
        <f>(B9/B17)*100</f>
        <v>12.869252852601667</v>
      </c>
      <c r="E9" s="9">
        <f>C9/C17*100</f>
        <v>2.3010882281307232</v>
      </c>
      <c r="G9" t="s">
        <v>32</v>
      </c>
      <c r="I9">
        <v>1146.6099999999999</v>
      </c>
      <c r="J9">
        <v>1694270.52</v>
      </c>
      <c r="K9">
        <v>1.51</v>
      </c>
      <c r="L9">
        <v>0.83</v>
      </c>
    </row>
    <row r="10" spans="1:12" ht="15.75" x14ac:dyDescent="0.25">
      <c r="A10" s="3" t="s">
        <v>9</v>
      </c>
      <c r="B10" s="6">
        <v>253.71879999999999</v>
      </c>
      <c r="C10" s="6">
        <v>4769184.0999999996</v>
      </c>
      <c r="D10" s="8">
        <f>B10/B17*100</f>
        <v>0.41128493920339504</v>
      </c>
      <c r="E10" s="8">
        <f>C10/C17*100</f>
        <v>2.2152558359289212</v>
      </c>
      <c r="G10" t="s">
        <v>37</v>
      </c>
      <c r="I10">
        <v>850.03</v>
      </c>
      <c r="J10">
        <v>2198960.7999999998</v>
      </c>
      <c r="K10">
        <v>1.1200000000000001</v>
      </c>
      <c r="L10">
        <v>1.08</v>
      </c>
    </row>
    <row r="11" spans="1:12" ht="15.75" x14ac:dyDescent="0.25">
      <c r="A11" s="2" t="s">
        <v>10</v>
      </c>
      <c r="B11" s="5">
        <v>565.21400000000006</v>
      </c>
      <c r="C11" s="5">
        <v>1208576.6000000001</v>
      </c>
      <c r="D11" s="9">
        <f>B11/B17*100</f>
        <v>0.91622696318486352</v>
      </c>
      <c r="E11" s="9">
        <f>C11/C17*100</f>
        <v>0.56137618304924186</v>
      </c>
      <c r="G11" t="s">
        <v>43</v>
      </c>
      <c r="I11">
        <v>815.38</v>
      </c>
      <c r="J11">
        <v>2983475.42</v>
      </c>
      <c r="K11">
        <v>1.07</v>
      </c>
      <c r="L11">
        <v>1.47</v>
      </c>
    </row>
    <row r="12" spans="1:12" ht="15.75" x14ac:dyDescent="0.25">
      <c r="A12" s="3" t="s">
        <v>11</v>
      </c>
      <c r="B12" s="6">
        <v>63.777000000000001</v>
      </c>
      <c r="C12" s="6">
        <v>857712.5</v>
      </c>
      <c r="D12" s="8">
        <f>B12/B17*100</f>
        <v>0.10338421736022292</v>
      </c>
      <c r="E12" s="8">
        <f>C12/C17*100</f>
        <v>0.3984020288028271</v>
      </c>
      <c r="G12" t="s">
        <v>34</v>
      </c>
      <c r="I12">
        <v>178.22</v>
      </c>
      <c r="J12">
        <v>394232.08</v>
      </c>
      <c r="K12">
        <v>0.23</v>
      </c>
      <c r="L12">
        <v>0.19</v>
      </c>
    </row>
    <row r="13" spans="1:12" ht="15.75" x14ac:dyDescent="0.25">
      <c r="A13" s="2" t="s">
        <v>12</v>
      </c>
      <c r="B13" s="5">
        <v>33.4084</v>
      </c>
      <c r="C13" s="5">
        <v>829797.83920000005</v>
      </c>
      <c r="D13" s="9">
        <f>B13/B17*100</f>
        <v>5.4155907102204102E-2</v>
      </c>
      <c r="E13" s="9">
        <f>C13/C17*100</f>
        <v>0.38543584550007387</v>
      </c>
      <c r="G13" t="s">
        <v>33</v>
      </c>
      <c r="I13">
        <v>137.75</v>
      </c>
      <c r="J13">
        <v>1850383.93</v>
      </c>
      <c r="K13">
        <v>0.18</v>
      </c>
      <c r="L13">
        <v>0.91</v>
      </c>
    </row>
    <row r="14" spans="1:12" ht="15.75" x14ac:dyDescent="0.25">
      <c r="A14" s="3" t="s">
        <v>13</v>
      </c>
      <c r="B14" s="6">
        <v>1193.07</v>
      </c>
      <c r="C14" s="6">
        <v>438088.9</v>
      </c>
      <c r="D14" s="8">
        <f>B14/B17*100</f>
        <v>1.9339982784696859</v>
      </c>
      <c r="E14" s="8">
        <f>C14/C17*100</f>
        <v>0.20348952190390002</v>
      </c>
      <c r="G14" t="s">
        <v>44</v>
      </c>
      <c r="I14">
        <v>105.53</v>
      </c>
      <c r="J14">
        <v>129053.19</v>
      </c>
      <c r="K14">
        <v>0.14000000000000001</v>
      </c>
      <c r="L14">
        <v>0.06</v>
      </c>
    </row>
    <row r="15" spans="1:12" ht="15.75" x14ac:dyDescent="0.25">
      <c r="A15" s="2" t="s">
        <v>14</v>
      </c>
      <c r="B15" s="5">
        <v>149.97399999999999</v>
      </c>
      <c r="C15" s="5">
        <v>124412.4</v>
      </c>
      <c r="D15" s="9">
        <f>B15/B17*100</f>
        <v>0.24311185246063738</v>
      </c>
      <c r="E15" s="9">
        <f>C15/C17*100</f>
        <v>5.778877254118233E-2</v>
      </c>
      <c r="G15" t="s">
        <v>36</v>
      </c>
      <c r="I15">
        <v>85.87</v>
      </c>
      <c r="J15">
        <v>1566455.26</v>
      </c>
      <c r="K15">
        <v>0.11</v>
      </c>
      <c r="L15">
        <v>0.77</v>
      </c>
    </row>
    <row r="16" spans="1:12" ht="15.75" x14ac:dyDescent="0.25">
      <c r="A16" s="2" t="s">
        <v>15</v>
      </c>
      <c r="B16" s="5">
        <f>SUM(B3:B15)</f>
        <v>61473.777200000011</v>
      </c>
      <c r="C16" s="5">
        <f>SUM(C3:C15)</f>
        <v>214689284.69919997</v>
      </c>
      <c r="D16" s="9">
        <f>B16/B17*100</f>
        <v>99.650631795141152</v>
      </c>
      <c r="E16" s="9">
        <f>C16/C17*100</f>
        <v>99.721814228414559</v>
      </c>
      <c r="G16" t="s">
        <v>45</v>
      </c>
      <c r="I16">
        <v>39.46</v>
      </c>
      <c r="J16">
        <v>89979.74</v>
      </c>
      <c r="K16">
        <v>0.05</v>
      </c>
      <c r="L16">
        <v>0.04</v>
      </c>
    </row>
    <row r="17" spans="1:12" ht="15.75" x14ac:dyDescent="0.25">
      <c r="A17" s="4" t="s">
        <v>16</v>
      </c>
      <c r="B17" s="7">
        <v>61689.3</v>
      </c>
      <c r="C17" s="7">
        <v>215288185.80000001</v>
      </c>
      <c r="D17" s="7">
        <v>100</v>
      </c>
      <c r="E17" s="7">
        <v>100</v>
      </c>
      <c r="G17" t="s">
        <v>46</v>
      </c>
      <c r="H17">
        <v>615427</v>
      </c>
      <c r="J17">
        <v>184628.09</v>
      </c>
      <c r="L17">
        <v>0.09</v>
      </c>
    </row>
    <row r="18" spans="1:12" x14ac:dyDescent="0.25">
      <c r="G18" t="s">
        <v>47</v>
      </c>
      <c r="H18">
        <v>615427</v>
      </c>
      <c r="I18">
        <v>75904.320000000007</v>
      </c>
      <c r="J18">
        <v>203141638.22</v>
      </c>
      <c r="K18">
        <v>100</v>
      </c>
      <c r="L18">
        <v>100</v>
      </c>
    </row>
    <row r="19" spans="1:12" ht="15.75" x14ac:dyDescent="0.25">
      <c r="A19" s="47" t="s">
        <v>21</v>
      </c>
      <c r="B19" s="48"/>
      <c r="C19" s="48"/>
      <c r="D19" s="48"/>
      <c r="E19" s="48"/>
    </row>
    <row r="20" spans="1:12" ht="15.75" thickBot="1" x14ac:dyDescent="0.3">
      <c r="A20" s="10" t="s">
        <v>1</v>
      </c>
      <c r="B20" s="11" t="s">
        <v>22</v>
      </c>
      <c r="C20" s="11" t="s">
        <v>18</v>
      </c>
      <c r="D20" s="11" t="s">
        <v>23</v>
      </c>
      <c r="E20" s="11" t="s">
        <v>24</v>
      </c>
      <c r="G20" t="s">
        <v>48</v>
      </c>
    </row>
    <row r="21" spans="1:12" ht="16.5" thickBot="1" x14ac:dyDescent="0.3">
      <c r="A21" s="12" t="s">
        <v>25</v>
      </c>
      <c r="B21" s="13">
        <v>41633.896000000001</v>
      </c>
      <c r="C21" s="14">
        <v>131146772</v>
      </c>
      <c r="D21" s="15">
        <v>37.28</v>
      </c>
      <c r="E21" s="15">
        <v>36.32</v>
      </c>
      <c r="G21" t="s">
        <v>1</v>
      </c>
      <c r="H21" t="s">
        <v>49</v>
      </c>
      <c r="I21" t="s">
        <v>17</v>
      </c>
      <c r="J21" t="s">
        <v>18</v>
      </c>
    </row>
    <row r="22" spans="1:12" ht="16.5" thickBot="1" x14ac:dyDescent="0.3">
      <c r="A22" s="12" t="s">
        <v>26</v>
      </c>
      <c r="B22" s="13">
        <v>7996.9290000000001</v>
      </c>
      <c r="C22" s="15">
        <v>51980044</v>
      </c>
      <c r="D22" s="15">
        <v>7.16</v>
      </c>
      <c r="E22" s="15">
        <v>14.39</v>
      </c>
      <c r="G22" t="s">
        <v>3</v>
      </c>
      <c r="I22" s="20">
        <v>7146.67</v>
      </c>
      <c r="J22" s="20">
        <v>34006594.859999999</v>
      </c>
    </row>
    <row r="23" spans="1:12" ht="16.5" thickBot="1" x14ac:dyDescent="0.3">
      <c r="A23" s="12" t="s">
        <v>27</v>
      </c>
      <c r="B23" s="13">
        <v>25964.374</v>
      </c>
      <c r="C23" s="15">
        <v>48293736</v>
      </c>
      <c r="D23" s="15">
        <v>23.25</v>
      </c>
      <c r="E23" s="15">
        <v>13.37</v>
      </c>
      <c r="G23" t="s">
        <v>7</v>
      </c>
      <c r="I23" s="20">
        <v>2623.93</v>
      </c>
      <c r="J23" s="20">
        <v>11716084.029999999</v>
      </c>
    </row>
    <row r="24" spans="1:12" ht="16.5" thickBot="1" x14ac:dyDescent="0.3">
      <c r="A24" s="12" t="s">
        <v>28</v>
      </c>
      <c r="B24" s="13">
        <v>5356.7629999999999</v>
      </c>
      <c r="C24" s="15">
        <v>40015020</v>
      </c>
      <c r="D24" s="15">
        <v>4.8</v>
      </c>
      <c r="E24" s="15">
        <v>11.08</v>
      </c>
      <c r="G24" t="s">
        <v>6</v>
      </c>
      <c r="I24" s="20">
        <v>9754.98</v>
      </c>
      <c r="J24" s="20">
        <v>28343885.030000001</v>
      </c>
    </row>
    <row r="25" spans="1:12" ht="16.5" thickBot="1" x14ac:dyDescent="0.3">
      <c r="A25" s="12" t="s">
        <v>29</v>
      </c>
      <c r="B25" s="13">
        <v>10572.353999999999</v>
      </c>
      <c r="C25" s="15">
        <v>26430886</v>
      </c>
      <c r="D25" s="15">
        <v>9.4700000000000006</v>
      </c>
      <c r="E25" s="15">
        <v>7.32</v>
      </c>
      <c r="G25" t="s">
        <v>5</v>
      </c>
      <c r="I25" s="20">
        <v>3567.14</v>
      </c>
      <c r="J25" s="20">
        <v>27411143.649999999</v>
      </c>
    </row>
    <row r="26" spans="1:12" ht="16.5" thickBot="1" x14ac:dyDescent="0.3">
      <c r="A26" s="12" t="s">
        <v>30</v>
      </c>
      <c r="B26" s="13">
        <v>4773.7039999999997</v>
      </c>
      <c r="C26" s="15">
        <v>22627358</v>
      </c>
      <c r="D26" s="15">
        <v>4.2699999999999996</v>
      </c>
      <c r="E26" s="15">
        <v>6.27</v>
      </c>
      <c r="G26" t="s">
        <v>50</v>
      </c>
      <c r="I26" s="20">
        <v>33889.379999999997</v>
      </c>
      <c r="J26" s="20">
        <v>16868530.219999999</v>
      </c>
    </row>
    <row r="27" spans="1:12" ht="16.5" thickBot="1" x14ac:dyDescent="0.3">
      <c r="A27" s="12" t="s">
        <v>31</v>
      </c>
      <c r="B27" s="13">
        <v>5229.3630000000003</v>
      </c>
      <c r="C27" s="15">
        <v>16054144</v>
      </c>
      <c r="D27" s="15">
        <v>4.68</v>
      </c>
      <c r="E27" s="15">
        <v>4.45</v>
      </c>
      <c r="G27" t="s">
        <v>51</v>
      </c>
      <c r="I27" s="20">
        <v>11196.51</v>
      </c>
      <c r="J27" s="20">
        <v>19369958.809999999</v>
      </c>
    </row>
    <row r="28" spans="1:12" ht="16.5" thickBot="1" x14ac:dyDescent="0.3">
      <c r="A28" s="12" t="s">
        <v>32</v>
      </c>
      <c r="B28" s="13">
        <v>5407.0619999999999</v>
      </c>
      <c r="C28" s="15">
        <v>5947769</v>
      </c>
      <c r="D28" s="15">
        <v>4.84</v>
      </c>
      <c r="E28" s="15">
        <v>1.65</v>
      </c>
      <c r="G28" t="s">
        <v>2</v>
      </c>
      <c r="I28" s="20">
        <v>2648.55</v>
      </c>
      <c r="J28" s="20">
        <v>3257716.5</v>
      </c>
    </row>
    <row r="29" spans="1:12" ht="16.5" thickBot="1" x14ac:dyDescent="0.3">
      <c r="A29" s="12" t="s">
        <v>33</v>
      </c>
      <c r="B29" s="13">
        <v>1027.7429999999999</v>
      </c>
      <c r="C29" s="15">
        <v>4470685</v>
      </c>
      <c r="D29" s="15">
        <v>0.92</v>
      </c>
      <c r="E29" s="15">
        <v>1.24</v>
      </c>
      <c r="G29" t="s">
        <v>52</v>
      </c>
      <c r="I29" s="20">
        <v>2671.12</v>
      </c>
      <c r="J29" s="20">
        <v>4375357.51</v>
      </c>
    </row>
    <row r="30" spans="1:12" ht="16.5" thickBot="1" x14ac:dyDescent="0.3">
      <c r="A30" s="12" t="s">
        <v>34</v>
      </c>
      <c r="B30" s="13">
        <v>707.70799999999997</v>
      </c>
      <c r="C30" s="15">
        <v>4097634</v>
      </c>
      <c r="D30" s="15">
        <v>0.63</v>
      </c>
      <c r="E30" s="15">
        <v>1.1299999999999999</v>
      </c>
      <c r="G30" t="s">
        <v>53</v>
      </c>
      <c r="I30">
        <v>199.4</v>
      </c>
      <c r="J30" s="20">
        <v>3714145.43</v>
      </c>
    </row>
    <row r="31" spans="1:12" ht="16.5" thickBot="1" x14ac:dyDescent="0.3">
      <c r="A31" s="12" t="s">
        <v>35</v>
      </c>
      <c r="B31" s="13">
        <v>1360.4659999999999</v>
      </c>
      <c r="C31" s="15">
        <v>2340002</v>
      </c>
      <c r="D31" s="15">
        <v>1.22</v>
      </c>
      <c r="E31" s="15">
        <v>0.65</v>
      </c>
      <c r="G31" t="s">
        <v>9</v>
      </c>
      <c r="I31" s="20">
        <v>4706.88</v>
      </c>
      <c r="J31" s="20">
        <v>6623535.0899999999</v>
      </c>
    </row>
    <row r="32" spans="1:12" ht="16.5" thickBot="1" x14ac:dyDescent="0.3">
      <c r="A32" s="12" t="s">
        <v>36</v>
      </c>
      <c r="B32" s="13">
        <v>26.763999999999999</v>
      </c>
      <c r="C32" s="15">
        <v>795976</v>
      </c>
      <c r="D32" s="15">
        <v>0.02</v>
      </c>
      <c r="E32" s="15">
        <v>0.22</v>
      </c>
      <c r="G32" t="s">
        <v>4</v>
      </c>
      <c r="I32" s="20">
        <v>15147.49</v>
      </c>
      <c r="J32" s="20">
        <v>37077979.159999996</v>
      </c>
    </row>
    <row r="33" spans="1:10" ht="16.5" thickBot="1" x14ac:dyDescent="0.3">
      <c r="A33" s="12" t="s">
        <v>37</v>
      </c>
      <c r="B33" s="13">
        <v>1618.905</v>
      </c>
      <c r="C33" s="15">
        <v>6928917</v>
      </c>
      <c r="D33" s="15">
        <v>1.45</v>
      </c>
      <c r="E33" s="15">
        <v>1.92</v>
      </c>
      <c r="G33" t="s">
        <v>54</v>
      </c>
      <c r="I33" s="20">
        <v>1413.56</v>
      </c>
      <c r="J33" s="20">
        <v>12964135.59</v>
      </c>
    </row>
    <row r="34" spans="1:10" ht="16.5" thickBot="1" x14ac:dyDescent="0.3">
      <c r="A34" s="16" t="s">
        <v>38</v>
      </c>
      <c r="B34" s="17">
        <v>111690.675</v>
      </c>
      <c r="C34" s="18">
        <v>361128943</v>
      </c>
      <c r="D34" s="18">
        <v>100</v>
      </c>
      <c r="E34" s="18">
        <v>100</v>
      </c>
      <c r="G34" t="s">
        <v>55</v>
      </c>
      <c r="I34" s="20">
        <v>5226.3999999999996</v>
      </c>
      <c r="J34" s="20">
        <v>2518712</v>
      </c>
    </row>
    <row r="35" spans="1:10" x14ac:dyDescent="0.25">
      <c r="G35" t="s">
        <v>56</v>
      </c>
      <c r="I35" s="20">
        <v>1738.04</v>
      </c>
      <c r="J35" s="20">
        <v>8363182.6200000001</v>
      </c>
    </row>
    <row r="36" spans="1:10" x14ac:dyDescent="0.25">
      <c r="G36" t="s">
        <v>8</v>
      </c>
      <c r="I36" s="20">
        <v>1726.19</v>
      </c>
      <c r="J36" s="20">
        <v>2079176.12</v>
      </c>
    </row>
    <row r="37" spans="1:10" x14ac:dyDescent="0.25">
      <c r="G37" t="s">
        <v>57</v>
      </c>
      <c r="I37" s="20">
        <v>3966.35</v>
      </c>
      <c r="J37" s="20">
        <v>5538181.7199999997</v>
      </c>
    </row>
    <row r="38" spans="1:10" x14ac:dyDescent="0.25">
      <c r="G38" t="s">
        <v>58</v>
      </c>
      <c r="I38">
        <v>75.44</v>
      </c>
      <c r="J38" s="20">
        <v>1633890.18</v>
      </c>
    </row>
    <row r="39" spans="1:10" x14ac:dyDescent="0.25">
      <c r="G39" t="s">
        <v>59</v>
      </c>
      <c r="I39">
        <v>198.74</v>
      </c>
      <c r="J39" s="20">
        <v>610592.89</v>
      </c>
    </row>
    <row r="40" spans="1:10" x14ac:dyDescent="0.25">
      <c r="G40" t="s">
        <v>14</v>
      </c>
      <c r="I40">
        <v>536.03</v>
      </c>
      <c r="J40" s="20">
        <v>1618050.11</v>
      </c>
    </row>
    <row r="41" spans="1:10" x14ac:dyDescent="0.25">
      <c r="G41" t="s">
        <v>60</v>
      </c>
      <c r="I41" s="20">
        <v>7262</v>
      </c>
      <c r="J41" s="20">
        <v>22802680</v>
      </c>
    </row>
    <row r="42" spans="1:10" x14ac:dyDescent="0.25">
      <c r="G42" t="s">
        <v>61</v>
      </c>
      <c r="I42">
        <v>666.06</v>
      </c>
      <c r="J42" s="20">
        <v>512866.2</v>
      </c>
    </row>
    <row r="43" spans="1:10" x14ac:dyDescent="0.25">
      <c r="G43" t="s">
        <v>62</v>
      </c>
      <c r="H43" s="20">
        <v>523353.25</v>
      </c>
      <c r="J43" s="20">
        <v>675125.69</v>
      </c>
    </row>
    <row r="44" spans="1:10" x14ac:dyDescent="0.25">
      <c r="G44" t="s">
        <v>63</v>
      </c>
      <c r="I44">
        <v>43.69</v>
      </c>
      <c r="J44" s="20">
        <v>87233.18</v>
      </c>
    </row>
    <row r="45" spans="1:10" x14ac:dyDescent="0.25">
      <c r="G45" t="s">
        <v>64</v>
      </c>
      <c r="H45" s="20">
        <v>523353.25</v>
      </c>
      <c r="I45" s="20">
        <v>116404.56</v>
      </c>
      <c r="J45" s="20">
        <v>252168756.59</v>
      </c>
    </row>
    <row r="50" spans="1:6" ht="20.25" x14ac:dyDescent="0.25">
      <c r="A50" s="49" t="s">
        <v>65</v>
      </c>
      <c r="B50" s="50"/>
      <c r="C50" s="50"/>
      <c r="D50" s="50"/>
      <c r="E50" s="50"/>
      <c r="F50" s="50"/>
    </row>
    <row r="51" spans="1:6" x14ac:dyDescent="0.25">
      <c r="A51" s="30" t="s">
        <v>1</v>
      </c>
      <c r="B51" s="30" t="s">
        <v>66</v>
      </c>
      <c r="C51" s="30" t="s">
        <v>67</v>
      </c>
    </row>
    <row r="52" spans="1:6" x14ac:dyDescent="0.25">
      <c r="A52" s="21" t="s">
        <v>26</v>
      </c>
      <c r="B52" s="22">
        <v>6799429</v>
      </c>
      <c r="C52" s="23">
        <v>35401061.420000002</v>
      </c>
    </row>
    <row r="53" spans="1:6" x14ac:dyDescent="0.25">
      <c r="A53" s="21" t="s">
        <v>30</v>
      </c>
      <c r="B53" s="22">
        <v>2752817</v>
      </c>
      <c r="C53" s="23">
        <v>13992035.890000001</v>
      </c>
    </row>
    <row r="54" spans="1:6" x14ac:dyDescent="0.25">
      <c r="A54" s="21" t="s">
        <v>68</v>
      </c>
      <c r="B54" s="22">
        <v>3491519</v>
      </c>
      <c r="C54" s="23">
        <v>25681845.399999999</v>
      </c>
    </row>
    <row r="55" spans="1:6" x14ac:dyDescent="0.25">
      <c r="A55" s="21" t="s">
        <v>29</v>
      </c>
      <c r="B55" s="22">
        <v>9195676</v>
      </c>
      <c r="C55" s="23">
        <v>27655130.010000002</v>
      </c>
    </row>
    <row r="56" spans="1:6" x14ac:dyDescent="0.25">
      <c r="A56" s="21" t="s">
        <v>25</v>
      </c>
      <c r="B56" s="22">
        <v>38550281</v>
      </c>
      <c r="C56" s="23">
        <v>22993607.079999998</v>
      </c>
    </row>
    <row r="57" spans="1:6" x14ac:dyDescent="0.25">
      <c r="A57" s="21" t="s">
        <v>69</v>
      </c>
      <c r="B57" s="22">
        <v>9852060</v>
      </c>
      <c r="C57" s="23">
        <v>13079519.439999999</v>
      </c>
    </row>
    <row r="58" spans="1:6" x14ac:dyDescent="0.25">
      <c r="A58" s="21" t="s">
        <v>70</v>
      </c>
      <c r="B58" s="22">
        <v>3704352</v>
      </c>
      <c r="C58" s="23">
        <v>5350460.07</v>
      </c>
    </row>
    <row r="59" spans="1:6" x14ac:dyDescent="0.25">
      <c r="A59" s="21" t="s">
        <v>71</v>
      </c>
      <c r="B59" s="22">
        <v>2727384</v>
      </c>
      <c r="C59" s="23">
        <v>4541243.99</v>
      </c>
    </row>
    <row r="60" spans="1:6" x14ac:dyDescent="0.25">
      <c r="A60" s="21" t="s">
        <v>72</v>
      </c>
      <c r="B60" s="22">
        <v>1744897</v>
      </c>
      <c r="C60" s="23">
        <v>1298475.6000000001</v>
      </c>
    </row>
    <row r="61" spans="1:6" x14ac:dyDescent="0.25">
      <c r="A61" s="21" t="s">
        <v>73</v>
      </c>
      <c r="B61" s="22">
        <v>8452566</v>
      </c>
      <c r="C61" s="23">
        <v>21083770.359999999</v>
      </c>
    </row>
    <row r="62" spans="1:6" x14ac:dyDescent="0.25">
      <c r="A62" s="21" t="s">
        <v>32</v>
      </c>
      <c r="B62" s="22">
        <v>2311676</v>
      </c>
      <c r="C62" s="23">
        <v>4081088.34</v>
      </c>
    </row>
    <row r="63" spans="1:6" x14ac:dyDescent="0.25">
      <c r="A63" s="21" t="s">
        <v>27</v>
      </c>
      <c r="B63" s="22">
        <v>7322695</v>
      </c>
      <c r="C63" s="23">
        <v>25366336.129999999</v>
      </c>
    </row>
    <row r="64" spans="1:6" x14ac:dyDescent="0.25">
      <c r="A64" s="21" t="s">
        <v>34</v>
      </c>
      <c r="B64" s="22">
        <v>292796</v>
      </c>
      <c r="C64" s="23">
        <v>985159.64</v>
      </c>
    </row>
    <row r="65" spans="1:3" x14ac:dyDescent="0.25">
      <c r="A65" s="21" t="s">
        <v>74</v>
      </c>
      <c r="B65" s="22">
        <v>152449</v>
      </c>
      <c r="C65" s="23">
        <v>3393835.13</v>
      </c>
    </row>
    <row r="66" spans="1:3" x14ac:dyDescent="0.25">
      <c r="A66" s="21" t="s">
        <v>75</v>
      </c>
      <c r="B66" s="22">
        <v>967526</v>
      </c>
      <c r="C66" s="23">
        <v>2928756.92</v>
      </c>
    </row>
    <row r="67" spans="1:3" x14ac:dyDescent="0.25">
      <c r="A67" s="21" t="s">
        <v>76</v>
      </c>
      <c r="B67" s="22">
        <v>1861564</v>
      </c>
      <c r="C67" s="23">
        <v>6894140.5199999996</v>
      </c>
    </row>
    <row r="68" spans="1:3" x14ac:dyDescent="0.25">
      <c r="A68" s="21" t="s">
        <v>77</v>
      </c>
      <c r="B68" s="22">
        <v>217870</v>
      </c>
      <c r="C68" s="23">
        <v>1104460.93</v>
      </c>
    </row>
    <row r="69" spans="1:3" x14ac:dyDescent="0.25">
      <c r="A69" s="24" t="s">
        <v>78</v>
      </c>
      <c r="B69" s="25">
        <v>3221751</v>
      </c>
      <c r="C69" s="26">
        <v>7389828.1100000003</v>
      </c>
    </row>
    <row r="70" spans="1:3" x14ac:dyDescent="0.25">
      <c r="A70" s="24" t="s">
        <v>37</v>
      </c>
      <c r="B70" s="25">
        <v>6664973</v>
      </c>
      <c r="C70" s="26">
        <v>14207853.51</v>
      </c>
    </row>
    <row r="71" spans="1:3" x14ac:dyDescent="0.25">
      <c r="A71" s="27" t="s">
        <v>38</v>
      </c>
      <c r="B71" s="28">
        <v>110284281</v>
      </c>
      <c r="C71" s="29">
        <v>237428608.48999998</v>
      </c>
    </row>
  </sheetData>
  <mergeCells count="3">
    <mergeCell ref="A1:E1"/>
    <mergeCell ref="A19:E19"/>
    <mergeCell ref="A50:F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ilk_veri_indeks_hesabı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Leyla tunc</dc:creator>
  <cp:lastModifiedBy>Leyla tunc</cp:lastModifiedBy>
  <dcterms:created xsi:type="dcterms:W3CDTF">2023-05-23T19:53:49Z</dcterms:created>
  <dcterms:modified xsi:type="dcterms:W3CDTF">2023-06-02T21:27:51Z</dcterms:modified>
</cp:coreProperties>
</file>