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tatistik 3.sinif\zaman serisi 2.donem\"/>
    </mc:Choice>
  </mc:AlternateContent>
  <xr:revisionPtr revIDLastSave="0" documentId="13_ncr:1_{9A235AE6-C79E-47F2-9328-5A71948BAF00}" xr6:coauthVersionLast="47" xr6:coauthVersionMax="47" xr10:uidLastSave="{00000000-0000-0000-0000-000000000000}"/>
  <bookViews>
    <workbookView minimized="1" xWindow="870" yWindow="630" windowWidth="27330" windowHeight="14310" xr2:uid="{A9F91023-BA9E-4A1F-8792-34CF9123BC99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L124" i="1"/>
  <c r="L8" i="1"/>
  <c r="J7" i="1"/>
  <c r="I8" i="1" s="1"/>
  <c r="I7" i="1"/>
  <c r="H51" i="1"/>
  <c r="H59" i="1"/>
  <c r="H67" i="1"/>
  <c r="H71" i="1"/>
  <c r="H120" i="1"/>
  <c r="G8" i="1"/>
  <c r="G11" i="1"/>
  <c r="G12" i="1"/>
  <c r="G14" i="1"/>
  <c r="G16" i="1"/>
  <c r="G20" i="1"/>
  <c r="G22" i="1"/>
  <c r="G24" i="1"/>
  <c r="G27" i="1"/>
  <c r="G28" i="1"/>
  <c r="G30" i="1"/>
  <c r="G32" i="1"/>
  <c r="G36" i="1"/>
  <c r="G38" i="1"/>
  <c r="G40" i="1"/>
  <c r="G43" i="1"/>
  <c r="G44" i="1"/>
  <c r="G46" i="1"/>
  <c r="G48" i="1"/>
  <c r="G52" i="1"/>
  <c r="G54" i="1"/>
  <c r="G56" i="1"/>
  <c r="G59" i="1"/>
  <c r="G60" i="1"/>
  <c r="G62" i="1"/>
  <c r="G64" i="1"/>
  <c r="G68" i="1"/>
  <c r="G70" i="1"/>
  <c r="G72" i="1"/>
  <c r="G75" i="1"/>
  <c r="G76" i="1"/>
  <c r="G78" i="1"/>
  <c r="G80" i="1"/>
  <c r="G84" i="1"/>
  <c r="G86" i="1"/>
  <c r="G88" i="1"/>
  <c r="G91" i="1"/>
  <c r="G92" i="1"/>
  <c r="G94" i="1"/>
  <c r="G96" i="1"/>
  <c r="G100" i="1"/>
  <c r="G102" i="1"/>
  <c r="G104" i="1"/>
  <c r="G107" i="1"/>
  <c r="G108" i="1"/>
  <c r="G110" i="1"/>
  <c r="G112" i="1"/>
  <c r="G116" i="1"/>
  <c r="G118" i="1"/>
  <c r="G120" i="1"/>
  <c r="G123" i="1"/>
  <c r="G7" i="1"/>
  <c r="F11" i="1"/>
  <c r="F14" i="1"/>
  <c r="F22" i="1"/>
  <c r="F27" i="1"/>
  <c r="F30" i="1"/>
  <c r="F38" i="1"/>
  <c r="F43" i="1"/>
  <c r="F46" i="1"/>
  <c r="F54" i="1"/>
  <c r="F59" i="1"/>
  <c r="F62" i="1"/>
  <c r="F70" i="1"/>
  <c r="F75" i="1"/>
  <c r="F80" i="1"/>
  <c r="F107" i="1"/>
  <c r="F7" i="1"/>
  <c r="E8" i="1"/>
  <c r="E10" i="1"/>
  <c r="F10" i="1" s="1"/>
  <c r="E12" i="1"/>
  <c r="E14" i="1"/>
  <c r="H14" i="1" s="1"/>
  <c r="E16" i="1"/>
  <c r="E20" i="1"/>
  <c r="E22" i="1"/>
  <c r="H22" i="1" s="1"/>
  <c r="E23" i="1"/>
  <c r="H23" i="1" s="1"/>
  <c r="E24" i="1"/>
  <c r="E28" i="1"/>
  <c r="E30" i="1"/>
  <c r="H30" i="1" s="1"/>
  <c r="E32" i="1"/>
  <c r="E34" i="1"/>
  <c r="F34" i="1" s="1"/>
  <c r="E36" i="1"/>
  <c r="E38" i="1"/>
  <c r="H38" i="1" s="1"/>
  <c r="E40" i="1"/>
  <c r="E42" i="1"/>
  <c r="F42" i="1" s="1"/>
  <c r="E44" i="1"/>
  <c r="E46" i="1"/>
  <c r="H46" i="1" s="1"/>
  <c r="E48" i="1"/>
  <c r="E50" i="1"/>
  <c r="F50" i="1" s="1"/>
  <c r="E52" i="1"/>
  <c r="E54" i="1"/>
  <c r="H54" i="1" s="1"/>
  <c r="E56" i="1"/>
  <c r="E58" i="1"/>
  <c r="F58" i="1" s="1"/>
  <c r="E60" i="1"/>
  <c r="E62" i="1"/>
  <c r="H62" i="1" s="1"/>
  <c r="E63" i="1"/>
  <c r="H63" i="1" s="1"/>
  <c r="E64" i="1"/>
  <c r="E68" i="1"/>
  <c r="E70" i="1"/>
  <c r="H70" i="1" s="1"/>
  <c r="E71" i="1"/>
  <c r="F71" i="1" s="1"/>
  <c r="E72" i="1"/>
  <c r="E74" i="1"/>
  <c r="H74" i="1" s="1"/>
  <c r="E76" i="1"/>
  <c r="E78" i="1"/>
  <c r="F78" i="1" s="1"/>
  <c r="E80" i="1"/>
  <c r="H80" i="1" s="1"/>
  <c r="E84" i="1"/>
  <c r="H84" i="1" s="1"/>
  <c r="E86" i="1"/>
  <c r="F86" i="1" s="1"/>
  <c r="E87" i="1"/>
  <c r="F87" i="1" s="1"/>
  <c r="E88" i="1"/>
  <c r="E92" i="1"/>
  <c r="H92" i="1" s="1"/>
  <c r="E94" i="1"/>
  <c r="F94" i="1" s="1"/>
  <c r="E96" i="1"/>
  <c r="H96" i="1" s="1"/>
  <c r="E98" i="1"/>
  <c r="H98" i="1" s="1"/>
  <c r="E100" i="1"/>
  <c r="H100" i="1" s="1"/>
  <c r="E102" i="1"/>
  <c r="F102" i="1" s="1"/>
  <c r="E104" i="1"/>
  <c r="E106" i="1"/>
  <c r="H106" i="1" s="1"/>
  <c r="E108" i="1"/>
  <c r="E110" i="1"/>
  <c r="F110" i="1" s="1"/>
  <c r="E112" i="1"/>
  <c r="H112" i="1" s="1"/>
  <c r="E114" i="1"/>
  <c r="H114" i="1" s="1"/>
  <c r="E116" i="1"/>
  <c r="H116" i="1" s="1"/>
  <c r="E118" i="1"/>
  <c r="F118" i="1" s="1"/>
  <c r="E120" i="1"/>
  <c r="F120" i="1" s="1"/>
  <c r="E122" i="1"/>
  <c r="H122" i="1" s="1"/>
  <c r="E7" i="1"/>
  <c r="H7" i="1" s="1"/>
  <c r="D9" i="1"/>
  <c r="G9" i="1" s="1"/>
  <c r="D10" i="1"/>
  <c r="G10" i="1" s="1"/>
  <c r="D11" i="1"/>
  <c r="E11" i="1" s="1"/>
  <c r="H11" i="1" s="1"/>
  <c r="D12" i="1"/>
  <c r="D13" i="1"/>
  <c r="D14" i="1"/>
  <c r="D15" i="1"/>
  <c r="G15" i="1" s="1"/>
  <c r="D16" i="1"/>
  <c r="D17" i="1"/>
  <c r="G17" i="1" s="1"/>
  <c r="D18" i="1"/>
  <c r="G18" i="1" s="1"/>
  <c r="D19" i="1"/>
  <c r="E19" i="1" s="1"/>
  <c r="H19" i="1" s="1"/>
  <c r="D20" i="1"/>
  <c r="D21" i="1"/>
  <c r="D22" i="1"/>
  <c r="D23" i="1"/>
  <c r="G23" i="1" s="1"/>
  <c r="D24" i="1"/>
  <c r="D25" i="1"/>
  <c r="G25" i="1" s="1"/>
  <c r="D26" i="1"/>
  <c r="G26" i="1" s="1"/>
  <c r="D27" i="1"/>
  <c r="E27" i="1" s="1"/>
  <c r="H27" i="1" s="1"/>
  <c r="D28" i="1"/>
  <c r="D29" i="1"/>
  <c r="D30" i="1"/>
  <c r="D31" i="1"/>
  <c r="G31" i="1" s="1"/>
  <c r="D32" i="1"/>
  <c r="D33" i="1"/>
  <c r="G33" i="1" s="1"/>
  <c r="D34" i="1"/>
  <c r="G34" i="1" s="1"/>
  <c r="D35" i="1"/>
  <c r="E35" i="1" s="1"/>
  <c r="H35" i="1" s="1"/>
  <c r="D36" i="1"/>
  <c r="D37" i="1"/>
  <c r="D38" i="1"/>
  <c r="D39" i="1"/>
  <c r="G39" i="1" s="1"/>
  <c r="D40" i="1"/>
  <c r="D41" i="1"/>
  <c r="G41" i="1" s="1"/>
  <c r="D42" i="1"/>
  <c r="G42" i="1" s="1"/>
  <c r="D43" i="1"/>
  <c r="E43" i="1" s="1"/>
  <c r="H43" i="1" s="1"/>
  <c r="D44" i="1"/>
  <c r="D45" i="1"/>
  <c r="D46" i="1"/>
  <c r="D47" i="1"/>
  <c r="G47" i="1" s="1"/>
  <c r="D48" i="1"/>
  <c r="D49" i="1"/>
  <c r="G49" i="1" s="1"/>
  <c r="D50" i="1"/>
  <c r="G50" i="1" s="1"/>
  <c r="D51" i="1"/>
  <c r="E51" i="1" s="1"/>
  <c r="F51" i="1" s="1"/>
  <c r="D52" i="1"/>
  <c r="D53" i="1"/>
  <c r="D54" i="1"/>
  <c r="D55" i="1"/>
  <c r="G55" i="1" s="1"/>
  <c r="D56" i="1"/>
  <c r="D57" i="1"/>
  <c r="G57" i="1" s="1"/>
  <c r="D58" i="1"/>
  <c r="G58" i="1" s="1"/>
  <c r="D59" i="1"/>
  <c r="E59" i="1" s="1"/>
  <c r="D60" i="1"/>
  <c r="D61" i="1"/>
  <c r="D62" i="1"/>
  <c r="D63" i="1"/>
  <c r="G63" i="1" s="1"/>
  <c r="D64" i="1"/>
  <c r="D65" i="1"/>
  <c r="G65" i="1" s="1"/>
  <c r="D66" i="1"/>
  <c r="G66" i="1" s="1"/>
  <c r="D67" i="1"/>
  <c r="E67" i="1" s="1"/>
  <c r="F67" i="1" s="1"/>
  <c r="D68" i="1"/>
  <c r="D69" i="1"/>
  <c r="D70" i="1"/>
  <c r="D71" i="1"/>
  <c r="G71" i="1" s="1"/>
  <c r="D72" i="1"/>
  <c r="D73" i="1"/>
  <c r="G73" i="1" s="1"/>
  <c r="D74" i="1"/>
  <c r="G74" i="1" s="1"/>
  <c r="D75" i="1"/>
  <c r="E75" i="1" s="1"/>
  <c r="H75" i="1" s="1"/>
  <c r="D76" i="1"/>
  <c r="D77" i="1"/>
  <c r="D78" i="1"/>
  <c r="D79" i="1"/>
  <c r="G79" i="1" s="1"/>
  <c r="D80" i="1"/>
  <c r="D81" i="1"/>
  <c r="G81" i="1" s="1"/>
  <c r="D82" i="1"/>
  <c r="G82" i="1" s="1"/>
  <c r="D83" i="1"/>
  <c r="E83" i="1" s="1"/>
  <c r="D84" i="1"/>
  <c r="D85" i="1"/>
  <c r="D86" i="1"/>
  <c r="D87" i="1"/>
  <c r="G87" i="1" s="1"/>
  <c r="D88" i="1"/>
  <c r="D89" i="1"/>
  <c r="G89" i="1" s="1"/>
  <c r="D90" i="1"/>
  <c r="G90" i="1" s="1"/>
  <c r="D91" i="1"/>
  <c r="E91" i="1" s="1"/>
  <c r="F91" i="1" s="1"/>
  <c r="D92" i="1"/>
  <c r="D93" i="1"/>
  <c r="D94" i="1"/>
  <c r="D95" i="1"/>
  <c r="G95" i="1" s="1"/>
  <c r="D96" i="1"/>
  <c r="D97" i="1"/>
  <c r="G97" i="1" s="1"/>
  <c r="D98" i="1"/>
  <c r="G98" i="1" s="1"/>
  <c r="D99" i="1"/>
  <c r="E99" i="1" s="1"/>
  <c r="F99" i="1" s="1"/>
  <c r="D100" i="1"/>
  <c r="D101" i="1"/>
  <c r="D102" i="1"/>
  <c r="D103" i="1"/>
  <c r="G103" i="1" s="1"/>
  <c r="D104" i="1"/>
  <c r="D105" i="1"/>
  <c r="G105" i="1" s="1"/>
  <c r="D106" i="1"/>
  <c r="G106" i="1" s="1"/>
  <c r="D107" i="1"/>
  <c r="E107" i="1" s="1"/>
  <c r="H107" i="1" s="1"/>
  <c r="D108" i="1"/>
  <c r="D109" i="1"/>
  <c r="D110" i="1"/>
  <c r="D111" i="1"/>
  <c r="G111" i="1" s="1"/>
  <c r="D112" i="1"/>
  <c r="D113" i="1"/>
  <c r="G113" i="1" s="1"/>
  <c r="D114" i="1"/>
  <c r="G114" i="1" s="1"/>
  <c r="D115" i="1"/>
  <c r="E115" i="1" s="1"/>
  <c r="D116" i="1"/>
  <c r="D117" i="1"/>
  <c r="D118" i="1"/>
  <c r="D119" i="1"/>
  <c r="G119" i="1" s="1"/>
  <c r="D120" i="1"/>
  <c r="D121" i="1"/>
  <c r="G121" i="1" s="1"/>
  <c r="D122" i="1"/>
  <c r="G122" i="1" s="1"/>
  <c r="D123" i="1"/>
  <c r="E123" i="1" s="1"/>
  <c r="D7" i="1"/>
  <c r="F36" i="1" l="1"/>
  <c r="H36" i="1"/>
  <c r="H32" i="1"/>
  <c r="F32" i="1"/>
  <c r="F20" i="1"/>
  <c r="H20" i="1"/>
  <c r="H42" i="1"/>
  <c r="H10" i="1"/>
  <c r="E117" i="1"/>
  <c r="H117" i="1" s="1"/>
  <c r="G117" i="1"/>
  <c r="E109" i="1"/>
  <c r="H109" i="1" s="1"/>
  <c r="G109" i="1"/>
  <c r="E101" i="1"/>
  <c r="H101" i="1" s="1"/>
  <c r="G101" i="1"/>
  <c r="E93" i="1"/>
  <c r="H93" i="1" s="1"/>
  <c r="G93" i="1"/>
  <c r="E85" i="1"/>
  <c r="H85" i="1" s="1"/>
  <c r="G85" i="1"/>
  <c r="E77" i="1"/>
  <c r="H77" i="1" s="1"/>
  <c r="G77" i="1"/>
  <c r="E69" i="1"/>
  <c r="G69" i="1"/>
  <c r="E61" i="1"/>
  <c r="G61" i="1"/>
  <c r="E53" i="1"/>
  <c r="G53" i="1"/>
  <c r="E45" i="1"/>
  <c r="G45" i="1"/>
  <c r="E37" i="1"/>
  <c r="G37" i="1"/>
  <c r="E29" i="1"/>
  <c r="G29" i="1"/>
  <c r="E21" i="1"/>
  <c r="G21" i="1"/>
  <c r="E13" i="1"/>
  <c r="G13" i="1"/>
  <c r="H108" i="1"/>
  <c r="F108" i="1"/>
  <c r="E95" i="1"/>
  <c r="F95" i="1" s="1"/>
  <c r="E82" i="1"/>
  <c r="H82" i="1" s="1"/>
  <c r="H56" i="1"/>
  <c r="F56" i="1"/>
  <c r="F44" i="1"/>
  <c r="H44" i="1"/>
  <c r="E31" i="1"/>
  <c r="E18" i="1"/>
  <c r="F112" i="1"/>
  <c r="F35" i="1"/>
  <c r="F19" i="1"/>
  <c r="K8" i="1"/>
  <c r="H48" i="1"/>
  <c r="F48" i="1"/>
  <c r="D124" i="1"/>
  <c r="D126" i="1" s="1"/>
  <c r="E119" i="1"/>
  <c r="F119" i="1" s="1"/>
  <c r="F68" i="1"/>
  <c r="H68" i="1"/>
  <c r="E55" i="1"/>
  <c r="H16" i="1"/>
  <c r="F16" i="1"/>
  <c r="H34" i="1"/>
  <c r="K9" i="1"/>
  <c r="L9" i="1" s="1"/>
  <c r="F123" i="1"/>
  <c r="H123" i="1"/>
  <c r="F115" i="1"/>
  <c r="H115" i="1"/>
  <c r="F83" i="1"/>
  <c r="H83" i="1"/>
  <c r="H104" i="1"/>
  <c r="F104" i="1"/>
  <c r="E79" i="1"/>
  <c r="F79" i="1" s="1"/>
  <c r="E66" i="1"/>
  <c r="H40" i="1"/>
  <c r="F40" i="1"/>
  <c r="F28" i="1"/>
  <c r="H28" i="1"/>
  <c r="E15" i="1"/>
  <c r="F96" i="1"/>
  <c r="F63" i="1"/>
  <c r="H99" i="1"/>
  <c r="H58" i="1"/>
  <c r="J8" i="1"/>
  <c r="I9" i="1" s="1"/>
  <c r="E103" i="1"/>
  <c r="F103" i="1" s="1"/>
  <c r="E90" i="1"/>
  <c r="H90" i="1" s="1"/>
  <c r="H64" i="1"/>
  <c r="F64" i="1"/>
  <c r="F52" i="1"/>
  <c r="H52" i="1"/>
  <c r="E39" i="1"/>
  <c r="E26" i="1"/>
  <c r="F92" i="1"/>
  <c r="G115" i="1"/>
  <c r="G99" i="1"/>
  <c r="G83" i="1"/>
  <c r="G67" i="1"/>
  <c r="G51" i="1"/>
  <c r="G35" i="1"/>
  <c r="G19" i="1"/>
  <c r="G124" i="1" s="1"/>
  <c r="G126" i="1" s="1"/>
  <c r="H91" i="1"/>
  <c r="F88" i="1"/>
  <c r="H88" i="1"/>
  <c r="H76" i="1"/>
  <c r="F76" i="1"/>
  <c r="H24" i="1"/>
  <c r="F24" i="1"/>
  <c r="F12" i="1"/>
  <c r="H12" i="1"/>
  <c r="H50" i="1"/>
  <c r="E111" i="1"/>
  <c r="F111" i="1" s="1"/>
  <c r="H72" i="1"/>
  <c r="F72" i="1"/>
  <c r="F60" i="1"/>
  <c r="H60" i="1"/>
  <c r="E47" i="1"/>
  <c r="H8" i="1"/>
  <c r="F8" i="1"/>
  <c r="F23" i="1"/>
  <c r="E121" i="1"/>
  <c r="H121" i="1" s="1"/>
  <c r="E113" i="1"/>
  <c r="H113" i="1" s="1"/>
  <c r="E105" i="1"/>
  <c r="H105" i="1" s="1"/>
  <c r="E97" i="1"/>
  <c r="H97" i="1" s="1"/>
  <c r="E89" i="1"/>
  <c r="H89" i="1" s="1"/>
  <c r="E81" i="1"/>
  <c r="H81" i="1" s="1"/>
  <c r="E73" i="1"/>
  <c r="H73" i="1" s="1"/>
  <c r="E65" i="1"/>
  <c r="E57" i="1"/>
  <c r="E49" i="1"/>
  <c r="E41" i="1"/>
  <c r="E33" i="1"/>
  <c r="E25" i="1"/>
  <c r="E17" i="1"/>
  <c r="E9" i="1"/>
  <c r="F77" i="1"/>
  <c r="F101" i="1"/>
  <c r="F85" i="1"/>
  <c r="F116" i="1"/>
  <c r="F100" i="1"/>
  <c r="F84" i="1"/>
  <c r="H119" i="1"/>
  <c r="H111" i="1"/>
  <c r="H86" i="1"/>
  <c r="F122" i="1"/>
  <c r="F114" i="1"/>
  <c r="F106" i="1"/>
  <c r="F98" i="1"/>
  <c r="F90" i="1"/>
  <c r="F82" i="1"/>
  <c r="F74" i="1"/>
  <c r="H103" i="1"/>
  <c r="H87" i="1"/>
  <c r="H118" i="1"/>
  <c r="H110" i="1"/>
  <c r="H102" i="1"/>
  <c r="H94" i="1"/>
  <c r="H78" i="1"/>
  <c r="F121" i="1"/>
  <c r="F113" i="1"/>
  <c r="F97" i="1"/>
  <c r="F89" i="1"/>
  <c r="F81" i="1"/>
  <c r="H9" i="1" l="1"/>
  <c r="H124" i="1" s="1"/>
  <c r="H126" i="1" s="1"/>
  <c r="F9" i="1"/>
  <c r="F124" i="1" s="1"/>
  <c r="F126" i="1" s="1"/>
  <c r="H79" i="1"/>
  <c r="H25" i="1"/>
  <c r="F25" i="1"/>
  <c r="H47" i="1"/>
  <c r="F47" i="1"/>
  <c r="F26" i="1"/>
  <c r="H26" i="1"/>
  <c r="K10" i="1"/>
  <c r="L10" i="1" s="1"/>
  <c r="J9" i="1"/>
  <c r="I10" i="1" s="1"/>
  <c r="H55" i="1"/>
  <c r="F55" i="1"/>
  <c r="F21" i="1"/>
  <c r="H21" i="1"/>
  <c r="F53" i="1"/>
  <c r="H53" i="1"/>
  <c r="F73" i="1"/>
  <c r="H95" i="1"/>
  <c r="F117" i="1"/>
  <c r="H33" i="1"/>
  <c r="F33" i="1"/>
  <c r="H39" i="1"/>
  <c r="F39" i="1"/>
  <c r="F93" i="1"/>
  <c r="H49" i="1"/>
  <c r="F49" i="1"/>
  <c r="F18" i="1"/>
  <c r="H18" i="1"/>
  <c r="F66" i="1"/>
  <c r="H66" i="1"/>
  <c r="F29" i="1"/>
  <c r="H29" i="1"/>
  <c r="F61" i="1"/>
  <c r="H61" i="1"/>
  <c r="F109" i="1"/>
  <c r="H57" i="1"/>
  <c r="F57" i="1"/>
  <c r="H31" i="1"/>
  <c r="F31" i="1"/>
  <c r="F37" i="1"/>
  <c r="H37" i="1"/>
  <c r="F69" i="1"/>
  <c r="H69" i="1"/>
  <c r="F105" i="1"/>
  <c r="E124" i="1"/>
  <c r="E126" i="1" s="1"/>
  <c r="H65" i="1"/>
  <c r="F65" i="1"/>
  <c r="H15" i="1"/>
  <c r="F15" i="1"/>
  <c r="H41" i="1"/>
  <c r="F41" i="1"/>
  <c r="F13" i="1"/>
  <c r="H13" i="1"/>
  <c r="F45" i="1"/>
  <c r="H45" i="1"/>
  <c r="H17" i="1"/>
  <c r="F17" i="1"/>
  <c r="J10" i="1"/>
  <c r="K11" i="1" l="1"/>
  <c r="L11" i="1" s="1"/>
  <c r="I11" i="1"/>
  <c r="J11" i="1" l="1"/>
  <c r="K12" i="1" s="1"/>
  <c r="L12" i="1" s="1"/>
  <c r="I12" i="1" l="1"/>
  <c r="J12" i="1" l="1"/>
  <c r="K13" i="1" s="1"/>
  <c r="L13" i="1" s="1"/>
  <c r="I13" i="1" l="1"/>
  <c r="K14" i="1" l="1"/>
  <c r="L14" i="1" s="1"/>
  <c r="I14" i="1"/>
  <c r="J13" i="1"/>
  <c r="J14" i="1" l="1"/>
  <c r="K15" i="1" s="1"/>
  <c r="L15" i="1" s="1"/>
  <c r="I15" i="1" l="1"/>
  <c r="J15" i="1" l="1"/>
  <c r="I16" i="1" s="1"/>
  <c r="K17" i="1" l="1"/>
  <c r="L17" i="1" s="1"/>
  <c r="K16" i="1"/>
  <c r="L16" i="1" s="1"/>
  <c r="J16" i="1"/>
  <c r="I17" i="1" s="1"/>
  <c r="J17" i="1" l="1"/>
  <c r="K18" i="1" s="1"/>
  <c r="L18" i="1" s="1"/>
  <c r="I18" i="1" l="1"/>
  <c r="K19" i="1" l="1"/>
  <c r="L19" i="1" s="1"/>
  <c r="J18" i="1"/>
  <c r="I19" i="1" l="1"/>
  <c r="J19" i="1" l="1"/>
  <c r="K20" i="1" s="1"/>
  <c r="L20" i="1" s="1"/>
  <c r="I20" i="1" l="1"/>
  <c r="J20" i="1" l="1"/>
  <c r="K21" i="1" s="1"/>
  <c r="L21" i="1" s="1"/>
  <c r="I21" i="1" l="1"/>
  <c r="J21" i="1" l="1"/>
  <c r="I22" i="1" s="1"/>
  <c r="K22" i="1" l="1"/>
  <c r="L22" i="1" s="1"/>
  <c r="J22" i="1"/>
  <c r="I23" i="1" s="1"/>
  <c r="K23" i="1" l="1"/>
  <c r="L23" i="1" s="1"/>
  <c r="J23" i="1"/>
  <c r="I24" i="1" s="1"/>
  <c r="K24" i="1" l="1"/>
  <c r="L24" i="1" s="1"/>
  <c r="J24" i="1"/>
  <c r="I25" i="1" s="1"/>
  <c r="K25" i="1" l="1"/>
  <c r="L25" i="1" s="1"/>
  <c r="J25" i="1"/>
  <c r="I26" i="1" s="1"/>
  <c r="K26" i="1" l="1"/>
  <c r="L26" i="1" s="1"/>
  <c r="J26" i="1"/>
  <c r="I27" i="1" s="1"/>
  <c r="K27" i="1" l="1"/>
  <c r="L27" i="1" s="1"/>
  <c r="J27" i="1"/>
  <c r="K28" i="1" s="1"/>
  <c r="L28" i="1" s="1"/>
  <c r="I28" i="1" l="1"/>
  <c r="K29" i="1" l="1"/>
  <c r="L29" i="1" s="1"/>
  <c r="J28" i="1"/>
  <c r="I29" i="1" s="1"/>
  <c r="J29" i="1" l="1"/>
  <c r="I30" i="1" s="1"/>
  <c r="K30" i="1" l="1"/>
  <c r="L30" i="1" s="1"/>
  <c r="J30" i="1"/>
  <c r="I31" i="1" s="1"/>
  <c r="K31" i="1" l="1"/>
  <c r="L31" i="1" s="1"/>
  <c r="J31" i="1"/>
  <c r="I32" i="1" s="1"/>
  <c r="K32" i="1" l="1"/>
  <c r="L32" i="1" s="1"/>
  <c r="J32" i="1"/>
  <c r="I33" i="1" s="1"/>
  <c r="K34" i="1" l="1"/>
  <c r="L34" i="1" s="1"/>
  <c r="K33" i="1"/>
  <c r="L33" i="1" s="1"/>
  <c r="J33" i="1"/>
  <c r="I34" i="1" s="1"/>
  <c r="J34" i="1" l="1"/>
  <c r="I35" i="1" s="1"/>
  <c r="K35" i="1" l="1"/>
  <c r="L35" i="1" s="1"/>
  <c r="J35" i="1"/>
  <c r="I36" i="1" s="1"/>
  <c r="K36" i="1" l="1"/>
  <c r="L36" i="1" s="1"/>
  <c r="J36" i="1"/>
  <c r="I37" i="1" s="1"/>
  <c r="K37" i="1" l="1"/>
  <c r="L37" i="1" s="1"/>
  <c r="J37" i="1"/>
  <c r="K38" i="1" s="1"/>
  <c r="L38" i="1" s="1"/>
  <c r="I38" i="1" l="1"/>
  <c r="J38" i="1" l="1"/>
  <c r="K39" i="1" s="1"/>
  <c r="L39" i="1" s="1"/>
  <c r="I39" i="1" l="1"/>
  <c r="J39" i="1"/>
  <c r="I40" i="1" s="1"/>
  <c r="K40" i="1" l="1"/>
  <c r="L40" i="1" s="1"/>
  <c r="J40" i="1"/>
  <c r="K41" i="1" s="1"/>
  <c r="L41" i="1" s="1"/>
  <c r="I41" i="1" l="1"/>
  <c r="J41" i="1" l="1"/>
  <c r="I42" i="1" s="1"/>
  <c r="K43" i="1" l="1"/>
  <c r="L43" i="1" s="1"/>
  <c r="K42" i="1"/>
  <c r="L42" i="1" s="1"/>
  <c r="J42" i="1"/>
  <c r="I43" i="1" s="1"/>
  <c r="I44" i="1"/>
  <c r="J43" i="1"/>
  <c r="K45" i="1" l="1"/>
  <c r="L45" i="1" s="1"/>
  <c r="K44" i="1"/>
  <c r="L44" i="1" s="1"/>
  <c r="J44" i="1"/>
  <c r="I45" i="1" s="1"/>
  <c r="K46" i="1" l="1"/>
  <c r="L46" i="1" s="1"/>
  <c r="I46" i="1"/>
  <c r="J45" i="1"/>
  <c r="J46" i="1" l="1"/>
  <c r="K47" i="1" s="1"/>
  <c r="L47" i="1" s="1"/>
  <c r="I47" i="1" l="1"/>
  <c r="K48" i="1" l="1"/>
  <c r="L48" i="1" s="1"/>
  <c r="I48" i="1"/>
  <c r="J47" i="1"/>
  <c r="J48" i="1" l="1"/>
  <c r="I49" i="1" s="1"/>
  <c r="K50" i="1" l="1"/>
  <c r="L50" i="1" s="1"/>
  <c r="K49" i="1"/>
  <c r="L49" i="1" s="1"/>
  <c r="J49" i="1"/>
  <c r="I50" i="1" s="1"/>
  <c r="J50" i="1" l="1"/>
  <c r="I51" i="1" s="1"/>
  <c r="K51" i="1" l="1"/>
  <c r="L51" i="1" s="1"/>
  <c r="J51" i="1"/>
  <c r="I52" i="1" s="1"/>
  <c r="K52" i="1" l="1"/>
  <c r="L52" i="1" s="1"/>
  <c r="J52" i="1"/>
  <c r="K53" i="1" s="1"/>
  <c r="L53" i="1" s="1"/>
  <c r="I53" i="1" l="1"/>
  <c r="J53" i="1" l="1"/>
  <c r="I54" i="1" s="1"/>
  <c r="K54" i="1" l="1"/>
  <c r="L54" i="1" s="1"/>
  <c r="J54" i="1"/>
  <c r="I55" i="1" s="1"/>
  <c r="J55" i="1"/>
  <c r="I56" i="1" s="1"/>
  <c r="K57" i="1" l="1"/>
  <c r="L57" i="1" s="1"/>
  <c r="K55" i="1"/>
  <c r="L55" i="1" s="1"/>
  <c r="K56" i="1"/>
  <c r="L56" i="1" s="1"/>
  <c r="J56" i="1"/>
  <c r="I57" i="1" s="1"/>
  <c r="K58" i="1" l="1"/>
  <c r="L58" i="1" s="1"/>
  <c r="I58" i="1"/>
  <c r="J57" i="1"/>
  <c r="J58" i="1" l="1"/>
  <c r="I59" i="1" s="1"/>
  <c r="K60" i="1" l="1"/>
  <c r="L60" i="1" s="1"/>
  <c r="K59" i="1"/>
  <c r="L59" i="1" s="1"/>
  <c r="J59" i="1"/>
  <c r="I60" i="1" s="1"/>
  <c r="J60" i="1" l="1"/>
  <c r="I61" i="1" s="1"/>
  <c r="K62" i="1" l="1"/>
  <c r="L62" i="1" s="1"/>
  <c r="K61" i="1"/>
  <c r="L61" i="1" s="1"/>
  <c r="J61" i="1"/>
  <c r="I62" i="1" s="1"/>
  <c r="J62" i="1" l="1"/>
  <c r="I63" i="1" s="1"/>
  <c r="K64" i="1" l="1"/>
  <c r="L64" i="1" s="1"/>
  <c r="K63" i="1"/>
  <c r="L63" i="1" s="1"/>
  <c r="J63" i="1"/>
  <c r="I64" i="1" s="1"/>
  <c r="J64" i="1" l="1"/>
  <c r="I65" i="1" s="1"/>
  <c r="K66" i="1" l="1"/>
  <c r="L66" i="1" s="1"/>
  <c r="K65" i="1"/>
  <c r="L65" i="1" s="1"/>
  <c r="J65" i="1"/>
  <c r="I66" i="1" s="1"/>
  <c r="J66" i="1" l="1"/>
  <c r="I67" i="1" s="1"/>
  <c r="K68" i="1" l="1"/>
  <c r="L68" i="1" s="1"/>
  <c r="K67" i="1"/>
  <c r="L67" i="1" s="1"/>
  <c r="J67" i="1"/>
  <c r="I68" i="1" s="1"/>
  <c r="J68" i="1" l="1"/>
  <c r="I69" i="1" s="1"/>
  <c r="K69" i="1" l="1"/>
  <c r="L69" i="1" s="1"/>
  <c r="J69" i="1"/>
  <c r="I70" i="1" s="1"/>
  <c r="K70" i="1" l="1"/>
  <c r="L70" i="1" s="1"/>
  <c r="K71" i="1"/>
  <c r="L71" i="1" s="1"/>
  <c r="J70" i="1"/>
  <c r="I71" i="1" s="1"/>
  <c r="J71" i="1" l="1"/>
  <c r="I72" i="1" s="1"/>
  <c r="K73" i="1" l="1"/>
  <c r="L73" i="1" s="1"/>
  <c r="K72" i="1"/>
  <c r="L72" i="1" s="1"/>
  <c r="J72" i="1"/>
  <c r="I73" i="1" s="1"/>
  <c r="J73" i="1" l="1"/>
  <c r="I74" i="1" s="1"/>
  <c r="K75" i="1" l="1"/>
  <c r="L75" i="1" s="1"/>
  <c r="K74" i="1"/>
  <c r="L74" i="1" s="1"/>
  <c r="J74" i="1"/>
  <c r="I75" i="1" s="1"/>
  <c r="J75" i="1" l="1"/>
  <c r="I76" i="1" s="1"/>
  <c r="K77" i="1" l="1"/>
  <c r="L77" i="1" s="1"/>
  <c r="K76" i="1"/>
  <c r="L76" i="1" s="1"/>
  <c r="J76" i="1"/>
  <c r="I77" i="1" s="1"/>
  <c r="J77" i="1" l="1"/>
  <c r="I78" i="1" s="1"/>
  <c r="K78" i="1" l="1"/>
  <c r="L78" i="1" s="1"/>
  <c r="J78" i="1"/>
  <c r="I79" i="1" s="1"/>
  <c r="K79" i="1" l="1"/>
  <c r="L79" i="1" s="1"/>
  <c r="K80" i="1"/>
  <c r="L80" i="1" s="1"/>
  <c r="J79" i="1"/>
  <c r="I80" i="1" s="1"/>
  <c r="J80" i="1" l="1"/>
  <c r="I81" i="1" s="1"/>
  <c r="K82" i="1" l="1"/>
  <c r="L82" i="1" s="1"/>
  <c r="K81" i="1"/>
  <c r="L81" i="1" s="1"/>
  <c r="J81" i="1"/>
  <c r="I82" i="1" s="1"/>
  <c r="J82" i="1" l="1"/>
  <c r="I83" i="1" s="1"/>
  <c r="K83" i="1" l="1"/>
  <c r="L83" i="1" s="1"/>
  <c r="J83" i="1"/>
  <c r="I84" i="1" s="1"/>
  <c r="K84" i="1" l="1"/>
  <c r="L84" i="1" s="1"/>
  <c r="J84" i="1"/>
  <c r="I85" i="1" s="1"/>
  <c r="K85" i="1" l="1"/>
  <c r="L85" i="1" s="1"/>
  <c r="J85" i="1"/>
  <c r="I86" i="1" s="1"/>
  <c r="K86" i="1" l="1"/>
  <c r="L86" i="1" s="1"/>
  <c r="J86" i="1"/>
  <c r="I87" i="1" s="1"/>
  <c r="K87" i="1" l="1"/>
  <c r="L87" i="1" s="1"/>
  <c r="J87" i="1"/>
  <c r="I88" i="1" s="1"/>
  <c r="K88" i="1" l="1"/>
  <c r="L88" i="1" s="1"/>
  <c r="J88" i="1"/>
  <c r="I89" i="1" s="1"/>
  <c r="K89" i="1" l="1"/>
  <c r="L89" i="1" s="1"/>
  <c r="J89" i="1"/>
  <c r="I90" i="1" s="1"/>
  <c r="K90" i="1" l="1"/>
  <c r="L90" i="1" s="1"/>
  <c r="J90" i="1"/>
  <c r="I91" i="1" s="1"/>
  <c r="K91" i="1" l="1"/>
  <c r="L91" i="1" s="1"/>
  <c r="J91" i="1"/>
  <c r="I92" i="1" s="1"/>
  <c r="K92" i="1" l="1"/>
  <c r="L92" i="1" s="1"/>
  <c r="J92" i="1"/>
  <c r="I93" i="1" s="1"/>
  <c r="K93" i="1" l="1"/>
  <c r="L93" i="1" s="1"/>
  <c r="J93" i="1"/>
  <c r="I94" i="1" s="1"/>
  <c r="K94" i="1" l="1"/>
  <c r="L94" i="1" s="1"/>
  <c r="J94" i="1"/>
  <c r="I95" i="1" s="1"/>
  <c r="K96" i="1" l="1"/>
  <c r="L96" i="1" s="1"/>
  <c r="K95" i="1"/>
  <c r="L95" i="1" s="1"/>
  <c r="J95" i="1"/>
  <c r="I96" i="1" s="1"/>
  <c r="J96" i="1" l="1"/>
  <c r="I97" i="1" s="1"/>
  <c r="K97" i="1" l="1"/>
  <c r="L97" i="1" s="1"/>
  <c r="J97" i="1"/>
  <c r="I98" i="1" s="1"/>
  <c r="K98" i="1" l="1"/>
  <c r="L98" i="1" s="1"/>
  <c r="J98" i="1"/>
  <c r="I99" i="1" s="1"/>
  <c r="K99" i="1" l="1"/>
  <c r="L99" i="1" s="1"/>
  <c r="J99" i="1"/>
  <c r="I100" i="1" s="1"/>
  <c r="K100" i="1" l="1"/>
  <c r="L100" i="1" s="1"/>
  <c r="J100" i="1"/>
  <c r="I101" i="1" s="1"/>
  <c r="K101" i="1" l="1"/>
  <c r="L101" i="1" s="1"/>
  <c r="J101" i="1"/>
  <c r="I102" i="1" s="1"/>
  <c r="K102" i="1" l="1"/>
  <c r="L102" i="1" s="1"/>
  <c r="J102" i="1"/>
  <c r="I103" i="1" s="1"/>
  <c r="K103" i="1" l="1"/>
  <c r="L103" i="1" s="1"/>
  <c r="J103" i="1"/>
  <c r="I104" i="1" s="1"/>
  <c r="K104" i="1" l="1"/>
  <c r="L104" i="1" s="1"/>
  <c r="J104" i="1"/>
  <c r="I105" i="1" s="1"/>
  <c r="K105" i="1" l="1"/>
  <c r="L105" i="1" s="1"/>
  <c r="J105" i="1"/>
  <c r="I106" i="1" s="1"/>
  <c r="K106" i="1" l="1"/>
  <c r="L106" i="1" s="1"/>
  <c r="J106" i="1"/>
  <c r="I107" i="1" s="1"/>
  <c r="K107" i="1" l="1"/>
  <c r="L107" i="1" s="1"/>
  <c r="J107" i="1"/>
  <c r="I108" i="1" s="1"/>
  <c r="K108" i="1" l="1"/>
  <c r="L108" i="1" s="1"/>
  <c r="J108" i="1"/>
  <c r="I109" i="1" s="1"/>
  <c r="K109" i="1" l="1"/>
  <c r="L109" i="1" s="1"/>
  <c r="J109" i="1"/>
  <c r="I110" i="1" s="1"/>
  <c r="K110" i="1" l="1"/>
  <c r="L110" i="1" s="1"/>
  <c r="J110" i="1"/>
  <c r="I111" i="1" s="1"/>
  <c r="K111" i="1" l="1"/>
  <c r="L111" i="1" s="1"/>
  <c r="J111" i="1"/>
  <c r="I112" i="1" s="1"/>
  <c r="K112" i="1" l="1"/>
  <c r="L112" i="1" s="1"/>
  <c r="J112" i="1"/>
  <c r="I113" i="1" s="1"/>
  <c r="K113" i="1" l="1"/>
  <c r="L113" i="1" s="1"/>
  <c r="J113" i="1"/>
  <c r="I114" i="1" s="1"/>
  <c r="K114" i="1" l="1"/>
  <c r="L114" i="1" s="1"/>
  <c r="J114" i="1"/>
  <c r="I115" i="1" s="1"/>
  <c r="K115" i="1" l="1"/>
  <c r="L115" i="1" s="1"/>
  <c r="J115" i="1"/>
  <c r="I116" i="1" s="1"/>
  <c r="K116" i="1" l="1"/>
  <c r="L116" i="1" s="1"/>
  <c r="J116" i="1"/>
  <c r="I117" i="1" s="1"/>
  <c r="K117" i="1" l="1"/>
  <c r="L117" i="1" s="1"/>
  <c r="J117" i="1"/>
  <c r="I118" i="1" s="1"/>
  <c r="K118" i="1" l="1"/>
  <c r="L118" i="1" s="1"/>
  <c r="J118" i="1"/>
  <c r="I119" i="1" s="1"/>
  <c r="K119" i="1" l="1"/>
  <c r="L119" i="1" s="1"/>
  <c r="J119" i="1"/>
  <c r="I120" i="1" s="1"/>
  <c r="K120" i="1" l="1"/>
  <c r="L120" i="1" s="1"/>
  <c r="J120" i="1"/>
  <c r="I121" i="1" s="1"/>
  <c r="K121" i="1" l="1"/>
  <c r="L121" i="1" s="1"/>
  <c r="K122" i="1"/>
  <c r="L122" i="1" s="1"/>
  <c r="J121" i="1"/>
  <c r="I122" i="1" s="1"/>
  <c r="J122" i="1" l="1"/>
  <c r="I123" i="1" s="1"/>
  <c r="J123" i="1" s="1"/>
  <c r="K123" i="1" l="1"/>
  <c r="L123" i="1" s="1"/>
</calcChain>
</file>

<file path=xl/sharedStrings.xml><?xml version="1.0" encoding="utf-8"?>
<sst xmlns="http://schemas.openxmlformats.org/spreadsheetml/2006/main" count="143" uniqueCount="143">
  <si>
    <t>alpha=</t>
  </si>
  <si>
    <t>beta=</t>
  </si>
  <si>
    <t>Holts Trends</t>
  </si>
  <si>
    <t>Lt</t>
  </si>
  <si>
    <t>Tt</t>
  </si>
  <si>
    <t>errorHolts</t>
  </si>
  <si>
    <t>Months</t>
  </si>
  <si>
    <t>Robberies</t>
  </si>
  <si>
    <t>Naive</t>
  </si>
  <si>
    <t>error(ME)</t>
  </si>
  <si>
    <t>abs_error(MAE)</t>
  </si>
  <si>
    <t>error(MSE)</t>
  </si>
  <si>
    <t>error(MPE)</t>
  </si>
  <si>
    <t>error(MAPE)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</si>
  <si>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</si>
  <si>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</si>
  <si>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</si>
  <si>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</si>
  <si>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</si>
  <si>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</si>
  <si>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</si>
  <si>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</si>
  <si>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</si>
  <si>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</si>
  <si>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</si>
  <si>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</si>
  <si>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</si>
  <si>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</si>
  <si>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</si>
  <si>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</si>
  <si>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</si>
  <si>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</si>
  <si>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</si>
  <si>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</si>
  <si>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</si>
  <si>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</si>
  <si>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</si>
  <si>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</si>
  <si>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</si>
  <si>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</si>
  <si>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</si>
  <si>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</si>
  <si>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</si>
  <si>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</si>
  <si>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</si>
  <si>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</si>
  <si>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</si>
  <si>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</si>
  <si>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</si>
  <si>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</si>
  <si>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</si>
  <si>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</si>
  <si>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</si>
  <si>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</si>
  <si>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</si>
  <si>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</si>
  <si>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</si>
  <si>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</si>
  <si>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</si>
  <si>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</si>
  <si>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</si>
  <si>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</si>
  <si>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</si>
  <si>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</si>
  <si>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</si>
  <si>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</si>
  <si>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</si>
  <si>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</si>
  <si>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</si>
  <si>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</si>
  <si>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</si>
  <si>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</si>
  <si>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</si>
  <si>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</si>
  <si>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</si>
  <si>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</si>
  <si>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</si>
  <si>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</si>
  <si>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</si>
  <si>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</si>
  <si>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</si>
  <si>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</si>
  <si>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</si>
  <si>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</si>
  <si>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</si>
  <si>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</si>
  <si>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</si>
  <si>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</si>
  <si>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</si>
  <si>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</si>
  <si>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</si>
  <si>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</si>
  <si>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</si>
  <si>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</si>
  <si>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</si>
  <si>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</si>
  <si>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</si>
  <si>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</si>
  <si>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</si>
  <si>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</si>
  <si>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</si>
  <si>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</si>
  <si>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</si>
  <si>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</si>
  <si>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</si>
  <si>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</si>
  <si>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</si>
  <si>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</si>
  <si>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</si>
  <si>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</si>
  <si>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</si>
  <si>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</si>
  <si>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</si>
  <si>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</si>
  <si>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</si>
  <si>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</si>
  <si>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</si>
  <si>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</si>
  <si>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</si>
  <si>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</si>
  <si>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</si>
  <si>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</si>
  <si>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</si>
  <si>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</si>
  <si>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</si>
  <si>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</si>
  <si>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</si>
  <si>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</si>
  <si>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</si>
  <si>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</si>
  <si>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</si>
  <si>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</si>
  <si>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TOPLAM</t>
  </si>
  <si>
    <t>&lt;-MAPE</t>
  </si>
  <si>
    <t>Basit Tahmin</t>
  </si>
  <si>
    <t>ME</t>
  </si>
  <si>
    <t>MAE</t>
  </si>
  <si>
    <t>MSE</t>
  </si>
  <si>
    <t>MPE</t>
  </si>
  <si>
    <t>MAPE</t>
  </si>
  <si>
    <t>Yt+1(Ft)</t>
  </si>
  <si>
    <t>HOLT'S TRENDS METHOD</t>
  </si>
  <si>
    <t>*YORUM: Bizim mape 10&lt;mape&lt;20 arasında oldugu için model tahmınıne iyi diyoruz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</si>
</sst>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0" fontId="2" fillId="4" borderId="0" xfId="0" applyFont="1" applyFill="1"/>
    <xf numFmtId="0" fontId="0" fillId="0" borderId="1" xfId="0" applyBorder="1"/>
    <xf numFmtId="0" fontId="2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2" fillId="3" borderId="1" xfId="0" applyFont="1" applyFill="1" applyBorder="1"/>
    <xf numFmtId="0" fontId="2" fillId="5" borderId="2" xfId="0" applyFont="1" applyFill="1" applyBorder="1"/>
    <xf numFmtId="0" fontId="0" fillId="5" borderId="2" xfId="0" applyFill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1" xfId="0" applyFont="1" applyBorder="1"/>
    <xf numFmtId="165" fontId="0" fillId="6" borderId="1" xfId="0" applyNumberFormat="1" applyFill="1" applyBorder="1"/>
    <xf numFmtId="0" fontId="0" fillId="0" borderId="3" xfId="0" applyBorder="1"/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5</xdr:row>
      <xdr:rowOff>85725</xdr:rowOff>
    </xdr:from>
    <xdr:to>
      <xdr:col>23</xdr:col>
      <xdr:colOff>29884</xdr:colOff>
      <xdr:row>16</xdr:row>
      <xdr:rowOff>104775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A134E8F1-FC91-0BB6-5331-4A067CFC3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2300" y="1038225"/>
          <a:ext cx="5459134" cy="2114550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17</xdr:row>
      <xdr:rowOff>76199</xdr:rowOff>
    </xdr:from>
    <xdr:to>
      <xdr:col>21</xdr:col>
      <xdr:colOff>272821</xdr:colOff>
      <xdr:row>23</xdr:row>
      <xdr:rowOff>47624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3B0EE0A-5715-AEED-62CD-F42F7F3DE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0025" y="3314699"/>
          <a:ext cx="3635146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75D4-F971-4AAC-88D4-0B868D37F010}">
  <dimension ref="A1:U320"/>
  <sheetViews>
    <sheetView tabSelected="1" workbookViewId="0">
      <selection activeCell="Q133" sqref="Q133"/>
    </sheetView>
  </sheetViews>
  <sheetFormatPr defaultRowHeight="15" x14ac:dyDescent="0.25"/>
  <cols>
    <col min="2" max="2" width="10" bestFit="1" customWidth="1"/>
    <col min="3" max="3" width="15.140625" customWidth="1"/>
    <col min="4" max="4" width="12" bestFit="1" customWidth="1"/>
    <col min="5" max="5" width="15" bestFit="1" customWidth="1"/>
    <col min="6" max="6" width="12" bestFit="1" customWidth="1"/>
    <col min="7" max="7" width="14.42578125" bestFit="1" customWidth="1"/>
    <col min="8" max="8" width="14.7109375" bestFit="1" customWidth="1"/>
    <col min="9" max="10" width="9.140625" style="6"/>
    <col min="11" max="11" width="11.140625" style="6" customWidth="1"/>
    <col min="12" max="12" width="14.42578125" style="6" customWidth="1"/>
  </cols>
  <sheetData>
    <row r="1" spans="1:21" x14ac:dyDescent="0.25">
      <c r="I1" s="6" t="s">
        <v>0</v>
      </c>
      <c r="J1" s="10">
        <v>0.4</v>
      </c>
    </row>
    <row r="2" spans="1:21" x14ac:dyDescent="0.25">
      <c r="J2" s="6" t="s">
        <v>1</v>
      </c>
      <c r="K2" s="10">
        <v>0.5</v>
      </c>
      <c r="P2" s="19" t="s">
        <v>141</v>
      </c>
      <c r="Q2" s="19"/>
      <c r="R2" s="19"/>
      <c r="S2" s="19"/>
      <c r="T2" s="19"/>
      <c r="U2" s="19"/>
    </row>
    <row r="3" spans="1:21" x14ac:dyDescent="0.25">
      <c r="I3" s="18" t="s">
        <v>2</v>
      </c>
      <c r="J3" s="18"/>
      <c r="K3" s="18"/>
      <c r="L3" s="18"/>
      <c r="P3" s="19"/>
      <c r="Q3" s="19"/>
      <c r="R3" s="19"/>
      <c r="S3" s="19"/>
      <c r="T3" s="19"/>
      <c r="U3" s="19"/>
    </row>
    <row r="4" spans="1:21" x14ac:dyDescent="0.25">
      <c r="I4" s="10" t="s">
        <v>3</v>
      </c>
      <c r="J4" s="10" t="s">
        <v>4</v>
      </c>
      <c r="K4" s="10" t="s">
        <v>140</v>
      </c>
      <c r="L4" s="10" t="s">
        <v>5</v>
      </c>
      <c r="P4" s="19"/>
      <c r="Q4" s="19"/>
      <c r="R4" s="19"/>
      <c r="S4" s="19"/>
      <c r="T4" s="19"/>
      <c r="U4" s="19"/>
    </row>
    <row r="5" spans="1:21" x14ac:dyDescent="0.25">
      <c r="A5" s="1" t="s">
        <v>6</v>
      </c>
      <c r="B5" s="1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P5" s="19"/>
      <c r="Q5" s="19"/>
      <c r="R5" s="19"/>
      <c r="S5" s="19"/>
      <c r="T5" s="19"/>
      <c r="U5" s="19"/>
    </row>
    <row r="6" spans="1:21" x14ac:dyDescent="0.25">
      <c r="A6" t="s">
        <v>14</v>
      </c>
      <c r="B6">
        <v>41</v>
      </c>
    </row>
    <row r="7" spans="1:21" x14ac:dyDescent="0.25">
      <c r="A7" t="s">
        <v>15</v>
      </c>
      <c r="B7">
        <v>39</v>
      </c>
      <c r="C7">
        <v>41</v>
      </c>
      <c r="D7">
        <f>B7-C7</f>
        <v>-2</v>
      </c>
      <c r="E7">
        <f>ABS(D7)</f>
        <v>2</v>
      </c>
      <c r="F7">
        <f>E7^2</f>
        <v>4</v>
      </c>
      <c r="G7" s="3">
        <f>D7*100/B7</f>
        <v>-5.1282051282051286</v>
      </c>
      <c r="H7" s="4">
        <f>E7*100/B7</f>
        <v>5.1282051282051286</v>
      </c>
      <c r="I7" s="13">
        <f>B7</f>
        <v>39</v>
      </c>
      <c r="J7" s="13">
        <f>B7-B6</f>
        <v>-2</v>
      </c>
    </row>
    <row r="8" spans="1:21" x14ac:dyDescent="0.25">
      <c r="A8" t="s">
        <v>16</v>
      </c>
      <c r="B8">
        <v>50</v>
      </c>
      <c r="C8">
        <v>39</v>
      </c>
      <c r="D8">
        <f>B8-C8</f>
        <v>11</v>
      </c>
      <c r="E8">
        <f t="shared" ref="E8:E71" si="0">ABS(D8)</f>
        <v>11</v>
      </c>
      <c r="F8">
        <f t="shared" ref="F8:F71" si="1">E8^2</f>
        <v>121</v>
      </c>
      <c r="G8" s="3">
        <f t="shared" ref="G8:G71" si="2">D8*100/B8</f>
        <v>22</v>
      </c>
      <c r="H8" s="4">
        <f t="shared" ref="H8:H71" si="3">E8*100/B8</f>
        <v>22</v>
      </c>
      <c r="I8" s="6">
        <f>$J$1*B8+(1-$J$1)*(I7+J7)</f>
        <v>42.2</v>
      </c>
      <c r="J8" s="6">
        <f>$K$2*(I8-I7)+(1-$K$2)*J7</f>
        <v>0.60000000000000142</v>
      </c>
      <c r="K8" s="13">
        <f>I7+J7</f>
        <v>37</v>
      </c>
      <c r="L8" s="14">
        <f>ABS(B8-K8)/B8</f>
        <v>0.26</v>
      </c>
    </row>
    <row r="9" spans="1:21" x14ac:dyDescent="0.25">
      <c r="A9" t="s">
        <v>17</v>
      </c>
      <c r="B9">
        <v>40</v>
      </c>
      <c r="C9">
        <v>50</v>
      </c>
      <c r="D9">
        <f t="shared" ref="D8:D71" si="4">B9-C9</f>
        <v>-10</v>
      </c>
      <c r="E9">
        <f t="shared" si="0"/>
        <v>10</v>
      </c>
      <c r="F9">
        <f t="shared" si="1"/>
        <v>100</v>
      </c>
      <c r="G9" s="3">
        <f t="shared" si="2"/>
        <v>-25</v>
      </c>
      <c r="H9" s="4">
        <f t="shared" si="3"/>
        <v>25</v>
      </c>
      <c r="I9" s="6">
        <f t="shared" ref="I9:I72" si="5">$J$1*B9+(1-$J$1)*(I8+J8)</f>
        <v>41.680000000000007</v>
      </c>
      <c r="J9" s="6">
        <f t="shared" ref="J9:J72" si="6">$K$2*(I9-I8)+(1-$K$2)*J8</f>
        <v>4.00000000000027E-2</v>
      </c>
      <c r="K9" s="15">
        <f t="shared" ref="K9:K72" si="7">I8+J8</f>
        <v>42.800000000000004</v>
      </c>
      <c r="L9" s="14">
        <f t="shared" ref="L9:L72" si="8">ABS(B9-K9)/B9</f>
        <v>7.0000000000000104E-2</v>
      </c>
    </row>
    <row r="10" spans="1:21" x14ac:dyDescent="0.25">
      <c r="A10" t="s">
        <v>18</v>
      </c>
      <c r="B10">
        <v>43</v>
      </c>
      <c r="C10">
        <v>40</v>
      </c>
      <c r="D10">
        <f t="shared" si="4"/>
        <v>3</v>
      </c>
      <c r="E10">
        <f t="shared" si="0"/>
        <v>3</v>
      </c>
      <c r="F10">
        <f t="shared" si="1"/>
        <v>9</v>
      </c>
      <c r="G10" s="3">
        <f t="shared" si="2"/>
        <v>6.9767441860465116</v>
      </c>
      <c r="H10" s="4">
        <f t="shared" si="3"/>
        <v>6.9767441860465116</v>
      </c>
      <c r="I10" s="6">
        <f t="shared" si="5"/>
        <v>42.232000000000006</v>
      </c>
      <c r="J10" s="6">
        <f t="shared" si="6"/>
        <v>0.29600000000000115</v>
      </c>
      <c r="K10" s="15">
        <f t="shared" si="7"/>
        <v>41.720000000000013</v>
      </c>
      <c r="L10" s="14">
        <f t="shared" si="8"/>
        <v>2.9767441860464813E-2</v>
      </c>
    </row>
    <row r="11" spans="1:21" x14ac:dyDescent="0.25">
      <c r="A11" t="s">
        <v>19</v>
      </c>
      <c r="B11">
        <v>38</v>
      </c>
      <c r="C11">
        <v>43</v>
      </c>
      <c r="D11">
        <f t="shared" si="4"/>
        <v>-5</v>
      </c>
      <c r="E11">
        <f t="shared" si="0"/>
        <v>5</v>
      </c>
      <c r="F11">
        <f t="shared" si="1"/>
        <v>25</v>
      </c>
      <c r="G11" s="3">
        <f t="shared" si="2"/>
        <v>-13.157894736842104</v>
      </c>
      <c r="H11" s="4">
        <f t="shared" si="3"/>
        <v>13.157894736842104</v>
      </c>
      <c r="I11" s="6">
        <f t="shared" si="5"/>
        <v>40.716800000000006</v>
      </c>
      <c r="J11" s="6">
        <f t="shared" si="6"/>
        <v>-0.60959999999999948</v>
      </c>
      <c r="K11" s="15">
        <f t="shared" si="7"/>
        <v>42.528000000000006</v>
      </c>
      <c r="L11" s="14">
        <f t="shared" si="8"/>
        <v>0.11915789473684225</v>
      </c>
    </row>
    <row r="12" spans="1:21" x14ac:dyDescent="0.25">
      <c r="A12" t="s">
        <v>20</v>
      </c>
      <c r="B12">
        <v>44</v>
      </c>
      <c r="C12">
        <v>38</v>
      </c>
      <c r="D12">
        <f t="shared" si="4"/>
        <v>6</v>
      </c>
      <c r="E12">
        <f t="shared" si="0"/>
        <v>6</v>
      </c>
      <c r="F12">
        <f t="shared" si="1"/>
        <v>36</v>
      </c>
      <c r="G12" s="3">
        <f t="shared" si="2"/>
        <v>13.636363636363637</v>
      </c>
      <c r="H12" s="4">
        <f t="shared" si="3"/>
        <v>13.636363636363637</v>
      </c>
      <c r="I12" s="6">
        <f t="shared" si="5"/>
        <v>41.664320000000004</v>
      </c>
      <c r="J12" s="6">
        <f t="shared" si="6"/>
        <v>0.16895999999999889</v>
      </c>
      <c r="K12" s="15">
        <f t="shared" si="7"/>
        <v>40.107200000000006</v>
      </c>
      <c r="L12" s="14">
        <f t="shared" si="8"/>
        <v>8.8472727272727134E-2</v>
      </c>
    </row>
    <row r="13" spans="1:21" x14ac:dyDescent="0.25">
      <c r="A13" t="s">
        <v>21</v>
      </c>
      <c r="B13">
        <v>35</v>
      </c>
      <c r="C13">
        <v>44</v>
      </c>
      <c r="D13">
        <f t="shared" si="4"/>
        <v>-9</v>
      </c>
      <c r="E13">
        <f t="shared" si="0"/>
        <v>9</v>
      </c>
      <c r="F13">
        <f t="shared" si="1"/>
        <v>81</v>
      </c>
      <c r="G13" s="3">
        <f t="shared" si="2"/>
        <v>-25.714285714285715</v>
      </c>
      <c r="H13" s="4">
        <f t="shared" si="3"/>
        <v>25.714285714285715</v>
      </c>
      <c r="I13" s="6">
        <f t="shared" si="5"/>
        <v>39.099968000000004</v>
      </c>
      <c r="J13" s="6">
        <f t="shared" si="6"/>
        <v>-1.1976960000000003</v>
      </c>
      <c r="K13" s="15">
        <f t="shared" si="7"/>
        <v>41.833280000000002</v>
      </c>
      <c r="L13" s="14">
        <f t="shared" si="8"/>
        <v>0.19523657142857148</v>
      </c>
    </row>
    <row r="14" spans="1:21" x14ac:dyDescent="0.25">
      <c r="A14" t="s">
        <v>22</v>
      </c>
      <c r="B14">
        <v>39</v>
      </c>
      <c r="C14">
        <v>35</v>
      </c>
      <c r="D14">
        <f t="shared" si="4"/>
        <v>4</v>
      </c>
      <c r="E14">
        <f t="shared" si="0"/>
        <v>4</v>
      </c>
      <c r="F14">
        <f t="shared" si="1"/>
        <v>16</v>
      </c>
      <c r="G14" s="3">
        <f t="shared" si="2"/>
        <v>10.256410256410257</v>
      </c>
      <c r="H14" s="4">
        <f t="shared" si="3"/>
        <v>10.256410256410257</v>
      </c>
      <c r="I14" s="6">
        <f t="shared" si="5"/>
        <v>38.341363200000004</v>
      </c>
      <c r="J14" s="6">
        <f t="shared" si="6"/>
        <v>-0.97815040000000042</v>
      </c>
      <c r="K14" s="15">
        <f t="shared" si="7"/>
        <v>37.902272000000004</v>
      </c>
      <c r="L14" s="14">
        <f t="shared" si="8"/>
        <v>2.8146871794871704E-2</v>
      </c>
    </row>
    <row r="15" spans="1:21" x14ac:dyDescent="0.25">
      <c r="A15" t="s">
        <v>23</v>
      </c>
      <c r="B15">
        <v>35</v>
      </c>
      <c r="C15">
        <v>39</v>
      </c>
      <c r="D15">
        <f t="shared" si="4"/>
        <v>-4</v>
      </c>
      <c r="E15">
        <f t="shared" si="0"/>
        <v>4</v>
      </c>
      <c r="F15">
        <f t="shared" si="1"/>
        <v>16</v>
      </c>
      <c r="G15" s="3">
        <f t="shared" si="2"/>
        <v>-11.428571428571429</v>
      </c>
      <c r="H15" s="4">
        <f t="shared" si="3"/>
        <v>11.428571428571429</v>
      </c>
      <c r="I15" s="6">
        <f t="shared" si="5"/>
        <v>36.417927680000005</v>
      </c>
      <c r="J15" s="6">
        <f t="shared" si="6"/>
        <v>-1.4507929599999994</v>
      </c>
      <c r="K15" s="15">
        <f t="shared" si="7"/>
        <v>37.363212800000007</v>
      </c>
      <c r="L15" s="14">
        <f t="shared" si="8"/>
        <v>6.7520365714285907E-2</v>
      </c>
    </row>
    <row r="16" spans="1:21" x14ac:dyDescent="0.25">
      <c r="A16" t="s">
        <v>24</v>
      </c>
      <c r="B16">
        <v>29</v>
      </c>
      <c r="C16">
        <v>35</v>
      </c>
      <c r="D16">
        <f t="shared" si="4"/>
        <v>-6</v>
      </c>
      <c r="E16">
        <f t="shared" si="0"/>
        <v>6</v>
      </c>
      <c r="F16">
        <f t="shared" si="1"/>
        <v>36</v>
      </c>
      <c r="G16" s="3">
        <f t="shared" si="2"/>
        <v>-20.689655172413794</v>
      </c>
      <c r="H16" s="4">
        <f t="shared" si="3"/>
        <v>20.689655172413794</v>
      </c>
      <c r="I16" s="6">
        <f t="shared" si="5"/>
        <v>32.580280832</v>
      </c>
      <c r="J16" s="6">
        <f t="shared" si="6"/>
        <v>-2.6442199040000025</v>
      </c>
      <c r="K16" s="15">
        <f t="shared" si="7"/>
        <v>34.967134720000004</v>
      </c>
      <c r="L16" s="14">
        <f t="shared" si="8"/>
        <v>0.20576326620689669</v>
      </c>
    </row>
    <row r="17" spans="1:12" x14ac:dyDescent="0.25">
      <c r="A17" t="s">
        <v>25</v>
      </c>
      <c r="B17">
        <v>49</v>
      </c>
      <c r="C17">
        <v>29</v>
      </c>
      <c r="D17">
        <f t="shared" si="4"/>
        <v>20</v>
      </c>
      <c r="E17">
        <f t="shared" si="0"/>
        <v>20</v>
      </c>
      <c r="F17">
        <f t="shared" si="1"/>
        <v>400</v>
      </c>
      <c r="G17" s="3">
        <f t="shared" si="2"/>
        <v>40.816326530612244</v>
      </c>
      <c r="H17" s="4">
        <f t="shared" si="3"/>
        <v>40.816326530612244</v>
      </c>
      <c r="I17" s="6">
        <f t="shared" si="5"/>
        <v>37.561636556799996</v>
      </c>
      <c r="J17" s="6">
        <f t="shared" si="6"/>
        <v>1.1685679103999971</v>
      </c>
      <c r="K17" s="15">
        <f t="shared" si="7"/>
        <v>29.936060927999996</v>
      </c>
      <c r="L17" s="14">
        <f t="shared" si="8"/>
        <v>0.38905998106122458</v>
      </c>
    </row>
    <row r="18" spans="1:12" x14ac:dyDescent="0.25">
      <c r="A18" t="s">
        <v>26</v>
      </c>
      <c r="B18">
        <v>50</v>
      </c>
      <c r="C18">
        <v>49</v>
      </c>
      <c r="D18">
        <f t="shared" si="4"/>
        <v>1</v>
      </c>
      <c r="E18">
        <f t="shared" si="0"/>
        <v>1</v>
      </c>
      <c r="F18">
        <f t="shared" si="1"/>
        <v>1</v>
      </c>
      <c r="G18" s="3">
        <f t="shared" si="2"/>
        <v>2</v>
      </c>
      <c r="H18" s="4">
        <f t="shared" si="3"/>
        <v>2</v>
      </c>
      <c r="I18" s="6">
        <f t="shared" si="5"/>
        <v>43.238122680319997</v>
      </c>
      <c r="J18" s="6">
        <f t="shared" si="6"/>
        <v>3.4225270169599984</v>
      </c>
      <c r="K18" s="15">
        <f t="shared" si="7"/>
        <v>38.730204467199997</v>
      </c>
      <c r="L18" s="14">
        <f>ABS(B18-K18)/B18</f>
        <v>0.22539591065600006</v>
      </c>
    </row>
    <row r="19" spans="1:12" x14ac:dyDescent="0.25">
      <c r="A19" t="s">
        <v>27</v>
      </c>
      <c r="B19">
        <v>59</v>
      </c>
      <c r="C19">
        <v>50</v>
      </c>
      <c r="D19">
        <f t="shared" si="4"/>
        <v>9</v>
      </c>
      <c r="E19">
        <f t="shared" si="0"/>
        <v>9</v>
      </c>
      <c r="F19">
        <f t="shared" si="1"/>
        <v>81</v>
      </c>
      <c r="G19" s="3">
        <f t="shared" si="2"/>
        <v>15.254237288135593</v>
      </c>
      <c r="H19" s="4">
        <f t="shared" si="3"/>
        <v>15.254237288135593</v>
      </c>
      <c r="I19" s="6">
        <f t="shared" si="5"/>
        <v>51.596389818367996</v>
      </c>
      <c r="J19" s="6">
        <f t="shared" si="6"/>
        <v>5.8903970775039989</v>
      </c>
      <c r="K19" s="15">
        <f t="shared" si="7"/>
        <v>46.660649697279993</v>
      </c>
      <c r="L19" s="14">
        <f t="shared" si="8"/>
        <v>0.20914153055457638</v>
      </c>
    </row>
    <row r="20" spans="1:12" x14ac:dyDescent="0.25">
      <c r="A20" t="s">
        <v>28</v>
      </c>
      <c r="B20">
        <v>63</v>
      </c>
      <c r="C20">
        <v>59</v>
      </c>
      <c r="D20">
        <f t="shared" si="4"/>
        <v>4</v>
      </c>
      <c r="E20">
        <f t="shared" si="0"/>
        <v>4</v>
      </c>
      <c r="F20">
        <f t="shared" si="1"/>
        <v>16</v>
      </c>
      <c r="G20" s="3">
        <f t="shared" si="2"/>
        <v>6.3492063492063489</v>
      </c>
      <c r="H20" s="4">
        <f t="shared" si="3"/>
        <v>6.3492063492063489</v>
      </c>
      <c r="I20" s="6">
        <f t="shared" si="5"/>
        <v>59.692072137523198</v>
      </c>
      <c r="J20" s="6">
        <f t="shared" si="6"/>
        <v>6.9930396983295999</v>
      </c>
      <c r="K20" s="15">
        <f t="shared" si="7"/>
        <v>57.486786895871994</v>
      </c>
      <c r="L20" s="14">
        <f t="shared" si="8"/>
        <v>8.7511319113142957E-2</v>
      </c>
    </row>
    <row r="21" spans="1:12" x14ac:dyDescent="0.25">
      <c r="A21" t="s">
        <v>29</v>
      </c>
      <c r="B21">
        <v>32</v>
      </c>
      <c r="C21">
        <v>63</v>
      </c>
      <c r="D21">
        <f t="shared" si="4"/>
        <v>-31</v>
      </c>
      <c r="E21">
        <f t="shared" si="0"/>
        <v>31</v>
      </c>
      <c r="F21">
        <f t="shared" si="1"/>
        <v>961</v>
      </c>
      <c r="G21" s="3">
        <f t="shared" si="2"/>
        <v>-96.875</v>
      </c>
      <c r="H21" s="4">
        <f t="shared" si="3"/>
        <v>96.875</v>
      </c>
      <c r="I21" s="6">
        <f t="shared" si="5"/>
        <v>52.811067101511682</v>
      </c>
      <c r="J21" s="6">
        <f t="shared" si="6"/>
        <v>5.6017331159042172E-2</v>
      </c>
      <c r="K21" s="15">
        <f t="shared" si="7"/>
        <v>66.685111835852794</v>
      </c>
      <c r="L21" s="14">
        <f t="shared" si="8"/>
        <v>1.0839097448703998</v>
      </c>
    </row>
    <row r="22" spans="1:12" x14ac:dyDescent="0.25">
      <c r="A22" t="s">
        <v>30</v>
      </c>
      <c r="B22">
        <v>39</v>
      </c>
      <c r="C22">
        <v>32</v>
      </c>
      <c r="D22">
        <f t="shared" si="4"/>
        <v>7</v>
      </c>
      <c r="E22">
        <f t="shared" si="0"/>
        <v>7</v>
      </c>
      <c r="F22">
        <f t="shared" si="1"/>
        <v>49</v>
      </c>
      <c r="G22" s="3">
        <f t="shared" si="2"/>
        <v>17.948717948717949</v>
      </c>
      <c r="H22" s="4">
        <f t="shared" si="3"/>
        <v>17.948717948717949</v>
      </c>
      <c r="I22" s="6">
        <f t="shared" si="5"/>
        <v>47.320250659602436</v>
      </c>
      <c r="J22" s="6">
        <f t="shared" si="6"/>
        <v>-2.7173995553751018</v>
      </c>
      <c r="K22" s="15">
        <f t="shared" si="7"/>
        <v>52.867084432670723</v>
      </c>
      <c r="L22" s="14">
        <f t="shared" si="8"/>
        <v>0.35556626750437748</v>
      </c>
    </row>
    <row r="23" spans="1:12" x14ac:dyDescent="0.25">
      <c r="A23" t="s">
        <v>31</v>
      </c>
      <c r="B23">
        <v>47</v>
      </c>
      <c r="C23">
        <v>39</v>
      </c>
      <c r="D23">
        <f t="shared" si="4"/>
        <v>8</v>
      </c>
      <c r="E23">
        <f t="shared" si="0"/>
        <v>8</v>
      </c>
      <c r="F23">
        <f t="shared" si="1"/>
        <v>64</v>
      </c>
      <c r="G23" s="3">
        <f t="shared" si="2"/>
        <v>17.021276595744681</v>
      </c>
      <c r="H23" s="4">
        <f t="shared" si="3"/>
        <v>17.021276595744681</v>
      </c>
      <c r="I23" s="6">
        <f t="shared" si="5"/>
        <v>45.561710662536399</v>
      </c>
      <c r="J23" s="6">
        <f t="shared" si="6"/>
        <v>-2.2379697762205697</v>
      </c>
      <c r="K23" s="15">
        <f t="shared" si="7"/>
        <v>44.602851104227334</v>
      </c>
      <c r="L23" s="14">
        <f t="shared" si="8"/>
        <v>5.1003167995163114E-2</v>
      </c>
    </row>
    <row r="24" spans="1:12" x14ac:dyDescent="0.25">
      <c r="A24" t="s">
        <v>32</v>
      </c>
      <c r="B24">
        <v>53</v>
      </c>
      <c r="C24">
        <v>47</v>
      </c>
      <c r="D24">
        <f t="shared" si="4"/>
        <v>6</v>
      </c>
      <c r="E24">
        <f t="shared" si="0"/>
        <v>6</v>
      </c>
      <c r="F24">
        <f t="shared" si="1"/>
        <v>36</v>
      </c>
      <c r="G24" s="3">
        <f t="shared" si="2"/>
        <v>11.320754716981131</v>
      </c>
      <c r="H24" s="4">
        <f t="shared" si="3"/>
        <v>11.320754716981131</v>
      </c>
      <c r="I24" s="6">
        <f t="shared" si="5"/>
        <v>47.194244531789501</v>
      </c>
      <c r="J24" s="6">
        <f t="shared" si="6"/>
        <v>-0.30271795348373387</v>
      </c>
      <c r="K24" s="15">
        <f t="shared" si="7"/>
        <v>43.323740886315832</v>
      </c>
      <c r="L24" s="14">
        <f t="shared" si="8"/>
        <v>0.18257092667328617</v>
      </c>
    </row>
    <row r="25" spans="1:12" x14ac:dyDescent="0.25">
      <c r="A25" t="s">
        <v>33</v>
      </c>
      <c r="B25">
        <v>60</v>
      </c>
      <c r="C25">
        <v>53</v>
      </c>
      <c r="D25">
        <f t="shared" si="4"/>
        <v>7</v>
      </c>
      <c r="E25">
        <f t="shared" si="0"/>
        <v>7</v>
      </c>
      <c r="F25">
        <f t="shared" si="1"/>
        <v>49</v>
      </c>
      <c r="G25" s="3">
        <f t="shared" si="2"/>
        <v>11.666666666666666</v>
      </c>
      <c r="H25" s="4">
        <f t="shared" si="3"/>
        <v>11.666666666666666</v>
      </c>
      <c r="I25" s="6">
        <f t="shared" si="5"/>
        <v>52.134915946983455</v>
      </c>
      <c r="J25" s="6">
        <f t="shared" si="6"/>
        <v>2.3189767308551099</v>
      </c>
      <c r="K25" s="15">
        <f t="shared" si="7"/>
        <v>46.891526578305765</v>
      </c>
      <c r="L25" s="14">
        <f t="shared" si="8"/>
        <v>0.21847455702823726</v>
      </c>
    </row>
    <row r="26" spans="1:12" x14ac:dyDescent="0.25">
      <c r="A26" t="s">
        <v>34</v>
      </c>
      <c r="B26">
        <v>57</v>
      </c>
      <c r="C26">
        <v>60</v>
      </c>
      <c r="D26">
        <f t="shared" si="4"/>
        <v>-3</v>
      </c>
      <c r="E26">
        <f t="shared" si="0"/>
        <v>3</v>
      </c>
      <c r="F26">
        <f t="shared" si="1"/>
        <v>9</v>
      </c>
      <c r="G26" s="3">
        <f t="shared" si="2"/>
        <v>-5.2631578947368425</v>
      </c>
      <c r="H26" s="4">
        <f t="shared" si="3"/>
        <v>5.2631578947368425</v>
      </c>
      <c r="I26" s="6">
        <f t="shared" si="5"/>
        <v>55.47233560670314</v>
      </c>
      <c r="J26" s="6">
        <f t="shared" si="6"/>
        <v>2.8281981952873978</v>
      </c>
      <c r="K26" s="15">
        <f t="shared" si="7"/>
        <v>54.453892677838567</v>
      </c>
      <c r="L26" s="14">
        <f t="shared" si="8"/>
        <v>4.466854951160408E-2</v>
      </c>
    </row>
    <row r="27" spans="1:12" x14ac:dyDescent="0.25">
      <c r="A27" t="s">
        <v>35</v>
      </c>
      <c r="B27">
        <v>52</v>
      </c>
      <c r="C27">
        <v>57</v>
      </c>
      <c r="D27">
        <f t="shared" si="4"/>
        <v>-5</v>
      </c>
      <c r="E27">
        <f t="shared" si="0"/>
        <v>5</v>
      </c>
      <c r="F27">
        <f t="shared" si="1"/>
        <v>25</v>
      </c>
      <c r="G27" s="3">
        <f t="shared" si="2"/>
        <v>-9.615384615384615</v>
      </c>
      <c r="H27" s="4">
        <f t="shared" si="3"/>
        <v>9.615384615384615</v>
      </c>
      <c r="I27" s="6">
        <f t="shared" si="5"/>
        <v>55.780320281194321</v>
      </c>
      <c r="J27" s="6">
        <f t="shared" si="6"/>
        <v>1.5680914348892891</v>
      </c>
      <c r="K27" s="15">
        <f t="shared" si="7"/>
        <v>58.300533801990539</v>
      </c>
      <c r="L27" s="14">
        <f t="shared" si="8"/>
        <v>0.12116411157674115</v>
      </c>
    </row>
    <row r="28" spans="1:12" x14ac:dyDescent="0.25">
      <c r="A28" t="s">
        <v>36</v>
      </c>
      <c r="B28">
        <v>70</v>
      </c>
      <c r="C28">
        <v>52</v>
      </c>
      <c r="D28">
        <f t="shared" si="4"/>
        <v>18</v>
      </c>
      <c r="E28">
        <f t="shared" si="0"/>
        <v>18</v>
      </c>
      <c r="F28">
        <f t="shared" si="1"/>
        <v>324</v>
      </c>
      <c r="G28" s="3">
        <f t="shared" si="2"/>
        <v>25.714285714285715</v>
      </c>
      <c r="H28" s="4">
        <f t="shared" si="3"/>
        <v>25.714285714285715</v>
      </c>
      <c r="I28" s="6">
        <f t="shared" si="5"/>
        <v>62.409047029650168</v>
      </c>
      <c r="J28" s="6">
        <f t="shared" si="6"/>
        <v>4.0984090916725684</v>
      </c>
      <c r="K28" s="15">
        <f t="shared" si="7"/>
        <v>57.348411716083611</v>
      </c>
      <c r="L28" s="14">
        <f t="shared" si="8"/>
        <v>0.18073697548451984</v>
      </c>
    </row>
    <row r="29" spans="1:12" x14ac:dyDescent="0.25">
      <c r="A29" t="s">
        <v>37</v>
      </c>
      <c r="B29">
        <v>90</v>
      </c>
      <c r="C29">
        <v>70</v>
      </c>
      <c r="D29">
        <f t="shared" si="4"/>
        <v>20</v>
      </c>
      <c r="E29">
        <f t="shared" si="0"/>
        <v>20</v>
      </c>
      <c r="F29">
        <f t="shared" si="1"/>
        <v>400</v>
      </c>
      <c r="G29" s="3">
        <f t="shared" si="2"/>
        <v>22.222222222222221</v>
      </c>
      <c r="H29" s="4">
        <f t="shared" si="3"/>
        <v>22.222222222222221</v>
      </c>
      <c r="I29" s="6">
        <f t="shared" si="5"/>
        <v>75.904473672793642</v>
      </c>
      <c r="J29" s="6">
        <f t="shared" si="6"/>
        <v>8.7969178674080215</v>
      </c>
      <c r="K29" s="15">
        <f t="shared" si="7"/>
        <v>66.507456121322733</v>
      </c>
      <c r="L29" s="14">
        <f t="shared" si="8"/>
        <v>0.26102826531863632</v>
      </c>
    </row>
    <row r="30" spans="1:12" x14ac:dyDescent="0.25">
      <c r="A30" t="s">
        <v>38</v>
      </c>
      <c r="B30">
        <v>74</v>
      </c>
      <c r="C30">
        <v>90</v>
      </c>
      <c r="D30">
        <f t="shared" si="4"/>
        <v>-16</v>
      </c>
      <c r="E30">
        <f t="shared" si="0"/>
        <v>16</v>
      </c>
      <c r="F30">
        <f t="shared" si="1"/>
        <v>256</v>
      </c>
      <c r="G30" s="3">
        <f t="shared" si="2"/>
        <v>-21.621621621621621</v>
      </c>
      <c r="H30" s="4">
        <f t="shared" si="3"/>
        <v>21.621621621621621</v>
      </c>
      <c r="I30" s="6">
        <f t="shared" si="5"/>
        <v>80.42083492412101</v>
      </c>
      <c r="J30" s="6">
        <f t="shared" si="6"/>
        <v>6.6566395593676946</v>
      </c>
      <c r="K30" s="15">
        <f t="shared" si="7"/>
        <v>84.701391540201669</v>
      </c>
      <c r="L30" s="14">
        <f t="shared" si="8"/>
        <v>0.14461339919191446</v>
      </c>
    </row>
    <row r="31" spans="1:12" x14ac:dyDescent="0.25">
      <c r="A31" t="s">
        <v>39</v>
      </c>
      <c r="B31">
        <v>62</v>
      </c>
      <c r="C31">
        <v>74</v>
      </c>
      <c r="D31">
        <f t="shared" si="4"/>
        <v>-12</v>
      </c>
      <c r="E31">
        <f t="shared" si="0"/>
        <v>12</v>
      </c>
      <c r="F31">
        <f t="shared" si="1"/>
        <v>144</v>
      </c>
      <c r="G31" s="3">
        <f t="shared" si="2"/>
        <v>-19.35483870967742</v>
      </c>
      <c r="H31" s="4">
        <f t="shared" si="3"/>
        <v>19.35483870967742</v>
      </c>
      <c r="I31" s="6">
        <f t="shared" si="5"/>
        <v>77.046484690093223</v>
      </c>
      <c r="J31" s="6">
        <f t="shared" si="6"/>
        <v>1.6411446626699537</v>
      </c>
      <c r="K31" s="15">
        <f t="shared" si="7"/>
        <v>87.0774744834887</v>
      </c>
      <c r="L31" s="14">
        <f t="shared" si="8"/>
        <v>0.40447539489497902</v>
      </c>
    </row>
    <row r="32" spans="1:12" x14ac:dyDescent="0.25">
      <c r="A32" t="s">
        <v>40</v>
      </c>
      <c r="B32">
        <v>55</v>
      </c>
      <c r="C32">
        <v>62</v>
      </c>
      <c r="D32">
        <f t="shared" si="4"/>
        <v>-7</v>
      </c>
      <c r="E32">
        <f t="shared" si="0"/>
        <v>7</v>
      </c>
      <c r="F32">
        <f t="shared" si="1"/>
        <v>49</v>
      </c>
      <c r="G32" s="3">
        <f t="shared" si="2"/>
        <v>-12.727272727272727</v>
      </c>
      <c r="H32" s="4">
        <f t="shared" si="3"/>
        <v>12.727272727272727</v>
      </c>
      <c r="I32" s="6">
        <f t="shared" si="5"/>
        <v>69.212577611657906</v>
      </c>
      <c r="J32" s="6">
        <f t="shared" si="6"/>
        <v>-3.0963812078826818</v>
      </c>
      <c r="K32" s="15">
        <f t="shared" si="7"/>
        <v>78.687629352763182</v>
      </c>
      <c r="L32" s="14">
        <f t="shared" si="8"/>
        <v>0.43068417005023968</v>
      </c>
    </row>
    <row r="33" spans="1:12" x14ac:dyDescent="0.25">
      <c r="A33" t="s">
        <v>41</v>
      </c>
      <c r="B33">
        <v>84</v>
      </c>
      <c r="C33">
        <v>55</v>
      </c>
      <c r="D33">
        <f t="shared" si="4"/>
        <v>29</v>
      </c>
      <c r="E33">
        <f t="shared" si="0"/>
        <v>29</v>
      </c>
      <c r="F33">
        <f t="shared" si="1"/>
        <v>841</v>
      </c>
      <c r="G33" s="3">
        <f t="shared" si="2"/>
        <v>34.523809523809526</v>
      </c>
      <c r="H33" s="4">
        <f t="shared" si="3"/>
        <v>34.523809523809526</v>
      </c>
      <c r="I33" s="6">
        <f t="shared" si="5"/>
        <v>73.269717842265123</v>
      </c>
      <c r="J33" s="6">
        <f t="shared" si="6"/>
        <v>0.48037951136226775</v>
      </c>
      <c r="K33" s="15">
        <f t="shared" si="7"/>
        <v>66.11619640377522</v>
      </c>
      <c r="L33" s="14">
        <f t="shared" si="8"/>
        <v>0.21290242376458071</v>
      </c>
    </row>
    <row r="34" spans="1:12" x14ac:dyDescent="0.25">
      <c r="A34" t="s">
        <v>42</v>
      </c>
      <c r="B34">
        <v>94</v>
      </c>
      <c r="C34">
        <v>84</v>
      </c>
      <c r="D34">
        <f t="shared" si="4"/>
        <v>10</v>
      </c>
      <c r="E34">
        <f t="shared" si="0"/>
        <v>10</v>
      </c>
      <c r="F34">
        <f t="shared" si="1"/>
        <v>100</v>
      </c>
      <c r="G34" s="3">
        <f t="shared" si="2"/>
        <v>10.638297872340425</v>
      </c>
      <c r="H34" s="4">
        <f t="shared" si="3"/>
        <v>10.638297872340425</v>
      </c>
      <c r="I34" s="6">
        <f t="shared" si="5"/>
        <v>81.850058412176438</v>
      </c>
      <c r="J34" s="6">
        <f t="shared" si="6"/>
        <v>4.5303600406367908</v>
      </c>
      <c r="K34" s="15">
        <f t="shared" si="7"/>
        <v>73.750097353627396</v>
      </c>
      <c r="L34" s="14">
        <f t="shared" si="8"/>
        <v>0.21542449623800641</v>
      </c>
    </row>
    <row r="35" spans="1:12" x14ac:dyDescent="0.25">
      <c r="A35" t="s">
        <v>43</v>
      </c>
      <c r="B35">
        <v>70</v>
      </c>
      <c r="C35">
        <v>94</v>
      </c>
      <c r="D35">
        <f t="shared" si="4"/>
        <v>-24</v>
      </c>
      <c r="E35">
        <f t="shared" si="0"/>
        <v>24</v>
      </c>
      <c r="F35">
        <f t="shared" si="1"/>
        <v>576</v>
      </c>
      <c r="G35" s="3">
        <f t="shared" si="2"/>
        <v>-34.285714285714285</v>
      </c>
      <c r="H35" s="4">
        <f t="shared" si="3"/>
        <v>34.285714285714285</v>
      </c>
      <c r="I35" s="6">
        <f t="shared" si="5"/>
        <v>79.82825107168793</v>
      </c>
      <c r="J35" s="6">
        <f t="shared" si="6"/>
        <v>1.2542763500741416</v>
      </c>
      <c r="K35" s="15">
        <f t="shared" si="7"/>
        <v>86.380418452813231</v>
      </c>
      <c r="L35" s="14">
        <f t="shared" si="8"/>
        <v>0.23400597789733188</v>
      </c>
    </row>
    <row r="36" spans="1:12" x14ac:dyDescent="0.25">
      <c r="A36" t="s">
        <v>44</v>
      </c>
      <c r="B36">
        <v>108</v>
      </c>
      <c r="C36">
        <v>70</v>
      </c>
      <c r="D36">
        <f t="shared" si="4"/>
        <v>38</v>
      </c>
      <c r="E36">
        <f t="shared" si="0"/>
        <v>38</v>
      </c>
      <c r="F36">
        <f t="shared" si="1"/>
        <v>1444</v>
      </c>
      <c r="G36" s="3">
        <f t="shared" si="2"/>
        <v>35.185185185185183</v>
      </c>
      <c r="H36" s="4">
        <f t="shared" si="3"/>
        <v>35.185185185185183</v>
      </c>
      <c r="I36" s="6">
        <f t="shared" si="5"/>
        <v>91.849516453057248</v>
      </c>
      <c r="J36" s="6">
        <f t="shared" si="6"/>
        <v>6.6377708657217296</v>
      </c>
      <c r="K36" s="15">
        <f t="shared" si="7"/>
        <v>81.082527421762066</v>
      </c>
      <c r="L36" s="14">
        <f t="shared" si="8"/>
        <v>0.2492358572059068</v>
      </c>
    </row>
    <row r="37" spans="1:12" x14ac:dyDescent="0.25">
      <c r="A37" t="s">
        <v>45</v>
      </c>
      <c r="B37">
        <v>139</v>
      </c>
      <c r="C37">
        <v>108</v>
      </c>
      <c r="D37">
        <f t="shared" si="4"/>
        <v>31</v>
      </c>
      <c r="E37">
        <f t="shared" si="0"/>
        <v>31</v>
      </c>
      <c r="F37">
        <f t="shared" si="1"/>
        <v>961</v>
      </c>
      <c r="G37" s="3">
        <f t="shared" si="2"/>
        <v>22.302158273381295</v>
      </c>
      <c r="H37" s="4">
        <f t="shared" si="3"/>
        <v>22.302158273381295</v>
      </c>
      <c r="I37" s="6">
        <f t="shared" si="5"/>
        <v>114.69237239126738</v>
      </c>
      <c r="J37" s="6">
        <f t="shared" si="6"/>
        <v>14.740313401965933</v>
      </c>
      <c r="K37" s="15">
        <f t="shared" si="7"/>
        <v>98.487287318778982</v>
      </c>
      <c r="L37" s="14">
        <f t="shared" si="8"/>
        <v>0.29145836461310087</v>
      </c>
    </row>
    <row r="38" spans="1:12" x14ac:dyDescent="0.25">
      <c r="A38" t="s">
        <v>46</v>
      </c>
      <c r="B38">
        <v>120</v>
      </c>
      <c r="C38">
        <v>139</v>
      </c>
      <c r="D38">
        <f t="shared" si="4"/>
        <v>-19</v>
      </c>
      <c r="E38">
        <f t="shared" si="0"/>
        <v>19</v>
      </c>
      <c r="F38">
        <f t="shared" si="1"/>
        <v>361</v>
      </c>
      <c r="G38" s="3">
        <f t="shared" si="2"/>
        <v>-15.833333333333334</v>
      </c>
      <c r="H38" s="4">
        <f t="shared" si="3"/>
        <v>15.833333333333334</v>
      </c>
      <c r="I38" s="6">
        <f t="shared" si="5"/>
        <v>125.65961147593998</v>
      </c>
      <c r="J38" s="6">
        <f t="shared" si="6"/>
        <v>12.853776243319267</v>
      </c>
      <c r="K38" s="15">
        <f t="shared" si="7"/>
        <v>129.4326857932333</v>
      </c>
      <c r="L38" s="14">
        <f t="shared" si="8"/>
        <v>7.8605714943610863E-2</v>
      </c>
    </row>
    <row r="39" spans="1:12" x14ac:dyDescent="0.25">
      <c r="A39" t="s">
        <v>47</v>
      </c>
      <c r="B39">
        <v>97</v>
      </c>
      <c r="C39">
        <v>120</v>
      </c>
      <c r="D39">
        <f t="shared" si="4"/>
        <v>-23</v>
      </c>
      <c r="E39">
        <f t="shared" si="0"/>
        <v>23</v>
      </c>
      <c r="F39">
        <f t="shared" si="1"/>
        <v>529</v>
      </c>
      <c r="G39" s="3">
        <f t="shared" si="2"/>
        <v>-23.711340206185568</v>
      </c>
      <c r="H39" s="4">
        <f t="shared" si="3"/>
        <v>23.711340206185568</v>
      </c>
      <c r="I39" s="6">
        <f t="shared" si="5"/>
        <v>121.90803263155556</v>
      </c>
      <c r="J39" s="6">
        <f t="shared" si="6"/>
        <v>4.5510986994674205</v>
      </c>
      <c r="K39" s="15">
        <f t="shared" si="7"/>
        <v>138.51338771925924</v>
      </c>
      <c r="L39" s="14">
        <f t="shared" si="8"/>
        <v>0.42797306927071382</v>
      </c>
    </row>
    <row r="40" spans="1:12" x14ac:dyDescent="0.25">
      <c r="A40" t="s">
        <v>48</v>
      </c>
      <c r="B40">
        <v>126</v>
      </c>
      <c r="C40">
        <v>97</v>
      </c>
      <c r="D40">
        <f t="shared" si="4"/>
        <v>29</v>
      </c>
      <c r="E40">
        <f t="shared" si="0"/>
        <v>29</v>
      </c>
      <c r="F40">
        <f t="shared" si="1"/>
        <v>841</v>
      </c>
      <c r="G40" s="3">
        <f t="shared" si="2"/>
        <v>23.015873015873016</v>
      </c>
      <c r="H40" s="4">
        <f t="shared" si="3"/>
        <v>23.015873015873016</v>
      </c>
      <c r="I40" s="6">
        <f t="shared" si="5"/>
        <v>126.27547879861379</v>
      </c>
      <c r="J40" s="6">
        <f t="shared" si="6"/>
        <v>4.4592724332628269</v>
      </c>
      <c r="K40" s="15">
        <f t="shared" si="7"/>
        <v>126.45913133102297</v>
      </c>
      <c r="L40" s="14">
        <f t="shared" si="8"/>
        <v>3.6438994525632828E-3</v>
      </c>
    </row>
    <row r="41" spans="1:12" x14ac:dyDescent="0.25">
      <c r="A41" t="s">
        <v>49</v>
      </c>
      <c r="B41">
        <v>149</v>
      </c>
      <c r="C41">
        <v>126</v>
      </c>
      <c r="D41">
        <f t="shared" si="4"/>
        <v>23</v>
      </c>
      <c r="E41">
        <f t="shared" si="0"/>
        <v>23</v>
      </c>
      <c r="F41">
        <f t="shared" si="1"/>
        <v>529</v>
      </c>
      <c r="G41" s="3">
        <f t="shared" si="2"/>
        <v>15.436241610738255</v>
      </c>
      <c r="H41" s="4">
        <f t="shared" si="3"/>
        <v>15.436241610738255</v>
      </c>
      <c r="I41" s="6">
        <f t="shared" si="5"/>
        <v>138.04085073912597</v>
      </c>
      <c r="J41" s="6">
        <f t="shared" si="6"/>
        <v>8.1123221868875035</v>
      </c>
      <c r="K41" s="15">
        <f t="shared" si="7"/>
        <v>130.73475123187663</v>
      </c>
      <c r="L41" s="14">
        <f t="shared" si="8"/>
        <v>0.12258556220217028</v>
      </c>
    </row>
    <row r="42" spans="1:12" x14ac:dyDescent="0.25">
      <c r="A42" t="s">
        <v>50</v>
      </c>
      <c r="B42">
        <v>158</v>
      </c>
      <c r="C42">
        <v>149</v>
      </c>
      <c r="D42">
        <f t="shared" si="4"/>
        <v>9</v>
      </c>
      <c r="E42">
        <f t="shared" si="0"/>
        <v>9</v>
      </c>
      <c r="F42">
        <f t="shared" si="1"/>
        <v>81</v>
      </c>
      <c r="G42" s="3">
        <f t="shared" si="2"/>
        <v>5.6962025316455698</v>
      </c>
      <c r="H42" s="4">
        <f t="shared" si="3"/>
        <v>5.6962025316455698</v>
      </c>
      <c r="I42" s="6">
        <f t="shared" si="5"/>
        <v>150.8919037556081</v>
      </c>
      <c r="J42" s="6">
        <f t="shared" si="6"/>
        <v>10.481687601684815</v>
      </c>
      <c r="K42" s="15">
        <f t="shared" si="7"/>
        <v>146.15317292601347</v>
      </c>
      <c r="L42" s="14">
        <f t="shared" si="8"/>
        <v>7.4979918189788178E-2</v>
      </c>
    </row>
    <row r="43" spans="1:12" x14ac:dyDescent="0.25">
      <c r="A43" t="s">
        <v>51</v>
      </c>
      <c r="B43">
        <v>124</v>
      </c>
      <c r="C43">
        <v>158</v>
      </c>
      <c r="D43">
        <f t="shared" si="4"/>
        <v>-34</v>
      </c>
      <c r="E43">
        <f t="shared" si="0"/>
        <v>34</v>
      </c>
      <c r="F43">
        <f t="shared" si="1"/>
        <v>1156</v>
      </c>
      <c r="G43" s="3">
        <f t="shared" si="2"/>
        <v>-27.419354838709676</v>
      </c>
      <c r="H43" s="4">
        <f t="shared" si="3"/>
        <v>27.419354838709676</v>
      </c>
      <c r="I43" s="6">
        <f t="shared" si="5"/>
        <v>146.42415481437575</v>
      </c>
      <c r="J43" s="6">
        <f t="shared" si="6"/>
        <v>3.0069693302262355</v>
      </c>
      <c r="K43" s="15">
        <f t="shared" si="7"/>
        <v>161.37359135729292</v>
      </c>
      <c r="L43" s="14">
        <f t="shared" si="8"/>
        <v>0.30139993030074941</v>
      </c>
    </row>
    <row r="44" spans="1:12" x14ac:dyDescent="0.25">
      <c r="A44" t="s">
        <v>52</v>
      </c>
      <c r="B44">
        <v>140</v>
      </c>
      <c r="C44">
        <v>124</v>
      </c>
      <c r="D44">
        <f t="shared" si="4"/>
        <v>16</v>
      </c>
      <c r="E44">
        <f t="shared" si="0"/>
        <v>16</v>
      </c>
      <c r="F44">
        <f t="shared" si="1"/>
        <v>256</v>
      </c>
      <c r="G44" s="3">
        <f t="shared" si="2"/>
        <v>11.428571428571429</v>
      </c>
      <c r="H44" s="4">
        <f t="shared" si="3"/>
        <v>11.428571428571429</v>
      </c>
      <c r="I44" s="6">
        <f t="shared" si="5"/>
        <v>145.65867448676119</v>
      </c>
      <c r="J44" s="6">
        <f t="shared" si="6"/>
        <v>1.1207445013058335</v>
      </c>
      <c r="K44" s="15">
        <f t="shared" si="7"/>
        <v>149.43112414460199</v>
      </c>
      <c r="L44" s="14">
        <f t="shared" si="8"/>
        <v>6.7365172461442815E-2</v>
      </c>
    </row>
    <row r="45" spans="1:12" x14ac:dyDescent="0.25">
      <c r="A45" t="s">
        <v>53</v>
      </c>
      <c r="B45">
        <v>109</v>
      </c>
      <c r="C45">
        <v>140</v>
      </c>
      <c r="D45">
        <f t="shared" si="4"/>
        <v>-31</v>
      </c>
      <c r="E45">
        <f t="shared" si="0"/>
        <v>31</v>
      </c>
      <c r="F45">
        <f t="shared" si="1"/>
        <v>961</v>
      </c>
      <c r="G45" s="3">
        <f t="shared" si="2"/>
        <v>-28.440366972477065</v>
      </c>
      <c r="H45" s="4">
        <f t="shared" si="3"/>
        <v>28.440366972477065</v>
      </c>
      <c r="I45" s="6">
        <f t="shared" si="5"/>
        <v>131.66765139284021</v>
      </c>
      <c r="J45" s="6">
        <f t="shared" si="6"/>
        <v>-6.43513929630757</v>
      </c>
      <c r="K45" s="15">
        <f t="shared" si="7"/>
        <v>146.77941898806702</v>
      </c>
      <c r="L45" s="14">
        <f t="shared" si="8"/>
        <v>0.34660017420244976</v>
      </c>
    </row>
    <row r="46" spans="1:12" x14ac:dyDescent="0.25">
      <c r="A46" t="s">
        <v>54</v>
      </c>
      <c r="B46">
        <v>114</v>
      </c>
      <c r="C46">
        <v>109</v>
      </c>
      <c r="D46">
        <f t="shared" si="4"/>
        <v>5</v>
      </c>
      <c r="E46">
        <f t="shared" si="0"/>
        <v>5</v>
      </c>
      <c r="F46">
        <f t="shared" si="1"/>
        <v>25</v>
      </c>
      <c r="G46" s="3">
        <f t="shared" si="2"/>
        <v>4.3859649122807021</v>
      </c>
      <c r="H46" s="4">
        <f t="shared" si="3"/>
        <v>4.3859649122807021</v>
      </c>
      <c r="I46" s="6">
        <f t="shared" si="5"/>
        <v>120.7395072579196</v>
      </c>
      <c r="J46" s="6">
        <f t="shared" si="6"/>
        <v>-8.6816417156140915</v>
      </c>
      <c r="K46" s="15">
        <f t="shared" si="7"/>
        <v>125.23251209653264</v>
      </c>
      <c r="L46" s="14">
        <f t="shared" si="8"/>
        <v>9.8530807864321446E-2</v>
      </c>
    </row>
    <row r="47" spans="1:12" x14ac:dyDescent="0.25">
      <c r="A47" t="s">
        <v>55</v>
      </c>
      <c r="B47">
        <v>77</v>
      </c>
      <c r="C47">
        <v>114</v>
      </c>
      <c r="D47">
        <f t="shared" si="4"/>
        <v>-37</v>
      </c>
      <c r="E47">
        <f t="shared" si="0"/>
        <v>37</v>
      </c>
      <c r="F47">
        <f t="shared" si="1"/>
        <v>1369</v>
      </c>
      <c r="G47" s="3">
        <f t="shared" si="2"/>
        <v>-48.051948051948052</v>
      </c>
      <c r="H47" s="4">
        <f t="shared" si="3"/>
        <v>48.051948051948052</v>
      </c>
      <c r="I47" s="6">
        <f t="shared" si="5"/>
        <v>98.034719325383293</v>
      </c>
      <c r="J47" s="6">
        <f t="shared" si="6"/>
        <v>-15.693214824075199</v>
      </c>
      <c r="K47" s="15">
        <f t="shared" si="7"/>
        <v>112.05786554230551</v>
      </c>
      <c r="L47" s="14">
        <f t="shared" si="8"/>
        <v>0.45529695509487672</v>
      </c>
    </row>
    <row r="48" spans="1:12" x14ac:dyDescent="0.25">
      <c r="A48" t="s">
        <v>56</v>
      </c>
      <c r="B48">
        <v>120</v>
      </c>
      <c r="C48">
        <v>77</v>
      </c>
      <c r="D48">
        <f t="shared" si="4"/>
        <v>43</v>
      </c>
      <c r="E48">
        <f t="shared" si="0"/>
        <v>43</v>
      </c>
      <c r="F48">
        <f t="shared" si="1"/>
        <v>1849</v>
      </c>
      <c r="G48" s="3">
        <f t="shared" si="2"/>
        <v>35.833333333333336</v>
      </c>
      <c r="H48" s="4">
        <f t="shared" si="3"/>
        <v>35.833333333333336</v>
      </c>
      <c r="I48" s="6">
        <f t="shared" si="5"/>
        <v>97.404902700784845</v>
      </c>
      <c r="J48" s="6">
        <f t="shared" si="6"/>
        <v>-8.161515724336823</v>
      </c>
      <c r="K48" s="15">
        <f t="shared" si="7"/>
        <v>82.341504501308094</v>
      </c>
      <c r="L48" s="14">
        <f t="shared" si="8"/>
        <v>0.31382079582243255</v>
      </c>
    </row>
    <row r="49" spans="1:12" x14ac:dyDescent="0.25">
      <c r="A49" t="s">
        <v>57</v>
      </c>
      <c r="B49">
        <v>133</v>
      </c>
      <c r="C49">
        <v>120</v>
      </c>
      <c r="D49">
        <f t="shared" si="4"/>
        <v>13</v>
      </c>
      <c r="E49">
        <f t="shared" si="0"/>
        <v>13</v>
      </c>
      <c r="F49">
        <f t="shared" si="1"/>
        <v>169</v>
      </c>
      <c r="G49" s="3">
        <f t="shared" si="2"/>
        <v>9.7744360902255636</v>
      </c>
      <c r="H49" s="4">
        <f t="shared" si="3"/>
        <v>9.7744360902255636</v>
      </c>
      <c r="I49" s="6">
        <f t="shared" si="5"/>
        <v>106.74603218586881</v>
      </c>
      <c r="J49" s="6">
        <f t="shared" si="6"/>
        <v>0.58980688037357254</v>
      </c>
      <c r="K49" s="15">
        <f t="shared" si="7"/>
        <v>89.243386976448022</v>
      </c>
      <c r="L49" s="14">
        <f t="shared" si="8"/>
        <v>0.32899709040264646</v>
      </c>
    </row>
    <row r="50" spans="1:12" x14ac:dyDescent="0.25">
      <c r="A50" t="s">
        <v>58</v>
      </c>
      <c r="B50">
        <v>110</v>
      </c>
      <c r="C50">
        <v>133</v>
      </c>
      <c r="D50">
        <f t="shared" si="4"/>
        <v>-23</v>
      </c>
      <c r="E50">
        <f t="shared" si="0"/>
        <v>23</v>
      </c>
      <c r="F50">
        <f t="shared" si="1"/>
        <v>529</v>
      </c>
      <c r="G50" s="3">
        <f t="shared" si="2"/>
        <v>-20.90909090909091</v>
      </c>
      <c r="H50" s="4">
        <f t="shared" si="3"/>
        <v>20.90909090909091</v>
      </c>
      <c r="I50" s="6">
        <f t="shared" si="5"/>
        <v>108.40150343974543</v>
      </c>
      <c r="J50" s="6">
        <f t="shared" si="6"/>
        <v>1.1226390671250925</v>
      </c>
      <c r="K50" s="15">
        <f t="shared" si="7"/>
        <v>107.33583906624239</v>
      </c>
      <c r="L50" s="14">
        <f t="shared" si="8"/>
        <v>2.4219644852341949E-2</v>
      </c>
    </row>
    <row r="51" spans="1:12" x14ac:dyDescent="0.25">
      <c r="A51" t="s">
        <v>59</v>
      </c>
      <c r="B51">
        <v>92</v>
      </c>
      <c r="C51">
        <v>110</v>
      </c>
      <c r="D51">
        <f t="shared" si="4"/>
        <v>-18</v>
      </c>
      <c r="E51">
        <f t="shared" si="0"/>
        <v>18</v>
      </c>
      <c r="F51">
        <f t="shared" si="1"/>
        <v>324</v>
      </c>
      <c r="G51" s="3">
        <f t="shared" si="2"/>
        <v>-19.565217391304348</v>
      </c>
      <c r="H51" s="4">
        <f t="shared" si="3"/>
        <v>19.565217391304348</v>
      </c>
      <c r="I51" s="6">
        <f t="shared" si="5"/>
        <v>102.51448550412232</v>
      </c>
      <c r="J51" s="6">
        <f t="shared" si="6"/>
        <v>-2.3821894342490069</v>
      </c>
      <c r="K51" s="15">
        <f t="shared" si="7"/>
        <v>109.52414250687052</v>
      </c>
      <c r="L51" s="14">
        <f t="shared" si="8"/>
        <v>0.19047980985728824</v>
      </c>
    </row>
    <row r="52" spans="1:12" x14ac:dyDescent="0.25">
      <c r="A52" t="s">
        <v>60</v>
      </c>
      <c r="B52">
        <v>97</v>
      </c>
      <c r="C52">
        <v>92</v>
      </c>
      <c r="D52">
        <f t="shared" si="4"/>
        <v>5</v>
      </c>
      <c r="E52">
        <f t="shared" si="0"/>
        <v>5</v>
      </c>
      <c r="F52">
        <f t="shared" si="1"/>
        <v>25</v>
      </c>
      <c r="G52" s="3">
        <f t="shared" si="2"/>
        <v>5.1546391752577323</v>
      </c>
      <c r="H52" s="4">
        <f t="shared" si="3"/>
        <v>5.1546391752577323</v>
      </c>
      <c r="I52" s="6">
        <f t="shared" si="5"/>
        <v>98.879377641923995</v>
      </c>
      <c r="J52" s="6">
        <f t="shared" si="6"/>
        <v>-3.0086486482236658</v>
      </c>
      <c r="K52" s="15">
        <f t="shared" si="7"/>
        <v>100.13229606987332</v>
      </c>
      <c r="L52" s="14">
        <f t="shared" si="8"/>
        <v>3.229171206054969E-2</v>
      </c>
    </row>
    <row r="53" spans="1:12" x14ac:dyDescent="0.25">
      <c r="A53" t="s">
        <v>61</v>
      </c>
      <c r="B53">
        <v>78</v>
      </c>
      <c r="C53">
        <v>97</v>
      </c>
      <c r="D53">
        <f t="shared" si="4"/>
        <v>-19</v>
      </c>
      <c r="E53">
        <f t="shared" si="0"/>
        <v>19</v>
      </c>
      <c r="F53">
        <f t="shared" si="1"/>
        <v>361</v>
      </c>
      <c r="G53" s="3">
        <f t="shared" si="2"/>
        <v>-24.358974358974358</v>
      </c>
      <c r="H53" s="4">
        <f t="shared" si="3"/>
        <v>24.358974358974358</v>
      </c>
      <c r="I53" s="6">
        <f t="shared" si="5"/>
        <v>88.722437396220187</v>
      </c>
      <c r="J53" s="6">
        <f t="shared" si="6"/>
        <v>-6.5827944469637369</v>
      </c>
      <c r="K53" s="15">
        <f t="shared" si="7"/>
        <v>95.870728993700325</v>
      </c>
      <c r="L53" s="14">
        <f t="shared" si="8"/>
        <v>0.22911191017564519</v>
      </c>
    </row>
    <row r="54" spans="1:12" x14ac:dyDescent="0.25">
      <c r="A54" t="s">
        <v>62</v>
      </c>
      <c r="B54">
        <v>99</v>
      </c>
      <c r="C54">
        <v>78</v>
      </c>
      <c r="D54">
        <f t="shared" si="4"/>
        <v>21</v>
      </c>
      <c r="E54">
        <f t="shared" si="0"/>
        <v>21</v>
      </c>
      <c r="F54">
        <f t="shared" si="1"/>
        <v>441</v>
      </c>
      <c r="G54" s="3">
        <f t="shared" si="2"/>
        <v>21.212121212121211</v>
      </c>
      <c r="H54" s="4">
        <f t="shared" si="3"/>
        <v>21.212121212121211</v>
      </c>
      <c r="I54" s="6">
        <f t="shared" si="5"/>
        <v>88.883785769553867</v>
      </c>
      <c r="J54" s="6">
        <f t="shared" si="6"/>
        <v>-3.2107230368150281</v>
      </c>
      <c r="K54" s="15">
        <f t="shared" si="7"/>
        <v>82.139642949256455</v>
      </c>
      <c r="L54" s="14">
        <f t="shared" si="8"/>
        <v>0.17030663687619743</v>
      </c>
    </row>
    <row r="55" spans="1:12" x14ac:dyDescent="0.25">
      <c r="A55" t="s">
        <v>63</v>
      </c>
      <c r="B55">
        <v>107</v>
      </c>
      <c r="C55">
        <v>99</v>
      </c>
      <c r="D55">
        <f t="shared" si="4"/>
        <v>8</v>
      </c>
      <c r="E55">
        <f t="shared" si="0"/>
        <v>8</v>
      </c>
      <c r="F55">
        <f t="shared" si="1"/>
        <v>64</v>
      </c>
      <c r="G55" s="3">
        <f t="shared" si="2"/>
        <v>7.4766355140186915</v>
      </c>
      <c r="H55" s="4">
        <f t="shared" si="3"/>
        <v>7.4766355140186915</v>
      </c>
      <c r="I55" s="6">
        <f t="shared" si="5"/>
        <v>94.203837639643311</v>
      </c>
      <c r="J55" s="6">
        <f t="shared" si="6"/>
        <v>1.0546644166372077</v>
      </c>
      <c r="K55" s="15">
        <f t="shared" si="7"/>
        <v>85.673062732738842</v>
      </c>
      <c r="L55" s="14">
        <f t="shared" si="8"/>
        <v>0.19931717072206689</v>
      </c>
    </row>
    <row r="56" spans="1:12" x14ac:dyDescent="0.25">
      <c r="A56" t="s">
        <v>64</v>
      </c>
      <c r="B56">
        <v>112</v>
      </c>
      <c r="C56">
        <v>107</v>
      </c>
      <c r="D56">
        <f t="shared" si="4"/>
        <v>5</v>
      </c>
      <c r="E56">
        <f t="shared" si="0"/>
        <v>5</v>
      </c>
      <c r="F56">
        <f t="shared" si="1"/>
        <v>25</v>
      </c>
      <c r="G56" s="3">
        <f t="shared" si="2"/>
        <v>4.4642857142857144</v>
      </c>
      <c r="H56" s="4">
        <f t="shared" si="3"/>
        <v>4.4642857142857144</v>
      </c>
      <c r="I56" s="6">
        <f t="shared" si="5"/>
        <v>101.95510123376832</v>
      </c>
      <c r="J56" s="6">
        <f t="shared" si="6"/>
        <v>4.402964005381107</v>
      </c>
      <c r="K56" s="15">
        <f t="shared" si="7"/>
        <v>95.25850205628052</v>
      </c>
      <c r="L56" s="14">
        <f t="shared" si="8"/>
        <v>0.14947766021178108</v>
      </c>
    </row>
    <row r="57" spans="1:12" x14ac:dyDescent="0.25">
      <c r="A57" t="s">
        <v>65</v>
      </c>
      <c r="B57">
        <v>90</v>
      </c>
      <c r="C57">
        <v>112</v>
      </c>
      <c r="D57">
        <f t="shared" si="4"/>
        <v>-22</v>
      </c>
      <c r="E57">
        <f t="shared" si="0"/>
        <v>22</v>
      </c>
      <c r="F57">
        <f t="shared" si="1"/>
        <v>484</v>
      </c>
      <c r="G57" s="3">
        <f t="shared" si="2"/>
        <v>-24.444444444444443</v>
      </c>
      <c r="H57" s="4">
        <f t="shared" si="3"/>
        <v>24.444444444444443</v>
      </c>
      <c r="I57" s="6">
        <f t="shared" si="5"/>
        <v>99.81483914348965</v>
      </c>
      <c r="J57" s="6">
        <f t="shared" si="6"/>
        <v>1.1313509575512195</v>
      </c>
      <c r="K57" s="15">
        <f t="shared" si="7"/>
        <v>106.35806523914943</v>
      </c>
      <c r="L57" s="14">
        <f t="shared" si="8"/>
        <v>0.18175628043499362</v>
      </c>
    </row>
    <row r="58" spans="1:12" x14ac:dyDescent="0.25">
      <c r="A58" t="s">
        <v>66</v>
      </c>
      <c r="B58">
        <v>98</v>
      </c>
      <c r="C58">
        <v>90</v>
      </c>
      <c r="D58">
        <f t="shared" si="4"/>
        <v>8</v>
      </c>
      <c r="E58">
        <f t="shared" si="0"/>
        <v>8</v>
      </c>
      <c r="F58">
        <f t="shared" si="1"/>
        <v>64</v>
      </c>
      <c r="G58" s="3">
        <f t="shared" si="2"/>
        <v>8.1632653061224492</v>
      </c>
      <c r="H58" s="4">
        <f t="shared" si="3"/>
        <v>8.1632653061224492</v>
      </c>
      <c r="I58" s="6">
        <f t="shared" si="5"/>
        <v>99.767714060624513</v>
      </c>
      <c r="J58" s="6">
        <f t="shared" si="6"/>
        <v>0.54211293734304156</v>
      </c>
      <c r="K58" s="15">
        <f t="shared" si="7"/>
        <v>100.94619010104087</v>
      </c>
      <c r="L58" s="14">
        <f t="shared" si="8"/>
        <v>3.0063164296335404E-2</v>
      </c>
    </row>
    <row r="59" spans="1:12" x14ac:dyDescent="0.25">
      <c r="A59" t="s">
        <v>67</v>
      </c>
      <c r="B59">
        <v>125</v>
      </c>
      <c r="C59">
        <v>98</v>
      </c>
      <c r="D59">
        <f t="shared" si="4"/>
        <v>27</v>
      </c>
      <c r="E59">
        <f t="shared" si="0"/>
        <v>27</v>
      </c>
      <c r="F59">
        <f t="shared" si="1"/>
        <v>729</v>
      </c>
      <c r="G59" s="3">
        <f t="shared" si="2"/>
        <v>21.6</v>
      </c>
      <c r="H59" s="4">
        <f t="shared" si="3"/>
        <v>21.6</v>
      </c>
      <c r="I59" s="6">
        <f t="shared" si="5"/>
        <v>110.18589619878053</v>
      </c>
      <c r="J59" s="6">
        <f t="shared" si="6"/>
        <v>5.4801475377495272</v>
      </c>
      <c r="K59" s="15">
        <f t="shared" si="7"/>
        <v>100.30982699796755</v>
      </c>
      <c r="L59" s="14">
        <f t="shared" si="8"/>
        <v>0.19752138401625963</v>
      </c>
    </row>
    <row r="60" spans="1:12" x14ac:dyDescent="0.25">
      <c r="A60" t="s">
        <v>68</v>
      </c>
      <c r="B60">
        <v>155</v>
      </c>
      <c r="C60">
        <v>125</v>
      </c>
      <c r="D60">
        <f t="shared" si="4"/>
        <v>30</v>
      </c>
      <c r="E60">
        <f t="shared" si="0"/>
        <v>30</v>
      </c>
      <c r="F60">
        <f t="shared" si="1"/>
        <v>900</v>
      </c>
      <c r="G60" s="3">
        <f t="shared" si="2"/>
        <v>19.35483870967742</v>
      </c>
      <c r="H60" s="4">
        <f t="shared" si="3"/>
        <v>19.35483870967742</v>
      </c>
      <c r="I60" s="6">
        <f t="shared" si="5"/>
        <v>131.39962624191804</v>
      </c>
      <c r="J60" s="6">
        <f t="shared" si="6"/>
        <v>13.346938790443522</v>
      </c>
      <c r="K60" s="15">
        <f t="shared" si="7"/>
        <v>115.66604373653006</v>
      </c>
      <c r="L60" s="14">
        <f t="shared" si="8"/>
        <v>0.25376745976432219</v>
      </c>
    </row>
    <row r="61" spans="1:12" x14ac:dyDescent="0.25">
      <c r="A61" t="s">
        <v>69</v>
      </c>
      <c r="B61">
        <v>190</v>
      </c>
      <c r="C61">
        <v>155</v>
      </c>
      <c r="D61">
        <f t="shared" si="4"/>
        <v>35</v>
      </c>
      <c r="E61">
        <f t="shared" si="0"/>
        <v>35</v>
      </c>
      <c r="F61">
        <f t="shared" si="1"/>
        <v>1225</v>
      </c>
      <c r="G61" s="3">
        <f t="shared" si="2"/>
        <v>18.421052631578949</v>
      </c>
      <c r="H61" s="4">
        <f t="shared" si="3"/>
        <v>18.421052631578949</v>
      </c>
      <c r="I61" s="6">
        <f t="shared" si="5"/>
        <v>162.84793901941691</v>
      </c>
      <c r="J61" s="6">
        <f t="shared" si="6"/>
        <v>22.397625783971197</v>
      </c>
      <c r="K61" s="15">
        <f t="shared" si="7"/>
        <v>144.74656503236156</v>
      </c>
      <c r="L61" s="14">
        <f t="shared" si="8"/>
        <v>0.23817597351388653</v>
      </c>
    </row>
    <row r="62" spans="1:12" x14ac:dyDescent="0.25">
      <c r="A62" t="s">
        <v>70</v>
      </c>
      <c r="B62">
        <v>236</v>
      </c>
      <c r="C62">
        <v>190</v>
      </c>
      <c r="D62">
        <f t="shared" si="4"/>
        <v>46</v>
      </c>
      <c r="E62">
        <f t="shared" si="0"/>
        <v>46</v>
      </c>
      <c r="F62">
        <f t="shared" si="1"/>
        <v>2116</v>
      </c>
      <c r="G62" s="3">
        <f t="shared" si="2"/>
        <v>19.491525423728813</v>
      </c>
      <c r="H62" s="4">
        <f t="shared" si="3"/>
        <v>19.491525423728813</v>
      </c>
      <c r="I62" s="6">
        <f t="shared" si="5"/>
        <v>205.54733888203288</v>
      </c>
      <c r="J62" s="6">
        <f t="shared" si="6"/>
        <v>32.548512823293578</v>
      </c>
      <c r="K62" s="15">
        <f t="shared" si="7"/>
        <v>185.24556480338811</v>
      </c>
      <c r="L62" s="14">
        <f t="shared" si="8"/>
        <v>0.21506116608733852</v>
      </c>
    </row>
    <row r="63" spans="1:12" x14ac:dyDescent="0.25">
      <c r="A63" t="s">
        <v>71</v>
      </c>
      <c r="B63">
        <v>189</v>
      </c>
      <c r="C63">
        <v>236</v>
      </c>
      <c r="D63">
        <f t="shared" si="4"/>
        <v>-47</v>
      </c>
      <c r="E63">
        <f t="shared" si="0"/>
        <v>47</v>
      </c>
      <c r="F63">
        <f t="shared" si="1"/>
        <v>2209</v>
      </c>
      <c r="G63" s="3">
        <f t="shared" si="2"/>
        <v>-24.867724867724867</v>
      </c>
      <c r="H63" s="4">
        <f t="shared" si="3"/>
        <v>24.867724867724867</v>
      </c>
      <c r="I63" s="6">
        <f t="shared" si="5"/>
        <v>218.45751102319588</v>
      </c>
      <c r="J63" s="6">
        <f t="shared" si="6"/>
        <v>22.72934248222829</v>
      </c>
      <c r="K63" s="15">
        <f t="shared" si="7"/>
        <v>238.09585170532645</v>
      </c>
      <c r="L63" s="14">
        <f t="shared" si="8"/>
        <v>0.25976641113929339</v>
      </c>
    </row>
    <row r="64" spans="1:12" x14ac:dyDescent="0.25">
      <c r="A64" t="s">
        <v>72</v>
      </c>
      <c r="B64">
        <v>174</v>
      </c>
      <c r="C64">
        <v>189</v>
      </c>
      <c r="D64">
        <f t="shared" si="4"/>
        <v>-15</v>
      </c>
      <c r="E64">
        <f t="shared" si="0"/>
        <v>15</v>
      </c>
      <c r="F64">
        <f t="shared" si="1"/>
        <v>225</v>
      </c>
      <c r="G64" s="3">
        <f t="shared" si="2"/>
        <v>-8.6206896551724146</v>
      </c>
      <c r="H64" s="4">
        <f t="shared" si="3"/>
        <v>8.6206896551724146</v>
      </c>
      <c r="I64" s="6">
        <f t="shared" si="5"/>
        <v>214.31211210325449</v>
      </c>
      <c r="J64" s="6">
        <f t="shared" si="6"/>
        <v>9.2919717811434523</v>
      </c>
      <c r="K64" s="15">
        <f t="shared" si="7"/>
        <v>241.18685350542415</v>
      </c>
      <c r="L64" s="14">
        <f t="shared" si="8"/>
        <v>0.38613134198519627</v>
      </c>
    </row>
    <row r="65" spans="1:12" x14ac:dyDescent="0.25">
      <c r="A65" t="s">
        <v>73</v>
      </c>
      <c r="B65">
        <v>178</v>
      </c>
      <c r="C65">
        <v>174</v>
      </c>
      <c r="D65">
        <f t="shared" si="4"/>
        <v>4</v>
      </c>
      <c r="E65">
        <f t="shared" si="0"/>
        <v>4</v>
      </c>
      <c r="F65">
        <f t="shared" si="1"/>
        <v>16</v>
      </c>
      <c r="G65" s="3">
        <f t="shared" si="2"/>
        <v>2.2471910112359552</v>
      </c>
      <c r="H65" s="4">
        <f t="shared" si="3"/>
        <v>2.2471910112359552</v>
      </c>
      <c r="I65" s="6">
        <f t="shared" si="5"/>
        <v>205.36245033063875</v>
      </c>
      <c r="J65" s="6">
        <f t="shared" si="6"/>
        <v>0.17115500426385566</v>
      </c>
      <c r="K65" s="15">
        <f t="shared" si="7"/>
        <v>223.60408388439794</v>
      </c>
      <c r="L65" s="14">
        <f t="shared" si="8"/>
        <v>0.25620271845167381</v>
      </c>
    </row>
    <row r="66" spans="1:12" x14ac:dyDescent="0.25">
      <c r="A66" t="s">
        <v>74</v>
      </c>
      <c r="B66">
        <v>136</v>
      </c>
      <c r="C66">
        <v>178</v>
      </c>
      <c r="D66">
        <f t="shared" si="4"/>
        <v>-42</v>
      </c>
      <c r="E66">
        <f t="shared" si="0"/>
        <v>42</v>
      </c>
      <c r="F66">
        <f t="shared" si="1"/>
        <v>1764</v>
      </c>
      <c r="G66" s="3">
        <f t="shared" si="2"/>
        <v>-30.882352941176471</v>
      </c>
      <c r="H66" s="4">
        <f t="shared" si="3"/>
        <v>30.882352941176471</v>
      </c>
      <c r="I66" s="6">
        <f t="shared" si="5"/>
        <v>177.72016320094156</v>
      </c>
      <c r="J66" s="6">
        <f t="shared" si="6"/>
        <v>-13.73556606271667</v>
      </c>
      <c r="K66" s="15">
        <f t="shared" si="7"/>
        <v>205.5336053349026</v>
      </c>
      <c r="L66" s="14">
        <f t="shared" si="8"/>
        <v>0.51127650981546036</v>
      </c>
    </row>
    <row r="67" spans="1:12" x14ac:dyDescent="0.25">
      <c r="A67" t="s">
        <v>75</v>
      </c>
      <c r="B67">
        <v>161</v>
      </c>
      <c r="C67">
        <v>136</v>
      </c>
      <c r="D67">
        <f t="shared" si="4"/>
        <v>25</v>
      </c>
      <c r="E67">
        <f t="shared" si="0"/>
        <v>25</v>
      </c>
      <c r="F67">
        <f t="shared" si="1"/>
        <v>625</v>
      </c>
      <c r="G67" s="3">
        <f t="shared" si="2"/>
        <v>15.527950310559007</v>
      </c>
      <c r="H67" s="4">
        <f t="shared" si="3"/>
        <v>15.527950310559007</v>
      </c>
      <c r="I67" s="6">
        <f t="shared" si="5"/>
        <v>162.79075828293495</v>
      </c>
      <c r="J67" s="6">
        <f t="shared" si="6"/>
        <v>-14.332485490361641</v>
      </c>
      <c r="K67" s="15">
        <f t="shared" si="7"/>
        <v>163.9845971382249</v>
      </c>
      <c r="L67" s="14">
        <f t="shared" si="8"/>
        <v>1.8537870423757138E-2</v>
      </c>
    </row>
    <row r="68" spans="1:12" x14ac:dyDescent="0.25">
      <c r="A68" t="s">
        <v>76</v>
      </c>
      <c r="B68">
        <v>171</v>
      </c>
      <c r="C68">
        <v>161</v>
      </c>
      <c r="D68">
        <f t="shared" si="4"/>
        <v>10</v>
      </c>
      <c r="E68">
        <f t="shared" si="0"/>
        <v>10</v>
      </c>
      <c r="F68">
        <f t="shared" si="1"/>
        <v>100</v>
      </c>
      <c r="G68" s="3">
        <f t="shared" si="2"/>
        <v>5.8479532163742691</v>
      </c>
      <c r="H68" s="4">
        <f t="shared" si="3"/>
        <v>5.8479532163742691</v>
      </c>
      <c r="I68" s="6">
        <f t="shared" si="5"/>
        <v>157.47496367554396</v>
      </c>
      <c r="J68" s="6">
        <f t="shared" si="6"/>
        <v>-9.8241400488763126</v>
      </c>
      <c r="K68" s="15">
        <f t="shared" si="7"/>
        <v>148.4582727925733</v>
      </c>
      <c r="L68" s="14">
        <f t="shared" si="8"/>
        <v>0.13182296612530237</v>
      </c>
    </row>
    <row r="69" spans="1:12" x14ac:dyDescent="0.25">
      <c r="A69" t="s">
        <v>77</v>
      </c>
      <c r="B69">
        <v>149</v>
      </c>
      <c r="C69">
        <v>171</v>
      </c>
      <c r="D69">
        <f t="shared" si="4"/>
        <v>-22</v>
      </c>
      <c r="E69">
        <f t="shared" si="0"/>
        <v>22</v>
      </c>
      <c r="F69">
        <f t="shared" si="1"/>
        <v>484</v>
      </c>
      <c r="G69" s="3">
        <f t="shared" si="2"/>
        <v>-14.765100671140939</v>
      </c>
      <c r="H69" s="4">
        <f t="shared" si="3"/>
        <v>14.765100671140939</v>
      </c>
      <c r="I69" s="6">
        <f t="shared" si="5"/>
        <v>148.19049417600058</v>
      </c>
      <c r="J69" s="6">
        <f t="shared" si="6"/>
        <v>-9.5543047742098448</v>
      </c>
      <c r="K69" s="15">
        <f t="shared" si="7"/>
        <v>147.65082362666766</v>
      </c>
      <c r="L69" s="14">
        <f t="shared" si="8"/>
        <v>9.0548749888076582E-3</v>
      </c>
    </row>
    <row r="70" spans="1:12" x14ac:dyDescent="0.25">
      <c r="A70" t="s">
        <v>78</v>
      </c>
      <c r="B70">
        <v>184</v>
      </c>
      <c r="C70">
        <v>149</v>
      </c>
      <c r="D70">
        <f t="shared" si="4"/>
        <v>35</v>
      </c>
      <c r="E70">
        <f t="shared" si="0"/>
        <v>35</v>
      </c>
      <c r="F70">
        <f t="shared" si="1"/>
        <v>1225</v>
      </c>
      <c r="G70" s="3">
        <f t="shared" si="2"/>
        <v>19.021739130434781</v>
      </c>
      <c r="H70" s="4">
        <f t="shared" si="3"/>
        <v>19.021739130434781</v>
      </c>
      <c r="I70" s="6">
        <f t="shared" si="5"/>
        <v>156.78171364107445</v>
      </c>
      <c r="J70" s="6">
        <f t="shared" si="6"/>
        <v>-0.48154265456799106</v>
      </c>
      <c r="K70" s="15">
        <f t="shared" si="7"/>
        <v>138.63618940179074</v>
      </c>
      <c r="L70" s="14">
        <f t="shared" si="8"/>
        <v>0.24654244890331117</v>
      </c>
    </row>
    <row r="71" spans="1:12" x14ac:dyDescent="0.25">
      <c r="A71" t="s">
        <v>79</v>
      </c>
      <c r="B71">
        <v>155</v>
      </c>
      <c r="C71">
        <v>184</v>
      </c>
      <c r="D71">
        <f t="shared" si="4"/>
        <v>-29</v>
      </c>
      <c r="E71">
        <f t="shared" si="0"/>
        <v>29</v>
      </c>
      <c r="F71">
        <f t="shared" si="1"/>
        <v>841</v>
      </c>
      <c r="G71" s="3">
        <f t="shared" si="2"/>
        <v>-18.70967741935484</v>
      </c>
      <c r="H71" s="4">
        <f t="shared" si="3"/>
        <v>18.70967741935484</v>
      </c>
      <c r="I71" s="6">
        <f t="shared" si="5"/>
        <v>155.78010259190387</v>
      </c>
      <c r="J71" s="6">
        <f t="shared" si="6"/>
        <v>-0.74157685186928424</v>
      </c>
      <c r="K71" s="15">
        <f t="shared" si="7"/>
        <v>156.30017098650646</v>
      </c>
      <c r="L71" s="14">
        <f t="shared" si="8"/>
        <v>8.3881999129448923E-3</v>
      </c>
    </row>
    <row r="72" spans="1:12" x14ac:dyDescent="0.25">
      <c r="A72" t="s">
        <v>80</v>
      </c>
      <c r="B72">
        <v>276</v>
      </c>
      <c r="C72">
        <v>155</v>
      </c>
      <c r="D72">
        <f t="shared" ref="D72:D123" si="9">B72-C72</f>
        <v>121</v>
      </c>
      <c r="E72">
        <f t="shared" ref="E72:E123" si="10">ABS(D72)</f>
        <v>121</v>
      </c>
      <c r="F72">
        <f t="shared" ref="F72:F123" si="11">E72^2</f>
        <v>14641</v>
      </c>
      <c r="G72" s="3">
        <f t="shared" ref="G72:G123" si="12">D72*100/B72</f>
        <v>43.840579710144929</v>
      </c>
      <c r="H72" s="4">
        <f t="shared" ref="H72:H123" si="13">E72*100/B72</f>
        <v>43.840579710144929</v>
      </c>
      <c r="I72" s="6">
        <f t="shared" si="5"/>
        <v>203.42311544402077</v>
      </c>
      <c r="J72" s="6">
        <f t="shared" si="6"/>
        <v>23.450718000123807</v>
      </c>
      <c r="K72" s="15">
        <f t="shared" si="7"/>
        <v>155.03852574003457</v>
      </c>
      <c r="L72" s="14">
        <f t="shared" si="8"/>
        <v>0.43826621108683128</v>
      </c>
    </row>
    <row r="73" spans="1:12" x14ac:dyDescent="0.25">
      <c r="A73" t="s">
        <v>81</v>
      </c>
      <c r="B73">
        <v>224</v>
      </c>
      <c r="C73">
        <v>276</v>
      </c>
      <c r="D73">
        <f t="shared" si="9"/>
        <v>-52</v>
      </c>
      <c r="E73">
        <f t="shared" si="10"/>
        <v>52</v>
      </c>
      <c r="F73">
        <f t="shared" si="11"/>
        <v>2704</v>
      </c>
      <c r="G73" s="3">
        <f t="shared" si="12"/>
        <v>-23.214285714285715</v>
      </c>
      <c r="H73" s="4">
        <f t="shared" si="13"/>
        <v>23.214285714285715</v>
      </c>
      <c r="I73" s="6">
        <f t="shared" ref="I73:I123" si="14">$J$1*B73+(1-$J$1)*(I72+J72)</f>
        <v>225.72430006648676</v>
      </c>
      <c r="J73" s="6">
        <f t="shared" ref="J73:J123" si="15">$K$2*(I73-I72)+(1-$K$2)*J72</f>
        <v>22.875951311294902</v>
      </c>
      <c r="K73" s="15">
        <f t="shared" ref="K73:K123" si="16">I72+J72</f>
        <v>226.87383344414457</v>
      </c>
      <c r="L73" s="14">
        <f t="shared" ref="L73:L123" si="17">ABS(B73-K73)/B73</f>
        <v>1.2829613589931097E-2</v>
      </c>
    </row>
    <row r="74" spans="1:12" x14ac:dyDescent="0.25">
      <c r="A74" t="s">
        <v>82</v>
      </c>
      <c r="B74">
        <v>213</v>
      </c>
      <c r="C74">
        <v>224</v>
      </c>
      <c r="D74">
        <f t="shared" si="9"/>
        <v>-11</v>
      </c>
      <c r="E74">
        <f t="shared" si="10"/>
        <v>11</v>
      </c>
      <c r="F74">
        <f t="shared" si="11"/>
        <v>121</v>
      </c>
      <c r="G74" s="3">
        <f t="shared" si="12"/>
        <v>-5.164319248826291</v>
      </c>
      <c r="H74" s="4">
        <f t="shared" si="13"/>
        <v>5.164319248826291</v>
      </c>
      <c r="I74" s="6">
        <f t="shared" si="14"/>
        <v>234.36015082666898</v>
      </c>
      <c r="J74" s="6">
        <f t="shared" si="15"/>
        <v>15.755901035738562</v>
      </c>
      <c r="K74" s="15">
        <f t="shared" si="16"/>
        <v>248.60025137778166</v>
      </c>
      <c r="L74" s="14">
        <f t="shared" si="17"/>
        <v>0.16713733041212048</v>
      </c>
    </row>
    <row r="75" spans="1:12" x14ac:dyDescent="0.25">
      <c r="A75" t="s">
        <v>83</v>
      </c>
      <c r="B75">
        <v>279</v>
      </c>
      <c r="C75">
        <v>213</v>
      </c>
      <c r="D75">
        <f t="shared" si="9"/>
        <v>66</v>
      </c>
      <c r="E75">
        <f t="shared" si="10"/>
        <v>66</v>
      </c>
      <c r="F75">
        <f t="shared" si="11"/>
        <v>4356</v>
      </c>
      <c r="G75" s="3">
        <f t="shared" si="12"/>
        <v>23.655913978494624</v>
      </c>
      <c r="H75" s="4">
        <f t="shared" si="13"/>
        <v>23.655913978494624</v>
      </c>
      <c r="I75" s="6">
        <f t="shared" si="14"/>
        <v>261.66963111744451</v>
      </c>
      <c r="J75" s="6">
        <f t="shared" si="15"/>
        <v>21.532690663257043</v>
      </c>
      <c r="K75" s="15">
        <f t="shared" si="16"/>
        <v>250.11605186240755</v>
      </c>
      <c r="L75" s="14">
        <f t="shared" si="17"/>
        <v>0.10352669583366471</v>
      </c>
    </row>
    <row r="76" spans="1:12" x14ac:dyDescent="0.25">
      <c r="A76" t="s">
        <v>84</v>
      </c>
      <c r="B76">
        <v>268</v>
      </c>
      <c r="C76">
        <v>279</v>
      </c>
      <c r="D76">
        <f t="shared" si="9"/>
        <v>-11</v>
      </c>
      <c r="E76">
        <f t="shared" si="10"/>
        <v>11</v>
      </c>
      <c r="F76">
        <f t="shared" si="11"/>
        <v>121</v>
      </c>
      <c r="G76" s="3">
        <f t="shared" si="12"/>
        <v>-4.1044776119402986</v>
      </c>
      <c r="H76" s="4">
        <f t="shared" si="13"/>
        <v>4.1044776119402986</v>
      </c>
      <c r="I76" s="6">
        <f t="shared" si="14"/>
        <v>277.1213930684209</v>
      </c>
      <c r="J76" s="6">
        <f t="shared" si="15"/>
        <v>18.492226307116717</v>
      </c>
      <c r="K76" s="15">
        <f t="shared" si="16"/>
        <v>283.20232178070154</v>
      </c>
      <c r="L76" s="14">
        <f t="shared" si="17"/>
        <v>5.6725081271274395E-2</v>
      </c>
    </row>
    <row r="77" spans="1:12" x14ac:dyDescent="0.25">
      <c r="A77" t="s">
        <v>85</v>
      </c>
      <c r="B77">
        <v>287</v>
      </c>
      <c r="C77">
        <v>268</v>
      </c>
      <c r="D77">
        <f t="shared" si="9"/>
        <v>19</v>
      </c>
      <c r="E77">
        <f t="shared" si="10"/>
        <v>19</v>
      </c>
      <c r="F77">
        <f t="shared" si="11"/>
        <v>361</v>
      </c>
      <c r="G77" s="3">
        <f t="shared" si="12"/>
        <v>6.6202090592334493</v>
      </c>
      <c r="H77" s="4">
        <f t="shared" si="13"/>
        <v>6.6202090592334493</v>
      </c>
      <c r="I77" s="6">
        <f t="shared" si="14"/>
        <v>292.16817162532254</v>
      </c>
      <c r="J77" s="6">
        <f t="shared" si="15"/>
        <v>16.76950243200918</v>
      </c>
      <c r="K77" s="15">
        <f t="shared" si="16"/>
        <v>295.61361937553761</v>
      </c>
      <c r="L77" s="14">
        <f t="shared" si="17"/>
        <v>3.0012611064590976E-2</v>
      </c>
    </row>
    <row r="78" spans="1:12" x14ac:dyDescent="0.25">
      <c r="A78" t="s">
        <v>86</v>
      </c>
      <c r="B78">
        <v>238</v>
      </c>
      <c r="C78">
        <v>287</v>
      </c>
      <c r="D78">
        <f t="shared" si="9"/>
        <v>-49</v>
      </c>
      <c r="E78">
        <f t="shared" si="10"/>
        <v>49</v>
      </c>
      <c r="F78">
        <f t="shared" si="11"/>
        <v>2401</v>
      </c>
      <c r="G78" s="3">
        <f t="shared" si="12"/>
        <v>-20.588235294117649</v>
      </c>
      <c r="H78" s="4">
        <f t="shared" si="13"/>
        <v>20.588235294117649</v>
      </c>
      <c r="I78" s="6">
        <f t="shared" si="14"/>
        <v>280.56260443439902</v>
      </c>
      <c r="J78" s="6">
        <f t="shared" si="15"/>
        <v>2.5819676205428284</v>
      </c>
      <c r="K78" s="15">
        <f t="shared" si="16"/>
        <v>308.93767405733172</v>
      </c>
      <c r="L78" s="14">
        <f t="shared" si="17"/>
        <v>0.29805745402240219</v>
      </c>
    </row>
    <row r="79" spans="1:12" x14ac:dyDescent="0.25">
      <c r="A79" t="s">
        <v>87</v>
      </c>
      <c r="B79">
        <v>213</v>
      </c>
      <c r="C79">
        <v>238</v>
      </c>
      <c r="D79">
        <f t="shared" si="9"/>
        <v>-25</v>
      </c>
      <c r="E79">
        <f t="shared" si="10"/>
        <v>25</v>
      </c>
      <c r="F79">
        <f t="shared" si="11"/>
        <v>625</v>
      </c>
      <c r="G79" s="3">
        <f t="shared" si="12"/>
        <v>-11.737089201877934</v>
      </c>
      <c r="H79" s="4">
        <f t="shared" si="13"/>
        <v>11.737089201877934</v>
      </c>
      <c r="I79" s="6">
        <f t="shared" si="14"/>
        <v>255.08674323296515</v>
      </c>
      <c r="J79" s="6">
        <f t="shared" si="15"/>
        <v>-11.446946790445523</v>
      </c>
      <c r="K79" s="15">
        <f t="shared" si="16"/>
        <v>283.14457205494188</v>
      </c>
      <c r="L79" s="14">
        <f t="shared" si="17"/>
        <v>0.32931723969456278</v>
      </c>
    </row>
    <row r="80" spans="1:12" x14ac:dyDescent="0.25">
      <c r="A80" t="s">
        <v>88</v>
      </c>
      <c r="B80">
        <v>257</v>
      </c>
      <c r="C80">
        <v>213</v>
      </c>
      <c r="D80">
        <f t="shared" si="9"/>
        <v>44</v>
      </c>
      <c r="E80">
        <f t="shared" si="10"/>
        <v>44</v>
      </c>
      <c r="F80">
        <f t="shared" si="11"/>
        <v>1936</v>
      </c>
      <c r="G80" s="3">
        <f t="shared" si="12"/>
        <v>17.120622568093385</v>
      </c>
      <c r="H80" s="4">
        <f t="shared" si="13"/>
        <v>17.120622568093385</v>
      </c>
      <c r="I80" s="6">
        <f t="shared" si="14"/>
        <v>248.9838778655118</v>
      </c>
      <c r="J80" s="6">
        <f t="shared" si="15"/>
        <v>-8.7749060789494351</v>
      </c>
      <c r="K80" s="15">
        <f t="shared" si="16"/>
        <v>243.63979644251964</v>
      </c>
      <c r="L80" s="14">
        <f t="shared" si="17"/>
        <v>5.1985227850118138E-2</v>
      </c>
    </row>
    <row r="81" spans="1:12" x14ac:dyDescent="0.25">
      <c r="A81" t="s">
        <v>89</v>
      </c>
      <c r="B81">
        <v>293</v>
      </c>
      <c r="C81">
        <v>257</v>
      </c>
      <c r="D81">
        <f t="shared" si="9"/>
        <v>36</v>
      </c>
      <c r="E81">
        <f t="shared" si="10"/>
        <v>36</v>
      </c>
      <c r="F81">
        <f t="shared" si="11"/>
        <v>1296</v>
      </c>
      <c r="G81" s="3">
        <f t="shared" si="12"/>
        <v>12.286689419795222</v>
      </c>
      <c r="H81" s="4">
        <f t="shared" si="13"/>
        <v>12.286689419795222</v>
      </c>
      <c r="I81" s="6">
        <f t="shared" si="14"/>
        <v>261.32538307193744</v>
      </c>
      <c r="J81" s="6">
        <f t="shared" si="15"/>
        <v>1.7832995637381011</v>
      </c>
      <c r="K81" s="15">
        <f t="shared" si="16"/>
        <v>240.20897178656236</v>
      </c>
      <c r="L81" s="14">
        <f t="shared" si="17"/>
        <v>0.18017415772504314</v>
      </c>
    </row>
    <row r="82" spans="1:12" x14ac:dyDescent="0.25">
      <c r="A82" t="s">
        <v>90</v>
      </c>
      <c r="B82">
        <v>212</v>
      </c>
      <c r="C82">
        <v>293</v>
      </c>
      <c r="D82">
        <f t="shared" si="9"/>
        <v>-81</v>
      </c>
      <c r="E82">
        <f t="shared" si="10"/>
        <v>81</v>
      </c>
      <c r="F82">
        <f t="shared" si="11"/>
        <v>6561</v>
      </c>
      <c r="G82" s="3">
        <f t="shared" si="12"/>
        <v>-38.20754716981132</v>
      </c>
      <c r="H82" s="4">
        <f t="shared" si="13"/>
        <v>38.20754716981132</v>
      </c>
      <c r="I82" s="6">
        <f t="shared" si="14"/>
        <v>242.66520958140535</v>
      </c>
      <c r="J82" s="6">
        <f t="shared" si="15"/>
        <v>-8.4384369633969936</v>
      </c>
      <c r="K82" s="15">
        <f t="shared" si="16"/>
        <v>263.10868263567556</v>
      </c>
      <c r="L82" s="14">
        <f t="shared" si="17"/>
        <v>0.24107869167771492</v>
      </c>
    </row>
    <row r="83" spans="1:12" x14ac:dyDescent="0.25">
      <c r="A83" t="s">
        <v>91</v>
      </c>
      <c r="B83">
        <v>246</v>
      </c>
      <c r="C83">
        <v>212</v>
      </c>
      <c r="D83">
        <f t="shared" si="9"/>
        <v>34</v>
      </c>
      <c r="E83">
        <f t="shared" si="10"/>
        <v>34</v>
      </c>
      <c r="F83">
        <f t="shared" si="11"/>
        <v>1156</v>
      </c>
      <c r="G83" s="3">
        <f t="shared" si="12"/>
        <v>13.821138211382113</v>
      </c>
      <c r="H83" s="4">
        <f t="shared" si="13"/>
        <v>13.821138211382113</v>
      </c>
      <c r="I83" s="6">
        <f t="shared" si="14"/>
        <v>238.93606357080503</v>
      </c>
      <c r="J83" s="6">
        <f t="shared" si="15"/>
        <v>-6.0837914869986554</v>
      </c>
      <c r="K83" s="15">
        <f t="shared" si="16"/>
        <v>234.22677261800837</v>
      </c>
      <c r="L83" s="14">
        <f t="shared" si="17"/>
        <v>4.7858647894274922E-2</v>
      </c>
    </row>
    <row r="84" spans="1:12" x14ac:dyDescent="0.25">
      <c r="A84" t="s">
        <v>92</v>
      </c>
      <c r="B84">
        <v>353</v>
      </c>
      <c r="C84">
        <v>246</v>
      </c>
      <c r="D84">
        <f t="shared" si="9"/>
        <v>107</v>
      </c>
      <c r="E84">
        <f t="shared" si="10"/>
        <v>107</v>
      </c>
      <c r="F84">
        <f t="shared" si="11"/>
        <v>11449</v>
      </c>
      <c r="G84" s="3">
        <f t="shared" si="12"/>
        <v>30.311614730878187</v>
      </c>
      <c r="H84" s="4">
        <f t="shared" si="13"/>
        <v>30.311614730878187</v>
      </c>
      <c r="I84" s="6">
        <f t="shared" si="14"/>
        <v>280.91136325028384</v>
      </c>
      <c r="J84" s="6">
        <f t="shared" si="15"/>
        <v>17.945754096240076</v>
      </c>
      <c r="K84" s="15">
        <f t="shared" si="16"/>
        <v>232.85227208380638</v>
      </c>
      <c r="L84" s="14">
        <f t="shared" si="17"/>
        <v>0.34036183545663912</v>
      </c>
    </row>
    <row r="85" spans="1:12" x14ac:dyDescent="0.25">
      <c r="A85" t="s">
        <v>93</v>
      </c>
      <c r="B85">
        <v>339</v>
      </c>
      <c r="C85">
        <v>353</v>
      </c>
      <c r="D85">
        <f t="shared" si="9"/>
        <v>-14</v>
      </c>
      <c r="E85">
        <f t="shared" si="10"/>
        <v>14</v>
      </c>
      <c r="F85">
        <f t="shared" si="11"/>
        <v>196</v>
      </c>
      <c r="G85" s="3">
        <f t="shared" si="12"/>
        <v>-4.1297935103244834</v>
      </c>
      <c r="H85" s="4">
        <f t="shared" si="13"/>
        <v>4.1297935103244834</v>
      </c>
      <c r="I85" s="6">
        <f t="shared" si="14"/>
        <v>314.91427040791433</v>
      </c>
      <c r="J85" s="6">
        <f t="shared" si="15"/>
        <v>25.974330626935284</v>
      </c>
      <c r="K85" s="15">
        <f t="shared" si="16"/>
        <v>298.85711734652392</v>
      </c>
      <c r="L85" s="14">
        <f t="shared" si="17"/>
        <v>0.118415583048602</v>
      </c>
    </row>
    <row r="86" spans="1:12" x14ac:dyDescent="0.25">
      <c r="A86" t="s">
        <v>94</v>
      </c>
      <c r="B86">
        <v>308</v>
      </c>
      <c r="C86">
        <v>339</v>
      </c>
      <c r="D86">
        <f t="shared" si="9"/>
        <v>-31</v>
      </c>
      <c r="E86">
        <f t="shared" si="10"/>
        <v>31</v>
      </c>
      <c r="F86">
        <f t="shared" si="11"/>
        <v>961</v>
      </c>
      <c r="G86" s="3">
        <f t="shared" si="12"/>
        <v>-10.064935064935066</v>
      </c>
      <c r="H86" s="4">
        <f t="shared" si="13"/>
        <v>10.064935064935066</v>
      </c>
      <c r="I86" s="6">
        <f t="shared" si="14"/>
        <v>327.73316062090976</v>
      </c>
      <c r="J86" s="6">
        <f t="shared" si="15"/>
        <v>19.396610419965356</v>
      </c>
      <c r="K86" s="15">
        <f t="shared" si="16"/>
        <v>340.88860103484961</v>
      </c>
      <c r="L86" s="14">
        <f t="shared" si="17"/>
        <v>0.10678117219107018</v>
      </c>
    </row>
    <row r="87" spans="1:12" x14ac:dyDescent="0.25">
      <c r="A87" t="s">
        <v>95</v>
      </c>
      <c r="B87">
        <v>247</v>
      </c>
      <c r="C87">
        <v>308</v>
      </c>
      <c r="D87">
        <f t="shared" si="9"/>
        <v>-61</v>
      </c>
      <c r="E87">
        <f t="shared" si="10"/>
        <v>61</v>
      </c>
      <c r="F87">
        <f t="shared" si="11"/>
        <v>3721</v>
      </c>
      <c r="G87" s="3">
        <f t="shared" si="12"/>
        <v>-24.696356275303643</v>
      </c>
      <c r="H87" s="4">
        <f t="shared" si="13"/>
        <v>24.696356275303643</v>
      </c>
      <c r="I87" s="6">
        <f t="shared" si="14"/>
        <v>307.0778626245251</v>
      </c>
      <c r="J87" s="6">
        <f t="shared" si="15"/>
        <v>-0.62934378820965264</v>
      </c>
      <c r="K87" s="15">
        <f t="shared" si="16"/>
        <v>347.12977104087508</v>
      </c>
      <c r="L87" s="14">
        <f t="shared" si="17"/>
        <v>0.40538368842459549</v>
      </c>
    </row>
    <row r="88" spans="1:12" x14ac:dyDescent="0.25">
      <c r="A88" t="s">
        <v>96</v>
      </c>
      <c r="B88">
        <v>257</v>
      </c>
      <c r="C88">
        <v>247</v>
      </c>
      <c r="D88">
        <f t="shared" si="9"/>
        <v>10</v>
      </c>
      <c r="E88">
        <f t="shared" si="10"/>
        <v>10</v>
      </c>
      <c r="F88">
        <f t="shared" si="11"/>
        <v>100</v>
      </c>
      <c r="G88" s="3">
        <f t="shared" si="12"/>
        <v>3.8910505836575875</v>
      </c>
      <c r="H88" s="4">
        <f t="shared" si="13"/>
        <v>3.8910505836575875</v>
      </c>
      <c r="I88" s="6">
        <f t="shared" si="14"/>
        <v>286.66911130178926</v>
      </c>
      <c r="J88" s="6">
        <f t="shared" si="15"/>
        <v>-10.519047555472746</v>
      </c>
      <c r="K88" s="15">
        <f t="shared" si="16"/>
        <v>306.44851883631543</v>
      </c>
      <c r="L88" s="14">
        <f t="shared" si="17"/>
        <v>0.19240668807904837</v>
      </c>
    </row>
    <row r="89" spans="1:12" x14ac:dyDescent="0.25">
      <c r="A89" t="s">
        <v>97</v>
      </c>
      <c r="B89">
        <v>322</v>
      </c>
      <c r="C89">
        <v>257</v>
      </c>
      <c r="D89">
        <f t="shared" si="9"/>
        <v>65</v>
      </c>
      <c r="E89">
        <f t="shared" si="10"/>
        <v>65</v>
      </c>
      <c r="F89">
        <f t="shared" si="11"/>
        <v>4225</v>
      </c>
      <c r="G89" s="3">
        <f t="shared" si="12"/>
        <v>20.186335403726709</v>
      </c>
      <c r="H89" s="4">
        <f t="shared" si="13"/>
        <v>20.186335403726709</v>
      </c>
      <c r="I89" s="6">
        <f t="shared" si="14"/>
        <v>294.49003824778993</v>
      </c>
      <c r="J89" s="6">
        <f t="shared" si="15"/>
        <v>-1.3490603047360388</v>
      </c>
      <c r="K89" s="15">
        <f t="shared" si="16"/>
        <v>276.1500637463165</v>
      </c>
      <c r="L89" s="14">
        <f t="shared" si="17"/>
        <v>0.14239110637789906</v>
      </c>
    </row>
    <row r="90" spans="1:12" x14ac:dyDescent="0.25">
      <c r="A90" t="s">
        <v>98</v>
      </c>
      <c r="B90">
        <v>298</v>
      </c>
      <c r="C90">
        <v>322</v>
      </c>
      <c r="D90">
        <f t="shared" si="9"/>
        <v>-24</v>
      </c>
      <c r="E90">
        <f t="shared" si="10"/>
        <v>24</v>
      </c>
      <c r="F90">
        <f t="shared" si="11"/>
        <v>576</v>
      </c>
      <c r="G90" s="3">
        <f t="shared" si="12"/>
        <v>-8.053691275167786</v>
      </c>
      <c r="H90" s="4">
        <f t="shared" si="13"/>
        <v>8.053691275167786</v>
      </c>
      <c r="I90" s="6">
        <f t="shared" si="14"/>
        <v>295.08458676583234</v>
      </c>
      <c r="J90" s="6">
        <f t="shared" si="15"/>
        <v>-0.37725589334681153</v>
      </c>
      <c r="K90" s="15">
        <f t="shared" si="16"/>
        <v>293.14097794305388</v>
      </c>
      <c r="L90" s="14">
        <f t="shared" si="17"/>
        <v>1.6305443144114487E-2</v>
      </c>
    </row>
    <row r="91" spans="1:12" x14ac:dyDescent="0.25">
      <c r="A91" t="s">
        <v>99</v>
      </c>
      <c r="B91">
        <v>273</v>
      </c>
      <c r="C91">
        <v>298</v>
      </c>
      <c r="D91">
        <f t="shared" si="9"/>
        <v>-25</v>
      </c>
      <c r="E91">
        <f t="shared" si="10"/>
        <v>25</v>
      </c>
      <c r="F91">
        <f t="shared" si="11"/>
        <v>625</v>
      </c>
      <c r="G91" s="3">
        <f t="shared" si="12"/>
        <v>-9.1575091575091569</v>
      </c>
      <c r="H91" s="4">
        <f t="shared" si="13"/>
        <v>9.1575091575091569</v>
      </c>
      <c r="I91" s="6">
        <f t="shared" si="14"/>
        <v>286.02439852349136</v>
      </c>
      <c r="J91" s="6">
        <f t="shared" si="15"/>
        <v>-4.7187220678438981</v>
      </c>
      <c r="K91" s="15">
        <f t="shared" si="16"/>
        <v>294.70733087248556</v>
      </c>
      <c r="L91" s="14">
        <f t="shared" si="17"/>
        <v>7.9514032499947096E-2</v>
      </c>
    </row>
    <row r="92" spans="1:12" x14ac:dyDescent="0.25">
      <c r="A92" t="s">
        <v>100</v>
      </c>
      <c r="B92">
        <v>312</v>
      </c>
      <c r="C92">
        <v>273</v>
      </c>
      <c r="D92">
        <f t="shared" si="9"/>
        <v>39</v>
      </c>
      <c r="E92">
        <f t="shared" si="10"/>
        <v>39</v>
      </c>
      <c r="F92">
        <f t="shared" si="11"/>
        <v>1521</v>
      </c>
      <c r="G92" s="3">
        <f t="shared" si="12"/>
        <v>12.5</v>
      </c>
      <c r="H92" s="4">
        <f t="shared" si="13"/>
        <v>12.5</v>
      </c>
      <c r="I92" s="6">
        <f t="shared" si="14"/>
        <v>293.58340587338853</v>
      </c>
      <c r="J92" s="6">
        <f t="shared" si="15"/>
        <v>1.4201426410266369</v>
      </c>
      <c r="K92" s="15">
        <f t="shared" si="16"/>
        <v>281.30567645564747</v>
      </c>
      <c r="L92" s="14">
        <f t="shared" si="17"/>
        <v>9.8379242129335021E-2</v>
      </c>
    </row>
    <row r="93" spans="1:12" x14ac:dyDescent="0.25">
      <c r="A93" t="s">
        <v>101</v>
      </c>
      <c r="B93">
        <v>249</v>
      </c>
      <c r="C93">
        <v>312</v>
      </c>
      <c r="D93">
        <f t="shared" si="9"/>
        <v>-63</v>
      </c>
      <c r="E93">
        <f t="shared" si="10"/>
        <v>63</v>
      </c>
      <c r="F93">
        <f t="shared" si="11"/>
        <v>3969</v>
      </c>
      <c r="G93" s="3">
        <f t="shared" si="12"/>
        <v>-25.301204819277107</v>
      </c>
      <c r="H93" s="4">
        <f t="shared" si="13"/>
        <v>25.301204819277107</v>
      </c>
      <c r="I93" s="6">
        <f t="shared" si="14"/>
        <v>276.60212910864908</v>
      </c>
      <c r="J93" s="6">
        <f t="shared" si="15"/>
        <v>-7.7805670618564058</v>
      </c>
      <c r="K93" s="15">
        <f t="shared" si="16"/>
        <v>295.00354851441517</v>
      </c>
      <c r="L93" s="14">
        <f t="shared" si="17"/>
        <v>0.1847532068852015</v>
      </c>
    </row>
    <row r="94" spans="1:12" x14ac:dyDescent="0.25">
      <c r="A94" t="s">
        <v>102</v>
      </c>
      <c r="B94">
        <v>286</v>
      </c>
      <c r="C94">
        <v>249</v>
      </c>
      <c r="D94">
        <f t="shared" si="9"/>
        <v>37</v>
      </c>
      <c r="E94">
        <f t="shared" si="10"/>
        <v>37</v>
      </c>
      <c r="F94">
        <f t="shared" si="11"/>
        <v>1369</v>
      </c>
      <c r="G94" s="3">
        <f t="shared" si="12"/>
        <v>12.937062937062937</v>
      </c>
      <c r="H94" s="4">
        <f t="shared" si="13"/>
        <v>12.937062937062937</v>
      </c>
      <c r="I94" s="6">
        <f t="shared" si="14"/>
        <v>275.69293722807561</v>
      </c>
      <c r="J94" s="6">
        <f t="shared" si="15"/>
        <v>-4.3448794712149397</v>
      </c>
      <c r="K94" s="15">
        <f t="shared" si="16"/>
        <v>268.82156204679268</v>
      </c>
      <c r="L94" s="14">
        <f t="shared" si="17"/>
        <v>6.0064468367857768E-2</v>
      </c>
    </row>
    <row r="95" spans="1:12" x14ac:dyDescent="0.25">
      <c r="A95" t="s">
        <v>103</v>
      </c>
      <c r="B95">
        <v>279</v>
      </c>
      <c r="C95">
        <v>286</v>
      </c>
      <c r="D95">
        <f t="shared" si="9"/>
        <v>-7</v>
      </c>
      <c r="E95">
        <f t="shared" si="10"/>
        <v>7</v>
      </c>
      <c r="F95">
        <f t="shared" si="11"/>
        <v>49</v>
      </c>
      <c r="G95" s="3">
        <f t="shared" si="12"/>
        <v>-2.5089605734767026</v>
      </c>
      <c r="H95" s="4">
        <f t="shared" si="13"/>
        <v>2.5089605734767026</v>
      </c>
      <c r="I95" s="6">
        <f t="shared" si="14"/>
        <v>274.40883465411639</v>
      </c>
      <c r="J95" s="6">
        <f t="shared" si="15"/>
        <v>-2.8144910225870783</v>
      </c>
      <c r="K95" s="15">
        <f t="shared" si="16"/>
        <v>271.34805775686067</v>
      </c>
      <c r="L95" s="14">
        <f t="shared" si="17"/>
        <v>2.7426316283653517E-2</v>
      </c>
    </row>
    <row r="96" spans="1:12" x14ac:dyDescent="0.25">
      <c r="A96" t="s">
        <v>104</v>
      </c>
      <c r="B96">
        <v>309</v>
      </c>
      <c r="C96">
        <v>279</v>
      </c>
      <c r="D96">
        <f t="shared" si="9"/>
        <v>30</v>
      </c>
      <c r="E96">
        <f t="shared" si="10"/>
        <v>30</v>
      </c>
      <c r="F96">
        <f t="shared" si="11"/>
        <v>900</v>
      </c>
      <c r="G96" s="3">
        <f t="shared" si="12"/>
        <v>9.7087378640776691</v>
      </c>
      <c r="H96" s="4">
        <f t="shared" si="13"/>
        <v>9.7087378640776691</v>
      </c>
      <c r="I96" s="6">
        <f t="shared" si="14"/>
        <v>286.55660617891755</v>
      </c>
      <c r="J96" s="6">
        <f t="shared" si="15"/>
        <v>4.6666402511070402</v>
      </c>
      <c r="K96" s="15">
        <f t="shared" si="16"/>
        <v>271.59434363152928</v>
      </c>
      <c r="L96" s="14">
        <f t="shared" si="17"/>
        <v>0.12105390410508322</v>
      </c>
    </row>
    <row r="97" spans="1:12" x14ac:dyDescent="0.25">
      <c r="A97" t="s">
        <v>105</v>
      </c>
      <c r="B97">
        <v>401</v>
      </c>
      <c r="C97">
        <v>309</v>
      </c>
      <c r="D97">
        <f t="shared" si="9"/>
        <v>92</v>
      </c>
      <c r="E97">
        <f t="shared" si="10"/>
        <v>92</v>
      </c>
      <c r="F97">
        <f t="shared" si="11"/>
        <v>8464</v>
      </c>
      <c r="G97" s="3">
        <f t="shared" si="12"/>
        <v>22.942643391521198</v>
      </c>
      <c r="H97" s="4">
        <f t="shared" si="13"/>
        <v>22.942643391521198</v>
      </c>
      <c r="I97" s="6">
        <f t="shared" si="14"/>
        <v>335.13394785801472</v>
      </c>
      <c r="J97" s="6">
        <f t="shared" si="15"/>
        <v>26.621990965102107</v>
      </c>
      <c r="K97" s="15">
        <f t="shared" si="16"/>
        <v>291.22324643002457</v>
      </c>
      <c r="L97" s="14">
        <f t="shared" si="17"/>
        <v>0.27375749019943996</v>
      </c>
    </row>
    <row r="98" spans="1:12" x14ac:dyDescent="0.25">
      <c r="A98" t="s">
        <v>106</v>
      </c>
      <c r="B98">
        <v>309</v>
      </c>
      <c r="C98">
        <v>401</v>
      </c>
      <c r="D98">
        <f t="shared" si="9"/>
        <v>-92</v>
      </c>
      <c r="E98">
        <f t="shared" si="10"/>
        <v>92</v>
      </c>
      <c r="F98">
        <f t="shared" si="11"/>
        <v>8464</v>
      </c>
      <c r="G98" s="3">
        <f t="shared" si="12"/>
        <v>-29.773462783171521</v>
      </c>
      <c r="H98" s="4">
        <f t="shared" si="13"/>
        <v>29.773462783171521</v>
      </c>
      <c r="I98" s="6">
        <f t="shared" si="14"/>
        <v>340.65356329387009</v>
      </c>
      <c r="J98" s="6">
        <f t="shared" si="15"/>
        <v>16.070803200478739</v>
      </c>
      <c r="K98" s="15">
        <f t="shared" si="16"/>
        <v>361.75593882311682</v>
      </c>
      <c r="L98" s="14">
        <f t="shared" si="17"/>
        <v>0.17073119360231981</v>
      </c>
    </row>
    <row r="99" spans="1:12" x14ac:dyDescent="0.25">
      <c r="A99" t="s">
        <v>107</v>
      </c>
      <c r="B99">
        <v>328</v>
      </c>
      <c r="C99">
        <v>309</v>
      </c>
      <c r="D99">
        <f t="shared" si="9"/>
        <v>19</v>
      </c>
      <c r="E99">
        <f t="shared" si="10"/>
        <v>19</v>
      </c>
      <c r="F99">
        <f t="shared" si="11"/>
        <v>361</v>
      </c>
      <c r="G99" s="3">
        <f t="shared" si="12"/>
        <v>5.7926829268292686</v>
      </c>
      <c r="H99" s="4">
        <f t="shared" si="13"/>
        <v>5.7926829268292686</v>
      </c>
      <c r="I99" s="6">
        <f t="shared" si="14"/>
        <v>345.23461989660927</v>
      </c>
      <c r="J99" s="6">
        <f t="shared" si="15"/>
        <v>10.32592990160896</v>
      </c>
      <c r="K99" s="15">
        <f t="shared" si="16"/>
        <v>356.72436649434883</v>
      </c>
      <c r="L99" s="14">
        <f t="shared" si="17"/>
        <v>8.7574288092526917E-2</v>
      </c>
    </row>
    <row r="100" spans="1:12" x14ac:dyDescent="0.25">
      <c r="A100" t="s">
        <v>108</v>
      </c>
      <c r="B100">
        <v>353</v>
      </c>
      <c r="C100">
        <v>328</v>
      </c>
      <c r="D100">
        <f t="shared" si="9"/>
        <v>25</v>
      </c>
      <c r="E100">
        <f t="shared" si="10"/>
        <v>25</v>
      </c>
      <c r="F100">
        <f t="shared" si="11"/>
        <v>625</v>
      </c>
      <c r="G100" s="3">
        <f t="shared" si="12"/>
        <v>7.0821529745042495</v>
      </c>
      <c r="H100" s="4">
        <f t="shared" si="13"/>
        <v>7.0821529745042495</v>
      </c>
      <c r="I100" s="6">
        <f t="shared" si="14"/>
        <v>354.53632987893093</v>
      </c>
      <c r="J100" s="6">
        <f t="shared" si="15"/>
        <v>9.8138199419653063</v>
      </c>
      <c r="K100" s="15">
        <f t="shared" si="16"/>
        <v>355.56054979821823</v>
      </c>
      <c r="L100" s="14">
        <f t="shared" si="17"/>
        <v>7.2536821479270049E-3</v>
      </c>
    </row>
    <row r="101" spans="1:12" x14ac:dyDescent="0.25">
      <c r="A101" t="s">
        <v>109</v>
      </c>
      <c r="B101">
        <v>354</v>
      </c>
      <c r="C101">
        <v>353</v>
      </c>
      <c r="D101">
        <f t="shared" si="9"/>
        <v>1</v>
      </c>
      <c r="E101">
        <f t="shared" si="10"/>
        <v>1</v>
      </c>
      <c r="F101">
        <f t="shared" si="11"/>
        <v>1</v>
      </c>
      <c r="G101" s="3">
        <f t="shared" si="12"/>
        <v>0.2824858757062147</v>
      </c>
      <c r="H101" s="4">
        <f t="shared" si="13"/>
        <v>0.2824858757062147</v>
      </c>
      <c r="I101" s="6">
        <f t="shared" si="14"/>
        <v>360.21008989253778</v>
      </c>
      <c r="J101" s="6">
        <f t="shared" si="15"/>
        <v>7.7437899777860792</v>
      </c>
      <c r="K101" s="15">
        <f t="shared" si="16"/>
        <v>364.35014982089626</v>
      </c>
      <c r="L101" s="14">
        <f t="shared" si="17"/>
        <v>2.9237711358464018E-2</v>
      </c>
    </row>
    <row r="102" spans="1:12" x14ac:dyDescent="0.25">
      <c r="A102" t="s">
        <v>110</v>
      </c>
      <c r="B102">
        <v>327</v>
      </c>
      <c r="C102">
        <v>354</v>
      </c>
      <c r="D102">
        <f t="shared" si="9"/>
        <v>-27</v>
      </c>
      <c r="E102">
        <f t="shared" si="10"/>
        <v>27</v>
      </c>
      <c r="F102">
        <f t="shared" si="11"/>
        <v>729</v>
      </c>
      <c r="G102" s="3">
        <f t="shared" si="12"/>
        <v>-8.2568807339449535</v>
      </c>
      <c r="H102" s="4">
        <f t="shared" si="13"/>
        <v>8.2568807339449535</v>
      </c>
      <c r="I102" s="6">
        <f t="shared" si="14"/>
        <v>351.57232792219429</v>
      </c>
      <c r="J102" s="6">
        <f t="shared" si="15"/>
        <v>-0.4469859962787055</v>
      </c>
      <c r="K102" s="15">
        <f t="shared" si="16"/>
        <v>367.95387987032387</v>
      </c>
      <c r="L102" s="14">
        <f t="shared" si="17"/>
        <v>0.12524122284502714</v>
      </c>
    </row>
    <row r="103" spans="1:12" x14ac:dyDescent="0.25">
      <c r="A103" t="s">
        <v>111</v>
      </c>
      <c r="B103">
        <v>324</v>
      </c>
      <c r="C103">
        <v>327</v>
      </c>
      <c r="D103">
        <f t="shared" si="9"/>
        <v>-3</v>
      </c>
      <c r="E103">
        <f t="shared" si="10"/>
        <v>3</v>
      </c>
      <c r="F103">
        <f t="shared" si="11"/>
        <v>9</v>
      </c>
      <c r="G103" s="3">
        <f t="shared" si="12"/>
        <v>-0.92592592592592593</v>
      </c>
      <c r="H103" s="4">
        <f t="shared" si="13"/>
        <v>0.92592592592592593</v>
      </c>
      <c r="I103" s="6">
        <f t="shared" si="14"/>
        <v>340.27520515554932</v>
      </c>
      <c r="J103" s="6">
        <f t="shared" si="15"/>
        <v>-5.8720543814618402</v>
      </c>
      <c r="K103" s="15">
        <f t="shared" si="16"/>
        <v>351.12534192591556</v>
      </c>
      <c r="L103" s="14">
        <f t="shared" si="17"/>
        <v>8.3720191129369029E-2</v>
      </c>
    </row>
    <row r="104" spans="1:12" x14ac:dyDescent="0.25">
      <c r="A104" t="s">
        <v>112</v>
      </c>
      <c r="B104">
        <v>285</v>
      </c>
      <c r="C104">
        <v>324</v>
      </c>
      <c r="D104">
        <f t="shared" si="9"/>
        <v>-39</v>
      </c>
      <c r="E104">
        <f t="shared" si="10"/>
        <v>39</v>
      </c>
      <c r="F104">
        <f t="shared" si="11"/>
        <v>1521</v>
      </c>
      <c r="G104" s="3">
        <f t="shared" si="12"/>
        <v>-13.684210526315789</v>
      </c>
      <c r="H104" s="4">
        <f t="shared" si="13"/>
        <v>13.684210526315789</v>
      </c>
      <c r="I104" s="6">
        <f t="shared" si="14"/>
        <v>314.64189046445244</v>
      </c>
      <c r="J104" s="6">
        <f t="shared" si="15"/>
        <v>-15.752684536279355</v>
      </c>
      <c r="K104" s="15">
        <f t="shared" si="16"/>
        <v>334.40315077408746</v>
      </c>
      <c r="L104" s="14">
        <f t="shared" si="17"/>
        <v>0.17334438868100865</v>
      </c>
    </row>
    <row r="105" spans="1:12" x14ac:dyDescent="0.25">
      <c r="A105" t="s">
        <v>113</v>
      </c>
      <c r="B105">
        <v>243</v>
      </c>
      <c r="C105">
        <v>285</v>
      </c>
      <c r="D105">
        <f t="shared" si="9"/>
        <v>-42</v>
      </c>
      <c r="E105">
        <f t="shared" si="10"/>
        <v>42</v>
      </c>
      <c r="F105">
        <f t="shared" si="11"/>
        <v>1764</v>
      </c>
      <c r="G105" s="3">
        <f t="shared" si="12"/>
        <v>-17.283950617283949</v>
      </c>
      <c r="H105" s="4">
        <f t="shared" si="13"/>
        <v>17.283950617283949</v>
      </c>
      <c r="I105" s="6">
        <f t="shared" si="14"/>
        <v>276.53352355690384</v>
      </c>
      <c r="J105" s="6">
        <f t="shared" si="15"/>
        <v>-26.930525721913977</v>
      </c>
      <c r="K105" s="15">
        <f t="shared" si="16"/>
        <v>298.88920592817311</v>
      </c>
      <c r="L105" s="14">
        <f t="shared" si="17"/>
        <v>0.22999673221470415</v>
      </c>
    </row>
    <row r="106" spans="1:12" x14ac:dyDescent="0.25">
      <c r="A106" t="s">
        <v>114</v>
      </c>
      <c r="B106">
        <v>241</v>
      </c>
      <c r="C106">
        <v>243</v>
      </c>
      <c r="D106">
        <f t="shared" si="9"/>
        <v>-2</v>
      </c>
      <c r="E106">
        <f t="shared" si="10"/>
        <v>2</v>
      </c>
      <c r="F106">
        <f t="shared" si="11"/>
        <v>4</v>
      </c>
      <c r="G106" s="3">
        <f t="shared" si="12"/>
        <v>-0.82987551867219922</v>
      </c>
      <c r="H106" s="4">
        <f t="shared" si="13"/>
        <v>0.82987551867219922</v>
      </c>
      <c r="I106" s="6">
        <f t="shared" si="14"/>
        <v>246.16179870099393</v>
      </c>
      <c r="J106" s="6">
        <f t="shared" si="15"/>
        <v>-28.651125288911949</v>
      </c>
      <c r="K106" s="15">
        <f t="shared" si="16"/>
        <v>249.60299783498988</v>
      </c>
      <c r="L106" s="14">
        <f t="shared" si="17"/>
        <v>3.5697086452240158E-2</v>
      </c>
    </row>
    <row r="107" spans="1:12" x14ac:dyDescent="0.25">
      <c r="A107" t="s">
        <v>115</v>
      </c>
      <c r="B107">
        <v>287</v>
      </c>
      <c r="C107">
        <v>241</v>
      </c>
      <c r="D107">
        <f t="shared" si="9"/>
        <v>46</v>
      </c>
      <c r="E107">
        <f t="shared" si="10"/>
        <v>46</v>
      </c>
      <c r="F107">
        <f t="shared" si="11"/>
        <v>2116</v>
      </c>
      <c r="G107" s="3">
        <f t="shared" si="12"/>
        <v>16.027874564459932</v>
      </c>
      <c r="H107" s="4">
        <f t="shared" si="13"/>
        <v>16.027874564459932</v>
      </c>
      <c r="I107" s="6">
        <f t="shared" si="14"/>
        <v>245.3064040472492</v>
      </c>
      <c r="J107" s="6">
        <f t="shared" si="15"/>
        <v>-14.753259971328337</v>
      </c>
      <c r="K107" s="15">
        <f t="shared" si="16"/>
        <v>217.51067341208199</v>
      </c>
      <c r="L107" s="14">
        <f t="shared" si="17"/>
        <v>0.24212308915650876</v>
      </c>
    </row>
    <row r="108" spans="1:12" x14ac:dyDescent="0.25">
      <c r="A108" t="s">
        <v>116</v>
      </c>
      <c r="B108">
        <v>355</v>
      </c>
      <c r="C108">
        <v>287</v>
      </c>
      <c r="D108">
        <f t="shared" si="9"/>
        <v>68</v>
      </c>
      <c r="E108">
        <f t="shared" si="10"/>
        <v>68</v>
      </c>
      <c r="F108">
        <f t="shared" si="11"/>
        <v>4624</v>
      </c>
      <c r="G108" s="3">
        <f t="shared" si="12"/>
        <v>19.154929577464788</v>
      </c>
      <c r="H108" s="4">
        <f t="shared" si="13"/>
        <v>19.154929577464788</v>
      </c>
      <c r="I108" s="6">
        <f t="shared" si="14"/>
        <v>280.33188644555253</v>
      </c>
      <c r="J108" s="6">
        <f t="shared" si="15"/>
        <v>10.136111213487494</v>
      </c>
      <c r="K108" s="15">
        <f t="shared" si="16"/>
        <v>230.55314407592087</v>
      </c>
      <c r="L108" s="14">
        <f t="shared" si="17"/>
        <v>0.35055452372980039</v>
      </c>
    </row>
    <row r="109" spans="1:12" x14ac:dyDescent="0.25">
      <c r="A109" t="s">
        <v>117</v>
      </c>
      <c r="B109">
        <v>460</v>
      </c>
      <c r="C109">
        <v>355</v>
      </c>
      <c r="D109">
        <f t="shared" si="9"/>
        <v>105</v>
      </c>
      <c r="E109">
        <f t="shared" si="10"/>
        <v>105</v>
      </c>
      <c r="F109">
        <f t="shared" si="11"/>
        <v>11025</v>
      </c>
      <c r="G109" s="3">
        <f t="shared" si="12"/>
        <v>22.826086956521738</v>
      </c>
      <c r="H109" s="4">
        <f t="shared" si="13"/>
        <v>22.826086956521738</v>
      </c>
      <c r="I109" s="6">
        <f t="shared" si="14"/>
        <v>358.28079859542402</v>
      </c>
      <c r="J109" s="6">
        <f t="shared" si="15"/>
        <v>44.042511681679493</v>
      </c>
      <c r="K109" s="15">
        <f t="shared" si="16"/>
        <v>290.46799765904001</v>
      </c>
      <c r="L109" s="14">
        <f t="shared" si="17"/>
        <v>0.36854783117599998</v>
      </c>
    </row>
    <row r="110" spans="1:12" x14ac:dyDescent="0.25">
      <c r="A110" t="s">
        <v>118</v>
      </c>
      <c r="B110">
        <v>364</v>
      </c>
      <c r="C110">
        <v>460</v>
      </c>
      <c r="D110">
        <f t="shared" si="9"/>
        <v>-96</v>
      </c>
      <c r="E110">
        <f t="shared" si="10"/>
        <v>96</v>
      </c>
      <c r="F110">
        <f t="shared" si="11"/>
        <v>9216</v>
      </c>
      <c r="G110" s="3">
        <f t="shared" si="12"/>
        <v>-26.373626373626372</v>
      </c>
      <c r="H110" s="4">
        <f t="shared" si="13"/>
        <v>26.373626373626372</v>
      </c>
      <c r="I110" s="6">
        <f t="shared" si="14"/>
        <v>386.99398616626206</v>
      </c>
      <c r="J110" s="6">
        <f t="shared" si="15"/>
        <v>36.377849626258765</v>
      </c>
      <c r="K110" s="15">
        <f t="shared" si="16"/>
        <v>402.32331027710353</v>
      </c>
      <c r="L110" s="14">
        <f t="shared" si="17"/>
        <v>0.10528381944259212</v>
      </c>
    </row>
    <row r="111" spans="1:12" x14ac:dyDescent="0.25">
      <c r="A111" t="s">
        <v>119</v>
      </c>
      <c r="B111">
        <v>487</v>
      </c>
      <c r="C111">
        <v>364</v>
      </c>
      <c r="D111">
        <f t="shared" si="9"/>
        <v>123</v>
      </c>
      <c r="E111">
        <f t="shared" si="10"/>
        <v>123</v>
      </c>
      <c r="F111">
        <f t="shared" si="11"/>
        <v>15129</v>
      </c>
      <c r="G111" s="3">
        <f t="shared" si="12"/>
        <v>25.256673511293634</v>
      </c>
      <c r="H111" s="4">
        <f t="shared" si="13"/>
        <v>25.256673511293634</v>
      </c>
      <c r="I111" s="6">
        <f t="shared" si="14"/>
        <v>448.82310147551249</v>
      </c>
      <c r="J111" s="6">
        <f t="shared" si="15"/>
        <v>49.103482467754596</v>
      </c>
      <c r="K111" s="15">
        <f t="shared" si="16"/>
        <v>423.37183579252081</v>
      </c>
      <c r="L111" s="14">
        <f t="shared" si="17"/>
        <v>0.13065331459441312</v>
      </c>
    </row>
    <row r="112" spans="1:12" x14ac:dyDescent="0.25">
      <c r="A112" t="s">
        <v>120</v>
      </c>
      <c r="B112">
        <v>452</v>
      </c>
      <c r="C112">
        <v>487</v>
      </c>
      <c r="D112">
        <f t="shared" si="9"/>
        <v>-35</v>
      </c>
      <c r="E112">
        <f t="shared" si="10"/>
        <v>35</v>
      </c>
      <c r="F112">
        <f t="shared" si="11"/>
        <v>1225</v>
      </c>
      <c r="G112" s="3">
        <f t="shared" si="12"/>
        <v>-7.7433628318584073</v>
      </c>
      <c r="H112" s="4">
        <f t="shared" si="13"/>
        <v>7.7433628318584073</v>
      </c>
      <c r="I112" s="6">
        <f t="shared" si="14"/>
        <v>479.55595036596026</v>
      </c>
      <c r="J112" s="6">
        <f t="shared" si="15"/>
        <v>39.918165679101179</v>
      </c>
      <c r="K112" s="15">
        <f t="shared" si="16"/>
        <v>497.92658394326708</v>
      </c>
      <c r="L112" s="14">
        <f t="shared" si="17"/>
        <v>0.1016074866001484</v>
      </c>
    </row>
    <row r="113" spans="1:13" x14ac:dyDescent="0.25">
      <c r="A113" t="s">
        <v>121</v>
      </c>
      <c r="B113">
        <v>391</v>
      </c>
      <c r="C113">
        <v>452</v>
      </c>
      <c r="D113">
        <f t="shared" si="9"/>
        <v>-61</v>
      </c>
      <c r="E113">
        <f t="shared" si="10"/>
        <v>61</v>
      </c>
      <c r="F113">
        <f t="shared" si="11"/>
        <v>3721</v>
      </c>
      <c r="G113" s="3">
        <f t="shared" si="12"/>
        <v>-15.601023017902813</v>
      </c>
      <c r="H113" s="4">
        <f t="shared" si="13"/>
        <v>15.601023017902813</v>
      </c>
      <c r="I113" s="6">
        <f t="shared" si="14"/>
        <v>468.08446962703692</v>
      </c>
      <c r="J113" s="6">
        <f t="shared" si="15"/>
        <v>14.223342470088923</v>
      </c>
      <c r="K113" s="15">
        <f t="shared" si="16"/>
        <v>519.47411604506146</v>
      </c>
      <c r="L113" s="14">
        <f t="shared" si="17"/>
        <v>0.32857830190552806</v>
      </c>
    </row>
    <row r="114" spans="1:13" x14ac:dyDescent="0.25">
      <c r="A114" t="s">
        <v>122</v>
      </c>
      <c r="B114">
        <v>500</v>
      </c>
      <c r="C114">
        <v>391</v>
      </c>
      <c r="D114">
        <f t="shared" si="9"/>
        <v>109</v>
      </c>
      <c r="E114">
        <f t="shared" si="10"/>
        <v>109</v>
      </c>
      <c r="F114">
        <f t="shared" si="11"/>
        <v>11881</v>
      </c>
      <c r="G114" s="3">
        <f t="shared" si="12"/>
        <v>21.8</v>
      </c>
      <c r="H114" s="4">
        <f t="shared" si="13"/>
        <v>21.8</v>
      </c>
      <c r="I114" s="6">
        <f t="shared" si="14"/>
        <v>489.38468725827551</v>
      </c>
      <c r="J114" s="6">
        <f t="shared" si="15"/>
        <v>17.761780050663752</v>
      </c>
      <c r="K114" s="15">
        <f t="shared" si="16"/>
        <v>482.30781209712586</v>
      </c>
      <c r="L114" s="14">
        <f t="shared" si="17"/>
        <v>3.5384375805748276E-2</v>
      </c>
    </row>
    <row r="115" spans="1:13" x14ac:dyDescent="0.25">
      <c r="A115" t="s">
        <v>123</v>
      </c>
      <c r="B115">
        <v>451</v>
      </c>
      <c r="C115">
        <v>500</v>
      </c>
      <c r="D115">
        <f t="shared" si="9"/>
        <v>-49</v>
      </c>
      <c r="E115">
        <f t="shared" si="10"/>
        <v>49</v>
      </c>
      <c r="F115">
        <f t="shared" si="11"/>
        <v>2401</v>
      </c>
      <c r="G115" s="3">
        <f t="shared" si="12"/>
        <v>-10.864745011086475</v>
      </c>
      <c r="H115" s="4">
        <f t="shared" si="13"/>
        <v>10.864745011086475</v>
      </c>
      <c r="I115" s="6">
        <f t="shared" si="14"/>
        <v>484.68788038536354</v>
      </c>
      <c r="J115" s="6">
        <f t="shared" si="15"/>
        <v>6.5324865888758943</v>
      </c>
      <c r="K115" s="15">
        <f t="shared" si="16"/>
        <v>507.14646730893924</v>
      </c>
      <c r="L115" s="14">
        <f t="shared" si="17"/>
        <v>0.12449327562957702</v>
      </c>
    </row>
    <row r="116" spans="1:13" x14ac:dyDescent="0.25">
      <c r="A116" t="s">
        <v>124</v>
      </c>
      <c r="B116">
        <v>375</v>
      </c>
      <c r="C116">
        <v>451</v>
      </c>
      <c r="D116">
        <f t="shared" si="9"/>
        <v>-76</v>
      </c>
      <c r="E116">
        <f t="shared" si="10"/>
        <v>76</v>
      </c>
      <c r="F116">
        <f t="shared" si="11"/>
        <v>5776</v>
      </c>
      <c r="G116" s="3">
        <f t="shared" si="12"/>
        <v>-20.266666666666666</v>
      </c>
      <c r="H116" s="4">
        <f t="shared" si="13"/>
        <v>20.266666666666666</v>
      </c>
      <c r="I116" s="6">
        <f t="shared" si="14"/>
        <v>444.73222018454362</v>
      </c>
      <c r="J116" s="6">
        <f t="shared" si="15"/>
        <v>-16.711586805972011</v>
      </c>
      <c r="K116" s="15">
        <f t="shared" si="16"/>
        <v>491.22036697423943</v>
      </c>
      <c r="L116" s="14">
        <f t="shared" si="17"/>
        <v>0.3099209785979718</v>
      </c>
    </row>
    <row r="117" spans="1:13" x14ac:dyDescent="0.25">
      <c r="A117" t="s">
        <v>125</v>
      </c>
      <c r="B117">
        <v>372</v>
      </c>
      <c r="C117">
        <v>375</v>
      </c>
      <c r="D117">
        <f t="shared" si="9"/>
        <v>-3</v>
      </c>
      <c r="E117">
        <f t="shared" si="10"/>
        <v>3</v>
      </c>
      <c r="F117">
        <f t="shared" si="11"/>
        <v>9</v>
      </c>
      <c r="G117" s="3">
        <f t="shared" si="12"/>
        <v>-0.80645161290322576</v>
      </c>
      <c r="H117" s="4">
        <f t="shared" si="13"/>
        <v>0.80645161290322576</v>
      </c>
      <c r="I117" s="6">
        <f t="shared" si="14"/>
        <v>405.61238002714299</v>
      </c>
      <c r="J117" s="6">
        <f t="shared" si="15"/>
        <v>-27.915713481686321</v>
      </c>
      <c r="K117" s="15">
        <f t="shared" si="16"/>
        <v>428.02063337857163</v>
      </c>
      <c r="L117" s="14">
        <f t="shared" si="17"/>
        <v>0.15059310048003127</v>
      </c>
    </row>
    <row r="118" spans="1:13" x14ac:dyDescent="0.25">
      <c r="A118" t="s">
        <v>126</v>
      </c>
      <c r="B118">
        <v>302</v>
      </c>
      <c r="C118">
        <v>372</v>
      </c>
      <c r="D118">
        <f t="shared" si="9"/>
        <v>-70</v>
      </c>
      <c r="E118">
        <f t="shared" si="10"/>
        <v>70</v>
      </c>
      <c r="F118">
        <f t="shared" si="11"/>
        <v>4900</v>
      </c>
      <c r="G118" s="3">
        <f t="shared" si="12"/>
        <v>-23.178807947019866</v>
      </c>
      <c r="H118" s="4">
        <f t="shared" si="13"/>
        <v>23.178807947019866</v>
      </c>
      <c r="I118" s="6">
        <f t="shared" si="14"/>
        <v>347.41799992727397</v>
      </c>
      <c r="J118" s="6">
        <f t="shared" si="15"/>
        <v>-43.055046790777673</v>
      </c>
      <c r="K118" s="15">
        <f t="shared" si="16"/>
        <v>377.69666654545665</v>
      </c>
      <c r="L118" s="14">
        <f t="shared" si="17"/>
        <v>0.25065121372667765</v>
      </c>
    </row>
    <row r="119" spans="1:13" x14ac:dyDescent="0.25">
      <c r="A119" t="s">
        <v>127</v>
      </c>
      <c r="B119">
        <v>316</v>
      </c>
      <c r="C119">
        <v>302</v>
      </c>
      <c r="D119">
        <f t="shared" si="9"/>
        <v>14</v>
      </c>
      <c r="E119">
        <f t="shared" si="10"/>
        <v>14</v>
      </c>
      <c r="F119">
        <f t="shared" si="11"/>
        <v>196</v>
      </c>
      <c r="G119" s="3">
        <f t="shared" si="12"/>
        <v>4.4303797468354427</v>
      </c>
      <c r="H119" s="4">
        <f t="shared" si="13"/>
        <v>4.4303797468354427</v>
      </c>
      <c r="I119" s="6">
        <f t="shared" si="14"/>
        <v>309.01777188189777</v>
      </c>
      <c r="J119" s="6">
        <f t="shared" si="15"/>
        <v>-40.727637418076938</v>
      </c>
      <c r="K119" s="15">
        <f t="shared" si="16"/>
        <v>304.36295313649629</v>
      </c>
      <c r="L119" s="14">
        <f t="shared" si="17"/>
        <v>3.682609766931555E-2</v>
      </c>
    </row>
    <row r="120" spans="1:13" x14ac:dyDescent="0.25">
      <c r="A120" t="s">
        <v>128</v>
      </c>
      <c r="B120">
        <v>398</v>
      </c>
      <c r="C120">
        <v>316</v>
      </c>
      <c r="D120">
        <f t="shared" si="9"/>
        <v>82</v>
      </c>
      <c r="E120">
        <f t="shared" si="10"/>
        <v>82</v>
      </c>
      <c r="F120">
        <f t="shared" si="11"/>
        <v>6724</v>
      </c>
      <c r="G120" s="3">
        <f t="shared" si="12"/>
        <v>20.603015075376884</v>
      </c>
      <c r="H120" s="4">
        <f t="shared" si="13"/>
        <v>20.603015075376884</v>
      </c>
      <c r="I120" s="6">
        <f t="shared" si="14"/>
        <v>320.17408067829251</v>
      </c>
      <c r="J120" s="6">
        <f t="shared" si="15"/>
        <v>-14.785664310841099</v>
      </c>
      <c r="K120" s="15">
        <f t="shared" si="16"/>
        <v>268.29013446382083</v>
      </c>
      <c r="L120" s="14">
        <f t="shared" si="17"/>
        <v>0.32590418476426924</v>
      </c>
    </row>
    <row r="121" spans="1:13" x14ac:dyDescent="0.25">
      <c r="A121" t="s">
        <v>129</v>
      </c>
      <c r="B121">
        <v>394</v>
      </c>
      <c r="C121">
        <v>398</v>
      </c>
      <c r="D121">
        <f t="shared" si="9"/>
        <v>-4</v>
      </c>
      <c r="E121">
        <f t="shared" si="10"/>
        <v>4</v>
      </c>
      <c r="F121">
        <f t="shared" si="11"/>
        <v>16</v>
      </c>
      <c r="G121" s="3">
        <f t="shared" si="12"/>
        <v>-1.015228426395939</v>
      </c>
      <c r="H121" s="4">
        <f t="shared" si="13"/>
        <v>1.015228426395939</v>
      </c>
      <c r="I121" s="6">
        <f t="shared" si="14"/>
        <v>340.83304982047088</v>
      </c>
      <c r="J121" s="6">
        <f t="shared" si="15"/>
        <v>2.9366524156686324</v>
      </c>
      <c r="K121" s="15">
        <f t="shared" si="16"/>
        <v>305.38841636745144</v>
      </c>
      <c r="L121" s="14">
        <f t="shared" si="17"/>
        <v>0.22490249652931107</v>
      </c>
    </row>
    <row r="122" spans="1:13" x14ac:dyDescent="0.25">
      <c r="A122" t="s">
        <v>130</v>
      </c>
      <c r="B122">
        <v>431</v>
      </c>
      <c r="C122">
        <v>394</v>
      </c>
      <c r="D122">
        <f t="shared" si="9"/>
        <v>37</v>
      </c>
      <c r="E122">
        <f t="shared" si="10"/>
        <v>37</v>
      </c>
      <c r="F122">
        <f t="shared" si="11"/>
        <v>1369</v>
      </c>
      <c r="G122" s="3">
        <f t="shared" si="12"/>
        <v>8.5846867749419946</v>
      </c>
      <c r="H122" s="4">
        <f t="shared" si="13"/>
        <v>8.5846867749419946</v>
      </c>
      <c r="I122" s="6">
        <f t="shared" si="14"/>
        <v>378.66182134168366</v>
      </c>
      <c r="J122" s="6">
        <f t="shared" si="15"/>
        <v>20.382711968440709</v>
      </c>
      <c r="K122" s="15">
        <f t="shared" si="16"/>
        <v>343.76970223613949</v>
      </c>
      <c r="L122" s="14">
        <f t="shared" si="17"/>
        <v>0.20239048205072044</v>
      </c>
    </row>
    <row r="123" spans="1:13" x14ac:dyDescent="0.25">
      <c r="A123" t="s">
        <v>131</v>
      </c>
      <c r="B123">
        <v>431</v>
      </c>
      <c r="C123">
        <v>431</v>
      </c>
      <c r="D123">
        <f t="shared" si="9"/>
        <v>0</v>
      </c>
      <c r="E123">
        <f t="shared" si="10"/>
        <v>0</v>
      </c>
      <c r="F123">
        <f t="shared" si="11"/>
        <v>0</v>
      </c>
      <c r="G123" s="3">
        <f t="shared" si="12"/>
        <v>0</v>
      </c>
      <c r="H123" s="4">
        <f t="shared" si="13"/>
        <v>0</v>
      </c>
      <c r="I123" s="6">
        <f t="shared" si="14"/>
        <v>411.82671998607464</v>
      </c>
      <c r="J123" s="6">
        <f t="shared" si="15"/>
        <v>26.773805306415841</v>
      </c>
      <c r="K123" s="15">
        <f t="shared" si="16"/>
        <v>399.04453331012439</v>
      </c>
      <c r="L123" s="14">
        <f t="shared" si="17"/>
        <v>7.4142614129641779E-2</v>
      </c>
    </row>
    <row r="124" spans="1:13" x14ac:dyDescent="0.25">
      <c r="B124" s="5" t="s">
        <v>132</v>
      </c>
      <c r="C124" s="2"/>
      <c r="D124" s="2">
        <f>SUM(D7:D123)</f>
        <v>390</v>
      </c>
      <c r="E124" s="2">
        <f>SUM(E7:E123)</f>
        <v>3526</v>
      </c>
      <c r="F124" s="2">
        <f>SUM(F7:F123)</f>
        <v>198342</v>
      </c>
      <c r="G124" s="2">
        <f>SUM(G7:G123)</f>
        <v>-13.9237919192158</v>
      </c>
      <c r="H124" s="2">
        <f>SUM(H7:H123)</f>
        <v>1976.0238900915645</v>
      </c>
      <c r="L124" s="16">
        <f>AVERAGE(L8:L123)*100</f>
        <v>18.659901514541378</v>
      </c>
      <c r="M124" s="9" t="s">
        <v>133</v>
      </c>
    </row>
    <row r="125" spans="1:13" x14ac:dyDescent="0.25">
      <c r="C125" s="7" t="s">
        <v>134</v>
      </c>
      <c r="D125" s="7" t="s">
        <v>135</v>
      </c>
      <c r="E125" s="7" t="s">
        <v>136</v>
      </c>
      <c r="F125" s="7" t="s">
        <v>137</v>
      </c>
      <c r="G125" s="7" t="s">
        <v>138</v>
      </c>
      <c r="H125" s="11" t="s">
        <v>139</v>
      </c>
    </row>
    <row r="126" spans="1:13" x14ac:dyDescent="0.25">
      <c r="C126" s="8"/>
      <c r="D126" s="8">
        <f>D124/117</f>
        <v>3.3333333333333335</v>
      </c>
      <c r="E126" s="8">
        <f>E124/117</f>
        <v>30.136752136752136</v>
      </c>
      <c r="F126" s="8">
        <f>F124/117</f>
        <v>1695.2307692307693</v>
      </c>
      <c r="G126" s="8">
        <f>G124/117</f>
        <v>-0.11900676854030598</v>
      </c>
      <c r="H126" s="12">
        <f>H124/117</f>
        <v>16.889093077705677</v>
      </c>
    </row>
    <row r="127" spans="1:13" x14ac:dyDescent="0.25">
      <c r="I127" s="17"/>
      <c r="J127" s="17"/>
      <c r="K127" s="17"/>
      <c r="L127" s="17"/>
    </row>
    <row r="128" spans="1:13" x14ac:dyDescent="0.25">
      <c r="I128"/>
      <c r="J128"/>
      <c r="K128"/>
      <c r="L128"/>
    </row>
    <row r="129" spans="8:8" customFormat="1" x14ac:dyDescent="0.25"/>
    <row r="130" spans="8:8" customFormat="1" x14ac:dyDescent="0.25"/>
    <row r="131" spans="8:8" customFormat="1" x14ac:dyDescent="0.25"/>
    <row r="132" spans="8:8" customFormat="1" x14ac:dyDescent="0.25"/>
    <row r="133" spans="8:8" customFormat="1" x14ac:dyDescent="0.25"/>
    <row r="134" spans="8:8" customFormat="1" x14ac:dyDescent="0.25">
      <c r="H134" t="s">
        <v>142</v>
      </c>
    </row>
    <row r="135" spans="8:8" customFormat="1" x14ac:dyDescent="0.25"/>
    <row r="136" spans="8:8" customFormat="1" x14ac:dyDescent="0.25"/>
    <row r="137" spans="8:8" customFormat="1" x14ac:dyDescent="0.25"/>
    <row r="138" spans="8:8" customFormat="1" x14ac:dyDescent="0.25"/>
    <row r="139" spans="8:8" customFormat="1" x14ac:dyDescent="0.25"/>
    <row r="140" spans="8:8" customFormat="1" x14ac:dyDescent="0.25"/>
    <row r="141" spans="8:8" customFormat="1" x14ac:dyDescent="0.25"/>
    <row r="142" spans="8:8" customFormat="1" x14ac:dyDescent="0.25"/>
    <row r="143" spans="8:8" customFormat="1" x14ac:dyDescent="0.25"/>
    <row r="144" spans="8:8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</sheetData>
  <mergeCells count="2">
    <mergeCell ref="I3:L3"/>
    <mergeCell ref="P2:U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94E6-F8C5-42C3-ACFA-C7A0BC7550F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Leyla tunc</dc:creator>
  <cp:lastModifiedBy>Leyla tunc</cp:lastModifiedBy>
  <dcterms:created xsi:type="dcterms:W3CDTF">2023-05-31T14:24:17Z</dcterms:created>
  <dcterms:modified xsi:type="dcterms:W3CDTF">2023-06-01T21:43:12Z</dcterms:modified>
</cp:coreProperties>
</file>