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IN" sheetId="2" r:id="rId1"/>
    <sheet name="Размеры" sheetId="1" r:id="rId2"/>
    <sheet name="Сводная" sheetId="4" r:id="rId3"/>
    <sheet name="OUT" sheetId="5" r:id="rId4"/>
    <sheet name="Фурнитура" sheetId="6" r:id="rId5"/>
  </sheets>
  <externalReferences>
    <externalReference r:id="rId6"/>
  </externalReferences>
  <definedNames>
    <definedName name="X">[1]Лист3!$C$2:$C$4</definedName>
    <definedName name="вращение">[1]Лист3!$A$3:$A$4</definedName>
  </definedNames>
  <calcPr calcId="144525"/>
  <pivotCaches>
    <pivotCache cacheId="0" r:id="rId7"/>
  </pivotCaches>
</workbook>
</file>

<file path=xl/calcChain.xml><?xml version="1.0" encoding="utf-8"?>
<calcChain xmlns="http://schemas.openxmlformats.org/spreadsheetml/2006/main">
  <c r="D32" i="5" l="1"/>
  <c r="A43" i="1" l="1"/>
  <c r="B43" i="1"/>
  <c r="C43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B2" i="1"/>
  <c r="C2" i="1"/>
  <c r="A2" i="1"/>
  <c r="D3" i="4" s="1"/>
  <c r="C27" i="4" l="1"/>
  <c r="C18" i="4"/>
  <c r="C12" i="4"/>
  <c r="C6" i="4"/>
  <c r="D24" i="4"/>
  <c r="D15" i="4"/>
  <c r="D7" i="4"/>
  <c r="D11" i="4"/>
  <c r="C26" i="4"/>
  <c r="C21" i="4"/>
  <c r="C17" i="4"/>
  <c r="C9" i="4"/>
  <c r="C4" i="4"/>
  <c r="D27" i="4"/>
  <c r="D23" i="4"/>
  <c r="D18" i="4"/>
  <c r="D12" i="4"/>
  <c r="D6" i="4"/>
  <c r="C2" i="4"/>
  <c r="C25" i="4"/>
  <c r="C20" i="4"/>
  <c r="C16" i="4"/>
  <c r="C8" i="4"/>
  <c r="C3" i="4"/>
  <c r="D26" i="4"/>
  <c r="D21" i="4"/>
  <c r="D17" i="4"/>
  <c r="D9" i="4"/>
  <c r="D4" i="4"/>
  <c r="C23" i="4"/>
  <c r="D19" i="4"/>
  <c r="C24" i="4"/>
  <c r="C19" i="4"/>
  <c r="C15" i="4"/>
  <c r="C7" i="4"/>
  <c r="D2" i="4"/>
  <c r="D25" i="4"/>
  <c r="D20" i="4"/>
  <c r="D16" i="4"/>
  <c r="D8" i="4"/>
  <c r="C11" i="4"/>
  <c r="D22" i="4"/>
  <c r="D14" i="4"/>
  <c r="D10" i="4"/>
  <c r="C22" i="4"/>
  <c r="C14" i="4"/>
  <c r="C10" i="4"/>
  <c r="D13" i="4"/>
  <c r="D5" i="4"/>
  <c r="C13" i="4"/>
  <c r="C5" i="4"/>
</calcChain>
</file>

<file path=xl/sharedStrings.xml><?xml version="1.0" encoding="utf-8"?>
<sst xmlns="http://schemas.openxmlformats.org/spreadsheetml/2006/main" count="455" uniqueCount="106">
  <si>
    <t>Name</t>
  </si>
  <si>
    <t>Вн стенка (600.00mm x 1700.00mm)</t>
  </si>
  <si>
    <t>Полка 2 (600.00mm x 721.00mm)</t>
  </si>
  <si>
    <t>Полка (600.00mm x 1624.00mm)</t>
  </si>
  <si>
    <t>Стенка 2 (500.00mm x 600.00mm)</t>
  </si>
  <si>
    <t>Полка 4 (371.00mm x 600.00mm)</t>
  </si>
  <si>
    <t>Полка 1 (284.00mm x 600.00mm)</t>
  </si>
  <si>
    <t>Полка 6 (111.00mm x 200.00mm)</t>
  </si>
  <si>
    <t>Оя ящ б.стенка (70.00mm x 181.00mm)</t>
  </si>
  <si>
    <t>з стенка 4 (290.00mm x 721.00mm)</t>
  </si>
  <si>
    <t>Об б стенка (195.00mm x 884.00mm)</t>
  </si>
  <si>
    <t>Вн перегородка (265.00mm x 600.00mm)</t>
  </si>
  <si>
    <t>Перекладина (100.00mm x 1508.00mm)</t>
  </si>
  <si>
    <t>Ящик стенка (143.00mm x 663.00mm)</t>
  </si>
  <si>
    <t>Ящик бок стенка (143.00mm x 563.00mm)</t>
  </si>
  <si>
    <t>з стенка 1 (255.00mm x 290.00mm)</t>
  </si>
  <si>
    <t>Стенка 3 (290.00mm x 505.00mm)</t>
  </si>
  <si>
    <t>Ящик Фасад (183.00mm x 715.00mm)</t>
  </si>
  <si>
    <t>Полка 3 (216.00mm x 600.00mm)</t>
  </si>
  <si>
    <t>Об фасад (300.00mm x 382.00mm)</t>
  </si>
  <si>
    <t>з стенка 3 (284.00mm x 290.00mm)</t>
  </si>
  <si>
    <t>Об крышка (195.00mm x 420.00mm)</t>
  </si>
  <si>
    <t>Об полка (179.00mm x 388.00mm)</t>
  </si>
  <si>
    <t>з стенка 2 (200.00mm x 290.00mm)</t>
  </si>
  <si>
    <t>Об ящ фасад (100.00mm x 382.00mm)</t>
  </si>
  <si>
    <t>Об нижн фасад (86.00mm x 388.00mm)</t>
  </si>
  <si>
    <t>Полка 5 (111.00mm x 284.00mm)</t>
  </si>
  <si>
    <t>Об ящ з стенка (70.00mm x 330.00mm)</t>
  </si>
  <si>
    <t>Названия строк</t>
  </si>
  <si>
    <t xml:space="preserve">Вн перегородка </t>
  </si>
  <si>
    <t xml:space="preserve">Вн стенка </t>
  </si>
  <si>
    <t xml:space="preserve">з стенка 1 </t>
  </si>
  <si>
    <t xml:space="preserve">з стенка 2 </t>
  </si>
  <si>
    <t xml:space="preserve">з стенка 3 </t>
  </si>
  <si>
    <t xml:space="preserve">з стенка 4 </t>
  </si>
  <si>
    <t xml:space="preserve">Об б стенка </t>
  </si>
  <si>
    <t xml:space="preserve">Об крышка </t>
  </si>
  <si>
    <t xml:space="preserve">Об нижн фасад </t>
  </si>
  <si>
    <t xml:space="preserve">Об полка </t>
  </si>
  <si>
    <t xml:space="preserve">Об фасад </t>
  </si>
  <si>
    <t xml:space="preserve">Об ящ фасад </t>
  </si>
  <si>
    <t xml:space="preserve">Оя ящ б.стенка </t>
  </si>
  <si>
    <t xml:space="preserve">Перекладина </t>
  </si>
  <si>
    <t xml:space="preserve">Полка </t>
  </si>
  <si>
    <t xml:space="preserve">Полка 1 </t>
  </si>
  <si>
    <t xml:space="preserve">Полка 2 </t>
  </si>
  <si>
    <t xml:space="preserve">Полка 3 </t>
  </si>
  <si>
    <t xml:space="preserve">Полка 4 </t>
  </si>
  <si>
    <t xml:space="preserve">Полка 5 </t>
  </si>
  <si>
    <t xml:space="preserve">Полка 6 </t>
  </si>
  <si>
    <t xml:space="preserve">Стенка 2 </t>
  </si>
  <si>
    <t xml:space="preserve">Стенка 3 </t>
  </si>
  <si>
    <t xml:space="preserve">Ящик бок стенка </t>
  </si>
  <si>
    <t xml:space="preserve">Ящик стенка </t>
  </si>
  <si>
    <t xml:space="preserve">Ящик Фасад </t>
  </si>
  <si>
    <t>Общий итог</t>
  </si>
  <si>
    <t>265</t>
  </si>
  <si>
    <t>600</t>
  </si>
  <si>
    <t>255</t>
  </si>
  <si>
    <t>200</t>
  </si>
  <si>
    <t>284</t>
  </si>
  <si>
    <t>290</t>
  </si>
  <si>
    <t>86</t>
  </si>
  <si>
    <t>300</t>
  </si>
  <si>
    <t>70</t>
  </si>
  <si>
    <t>100</t>
  </si>
  <si>
    <t>216</t>
  </si>
  <si>
    <t>371</t>
  </si>
  <si>
    <t>111</t>
  </si>
  <si>
    <t>500</t>
  </si>
  <si>
    <t>143</t>
  </si>
  <si>
    <t>183</t>
  </si>
  <si>
    <t>1700</t>
  </si>
  <si>
    <t>721</t>
  </si>
  <si>
    <t>884</t>
  </si>
  <si>
    <t>420</t>
  </si>
  <si>
    <t>388</t>
  </si>
  <si>
    <t>382</t>
  </si>
  <si>
    <t>1508</t>
  </si>
  <si>
    <t>1624</t>
  </si>
  <si>
    <t>505</t>
  </si>
  <si>
    <t>563</t>
  </si>
  <si>
    <t>663</t>
  </si>
  <si>
    <t>715</t>
  </si>
  <si>
    <t>Количество</t>
  </si>
  <si>
    <t>X(mm)</t>
  </si>
  <si>
    <t>Y(mm)</t>
  </si>
  <si>
    <t>Кол-во, шт</t>
  </si>
  <si>
    <t>Признак вращения</t>
  </si>
  <si>
    <t>Торец X</t>
  </si>
  <si>
    <t>Торец X'</t>
  </si>
  <si>
    <t>Торец Y</t>
  </si>
  <si>
    <t>Торец Y'</t>
  </si>
  <si>
    <t>не вращать</t>
  </si>
  <si>
    <t>не кромить</t>
  </si>
  <si>
    <t>можно вращать</t>
  </si>
  <si>
    <t>кромка 0,4 мм</t>
  </si>
  <si>
    <t>Стенка</t>
  </si>
  <si>
    <t>Стойка</t>
  </si>
  <si>
    <t>Вн стойка</t>
  </si>
  <si>
    <t>Об ящ з стенка</t>
  </si>
  <si>
    <t>Скрытая</t>
  </si>
  <si>
    <t>Уголок</t>
  </si>
  <si>
    <t xml:space="preserve">Заглушка </t>
  </si>
  <si>
    <t>Конфирмат</t>
  </si>
  <si>
    <t>Роликовые направляющие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</si>
</sst>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center"/>
      <protection locked="0" hidden="1"/>
    </xf>
    <xf numFmtId="0" fontId="0" fillId="0" borderId="4" xfId="0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pivotButton="1" applyBorder="1"/>
    <xf numFmtId="0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10"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spilXLS_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яснение"/>
      <sheetName val="Деталировка"/>
      <sheetName val="Лист3"/>
    </sheetNames>
    <sheetDataSet>
      <sheetData sheetId="0" refreshError="1"/>
      <sheetData sheetId="1" refreshError="1"/>
      <sheetData sheetId="2">
        <row r="2">
          <cell r="C2" t="str">
            <v>не кромить</v>
          </cell>
        </row>
        <row r="3">
          <cell r="A3" t="str">
            <v>можно вращать</v>
          </cell>
          <cell r="C3" t="str">
            <v>кромка 0,4 мм</v>
          </cell>
        </row>
        <row r="4">
          <cell r="A4" t="str">
            <v>не вращать</v>
          </cell>
          <cell r="C4" t="str">
            <v>кромка 2,0 мм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2411.034838310188" createdVersion="4" refreshedVersion="4" minRefreshableVersion="3" recordCount="41">
  <cacheSource type="worksheet">
    <worksheetSource ref="A1:C42" sheet="Размеры"/>
  </cacheSource>
  <cacheFields count="3">
    <cacheField name="Name" numFmtId="0">
      <sharedItems count="28">
        <s v="Вн стенка "/>
        <s v="Полка 2 "/>
        <s v="Полка "/>
        <s v="Стенка 2 "/>
        <s v="Полка 4 "/>
        <s v="Полка 1 "/>
        <s v="Полка 6 "/>
        <s v="Оя ящ б.стенка "/>
        <s v="з стенка 4 "/>
        <s v="Об б стенка "/>
        <s v="Вн перегородка "/>
        <s v="Перекладина "/>
        <s v="Ящик стенка "/>
        <s v="Ящик бок стенка "/>
        <s v="з стенка 1 "/>
        <s v="Стенка 3 "/>
        <s v="Ящик Фасад "/>
        <s v="Полка 3 "/>
        <s v="Об фасад "/>
        <s v="з стенка 3 "/>
        <s v="Об крышка "/>
        <s v="Об полка "/>
        <s v="з стенка 2 "/>
        <s v="Об ящ фасад "/>
        <s v="Об нижн фасад "/>
        <s v="Полка 5 "/>
        <s v="Полка2 " u="1"/>
        <s v="Об ящ з стенка" u="1"/>
      </sharedItems>
    </cacheField>
    <cacheField name="X(mm)" numFmtId="0">
      <sharedItems/>
    </cacheField>
    <cacheField name="Y(mm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x v="0"/>
    <s v="1700"/>
    <s v="600"/>
  </r>
  <r>
    <x v="0"/>
    <s v="1700"/>
    <s v="600"/>
  </r>
  <r>
    <x v="1"/>
    <s v="721"/>
    <s v="600"/>
  </r>
  <r>
    <x v="1"/>
    <s v="721"/>
    <s v="600"/>
  </r>
  <r>
    <x v="2"/>
    <s v="1624"/>
    <s v="600"/>
  </r>
  <r>
    <x v="2"/>
    <s v="1624"/>
    <s v="600"/>
  </r>
  <r>
    <x v="3"/>
    <s v="600"/>
    <s v="500"/>
  </r>
  <r>
    <x v="4"/>
    <s v="600"/>
    <s v="371"/>
  </r>
  <r>
    <x v="5"/>
    <s v="600"/>
    <s v="284"/>
  </r>
  <r>
    <x v="6"/>
    <s v="200"/>
    <s v="111"/>
  </r>
  <r>
    <x v="7"/>
    <s v="181"/>
    <s v="70"/>
  </r>
  <r>
    <x v="7"/>
    <s v="181"/>
    <s v="70"/>
  </r>
  <r>
    <x v="2"/>
    <s v="1624"/>
    <s v="600"/>
  </r>
  <r>
    <x v="8"/>
    <s v="721"/>
    <s v="290"/>
  </r>
  <r>
    <x v="9"/>
    <s v="884"/>
    <s v="195"/>
  </r>
  <r>
    <x v="9"/>
    <s v="884"/>
    <s v="195"/>
  </r>
  <r>
    <x v="10"/>
    <s v="600"/>
    <s v="265"/>
  </r>
  <r>
    <x v="10"/>
    <s v="600"/>
    <s v="265"/>
  </r>
  <r>
    <x v="11"/>
    <s v="1508"/>
    <s v="100"/>
  </r>
  <r>
    <x v="12"/>
    <s v="663"/>
    <s v="143"/>
  </r>
  <r>
    <x v="12"/>
    <s v="663"/>
    <s v="143"/>
  </r>
  <r>
    <x v="12"/>
    <s v="663"/>
    <s v="143"/>
  </r>
  <r>
    <x v="12"/>
    <s v="663"/>
    <s v="143"/>
  </r>
  <r>
    <x v="13"/>
    <s v="563"/>
    <s v="143"/>
  </r>
  <r>
    <x v="13"/>
    <s v="563"/>
    <s v="143"/>
  </r>
  <r>
    <x v="13"/>
    <s v="563"/>
    <s v="143"/>
  </r>
  <r>
    <x v="14"/>
    <s v="290"/>
    <s v="255"/>
  </r>
  <r>
    <x v="15"/>
    <s v="505"/>
    <s v="290"/>
  </r>
  <r>
    <x v="16"/>
    <s v="715"/>
    <s v="183"/>
  </r>
  <r>
    <x v="16"/>
    <s v="715"/>
    <s v="183"/>
  </r>
  <r>
    <x v="17"/>
    <s v="600"/>
    <s v="216"/>
  </r>
  <r>
    <x v="18"/>
    <s v="382"/>
    <s v="300"/>
  </r>
  <r>
    <x v="18"/>
    <s v="382"/>
    <s v="300"/>
  </r>
  <r>
    <x v="19"/>
    <s v="290"/>
    <s v="284"/>
  </r>
  <r>
    <x v="20"/>
    <s v="420"/>
    <s v="195"/>
  </r>
  <r>
    <x v="13"/>
    <s v="563"/>
    <s v="143"/>
  </r>
  <r>
    <x v="21"/>
    <s v="388"/>
    <s v="179"/>
  </r>
  <r>
    <x v="22"/>
    <s v="290"/>
    <s v="200"/>
  </r>
  <r>
    <x v="23"/>
    <s v="382"/>
    <s v="100"/>
  </r>
  <r>
    <x v="24"/>
    <s v="388"/>
    <s v="86"/>
  </r>
  <r>
    <x v="25"/>
    <s v="284"/>
    <s v="1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1:B28" firstHeaderRow="1" firstDataRow="1" firstDataCol="1"/>
  <pivotFields count="3">
    <pivotField axis="axisRow" dataField="1" showAll="0">
      <items count="29">
        <item x="10"/>
        <item x="0"/>
        <item x="14"/>
        <item x="22"/>
        <item x="19"/>
        <item x="8"/>
        <item x="9"/>
        <item x="20"/>
        <item x="24"/>
        <item x="21"/>
        <item x="18"/>
        <item m="1" x="27"/>
        <item x="23"/>
        <item x="7"/>
        <item x="11"/>
        <item x="2"/>
        <item x="5"/>
        <item x="1"/>
        <item x="17"/>
        <item x="4"/>
        <item x="25"/>
        <item x="6"/>
        <item m="1" x="26"/>
        <item x="3"/>
        <item x="15"/>
        <item x="13"/>
        <item x="12"/>
        <item x="16"/>
        <item t="default"/>
      </items>
    </pivotField>
    <pivotField showAll="0" defaultSubtotal="0"/>
    <pivotField showAll="0" defaultSubtota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Количество" fld="0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dataOnly="0" labelOnly="1" outline="0" axis="axisValues" fieldPosition="0"/>
    </format>
    <format dxfId="6">
      <pivotArea outline="0" collapsedLevelsAreSubtotals="1" fieldPosition="0"/>
    </format>
    <format dxfId="5">
      <pivotArea dataOnly="0" labelOnly="1" outline="0" axis="axisValues" fieldPosition="0"/>
    </format>
    <format dxfId="4">
      <pivotArea outline="0" collapsedLevelsAreSubtotals="1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field="0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opLeftCell="A7" workbookViewId="0">
      <selection activeCell="B36" sqref="B36"/>
    </sheetView>
  </sheetViews>
  <sheetFormatPr defaultRowHeight="15" x14ac:dyDescent="0.25"/>
  <cols>
    <col min="1" max="1" width="38.7109375" bestFit="1" customWidth="1"/>
  </cols>
  <sheetData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8</v>
      </c>
    </row>
    <row r="14" spans="1:1" x14ac:dyDescent="0.25">
      <c r="A14" t="s">
        <v>3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13</v>
      </c>
    </row>
    <row r="23" spans="1:1" x14ac:dyDescent="0.25">
      <c r="A23" t="s">
        <v>13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14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14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5" workbookViewId="0">
      <selection activeCell="C42" sqref="C42"/>
    </sheetView>
  </sheetViews>
  <sheetFormatPr defaultRowHeight="15" x14ac:dyDescent="0.25"/>
  <cols>
    <col min="1" max="1" width="16.140625" bestFit="1" customWidth="1"/>
    <col min="2" max="2" width="7.5703125" style="1" bestFit="1" customWidth="1"/>
    <col min="3" max="3" width="7.7109375" style="1" bestFit="1" customWidth="1"/>
  </cols>
  <sheetData>
    <row r="1" spans="1:3" x14ac:dyDescent="0.25">
      <c r="A1" t="s">
        <v>0</v>
      </c>
      <c r="B1" s="1" t="s">
        <v>85</v>
      </c>
      <c r="C1" s="1" t="s">
        <v>86</v>
      </c>
    </row>
    <row r="2" spans="1:3" x14ac:dyDescent="0.25">
      <c r="A2" t="str">
        <f>LEFT(IN!A2,FIND(" (",IN!A2,1))</f>
        <v xml:space="preserve">Вн стенка </v>
      </c>
      <c r="B2" s="1" t="str">
        <f>SUBSTITUTE(RIGHT(IN!A2,LEN(IN!A2)-FIND("mm x ",IN!A2,1)-4),".00mm)","")</f>
        <v>1700</v>
      </c>
      <c r="C2" s="1" t="str">
        <f>LEFT(RIGHT(IN!A2,LEN(IN!A2)-FIND(" (",IN!A2,1)-1),FIND(".00mm x ",RIGHT(IN!A2,LEN(IN!A2)-FIND(" (",IN!A2,1)-1),1)-1)</f>
        <v>600</v>
      </c>
    </row>
    <row r="3" spans="1:3" x14ac:dyDescent="0.25">
      <c r="A3" t="str">
        <f>LEFT(IN!A3,FIND(" (",IN!A3,1))</f>
        <v xml:space="preserve">Вн стенка </v>
      </c>
      <c r="B3" s="1" t="str">
        <f>SUBSTITUTE(RIGHT(IN!A3,LEN(IN!A3)-FIND("mm x ",IN!A3,1)-4),".00mm)","")</f>
        <v>1700</v>
      </c>
      <c r="C3" s="1" t="str">
        <f>LEFT(RIGHT(IN!A3,LEN(IN!A3)-FIND(" (",IN!A3,1)-1),FIND(".00mm x ",RIGHT(IN!A3,LEN(IN!A3)-FIND(" (",IN!A3,1)-1),1)-1)</f>
        <v>600</v>
      </c>
    </row>
    <row r="4" spans="1:3" x14ac:dyDescent="0.25">
      <c r="A4" t="str">
        <f>LEFT(IN!A4,FIND(" (",IN!A4,1))</f>
        <v xml:space="preserve">Полка 2 </v>
      </c>
      <c r="B4" s="1" t="str">
        <f>SUBSTITUTE(RIGHT(IN!A4,LEN(IN!A4)-FIND("mm x ",IN!A4,1)-4),".00mm)","")</f>
        <v>721</v>
      </c>
      <c r="C4" s="1" t="str">
        <f>LEFT(RIGHT(IN!A4,LEN(IN!A4)-FIND(" (",IN!A4,1)-1),FIND(".00mm x ",RIGHT(IN!A4,LEN(IN!A4)-FIND(" (",IN!A4,1)-1),1)-1)</f>
        <v>600</v>
      </c>
    </row>
    <row r="5" spans="1:3" x14ac:dyDescent="0.25">
      <c r="A5" t="str">
        <f>LEFT(IN!A5,FIND(" (",IN!A5,1))</f>
        <v xml:space="preserve">Полка 2 </v>
      </c>
      <c r="B5" s="1" t="str">
        <f>SUBSTITUTE(RIGHT(IN!A5,LEN(IN!A5)-FIND("mm x ",IN!A5,1)-4),".00mm)","")</f>
        <v>721</v>
      </c>
      <c r="C5" s="1" t="str">
        <f>LEFT(RIGHT(IN!A5,LEN(IN!A5)-FIND(" (",IN!A5,1)-1),FIND(".00mm x ",RIGHT(IN!A5,LEN(IN!A5)-FIND(" (",IN!A5,1)-1),1)-1)</f>
        <v>600</v>
      </c>
    </row>
    <row r="6" spans="1:3" x14ac:dyDescent="0.25">
      <c r="A6" t="str">
        <f>LEFT(IN!A6,FIND(" (",IN!A6,1))</f>
        <v xml:space="preserve">Полка </v>
      </c>
      <c r="B6" s="1" t="str">
        <f>SUBSTITUTE(RIGHT(IN!A6,LEN(IN!A6)-FIND("mm x ",IN!A6,1)-4),".00mm)","")</f>
        <v>1624</v>
      </c>
      <c r="C6" s="1" t="str">
        <f>LEFT(RIGHT(IN!A6,LEN(IN!A6)-FIND(" (",IN!A6,1)-1),FIND(".00mm x ",RIGHT(IN!A6,LEN(IN!A6)-FIND(" (",IN!A6,1)-1),1)-1)</f>
        <v>600</v>
      </c>
    </row>
    <row r="7" spans="1:3" x14ac:dyDescent="0.25">
      <c r="A7" t="str">
        <f>LEFT(IN!A7,FIND(" (",IN!A7,1))</f>
        <v xml:space="preserve">Полка </v>
      </c>
      <c r="B7" s="1" t="str">
        <f>SUBSTITUTE(RIGHT(IN!A7,LEN(IN!A7)-FIND("mm x ",IN!A7,1)-4),".00mm)","")</f>
        <v>1624</v>
      </c>
      <c r="C7" s="1" t="str">
        <f>LEFT(RIGHT(IN!A7,LEN(IN!A7)-FIND(" (",IN!A7,1)-1),FIND(".00mm x ",RIGHT(IN!A7,LEN(IN!A7)-FIND(" (",IN!A7,1)-1),1)-1)</f>
        <v>600</v>
      </c>
    </row>
    <row r="8" spans="1:3" x14ac:dyDescent="0.25">
      <c r="A8" t="str">
        <f>LEFT(IN!A8,FIND(" (",IN!A8,1))</f>
        <v xml:space="preserve">Стенка 2 </v>
      </c>
      <c r="B8" s="1" t="str">
        <f>SUBSTITUTE(RIGHT(IN!A8,LEN(IN!A8)-FIND("mm x ",IN!A8,1)-4),".00mm)","")</f>
        <v>600</v>
      </c>
      <c r="C8" s="1" t="str">
        <f>LEFT(RIGHT(IN!A8,LEN(IN!A8)-FIND(" (",IN!A8,1)-1),FIND(".00mm x ",RIGHT(IN!A8,LEN(IN!A8)-FIND(" (",IN!A8,1)-1),1)-1)</f>
        <v>500</v>
      </c>
    </row>
    <row r="9" spans="1:3" x14ac:dyDescent="0.25">
      <c r="A9" t="str">
        <f>LEFT(IN!A9,FIND(" (",IN!A9,1))</f>
        <v xml:space="preserve">Полка 4 </v>
      </c>
      <c r="B9" s="1" t="str">
        <f>SUBSTITUTE(RIGHT(IN!A9,LEN(IN!A9)-FIND("mm x ",IN!A9,1)-4),".00mm)","")</f>
        <v>600</v>
      </c>
      <c r="C9" s="1" t="str">
        <f>LEFT(RIGHT(IN!A9,LEN(IN!A9)-FIND(" (",IN!A9,1)-1),FIND(".00mm x ",RIGHT(IN!A9,LEN(IN!A9)-FIND(" (",IN!A9,1)-1),1)-1)</f>
        <v>371</v>
      </c>
    </row>
    <row r="10" spans="1:3" x14ac:dyDescent="0.25">
      <c r="A10" t="str">
        <f>LEFT(IN!A10,FIND(" (",IN!A10,1))</f>
        <v xml:space="preserve">Полка 1 </v>
      </c>
      <c r="B10" s="1" t="str">
        <f>SUBSTITUTE(RIGHT(IN!A10,LEN(IN!A10)-FIND("mm x ",IN!A10,1)-4),".00mm)","")</f>
        <v>600</v>
      </c>
      <c r="C10" s="1" t="str">
        <f>LEFT(RIGHT(IN!A10,LEN(IN!A10)-FIND(" (",IN!A10,1)-1),FIND(".00mm x ",RIGHT(IN!A10,LEN(IN!A10)-FIND(" (",IN!A10,1)-1),1)-1)</f>
        <v>284</v>
      </c>
    </row>
    <row r="11" spans="1:3" x14ac:dyDescent="0.25">
      <c r="A11" t="str">
        <f>LEFT(IN!A11,FIND(" (",IN!A11,1))</f>
        <v xml:space="preserve">Полка 6 </v>
      </c>
      <c r="B11" s="1" t="str">
        <f>SUBSTITUTE(RIGHT(IN!A11,LEN(IN!A11)-FIND("mm x ",IN!A11,1)-4),".00mm)","")</f>
        <v>200</v>
      </c>
      <c r="C11" s="1" t="str">
        <f>LEFT(RIGHT(IN!A11,LEN(IN!A11)-FIND(" (",IN!A11,1)-1),FIND(".00mm x ",RIGHT(IN!A11,LEN(IN!A11)-FIND(" (",IN!A11,1)-1),1)-1)</f>
        <v>111</v>
      </c>
    </row>
    <row r="12" spans="1:3" x14ac:dyDescent="0.25">
      <c r="A12" t="str">
        <f>LEFT(IN!A12,FIND(" (",IN!A12,1))</f>
        <v xml:space="preserve">Оя ящ б.стенка </v>
      </c>
      <c r="B12" s="1" t="str">
        <f>SUBSTITUTE(RIGHT(IN!A12,LEN(IN!A12)-FIND("mm x ",IN!A12,1)-4),".00mm)","")</f>
        <v>181</v>
      </c>
      <c r="C12" s="1" t="str">
        <f>LEFT(RIGHT(IN!A12,LEN(IN!A12)-FIND(" (",IN!A12,1)-1),FIND(".00mm x ",RIGHT(IN!A12,LEN(IN!A12)-FIND(" (",IN!A12,1)-1),1)-1)</f>
        <v>70</v>
      </c>
    </row>
    <row r="13" spans="1:3" x14ac:dyDescent="0.25">
      <c r="A13" t="str">
        <f>LEFT(IN!A13,FIND(" (",IN!A13,1))</f>
        <v xml:space="preserve">Оя ящ б.стенка </v>
      </c>
      <c r="B13" s="1" t="str">
        <f>SUBSTITUTE(RIGHT(IN!A13,LEN(IN!A13)-FIND("mm x ",IN!A13,1)-4),".00mm)","")</f>
        <v>181</v>
      </c>
      <c r="C13" s="1" t="str">
        <f>LEFT(RIGHT(IN!A13,LEN(IN!A13)-FIND(" (",IN!A13,1)-1),FIND(".00mm x ",RIGHT(IN!A13,LEN(IN!A13)-FIND(" (",IN!A13,1)-1),1)-1)</f>
        <v>70</v>
      </c>
    </row>
    <row r="14" spans="1:3" x14ac:dyDescent="0.25">
      <c r="A14" t="str">
        <f>LEFT(IN!A14,FIND(" (",IN!A14,1))</f>
        <v xml:space="preserve">Полка </v>
      </c>
      <c r="B14" s="1" t="str">
        <f>SUBSTITUTE(RIGHT(IN!A14,LEN(IN!A14)-FIND("mm x ",IN!A14,1)-4),".00mm)","")</f>
        <v>1624</v>
      </c>
      <c r="C14" s="1" t="str">
        <f>LEFT(RIGHT(IN!A14,LEN(IN!A14)-FIND(" (",IN!A14,1)-1),FIND(".00mm x ",RIGHT(IN!A14,LEN(IN!A14)-FIND(" (",IN!A14,1)-1),1)-1)</f>
        <v>600</v>
      </c>
    </row>
    <row r="15" spans="1:3" x14ac:dyDescent="0.25">
      <c r="A15" t="str">
        <f>LEFT(IN!A15,FIND(" (",IN!A15,1))</f>
        <v xml:space="preserve">з стенка 4 </v>
      </c>
      <c r="B15" s="1" t="str">
        <f>SUBSTITUTE(RIGHT(IN!A15,LEN(IN!A15)-FIND("mm x ",IN!A15,1)-4),".00mm)","")</f>
        <v>721</v>
      </c>
      <c r="C15" s="1" t="str">
        <f>LEFT(RIGHT(IN!A15,LEN(IN!A15)-FIND(" (",IN!A15,1)-1),FIND(".00mm x ",RIGHT(IN!A15,LEN(IN!A15)-FIND(" (",IN!A15,1)-1),1)-1)</f>
        <v>290</v>
      </c>
    </row>
    <row r="16" spans="1:3" x14ac:dyDescent="0.25">
      <c r="A16" t="str">
        <f>LEFT(IN!A16,FIND(" (",IN!A16,1))</f>
        <v xml:space="preserve">Об б стенка </v>
      </c>
      <c r="B16" s="1" t="str">
        <f>SUBSTITUTE(RIGHT(IN!A16,LEN(IN!A16)-FIND("mm x ",IN!A16,1)-4),".00mm)","")</f>
        <v>884</v>
      </c>
      <c r="C16" s="1" t="str">
        <f>LEFT(RIGHT(IN!A16,LEN(IN!A16)-FIND(" (",IN!A16,1)-1),FIND(".00mm x ",RIGHT(IN!A16,LEN(IN!A16)-FIND(" (",IN!A16,1)-1),1)-1)</f>
        <v>195</v>
      </c>
    </row>
    <row r="17" spans="1:3" x14ac:dyDescent="0.25">
      <c r="A17" t="str">
        <f>LEFT(IN!A17,FIND(" (",IN!A17,1))</f>
        <v xml:space="preserve">Об б стенка </v>
      </c>
      <c r="B17" s="1" t="str">
        <f>SUBSTITUTE(RIGHT(IN!A17,LEN(IN!A17)-FIND("mm x ",IN!A17,1)-4),".00mm)","")</f>
        <v>884</v>
      </c>
      <c r="C17" s="1" t="str">
        <f>LEFT(RIGHT(IN!A17,LEN(IN!A17)-FIND(" (",IN!A17,1)-1),FIND(".00mm x ",RIGHT(IN!A17,LEN(IN!A17)-FIND(" (",IN!A17,1)-1),1)-1)</f>
        <v>195</v>
      </c>
    </row>
    <row r="18" spans="1:3" x14ac:dyDescent="0.25">
      <c r="A18" t="str">
        <f>LEFT(IN!A18,FIND(" (",IN!A18,1))</f>
        <v xml:space="preserve">Вн перегородка </v>
      </c>
      <c r="B18" s="1" t="str">
        <f>SUBSTITUTE(RIGHT(IN!A18,LEN(IN!A18)-FIND("mm x ",IN!A18,1)-4),".00mm)","")</f>
        <v>600</v>
      </c>
      <c r="C18" s="1" t="str">
        <f>LEFT(RIGHT(IN!A18,LEN(IN!A18)-FIND(" (",IN!A18,1)-1),FIND(".00mm x ",RIGHT(IN!A18,LEN(IN!A18)-FIND(" (",IN!A18,1)-1),1)-1)</f>
        <v>265</v>
      </c>
    </row>
    <row r="19" spans="1:3" x14ac:dyDescent="0.25">
      <c r="A19" t="str">
        <f>LEFT(IN!A19,FIND(" (",IN!A19,1))</f>
        <v xml:space="preserve">Вн перегородка </v>
      </c>
      <c r="B19" s="1" t="str">
        <f>SUBSTITUTE(RIGHT(IN!A19,LEN(IN!A19)-FIND("mm x ",IN!A19,1)-4),".00mm)","")</f>
        <v>600</v>
      </c>
      <c r="C19" s="1" t="str">
        <f>LEFT(RIGHT(IN!A19,LEN(IN!A19)-FIND(" (",IN!A19,1)-1),FIND(".00mm x ",RIGHT(IN!A19,LEN(IN!A19)-FIND(" (",IN!A19,1)-1),1)-1)</f>
        <v>265</v>
      </c>
    </row>
    <row r="20" spans="1:3" x14ac:dyDescent="0.25">
      <c r="A20" t="str">
        <f>LEFT(IN!A20,FIND(" (",IN!A20,1))</f>
        <v xml:space="preserve">Перекладина </v>
      </c>
      <c r="B20" s="1" t="str">
        <f>SUBSTITUTE(RIGHT(IN!A20,LEN(IN!A20)-FIND("mm x ",IN!A20,1)-4),".00mm)","")</f>
        <v>1508</v>
      </c>
      <c r="C20" s="1" t="str">
        <f>LEFT(RIGHT(IN!A20,LEN(IN!A20)-FIND(" (",IN!A20,1)-1),FIND(".00mm x ",RIGHT(IN!A20,LEN(IN!A20)-FIND(" (",IN!A20,1)-1),1)-1)</f>
        <v>100</v>
      </c>
    </row>
    <row r="21" spans="1:3" x14ac:dyDescent="0.25">
      <c r="A21" t="str">
        <f>LEFT(IN!A21,FIND(" (",IN!A21,1))</f>
        <v xml:space="preserve">Ящик стенка </v>
      </c>
      <c r="B21" s="1" t="str">
        <f>SUBSTITUTE(RIGHT(IN!A21,LEN(IN!A21)-FIND("mm x ",IN!A21,1)-4),".00mm)","")</f>
        <v>663</v>
      </c>
      <c r="C21" s="1" t="str">
        <f>LEFT(RIGHT(IN!A21,LEN(IN!A21)-FIND(" (",IN!A21,1)-1),FIND(".00mm x ",RIGHT(IN!A21,LEN(IN!A21)-FIND(" (",IN!A21,1)-1),1)-1)</f>
        <v>143</v>
      </c>
    </row>
    <row r="22" spans="1:3" x14ac:dyDescent="0.25">
      <c r="A22" t="str">
        <f>LEFT(IN!A22,FIND(" (",IN!A22,1))</f>
        <v xml:space="preserve">Ящик стенка </v>
      </c>
      <c r="B22" s="1" t="str">
        <f>SUBSTITUTE(RIGHT(IN!A22,LEN(IN!A22)-FIND("mm x ",IN!A22,1)-4),".00mm)","")</f>
        <v>663</v>
      </c>
      <c r="C22" s="1" t="str">
        <f>LEFT(RIGHT(IN!A22,LEN(IN!A22)-FIND(" (",IN!A22,1)-1),FIND(".00mm x ",RIGHT(IN!A22,LEN(IN!A22)-FIND(" (",IN!A22,1)-1),1)-1)</f>
        <v>143</v>
      </c>
    </row>
    <row r="23" spans="1:3" x14ac:dyDescent="0.25">
      <c r="A23" t="str">
        <f>LEFT(IN!A23,FIND(" (",IN!A23,1))</f>
        <v xml:space="preserve">Ящик стенка </v>
      </c>
      <c r="B23" s="1" t="str">
        <f>SUBSTITUTE(RIGHT(IN!A23,LEN(IN!A23)-FIND("mm x ",IN!A23,1)-4),".00mm)","")</f>
        <v>663</v>
      </c>
      <c r="C23" s="1" t="str">
        <f>LEFT(RIGHT(IN!A23,LEN(IN!A23)-FIND(" (",IN!A23,1)-1),FIND(".00mm x ",RIGHT(IN!A23,LEN(IN!A23)-FIND(" (",IN!A23,1)-1),1)-1)</f>
        <v>143</v>
      </c>
    </row>
    <row r="24" spans="1:3" x14ac:dyDescent="0.25">
      <c r="A24" t="str">
        <f>LEFT(IN!A24,FIND(" (",IN!A24,1))</f>
        <v xml:space="preserve">Ящик стенка </v>
      </c>
      <c r="B24" s="1" t="str">
        <f>SUBSTITUTE(RIGHT(IN!A24,LEN(IN!A24)-FIND("mm x ",IN!A24,1)-4),".00mm)","")</f>
        <v>663</v>
      </c>
      <c r="C24" s="1" t="str">
        <f>LEFT(RIGHT(IN!A24,LEN(IN!A24)-FIND(" (",IN!A24,1)-1),FIND(".00mm x ",RIGHT(IN!A24,LEN(IN!A24)-FIND(" (",IN!A24,1)-1),1)-1)</f>
        <v>143</v>
      </c>
    </row>
    <row r="25" spans="1:3" x14ac:dyDescent="0.25">
      <c r="A25" t="str">
        <f>LEFT(IN!A25,FIND(" (",IN!A25,1))</f>
        <v xml:space="preserve">Ящик бок стенка </v>
      </c>
      <c r="B25" s="1" t="str">
        <f>SUBSTITUTE(RIGHT(IN!A25,LEN(IN!A25)-FIND("mm x ",IN!A25,1)-4),".00mm)","")</f>
        <v>563</v>
      </c>
      <c r="C25" s="1" t="str">
        <f>LEFT(RIGHT(IN!A25,LEN(IN!A25)-FIND(" (",IN!A25,1)-1),FIND(".00mm x ",RIGHT(IN!A25,LEN(IN!A25)-FIND(" (",IN!A25,1)-1),1)-1)</f>
        <v>143</v>
      </c>
    </row>
    <row r="26" spans="1:3" x14ac:dyDescent="0.25">
      <c r="A26" t="str">
        <f>LEFT(IN!A26,FIND(" (",IN!A26,1))</f>
        <v xml:space="preserve">Ящик бок стенка </v>
      </c>
      <c r="B26" s="1" t="str">
        <f>SUBSTITUTE(RIGHT(IN!A26,LEN(IN!A26)-FIND("mm x ",IN!A26,1)-4),".00mm)","")</f>
        <v>563</v>
      </c>
      <c r="C26" s="1" t="str">
        <f>LEFT(RIGHT(IN!A26,LEN(IN!A26)-FIND(" (",IN!A26,1)-1),FIND(".00mm x ",RIGHT(IN!A26,LEN(IN!A26)-FIND(" (",IN!A26,1)-1),1)-1)</f>
        <v>143</v>
      </c>
    </row>
    <row r="27" spans="1:3" x14ac:dyDescent="0.25">
      <c r="A27" t="str">
        <f>LEFT(IN!A27,FIND(" (",IN!A27,1))</f>
        <v xml:space="preserve">Ящик бок стенка </v>
      </c>
      <c r="B27" s="1" t="str">
        <f>SUBSTITUTE(RIGHT(IN!A27,LEN(IN!A27)-FIND("mm x ",IN!A27,1)-4),".00mm)","")</f>
        <v>563</v>
      </c>
      <c r="C27" s="1" t="str">
        <f>LEFT(RIGHT(IN!A27,LEN(IN!A27)-FIND(" (",IN!A27,1)-1),FIND(".00mm x ",RIGHT(IN!A27,LEN(IN!A27)-FIND(" (",IN!A27,1)-1),1)-1)</f>
        <v>143</v>
      </c>
    </row>
    <row r="28" spans="1:3" x14ac:dyDescent="0.25">
      <c r="A28" t="str">
        <f>LEFT(IN!A28,FIND(" (",IN!A28,1))</f>
        <v xml:space="preserve">з стенка 1 </v>
      </c>
      <c r="B28" s="1" t="str">
        <f>SUBSTITUTE(RIGHT(IN!A28,LEN(IN!A28)-FIND("mm x ",IN!A28,1)-4),".00mm)","")</f>
        <v>290</v>
      </c>
      <c r="C28" s="1" t="str">
        <f>LEFT(RIGHT(IN!A28,LEN(IN!A28)-FIND(" (",IN!A28,1)-1),FIND(".00mm x ",RIGHT(IN!A28,LEN(IN!A28)-FIND(" (",IN!A28,1)-1),1)-1)</f>
        <v>255</v>
      </c>
    </row>
    <row r="29" spans="1:3" x14ac:dyDescent="0.25">
      <c r="A29" t="str">
        <f>LEFT(IN!A29,FIND(" (",IN!A29,1))</f>
        <v xml:space="preserve">Стенка 3 </v>
      </c>
      <c r="B29" s="1" t="str">
        <f>SUBSTITUTE(RIGHT(IN!A29,LEN(IN!A29)-FIND("mm x ",IN!A29,1)-4),".00mm)","")</f>
        <v>505</v>
      </c>
      <c r="C29" s="1" t="str">
        <f>LEFT(RIGHT(IN!A29,LEN(IN!A29)-FIND(" (",IN!A29,1)-1),FIND(".00mm x ",RIGHT(IN!A29,LEN(IN!A29)-FIND(" (",IN!A29,1)-1),1)-1)</f>
        <v>290</v>
      </c>
    </row>
    <row r="30" spans="1:3" x14ac:dyDescent="0.25">
      <c r="A30" t="str">
        <f>LEFT(IN!A30,FIND(" (",IN!A30,1))</f>
        <v xml:space="preserve">Ящик Фасад </v>
      </c>
      <c r="B30" s="1" t="str">
        <f>SUBSTITUTE(RIGHT(IN!A30,LEN(IN!A30)-FIND("mm x ",IN!A30,1)-4),".00mm)","")</f>
        <v>715</v>
      </c>
      <c r="C30" s="1" t="str">
        <f>LEFT(RIGHT(IN!A30,LEN(IN!A30)-FIND(" (",IN!A30,1)-1),FIND(".00mm x ",RIGHT(IN!A30,LEN(IN!A30)-FIND(" (",IN!A30,1)-1),1)-1)</f>
        <v>183</v>
      </c>
    </row>
    <row r="31" spans="1:3" x14ac:dyDescent="0.25">
      <c r="A31" t="str">
        <f>LEFT(IN!A31,FIND(" (",IN!A31,1))</f>
        <v xml:space="preserve">Ящик Фасад </v>
      </c>
      <c r="B31" s="1" t="str">
        <f>SUBSTITUTE(RIGHT(IN!A31,LEN(IN!A31)-FIND("mm x ",IN!A31,1)-4),".00mm)","")</f>
        <v>715</v>
      </c>
      <c r="C31" s="1" t="str">
        <f>LEFT(RIGHT(IN!A31,LEN(IN!A31)-FIND(" (",IN!A31,1)-1),FIND(".00mm x ",RIGHT(IN!A31,LEN(IN!A31)-FIND(" (",IN!A31,1)-1),1)-1)</f>
        <v>183</v>
      </c>
    </row>
    <row r="32" spans="1:3" x14ac:dyDescent="0.25">
      <c r="A32" t="str">
        <f>LEFT(IN!A32,FIND(" (",IN!A32,1))</f>
        <v xml:space="preserve">Полка 3 </v>
      </c>
      <c r="B32" s="1" t="str">
        <f>SUBSTITUTE(RIGHT(IN!A32,LEN(IN!A32)-FIND("mm x ",IN!A32,1)-4),".00mm)","")</f>
        <v>600</v>
      </c>
      <c r="C32" s="1" t="str">
        <f>LEFT(RIGHT(IN!A32,LEN(IN!A32)-FIND(" (",IN!A32,1)-1),FIND(".00mm x ",RIGHT(IN!A32,LEN(IN!A32)-FIND(" (",IN!A32,1)-1),1)-1)</f>
        <v>216</v>
      </c>
    </row>
    <row r="33" spans="1:3" x14ac:dyDescent="0.25">
      <c r="A33" t="str">
        <f>LEFT(IN!A33,FIND(" (",IN!A33,1))</f>
        <v xml:space="preserve">Об фасад </v>
      </c>
      <c r="B33" s="1" t="str">
        <f>SUBSTITUTE(RIGHT(IN!A33,LEN(IN!A33)-FIND("mm x ",IN!A33,1)-4),".00mm)","")</f>
        <v>382</v>
      </c>
      <c r="C33" s="1" t="str">
        <f>LEFT(RIGHT(IN!A33,LEN(IN!A33)-FIND(" (",IN!A33,1)-1),FIND(".00mm x ",RIGHT(IN!A33,LEN(IN!A33)-FIND(" (",IN!A33,1)-1),1)-1)</f>
        <v>300</v>
      </c>
    </row>
    <row r="34" spans="1:3" x14ac:dyDescent="0.25">
      <c r="A34" t="str">
        <f>LEFT(IN!A34,FIND(" (",IN!A34,1))</f>
        <v xml:space="preserve">Об фасад </v>
      </c>
      <c r="B34" s="1" t="str">
        <f>SUBSTITUTE(RIGHT(IN!A34,LEN(IN!A34)-FIND("mm x ",IN!A34,1)-4),".00mm)","")</f>
        <v>382</v>
      </c>
      <c r="C34" s="1" t="str">
        <f>LEFT(RIGHT(IN!A34,LEN(IN!A34)-FIND(" (",IN!A34,1)-1),FIND(".00mm x ",RIGHT(IN!A34,LEN(IN!A34)-FIND(" (",IN!A34,1)-1),1)-1)</f>
        <v>300</v>
      </c>
    </row>
    <row r="35" spans="1:3" x14ac:dyDescent="0.25">
      <c r="A35" t="str">
        <f>LEFT(IN!A35,FIND(" (",IN!A35,1))</f>
        <v xml:space="preserve">з стенка 3 </v>
      </c>
      <c r="B35" s="1" t="str">
        <f>SUBSTITUTE(RIGHT(IN!A35,LEN(IN!A35)-FIND("mm x ",IN!A35,1)-4),".00mm)","")</f>
        <v>290</v>
      </c>
      <c r="C35" s="1" t="str">
        <f>LEFT(RIGHT(IN!A35,LEN(IN!A35)-FIND(" (",IN!A35,1)-1),FIND(".00mm x ",RIGHT(IN!A35,LEN(IN!A35)-FIND(" (",IN!A35,1)-1),1)-1)</f>
        <v>284</v>
      </c>
    </row>
    <row r="36" spans="1:3" x14ac:dyDescent="0.25">
      <c r="A36" t="str">
        <f>LEFT(IN!A36,FIND(" (",IN!A36,1))</f>
        <v xml:space="preserve">Об крышка </v>
      </c>
      <c r="B36" s="1" t="str">
        <f>SUBSTITUTE(RIGHT(IN!A36,LEN(IN!A36)-FIND("mm x ",IN!A36,1)-4),".00mm)","")</f>
        <v>420</v>
      </c>
      <c r="C36" s="1" t="str">
        <f>LEFT(RIGHT(IN!A36,LEN(IN!A36)-FIND(" (",IN!A36,1)-1),FIND(".00mm x ",RIGHT(IN!A36,LEN(IN!A36)-FIND(" (",IN!A36,1)-1),1)-1)</f>
        <v>195</v>
      </c>
    </row>
    <row r="37" spans="1:3" x14ac:dyDescent="0.25">
      <c r="A37" t="str">
        <f>LEFT(IN!A37,FIND(" (",IN!A37,1))</f>
        <v xml:space="preserve">Ящик бок стенка </v>
      </c>
      <c r="B37" s="1" t="str">
        <f>SUBSTITUTE(RIGHT(IN!A37,LEN(IN!A37)-FIND("mm x ",IN!A37,1)-4),".00mm)","")</f>
        <v>563</v>
      </c>
      <c r="C37" s="1" t="str">
        <f>LEFT(RIGHT(IN!A37,LEN(IN!A37)-FIND(" (",IN!A37,1)-1),FIND(".00mm x ",RIGHT(IN!A37,LEN(IN!A37)-FIND(" (",IN!A37,1)-1),1)-1)</f>
        <v>143</v>
      </c>
    </row>
    <row r="38" spans="1:3" x14ac:dyDescent="0.25">
      <c r="A38" t="str">
        <f>LEFT(IN!A38,FIND(" (",IN!A38,1))</f>
        <v xml:space="preserve">Об полка </v>
      </c>
      <c r="B38" s="1" t="str">
        <f>SUBSTITUTE(RIGHT(IN!A38,LEN(IN!A38)-FIND("mm x ",IN!A38,1)-4),".00mm)","")</f>
        <v>388</v>
      </c>
      <c r="C38" s="1" t="str">
        <f>LEFT(RIGHT(IN!A38,LEN(IN!A38)-FIND(" (",IN!A38,1)-1),FIND(".00mm x ",RIGHT(IN!A38,LEN(IN!A38)-FIND(" (",IN!A38,1)-1),1)-1)</f>
        <v>179</v>
      </c>
    </row>
    <row r="39" spans="1:3" x14ac:dyDescent="0.25">
      <c r="A39" t="str">
        <f>LEFT(IN!A39,FIND(" (",IN!A39,1))</f>
        <v xml:space="preserve">з стенка 2 </v>
      </c>
      <c r="B39" s="1" t="str">
        <f>SUBSTITUTE(RIGHT(IN!A39,LEN(IN!A39)-FIND("mm x ",IN!A39,1)-4),".00mm)","")</f>
        <v>290</v>
      </c>
      <c r="C39" s="1" t="str">
        <f>LEFT(RIGHT(IN!A39,LEN(IN!A39)-FIND(" (",IN!A39,1)-1),FIND(".00mm x ",RIGHT(IN!A39,LEN(IN!A39)-FIND(" (",IN!A39,1)-1),1)-1)</f>
        <v>200</v>
      </c>
    </row>
    <row r="40" spans="1:3" x14ac:dyDescent="0.25">
      <c r="A40" t="str">
        <f>LEFT(IN!A40,FIND(" (",IN!A40,1))</f>
        <v xml:space="preserve">Об ящ фасад </v>
      </c>
      <c r="B40" s="1" t="str">
        <f>SUBSTITUTE(RIGHT(IN!A40,LEN(IN!A40)-FIND("mm x ",IN!A40,1)-4),".00mm)","")</f>
        <v>382</v>
      </c>
      <c r="C40" s="1" t="str">
        <f>LEFT(RIGHT(IN!A40,LEN(IN!A40)-FIND(" (",IN!A40,1)-1),FIND(".00mm x ",RIGHT(IN!A40,LEN(IN!A40)-FIND(" (",IN!A40,1)-1),1)-1)</f>
        <v>100</v>
      </c>
    </row>
    <row r="41" spans="1:3" x14ac:dyDescent="0.25">
      <c r="A41" t="str">
        <f>LEFT(IN!A41,FIND(" (",IN!A41,1))</f>
        <v xml:space="preserve">Об нижн фасад </v>
      </c>
      <c r="B41" s="1" t="str">
        <f>SUBSTITUTE(RIGHT(IN!A41,LEN(IN!A41)-FIND("mm x ",IN!A41,1)-4),".00mm)","")</f>
        <v>388</v>
      </c>
      <c r="C41" s="1" t="str">
        <f>LEFT(RIGHT(IN!A41,LEN(IN!A41)-FIND(" (",IN!A41,1)-1),FIND(".00mm x ",RIGHT(IN!A41,LEN(IN!A41)-FIND(" (",IN!A41,1)-1),1)-1)</f>
        <v>86</v>
      </c>
    </row>
    <row r="42" spans="1:3" x14ac:dyDescent="0.25">
      <c r="A42" t="str">
        <f>LEFT(IN!A42,FIND(" (",IN!A42,1))</f>
        <v xml:space="preserve">Полка 5 </v>
      </c>
      <c r="B42" s="1" t="str">
        <f>SUBSTITUTE(RIGHT(IN!A42,LEN(IN!A42)-FIND("mm x ",IN!A42,1)-4),".00mm)","")</f>
        <v>284</v>
      </c>
      <c r="C42" s="1" t="str">
        <f>LEFT(RIGHT(IN!A42,LEN(IN!A42)-FIND(" (",IN!A42,1)-1),FIND(".00mm x ",RIGHT(IN!A42,LEN(IN!A42)-FIND(" (",IN!A42,1)-1),1)-1)</f>
        <v>111</v>
      </c>
    </row>
    <row r="43" spans="1:3" x14ac:dyDescent="0.25">
      <c r="A43" t="str">
        <f>LEFT(IN!A43,FIND(" (",IN!A43,1))</f>
        <v xml:space="preserve">Об ящ з стенка </v>
      </c>
      <c r="B43" s="1" t="str">
        <f>SUBSTITUTE(RIGHT(IN!A43,LEN(IN!A43)-FIND("mm x ",IN!A43,1)-4),".00mm)","")</f>
        <v>330</v>
      </c>
      <c r="C43" s="1" t="str">
        <f>LEFT(RIGHT(IN!A43,LEN(IN!A43)-FIND(" (",IN!A43,1)-1),FIND(".00mm x ",RIGHT(IN!A43,LEN(IN!A43)-FIND(" (",IN!A43,1)-1),1)-1)</f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F2" sqref="F2"/>
    </sheetView>
  </sheetViews>
  <sheetFormatPr defaultRowHeight="15" x14ac:dyDescent="0.25"/>
  <cols>
    <col min="1" max="1" width="17.28515625" customWidth="1"/>
    <col min="2" max="2" width="11.5703125" style="6" bestFit="1" customWidth="1"/>
    <col min="3" max="3" width="7" style="6" bestFit="1" customWidth="1"/>
    <col min="4" max="4" width="6.85546875" style="6" bestFit="1" customWidth="1"/>
    <col min="5" max="5" width="10.7109375" bestFit="1" customWidth="1"/>
    <col min="6" max="6" width="15.42578125" bestFit="1" customWidth="1"/>
    <col min="7" max="10" width="14.140625" bestFit="1" customWidth="1"/>
    <col min="11" max="19" width="4" customWidth="1"/>
    <col min="20" max="20" width="11.85546875" customWidth="1"/>
    <col min="21" max="21" width="8.5703125" customWidth="1"/>
    <col min="22" max="22" width="5.85546875" customWidth="1"/>
    <col min="23" max="23" width="8.5703125" customWidth="1"/>
    <col min="24" max="24" width="5.85546875" customWidth="1"/>
    <col min="25" max="25" width="8.5703125" customWidth="1"/>
    <col min="26" max="26" width="5.85546875" customWidth="1"/>
    <col min="27" max="27" width="4" customWidth="1"/>
    <col min="28" max="28" width="8.5703125" customWidth="1"/>
    <col min="29" max="29" width="5.85546875" customWidth="1"/>
    <col min="30" max="30" width="4" customWidth="1"/>
    <col min="31" max="31" width="8.5703125" customWidth="1"/>
    <col min="32" max="32" width="5.85546875" customWidth="1"/>
    <col min="33" max="33" width="8.5703125" customWidth="1"/>
    <col min="34" max="34" width="5.85546875" customWidth="1"/>
    <col min="35" max="35" width="8.5703125" customWidth="1"/>
    <col min="36" max="36" width="5.85546875" customWidth="1"/>
    <col min="37" max="37" width="8.5703125" customWidth="1"/>
    <col min="38" max="38" width="5.85546875" customWidth="1"/>
    <col min="39" max="39" width="5" customWidth="1"/>
    <col min="40" max="40" width="4" customWidth="1"/>
    <col min="41" max="41" width="8.5703125" customWidth="1"/>
    <col min="42" max="42" width="4.85546875" customWidth="1"/>
    <col min="43" max="43" width="4" customWidth="1"/>
    <col min="44" max="44" width="7.5703125" customWidth="1"/>
    <col min="45" max="45" width="4.85546875" customWidth="1"/>
    <col min="46" max="46" width="7.5703125" customWidth="1"/>
    <col min="47" max="47" width="11.85546875" bestFit="1" customWidth="1"/>
  </cols>
  <sheetData>
    <row r="1" spans="1:10" ht="30.75" thickBot="1" x14ac:dyDescent="0.3">
      <c r="A1" s="12" t="s">
        <v>28</v>
      </c>
      <c r="B1" s="14" t="s">
        <v>84</v>
      </c>
      <c r="C1" s="13" t="s">
        <v>85</v>
      </c>
      <c r="D1" s="13" t="s">
        <v>86</v>
      </c>
      <c r="E1" s="10" t="s">
        <v>87</v>
      </c>
      <c r="F1" s="7" t="s">
        <v>88</v>
      </c>
      <c r="G1" s="7" t="s">
        <v>89</v>
      </c>
      <c r="H1" s="7" t="s">
        <v>90</v>
      </c>
      <c r="I1" s="7" t="s">
        <v>91</v>
      </c>
      <c r="J1" s="7" t="s">
        <v>92</v>
      </c>
    </row>
    <row r="2" spans="1:10" x14ac:dyDescent="0.25">
      <c r="A2" s="3" t="s">
        <v>29</v>
      </c>
      <c r="B2" s="5">
        <v>2</v>
      </c>
      <c r="C2" s="11" t="str">
        <f>VLOOKUP(A2,Размеры!$A$1:$C$42,2,FALSE)</f>
        <v>600</v>
      </c>
      <c r="D2" s="11" t="str">
        <f>VLOOKUP(A2,Размеры!$A$1:$C$42,3,FALSE)</f>
        <v>265</v>
      </c>
      <c r="E2" s="2">
        <f>B2</f>
        <v>2</v>
      </c>
      <c r="F2" s="8" t="s">
        <v>95</v>
      </c>
      <c r="G2" s="8" t="s">
        <v>94</v>
      </c>
      <c r="H2" s="8" t="s">
        <v>94</v>
      </c>
      <c r="I2" s="8" t="s">
        <v>96</v>
      </c>
      <c r="J2" s="8" t="s">
        <v>94</v>
      </c>
    </row>
    <row r="3" spans="1:10" x14ac:dyDescent="0.25">
      <c r="A3" s="3" t="s">
        <v>30</v>
      </c>
      <c r="B3" s="5">
        <v>2</v>
      </c>
      <c r="C3" s="4" t="str">
        <f>VLOOKUP(A3,Размеры!$A$1:$C$42,2,FALSE)</f>
        <v>1700</v>
      </c>
      <c r="D3" s="4" t="str">
        <f>VLOOKUP(A3,Размеры!$A$1:$C$42,3,FALSE)</f>
        <v>600</v>
      </c>
      <c r="E3" s="2">
        <f t="shared" ref="E3:E28" si="0">B3</f>
        <v>2</v>
      </c>
      <c r="F3" s="8" t="s">
        <v>95</v>
      </c>
      <c r="G3" s="8" t="s">
        <v>96</v>
      </c>
      <c r="H3" s="8" t="s">
        <v>96</v>
      </c>
      <c r="I3" s="9" t="s">
        <v>94</v>
      </c>
      <c r="J3" s="9" t="s">
        <v>94</v>
      </c>
    </row>
    <row r="4" spans="1:10" x14ac:dyDescent="0.25">
      <c r="A4" s="3" t="s">
        <v>31</v>
      </c>
      <c r="B4" s="5">
        <v>1</v>
      </c>
      <c r="C4" s="4" t="str">
        <f>VLOOKUP(A4,Размеры!$A$1:$C$42,2,FALSE)</f>
        <v>290</v>
      </c>
      <c r="D4" s="4" t="str">
        <f>VLOOKUP(A4,Размеры!$A$1:$C$42,3,FALSE)</f>
        <v>255</v>
      </c>
      <c r="E4" s="2">
        <f t="shared" si="0"/>
        <v>1</v>
      </c>
      <c r="F4" s="8" t="s">
        <v>95</v>
      </c>
      <c r="G4" s="9" t="s">
        <v>94</v>
      </c>
      <c r="H4" s="9" t="s">
        <v>94</v>
      </c>
      <c r="I4" s="9" t="s">
        <v>94</v>
      </c>
      <c r="J4" s="9" t="s">
        <v>94</v>
      </c>
    </row>
    <row r="5" spans="1:10" x14ac:dyDescent="0.25">
      <c r="A5" s="3" t="s">
        <v>32</v>
      </c>
      <c r="B5" s="5">
        <v>1</v>
      </c>
      <c r="C5" s="4" t="str">
        <f>VLOOKUP(A5,Размеры!$A$1:$C$42,2,FALSE)</f>
        <v>290</v>
      </c>
      <c r="D5" s="4" t="str">
        <f>VLOOKUP(A5,Размеры!$A$1:$C$42,3,FALSE)</f>
        <v>200</v>
      </c>
      <c r="E5" s="2">
        <f t="shared" si="0"/>
        <v>1</v>
      </c>
      <c r="F5" s="8" t="s">
        <v>95</v>
      </c>
      <c r="G5" s="9" t="s">
        <v>94</v>
      </c>
      <c r="H5" s="9" t="s">
        <v>94</v>
      </c>
      <c r="I5" s="9" t="s">
        <v>94</v>
      </c>
      <c r="J5" s="9" t="s">
        <v>94</v>
      </c>
    </row>
    <row r="6" spans="1:10" x14ac:dyDescent="0.25">
      <c r="A6" s="3" t="s">
        <v>33</v>
      </c>
      <c r="B6" s="5">
        <v>1</v>
      </c>
      <c r="C6" s="4" t="str">
        <f>VLOOKUP(A6,Размеры!$A$1:$C$42,2,FALSE)</f>
        <v>290</v>
      </c>
      <c r="D6" s="4" t="str">
        <f>VLOOKUP(A6,Размеры!$A$1:$C$42,3,FALSE)</f>
        <v>284</v>
      </c>
      <c r="E6" s="2">
        <f t="shared" si="0"/>
        <v>1</v>
      </c>
      <c r="F6" s="8" t="s">
        <v>95</v>
      </c>
      <c r="G6" s="9" t="s">
        <v>94</v>
      </c>
      <c r="H6" s="9" t="s">
        <v>94</v>
      </c>
      <c r="I6" s="9" t="s">
        <v>94</v>
      </c>
      <c r="J6" s="9" t="s">
        <v>94</v>
      </c>
    </row>
    <row r="7" spans="1:10" x14ac:dyDescent="0.25">
      <c r="A7" s="3" t="s">
        <v>34</v>
      </c>
      <c r="B7" s="5">
        <v>1</v>
      </c>
      <c r="C7" s="4" t="str">
        <f>VLOOKUP(A7,Размеры!$A$1:$C$42,2,FALSE)</f>
        <v>721</v>
      </c>
      <c r="D7" s="4" t="str">
        <f>VLOOKUP(A7,Размеры!$A$1:$C$42,3,FALSE)</f>
        <v>290</v>
      </c>
      <c r="E7" s="2">
        <f t="shared" si="0"/>
        <v>1</v>
      </c>
      <c r="F7" s="8" t="s">
        <v>95</v>
      </c>
      <c r="G7" s="9" t="s">
        <v>94</v>
      </c>
      <c r="H7" s="9" t="s">
        <v>94</v>
      </c>
      <c r="I7" s="9" t="s">
        <v>94</v>
      </c>
      <c r="J7" s="9" t="s">
        <v>94</v>
      </c>
    </row>
    <row r="8" spans="1:10" x14ac:dyDescent="0.25">
      <c r="A8" s="3" t="s">
        <v>35</v>
      </c>
      <c r="B8" s="5">
        <v>2</v>
      </c>
      <c r="C8" s="4" t="str">
        <f>VLOOKUP(A8,Размеры!$A$1:$C$42,2,FALSE)</f>
        <v>884</v>
      </c>
      <c r="D8" s="4" t="str">
        <f>VLOOKUP(A8,Размеры!$A$1:$C$42,3,FALSE)</f>
        <v>195</v>
      </c>
      <c r="E8" s="2">
        <f t="shared" si="0"/>
        <v>2</v>
      </c>
      <c r="F8" s="8" t="s">
        <v>95</v>
      </c>
      <c r="G8" s="8" t="s">
        <v>96</v>
      </c>
      <c r="H8" s="8" t="s">
        <v>96</v>
      </c>
      <c r="I8" s="9" t="s">
        <v>94</v>
      </c>
      <c r="J8" s="9" t="s">
        <v>94</v>
      </c>
    </row>
    <row r="9" spans="1:10" x14ac:dyDescent="0.25">
      <c r="A9" s="3" t="s">
        <v>36</v>
      </c>
      <c r="B9" s="5">
        <v>1</v>
      </c>
      <c r="C9" s="4" t="str">
        <f>VLOOKUP(A9,Размеры!$A$1:$C$42,2,FALSE)</f>
        <v>420</v>
      </c>
      <c r="D9" s="4" t="str">
        <f>VLOOKUP(A9,Размеры!$A$1:$C$42,3,FALSE)</f>
        <v>195</v>
      </c>
      <c r="E9" s="2">
        <f t="shared" si="0"/>
        <v>1</v>
      </c>
      <c r="F9" s="8" t="s">
        <v>95</v>
      </c>
      <c r="G9" s="8" t="s">
        <v>96</v>
      </c>
      <c r="H9" s="8" t="s">
        <v>96</v>
      </c>
      <c r="I9" s="8" t="s">
        <v>96</v>
      </c>
      <c r="J9" s="8" t="s">
        <v>96</v>
      </c>
    </row>
    <row r="10" spans="1:10" x14ac:dyDescent="0.25">
      <c r="A10" s="3" t="s">
        <v>37</v>
      </c>
      <c r="B10" s="5">
        <v>1</v>
      </c>
      <c r="C10" s="4" t="str">
        <f>VLOOKUP(A10,Размеры!$A$1:$C$42,2,FALSE)</f>
        <v>388</v>
      </c>
      <c r="D10" s="4" t="str">
        <f>VLOOKUP(A10,Размеры!$A$1:$C$42,3,FALSE)</f>
        <v>86</v>
      </c>
      <c r="E10" s="2">
        <f t="shared" si="0"/>
        <v>1</v>
      </c>
      <c r="F10" s="8" t="s">
        <v>93</v>
      </c>
      <c r="G10" s="8" t="s">
        <v>96</v>
      </c>
      <c r="H10" s="8" t="s">
        <v>96</v>
      </c>
      <c r="I10" s="9" t="s">
        <v>94</v>
      </c>
      <c r="J10" s="9" t="s">
        <v>94</v>
      </c>
    </row>
    <row r="11" spans="1:10" x14ac:dyDescent="0.25">
      <c r="A11" s="3" t="s">
        <v>38</v>
      </c>
      <c r="B11" s="5">
        <v>1</v>
      </c>
      <c r="C11" s="4" t="str">
        <f>VLOOKUP(A11,Размеры!$A$1:$C$42,2,FALSE)</f>
        <v>388</v>
      </c>
      <c r="D11" s="4" t="str">
        <f>VLOOKUP(A11,Размеры!$A$1:$C$42,3,FALSE)</f>
        <v>179</v>
      </c>
      <c r="E11" s="2">
        <f t="shared" si="0"/>
        <v>1</v>
      </c>
      <c r="F11" s="8" t="s">
        <v>95</v>
      </c>
      <c r="G11" s="9" t="s">
        <v>94</v>
      </c>
      <c r="H11" s="9" t="s">
        <v>94</v>
      </c>
      <c r="I11" s="9" t="s">
        <v>94</v>
      </c>
      <c r="J11" s="9" t="s">
        <v>94</v>
      </c>
    </row>
    <row r="12" spans="1:10" x14ac:dyDescent="0.25">
      <c r="A12" s="3" t="s">
        <v>39</v>
      </c>
      <c r="B12" s="5">
        <v>2</v>
      </c>
      <c r="C12" s="4" t="str">
        <f>VLOOKUP(A12,Размеры!$A$1:$C$42,2,FALSE)</f>
        <v>382</v>
      </c>
      <c r="D12" s="4" t="str">
        <f>VLOOKUP(A12,Размеры!$A$1:$C$42,3,FALSE)</f>
        <v>300</v>
      </c>
      <c r="E12" s="2">
        <f t="shared" si="0"/>
        <v>2</v>
      </c>
      <c r="F12" s="8" t="s">
        <v>93</v>
      </c>
      <c r="G12" s="8" t="s">
        <v>96</v>
      </c>
      <c r="H12" s="8" t="s">
        <v>96</v>
      </c>
      <c r="I12" s="8" t="s">
        <v>96</v>
      </c>
      <c r="J12" s="8" t="s">
        <v>96</v>
      </c>
    </row>
    <row r="13" spans="1:10" x14ac:dyDescent="0.25">
      <c r="A13" s="3" t="s">
        <v>40</v>
      </c>
      <c r="B13" s="5">
        <v>1</v>
      </c>
      <c r="C13" s="4" t="str">
        <f>VLOOKUP(A13,Размеры!$A$1:$C$42,2,FALSE)</f>
        <v>382</v>
      </c>
      <c r="D13" s="4" t="str">
        <f>VLOOKUP(A13,Размеры!$A$1:$C$42,3,FALSE)</f>
        <v>100</v>
      </c>
      <c r="E13" s="2">
        <f t="shared" si="0"/>
        <v>1</v>
      </c>
      <c r="F13" s="8" t="s">
        <v>93</v>
      </c>
      <c r="G13" s="8" t="s">
        <v>96</v>
      </c>
      <c r="H13" s="8" t="s">
        <v>96</v>
      </c>
      <c r="I13" s="8" t="s">
        <v>96</v>
      </c>
      <c r="J13" s="8" t="s">
        <v>96</v>
      </c>
    </row>
    <row r="14" spans="1:10" x14ac:dyDescent="0.25">
      <c r="A14" s="3" t="s">
        <v>41</v>
      </c>
      <c r="B14" s="5">
        <v>2</v>
      </c>
      <c r="C14" s="4" t="str">
        <f>VLOOKUP(A14,Размеры!$A$1:$C$42,2,FALSE)</f>
        <v>181</v>
      </c>
      <c r="D14" s="4" t="str">
        <f>VLOOKUP(A14,Размеры!$A$1:$C$42,3,FALSE)</f>
        <v>70</v>
      </c>
      <c r="E14" s="2">
        <f t="shared" si="0"/>
        <v>2</v>
      </c>
      <c r="F14" s="8" t="s">
        <v>95</v>
      </c>
      <c r="G14" s="8" t="s">
        <v>96</v>
      </c>
      <c r="H14" s="8" t="s">
        <v>96</v>
      </c>
      <c r="I14" s="8" t="s">
        <v>96</v>
      </c>
      <c r="J14" s="8" t="s">
        <v>96</v>
      </c>
    </row>
    <row r="15" spans="1:10" x14ac:dyDescent="0.25">
      <c r="A15" s="3" t="s">
        <v>42</v>
      </c>
      <c r="B15" s="5">
        <v>1</v>
      </c>
      <c r="C15" s="4" t="str">
        <f>VLOOKUP(A15,Размеры!$A$1:$C$42,2,FALSE)</f>
        <v>1508</v>
      </c>
      <c r="D15" s="4" t="str">
        <f>VLOOKUP(A15,Размеры!$A$1:$C$42,3,FALSE)</f>
        <v>100</v>
      </c>
      <c r="E15" s="2">
        <f t="shared" si="0"/>
        <v>1</v>
      </c>
      <c r="F15" s="8" t="s">
        <v>95</v>
      </c>
      <c r="G15" s="8" t="s">
        <v>96</v>
      </c>
      <c r="H15" s="8" t="s">
        <v>96</v>
      </c>
      <c r="I15" s="9" t="s">
        <v>94</v>
      </c>
      <c r="J15" s="9" t="s">
        <v>94</v>
      </c>
    </row>
    <row r="16" spans="1:10" x14ac:dyDescent="0.25">
      <c r="A16" s="3" t="s">
        <v>43</v>
      </c>
      <c r="B16" s="5">
        <v>3</v>
      </c>
      <c r="C16" s="4" t="str">
        <f>VLOOKUP(A16,Размеры!$A$1:$C$42,2,FALSE)</f>
        <v>1624</v>
      </c>
      <c r="D16" s="4" t="str">
        <f>VLOOKUP(A16,Размеры!$A$1:$C$42,3,FALSE)</f>
        <v>600</v>
      </c>
      <c r="E16" s="2">
        <f t="shared" si="0"/>
        <v>3</v>
      </c>
      <c r="F16" s="8" t="s">
        <v>95</v>
      </c>
      <c r="G16" s="8" t="s">
        <v>96</v>
      </c>
      <c r="H16" s="9" t="s">
        <v>94</v>
      </c>
      <c r="I16" s="9" t="s">
        <v>94</v>
      </c>
      <c r="J16" s="9" t="s">
        <v>94</v>
      </c>
    </row>
    <row r="17" spans="1:10" x14ac:dyDescent="0.25">
      <c r="A17" s="3" t="s">
        <v>44</v>
      </c>
      <c r="B17" s="5">
        <v>1</v>
      </c>
      <c r="C17" s="4" t="str">
        <f>VLOOKUP(A17,Размеры!$A$1:$C$42,2,FALSE)</f>
        <v>600</v>
      </c>
      <c r="D17" s="4" t="str">
        <f>VLOOKUP(A17,Размеры!$A$1:$C$42,3,FALSE)</f>
        <v>284</v>
      </c>
      <c r="E17" s="2">
        <f t="shared" si="0"/>
        <v>1</v>
      </c>
      <c r="F17" s="8" t="s">
        <v>95</v>
      </c>
      <c r="G17" s="9" t="s">
        <v>94</v>
      </c>
      <c r="H17" s="8" t="s">
        <v>96</v>
      </c>
      <c r="I17" s="9" t="s">
        <v>94</v>
      </c>
      <c r="J17" s="9" t="s">
        <v>94</v>
      </c>
    </row>
    <row r="18" spans="1:10" x14ac:dyDescent="0.25">
      <c r="A18" s="3" t="s">
        <v>45</v>
      </c>
      <c r="B18" s="5">
        <v>2</v>
      </c>
      <c r="C18" s="4" t="str">
        <f>VLOOKUP(A18,Размеры!$A$1:$C$42,2,FALSE)</f>
        <v>721</v>
      </c>
      <c r="D18" s="4" t="str">
        <f>VLOOKUP(A18,Размеры!$A$1:$C$42,3,FALSE)</f>
        <v>600</v>
      </c>
      <c r="E18" s="2">
        <f t="shared" si="0"/>
        <v>2</v>
      </c>
      <c r="F18" s="8" t="s">
        <v>95</v>
      </c>
      <c r="G18" s="8" t="s">
        <v>96</v>
      </c>
      <c r="H18" s="9" t="s">
        <v>94</v>
      </c>
      <c r="I18" s="9" t="s">
        <v>94</v>
      </c>
      <c r="J18" s="9" t="s">
        <v>94</v>
      </c>
    </row>
    <row r="19" spans="1:10" x14ac:dyDescent="0.25">
      <c r="A19" s="3" t="s">
        <v>46</v>
      </c>
      <c r="B19" s="5">
        <v>1</v>
      </c>
      <c r="C19" s="4" t="str">
        <f>VLOOKUP(A19,Размеры!$A$1:$C$42,2,FALSE)</f>
        <v>600</v>
      </c>
      <c r="D19" s="4" t="str">
        <f>VLOOKUP(A19,Размеры!$A$1:$C$42,3,FALSE)</f>
        <v>216</v>
      </c>
      <c r="E19" s="2">
        <f t="shared" si="0"/>
        <v>1</v>
      </c>
      <c r="F19" s="8" t="s">
        <v>95</v>
      </c>
      <c r="G19" s="8" t="s">
        <v>96</v>
      </c>
      <c r="H19" s="9" t="s">
        <v>94</v>
      </c>
      <c r="I19" s="8" t="s">
        <v>96</v>
      </c>
      <c r="J19" s="9" t="s">
        <v>94</v>
      </c>
    </row>
    <row r="20" spans="1:10" x14ac:dyDescent="0.25">
      <c r="A20" s="3" t="s">
        <v>47</v>
      </c>
      <c r="B20" s="5">
        <v>1</v>
      </c>
      <c r="C20" s="4" t="str">
        <f>VLOOKUP(A20,Размеры!$A$1:$C$42,2,FALSE)</f>
        <v>600</v>
      </c>
      <c r="D20" s="4" t="str">
        <f>VLOOKUP(A20,Размеры!$A$1:$C$42,3,FALSE)</f>
        <v>371</v>
      </c>
      <c r="E20" s="2">
        <f t="shared" si="0"/>
        <v>1</v>
      </c>
      <c r="F20" s="8" t="s">
        <v>95</v>
      </c>
      <c r="G20" s="9" t="s">
        <v>94</v>
      </c>
      <c r="H20" s="9" t="s">
        <v>94</v>
      </c>
      <c r="I20" s="8" t="s">
        <v>96</v>
      </c>
      <c r="J20" s="9" t="s">
        <v>94</v>
      </c>
    </row>
    <row r="21" spans="1:10" x14ac:dyDescent="0.25">
      <c r="A21" s="3" t="s">
        <v>48</v>
      </c>
      <c r="B21" s="5">
        <v>1</v>
      </c>
      <c r="C21" s="4" t="str">
        <f>VLOOKUP(A21,Размеры!$A$1:$C$42,2,FALSE)</f>
        <v>284</v>
      </c>
      <c r="D21" s="4" t="str">
        <f>VLOOKUP(A21,Размеры!$A$1:$C$42,3,FALSE)</f>
        <v>111</v>
      </c>
      <c r="E21" s="2">
        <f t="shared" si="0"/>
        <v>1</v>
      </c>
      <c r="F21" s="8" t="s">
        <v>95</v>
      </c>
      <c r="G21" s="8" t="s">
        <v>96</v>
      </c>
      <c r="H21" s="9" t="s">
        <v>94</v>
      </c>
      <c r="I21" s="9" t="s">
        <v>94</v>
      </c>
      <c r="J21" s="9" t="s">
        <v>94</v>
      </c>
    </row>
    <row r="22" spans="1:10" x14ac:dyDescent="0.25">
      <c r="A22" s="3" t="s">
        <v>49</v>
      </c>
      <c r="B22" s="5">
        <v>1</v>
      </c>
      <c r="C22" s="4" t="str">
        <f>VLOOKUP(A22,Размеры!$A$1:$C$42,2,FALSE)</f>
        <v>200</v>
      </c>
      <c r="D22" s="4" t="str">
        <f>VLOOKUP(A22,Размеры!$A$1:$C$42,3,FALSE)</f>
        <v>111</v>
      </c>
      <c r="E22" s="2">
        <f t="shared" si="0"/>
        <v>1</v>
      </c>
      <c r="F22" s="8" t="s">
        <v>95</v>
      </c>
      <c r="G22" s="8" t="s">
        <v>96</v>
      </c>
      <c r="H22" s="9" t="s">
        <v>94</v>
      </c>
      <c r="I22" s="9" t="s">
        <v>94</v>
      </c>
      <c r="J22" s="9" t="s">
        <v>94</v>
      </c>
    </row>
    <row r="23" spans="1:10" x14ac:dyDescent="0.25">
      <c r="A23" s="3" t="s">
        <v>50</v>
      </c>
      <c r="B23" s="5">
        <v>1</v>
      </c>
      <c r="C23" s="4" t="str">
        <f>VLOOKUP(A23,Размеры!$A$1:$C$42,2,FALSE)</f>
        <v>600</v>
      </c>
      <c r="D23" s="4" t="str">
        <f>VLOOKUP(A23,Размеры!$A$1:$C$42,3,FALSE)</f>
        <v>500</v>
      </c>
      <c r="E23" s="2">
        <f t="shared" si="0"/>
        <v>1</v>
      </c>
      <c r="F23" s="8" t="s">
        <v>95</v>
      </c>
      <c r="G23" s="9" t="s">
        <v>94</v>
      </c>
      <c r="H23" s="9" t="s">
        <v>94</v>
      </c>
      <c r="I23" s="9" t="s">
        <v>96</v>
      </c>
      <c r="J23" s="9" t="s">
        <v>94</v>
      </c>
    </row>
    <row r="24" spans="1:10" x14ac:dyDescent="0.25">
      <c r="A24" s="3" t="s">
        <v>51</v>
      </c>
      <c r="B24" s="5">
        <v>1</v>
      </c>
      <c r="C24" s="4" t="str">
        <f>VLOOKUP(A24,Размеры!$A$1:$C$42,2,FALSE)</f>
        <v>505</v>
      </c>
      <c r="D24" s="4" t="str">
        <f>VLOOKUP(A24,Размеры!$A$1:$C$42,3,FALSE)</f>
        <v>290</v>
      </c>
      <c r="E24" s="2">
        <f t="shared" si="0"/>
        <v>1</v>
      </c>
      <c r="F24" s="8" t="s">
        <v>95</v>
      </c>
      <c r="G24" s="9" t="s">
        <v>94</v>
      </c>
      <c r="H24" s="9" t="s">
        <v>94</v>
      </c>
      <c r="I24" s="9" t="s">
        <v>94</v>
      </c>
      <c r="J24" s="9" t="s">
        <v>94</v>
      </c>
    </row>
    <row r="25" spans="1:10" x14ac:dyDescent="0.25">
      <c r="A25" s="3" t="s">
        <v>52</v>
      </c>
      <c r="B25" s="5">
        <v>4</v>
      </c>
      <c r="C25" s="4" t="str">
        <f>VLOOKUP(A25,Размеры!$A$1:$C$42,2,FALSE)</f>
        <v>563</v>
      </c>
      <c r="D25" s="4" t="str">
        <f>VLOOKUP(A25,Размеры!$A$1:$C$42,3,FALSE)</f>
        <v>143</v>
      </c>
      <c r="E25" s="2">
        <f t="shared" si="0"/>
        <v>4</v>
      </c>
      <c r="F25" s="8" t="s">
        <v>95</v>
      </c>
      <c r="G25" s="8" t="s">
        <v>96</v>
      </c>
      <c r="H25" s="8" t="s">
        <v>96</v>
      </c>
      <c r="I25" s="9" t="s">
        <v>94</v>
      </c>
      <c r="J25" s="9" t="s">
        <v>94</v>
      </c>
    </row>
    <row r="26" spans="1:10" x14ac:dyDescent="0.25">
      <c r="A26" s="3" t="s">
        <v>53</v>
      </c>
      <c r="B26" s="5">
        <v>4</v>
      </c>
      <c r="C26" s="4" t="str">
        <f>VLOOKUP(A26,Размеры!$A$1:$C$42,2,FALSE)</f>
        <v>663</v>
      </c>
      <c r="D26" s="4" t="str">
        <f>VLOOKUP(A26,Размеры!$A$1:$C$42,3,FALSE)</f>
        <v>143</v>
      </c>
      <c r="E26" s="2">
        <f t="shared" si="0"/>
        <v>4</v>
      </c>
      <c r="F26" s="8" t="s">
        <v>95</v>
      </c>
      <c r="G26" s="8" t="s">
        <v>96</v>
      </c>
      <c r="H26" s="8" t="s">
        <v>96</v>
      </c>
      <c r="I26" s="9" t="s">
        <v>94</v>
      </c>
      <c r="J26" s="9" t="s">
        <v>94</v>
      </c>
    </row>
    <row r="27" spans="1:10" x14ac:dyDescent="0.25">
      <c r="A27" s="3" t="s">
        <v>54</v>
      </c>
      <c r="B27" s="5">
        <v>2</v>
      </c>
      <c r="C27" s="4" t="str">
        <f>VLOOKUP(A27,Размеры!$A$1:$C$42,2,FALSE)</f>
        <v>715</v>
      </c>
      <c r="D27" s="4" t="str">
        <f>VLOOKUP(A27,Размеры!$A$1:$C$42,3,FALSE)</f>
        <v>183</v>
      </c>
      <c r="E27" s="2">
        <f t="shared" si="0"/>
        <v>2</v>
      </c>
      <c r="F27" s="8" t="s">
        <v>93</v>
      </c>
      <c r="G27" s="8" t="s">
        <v>96</v>
      </c>
      <c r="H27" s="8" t="s">
        <v>96</v>
      </c>
      <c r="I27" s="8" t="s">
        <v>96</v>
      </c>
      <c r="J27" s="8" t="s">
        <v>96</v>
      </c>
    </row>
    <row r="28" spans="1:10" x14ac:dyDescent="0.25">
      <c r="A28" s="3" t="s">
        <v>55</v>
      </c>
      <c r="B28" s="5">
        <v>41</v>
      </c>
      <c r="C28" s="4"/>
      <c r="D28" s="4"/>
      <c r="E28" s="2">
        <f t="shared" si="0"/>
        <v>41</v>
      </c>
      <c r="F28" s="9"/>
      <c r="G28" s="9"/>
      <c r="H28" s="9"/>
      <c r="I28" s="9"/>
      <c r="J28" s="9"/>
    </row>
  </sheetData>
  <dataValidations count="2">
    <dataValidation type="list" allowBlank="1" showErrorMessage="1" promptTitle="ывафы" prompt="фвыафывафыва" sqref="F2:F28">
      <formula1>вращение</formula1>
    </dataValidation>
    <dataValidation type="list" allowBlank="1" showInputMessage="1" showErrorMessage="1" sqref="G2:J28">
      <formula1>X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7" bestFit="1" customWidth="1"/>
    <col min="3" max="3" width="6.85546875" bestFit="1" customWidth="1"/>
    <col min="4" max="4" width="10.7109375" bestFit="1" customWidth="1"/>
    <col min="5" max="5" width="18.42578125" bestFit="1" customWidth="1"/>
    <col min="6" max="9" width="14.140625" bestFit="1" customWidth="1"/>
  </cols>
  <sheetData>
    <row r="1" spans="1:9" x14ac:dyDescent="0.25">
      <c r="A1" s="15" t="s">
        <v>28</v>
      </c>
      <c r="B1" s="16" t="s">
        <v>85</v>
      </c>
      <c r="C1" s="16" t="s">
        <v>86</v>
      </c>
      <c r="D1" s="16" t="s">
        <v>87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</row>
    <row r="2" spans="1:9" x14ac:dyDescent="0.25">
      <c r="A2" s="4" t="s">
        <v>97</v>
      </c>
      <c r="B2" s="4">
        <v>2550</v>
      </c>
      <c r="C2" s="4">
        <v>700</v>
      </c>
      <c r="D2" s="4">
        <v>1</v>
      </c>
      <c r="E2" s="4" t="s">
        <v>95</v>
      </c>
      <c r="F2" s="4" t="s">
        <v>96</v>
      </c>
      <c r="G2" s="4" t="s">
        <v>94</v>
      </c>
      <c r="H2" s="4" t="s">
        <v>94</v>
      </c>
      <c r="I2" s="4" t="s">
        <v>94</v>
      </c>
    </row>
    <row r="3" spans="1:9" x14ac:dyDescent="0.25">
      <c r="A3" s="4" t="s">
        <v>29</v>
      </c>
      <c r="B3" s="4" t="s">
        <v>57</v>
      </c>
      <c r="C3" s="4" t="s">
        <v>56</v>
      </c>
      <c r="D3" s="4">
        <v>2</v>
      </c>
      <c r="E3" s="4" t="s">
        <v>95</v>
      </c>
      <c r="F3" s="4" t="s">
        <v>94</v>
      </c>
      <c r="G3" s="4" t="s">
        <v>94</v>
      </c>
      <c r="H3" s="4" t="s">
        <v>96</v>
      </c>
      <c r="I3" s="4" t="s">
        <v>94</v>
      </c>
    </row>
    <row r="4" spans="1:9" x14ac:dyDescent="0.25">
      <c r="A4" s="4" t="s">
        <v>30</v>
      </c>
      <c r="B4" s="4" t="s">
        <v>72</v>
      </c>
      <c r="C4" s="4" t="s">
        <v>57</v>
      </c>
      <c r="D4" s="4">
        <v>2</v>
      </c>
      <c r="E4" s="4" t="s">
        <v>95</v>
      </c>
      <c r="F4" s="4" t="s">
        <v>96</v>
      </c>
      <c r="G4" s="4" t="s">
        <v>94</v>
      </c>
      <c r="H4" s="4" t="s">
        <v>94</v>
      </c>
      <c r="I4" s="4" t="s">
        <v>94</v>
      </c>
    </row>
    <row r="5" spans="1:9" x14ac:dyDescent="0.25">
      <c r="A5" s="4" t="s">
        <v>98</v>
      </c>
      <c r="B5" s="4">
        <v>2550</v>
      </c>
      <c r="C5" s="4">
        <v>126</v>
      </c>
      <c r="D5" s="4">
        <v>1</v>
      </c>
      <c r="E5" s="4" t="s">
        <v>95</v>
      </c>
      <c r="F5" s="4" t="s">
        <v>96</v>
      </c>
      <c r="G5" s="4" t="s">
        <v>96</v>
      </c>
      <c r="H5" s="4" t="s">
        <v>94</v>
      </c>
      <c r="I5" s="4" t="s">
        <v>94</v>
      </c>
    </row>
    <row r="6" spans="1:9" x14ac:dyDescent="0.25">
      <c r="A6" s="4" t="s">
        <v>99</v>
      </c>
      <c r="B6" s="4">
        <v>2550</v>
      </c>
      <c r="C6" s="4">
        <v>84</v>
      </c>
      <c r="D6" s="4">
        <v>1</v>
      </c>
      <c r="E6" s="4" t="s">
        <v>95</v>
      </c>
      <c r="F6" s="4" t="s">
        <v>96</v>
      </c>
      <c r="G6" s="4" t="s">
        <v>94</v>
      </c>
      <c r="H6" s="4" t="s">
        <v>94</v>
      </c>
      <c r="I6" s="4" t="s">
        <v>94</v>
      </c>
    </row>
    <row r="7" spans="1:9" x14ac:dyDescent="0.25">
      <c r="A7" s="4" t="s">
        <v>31</v>
      </c>
      <c r="B7" s="4" t="s">
        <v>61</v>
      </c>
      <c r="C7" s="4" t="s">
        <v>58</v>
      </c>
      <c r="D7" s="4">
        <v>1</v>
      </c>
      <c r="E7" s="4" t="s">
        <v>95</v>
      </c>
      <c r="F7" s="4" t="s">
        <v>94</v>
      </c>
      <c r="G7" s="4" t="s">
        <v>94</v>
      </c>
      <c r="H7" s="4" t="s">
        <v>94</v>
      </c>
      <c r="I7" s="4" t="s">
        <v>94</v>
      </c>
    </row>
    <row r="8" spans="1:9" x14ac:dyDescent="0.25">
      <c r="A8" s="4" t="s">
        <v>32</v>
      </c>
      <c r="B8" s="4" t="s">
        <v>61</v>
      </c>
      <c r="C8" s="4" t="s">
        <v>59</v>
      </c>
      <c r="D8" s="4">
        <v>1</v>
      </c>
      <c r="E8" s="4" t="s">
        <v>95</v>
      </c>
      <c r="F8" s="4" t="s">
        <v>94</v>
      </c>
      <c r="G8" s="4" t="s">
        <v>94</v>
      </c>
      <c r="H8" s="4" t="s">
        <v>94</v>
      </c>
      <c r="I8" s="4" t="s">
        <v>94</v>
      </c>
    </row>
    <row r="9" spans="1:9" x14ac:dyDescent="0.25">
      <c r="A9" s="4" t="s">
        <v>33</v>
      </c>
      <c r="B9" s="4" t="s">
        <v>61</v>
      </c>
      <c r="C9" s="4" t="s">
        <v>60</v>
      </c>
      <c r="D9" s="4">
        <v>1</v>
      </c>
      <c r="E9" s="4" t="s">
        <v>95</v>
      </c>
      <c r="F9" s="4" t="s">
        <v>94</v>
      </c>
      <c r="G9" s="4" t="s">
        <v>94</v>
      </c>
      <c r="H9" s="4" t="s">
        <v>94</v>
      </c>
      <c r="I9" s="4" t="s">
        <v>94</v>
      </c>
    </row>
    <row r="10" spans="1:9" x14ac:dyDescent="0.25">
      <c r="A10" s="4" t="s">
        <v>34</v>
      </c>
      <c r="B10" s="4" t="s">
        <v>73</v>
      </c>
      <c r="C10" s="4" t="s">
        <v>61</v>
      </c>
      <c r="D10" s="4">
        <v>1</v>
      </c>
      <c r="E10" s="4" t="s">
        <v>95</v>
      </c>
      <c r="F10" s="4" t="s">
        <v>94</v>
      </c>
      <c r="G10" s="4" t="s">
        <v>94</v>
      </c>
      <c r="H10" s="4" t="s">
        <v>94</v>
      </c>
      <c r="I10" s="4" t="s">
        <v>94</v>
      </c>
    </row>
    <row r="11" spans="1:9" x14ac:dyDescent="0.25">
      <c r="A11" s="4" t="s">
        <v>35</v>
      </c>
      <c r="B11" s="4" t="s">
        <v>74</v>
      </c>
      <c r="C11" s="4">
        <v>200</v>
      </c>
      <c r="D11" s="4">
        <v>2</v>
      </c>
      <c r="E11" s="4" t="s">
        <v>95</v>
      </c>
      <c r="F11" s="4" t="s">
        <v>96</v>
      </c>
      <c r="G11" s="4" t="s">
        <v>96</v>
      </c>
      <c r="H11" s="4" t="s">
        <v>94</v>
      </c>
      <c r="I11" s="4" t="s">
        <v>94</v>
      </c>
    </row>
    <row r="12" spans="1:9" x14ac:dyDescent="0.25">
      <c r="A12" s="4" t="s">
        <v>36</v>
      </c>
      <c r="B12" s="4" t="s">
        <v>75</v>
      </c>
      <c r="C12" s="4">
        <v>200</v>
      </c>
      <c r="D12" s="4">
        <v>1</v>
      </c>
      <c r="E12" s="4" t="s">
        <v>95</v>
      </c>
      <c r="F12" s="4" t="s">
        <v>96</v>
      </c>
      <c r="G12" s="4" t="s">
        <v>96</v>
      </c>
      <c r="H12" s="4" t="s">
        <v>96</v>
      </c>
      <c r="I12" s="4" t="s">
        <v>96</v>
      </c>
    </row>
    <row r="13" spans="1:9" x14ac:dyDescent="0.25">
      <c r="A13" s="4" t="s">
        <v>37</v>
      </c>
      <c r="B13" s="4" t="s">
        <v>76</v>
      </c>
      <c r="C13" s="4" t="s">
        <v>62</v>
      </c>
      <c r="D13" s="4">
        <v>1</v>
      </c>
      <c r="E13" s="4" t="s">
        <v>93</v>
      </c>
      <c r="F13" s="4" t="s">
        <v>96</v>
      </c>
      <c r="G13" s="4" t="s">
        <v>96</v>
      </c>
      <c r="H13" s="4" t="s">
        <v>94</v>
      </c>
      <c r="I13" s="4" t="s">
        <v>94</v>
      </c>
    </row>
    <row r="14" spans="1:9" x14ac:dyDescent="0.25">
      <c r="A14" s="4" t="s">
        <v>38</v>
      </c>
      <c r="B14" s="4" t="s">
        <v>76</v>
      </c>
      <c r="C14" s="4">
        <v>184</v>
      </c>
      <c r="D14" s="4">
        <v>1</v>
      </c>
      <c r="E14" s="4" t="s">
        <v>95</v>
      </c>
      <c r="F14" s="4" t="s">
        <v>94</v>
      </c>
      <c r="G14" s="4" t="s">
        <v>94</v>
      </c>
      <c r="H14" s="4" t="s">
        <v>94</v>
      </c>
      <c r="I14" s="4" t="s">
        <v>94</v>
      </c>
    </row>
    <row r="15" spans="1:9" x14ac:dyDescent="0.25">
      <c r="A15" s="4" t="s">
        <v>39</v>
      </c>
      <c r="B15" s="4" t="s">
        <v>77</v>
      </c>
      <c r="C15" s="4" t="s">
        <v>63</v>
      </c>
      <c r="D15" s="4">
        <v>2</v>
      </c>
      <c r="E15" s="4" t="s">
        <v>93</v>
      </c>
      <c r="F15" s="4" t="s">
        <v>96</v>
      </c>
      <c r="G15" s="4" t="s">
        <v>96</v>
      </c>
      <c r="H15" s="4" t="s">
        <v>96</v>
      </c>
      <c r="I15" s="4" t="s">
        <v>96</v>
      </c>
    </row>
    <row r="16" spans="1:9" x14ac:dyDescent="0.25">
      <c r="A16" s="4" t="s">
        <v>40</v>
      </c>
      <c r="B16" s="4" t="s">
        <v>77</v>
      </c>
      <c r="C16" s="4" t="s">
        <v>65</v>
      </c>
      <c r="D16" s="4">
        <v>1</v>
      </c>
      <c r="E16" s="4" t="s">
        <v>93</v>
      </c>
      <c r="F16" s="4" t="s">
        <v>96</v>
      </c>
      <c r="G16" s="4" t="s">
        <v>96</v>
      </c>
      <c r="H16" s="4" t="s">
        <v>96</v>
      </c>
      <c r="I16" s="4" t="s">
        <v>96</v>
      </c>
    </row>
    <row r="17" spans="1:9" x14ac:dyDescent="0.25">
      <c r="A17" s="4" t="s">
        <v>41</v>
      </c>
      <c r="B17" s="4">
        <v>170</v>
      </c>
      <c r="C17" s="4" t="s">
        <v>64</v>
      </c>
      <c r="D17" s="4">
        <v>2</v>
      </c>
      <c r="E17" s="4" t="s">
        <v>95</v>
      </c>
      <c r="F17" s="4" t="s">
        <v>96</v>
      </c>
      <c r="G17" s="4" t="s">
        <v>96</v>
      </c>
      <c r="H17" s="4" t="s">
        <v>94</v>
      </c>
      <c r="I17" s="4" t="s">
        <v>94</v>
      </c>
    </row>
    <row r="18" spans="1:9" x14ac:dyDescent="0.25">
      <c r="A18" s="4" t="s">
        <v>100</v>
      </c>
      <c r="B18" s="4">
        <v>330</v>
      </c>
      <c r="C18" s="4">
        <v>70</v>
      </c>
      <c r="D18" s="4">
        <v>1</v>
      </c>
      <c r="E18" s="4" t="s">
        <v>95</v>
      </c>
      <c r="F18" s="4" t="s">
        <v>96</v>
      </c>
      <c r="G18" s="4" t="s">
        <v>96</v>
      </c>
      <c r="H18" s="4" t="s">
        <v>94</v>
      </c>
      <c r="I18" s="4" t="s">
        <v>94</v>
      </c>
    </row>
    <row r="19" spans="1:9" x14ac:dyDescent="0.25">
      <c r="A19" s="4" t="s">
        <v>42</v>
      </c>
      <c r="B19" s="4" t="s">
        <v>78</v>
      </c>
      <c r="C19" s="4" t="s">
        <v>65</v>
      </c>
      <c r="D19" s="4">
        <v>1</v>
      </c>
      <c r="E19" s="4" t="s">
        <v>95</v>
      </c>
      <c r="F19" s="4" t="s">
        <v>96</v>
      </c>
      <c r="G19" s="4" t="s">
        <v>96</v>
      </c>
      <c r="H19" s="4" t="s">
        <v>94</v>
      </c>
      <c r="I19" s="4" t="s">
        <v>94</v>
      </c>
    </row>
    <row r="20" spans="1:9" x14ac:dyDescent="0.25">
      <c r="A20" s="4" t="s">
        <v>43</v>
      </c>
      <c r="B20" s="4" t="s">
        <v>79</v>
      </c>
      <c r="C20" s="4" t="s">
        <v>57</v>
      </c>
      <c r="D20" s="4">
        <v>3</v>
      </c>
      <c r="E20" s="4" t="s">
        <v>95</v>
      </c>
      <c r="F20" s="4" t="s">
        <v>96</v>
      </c>
      <c r="G20" s="4" t="s">
        <v>94</v>
      </c>
      <c r="H20" s="4" t="s">
        <v>94</v>
      </c>
      <c r="I20" s="4" t="s">
        <v>94</v>
      </c>
    </row>
    <row r="21" spans="1:9" x14ac:dyDescent="0.25">
      <c r="A21" s="4" t="s">
        <v>44</v>
      </c>
      <c r="B21" s="4" t="s">
        <v>57</v>
      </c>
      <c r="C21" s="4" t="s">
        <v>60</v>
      </c>
      <c r="D21" s="4">
        <v>1</v>
      </c>
      <c r="E21" s="4" t="s">
        <v>95</v>
      </c>
      <c r="F21" s="4" t="s">
        <v>94</v>
      </c>
      <c r="G21" s="4" t="s">
        <v>94</v>
      </c>
      <c r="H21" s="4" t="s">
        <v>96</v>
      </c>
      <c r="I21" s="4" t="s">
        <v>94</v>
      </c>
    </row>
    <row r="22" spans="1:9" x14ac:dyDescent="0.25">
      <c r="A22" s="4" t="s">
        <v>45</v>
      </c>
      <c r="B22" s="4" t="s">
        <v>73</v>
      </c>
      <c r="C22" s="4" t="s">
        <v>57</v>
      </c>
      <c r="D22" s="4">
        <v>2</v>
      </c>
      <c r="E22" s="4" t="s">
        <v>95</v>
      </c>
      <c r="F22" s="4" t="s">
        <v>96</v>
      </c>
      <c r="G22" s="4" t="s">
        <v>94</v>
      </c>
      <c r="H22" s="4" t="s">
        <v>94</v>
      </c>
      <c r="I22" s="4" t="s">
        <v>94</v>
      </c>
    </row>
    <row r="23" spans="1:9" x14ac:dyDescent="0.25">
      <c r="A23" s="4" t="s">
        <v>46</v>
      </c>
      <c r="B23" s="4" t="s">
        <v>57</v>
      </c>
      <c r="C23" s="4" t="s">
        <v>66</v>
      </c>
      <c r="D23" s="4">
        <v>1</v>
      </c>
      <c r="E23" s="4" t="s">
        <v>95</v>
      </c>
      <c r="F23" s="4" t="s">
        <v>96</v>
      </c>
      <c r="G23" s="4" t="s">
        <v>94</v>
      </c>
      <c r="H23" s="4" t="s">
        <v>96</v>
      </c>
      <c r="I23" s="4" t="s">
        <v>94</v>
      </c>
    </row>
    <row r="24" spans="1:9" x14ac:dyDescent="0.25">
      <c r="A24" s="4" t="s">
        <v>47</v>
      </c>
      <c r="B24" s="4" t="s">
        <v>57</v>
      </c>
      <c r="C24" s="4" t="s">
        <v>67</v>
      </c>
      <c r="D24" s="4">
        <v>1</v>
      </c>
      <c r="E24" s="4" t="s">
        <v>95</v>
      </c>
      <c r="F24" s="4" t="s">
        <v>94</v>
      </c>
      <c r="G24" s="4" t="s">
        <v>94</v>
      </c>
      <c r="H24" s="4" t="s">
        <v>96</v>
      </c>
      <c r="I24" s="4" t="s">
        <v>94</v>
      </c>
    </row>
    <row r="25" spans="1:9" x14ac:dyDescent="0.25">
      <c r="A25" s="4" t="s">
        <v>48</v>
      </c>
      <c r="B25" s="4" t="s">
        <v>60</v>
      </c>
      <c r="C25" s="4" t="s">
        <v>68</v>
      </c>
      <c r="D25" s="4">
        <v>1</v>
      </c>
      <c r="E25" s="4" t="s">
        <v>95</v>
      </c>
      <c r="F25" s="4" t="s">
        <v>96</v>
      </c>
      <c r="G25" s="4" t="s">
        <v>94</v>
      </c>
      <c r="H25" s="4" t="s">
        <v>94</v>
      </c>
      <c r="I25" s="4" t="s">
        <v>94</v>
      </c>
    </row>
    <row r="26" spans="1:9" x14ac:dyDescent="0.25">
      <c r="A26" s="4" t="s">
        <v>49</v>
      </c>
      <c r="B26" s="4" t="s">
        <v>59</v>
      </c>
      <c r="C26" s="4" t="s">
        <v>68</v>
      </c>
      <c r="D26" s="4">
        <v>1</v>
      </c>
      <c r="E26" s="4" t="s">
        <v>95</v>
      </c>
      <c r="F26" s="4" t="s">
        <v>96</v>
      </c>
      <c r="G26" s="4" t="s">
        <v>94</v>
      </c>
      <c r="H26" s="4" t="s">
        <v>94</v>
      </c>
      <c r="I26" s="4" t="s">
        <v>94</v>
      </c>
    </row>
    <row r="27" spans="1:9" x14ac:dyDescent="0.25">
      <c r="A27" s="4" t="s">
        <v>50</v>
      </c>
      <c r="B27" s="4" t="s">
        <v>57</v>
      </c>
      <c r="C27" s="4" t="s">
        <v>69</v>
      </c>
      <c r="D27" s="4">
        <v>1</v>
      </c>
      <c r="E27" s="4" t="s">
        <v>95</v>
      </c>
      <c r="F27" s="4" t="s">
        <v>94</v>
      </c>
      <c r="G27" s="4" t="s">
        <v>94</v>
      </c>
      <c r="H27" s="4" t="s">
        <v>96</v>
      </c>
      <c r="I27" s="4" t="s">
        <v>94</v>
      </c>
    </row>
    <row r="28" spans="1:9" x14ac:dyDescent="0.25">
      <c r="A28" s="4" t="s">
        <v>51</v>
      </c>
      <c r="B28" s="4" t="s">
        <v>80</v>
      </c>
      <c r="C28" s="4" t="s">
        <v>61</v>
      </c>
      <c r="D28" s="4">
        <v>1</v>
      </c>
      <c r="E28" s="4" t="s">
        <v>95</v>
      </c>
      <c r="F28" s="4" t="s">
        <v>94</v>
      </c>
      <c r="G28" s="4" t="s">
        <v>94</v>
      </c>
      <c r="H28" s="4" t="s">
        <v>94</v>
      </c>
      <c r="I28" s="4" t="s">
        <v>94</v>
      </c>
    </row>
    <row r="29" spans="1:9" x14ac:dyDescent="0.25">
      <c r="A29" s="4" t="s">
        <v>52</v>
      </c>
      <c r="B29" s="4" t="s">
        <v>81</v>
      </c>
      <c r="C29" s="4" t="s">
        <v>70</v>
      </c>
      <c r="D29" s="4">
        <v>4</v>
      </c>
      <c r="E29" s="4" t="s">
        <v>95</v>
      </c>
      <c r="F29" s="4" t="s">
        <v>96</v>
      </c>
      <c r="G29" s="4" t="s">
        <v>96</v>
      </c>
      <c r="H29" s="4" t="s">
        <v>94</v>
      </c>
      <c r="I29" s="4" t="s">
        <v>94</v>
      </c>
    </row>
    <row r="30" spans="1:9" x14ac:dyDescent="0.25">
      <c r="A30" s="4" t="s">
        <v>53</v>
      </c>
      <c r="B30" s="4" t="s">
        <v>82</v>
      </c>
      <c r="C30" s="4" t="s">
        <v>70</v>
      </c>
      <c r="D30" s="4">
        <v>4</v>
      </c>
      <c r="E30" s="4" t="s">
        <v>95</v>
      </c>
      <c r="F30" s="4" t="s">
        <v>96</v>
      </c>
      <c r="G30" s="4" t="s">
        <v>96</v>
      </c>
      <c r="H30" s="4" t="s">
        <v>94</v>
      </c>
      <c r="I30" s="4" t="s">
        <v>94</v>
      </c>
    </row>
    <row r="31" spans="1:9" x14ac:dyDescent="0.25">
      <c r="A31" s="4" t="s">
        <v>54</v>
      </c>
      <c r="B31" s="4" t="s">
        <v>83</v>
      </c>
      <c r="C31" s="4" t="s">
        <v>71</v>
      </c>
      <c r="D31" s="4">
        <v>2</v>
      </c>
      <c r="E31" s="4" t="s">
        <v>93</v>
      </c>
      <c r="F31" s="4" t="s">
        <v>96</v>
      </c>
      <c r="G31" s="4" t="s">
        <v>96</v>
      </c>
      <c r="H31" s="4" t="s">
        <v>96</v>
      </c>
      <c r="I31" s="4" t="s">
        <v>96</v>
      </c>
    </row>
    <row r="32" spans="1:9" x14ac:dyDescent="0.25">
      <c r="A32" s="4" t="s">
        <v>55</v>
      </c>
      <c r="B32" s="4"/>
      <c r="C32" s="4"/>
      <c r="D32" s="4">
        <f>SUM(D2:D31)</f>
        <v>45</v>
      </c>
      <c r="E32" s="4"/>
      <c r="F32" s="4"/>
      <c r="G32" s="4"/>
      <c r="H32" s="4"/>
      <c r="I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25">
      <c r="A2">
        <v>6</v>
      </c>
      <c r="B2">
        <v>30</v>
      </c>
      <c r="C2">
        <v>50</v>
      </c>
      <c r="D2">
        <v>50</v>
      </c>
      <c r="E2">
        <v>4</v>
      </c>
    </row>
    <row r="3" spans="1:5" x14ac:dyDescent="0.25"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IN</vt:lpstr>
      <vt:lpstr>Размеры</vt:lpstr>
      <vt:lpstr>Сводная</vt:lpstr>
      <vt:lpstr>OUT</vt:lpstr>
      <vt:lpstr>Фурнитура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2016-02-11T04:49:13Z</dcterms:modified>
</cp:coreProperties>
</file>