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hakpawangyal/Downloads/"/>
    </mc:Choice>
  </mc:AlternateContent>
  <xr:revisionPtr revIDLastSave="0" documentId="13_ncr:1_{3180046F-70C1-734C-B914-E89148C286AF}" xr6:coauthVersionLast="47" xr6:coauthVersionMax="47" xr10:uidLastSave="{00000000-0000-0000-0000-000000000000}"/>
  <bookViews>
    <workbookView xWindow="0" yWindow="460" windowWidth="25600" windowHeight="14520" xr2:uid="{00000000-000D-0000-FFFF-FFFF00000000}"/>
  </bookViews>
  <sheets>
    <sheet name="December" sheetId="1" r:id="rId1"/>
    <sheet name="Jan,24" sheetId="2" r:id="rId2"/>
    <sheet name="Feb,24" sheetId="3" r:id="rId3"/>
    <sheet name="Mar,24" sheetId="4" r:id="rId4"/>
    <sheet name="April,2024" sheetId="5" r:id="rId5"/>
    <sheet name="May,2024" sheetId="6" r:id="rId6"/>
    <sheet name="Payments" sheetId="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Projects">Payments!$B$18:$B$25</definedName>
    <definedName name="Status">Payments!$D$18:$D$20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7" l="1"/>
  <c r="B14" i="7"/>
  <c r="B13" i="7"/>
  <c r="B12" i="7"/>
  <c r="B11" i="7"/>
  <c r="B10" i="7"/>
  <c r="B9" i="7"/>
  <c r="B8" i="7"/>
  <c r="B7" i="7"/>
  <c r="B6" i="7"/>
  <c r="B5" i="7"/>
  <c r="B4" i="7"/>
  <c r="E4" i="7" s="1"/>
  <c r="E3" i="7"/>
  <c r="B1" i="7"/>
  <c r="O42" i="6"/>
  <c r="M42" i="6"/>
  <c r="J42" i="6"/>
  <c r="B18" i="6"/>
  <c r="A17" i="6"/>
  <c r="B17" i="6" s="1"/>
  <c r="A16" i="6"/>
  <c r="B16" i="6" s="1"/>
  <c r="A15" i="6"/>
  <c r="B15" i="6" s="1"/>
  <c r="A14" i="6"/>
  <c r="B14" i="6" s="1"/>
  <c r="A13" i="6"/>
  <c r="B13" i="6" s="1"/>
  <c r="A12" i="6"/>
  <c r="B12" i="6" s="1"/>
  <c r="A11" i="6"/>
  <c r="B11" i="6" s="1"/>
  <c r="B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I1" i="6"/>
  <c r="G1" i="6"/>
  <c r="O37" i="5"/>
  <c r="M37" i="5"/>
  <c r="J37" i="5"/>
  <c r="I1" i="5" s="1"/>
  <c r="A9" i="5"/>
  <c r="B9" i="5" s="1"/>
  <c r="A8" i="5"/>
  <c r="B8" i="5" s="1"/>
  <c r="A7" i="5"/>
  <c r="B7" i="5" s="1"/>
  <c r="A6" i="5"/>
  <c r="B6" i="5" s="1"/>
  <c r="A5" i="5"/>
  <c r="B5" i="5" s="1"/>
  <c r="A4" i="5"/>
  <c r="B4" i="5" s="1"/>
  <c r="A3" i="5"/>
  <c r="B3" i="5" s="1"/>
  <c r="G1" i="5"/>
  <c r="O34" i="4"/>
  <c r="M34" i="4"/>
  <c r="J34" i="4"/>
  <c r="A9" i="4"/>
  <c r="B9" i="4" s="1"/>
  <c r="A8" i="4"/>
  <c r="B8" i="4" s="1"/>
  <c r="A7" i="4"/>
  <c r="B7" i="4" s="1"/>
  <c r="A6" i="4"/>
  <c r="B6" i="4" s="1"/>
  <c r="A5" i="4"/>
  <c r="B5" i="4" s="1"/>
  <c r="A4" i="4"/>
  <c r="B4" i="4" s="1"/>
  <c r="A3" i="4"/>
  <c r="B3" i="4" s="1"/>
  <c r="G1" i="4"/>
  <c r="I1" i="4" s="1"/>
  <c r="M42" i="3"/>
  <c r="J42" i="3"/>
  <c r="O17" i="3"/>
  <c r="O16" i="3"/>
  <c r="O15" i="3"/>
  <c r="O14" i="3"/>
  <c r="A11" i="3"/>
  <c r="B11" i="3" s="1"/>
  <c r="A9" i="3"/>
  <c r="B10" i="3" s="1"/>
  <c r="A17" i="3" s="1"/>
  <c r="B18" i="3" s="1"/>
  <c r="B8" i="3"/>
  <c r="A8" i="3"/>
  <c r="O7" i="3"/>
  <c r="B7" i="3"/>
  <c r="A7" i="3"/>
  <c r="O6" i="3"/>
  <c r="A6" i="3"/>
  <c r="B6" i="3" s="1"/>
  <c r="O5" i="3"/>
  <c r="A5" i="3"/>
  <c r="B5" i="3" s="1"/>
  <c r="O4" i="3"/>
  <c r="B4" i="3"/>
  <c r="A4" i="3"/>
  <c r="O3" i="3"/>
  <c r="O42" i="3" s="1"/>
  <c r="A3" i="3"/>
  <c r="B3" i="3" s="1"/>
  <c r="G1" i="3"/>
  <c r="I1" i="3" s="1"/>
  <c r="M42" i="2"/>
  <c r="J42" i="2"/>
  <c r="O41" i="2"/>
  <c r="O17" i="2"/>
  <c r="O16" i="2"/>
  <c r="O15" i="2"/>
  <c r="A15" i="2"/>
  <c r="B15" i="2" s="1"/>
  <c r="O14" i="2"/>
  <c r="O13" i="2"/>
  <c r="O12" i="2"/>
  <c r="O11" i="2"/>
  <c r="A11" i="2"/>
  <c r="B11" i="2" s="1"/>
  <c r="O9" i="2"/>
  <c r="B9" i="2"/>
  <c r="A9" i="2"/>
  <c r="B10" i="2" s="1"/>
  <c r="A17" i="2" s="1"/>
  <c r="O8" i="2"/>
  <c r="A8" i="2"/>
  <c r="B8" i="2" s="1"/>
  <c r="O7" i="2"/>
  <c r="B7" i="2"/>
  <c r="A7" i="2"/>
  <c r="O6" i="2"/>
  <c r="O42" i="2" s="1"/>
  <c r="A6" i="2"/>
  <c r="B6" i="2" s="1"/>
  <c r="O5" i="2"/>
  <c r="B5" i="2"/>
  <c r="A5" i="2"/>
  <c r="O4" i="2"/>
  <c r="A4" i="2"/>
  <c r="B4" i="2" s="1"/>
  <c r="O3" i="2"/>
  <c r="B3" i="2"/>
  <c r="A3" i="2"/>
  <c r="I1" i="2"/>
  <c r="G1" i="2"/>
  <c r="L1" i="2" s="1"/>
  <c r="N1" i="2" s="1"/>
  <c r="M42" i="1"/>
  <c r="J42" i="1"/>
  <c r="O41" i="1"/>
  <c r="O40" i="1"/>
  <c r="O39" i="1"/>
  <c r="O38" i="1"/>
  <c r="O37" i="1"/>
  <c r="O36" i="1"/>
  <c r="O35" i="1"/>
  <c r="O33" i="1"/>
  <c r="O32" i="1"/>
  <c r="O31" i="1"/>
  <c r="O30" i="1"/>
  <c r="O29" i="1"/>
  <c r="O28" i="1"/>
  <c r="O27" i="1"/>
  <c r="O25" i="1"/>
  <c r="O24" i="1"/>
  <c r="O23" i="1"/>
  <c r="O22" i="1"/>
  <c r="O21" i="1"/>
  <c r="O17" i="1"/>
  <c r="O16" i="1"/>
  <c r="O15" i="1"/>
  <c r="O14" i="1"/>
  <c r="O13" i="1"/>
  <c r="O12" i="1"/>
  <c r="A12" i="1"/>
  <c r="B12" i="1" s="1"/>
  <c r="O11" i="1"/>
  <c r="B10" i="1"/>
  <c r="O9" i="1"/>
  <c r="B9" i="1"/>
  <c r="A9" i="1"/>
  <c r="O8" i="1"/>
  <c r="A8" i="1"/>
  <c r="B8" i="1" s="1"/>
  <c r="O7" i="1"/>
  <c r="B7" i="1"/>
  <c r="A7" i="1"/>
  <c r="O6" i="1"/>
  <c r="A6" i="1"/>
  <c r="B6" i="1" s="1"/>
  <c r="O5" i="1"/>
  <c r="B5" i="1"/>
  <c r="A5" i="1"/>
  <c r="O4" i="1"/>
  <c r="O42" i="1" s="1"/>
  <c r="A4" i="1"/>
  <c r="B4" i="1" s="1"/>
  <c r="O3" i="1"/>
  <c r="B3" i="1"/>
  <c r="A3" i="1"/>
  <c r="I1" i="1"/>
  <c r="G1" i="1"/>
  <c r="A25" i="3" l="1"/>
  <c r="A23" i="3"/>
  <c r="B23" i="3" s="1"/>
  <c r="A21" i="3"/>
  <c r="B21" i="3" s="1"/>
  <c r="A19" i="3"/>
  <c r="B19" i="3" s="1"/>
  <c r="A24" i="3"/>
  <c r="B24" i="3" s="1"/>
  <c r="A20" i="3"/>
  <c r="B20" i="3" s="1"/>
  <c r="A22" i="3"/>
  <c r="B22" i="3" s="1"/>
  <c r="B17" i="2"/>
  <c r="B18" i="2"/>
  <c r="A17" i="1"/>
  <c r="A13" i="1"/>
  <c r="B13" i="1" s="1"/>
  <c r="A14" i="1"/>
  <c r="B14" i="1" s="1"/>
  <c r="A15" i="1"/>
  <c r="B15" i="1" s="1"/>
  <c r="A11" i="1"/>
  <c r="B11" i="1" s="1"/>
  <c r="A16" i="1"/>
  <c r="B16" i="1" s="1"/>
  <c r="A14" i="2"/>
  <c r="B14" i="2" s="1"/>
  <c r="A14" i="3"/>
  <c r="B14" i="3" s="1"/>
  <c r="B17" i="3"/>
  <c r="B10" i="5"/>
  <c r="A25" i="6"/>
  <c r="A23" i="6"/>
  <c r="B23" i="6" s="1"/>
  <c r="A21" i="6"/>
  <c r="B21" i="6" s="1"/>
  <c r="A19" i="6"/>
  <c r="B19" i="6" s="1"/>
  <c r="A24" i="6"/>
  <c r="B24" i="6" s="1"/>
  <c r="A22" i="6"/>
  <c r="B22" i="6" s="1"/>
  <c r="A20" i="6"/>
  <c r="B20" i="6" s="1"/>
  <c r="E8" i="7"/>
  <c r="E12" i="7"/>
  <c r="E5" i="7"/>
  <c r="E9" i="7"/>
  <c r="E13" i="7"/>
  <c r="A12" i="3"/>
  <c r="B12" i="3" s="1"/>
  <c r="A16" i="3"/>
  <c r="B16" i="3" s="1"/>
  <c r="A16" i="2"/>
  <c r="B16" i="2" s="1"/>
  <c r="A12" i="2"/>
  <c r="B12" i="2" s="1"/>
  <c r="A13" i="2"/>
  <c r="B13" i="2" s="1"/>
  <c r="B9" i="3"/>
  <c r="A13" i="3"/>
  <c r="B13" i="3" s="1"/>
  <c r="A15" i="3"/>
  <c r="B15" i="3" s="1"/>
  <c r="B10" i="4"/>
  <c r="E6" i="7"/>
  <c r="E10" i="7"/>
  <c r="E14" i="7"/>
  <c r="E7" i="7"/>
  <c r="E11" i="7"/>
  <c r="E15" i="7"/>
  <c r="B26" i="6" l="1"/>
  <c r="B25" i="6"/>
  <c r="A17" i="4"/>
  <c r="A15" i="4"/>
  <c r="B15" i="4" s="1"/>
  <c r="A13" i="4"/>
  <c r="B13" i="4" s="1"/>
  <c r="A11" i="4"/>
  <c r="B11" i="4" s="1"/>
  <c r="A16" i="4"/>
  <c r="B16" i="4" s="1"/>
  <c r="A14" i="4"/>
  <c r="B14" i="4" s="1"/>
  <c r="A12" i="4"/>
  <c r="B12" i="4" s="1"/>
  <c r="A17" i="5"/>
  <c r="A15" i="5"/>
  <c r="B15" i="5" s="1"/>
  <c r="A13" i="5"/>
  <c r="B13" i="5" s="1"/>
  <c r="A11" i="5"/>
  <c r="B11" i="5" s="1"/>
  <c r="A16" i="5"/>
  <c r="B16" i="5" s="1"/>
  <c r="A14" i="5"/>
  <c r="B14" i="5" s="1"/>
  <c r="A12" i="5"/>
  <c r="B12" i="5" s="1"/>
  <c r="B18" i="1"/>
  <c r="B17" i="1"/>
  <c r="A24" i="2"/>
  <c r="B24" i="2" s="1"/>
  <c r="A21" i="2"/>
  <c r="B21" i="2" s="1"/>
  <c r="A23" i="2"/>
  <c r="B23" i="2" s="1"/>
  <c r="A19" i="2"/>
  <c r="B19" i="2" s="1"/>
  <c r="A25" i="2"/>
  <c r="A20" i="2"/>
  <c r="B20" i="2" s="1"/>
  <c r="A22" i="2"/>
  <c r="B22" i="2" s="1"/>
  <c r="B26" i="3"/>
  <c r="B25" i="3"/>
  <c r="B25" i="2" l="1"/>
  <c r="B26" i="2"/>
  <c r="B18" i="4"/>
  <c r="B17" i="4"/>
  <c r="A30" i="3"/>
  <c r="B30" i="3" s="1"/>
  <c r="A27" i="3"/>
  <c r="B27" i="3" s="1"/>
  <c r="A32" i="3"/>
  <c r="B32" i="3" s="1"/>
  <c r="A29" i="3"/>
  <c r="B29" i="3" s="1"/>
  <c r="A31" i="3"/>
  <c r="B31" i="3" s="1"/>
  <c r="A33" i="3"/>
  <c r="A28" i="3"/>
  <c r="B28" i="3" s="1"/>
  <c r="B18" i="5"/>
  <c r="B17" i="5"/>
  <c r="A25" i="1"/>
  <c r="A21" i="1"/>
  <c r="B21" i="1" s="1"/>
  <c r="A19" i="1"/>
  <c r="B19" i="1" s="1"/>
  <c r="A22" i="1"/>
  <c r="B22" i="1" s="1"/>
  <c r="A23" i="1"/>
  <c r="B23" i="1" s="1"/>
  <c r="A20" i="1"/>
  <c r="B20" i="1" s="1"/>
  <c r="A24" i="1"/>
  <c r="B24" i="1" s="1"/>
  <c r="A30" i="6"/>
  <c r="B30" i="6" s="1"/>
  <c r="A33" i="6"/>
  <c r="A29" i="6"/>
  <c r="B29" i="6" s="1"/>
  <c r="A32" i="6"/>
  <c r="B32" i="6" s="1"/>
  <c r="A28" i="6"/>
  <c r="B28" i="6" s="1"/>
  <c r="A31" i="6"/>
  <c r="B31" i="6" s="1"/>
  <c r="A27" i="6"/>
  <c r="B27" i="6" s="1"/>
  <c r="A22" i="5" l="1"/>
  <c r="B22" i="5" s="1"/>
  <c r="A25" i="5"/>
  <c r="A21" i="5"/>
  <c r="B21" i="5" s="1"/>
  <c r="A24" i="5"/>
  <c r="B24" i="5" s="1"/>
  <c r="A20" i="5"/>
  <c r="B20" i="5" s="1"/>
  <c r="A23" i="5"/>
  <c r="B23" i="5" s="1"/>
  <c r="A19" i="5"/>
  <c r="B19" i="5" s="1"/>
  <c r="A23" i="4"/>
  <c r="B23" i="4" s="1"/>
  <c r="A19" i="4"/>
  <c r="B19" i="4" s="1"/>
  <c r="A22" i="4"/>
  <c r="B22" i="4" s="1"/>
  <c r="A25" i="4"/>
  <c r="A21" i="4"/>
  <c r="B21" i="4" s="1"/>
  <c r="A24" i="4"/>
  <c r="B24" i="4" s="1"/>
  <c r="A20" i="4"/>
  <c r="B20" i="4" s="1"/>
  <c r="B33" i="6"/>
  <c r="B34" i="6"/>
  <c r="B26" i="1"/>
  <c r="B25" i="1"/>
  <c r="B33" i="3"/>
  <c r="B34" i="3"/>
  <c r="A32" i="2"/>
  <c r="B32" i="2" s="1"/>
  <c r="A30" i="2"/>
  <c r="B30" i="2" s="1"/>
  <c r="A28" i="2"/>
  <c r="B28" i="2" s="1"/>
  <c r="A27" i="2"/>
  <c r="B27" i="2" s="1"/>
  <c r="A29" i="2"/>
  <c r="B29" i="2" s="1"/>
  <c r="A31" i="2"/>
  <c r="B31" i="2" s="1"/>
  <c r="A33" i="2"/>
  <c r="A40" i="3" l="1"/>
  <c r="B40" i="3" s="1"/>
  <c r="A38" i="3"/>
  <c r="B38" i="3" s="1"/>
  <c r="A36" i="3"/>
  <c r="B36" i="3" s="1"/>
  <c r="A41" i="3"/>
  <c r="B41" i="3" s="1"/>
  <c r="A35" i="3"/>
  <c r="B35" i="3" s="1"/>
  <c r="A37" i="3"/>
  <c r="B37" i="3" s="1"/>
  <c r="A39" i="3"/>
  <c r="B39" i="3" s="1"/>
  <c r="A40" i="6"/>
  <c r="B40" i="6" s="1"/>
  <c r="A38" i="6"/>
  <c r="B38" i="6" s="1"/>
  <c r="A36" i="6"/>
  <c r="B36" i="6" s="1"/>
  <c r="A41" i="6"/>
  <c r="B41" i="6" s="1"/>
  <c r="A39" i="6"/>
  <c r="B39" i="6" s="1"/>
  <c r="A37" i="6"/>
  <c r="B37" i="6" s="1"/>
  <c r="A35" i="6"/>
  <c r="B35" i="6" s="1"/>
  <c r="B34" i="2"/>
  <c r="B33" i="2"/>
  <c r="B25" i="4"/>
  <c r="B26" i="4"/>
  <c r="B25" i="5"/>
  <c r="B26" i="5"/>
  <c r="A31" i="1"/>
  <c r="B31" i="1" s="1"/>
  <c r="A27" i="1"/>
  <c r="B27" i="1" s="1"/>
  <c r="A32" i="1"/>
  <c r="B32" i="1" s="1"/>
  <c r="A28" i="1"/>
  <c r="B28" i="1" s="1"/>
  <c r="A33" i="1"/>
  <c r="A29" i="1"/>
  <c r="B29" i="1" s="1"/>
  <c r="A30" i="1"/>
  <c r="B30" i="1" s="1"/>
  <c r="A32" i="5" l="1"/>
  <c r="B32" i="5" s="1"/>
  <c r="A30" i="5"/>
  <c r="B30" i="5" s="1"/>
  <c r="A28" i="5"/>
  <c r="B28" i="5" s="1"/>
  <c r="A33" i="5"/>
  <c r="A31" i="5"/>
  <c r="B31" i="5" s="1"/>
  <c r="A29" i="5"/>
  <c r="B29" i="5" s="1"/>
  <c r="A27" i="5"/>
  <c r="B27" i="5" s="1"/>
  <c r="A41" i="2"/>
  <c r="B41" i="2" s="1"/>
  <c r="A38" i="2"/>
  <c r="B38" i="2" s="1"/>
  <c r="A40" i="2"/>
  <c r="B40" i="2" s="1"/>
  <c r="A35" i="2"/>
  <c r="B35" i="2" s="1"/>
  <c r="A37" i="2"/>
  <c r="B37" i="2" s="1"/>
  <c r="A39" i="2"/>
  <c r="B39" i="2" s="1"/>
  <c r="A36" i="2"/>
  <c r="B36" i="2" s="1"/>
  <c r="A32" i="4"/>
  <c r="B32" i="4" s="1"/>
  <c r="A30" i="4"/>
  <c r="B30" i="4" s="1"/>
  <c r="A28" i="4"/>
  <c r="B28" i="4" s="1"/>
  <c r="A33" i="4"/>
  <c r="B33" i="4" s="1"/>
  <c r="A31" i="4"/>
  <c r="B31" i="4" s="1"/>
  <c r="A29" i="4"/>
  <c r="B29" i="4" s="1"/>
  <c r="A27" i="4"/>
  <c r="B27" i="4" s="1"/>
  <c r="B33" i="1"/>
  <c r="B34" i="1"/>
  <c r="B34" i="5" l="1"/>
  <c r="B33" i="5"/>
  <c r="A41" i="1"/>
  <c r="B41" i="1" s="1"/>
  <c r="A37" i="1"/>
  <c r="B37" i="1" s="1"/>
  <c r="A40" i="1"/>
  <c r="B40" i="1" s="1"/>
  <c r="A38" i="1"/>
  <c r="B38" i="1" s="1"/>
  <c r="A39" i="1"/>
  <c r="B39" i="1" s="1"/>
  <c r="A35" i="1"/>
  <c r="B35" i="1" s="1"/>
  <c r="A36" i="1"/>
  <c r="B36" i="1" s="1"/>
  <c r="A35" i="5" l="1"/>
  <c r="B35" i="5" s="1"/>
  <c r="A36" i="5"/>
  <c r="B36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9" authorId="0" shapeId="0" xr:uid="{00000000-0006-0000-0100-000001000000}">
      <text>
        <r>
          <rPr>
            <sz val="10"/>
            <color rgb="FF000000"/>
            <rFont val="Arial"/>
          </rPr>
          <t>10 am to 11 =50</t>
        </r>
      </text>
    </comment>
  </commentList>
</comments>
</file>

<file path=xl/sharedStrings.xml><?xml version="1.0" encoding="utf-8"?>
<sst xmlns="http://schemas.openxmlformats.org/spreadsheetml/2006/main" count="205" uniqueCount="103">
  <si>
    <t>/h</t>
  </si>
  <si>
    <t>Week :</t>
  </si>
  <si>
    <t>Project</t>
  </si>
  <si>
    <t>Hrs</t>
  </si>
  <si>
    <t>Recheck</t>
  </si>
  <si>
    <t>སྔ་དྲོ་ཆུ་ཚོད་10:25-11:40བར་པར (162)ཚར་ཡོད། ཉིན་གུང1-7:20 (1069)པར་ཚར་ཡོད། 8:20-10 བར་པར(200)ཚར་ཡོད། ལས་བསྡོམས་གྲངས།  1431</t>
  </si>
  <si>
    <t>ཞོགས་པ་ཆུ་་ཚོད་7-11:30བར་པར (760) ཚར་ཡོད། ཉི་གུང་ཆུ་ཚོད་1-7བར་པར (1240)ཚར་ཡོད། ལས་བསྡོམས་གྲངས། 2000</t>
  </si>
  <si>
    <t>ཞོགས་པ་ཆུ་ཚོད7-11:30 བར་པར(829) ཚར་ཡོད། ཉིན་གུང་ཆུ་ཚོད་1-7:30བར་པར (1271) ་ཚར་ཡོད། ལས་བསྡོམས་གྲངས། 2100</t>
  </si>
  <si>
    <t xml:space="preserve">དགོང་མོ་ཆུ་ཚོད7:40-9:40བར་པར་(331)ཚར་ཡོད།ལས་བསྡོམས་གྲངས། 331 </t>
  </si>
  <si>
    <t>ཆུ་ཚོད་7-11:30བར་པར (860)ཚར་ཡོད། ཉིན་གུང་ཆུ་ཚོད་1-7བར་པར（1140)ཚར་ཡོད། ལས་བསྡོམས་གྲངས། 2000</t>
  </si>
  <si>
    <t xml:space="preserve">ཞོགས་པ་ཆུ་ཚོད 7-11:30བར་པར(900)ཚར་ཡོད། ཉིན་གུང་1-7:30བར་པར་（1220）ཚར་ཡོད། ལས་བསྡོམས་གྲངས། 2120 </t>
  </si>
  <si>
    <t>ཞོགས་པ་ཆུ་ཚོད་7-11:30བར་པར་(900)ཚར་ཡོད། ཆུ་ཚོད་1-7བར་པར(1205)ཙར་ཡོད། ལས་བསྡོམས་གྲངས། 2105</t>
  </si>
  <si>
    <t>ཞོགས་པ་ཆུ་ཚོད་7-11:30བར་པར་(860)ཚར་ཡོད། ཆུ་ཚོད་1-7:30བར་པར(1340)ཚར་ཡོད། ལས་བསྡོམས་གྲངས། 2200</t>
  </si>
  <si>
    <t xml:space="preserve">ཞོགས་པ་ཆུ་ཚོད་7-8:5བར་པར་(250)ཚར་ཡོད། ཆུ་ཚོད12-4བར་པར(669)ཚར་ཡོད། ལས་བསྡོམས་གྲངས། 919 </t>
  </si>
  <si>
    <t>ཉིན་རྒྱབ་ཆུ་ཚོད་4-7བར་པར(800)ཚར་ཡོད། དགོང་མོ་ཆུ་ཚོད་8-10བར་པར་(411)ཚར་ཡོད། ལས་བསྡོམས་གྲངས། 1211</t>
  </si>
  <si>
    <t xml:space="preserve">ཞོགས་པ་ཆུ་ཚོད་7-11:30བར་པར་(971)ཚར་ཡོད། ཉིན་གུང་ཆུ་ཚོད་12:30- 7 བར་པར་(1129ཚར་ཡོད། ལས་བསྡོམས་གྲངས། 2100 </t>
  </si>
  <si>
    <t>ཞོགས་པ་ཆུ་ཚོད་7-11:30བར་པར་(903)ཚར་ཡོད། ཉིན་རྒྱབ་ཆུ་ཚོད་1-2:30བར་པར་(297)ཚར་ཡོད། ཕྱི་དྲོ་ཚུ་ཚོད་4:12-8-:44 བར་པར་(1063)ཚར་ཡོད། ལས་བསྡོམས་གྲངས། 2263</t>
  </si>
  <si>
    <t>ཞོགས་པ་ཆུ་ཚོད7-11:30བར་པར་(930)ཚར་ཡོད། ཆུ་ཚོད་1-7བར་པར་(1270)ཚར་ཡོད། ལས་བསྡོམས་གྲངས། 2200</t>
  </si>
  <si>
    <t xml:space="preserve">ཞོགས་པ་ཆུ་ཚོད་7-11:30 བར་པར་（1000）ཚར་ཡོད། ཆུ་ཚོད་12:46-1:46བར་པར་(250)ཚར་ཡོད། ལས་བསྡོམས་གྲངས། 1250 </t>
  </si>
  <si>
    <t xml:space="preserve">ཞོགས་པ་ཆུ་ཚོད་8:30-11:30བར་པར་(680)ཚར་ཡོད། ཆུ་ཚོད་1-7བར་པར་(1320)ཚར་ཡོད། ལས་བསྡོམས་གྲངས། 2000 </t>
  </si>
  <si>
    <t>ཞོགས་པ་ཆུ་ཚོད་8-11:30བར་པར་(760)ཚར་ཡོད། ཆུ་ཚོད་12:50-7:20 བར་པར(1540)ཚར་ཡོད། ལས་བསྡོམས་གྲངས། 2300</t>
  </si>
  <si>
    <t xml:space="preserve">ཞོགས་པ་ཆུ་ཚོད་7:30-11:30བར་པར་(830)ཚར་ཡོད། ཆུ་ཚོད་1-7བར་པར་(1270)ཚར་ཡོད།ལས་བས྄ོམས་གྲངས། 2100 </t>
  </si>
  <si>
    <t xml:space="preserve">ཞོགས་པ་ཆུ་ཚོད་7-11:30བར་པར(1000)ཚར་ཡོད། ཆུ་ཚོད་1-6:30བར་པར་(1300)ཚར་ཡོད། ལས་བསྡོམས་གྲངས། 2300 </t>
  </si>
  <si>
    <t>ཞོགས་པ་ཆུ་ཚོད་7-11:30བར་པར་(900)ཚར་ཡོད། ཆུ་ཚོད་1-7:30 བར་པར (1600)ཚར་ཡོད། ལས་བསྡོམས་གྲངས། 2500</t>
  </si>
  <si>
    <t>་1-5 PM  བར་པར་(411)ཚར་ཡོད།</t>
  </si>
  <si>
    <t>1-7 PM བར་པར་(600)ཚར་ཡོད།</t>
  </si>
  <si>
    <t xml:space="preserve">ཆུ་ཚོད་1-7བར་པར་(580)ཚར་ཡོད། </t>
  </si>
  <si>
    <t xml:space="preserve">ཉིན་རྒྱབ་ཆུ་ཚོད་1-8བར་པར་(700) ཚར་ཡོད། ལད་བསྡོམས་གྲངས། 700 </t>
  </si>
  <si>
    <t>ཞོགས་པ་ཆུ་ཚོད་6-11བར་པར(390)ཚར་ཡོད།ལས་བསྡོམས་གྲངས།</t>
  </si>
  <si>
    <t xml:space="preserve">ཞོགས་པ་ཆུ་ཚོད་7-12 བར་པར་(471) ཚར་ཡོད།ཆུ་ཚོད </t>
  </si>
  <si>
    <t xml:space="preserve">ཞོགས་པ་ཆུ་ཚོད་7-11:30བར་པར་(543)ཚར་ཡོད།ཆུ་ཚོད ལས་བསྡོམས་གྲངས། 954 </t>
  </si>
  <si>
    <t xml:space="preserve">ཆུ་ཚོད་1-7བར་པར་(248)ཚར་ཡོད། </t>
  </si>
  <si>
    <t>ཆུ་ཚོད་1-7 PMབར་པར(470)</t>
  </si>
  <si>
    <t>ཚུ་ཚོད་12:40-7-:40བར་པར་(700)ཚར་ཡོད། ལས་བསྡོམས་གྲངས། 700</t>
  </si>
  <si>
    <t>ཆུ་ཚོད་7-10:30བར་པར་(352)ཚར་ཡོད། ཆུ་ཚོད་1-3 བར་པར་(55) ཆུ་ཚོད་5-8བར་པར་(113) ཚར་ཡོད་ལས་བསྡོམས་གྲངས། 521</t>
  </si>
  <si>
    <t>ཞོགས་པ་ཆུ་ཚོད་7-11བར་པར་(243)ཚར་ཡོད།</t>
  </si>
  <si>
    <t xml:space="preserve">ཞོགས་པ་ཆུ་ཚོད་7-11:30བར་པར་(210) ཚར་ཡོད། </t>
  </si>
  <si>
    <t>ཞོགས་པ་ཆུ་ཚོད་7-11:30བར་པར་(300)ཚར་ཡོད།ཆུ་ཚོད་1-6:40བར་པར་(390)ཚར་ཡོད། ལས་བསྡོམས་གྲངས། 690</t>
  </si>
  <si>
    <t>ཞོགས་པ་ཆུ་ཚོད་7-11:30བར་པར་(290)ཚར་ཡོད། ཆུ་ཚོད་1-6:30བར་པར་(495)ཚར་ཡོད། ལས་བསྡོམས་གྲངས། 785</t>
  </si>
  <si>
    <t>ཉིན་གུང་ཆུ་ཚོད་12-8བར་པར་(700)ཚར་ཡོད། ལས་བསྡོམས་གྲངས། 700</t>
  </si>
  <si>
    <t>ཞོགས་པ་ཆུ་ཚོད་7-11:30བར་པར་(575)ཚར་ཡོད། ཆུ་ཚོད་1-4:30བར་པར་(582)ཚར་ཡོད། ལས་བསྡོམས་གྲངས། 1157</t>
  </si>
  <si>
    <t>ཞོགས་པ་ཆུ་ཚོད་7-11:30བར་པར་(500)ཚར་ཡོད། ཆུ་ཚོད་1-6:30བར་པར་(683)ཚར་ཡོད། ལས་བསྡོམས་གྲངས། 1183</t>
  </si>
  <si>
    <t>ཉིན་རྒྱབ་ཆུ་ཚོད་3-7བར་པར(500)ཚར་ཡོད། ལས་བསྡོམས་གྲངས།500</t>
  </si>
  <si>
    <t xml:space="preserve">ཞོགས་པ་ཆུ་ཚོད་6-7:30བར་པར(360)ཚར་ཡོད། 8-10བར་པར(374)ཚར་ཡོད། ལས་བསྡོམས་གྲངས། 734 </t>
  </si>
  <si>
    <t xml:space="preserve">ཉིན་རྒྱབ་དུས་ཚོད་2:20-7:20བར་པར་(813)ཚར་ཡོད། ལས་བསྡོམས་གྲངས། 813 </t>
  </si>
  <si>
    <t>ཞོགས་པ་ཆུ་ཚོད་6-11བར་པར་(950)ཚར་ཡོད། ཆུ་ཚོད་12:30- 5:30བར་པར་(710)ཚར་ཡོད། ལས་བསྡོམས་གྲངས།1660</t>
  </si>
  <si>
    <t>ཆུ་ཚོད་9:50-11:50 བར་པར་(435)ཚར་ཡོད། ཆུ་ཚོད་12:50-7:15བར་པར་(602)ཚར་ཡོད། ལས་བསྡོམས་གྲངས། 1037</t>
  </si>
  <si>
    <t xml:space="preserve">ཆུ་ཚོད་10:45-11:45བར་པར་(160ཚར་ཡོད། ཆུ་ཚོད་12:30-7:30བར་པར་(870)ཚར་ཡོད། ལས་བསྡོམས་གྲངས། 1030 </t>
  </si>
  <si>
    <t xml:space="preserve">ཞོགས་པ་ཆུ་ཚོད་6-11བར་པར་(718)ཚར་ཡོད།ཆུ་ཚོད་12:20-5:20བར་པར་(732)ཚར་ཡོད། ལས་བསྡོམས་གྲངས། 1450 </t>
  </si>
  <si>
    <t>ཞོགས་པ་ཆུ་ཚོད་6-11བར་པར་(1131)ཚར་ཡོད། ཆུ་ཚོད་12:20-5:20བར་པར་(1070)ཚར་ཡོད། ལས་བསྡོམས་གྲངས།2201</t>
  </si>
  <si>
    <t>ཞོགས་པ་ཆུ་ཚོད་6-11བར་པར་(1077)ཚར་ཡོད།ཆུ་ཚོད་12:20-5:30བར་པར་(725)ཚར་ཡོད། ལས་བསྡོམས་གྲངས།  1802</t>
  </si>
  <si>
    <t>ཞོགས་པ་ཆུ་ཚོད་6-11བར་པར་(1323ཚར་ཡོད།  ཆུ་ཚོད་1-6བར་པར(957)ཚར་ཡོད། ལས་བསྡོམས་གྲངས། 2280</t>
  </si>
  <si>
    <t>ཆུ་ཚོད་6-11བར་པར(1247)ཚར་ཡོད།ཆུ་ཚོད་12:20-5:20བར་པར་(1015)ཚར་ཡོད། ལས་བསྡོམས་གྲངས། 2262</t>
  </si>
  <si>
    <t>ཞོགས་པ་ཆུ་ཚོད་6-11བར་པར་(1290)ཚར་ཡོད།ཆུ་ཚོད་12:30-5:30བར་པར་(1330)ཚར་ཡོད། ལས་བསྡོམས་གྲངས། 2620</t>
  </si>
  <si>
    <t>ཞོགས་པ་ཆུ་ཚོད་6-11བར་པར་(1310)ཚར་ཡོད། ཆུ་ཚོད12:20-5:30བར་པར་(794)ཚར་ཡོད། ལས་བསྡོམས་གྲངས། 2104</t>
  </si>
  <si>
    <t>ཞོགས་པ་ཆུ་ཚོད་6-11བར་པར་(1028)ཚར་ཡོད།ཆུ་ཚོད་12:20-5:35བར་པར་(878)ཚར་ཡོད། ལས་བསྡོམས་གྲངས། 1906</t>
  </si>
  <si>
    <t>ཞོགས་པ་ཆུ་ཚོད་6-8བར་པར་(348)ཚར་ཡོད། ལས་བསྡོམས་གྲངས། 348</t>
  </si>
  <si>
    <t>ཉིབ་རྒྱབ་ཆུ་ཚོད་1:30-3:30བར་པར་(312)ཚར་ཡོད། ཆུ་ཚོད་4:30-8 བར་པར་(638) ལས་བསྡོམས་གྲངས། 950</t>
  </si>
  <si>
    <t>ཞོགས་པ་ཆུ་ཚོད6-11བར་པར་(1032)ཚར་ཡོད། ཆུ་ཚོད་12:30- 6 བར་པར་(1060)ཚར་ཡོད། ལས་བསྡོམས་གྲངས། 2092</t>
  </si>
  <si>
    <t>ཞོགས་པ་ཆུ་ཚོད་6-11བར་པར་(1140)ཚར་ཡོད། ཆུ་ཚོད12:30-3:40བར་པར་(691) ལས་བསྡོམས་གྲངས། 1831</t>
  </si>
  <si>
    <t>ཞོགས་པ་ཆུ་ཚོད་7-10བར་པར་(600)ཚར་ཡོད། ལས་བསྡོམས་གྲངས། 600</t>
  </si>
  <si>
    <t>ཞོགས་པ་ཆུ་ཚོད་8-11བར་པར་(652)ཚར་ཡོད། ལས་བསྡོམས་གྲངས། 652</t>
  </si>
  <si>
    <t>ཞོགས་པ་ཆུ་ཚོད་8-11བར་པར་(647)ཚར་ཡོད། ལས་བསྡོམས་གྲངས། 647</t>
  </si>
  <si>
    <t>ཞོགས་པ་ཆུ་ཚོད་8-11བར་པར་(713)ཚར་ཡོད། ལས་བསྡོམས་གྲངས། 713</t>
  </si>
  <si>
    <t>ཞོགས་པ་ཆུ་ཚོད་8-11བར་པར་(692)ཚར་ཡོད། ལས་བསྡོམས་གྲངས། 692</t>
  </si>
  <si>
    <t xml:space="preserve">ཞོགས་པ་ཆུ་ཚོད་8:30-10:30 བར་པར་(500) ཚར་ཡོད་ལས་བསྡོམས་གྲངས། 500 </t>
  </si>
  <si>
    <t xml:space="preserve">ཞོགས་པ་ཆུ་ཚོད་8-11བར་པར་(697)ཚར་ཡོད།ལས་བསྡོམས་གྲངས།697 </t>
  </si>
  <si>
    <t>ཞོགས་པ་ཆུ་ཚོད་8-10:30བར་པར(588)ཚར་ཡོད། ལས་བསྡོམས་གྲངས། 588</t>
  </si>
  <si>
    <t>ཞོགས་པ་ཆུ་ཚོད་10-11བར་པར་(71) ལས་བསྡོམས་གྲངས། 71</t>
  </si>
  <si>
    <t>ཞོགས་པ་ཆུ་ཚོད་8-11བར་(159)ཚར་ཡོད།ཆུ་ཚོད་1-5བར་པར་(233)ཚར་ཡོད། ལས་བསྡོམས་གྲངས། 392</t>
  </si>
  <si>
    <t>ཞོགས་པ་ཆུ་ཚོད་6-10བར་པར་(332)ཚར་ཡོད། ཆུ་ཚོད་7-9(119)ཚར་ཡོད། ལས་བསྡོམས་གྲངས། 352</t>
  </si>
  <si>
    <t>9:00 AM: Induction meeting with all the board members of MONLAM AI, 10:00 AM: Guided G-suit account creation and joining team members on discord with Ms. Tenzin Nyima la,  10:47 AM:  Interacted with Ms. Shugtso la reagarding usage of discord and general overview about duties of  OCR tasks, 12:00 PM: Attended Quick stand up meeting, 2:30 PM: Meeting with Mr. Tsering Tashi la and Mr. Tenzin Kalden la about job discription, 3: 50 PM: Wrote learning outcomes as guided by Tashi Tsering la, 5:00 PM: Submitted the document reflecting learning outcome to Tashi Tsering la.</t>
  </si>
  <si>
    <t xml:space="preserve">9:00 AM: Sent the learning outcomes to  Tenzin Kalden as directed by Tashi Tsering, 9:30 AM: Worked on writing a proposal on methods of style classification of  of Tibetan text documents directed by Tashi Tsering, 10:30 AM: Interacted with Shugtso la regarding few tasks (accessing Buddhist Digital Resource Center -ནང་བསྟན་དཔེ་ཚོགས་ལྟེ་གནས། , Personal Worklog entry, etc, 11:30 AM: Attended OCR meeting with Tenzin Kalden, 12:00 PM: Attended Quick Stand up meeting, 2:30 PM: Attended </t>
  </si>
  <si>
    <t xml:space="preserve">9:00 AM: Aquainted with perdoo, 9:45 AM: Meeting with Tenzin Kalden la, 10:30 AM: </t>
  </si>
  <si>
    <t>Rate per hour:</t>
  </si>
  <si>
    <t>Earned</t>
  </si>
  <si>
    <t>Payment</t>
  </si>
  <si>
    <t>Date</t>
  </si>
  <si>
    <t>Balance</t>
  </si>
  <si>
    <t>Notes</t>
  </si>
  <si>
    <t>Initial</t>
  </si>
  <si>
    <t>2022 remaining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</si>
  <si>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</si>
  <si>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</si>
  <si>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</si>
  <si>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</si>
  <si>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</si>
  <si>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</si>
  <si>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</si>
  <si>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</si>
  <si>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</si>
  <si>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</si>
  <si>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</si>
  <si>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</si>
  <si>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Projects</t>
  </si>
  <si>
    <t>Admin</t>
  </si>
  <si>
    <t>Name</t>
  </si>
  <si>
    <t>Kunga</t>
  </si>
  <si>
    <t>Account</t>
  </si>
  <si>
    <t xml:space="preserve">Name : Tashi
Ac no : 
Bank: 
CIF no : 
IFSC Code : 
Branch Code : 
Address : </t>
  </si>
  <si>
    <t>Training</t>
  </si>
  <si>
    <t>classification fonts</t>
  </si>
  <si>
    <t>NAME OF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</si>
</sst>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[$₹]#,##0.00"/>
    <numFmt numFmtId="165" formatCode="mmm&quot; &quot;d"/>
    <numFmt numFmtId="166" formatCode="mmmm&quot; &quot;d"/>
    <numFmt numFmtId="167" formatCode="d"/>
    <numFmt numFmtId="168" formatCode="h&quot;:&quot;mm&quot; &quot;AM/PM&quot; &quot;"/>
    <numFmt numFmtId="169" formatCode="mmm\,d"/>
    <numFmt numFmtId="170" formatCode="[$₹]#,##0"/>
    <numFmt numFmtId="171" formatCode="m/d/yyyy"/>
    <numFmt numFmtId="172" formatCode="[$€]#,##0.00"/>
    <numFmt numFmtId="173" formatCode="[$US$]#,##0.00"/>
  </numFmts>
  <fonts count="34">
    <font>
      <sz val="10"/>
      <color rgb="FF000000"/>
      <name val="Arial"/>
    </font>
    <font>
      <sz val="10"/>
      <color rgb="FFFFFFFF"/>
      <name val="Roboto"/>
    </font>
    <font>
      <sz val="21"/>
      <color rgb="FFFFFFFF"/>
      <name val="Roboto"/>
    </font>
    <font>
      <i/>
      <sz val="10"/>
      <color rgb="FFFFFFFF"/>
      <name val="Roboto"/>
    </font>
    <font>
      <i/>
      <sz val="10"/>
      <color rgb="FFFFFFFF"/>
      <name val="Roboto"/>
    </font>
    <font>
      <sz val="10"/>
      <color rgb="FFFFFFFF"/>
      <name val="Roboto"/>
    </font>
    <font>
      <sz val="10"/>
      <name val="Arial"/>
    </font>
    <font>
      <b/>
      <sz val="10"/>
      <color rgb="FF434343"/>
      <name val="Roboto"/>
    </font>
    <font>
      <b/>
      <sz val="11"/>
      <color rgb="FF434343"/>
      <name val="Roboto"/>
    </font>
    <font>
      <sz val="10"/>
      <color rgb="FF434343"/>
      <name val="Roboto"/>
    </font>
    <font>
      <sz val="10"/>
      <color rgb="FF0D904F"/>
      <name val="Roboto"/>
    </font>
    <font>
      <sz val="10"/>
      <color rgb="FF555555"/>
      <name val="Roboto"/>
    </font>
    <font>
      <sz val="10"/>
      <color rgb="FF555555"/>
      <name val="Roboto"/>
    </font>
    <font>
      <sz val="10"/>
      <color rgb="FFFF0000"/>
      <name val="Roboto"/>
    </font>
    <font>
      <sz val="10"/>
      <color rgb="FF434343"/>
      <name val="Arial"/>
    </font>
    <font>
      <b/>
      <sz val="10"/>
      <color rgb="FF434343"/>
      <name val="Arial"/>
    </font>
    <font>
      <u/>
      <sz val="10"/>
      <color rgb="FF1155CC"/>
      <name val="Roboto"/>
    </font>
    <font>
      <sz val="10"/>
      <name val="Roboto"/>
    </font>
    <font>
      <sz val="10"/>
      <name val="Roboto"/>
    </font>
    <font>
      <b/>
      <sz val="10"/>
      <color rgb="FF555555"/>
      <name val="Roboto"/>
    </font>
    <font>
      <u/>
      <sz val="10"/>
      <color rgb="FF1155CC"/>
      <name val="Roboto"/>
    </font>
    <font>
      <sz val="10"/>
      <name val="Arial"/>
    </font>
    <font>
      <u/>
      <sz val="10"/>
      <color rgb="FFFFFFFF"/>
      <name val="Roboto"/>
    </font>
    <font>
      <sz val="10"/>
      <color rgb="FF0F9D58"/>
      <name val="Roboto"/>
    </font>
    <font>
      <b/>
      <sz val="12"/>
      <color rgb="FF0D904F"/>
      <name val="Roboto"/>
    </font>
    <font>
      <b/>
      <i/>
      <sz val="12"/>
      <color rgb="FF0D904F"/>
      <name val="Roboto"/>
    </font>
    <font>
      <sz val="10"/>
      <color rgb="FFFFFFFF"/>
      <name val="Arial"/>
    </font>
    <font>
      <i/>
      <sz val="10"/>
      <color rgb="FF666666"/>
      <name val="Roboto"/>
    </font>
    <font>
      <sz val="10"/>
      <color rgb="FF666666"/>
      <name val="Roboto"/>
    </font>
    <font>
      <i/>
      <sz val="10"/>
      <color rgb="FF999999"/>
      <name val="Roboto"/>
    </font>
    <font>
      <sz val="11"/>
      <color rgb="FF434343"/>
      <name val="Roboto"/>
    </font>
    <font>
      <b/>
      <sz val="18"/>
      <color rgb="FF0D904F"/>
      <name val="Arial"/>
    </font>
    <font>
      <i/>
      <sz val="11"/>
      <color rgb="FF434343"/>
      <name val="Roboto"/>
    </font>
    <font>
      <sz val="9"/>
      <color rgb="FF1F1F1F"/>
      <name val="&quot;Google Sans&quot;"/>
    </font>
  </fonts>
  <fills count="5">
    <fill>
      <patternFill patternType="none"/>
    </fill>
    <fill>
      <patternFill patternType="gray125"/>
    </fill>
    <fill>
      <patternFill patternType="solid">
        <fgColor rgb="FF0F9D58"/>
        <bgColor rgb="FF0F9D5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CCCCCC"/>
      </left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004D40"/>
      </left>
      <right/>
      <top style="thin">
        <color rgb="FF004D40"/>
      </top>
      <bottom/>
      <diagonal/>
    </border>
    <border>
      <left/>
      <right/>
      <top style="thin">
        <color rgb="FF004D40"/>
      </top>
      <bottom/>
      <diagonal/>
    </border>
    <border>
      <left/>
      <right style="thin">
        <color rgb="FFCCCCCC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164" fontId="4" fillId="2" borderId="0" xfId="0" applyNumberFormat="1" applyFont="1" applyFill="1" applyAlignment="1">
      <alignment horizontal="right"/>
    </xf>
    <xf numFmtId="164" fontId="5" fillId="2" borderId="0" xfId="0" applyNumberFormat="1" applyFont="1" applyFill="1"/>
    <xf numFmtId="164" fontId="6" fillId="2" borderId="0" xfId="0" applyNumberFormat="1" applyFont="1" applyFill="1"/>
    <xf numFmtId="0" fontId="7" fillId="0" borderId="0" xfId="0" applyFont="1" applyAlignment="1">
      <alignment horizontal="center"/>
    </xf>
    <xf numFmtId="165" fontId="8" fillId="0" borderId="0" xfId="0" applyNumberFormat="1" applyFont="1" applyAlignment="1">
      <alignment horizontal="center"/>
    </xf>
    <xf numFmtId="166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/>
    </xf>
    <xf numFmtId="167" fontId="10" fillId="0" borderId="0" xfId="0" applyNumberFormat="1" applyFont="1" applyAlignment="1">
      <alignment horizontal="right" vertical="center"/>
    </xf>
    <xf numFmtId="168" fontId="9" fillId="3" borderId="1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vertical="center"/>
    </xf>
    <xf numFmtId="0" fontId="12" fillId="0" borderId="2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9" fillId="0" borderId="3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0" fontId="11" fillId="0" borderId="2" xfId="0" applyFont="1" applyBorder="1" applyAlignment="1">
      <alignment horizontal="left" vertical="center"/>
    </xf>
    <xf numFmtId="168" fontId="13" fillId="3" borderId="1" xfId="0" applyNumberFormat="1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7" fillId="0" borderId="0" xfId="0" applyFont="1" applyAlignment="1">
      <alignment horizontal="right"/>
    </xf>
    <xf numFmtId="165" fontId="8" fillId="0" borderId="0" xfId="0" applyNumberFormat="1" applyFont="1" applyAlignment="1">
      <alignment horizontal="left"/>
    </xf>
    <xf numFmtId="0" fontId="9" fillId="0" borderId="0" xfId="0" applyFont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7" fillId="0" borderId="0" xfId="0" applyFont="1"/>
    <xf numFmtId="166" fontId="8" fillId="0" borderId="0" xfId="0" applyNumberFormat="1" applyFont="1" applyAlignment="1">
      <alignment horizontal="left"/>
    </xf>
    <xf numFmtId="0" fontId="10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0" fontId="21" fillId="0" borderId="0" xfId="0" applyFont="1"/>
    <xf numFmtId="169" fontId="8" fillId="0" borderId="0" xfId="0" applyNumberFormat="1" applyFont="1" applyAlignment="1">
      <alignment horizontal="center"/>
    </xf>
    <xf numFmtId="0" fontId="1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right"/>
    </xf>
    <xf numFmtId="170" fontId="3" fillId="2" borderId="6" xfId="0" applyNumberFormat="1" applyFont="1" applyFill="1" applyBorder="1" applyAlignment="1">
      <alignment horizontal="left"/>
    </xf>
    <xf numFmtId="0" fontId="23" fillId="2" borderId="0" xfId="0" applyFont="1" applyFill="1"/>
    <xf numFmtId="0" fontId="9" fillId="0" borderId="0" xfId="0" applyFont="1" applyAlignment="1">
      <alignment horizontal="right" vertical="center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center"/>
    </xf>
    <xf numFmtId="0" fontId="26" fillId="0" borderId="0" xfId="0" applyFont="1"/>
    <xf numFmtId="0" fontId="27" fillId="0" borderId="7" xfId="0" applyFont="1" applyBorder="1" applyAlignment="1">
      <alignment horizontal="right" vertical="center"/>
    </xf>
    <xf numFmtId="164" fontId="28" fillId="0" borderId="7" xfId="0" applyNumberFormat="1" applyFont="1" applyBorder="1" applyAlignment="1">
      <alignment horizontal="right" vertical="center"/>
    </xf>
    <xf numFmtId="171" fontId="28" fillId="0" borderId="7" xfId="0" applyNumberFormat="1" applyFont="1" applyBorder="1" applyAlignment="1">
      <alignment horizontal="right" vertical="center"/>
    </xf>
    <xf numFmtId="172" fontId="29" fillId="0" borderId="0" xfId="0" applyNumberFormat="1" applyFont="1" applyAlignment="1">
      <alignment horizontal="left" vertical="center"/>
    </xf>
    <xf numFmtId="0" fontId="28" fillId="0" borderId="7" xfId="0" applyFont="1" applyBorder="1" applyAlignment="1">
      <alignment horizontal="right" vertical="center"/>
    </xf>
    <xf numFmtId="164" fontId="13" fillId="0" borderId="7" xfId="0" applyNumberFormat="1" applyFont="1" applyBorder="1" applyAlignment="1">
      <alignment horizontal="right" vertical="center"/>
    </xf>
    <xf numFmtId="171" fontId="13" fillId="0" borderId="7" xfId="0" applyNumberFormat="1" applyFont="1" applyBorder="1" applyAlignment="1">
      <alignment horizontal="right" vertical="center"/>
    </xf>
    <xf numFmtId="172" fontId="28" fillId="0" borderId="7" xfId="0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0" xfId="0" applyFont="1"/>
    <xf numFmtId="173" fontId="30" fillId="0" borderId="0" xfId="0" applyNumberFormat="1" applyFont="1" applyAlignment="1">
      <alignment horizontal="left"/>
    </xf>
    <xf numFmtId="173" fontId="8" fillId="0" borderId="0" xfId="0" applyNumberFormat="1" applyFont="1" applyAlignment="1">
      <alignment horizontal="center" vertical="top"/>
    </xf>
    <xf numFmtId="0" fontId="31" fillId="0" borderId="7" xfId="0" applyFont="1" applyBorder="1" applyAlignment="1">
      <alignment horizontal="right" vertical="top" textRotation="90"/>
    </xf>
    <xf numFmtId="173" fontId="30" fillId="0" borderId="0" xfId="0" applyNumberFormat="1" applyFont="1" applyAlignment="1">
      <alignment vertical="top"/>
    </xf>
    <xf numFmtId="173" fontId="33" fillId="4" borderId="0" xfId="0" applyNumberFormat="1" applyFont="1" applyFill="1"/>
    <xf numFmtId="173" fontId="6" fillId="0" borderId="0" xfId="0" applyNumberFormat="1" applyFont="1" applyAlignment="1">
      <alignment vertical="top"/>
    </xf>
    <xf numFmtId="164" fontId="4" fillId="2" borderId="0" xfId="0" applyNumberFormat="1" applyFont="1" applyFill="1" applyAlignment="1">
      <alignment horizontal="right"/>
    </xf>
    <xf numFmtId="0" fontId="0" fillId="0" borderId="0" xfId="0"/>
    <xf numFmtId="0" fontId="11" fillId="3" borderId="2" xfId="0" applyFont="1" applyFill="1" applyBorder="1"/>
    <xf numFmtId="0" fontId="11" fillId="0" borderId="2" xfId="0" applyFont="1" applyBorder="1"/>
    <xf numFmtId="0" fontId="16" fillId="3" borderId="2" xfId="0" applyFont="1" applyFill="1" applyBorder="1"/>
    <xf numFmtId="0" fontId="17" fillId="0" borderId="2" xfId="0" applyFont="1" applyBorder="1"/>
    <xf numFmtId="0" fontId="18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9" fillId="3" borderId="2" xfId="0" applyFont="1" applyFill="1" applyBorder="1"/>
    <xf numFmtId="0" fontId="17" fillId="3" borderId="2" xfId="0" applyFont="1" applyFill="1" applyBorder="1"/>
    <xf numFmtId="0" fontId="20" fillId="0" borderId="2" xfId="0" applyFont="1" applyBorder="1"/>
    <xf numFmtId="0" fontId="19" fillId="4" borderId="2" xfId="0" applyFont="1" applyFill="1" applyBorder="1"/>
    <xf numFmtId="0" fontId="22" fillId="3" borderId="2" xfId="0" applyFont="1" applyFill="1" applyBorder="1"/>
    <xf numFmtId="0" fontId="31" fillId="0" borderId="7" xfId="0" applyFont="1" applyBorder="1" applyAlignment="1">
      <alignment horizontal="right" vertical="top" textRotation="90"/>
    </xf>
    <xf numFmtId="0" fontId="21" fillId="0" borderId="7" xfId="0" applyFont="1" applyBorder="1"/>
    <xf numFmtId="173" fontId="30" fillId="0" borderId="0" xfId="0" applyNumberFormat="1" applyFont="1" applyAlignment="1">
      <alignment vertical="top"/>
    </xf>
    <xf numFmtId="173" fontId="32" fillId="0" borderId="0" xfId="0" applyNumberFormat="1" applyFont="1" applyAlignment="1">
      <alignment vertical="top" wrapText="1"/>
    </xf>
  </cellXfs>
  <cellStyles count="1">
    <cellStyle name="Normal" xfId="0" builtinId="0"/>
  </cellStyles>
  <dxfs count="48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01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october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02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03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04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y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June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July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ugust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September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tober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2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3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4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y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ne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y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gust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ptemb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P42"/>
  <sheetViews>
    <sheetView showGridLines="0" tabSelected="1" workbookViewId="0">
      <selection activeCell="C2" sqref="C2"/>
    </sheetView>
  </sheetViews>
  <sheetFormatPr baseColWidth="10" defaultColWidth="12.6640625" defaultRowHeight="15.75" customHeight="1"/>
  <cols>
    <col min="1" max="1" width="6.6640625" customWidth="1"/>
    <col min="2" max="2" width="8.1640625" customWidth="1"/>
    <col min="3" max="3" width="14.1640625" customWidth="1"/>
    <col min="4" max="7" width="18.83203125" customWidth="1"/>
    <col min="8" max="8" width="2.6640625" hidden="1" customWidth="1"/>
    <col min="9" max="9" width="10.1640625" hidden="1" customWidth="1"/>
    <col min="10" max="10" width="3.83203125" hidden="1" customWidth="1"/>
    <col min="11" max="11" width="2.6640625" customWidth="1"/>
    <col min="12" max="12" width="10.1640625" customWidth="1"/>
    <col min="13" max="13" width="3.83203125" customWidth="1"/>
    <col min="14" max="14" width="2.6640625" customWidth="1"/>
    <col min="15" max="15" width="3.83203125" customWidth="1"/>
    <col min="16" max="16" width="3.1640625" customWidth="1"/>
  </cols>
  <sheetData>
    <row r="1" spans="1:16" ht="58.5" customHeight="1">
      <c r="A1" s="1"/>
      <c r="B1" s="2"/>
      <c r="C1" s="2" t="s">
        <v>102</v>
      </c>
      <c r="D1" s="2"/>
      <c r="E1" s="2"/>
      <c r="F1" s="3"/>
      <c r="G1" s="4">
        <f>Payments!F1</f>
        <v>200</v>
      </c>
      <c r="H1" s="5" t="s">
        <v>0</v>
      </c>
      <c r="I1" s="4">
        <f>J42*G1</f>
        <v>0</v>
      </c>
      <c r="J1" s="6"/>
      <c r="K1" s="6"/>
      <c r="L1" s="4"/>
      <c r="M1" s="6"/>
      <c r="N1" s="62"/>
      <c r="O1" s="63"/>
      <c r="P1" s="63"/>
    </row>
    <row r="2" spans="1:16" ht="22.5" customHeight="1">
      <c r="A2" s="7" t="s">
        <v>1</v>
      </c>
      <c r="B2" s="8">
        <v>45257</v>
      </c>
      <c r="C2" s="9"/>
      <c r="D2" s="9"/>
      <c r="E2" s="10"/>
      <c r="F2" s="10"/>
      <c r="G2" s="7"/>
      <c r="H2" s="11"/>
      <c r="I2" s="7" t="s">
        <v>2</v>
      </c>
      <c r="J2" s="7" t="s">
        <v>3</v>
      </c>
      <c r="K2" s="11"/>
      <c r="L2" s="7" t="s">
        <v>2</v>
      </c>
      <c r="M2" s="7" t="s">
        <v>3</v>
      </c>
      <c r="N2" s="11"/>
      <c r="O2" s="7" t="s">
        <v>3</v>
      </c>
      <c r="P2" s="11"/>
    </row>
    <row r="3" spans="1:16" ht="22.5" customHeight="1">
      <c r="A3" s="12">
        <f>B2</f>
        <v>45257</v>
      </c>
      <c r="B3" s="13" t="str">
        <f t="shared" ref="B3:B9" si="0">UPPER(TEXT(A3, "DDD"))</f>
        <v>MON</v>
      </c>
      <c r="C3" s="64"/>
      <c r="D3" s="63"/>
      <c r="E3" s="63"/>
      <c r="F3" s="63"/>
      <c r="G3" s="63"/>
      <c r="H3" s="14"/>
      <c r="I3" s="15"/>
      <c r="J3" s="16"/>
      <c r="K3" s="17"/>
      <c r="L3" s="18"/>
      <c r="M3" s="16"/>
      <c r="N3" s="17"/>
      <c r="O3" s="19">
        <f t="shared" ref="O3:O9" si="1">M3+J3</f>
        <v>0</v>
      </c>
      <c r="P3" s="17"/>
    </row>
    <row r="4" spans="1:16" ht="22.5" customHeight="1">
      <c r="A4" s="12">
        <f>B2+1</f>
        <v>45258</v>
      </c>
      <c r="B4" s="13" t="str">
        <f t="shared" si="0"/>
        <v>TUE</v>
      </c>
      <c r="C4" s="65"/>
      <c r="D4" s="63"/>
      <c r="E4" s="63"/>
      <c r="F4" s="63"/>
      <c r="G4" s="63"/>
      <c r="H4" s="14"/>
      <c r="I4" s="15"/>
      <c r="J4" s="16"/>
      <c r="K4" s="17"/>
      <c r="L4" s="20"/>
      <c r="M4" s="16"/>
      <c r="N4" s="17"/>
      <c r="O4" s="16">
        <f t="shared" si="1"/>
        <v>0</v>
      </c>
      <c r="P4" s="17"/>
    </row>
    <row r="5" spans="1:16" ht="22.5" customHeight="1">
      <c r="A5" s="12">
        <f>B2+2</f>
        <v>45259</v>
      </c>
      <c r="B5" s="13" t="str">
        <f t="shared" si="0"/>
        <v>WED</v>
      </c>
      <c r="C5" s="65"/>
      <c r="D5" s="63"/>
      <c r="E5" s="63"/>
      <c r="F5" s="63"/>
      <c r="G5" s="63"/>
      <c r="H5" s="14"/>
      <c r="I5" s="21"/>
      <c r="J5" s="16"/>
      <c r="K5" s="17"/>
      <c r="L5" s="21"/>
      <c r="M5" s="16"/>
      <c r="N5" s="17"/>
      <c r="O5" s="16">
        <f t="shared" si="1"/>
        <v>0</v>
      </c>
      <c r="P5" s="17"/>
    </row>
    <row r="6" spans="1:16" ht="22.5" customHeight="1">
      <c r="A6" s="12">
        <f>B2+3</f>
        <v>45260</v>
      </c>
      <c r="B6" s="13" t="str">
        <f t="shared" si="0"/>
        <v>THU</v>
      </c>
      <c r="C6" s="65"/>
      <c r="D6" s="63"/>
      <c r="E6" s="63"/>
      <c r="F6" s="63"/>
      <c r="G6" s="63"/>
      <c r="H6" s="14"/>
      <c r="I6" s="15"/>
      <c r="J6" s="16"/>
      <c r="K6" s="17"/>
      <c r="L6" s="20"/>
      <c r="M6" s="16"/>
      <c r="N6" s="17"/>
      <c r="O6" s="16">
        <f t="shared" si="1"/>
        <v>0</v>
      </c>
      <c r="P6" s="17"/>
    </row>
    <row r="7" spans="1:16" ht="22.5" customHeight="1">
      <c r="A7" s="12">
        <f>B2+4</f>
        <v>45261</v>
      </c>
      <c r="B7" s="13" t="str">
        <f t="shared" si="0"/>
        <v>FRI</v>
      </c>
      <c r="C7" s="65"/>
      <c r="D7" s="63"/>
      <c r="E7" s="63"/>
      <c r="F7" s="63"/>
      <c r="G7" s="63"/>
      <c r="H7" s="14"/>
      <c r="I7" s="21"/>
      <c r="J7" s="16"/>
      <c r="K7" s="17"/>
      <c r="L7" s="21"/>
      <c r="M7" s="16"/>
      <c r="N7" s="17"/>
      <c r="O7" s="16">
        <f t="shared" si="1"/>
        <v>0</v>
      </c>
      <c r="P7" s="17"/>
    </row>
    <row r="8" spans="1:16" ht="22.5" customHeight="1">
      <c r="A8" s="12">
        <f>B2+5</f>
        <v>45262</v>
      </c>
      <c r="B8" s="22" t="str">
        <f t="shared" si="0"/>
        <v>SAT</v>
      </c>
      <c r="C8" s="65"/>
      <c r="D8" s="63"/>
      <c r="E8" s="63"/>
      <c r="F8" s="63"/>
      <c r="G8" s="63"/>
      <c r="H8" s="14"/>
      <c r="I8" s="15"/>
      <c r="J8" s="16"/>
      <c r="K8" s="17"/>
      <c r="L8" s="20"/>
      <c r="M8" s="16"/>
      <c r="N8" s="17"/>
      <c r="O8" s="16">
        <f t="shared" si="1"/>
        <v>0</v>
      </c>
      <c r="P8" s="17"/>
    </row>
    <row r="9" spans="1:16" ht="22.5" customHeight="1">
      <c r="A9" s="12">
        <f>B2+6</f>
        <v>45263</v>
      </c>
      <c r="B9" s="22" t="str">
        <f t="shared" si="0"/>
        <v>SUN</v>
      </c>
      <c r="C9" s="65"/>
      <c r="D9" s="63"/>
      <c r="E9" s="63"/>
      <c r="F9" s="63"/>
      <c r="G9" s="63"/>
      <c r="H9" s="14"/>
      <c r="I9" s="15"/>
      <c r="J9" s="16"/>
      <c r="K9" s="17"/>
      <c r="L9" s="18"/>
      <c r="M9" s="16"/>
      <c r="N9" s="17"/>
      <c r="O9" s="23">
        <f t="shared" si="1"/>
        <v>0</v>
      </c>
      <c r="P9" s="17"/>
    </row>
    <row r="10" spans="1:16" ht="22.5" customHeight="1">
      <c r="A10" s="24" t="s">
        <v>1</v>
      </c>
      <c r="B10" s="25">
        <f>A9+1</f>
        <v>45264</v>
      </c>
      <c r="C10" s="65"/>
      <c r="D10" s="63"/>
      <c r="E10" s="63"/>
      <c r="F10" s="63"/>
      <c r="G10" s="63"/>
      <c r="H10" s="26"/>
      <c r="I10" s="27"/>
      <c r="J10" s="11"/>
      <c r="K10" s="26"/>
      <c r="L10" s="28"/>
      <c r="M10" s="11"/>
      <c r="N10" s="26"/>
      <c r="O10" s="11"/>
      <c r="P10" s="26"/>
    </row>
    <row r="11" spans="1:16" ht="22.5" customHeight="1">
      <c r="A11" s="12">
        <f>B10</f>
        <v>45264</v>
      </c>
      <c r="B11" s="13" t="str">
        <f t="shared" ref="B11:B17" si="2">UPPER(TEXT(A11, "DDD"))</f>
        <v>MON</v>
      </c>
      <c r="C11" s="65"/>
      <c r="D11" s="63"/>
      <c r="E11" s="63"/>
      <c r="F11" s="63"/>
      <c r="G11" s="63"/>
      <c r="H11" s="14"/>
      <c r="I11" s="15"/>
      <c r="J11" s="16"/>
      <c r="K11" s="17"/>
      <c r="L11" s="18"/>
      <c r="M11" s="16"/>
      <c r="N11" s="17"/>
      <c r="O11" s="19">
        <f t="shared" ref="O11:O17" si="3">M11+J11</f>
        <v>0</v>
      </c>
      <c r="P11" s="17"/>
    </row>
    <row r="12" spans="1:16" ht="22.5" customHeight="1">
      <c r="A12" s="12">
        <f>B10+1</f>
        <v>45265</v>
      </c>
      <c r="B12" s="13" t="str">
        <f t="shared" si="2"/>
        <v>TUE</v>
      </c>
      <c r="C12" s="65"/>
      <c r="D12" s="63"/>
      <c r="E12" s="63"/>
      <c r="F12" s="63"/>
      <c r="G12" s="63"/>
      <c r="H12" s="14"/>
      <c r="I12" s="15"/>
      <c r="J12" s="16"/>
      <c r="K12" s="17"/>
      <c r="L12" s="18"/>
      <c r="M12" s="16"/>
      <c r="N12" s="17"/>
      <c r="O12" s="16">
        <f t="shared" si="3"/>
        <v>0</v>
      </c>
      <c r="P12" s="17"/>
    </row>
    <row r="13" spans="1:16" ht="22.5" customHeight="1">
      <c r="A13" s="12">
        <f>B10+2</f>
        <v>45266</v>
      </c>
      <c r="B13" s="13" t="str">
        <f t="shared" si="2"/>
        <v>WED</v>
      </c>
      <c r="C13" s="65"/>
      <c r="D13" s="63"/>
      <c r="E13" s="63"/>
      <c r="F13" s="63"/>
      <c r="G13" s="63"/>
      <c r="H13" s="14"/>
      <c r="I13" s="21"/>
      <c r="J13" s="16"/>
      <c r="K13" s="17"/>
      <c r="L13" s="18"/>
      <c r="M13" s="16"/>
      <c r="N13" s="17"/>
      <c r="O13" s="16">
        <f t="shared" si="3"/>
        <v>0</v>
      </c>
      <c r="P13" s="17"/>
    </row>
    <row r="14" spans="1:16" ht="22.5" customHeight="1">
      <c r="A14" s="12">
        <f>B10+3</f>
        <v>45267</v>
      </c>
      <c r="B14" s="13" t="str">
        <f t="shared" si="2"/>
        <v>THU</v>
      </c>
      <c r="C14" s="65"/>
      <c r="D14" s="63"/>
      <c r="E14" s="63"/>
      <c r="F14" s="63"/>
      <c r="G14" s="63"/>
      <c r="H14" s="14"/>
      <c r="I14" s="15"/>
      <c r="J14" s="16"/>
      <c r="K14" s="17"/>
      <c r="L14" s="18"/>
      <c r="M14" s="16"/>
      <c r="N14" s="17"/>
      <c r="O14" s="16">
        <f t="shared" si="3"/>
        <v>0</v>
      </c>
      <c r="P14" s="17"/>
    </row>
    <row r="15" spans="1:16" ht="22.5" customHeight="1">
      <c r="A15" s="12">
        <f>B10+4</f>
        <v>45268</v>
      </c>
      <c r="B15" s="13" t="str">
        <f t="shared" si="2"/>
        <v>FRI</v>
      </c>
      <c r="C15" s="65"/>
      <c r="D15" s="63"/>
      <c r="E15" s="63"/>
      <c r="F15" s="63"/>
      <c r="G15" s="63"/>
      <c r="H15" s="14"/>
      <c r="I15" s="21"/>
      <c r="J15" s="16"/>
      <c r="K15" s="17"/>
      <c r="L15" s="18"/>
      <c r="M15" s="16"/>
      <c r="N15" s="17"/>
      <c r="O15" s="16">
        <f t="shared" si="3"/>
        <v>0</v>
      </c>
      <c r="P15" s="17"/>
    </row>
    <row r="16" spans="1:16" ht="22.5" customHeight="1">
      <c r="A16" s="12">
        <f>B10+5</f>
        <v>45269</v>
      </c>
      <c r="B16" s="22" t="str">
        <f t="shared" si="2"/>
        <v>SAT</v>
      </c>
      <c r="C16" s="65"/>
      <c r="D16" s="63"/>
      <c r="E16" s="63"/>
      <c r="F16" s="63"/>
      <c r="G16" s="63"/>
      <c r="H16" s="14"/>
      <c r="I16" s="15"/>
      <c r="J16" s="16"/>
      <c r="K16" s="17"/>
      <c r="L16" s="20"/>
      <c r="M16" s="16"/>
      <c r="N16" s="17"/>
      <c r="O16" s="16">
        <f t="shared" si="3"/>
        <v>0</v>
      </c>
      <c r="P16" s="17"/>
    </row>
    <row r="17" spans="1:16" ht="22.5" customHeight="1">
      <c r="A17" s="12">
        <f>B10+6</f>
        <v>45270</v>
      </c>
      <c r="B17" s="22" t="str">
        <f t="shared" si="2"/>
        <v>SUN</v>
      </c>
      <c r="C17" s="65"/>
      <c r="D17" s="63"/>
      <c r="E17" s="63"/>
      <c r="F17" s="63"/>
      <c r="G17" s="63"/>
      <c r="H17" s="14"/>
      <c r="I17" s="15"/>
      <c r="J17" s="16"/>
      <c r="K17" s="17"/>
      <c r="L17" s="18"/>
      <c r="M17" s="16"/>
      <c r="N17" s="17"/>
      <c r="O17" s="23">
        <f t="shared" si="3"/>
        <v>0</v>
      </c>
      <c r="P17" s="17"/>
    </row>
    <row r="18" spans="1:16" ht="22.5" customHeight="1">
      <c r="A18" s="24" t="s">
        <v>1</v>
      </c>
      <c r="B18" s="25">
        <f>A17+1</f>
        <v>45271</v>
      </c>
      <c r="C18" s="65"/>
      <c r="D18" s="63"/>
      <c r="E18" s="63"/>
      <c r="F18" s="63"/>
      <c r="G18" s="63"/>
      <c r="H18" s="26"/>
      <c r="I18" s="27"/>
      <c r="J18" s="29"/>
      <c r="K18" s="26"/>
      <c r="L18" s="28"/>
      <c r="M18" s="29"/>
      <c r="N18" s="26"/>
      <c r="O18" s="29"/>
      <c r="P18" s="26"/>
    </row>
    <row r="19" spans="1:16" ht="22.5" customHeight="1">
      <c r="A19" s="12">
        <f>B18</f>
        <v>45271</v>
      </c>
      <c r="B19" s="13" t="str">
        <f t="shared" ref="B19:B25" si="4">UPPER(TEXT(A19, "DDD"))</f>
        <v>MON</v>
      </c>
      <c r="C19" s="65"/>
      <c r="D19" s="63"/>
      <c r="E19" s="63"/>
      <c r="F19" s="63"/>
      <c r="G19" s="63"/>
      <c r="H19" s="14"/>
      <c r="I19" s="15"/>
      <c r="J19" s="16"/>
      <c r="K19" s="17"/>
      <c r="L19" s="18"/>
      <c r="M19" s="16"/>
      <c r="N19" s="17"/>
      <c r="O19" s="19"/>
      <c r="P19" s="17"/>
    </row>
    <row r="20" spans="1:16" ht="22.5" customHeight="1">
      <c r="A20" s="12">
        <f>B18+1</f>
        <v>45272</v>
      </c>
      <c r="B20" s="13" t="str">
        <f t="shared" si="4"/>
        <v>TUE</v>
      </c>
      <c r="C20" s="65"/>
      <c r="D20" s="63"/>
      <c r="E20" s="63"/>
      <c r="F20" s="63"/>
      <c r="G20" s="63"/>
      <c r="H20" s="14"/>
      <c r="I20" s="15"/>
      <c r="J20" s="16"/>
      <c r="K20" s="17"/>
      <c r="L20" s="18"/>
      <c r="M20" s="16"/>
      <c r="N20" s="17"/>
      <c r="O20" s="16"/>
      <c r="P20" s="17"/>
    </row>
    <row r="21" spans="1:16" ht="22.5" customHeight="1">
      <c r="A21" s="12">
        <f>B18+2</f>
        <v>45273</v>
      </c>
      <c r="B21" s="13" t="str">
        <f t="shared" si="4"/>
        <v>WED</v>
      </c>
      <c r="C21" s="65"/>
      <c r="D21" s="63"/>
      <c r="E21" s="63"/>
      <c r="F21" s="63"/>
      <c r="G21" s="63"/>
      <c r="H21" s="14"/>
      <c r="I21" s="21"/>
      <c r="J21" s="16"/>
      <c r="K21" s="17"/>
      <c r="L21" s="18"/>
      <c r="M21" s="16"/>
      <c r="N21" s="17"/>
      <c r="O21" s="16">
        <f>M21+M224</f>
        <v>0</v>
      </c>
      <c r="P21" s="17"/>
    </row>
    <row r="22" spans="1:16" ht="22.5" customHeight="1">
      <c r="A22" s="12">
        <f>B18+3</f>
        <v>45274</v>
      </c>
      <c r="B22" s="13" t="str">
        <f t="shared" si="4"/>
        <v>THU</v>
      </c>
      <c r="C22" s="65"/>
      <c r="D22" s="63"/>
      <c r="E22" s="63"/>
      <c r="F22" s="63"/>
      <c r="G22" s="63"/>
      <c r="H22" s="14"/>
      <c r="I22" s="15"/>
      <c r="J22" s="16"/>
      <c r="K22" s="17"/>
      <c r="L22" s="18"/>
      <c r="M22" s="16"/>
      <c r="N22" s="17"/>
      <c r="O22" s="16">
        <f>M22+M234</f>
        <v>0</v>
      </c>
      <c r="P22" s="17"/>
    </row>
    <row r="23" spans="1:16" ht="22.5" customHeight="1">
      <c r="A23" s="12">
        <f>B18+4</f>
        <v>45275</v>
      </c>
      <c r="B23" s="13" t="str">
        <f t="shared" si="4"/>
        <v>FRI</v>
      </c>
      <c r="C23" s="65"/>
      <c r="D23" s="63"/>
      <c r="E23" s="63"/>
      <c r="F23" s="63"/>
      <c r="G23" s="63"/>
      <c r="H23" s="14"/>
      <c r="I23" s="21"/>
      <c r="J23" s="16"/>
      <c r="K23" s="17"/>
      <c r="L23" s="18"/>
      <c r="M23" s="16"/>
      <c r="N23" s="17"/>
      <c r="O23" s="16">
        <f>M23+M244</f>
        <v>0</v>
      </c>
      <c r="P23" s="17"/>
    </row>
    <row r="24" spans="1:16" ht="22.5" customHeight="1">
      <c r="A24" s="12">
        <f>B18+5</f>
        <v>45276</v>
      </c>
      <c r="B24" s="22" t="str">
        <f t="shared" si="4"/>
        <v>SAT</v>
      </c>
      <c r="C24" s="65"/>
      <c r="D24" s="63"/>
      <c r="E24" s="63"/>
      <c r="F24" s="63"/>
      <c r="G24" s="63"/>
      <c r="H24" s="14"/>
      <c r="I24" s="15"/>
      <c r="J24" s="16"/>
      <c r="K24" s="17"/>
      <c r="L24" s="18"/>
      <c r="M24" s="16"/>
      <c r="N24" s="17"/>
      <c r="O24" s="16">
        <f>M24+J244</f>
        <v>0</v>
      </c>
      <c r="P24" s="17"/>
    </row>
    <row r="25" spans="1:16" ht="22.5" customHeight="1">
      <c r="A25" s="12">
        <f>B18+6</f>
        <v>45277</v>
      </c>
      <c r="B25" s="22" t="str">
        <f t="shared" si="4"/>
        <v>SUN</v>
      </c>
      <c r="C25" s="65"/>
      <c r="D25" s="63"/>
      <c r="E25" s="63"/>
      <c r="F25" s="63"/>
      <c r="G25" s="63"/>
      <c r="H25" s="14"/>
      <c r="I25" s="15"/>
      <c r="J25" s="16"/>
      <c r="K25" s="17"/>
      <c r="L25" s="18"/>
      <c r="M25" s="16"/>
      <c r="N25" s="17"/>
      <c r="O25" s="23">
        <f>M25+J25</f>
        <v>0</v>
      </c>
      <c r="P25" s="17"/>
    </row>
    <row r="26" spans="1:16" ht="22.5" customHeight="1">
      <c r="A26" s="24" t="s">
        <v>1</v>
      </c>
      <c r="B26" s="25">
        <f>A25+1</f>
        <v>45278</v>
      </c>
      <c r="C26" s="65"/>
      <c r="D26" s="63"/>
      <c r="E26" s="63"/>
      <c r="F26" s="63"/>
      <c r="G26" s="63"/>
      <c r="H26" s="26"/>
      <c r="I26" s="27"/>
      <c r="J26" s="29"/>
      <c r="K26" s="26"/>
      <c r="L26" s="18"/>
      <c r="M26" s="16"/>
      <c r="N26" s="26"/>
      <c r="O26" s="29"/>
      <c r="P26" s="26"/>
    </row>
    <row r="27" spans="1:16" ht="22.5" customHeight="1">
      <c r="A27" s="12">
        <f>B26</f>
        <v>45278</v>
      </c>
      <c r="B27" s="13" t="str">
        <f t="shared" ref="B27:B33" si="5">UPPER(TEXT(A27, "DDD"))</f>
        <v>MON</v>
      </c>
      <c r="C27" s="65"/>
      <c r="D27" s="63"/>
      <c r="E27" s="63"/>
      <c r="F27" s="63"/>
      <c r="G27" s="63"/>
      <c r="H27" s="14"/>
      <c r="I27" s="15"/>
      <c r="J27" s="16"/>
      <c r="K27" s="17"/>
      <c r="L27" s="18"/>
      <c r="M27" s="16"/>
      <c r="N27" s="17"/>
      <c r="O27" s="19">
        <f>M27+J274</f>
        <v>0</v>
      </c>
      <c r="P27" s="17"/>
    </row>
    <row r="28" spans="1:16" ht="22.5" customHeight="1">
      <c r="A28" s="12">
        <f>B26+1</f>
        <v>45279</v>
      </c>
      <c r="B28" s="13" t="str">
        <f t="shared" si="5"/>
        <v>TUE</v>
      </c>
      <c r="C28" s="65"/>
      <c r="D28" s="63"/>
      <c r="E28" s="63"/>
      <c r="F28" s="63"/>
      <c r="G28" s="63"/>
      <c r="H28" s="14"/>
      <c r="I28" s="15"/>
      <c r="J28" s="16"/>
      <c r="K28" s="17"/>
      <c r="L28" s="18"/>
      <c r="M28" s="16"/>
      <c r="N28" s="17"/>
      <c r="O28" s="16">
        <f>M28+J284</f>
        <v>0</v>
      </c>
      <c r="P28" s="17"/>
    </row>
    <row r="29" spans="1:16" ht="22.5" customHeight="1">
      <c r="A29" s="12">
        <f>B26+2</f>
        <v>45280</v>
      </c>
      <c r="B29" s="13" t="str">
        <f t="shared" si="5"/>
        <v>WED</v>
      </c>
      <c r="C29" s="65"/>
      <c r="D29" s="63"/>
      <c r="E29" s="63"/>
      <c r="F29" s="63"/>
      <c r="G29" s="63"/>
      <c r="H29" s="14"/>
      <c r="I29" s="21"/>
      <c r="J29" s="16"/>
      <c r="K29" s="17"/>
      <c r="L29" s="18"/>
      <c r="M29" s="16"/>
      <c r="N29" s="17"/>
      <c r="O29" s="16">
        <f>M29+J29</f>
        <v>0</v>
      </c>
      <c r="P29" s="17"/>
    </row>
    <row r="30" spans="1:16" ht="22.5" customHeight="1">
      <c r="A30" s="12">
        <f>B26+3</f>
        <v>45281</v>
      </c>
      <c r="B30" s="13" t="str">
        <f t="shared" si="5"/>
        <v>THU</v>
      </c>
      <c r="C30" s="65"/>
      <c r="D30" s="63"/>
      <c r="E30" s="63"/>
      <c r="F30" s="63"/>
      <c r="G30" s="63"/>
      <c r="H30" s="14"/>
      <c r="I30" s="15"/>
      <c r="J30" s="16"/>
      <c r="K30" s="17"/>
      <c r="L30" s="18"/>
      <c r="M30" s="16"/>
      <c r="N30" s="17"/>
      <c r="O30" s="16">
        <f>M30+J3044</f>
        <v>0</v>
      </c>
      <c r="P30" s="17"/>
    </row>
    <row r="31" spans="1:16" ht="22.5" customHeight="1">
      <c r="A31" s="12">
        <f>B26+4</f>
        <v>45282</v>
      </c>
      <c r="B31" s="13" t="str">
        <f t="shared" si="5"/>
        <v>FRI</v>
      </c>
      <c r="C31" s="65"/>
      <c r="D31" s="63"/>
      <c r="E31" s="63"/>
      <c r="F31" s="63"/>
      <c r="G31" s="63"/>
      <c r="H31" s="14"/>
      <c r="I31" s="21"/>
      <c r="J31" s="16"/>
      <c r="K31" s="17"/>
      <c r="L31" s="18"/>
      <c r="M31" s="16"/>
      <c r="N31" s="17"/>
      <c r="O31" s="16">
        <f>M31+M324</f>
        <v>0</v>
      </c>
      <c r="P31" s="17"/>
    </row>
    <row r="32" spans="1:16" ht="22.5" customHeight="1">
      <c r="A32" s="12">
        <f>B26+5</f>
        <v>45283</v>
      </c>
      <c r="B32" s="22" t="str">
        <f t="shared" si="5"/>
        <v>SAT</v>
      </c>
      <c r="C32" s="65"/>
      <c r="D32" s="63"/>
      <c r="E32" s="63"/>
      <c r="F32" s="63"/>
      <c r="G32" s="63"/>
      <c r="H32" s="14"/>
      <c r="I32" s="15"/>
      <c r="J32" s="16"/>
      <c r="K32" s="17"/>
      <c r="L32" s="18"/>
      <c r="M32" s="16"/>
      <c r="N32" s="17"/>
      <c r="O32" s="16">
        <f>M32+J324</f>
        <v>0</v>
      </c>
      <c r="P32" s="17"/>
    </row>
    <row r="33" spans="1:16" ht="22.5" customHeight="1">
      <c r="A33" s="12">
        <f>B26+6</f>
        <v>45284</v>
      </c>
      <c r="B33" s="22" t="str">
        <f t="shared" si="5"/>
        <v>SUN</v>
      </c>
      <c r="C33" s="65"/>
      <c r="D33" s="63"/>
      <c r="E33" s="63"/>
      <c r="F33" s="63"/>
      <c r="G33" s="63"/>
      <c r="H33" s="14"/>
      <c r="I33" s="15"/>
      <c r="J33" s="16"/>
      <c r="K33" s="17"/>
      <c r="L33" s="18"/>
      <c r="M33" s="16"/>
      <c r="N33" s="17"/>
      <c r="O33" s="23">
        <f>M33+J334</f>
        <v>0</v>
      </c>
      <c r="P33" s="17"/>
    </row>
    <row r="34" spans="1:16" ht="22.5" customHeight="1">
      <c r="A34" s="24" t="s">
        <v>1</v>
      </c>
      <c r="B34" s="25">
        <f>A33+1</f>
        <v>45285</v>
      </c>
      <c r="C34" s="65"/>
      <c r="D34" s="63"/>
      <c r="E34" s="63"/>
      <c r="F34" s="63"/>
      <c r="G34" s="63"/>
      <c r="H34" s="26"/>
      <c r="I34" s="27"/>
      <c r="J34" s="29"/>
      <c r="K34" s="26"/>
      <c r="L34" s="18"/>
      <c r="M34" s="16"/>
      <c r="N34" s="26"/>
      <c r="O34" s="29"/>
      <c r="P34" s="26"/>
    </row>
    <row r="35" spans="1:16" ht="22.5" customHeight="1">
      <c r="A35" s="12">
        <f>B34</f>
        <v>45285</v>
      </c>
      <c r="B35" s="13" t="str">
        <f t="shared" ref="B35:B41" si="6">UPPER(TEXT(A35, "DDD"))</f>
        <v>MON</v>
      </c>
      <c r="C35" s="65"/>
      <c r="D35" s="63"/>
      <c r="E35" s="63"/>
      <c r="F35" s="63"/>
      <c r="G35" s="63"/>
      <c r="H35" s="14"/>
      <c r="I35" s="15"/>
      <c r="J35" s="16"/>
      <c r="K35" s="17"/>
      <c r="L35" s="18"/>
      <c r="M35" s="16"/>
      <c r="N35" s="17"/>
      <c r="O35" s="19">
        <f t="shared" ref="O35:O41" si="7">M35+J354</f>
        <v>0</v>
      </c>
      <c r="P35" s="17"/>
    </row>
    <row r="36" spans="1:16" ht="22.5" customHeight="1">
      <c r="A36" s="12">
        <f>B34+1</f>
        <v>45286</v>
      </c>
      <c r="B36" s="13" t="str">
        <f t="shared" si="6"/>
        <v>TUE</v>
      </c>
      <c r="C36" s="65"/>
      <c r="D36" s="63"/>
      <c r="E36" s="63"/>
      <c r="F36" s="63"/>
      <c r="G36" s="63"/>
      <c r="H36" s="14"/>
      <c r="I36" s="15"/>
      <c r="J36" s="16"/>
      <c r="K36" s="17"/>
      <c r="L36" s="18"/>
      <c r="M36" s="16"/>
      <c r="N36" s="17"/>
      <c r="O36" s="19">
        <f t="shared" si="7"/>
        <v>0</v>
      </c>
      <c r="P36" s="17"/>
    </row>
    <row r="37" spans="1:16" ht="22.5" customHeight="1">
      <c r="A37" s="12">
        <f>B34+2</f>
        <v>45287</v>
      </c>
      <c r="B37" s="13" t="str">
        <f t="shared" si="6"/>
        <v>WED</v>
      </c>
      <c r="C37" s="65"/>
      <c r="D37" s="63"/>
      <c r="E37" s="63"/>
      <c r="F37" s="63"/>
      <c r="G37" s="63"/>
      <c r="H37" s="14"/>
      <c r="I37" s="21"/>
      <c r="J37" s="16"/>
      <c r="K37" s="17"/>
      <c r="L37" s="21"/>
      <c r="M37" s="16"/>
      <c r="N37" s="17"/>
      <c r="O37" s="19">
        <f t="shared" si="7"/>
        <v>0</v>
      </c>
      <c r="P37" s="17"/>
    </row>
    <row r="38" spans="1:16" ht="22.5" customHeight="1">
      <c r="A38" s="12">
        <f>B34+3</f>
        <v>45288</v>
      </c>
      <c r="B38" s="13" t="str">
        <f t="shared" si="6"/>
        <v>THU</v>
      </c>
      <c r="C38" s="65"/>
      <c r="D38" s="63"/>
      <c r="E38" s="63"/>
      <c r="F38" s="63"/>
      <c r="G38" s="63"/>
      <c r="H38" s="14"/>
      <c r="I38" s="15"/>
      <c r="J38" s="16"/>
      <c r="K38" s="17"/>
      <c r="L38" s="20"/>
      <c r="M38" s="16"/>
      <c r="N38" s="17"/>
      <c r="O38" s="19">
        <f t="shared" si="7"/>
        <v>0</v>
      </c>
      <c r="P38" s="17"/>
    </row>
    <row r="39" spans="1:16" ht="22.5" customHeight="1">
      <c r="A39" s="12">
        <f>B34+4</f>
        <v>45289</v>
      </c>
      <c r="B39" s="13" t="str">
        <f t="shared" si="6"/>
        <v>FRI</v>
      </c>
      <c r="C39" s="65"/>
      <c r="D39" s="63"/>
      <c r="E39" s="63"/>
      <c r="F39" s="63"/>
      <c r="G39" s="63"/>
      <c r="H39" s="14"/>
      <c r="I39" s="21"/>
      <c r="J39" s="16"/>
      <c r="K39" s="17"/>
      <c r="L39" s="21"/>
      <c r="M39" s="16"/>
      <c r="N39" s="17"/>
      <c r="O39" s="19">
        <f t="shared" si="7"/>
        <v>0</v>
      </c>
      <c r="P39" s="17"/>
    </row>
    <row r="40" spans="1:16" ht="22.5" customHeight="1">
      <c r="A40" s="12">
        <f>B34+5</f>
        <v>45290</v>
      </c>
      <c r="B40" s="22" t="str">
        <f t="shared" si="6"/>
        <v>SAT</v>
      </c>
      <c r="C40" s="65"/>
      <c r="D40" s="63"/>
      <c r="E40" s="63"/>
      <c r="F40" s="63"/>
      <c r="G40" s="63"/>
      <c r="H40" s="14"/>
      <c r="I40" s="15"/>
      <c r="J40" s="16"/>
      <c r="K40" s="17"/>
      <c r="L40" s="20"/>
      <c r="M40" s="16"/>
      <c r="N40" s="17"/>
      <c r="O40" s="19">
        <f t="shared" si="7"/>
        <v>0</v>
      </c>
      <c r="P40" s="17"/>
    </row>
    <row r="41" spans="1:16" ht="22.5" customHeight="1">
      <c r="A41" s="12">
        <f>B34+6</f>
        <v>45291</v>
      </c>
      <c r="B41" s="22" t="str">
        <f t="shared" si="6"/>
        <v>SUN</v>
      </c>
      <c r="C41" s="65"/>
      <c r="D41" s="63"/>
      <c r="E41" s="63"/>
      <c r="F41" s="63"/>
      <c r="G41" s="63"/>
      <c r="H41" s="14"/>
      <c r="I41" s="15"/>
      <c r="J41" s="16"/>
      <c r="K41" s="17"/>
      <c r="L41" s="18"/>
      <c r="M41" s="16"/>
      <c r="N41" s="17"/>
      <c r="O41" s="19">
        <f t="shared" si="7"/>
        <v>0</v>
      </c>
      <c r="P41" s="17"/>
    </row>
    <row r="42" spans="1:16" ht="15" customHeight="1">
      <c r="A42" s="12"/>
      <c r="B42" s="7"/>
      <c r="C42" s="65"/>
      <c r="D42" s="63"/>
      <c r="E42" s="63"/>
      <c r="F42" s="63"/>
      <c r="G42" s="63"/>
      <c r="H42" s="26"/>
      <c r="I42" s="27"/>
      <c r="J42" s="30">
        <f>SUM(J3:J41)</f>
        <v>0</v>
      </c>
      <c r="K42" s="31"/>
      <c r="L42" s="28"/>
      <c r="M42" s="30">
        <f>SUM(M3:M41)</f>
        <v>0</v>
      </c>
      <c r="N42" s="31"/>
      <c r="O42" s="30">
        <f>SUM(O3:O41)</f>
        <v>0</v>
      </c>
      <c r="P42" s="31"/>
    </row>
  </sheetData>
  <mergeCells count="41">
    <mergeCell ref="C39:G39"/>
    <mergeCell ref="C40:G40"/>
    <mergeCell ref="C41:G41"/>
    <mergeCell ref="C42:G42"/>
    <mergeCell ref="C30:G30"/>
    <mergeCell ref="C31:G31"/>
    <mergeCell ref="C32:G32"/>
    <mergeCell ref="C33:G33"/>
    <mergeCell ref="C34:G34"/>
    <mergeCell ref="C35:G35"/>
    <mergeCell ref="C36:G36"/>
    <mergeCell ref="C27:G27"/>
    <mergeCell ref="C28:G28"/>
    <mergeCell ref="C29:G29"/>
    <mergeCell ref="C37:G37"/>
    <mergeCell ref="C38:G38"/>
    <mergeCell ref="C22:G22"/>
    <mergeCell ref="C23:G23"/>
    <mergeCell ref="C24:G24"/>
    <mergeCell ref="C25:G25"/>
    <mergeCell ref="C26:G26"/>
    <mergeCell ref="C17:G17"/>
    <mergeCell ref="C18:G18"/>
    <mergeCell ref="C19:G19"/>
    <mergeCell ref="C20:G20"/>
    <mergeCell ref="C21:G21"/>
    <mergeCell ref="C12:G12"/>
    <mergeCell ref="C13:G13"/>
    <mergeCell ref="C14:G14"/>
    <mergeCell ref="C15:G15"/>
    <mergeCell ref="C16:G16"/>
    <mergeCell ref="C7:G7"/>
    <mergeCell ref="C8:G8"/>
    <mergeCell ref="C9:G9"/>
    <mergeCell ref="C10:G10"/>
    <mergeCell ref="C11:G11"/>
    <mergeCell ref="N1:P1"/>
    <mergeCell ref="C3:G3"/>
    <mergeCell ref="C4:G4"/>
    <mergeCell ref="C5:G5"/>
    <mergeCell ref="C6:G6"/>
  </mergeCells>
  <conditionalFormatting sqref="C3:G42 I3:J4 L3:M4 O3:O4">
    <cfRule type="expression" dxfId="47" priority="1">
      <formula>#REF!="SUN"</formula>
    </cfRule>
  </conditionalFormatting>
  <conditionalFormatting sqref="C3:G42 I3:J4 L3:M4 O3:O4">
    <cfRule type="expression" dxfId="46" priority="2">
      <formula>#REF!="FRI"</formula>
    </cfRule>
  </conditionalFormatting>
  <conditionalFormatting sqref="C3:G42 I3:J4 L3:M4 O3:O4">
    <cfRule type="expression" dxfId="45" priority="3">
      <formula>#REF!="WED"</formula>
    </cfRule>
  </conditionalFormatting>
  <conditionalFormatting sqref="C3:G42 I3:J4 L3:M4 O3:O4">
    <cfRule type="expression" dxfId="44" priority="4">
      <formula>#REF!="MON"</formula>
    </cfRule>
  </conditionalFormatting>
  <conditionalFormatting sqref="F1:F42 B2 C2:E42 G2:G42 I2:J42 L2:M42 O2:O42 B10 B18 B26 B34">
    <cfRule type="expression" dxfId="43" priority="5">
      <formula>$B:$B="SUN"</formula>
    </cfRule>
  </conditionalFormatting>
  <conditionalFormatting sqref="F1:F42 B2 C2:E42 G2:G42 I2:J42 L2:M42 O2:O42 B10 B18 B26 B34">
    <cfRule type="expression" dxfId="42" priority="6">
      <formula>$B:$B="FRI"</formula>
    </cfRule>
  </conditionalFormatting>
  <conditionalFormatting sqref="F1:F42 B2 C2:E42 G2:G42 I2:J42 L2:M42 O2:O42 B10 B18 B26 B34">
    <cfRule type="expression" dxfId="41" priority="7">
      <formula>$B:$B="WED"</formula>
    </cfRule>
  </conditionalFormatting>
  <conditionalFormatting sqref="F1:F42 B2 C2:E42 G2:G42 I2:J42 L2:M42 O2:O42 B10 B18 B26 B34">
    <cfRule type="expression" dxfId="40" priority="8">
      <formula>$B:$B="MON"</formula>
    </cfRule>
  </conditionalFormatting>
  <dataValidations count="2">
    <dataValidation type="list" allowBlank="1" showErrorMessage="1" sqref="L3:L9 L11:L17 L19:L41" xr:uid="{00000000-0002-0000-0000-000000000000}">
      <formula1>Projects</formula1>
    </dataValidation>
    <dataValidation type="list" allowBlank="1" sqref="I3:I9 I11:I17 I19:I25 I27:I33 I35:I41" xr:uid="{00000000-0002-0000-0000-000001000000}">
      <formula1>Projects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44"/>
  <sheetViews>
    <sheetView workbookViewId="0"/>
  </sheetViews>
  <sheetFormatPr baseColWidth="10" defaultColWidth="12.6640625" defaultRowHeight="15.75" customHeight="1"/>
  <cols>
    <col min="1" max="1" width="6.6640625" customWidth="1"/>
    <col min="2" max="2" width="8.1640625" customWidth="1"/>
    <col min="3" max="3" width="14.1640625" customWidth="1"/>
    <col min="4" max="7" width="18.83203125" customWidth="1"/>
    <col min="8" max="8" width="2.6640625" hidden="1" customWidth="1"/>
    <col min="9" max="9" width="10.1640625" hidden="1" customWidth="1"/>
    <col min="10" max="10" width="3.83203125" hidden="1" customWidth="1"/>
    <col min="11" max="11" width="2.6640625" customWidth="1"/>
    <col min="12" max="12" width="10.1640625" customWidth="1"/>
    <col min="13" max="13" width="3.83203125" customWidth="1"/>
    <col min="14" max="14" width="2.6640625" customWidth="1"/>
    <col min="15" max="15" width="3.83203125" customWidth="1"/>
    <col min="16" max="16" width="3.1640625" customWidth="1"/>
  </cols>
  <sheetData>
    <row r="1" spans="1:16" ht="58.5" customHeight="1">
      <c r="A1" s="1"/>
      <c r="B1" s="2"/>
      <c r="C1" s="2"/>
      <c r="D1" s="2"/>
      <c r="E1" s="2"/>
      <c r="F1" s="3"/>
      <c r="G1" s="4">
        <f>Payments!F1</f>
        <v>200</v>
      </c>
      <c r="H1" s="5" t="s">
        <v>0</v>
      </c>
      <c r="I1" s="4">
        <f>J42*G1</f>
        <v>0</v>
      </c>
      <c r="J1" s="6"/>
      <c r="K1" s="6"/>
      <c r="L1" s="4">
        <f>M42*G1</f>
        <v>34400</v>
      </c>
      <c r="M1" s="6"/>
      <c r="N1" s="62">
        <f>L1+I1</f>
        <v>34400</v>
      </c>
      <c r="O1" s="63"/>
      <c r="P1" s="63"/>
    </row>
    <row r="2" spans="1:16" ht="22.5" customHeight="1">
      <c r="A2" s="7" t="s">
        <v>1</v>
      </c>
      <c r="B2" s="8">
        <v>45292</v>
      </c>
      <c r="C2" s="9"/>
      <c r="D2" s="9"/>
      <c r="E2" s="10"/>
      <c r="F2" s="10"/>
      <c r="G2" s="7"/>
      <c r="H2" s="11"/>
      <c r="I2" s="7" t="s">
        <v>2</v>
      </c>
      <c r="J2" s="7" t="s">
        <v>3</v>
      </c>
      <c r="K2" s="11"/>
      <c r="L2" s="7" t="s">
        <v>2</v>
      </c>
      <c r="M2" s="7" t="s">
        <v>3</v>
      </c>
      <c r="N2" s="11"/>
      <c r="O2" s="7" t="s">
        <v>3</v>
      </c>
      <c r="P2" s="11"/>
    </row>
    <row r="3" spans="1:16" ht="22.5" customHeight="1">
      <c r="A3" s="12">
        <f>B2</f>
        <v>45292</v>
      </c>
      <c r="B3" s="13" t="str">
        <f t="shared" ref="B3:B9" si="0">UPPER(TEXT(A3, "DDD"))</f>
        <v>MON</v>
      </c>
      <c r="C3" s="64"/>
      <c r="D3" s="63"/>
      <c r="E3" s="63"/>
      <c r="F3" s="63"/>
      <c r="G3" s="63"/>
      <c r="H3" s="14"/>
      <c r="I3" s="15"/>
      <c r="J3" s="16"/>
      <c r="K3" s="17"/>
      <c r="L3" s="18"/>
      <c r="M3" s="16"/>
      <c r="N3" s="17"/>
      <c r="O3" s="19">
        <f t="shared" ref="O3:O9" si="1">M3+J3</f>
        <v>0</v>
      </c>
      <c r="P3" s="17"/>
    </row>
    <row r="4" spans="1:16" ht="22.5" customHeight="1">
      <c r="A4" s="12">
        <f>B2+1</f>
        <v>45293</v>
      </c>
      <c r="B4" s="13" t="str">
        <f t="shared" si="0"/>
        <v>TUE</v>
      </c>
      <c r="C4" s="65"/>
      <c r="D4" s="63"/>
      <c r="E4" s="63"/>
      <c r="F4" s="63"/>
      <c r="G4" s="63"/>
      <c r="H4" s="14"/>
      <c r="I4" s="15"/>
      <c r="J4" s="16"/>
      <c r="K4" s="17"/>
      <c r="L4" s="20"/>
      <c r="M4" s="16"/>
      <c r="N4" s="17"/>
      <c r="O4" s="16">
        <f t="shared" si="1"/>
        <v>0</v>
      </c>
      <c r="P4" s="17"/>
    </row>
    <row r="5" spans="1:16" ht="22.5" customHeight="1">
      <c r="A5" s="12">
        <f>B2+2</f>
        <v>45294</v>
      </c>
      <c r="B5" s="13" t="str">
        <f t="shared" si="0"/>
        <v>WED</v>
      </c>
      <c r="C5" s="66"/>
      <c r="D5" s="63"/>
      <c r="E5" s="63"/>
      <c r="F5" s="63"/>
      <c r="G5" s="63"/>
      <c r="H5" s="14"/>
      <c r="I5" s="21"/>
      <c r="J5" s="16"/>
      <c r="K5" s="17"/>
      <c r="L5" s="21"/>
      <c r="M5" s="16"/>
      <c r="N5" s="17"/>
      <c r="O5" s="16">
        <f t="shared" si="1"/>
        <v>0</v>
      </c>
      <c r="P5" s="17"/>
    </row>
    <row r="6" spans="1:16" ht="22.5" customHeight="1">
      <c r="A6" s="12">
        <f>B2+3</f>
        <v>45295</v>
      </c>
      <c r="B6" s="13" t="str">
        <f t="shared" si="0"/>
        <v>THU</v>
      </c>
      <c r="C6" s="67"/>
      <c r="D6" s="63"/>
      <c r="E6" s="63"/>
      <c r="F6" s="63"/>
      <c r="G6" s="63"/>
      <c r="H6" s="14"/>
      <c r="I6" s="15"/>
      <c r="J6" s="16"/>
      <c r="K6" s="17"/>
      <c r="L6" s="20"/>
      <c r="M6" s="16"/>
      <c r="N6" s="17"/>
      <c r="O6" s="16">
        <f t="shared" si="1"/>
        <v>0</v>
      </c>
      <c r="P6" s="17"/>
    </row>
    <row r="7" spans="1:16" ht="22.5" customHeight="1">
      <c r="A7" s="12">
        <f>B2+4</f>
        <v>45296</v>
      </c>
      <c r="B7" s="13" t="str">
        <f t="shared" si="0"/>
        <v>FRI</v>
      </c>
      <c r="C7" s="66"/>
      <c r="D7" s="63"/>
      <c r="E7" s="63"/>
      <c r="F7" s="63"/>
      <c r="G7" s="63"/>
      <c r="H7" s="14"/>
      <c r="I7" s="21"/>
      <c r="J7" s="16"/>
      <c r="K7" s="17"/>
      <c r="L7" s="21"/>
      <c r="M7" s="16"/>
      <c r="N7" s="17"/>
      <c r="O7" s="16">
        <f t="shared" si="1"/>
        <v>0</v>
      </c>
      <c r="P7" s="17"/>
    </row>
    <row r="8" spans="1:16" ht="22.5" customHeight="1">
      <c r="A8" s="12">
        <f>B2+5</f>
        <v>45297</v>
      </c>
      <c r="B8" s="22" t="str">
        <f t="shared" si="0"/>
        <v>SAT</v>
      </c>
      <c r="C8" s="68"/>
      <c r="D8" s="63"/>
      <c r="E8" s="63"/>
      <c r="F8" s="63"/>
      <c r="G8" s="63"/>
      <c r="H8" s="14"/>
      <c r="I8" s="15"/>
      <c r="J8" s="16"/>
      <c r="K8" s="17"/>
      <c r="L8" s="20"/>
      <c r="M8" s="16"/>
      <c r="N8" s="17"/>
      <c r="O8" s="16">
        <f t="shared" si="1"/>
        <v>0</v>
      </c>
      <c r="P8" s="17"/>
    </row>
    <row r="9" spans="1:16" ht="22.5" customHeight="1">
      <c r="A9" s="12">
        <f>B2+6</f>
        <v>45298</v>
      </c>
      <c r="B9" s="22" t="str">
        <f t="shared" si="0"/>
        <v>SUN</v>
      </c>
      <c r="C9" s="69"/>
      <c r="D9" s="63"/>
      <c r="E9" s="63"/>
      <c r="F9" s="63"/>
      <c r="G9" s="63"/>
      <c r="H9" s="14"/>
      <c r="I9" s="15"/>
      <c r="J9" s="16"/>
      <c r="K9" s="17"/>
      <c r="L9" s="18"/>
      <c r="M9" s="16"/>
      <c r="N9" s="17"/>
      <c r="O9" s="23">
        <f t="shared" si="1"/>
        <v>0</v>
      </c>
      <c r="P9" s="17"/>
    </row>
    <row r="10" spans="1:16" ht="22.5" customHeight="1">
      <c r="A10" s="24" t="s">
        <v>1</v>
      </c>
      <c r="B10" s="25">
        <f>A9+1</f>
        <v>45299</v>
      </c>
      <c r="C10" s="32"/>
      <c r="D10" s="32"/>
      <c r="E10" s="10"/>
      <c r="F10" s="10"/>
      <c r="G10" s="10"/>
      <c r="H10" s="26"/>
      <c r="I10" s="27"/>
      <c r="J10" s="11"/>
      <c r="K10" s="26"/>
      <c r="L10" s="28"/>
      <c r="M10" s="11"/>
      <c r="N10" s="26"/>
      <c r="O10" s="11"/>
      <c r="P10" s="26"/>
    </row>
    <row r="11" spans="1:16" ht="22.5" customHeight="1">
      <c r="A11" s="12">
        <f>B10</f>
        <v>45299</v>
      </c>
      <c r="B11" s="13" t="str">
        <f t="shared" ref="B11:B17" si="2">UPPER(TEXT(A11, "DDD"))</f>
        <v>MON</v>
      </c>
      <c r="C11" s="64"/>
      <c r="D11" s="63"/>
      <c r="E11" s="63"/>
      <c r="F11" s="63"/>
      <c r="G11" s="63"/>
      <c r="H11" s="14"/>
      <c r="I11" s="15"/>
      <c r="J11" s="16"/>
      <c r="K11" s="17"/>
      <c r="L11" s="18"/>
      <c r="M11" s="16"/>
      <c r="N11" s="17"/>
      <c r="O11" s="19">
        <f t="shared" ref="O11:O17" si="3">M11+J11</f>
        <v>0</v>
      </c>
      <c r="P11" s="17"/>
    </row>
    <row r="12" spans="1:16" ht="22.5" customHeight="1">
      <c r="A12" s="12">
        <f>B10+1</f>
        <v>45300</v>
      </c>
      <c r="B12" s="13" t="str">
        <f t="shared" si="2"/>
        <v>TUE</v>
      </c>
      <c r="C12" s="69"/>
      <c r="D12" s="63"/>
      <c r="E12" s="63"/>
      <c r="F12" s="63"/>
      <c r="G12" s="63"/>
      <c r="H12" s="14"/>
      <c r="I12" s="15"/>
      <c r="J12" s="16"/>
      <c r="K12" s="17"/>
      <c r="L12" s="18"/>
      <c r="M12" s="16"/>
      <c r="N12" s="17"/>
      <c r="O12" s="16">
        <f t="shared" si="3"/>
        <v>0</v>
      </c>
      <c r="P12" s="17"/>
    </row>
    <row r="13" spans="1:16" ht="22.5" customHeight="1">
      <c r="A13" s="12">
        <f>B10+2</f>
        <v>45301</v>
      </c>
      <c r="B13" s="13" t="str">
        <f t="shared" si="2"/>
        <v>WED</v>
      </c>
      <c r="C13" s="64"/>
      <c r="D13" s="63"/>
      <c r="E13" s="63"/>
      <c r="F13" s="63"/>
      <c r="G13" s="63"/>
      <c r="H13" s="14"/>
      <c r="I13" s="21"/>
      <c r="J13" s="16"/>
      <c r="K13" s="17"/>
      <c r="L13" s="18"/>
      <c r="M13" s="16"/>
      <c r="N13" s="17"/>
      <c r="O13" s="16">
        <f t="shared" si="3"/>
        <v>0</v>
      </c>
      <c r="P13" s="17"/>
    </row>
    <row r="14" spans="1:16" ht="22.5" customHeight="1">
      <c r="A14" s="12">
        <f>B10+3</f>
        <v>45302</v>
      </c>
      <c r="B14" s="13" t="str">
        <f t="shared" si="2"/>
        <v>THU</v>
      </c>
      <c r="C14" s="69"/>
      <c r="D14" s="63"/>
      <c r="E14" s="63"/>
      <c r="F14" s="63"/>
      <c r="G14" s="63"/>
      <c r="H14" s="14"/>
      <c r="I14" s="15"/>
      <c r="J14" s="16"/>
      <c r="K14" s="17"/>
      <c r="L14" s="18"/>
      <c r="M14" s="16"/>
      <c r="N14" s="17"/>
      <c r="O14" s="16">
        <f t="shared" si="3"/>
        <v>0</v>
      </c>
      <c r="P14" s="17"/>
    </row>
    <row r="15" spans="1:16" ht="22.5" customHeight="1">
      <c r="A15" s="12">
        <f>B10+4</f>
        <v>45303</v>
      </c>
      <c r="B15" s="13" t="str">
        <f t="shared" si="2"/>
        <v>FRI</v>
      </c>
      <c r="C15" s="64"/>
      <c r="D15" s="63"/>
      <c r="E15" s="63"/>
      <c r="F15" s="63"/>
      <c r="G15" s="63"/>
      <c r="H15" s="14"/>
      <c r="I15" s="21"/>
      <c r="J15" s="16"/>
      <c r="K15" s="17"/>
      <c r="L15" s="18"/>
      <c r="M15" s="16"/>
      <c r="N15" s="17"/>
      <c r="O15" s="16">
        <f t="shared" si="3"/>
        <v>0</v>
      </c>
      <c r="P15" s="17"/>
    </row>
    <row r="16" spans="1:16" ht="22.5" customHeight="1">
      <c r="A16" s="12">
        <f>B10+5</f>
        <v>45304</v>
      </c>
      <c r="B16" s="22" t="str">
        <f t="shared" si="2"/>
        <v>SAT</v>
      </c>
      <c r="C16" s="69"/>
      <c r="D16" s="63"/>
      <c r="E16" s="63"/>
      <c r="F16" s="63"/>
      <c r="G16" s="63"/>
      <c r="H16" s="14"/>
      <c r="I16" s="15"/>
      <c r="J16" s="16"/>
      <c r="K16" s="17"/>
      <c r="L16" s="20"/>
      <c r="M16" s="16"/>
      <c r="N16" s="17"/>
      <c r="O16" s="16">
        <f t="shared" si="3"/>
        <v>0</v>
      </c>
      <c r="P16" s="17"/>
    </row>
    <row r="17" spans="1:16" ht="22.5" customHeight="1">
      <c r="A17" s="12">
        <f>B10+6</f>
        <v>45305</v>
      </c>
      <c r="B17" s="22" t="str">
        <f t="shared" si="2"/>
        <v>SUN</v>
      </c>
      <c r="C17" s="69"/>
      <c r="D17" s="63"/>
      <c r="E17" s="63"/>
      <c r="F17" s="63"/>
      <c r="G17" s="63"/>
      <c r="H17" s="14"/>
      <c r="I17" s="15"/>
      <c r="J17" s="16"/>
      <c r="K17" s="17"/>
      <c r="L17" s="18"/>
      <c r="M17" s="16"/>
      <c r="N17" s="17"/>
      <c r="O17" s="23">
        <f t="shared" si="3"/>
        <v>0</v>
      </c>
      <c r="P17" s="17"/>
    </row>
    <row r="18" spans="1:16" ht="22.5" customHeight="1">
      <c r="A18" s="24" t="s">
        <v>1</v>
      </c>
      <c r="B18" s="25">
        <f>A17+1</f>
        <v>45306</v>
      </c>
      <c r="C18" s="32"/>
      <c r="D18" s="32"/>
      <c r="E18" s="10"/>
      <c r="F18" s="10"/>
      <c r="G18" s="10"/>
      <c r="H18" s="26"/>
      <c r="I18" s="27"/>
      <c r="J18" s="29"/>
      <c r="K18" s="26"/>
      <c r="L18" s="28"/>
      <c r="M18" s="29"/>
      <c r="N18" s="26"/>
      <c r="O18" s="29"/>
      <c r="P18" s="26"/>
    </row>
    <row r="19" spans="1:16" ht="22.5" customHeight="1">
      <c r="A19" s="12">
        <f>B18</f>
        <v>45306</v>
      </c>
      <c r="B19" s="13" t="str">
        <f t="shared" ref="B19:B25" si="4">UPPER(TEXT(A19, "DDD"))</f>
        <v>MON</v>
      </c>
      <c r="C19" s="70"/>
      <c r="D19" s="63"/>
      <c r="E19" s="63"/>
      <c r="F19" s="63"/>
      <c r="G19" s="63"/>
      <c r="H19" s="14"/>
      <c r="I19" s="15"/>
      <c r="J19" s="16"/>
      <c r="K19" s="17"/>
      <c r="L19" s="18" t="s">
        <v>4</v>
      </c>
      <c r="M19" s="16"/>
      <c r="N19" s="17"/>
      <c r="O19" s="19"/>
      <c r="P19" s="17"/>
    </row>
    <row r="20" spans="1:16" ht="22.5" customHeight="1">
      <c r="A20" s="12">
        <f>B18+1</f>
        <v>45307</v>
      </c>
      <c r="B20" s="13" t="str">
        <f t="shared" si="4"/>
        <v>TUE</v>
      </c>
      <c r="C20" s="69" t="s">
        <v>5</v>
      </c>
      <c r="D20" s="63"/>
      <c r="E20" s="63"/>
      <c r="F20" s="63"/>
      <c r="G20" s="63"/>
      <c r="H20" s="14"/>
      <c r="I20" s="15"/>
      <c r="J20" s="16"/>
      <c r="K20" s="17"/>
      <c r="L20" s="18" t="s">
        <v>4</v>
      </c>
      <c r="M20" s="16">
        <v>9</v>
      </c>
      <c r="N20" s="17"/>
      <c r="O20" s="16">
        <v>9</v>
      </c>
      <c r="P20" s="17"/>
    </row>
    <row r="21" spans="1:16" ht="22.5" customHeight="1">
      <c r="A21" s="12">
        <f>B18+2</f>
        <v>45308</v>
      </c>
      <c r="B21" s="13" t="str">
        <f t="shared" si="4"/>
        <v>WED</v>
      </c>
      <c r="C21" s="64" t="s">
        <v>6</v>
      </c>
      <c r="D21" s="63"/>
      <c r="E21" s="63"/>
      <c r="F21" s="63"/>
      <c r="G21" s="63"/>
      <c r="H21" s="14"/>
      <c r="I21" s="21"/>
      <c r="J21" s="16"/>
      <c r="K21" s="17"/>
      <c r="L21" s="18" t="s">
        <v>4</v>
      </c>
      <c r="M21" s="16">
        <v>10</v>
      </c>
      <c r="N21" s="17"/>
      <c r="O21" s="16">
        <v>10</v>
      </c>
      <c r="P21" s="17"/>
    </row>
    <row r="22" spans="1:16" ht="22.5" customHeight="1">
      <c r="A22" s="12">
        <f>B18+3</f>
        <v>45309</v>
      </c>
      <c r="B22" s="13" t="str">
        <f t="shared" si="4"/>
        <v>THU</v>
      </c>
      <c r="C22" s="69" t="s">
        <v>7</v>
      </c>
      <c r="D22" s="63"/>
      <c r="E22" s="63"/>
      <c r="F22" s="63"/>
      <c r="G22" s="63"/>
      <c r="H22" s="14"/>
      <c r="I22" s="15"/>
      <c r="J22" s="16"/>
      <c r="K22" s="17"/>
      <c r="L22" s="18" t="s">
        <v>4</v>
      </c>
      <c r="M22" s="16">
        <v>11</v>
      </c>
      <c r="N22" s="17"/>
      <c r="O22" s="16">
        <v>11</v>
      </c>
      <c r="P22" s="17"/>
    </row>
    <row r="23" spans="1:16" ht="22.5" customHeight="1">
      <c r="A23" s="12">
        <f>B18+4</f>
        <v>45310</v>
      </c>
      <c r="B23" s="13" t="str">
        <f t="shared" si="4"/>
        <v>FRI</v>
      </c>
      <c r="C23" s="64" t="s">
        <v>8</v>
      </c>
      <c r="D23" s="63"/>
      <c r="E23" s="63"/>
      <c r="F23" s="63"/>
      <c r="G23" s="63"/>
      <c r="H23" s="14"/>
      <c r="I23" s="21"/>
      <c r="J23" s="16"/>
      <c r="K23" s="17"/>
      <c r="L23" s="18" t="s">
        <v>4</v>
      </c>
      <c r="M23" s="16">
        <v>2</v>
      </c>
      <c r="N23" s="17"/>
      <c r="O23" s="16">
        <v>2</v>
      </c>
      <c r="P23" s="17"/>
    </row>
    <row r="24" spans="1:16" ht="22.5" customHeight="1">
      <c r="A24" s="12">
        <f>B18+5</f>
        <v>45311</v>
      </c>
      <c r="B24" s="22" t="str">
        <f t="shared" si="4"/>
        <v>SAT</v>
      </c>
      <c r="C24" s="69" t="s">
        <v>9</v>
      </c>
      <c r="D24" s="63"/>
      <c r="E24" s="63"/>
      <c r="F24" s="63"/>
      <c r="G24" s="63"/>
      <c r="H24" s="14"/>
      <c r="I24" s="15"/>
      <c r="J24" s="16"/>
      <c r="K24" s="17"/>
      <c r="L24" s="20" t="s">
        <v>4</v>
      </c>
      <c r="M24" s="16">
        <v>10</v>
      </c>
      <c r="N24" s="17"/>
      <c r="O24" s="16">
        <v>10</v>
      </c>
      <c r="P24" s="17"/>
    </row>
    <row r="25" spans="1:16" ht="22.5" customHeight="1">
      <c r="A25" s="12">
        <f>B18+6</f>
        <v>45312</v>
      </c>
      <c r="B25" s="22" t="str">
        <f t="shared" si="4"/>
        <v>SUN</v>
      </c>
      <c r="C25" s="69" t="s">
        <v>10</v>
      </c>
      <c r="D25" s="63"/>
      <c r="E25" s="63"/>
      <c r="F25" s="63"/>
      <c r="G25" s="63"/>
      <c r="H25" s="14"/>
      <c r="I25" s="15"/>
      <c r="J25" s="16"/>
      <c r="K25" s="17"/>
      <c r="L25" s="18" t="s">
        <v>4</v>
      </c>
      <c r="M25" s="16">
        <v>11</v>
      </c>
      <c r="N25" s="17"/>
      <c r="O25" s="23">
        <v>11</v>
      </c>
      <c r="P25" s="17"/>
    </row>
    <row r="26" spans="1:16" ht="22.5" customHeight="1">
      <c r="A26" s="24" t="s">
        <v>1</v>
      </c>
      <c r="B26" s="25">
        <f>A25+1</f>
        <v>45313</v>
      </c>
      <c r="C26" s="32"/>
      <c r="D26" s="32"/>
      <c r="E26" s="10"/>
      <c r="F26" s="10"/>
      <c r="G26" s="10"/>
      <c r="H26" s="26"/>
      <c r="I26" s="27"/>
      <c r="J26" s="29"/>
      <c r="K26" s="26"/>
      <c r="L26" s="28"/>
      <c r="M26" s="29"/>
      <c r="N26" s="26"/>
      <c r="O26" s="29"/>
      <c r="P26" s="26"/>
    </row>
    <row r="27" spans="1:16" ht="22.5" customHeight="1">
      <c r="A27" s="12">
        <f>B26</f>
        <v>45313</v>
      </c>
      <c r="B27" s="13" t="str">
        <f t="shared" ref="B27:B33" si="5">UPPER(TEXT(A27, "DDD"))</f>
        <v>MON</v>
      </c>
      <c r="C27" s="66" t="s">
        <v>11</v>
      </c>
      <c r="D27" s="63"/>
      <c r="E27" s="63"/>
      <c r="F27" s="63"/>
      <c r="G27" s="63"/>
      <c r="H27" s="14"/>
      <c r="I27" s="15"/>
      <c r="J27" s="16"/>
      <c r="K27" s="17"/>
      <c r="L27" s="18" t="s">
        <v>4</v>
      </c>
      <c r="M27" s="29">
        <v>10</v>
      </c>
      <c r="N27" s="17"/>
      <c r="O27" s="19">
        <v>10</v>
      </c>
      <c r="P27" s="17"/>
    </row>
    <row r="28" spans="1:16" ht="22.5" customHeight="1">
      <c r="A28" s="12">
        <f>B26+1</f>
        <v>45314</v>
      </c>
      <c r="B28" s="13" t="str">
        <f t="shared" si="5"/>
        <v>TUE</v>
      </c>
      <c r="C28" s="69" t="s">
        <v>12</v>
      </c>
      <c r="D28" s="63"/>
      <c r="E28" s="63"/>
      <c r="F28" s="63"/>
      <c r="G28" s="63"/>
      <c r="H28" s="14"/>
      <c r="I28" s="15"/>
      <c r="J28" s="16"/>
      <c r="K28" s="17"/>
      <c r="L28" s="18" t="s">
        <v>4</v>
      </c>
      <c r="M28" s="29">
        <v>11</v>
      </c>
      <c r="N28" s="17"/>
      <c r="O28" s="16">
        <v>11</v>
      </c>
      <c r="P28" s="17"/>
    </row>
    <row r="29" spans="1:16" ht="22.5" customHeight="1">
      <c r="A29" s="12">
        <f>B26+2</f>
        <v>45315</v>
      </c>
      <c r="B29" s="13" t="str">
        <f t="shared" si="5"/>
        <v>WED</v>
      </c>
      <c r="C29" s="66" t="s">
        <v>13</v>
      </c>
      <c r="D29" s="63"/>
      <c r="E29" s="63"/>
      <c r="F29" s="63"/>
      <c r="G29" s="63"/>
      <c r="H29" s="14"/>
      <c r="I29" s="21"/>
      <c r="J29" s="16"/>
      <c r="K29" s="17"/>
      <c r="L29" s="18" t="s">
        <v>4</v>
      </c>
      <c r="M29" s="29">
        <v>5</v>
      </c>
      <c r="N29" s="17"/>
      <c r="O29" s="16">
        <v>5</v>
      </c>
      <c r="P29" s="17"/>
    </row>
    <row r="30" spans="1:16" ht="22.5" customHeight="1">
      <c r="A30" s="12">
        <f>B26+3</f>
        <v>45316</v>
      </c>
      <c r="B30" s="13" t="str">
        <f t="shared" si="5"/>
        <v>THU</v>
      </c>
      <c r="C30" s="69" t="s">
        <v>14</v>
      </c>
      <c r="D30" s="63"/>
      <c r="E30" s="63"/>
      <c r="F30" s="63"/>
      <c r="G30" s="63"/>
      <c r="H30" s="14"/>
      <c r="I30" s="15"/>
      <c r="J30" s="16"/>
      <c r="K30" s="17"/>
      <c r="L30" s="18" t="s">
        <v>4</v>
      </c>
      <c r="M30" s="29">
        <v>5</v>
      </c>
      <c r="N30" s="17"/>
      <c r="O30" s="16">
        <v>5</v>
      </c>
      <c r="P30" s="17"/>
    </row>
    <row r="31" spans="1:16" ht="22.5" customHeight="1">
      <c r="A31" s="12">
        <f>B26+4</f>
        <v>45317</v>
      </c>
      <c r="B31" s="13" t="str">
        <f t="shared" si="5"/>
        <v>FRI</v>
      </c>
      <c r="C31" s="66" t="s">
        <v>15</v>
      </c>
      <c r="D31" s="63"/>
      <c r="E31" s="63"/>
      <c r="F31" s="63"/>
      <c r="G31" s="63"/>
      <c r="H31" s="14"/>
      <c r="I31" s="21"/>
      <c r="J31" s="16"/>
      <c r="K31" s="17"/>
      <c r="L31" s="18" t="s">
        <v>4</v>
      </c>
      <c r="M31" s="29">
        <v>11</v>
      </c>
      <c r="N31" s="17"/>
      <c r="O31" s="16">
        <v>11</v>
      </c>
      <c r="P31" s="17"/>
    </row>
    <row r="32" spans="1:16" ht="22.5" customHeight="1">
      <c r="A32" s="12">
        <f>B26+5</f>
        <v>45318</v>
      </c>
      <c r="B32" s="22" t="str">
        <f t="shared" si="5"/>
        <v>SAT</v>
      </c>
      <c r="C32" s="69" t="s">
        <v>16</v>
      </c>
      <c r="D32" s="63"/>
      <c r="E32" s="63"/>
      <c r="F32" s="63"/>
      <c r="G32" s="63"/>
      <c r="H32" s="14"/>
      <c r="I32" s="15"/>
      <c r="J32" s="16"/>
      <c r="K32" s="17"/>
      <c r="L32" s="18" t="s">
        <v>4</v>
      </c>
      <c r="M32" s="29">
        <v>11</v>
      </c>
      <c r="N32" s="17"/>
      <c r="O32" s="16">
        <v>11</v>
      </c>
      <c r="P32" s="17"/>
    </row>
    <row r="33" spans="1:16" ht="22.5" customHeight="1">
      <c r="A33" s="12">
        <f>B26+6</f>
        <v>45319</v>
      </c>
      <c r="B33" s="22" t="str">
        <f t="shared" si="5"/>
        <v>SUN</v>
      </c>
      <c r="C33" s="69" t="s">
        <v>17</v>
      </c>
      <c r="D33" s="63"/>
      <c r="E33" s="63"/>
      <c r="F33" s="63"/>
      <c r="G33" s="63"/>
      <c r="H33" s="14"/>
      <c r="I33" s="15"/>
      <c r="J33" s="16"/>
      <c r="K33" s="17"/>
      <c r="L33" s="18" t="s">
        <v>4</v>
      </c>
      <c r="M33" s="29">
        <v>10</v>
      </c>
      <c r="N33" s="17"/>
      <c r="O33" s="23">
        <v>10</v>
      </c>
      <c r="P33" s="17"/>
    </row>
    <row r="34" spans="1:16" ht="22.5" customHeight="1">
      <c r="A34" s="24" t="s">
        <v>1</v>
      </c>
      <c r="B34" s="25">
        <f>A33+1</f>
        <v>45320</v>
      </c>
      <c r="C34" s="32"/>
      <c r="D34" s="32"/>
      <c r="E34" s="10"/>
      <c r="F34" s="10"/>
      <c r="G34" s="10"/>
      <c r="H34" s="26"/>
      <c r="I34" s="27"/>
      <c r="J34" s="29"/>
      <c r="K34" s="26"/>
      <c r="L34" s="18"/>
      <c r="M34" s="29"/>
      <c r="N34" s="26"/>
      <c r="O34" s="29"/>
      <c r="P34" s="26"/>
    </row>
    <row r="35" spans="1:16" ht="22.5" customHeight="1">
      <c r="A35" s="12">
        <f>B34</f>
        <v>45320</v>
      </c>
      <c r="B35" s="13" t="str">
        <f t="shared" ref="B35:B41" si="6">UPPER(TEXT(A35, "DDD"))</f>
        <v>MON</v>
      </c>
      <c r="C35" s="71" t="s">
        <v>18</v>
      </c>
      <c r="D35" s="63"/>
      <c r="E35" s="63"/>
      <c r="F35" s="63"/>
      <c r="G35" s="63"/>
      <c r="H35" s="14"/>
      <c r="I35" s="15"/>
      <c r="J35" s="16"/>
      <c r="K35" s="17"/>
      <c r="L35" s="18" t="s">
        <v>4</v>
      </c>
      <c r="M35" s="29">
        <v>6</v>
      </c>
      <c r="N35" s="17"/>
      <c r="O35" s="19">
        <v>6</v>
      </c>
      <c r="P35" s="17"/>
    </row>
    <row r="36" spans="1:16" ht="22.5" customHeight="1">
      <c r="A36" s="12">
        <f>B34+1</f>
        <v>45321</v>
      </c>
      <c r="B36" s="13" t="str">
        <f t="shared" si="6"/>
        <v>TUE</v>
      </c>
      <c r="C36" s="72" t="s">
        <v>19</v>
      </c>
      <c r="D36" s="63"/>
      <c r="E36" s="63"/>
      <c r="F36" s="63"/>
      <c r="G36" s="63"/>
      <c r="H36" s="14"/>
      <c r="I36" s="15"/>
      <c r="J36" s="16"/>
      <c r="K36" s="17"/>
      <c r="L36" s="18" t="s">
        <v>4</v>
      </c>
      <c r="M36" s="29">
        <v>9</v>
      </c>
      <c r="N36" s="17"/>
      <c r="O36" s="19">
        <v>9</v>
      </c>
      <c r="P36" s="17"/>
    </row>
    <row r="37" spans="1:16" ht="22.5" customHeight="1">
      <c r="A37" s="12">
        <f>B34+2</f>
        <v>45322</v>
      </c>
      <c r="B37" s="13" t="str">
        <f t="shared" si="6"/>
        <v>WED</v>
      </c>
      <c r="C37" s="72" t="s">
        <v>20</v>
      </c>
      <c r="D37" s="63"/>
      <c r="E37" s="63"/>
      <c r="F37" s="63"/>
      <c r="G37" s="63"/>
      <c r="H37" s="14"/>
      <c r="I37" s="21"/>
      <c r="J37" s="16"/>
      <c r="K37" s="17"/>
      <c r="L37" s="18" t="s">
        <v>4</v>
      </c>
      <c r="M37" s="29">
        <v>10</v>
      </c>
      <c r="N37" s="17"/>
      <c r="O37" s="19">
        <v>10</v>
      </c>
      <c r="P37" s="17"/>
    </row>
    <row r="38" spans="1:16" ht="22.5" customHeight="1">
      <c r="A38" s="12">
        <f>B34+3</f>
        <v>45323</v>
      </c>
      <c r="B38" s="13" t="str">
        <f t="shared" si="6"/>
        <v>THU</v>
      </c>
      <c r="C38" s="72" t="s">
        <v>21</v>
      </c>
      <c r="D38" s="63"/>
      <c r="E38" s="63"/>
      <c r="F38" s="63"/>
      <c r="G38" s="63"/>
      <c r="H38" s="14"/>
      <c r="I38" s="15"/>
      <c r="J38" s="16"/>
      <c r="K38" s="17"/>
      <c r="L38" s="18" t="s">
        <v>4</v>
      </c>
      <c r="M38" s="29">
        <v>10</v>
      </c>
      <c r="N38" s="17"/>
      <c r="O38" s="16">
        <v>10</v>
      </c>
      <c r="P38" s="17"/>
    </row>
    <row r="39" spans="1:16" ht="22.5" customHeight="1">
      <c r="A39" s="12">
        <f>B34+4</f>
        <v>45324</v>
      </c>
      <c r="B39" s="13" t="str">
        <f t="shared" si="6"/>
        <v>FRI</v>
      </c>
      <c r="C39" s="71" t="s">
        <v>22</v>
      </c>
      <c r="D39" s="63"/>
      <c r="E39" s="63"/>
      <c r="F39" s="63"/>
      <c r="G39" s="63"/>
      <c r="H39" s="14"/>
      <c r="I39" s="21"/>
      <c r="J39" s="16"/>
      <c r="K39" s="17"/>
      <c r="L39" s="18" t="s">
        <v>4</v>
      </c>
      <c r="M39" s="29">
        <v>10</v>
      </c>
      <c r="N39" s="17"/>
      <c r="O39" s="16">
        <v>10</v>
      </c>
      <c r="P39" s="17"/>
    </row>
    <row r="40" spans="1:16" ht="22.5" customHeight="1">
      <c r="A40" s="12">
        <f>B34+5</f>
        <v>45325</v>
      </c>
      <c r="B40" s="22" t="str">
        <f t="shared" si="6"/>
        <v>SAT</v>
      </c>
      <c r="C40" s="69" t="s">
        <v>23</v>
      </c>
      <c r="D40" s="63"/>
      <c r="E40" s="63"/>
      <c r="F40" s="63"/>
      <c r="G40" s="63"/>
      <c r="H40" s="14"/>
      <c r="I40" s="15"/>
      <c r="J40" s="16"/>
      <c r="K40" s="17"/>
      <c r="L40" s="18" t="s">
        <v>4</v>
      </c>
      <c r="M40" s="29">
        <v>11</v>
      </c>
      <c r="N40" s="17"/>
      <c r="O40" s="16">
        <v>11</v>
      </c>
      <c r="P40" s="17"/>
    </row>
    <row r="41" spans="1:16" ht="22.5" customHeight="1">
      <c r="A41" s="12">
        <f>B34+6</f>
        <v>45326</v>
      </c>
      <c r="B41" s="22" t="str">
        <f t="shared" si="6"/>
        <v>SUN</v>
      </c>
      <c r="C41" s="69"/>
      <c r="D41" s="63"/>
      <c r="E41" s="63"/>
      <c r="F41" s="63"/>
      <c r="G41" s="63"/>
      <c r="H41" s="14"/>
      <c r="I41" s="15"/>
      <c r="J41" s="16"/>
      <c r="K41" s="17"/>
      <c r="L41" s="18"/>
      <c r="M41" s="29"/>
      <c r="N41" s="17"/>
      <c r="O41" s="23">
        <f>M41+J415</f>
        <v>0</v>
      </c>
      <c r="P41" s="17"/>
    </row>
    <row r="42" spans="1:16" ht="15" customHeight="1">
      <c r="A42" s="33"/>
      <c r="B42" s="7"/>
      <c r="C42" s="34"/>
      <c r="D42" s="29"/>
      <c r="E42" s="10"/>
      <c r="F42" s="10"/>
      <c r="G42" s="10"/>
      <c r="H42" s="26"/>
      <c r="I42" s="27"/>
      <c r="J42" s="30">
        <f>SUM(J3:J41)</f>
        <v>0</v>
      </c>
      <c r="K42" s="31"/>
      <c r="L42" s="28"/>
      <c r="M42" s="30">
        <f>SUM(M3:M41)</f>
        <v>172</v>
      </c>
      <c r="N42" s="31"/>
      <c r="O42" s="30">
        <f>SUM(O3:O41)</f>
        <v>172</v>
      </c>
      <c r="P42" s="31"/>
    </row>
    <row r="43" spans="1:16" ht="13">
      <c r="A43" s="35"/>
    </row>
    <row r="44" spans="1:16" ht="13">
      <c r="A44" s="35"/>
      <c r="C44" s="35"/>
      <c r="M44" s="35"/>
      <c r="O44" s="35"/>
    </row>
  </sheetData>
  <mergeCells count="36">
    <mergeCell ref="C38:G38"/>
    <mergeCell ref="C39:G39"/>
    <mergeCell ref="C40:G40"/>
    <mergeCell ref="C41:G41"/>
    <mergeCell ref="C25:G25"/>
    <mergeCell ref="C27:G27"/>
    <mergeCell ref="C28:G28"/>
    <mergeCell ref="C29:G29"/>
    <mergeCell ref="C30:G30"/>
    <mergeCell ref="C31:G31"/>
    <mergeCell ref="C32:G32"/>
    <mergeCell ref="C24:G24"/>
    <mergeCell ref="C33:G33"/>
    <mergeCell ref="C35:G35"/>
    <mergeCell ref="C36:G36"/>
    <mergeCell ref="C37:G37"/>
    <mergeCell ref="C19:G19"/>
    <mergeCell ref="C20:G20"/>
    <mergeCell ref="C21:G21"/>
    <mergeCell ref="C22:G22"/>
    <mergeCell ref="C23:G23"/>
    <mergeCell ref="C13:G13"/>
    <mergeCell ref="C14:G14"/>
    <mergeCell ref="C15:G15"/>
    <mergeCell ref="C16:G16"/>
    <mergeCell ref="C17:G17"/>
    <mergeCell ref="C7:G7"/>
    <mergeCell ref="C8:G8"/>
    <mergeCell ref="C9:G9"/>
    <mergeCell ref="C11:G11"/>
    <mergeCell ref="C12:G12"/>
    <mergeCell ref="N1:P1"/>
    <mergeCell ref="C3:G3"/>
    <mergeCell ref="C4:G4"/>
    <mergeCell ref="C5:G5"/>
    <mergeCell ref="C6:G6"/>
  </mergeCells>
  <conditionalFormatting sqref="F3:G4 C3:E4 I3:J4 L3:M4 O3:O4">
    <cfRule type="expression" dxfId="39" priority="1">
      <formula>#REF!="SUN"</formula>
    </cfRule>
  </conditionalFormatting>
  <conditionalFormatting sqref="F3:G4 C3:E4 I3:J4 L3:M4 O3:O4">
    <cfRule type="expression" dxfId="38" priority="2">
      <formula>#REF!="FRI"</formula>
    </cfRule>
  </conditionalFormatting>
  <conditionalFormatting sqref="F3:G4 C3:E4 I3:J4 L3:M4 O3:O4">
    <cfRule type="expression" dxfId="37" priority="3">
      <formula>#REF!="WED"</formula>
    </cfRule>
  </conditionalFormatting>
  <conditionalFormatting sqref="F3:G4 C3:E4 I3:J4 L3:M4 O3:O4">
    <cfRule type="expression" dxfId="36" priority="4">
      <formula>#REF!="MON"</formula>
    </cfRule>
  </conditionalFormatting>
  <conditionalFormatting sqref="F1:F42 B2 C2:E42 G2:G42 I2:J42 L2:M42 O2:O42 B10 B18 B26 B34">
    <cfRule type="expression" dxfId="35" priority="5">
      <formula>$B:$B="SUN"</formula>
    </cfRule>
  </conditionalFormatting>
  <conditionalFormatting sqref="F1:F42 B2 C2:E42 G2:G42 I2:J42 L2:M42 O2:O42 B10 B18 B26 B34">
    <cfRule type="expression" dxfId="34" priority="6">
      <formula>$B:$B="FRI"</formula>
    </cfRule>
  </conditionalFormatting>
  <conditionalFormatting sqref="F1:F42 B2 C2:E42 G2:G42 I2:J42 L2:M42 O2:O42 B10 B18 B26 B34">
    <cfRule type="expression" dxfId="33" priority="7">
      <formula>$B:$B="WED"</formula>
    </cfRule>
  </conditionalFormatting>
  <conditionalFormatting sqref="F1:F42 B2 C2:E42 G2:G42 I2:J42 L2:M42 O2:O42 B10 B18 B26 B34">
    <cfRule type="expression" dxfId="32" priority="8">
      <formula>$B:$B="MON"</formula>
    </cfRule>
  </conditionalFormatting>
  <dataValidations count="2">
    <dataValidation type="list" allowBlank="1" showErrorMessage="1" sqref="L3:L9 L11:L17 L19:L25 L27:L41" xr:uid="{00000000-0002-0000-0100-000000000000}">
      <formula1>Projects</formula1>
    </dataValidation>
    <dataValidation type="list" allowBlank="1" sqref="I3:I9 I11:I17 I19:I25 I27:I33 I35:I41" xr:uid="{00000000-0002-0000-0100-000001000000}">
      <formula1>Projects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42"/>
  <sheetViews>
    <sheetView workbookViewId="0"/>
  </sheetViews>
  <sheetFormatPr baseColWidth="10" defaultColWidth="12.6640625" defaultRowHeight="15.75" customHeight="1"/>
  <cols>
    <col min="1" max="1" width="6.6640625" customWidth="1"/>
    <col min="2" max="2" width="8.1640625" customWidth="1"/>
    <col min="3" max="3" width="14.1640625" customWidth="1"/>
    <col min="4" max="7" width="18.83203125" customWidth="1"/>
    <col min="8" max="8" width="2.6640625" hidden="1" customWidth="1"/>
    <col min="9" max="9" width="10.1640625" hidden="1" customWidth="1"/>
    <col min="10" max="10" width="3.83203125" hidden="1" customWidth="1"/>
    <col min="11" max="11" width="2.6640625" customWidth="1"/>
    <col min="12" max="12" width="10.1640625" customWidth="1"/>
    <col min="13" max="13" width="3.83203125" customWidth="1"/>
    <col min="14" max="14" width="2.6640625" customWidth="1"/>
    <col min="15" max="15" width="3.83203125" customWidth="1"/>
    <col min="16" max="16" width="3.1640625" customWidth="1"/>
  </cols>
  <sheetData>
    <row r="1" spans="1:16" ht="58.5" customHeight="1">
      <c r="A1" s="1"/>
      <c r="B1" s="2"/>
      <c r="C1" s="2"/>
      <c r="D1" s="2"/>
      <c r="E1" s="2"/>
      <c r="F1" s="3"/>
      <c r="G1" s="4">
        <f>Payments!F1</f>
        <v>200</v>
      </c>
      <c r="H1" s="5" t="s">
        <v>0</v>
      </c>
      <c r="I1" s="4">
        <f>J42*G1</f>
        <v>0</v>
      </c>
      <c r="J1" s="6"/>
      <c r="K1" s="6"/>
      <c r="L1" s="4"/>
      <c r="M1" s="6"/>
      <c r="N1" s="62"/>
      <c r="O1" s="63"/>
      <c r="P1" s="63"/>
    </row>
    <row r="2" spans="1:16" ht="22.5" customHeight="1">
      <c r="A2" s="7" t="s">
        <v>1</v>
      </c>
      <c r="B2" s="8">
        <v>45323</v>
      </c>
      <c r="C2" s="9"/>
      <c r="D2" s="9"/>
      <c r="E2" s="10"/>
      <c r="F2" s="10"/>
      <c r="G2" s="7"/>
      <c r="H2" s="11"/>
      <c r="I2" s="7" t="s">
        <v>2</v>
      </c>
      <c r="J2" s="7" t="s">
        <v>3</v>
      </c>
      <c r="K2" s="11"/>
      <c r="L2" s="7" t="s">
        <v>2</v>
      </c>
      <c r="M2" s="7" t="s">
        <v>3</v>
      </c>
      <c r="N2" s="11"/>
      <c r="O2" s="7" t="s">
        <v>3</v>
      </c>
      <c r="P2" s="11"/>
    </row>
    <row r="3" spans="1:16" ht="22.5" customHeight="1">
      <c r="A3" s="12">
        <f>B2</f>
        <v>45323</v>
      </c>
      <c r="B3" s="13" t="str">
        <f t="shared" ref="B3:B9" si="0">UPPER(TEXT(A3, "DDD"))</f>
        <v>THU</v>
      </c>
      <c r="C3" s="64" t="s">
        <v>24</v>
      </c>
      <c r="D3" s="63"/>
      <c r="E3" s="63"/>
      <c r="F3" s="63"/>
      <c r="G3" s="63"/>
      <c r="H3" s="14"/>
      <c r="I3" s="15"/>
      <c r="J3" s="16"/>
      <c r="K3" s="17"/>
      <c r="L3" s="18" t="s">
        <v>4</v>
      </c>
      <c r="M3" s="16">
        <v>4</v>
      </c>
      <c r="N3" s="17"/>
      <c r="O3" s="19">
        <f t="shared" ref="O3:O7" si="1">M3+J3</f>
        <v>4</v>
      </c>
      <c r="P3" s="17"/>
    </row>
    <row r="4" spans="1:16" ht="22.5" customHeight="1">
      <c r="A4" s="12">
        <f>B2+1</f>
        <v>45324</v>
      </c>
      <c r="B4" s="13" t="str">
        <f t="shared" si="0"/>
        <v>FRI</v>
      </c>
      <c r="C4" s="65" t="s">
        <v>25</v>
      </c>
      <c r="D4" s="63"/>
      <c r="E4" s="63"/>
      <c r="F4" s="63"/>
      <c r="G4" s="63"/>
      <c r="H4" s="14"/>
      <c r="I4" s="15"/>
      <c r="J4" s="16"/>
      <c r="K4" s="17"/>
      <c r="L4" s="20" t="s">
        <v>4</v>
      </c>
      <c r="M4" s="16">
        <v>6</v>
      </c>
      <c r="N4" s="17"/>
      <c r="O4" s="16">
        <f t="shared" si="1"/>
        <v>6</v>
      </c>
      <c r="P4" s="17"/>
    </row>
    <row r="5" spans="1:16" ht="22.5" customHeight="1">
      <c r="A5" s="12">
        <f>B2+2</f>
        <v>45325</v>
      </c>
      <c r="B5" s="22" t="str">
        <f t="shared" si="0"/>
        <v>SAT</v>
      </c>
      <c r="C5" s="66"/>
      <c r="D5" s="63"/>
      <c r="E5" s="63"/>
      <c r="F5" s="63"/>
      <c r="G5" s="63"/>
      <c r="H5" s="14"/>
      <c r="I5" s="21"/>
      <c r="J5" s="16"/>
      <c r="K5" s="17"/>
      <c r="L5" s="21"/>
      <c r="M5" s="16"/>
      <c r="N5" s="17"/>
      <c r="O5" s="16">
        <f t="shared" si="1"/>
        <v>0</v>
      </c>
      <c r="P5" s="17"/>
    </row>
    <row r="6" spans="1:16" ht="22.5" customHeight="1">
      <c r="A6" s="12">
        <f>B2+3</f>
        <v>45326</v>
      </c>
      <c r="B6" s="22" t="str">
        <f t="shared" si="0"/>
        <v>SUN</v>
      </c>
      <c r="C6" s="67"/>
      <c r="D6" s="63"/>
      <c r="E6" s="63"/>
      <c r="F6" s="63"/>
      <c r="G6" s="63"/>
      <c r="H6" s="14"/>
      <c r="I6" s="15"/>
      <c r="J6" s="16"/>
      <c r="K6" s="17"/>
      <c r="L6" s="20"/>
      <c r="M6" s="16"/>
      <c r="N6" s="17"/>
      <c r="O6" s="16">
        <f t="shared" si="1"/>
        <v>0</v>
      </c>
      <c r="P6" s="17"/>
    </row>
    <row r="7" spans="1:16" ht="22.5" customHeight="1">
      <c r="A7" s="12">
        <f>B2+4</f>
        <v>45327</v>
      </c>
      <c r="B7" s="13" t="str">
        <f t="shared" si="0"/>
        <v>MON</v>
      </c>
      <c r="C7" s="66" t="s">
        <v>26</v>
      </c>
      <c r="D7" s="63"/>
      <c r="E7" s="63"/>
      <c r="F7" s="63"/>
      <c r="G7" s="63"/>
      <c r="H7" s="14"/>
      <c r="I7" s="21"/>
      <c r="J7" s="16"/>
      <c r="K7" s="17"/>
      <c r="L7" s="20" t="s">
        <v>4</v>
      </c>
      <c r="M7" s="16">
        <v>6</v>
      </c>
      <c r="N7" s="17"/>
      <c r="O7" s="16">
        <f t="shared" si="1"/>
        <v>6</v>
      </c>
      <c r="P7" s="17"/>
    </row>
    <row r="8" spans="1:16" ht="22.5" customHeight="1">
      <c r="A8" s="12">
        <f>B2+5</f>
        <v>45328</v>
      </c>
      <c r="B8" s="13" t="str">
        <f t="shared" si="0"/>
        <v>TUE</v>
      </c>
      <c r="C8" s="68" t="s">
        <v>27</v>
      </c>
      <c r="D8" s="63"/>
      <c r="E8" s="63"/>
      <c r="F8" s="63"/>
      <c r="G8" s="63"/>
      <c r="H8" s="14"/>
      <c r="I8" s="15"/>
      <c r="J8" s="16"/>
      <c r="K8" s="17"/>
      <c r="L8" s="20" t="s">
        <v>4</v>
      </c>
      <c r="M8" s="16">
        <v>7</v>
      </c>
      <c r="N8" s="17"/>
      <c r="O8" s="16">
        <v>7</v>
      </c>
      <c r="P8" s="17"/>
    </row>
    <row r="9" spans="1:16" ht="22.5" customHeight="1">
      <c r="A9" s="12">
        <f>B2+6</f>
        <v>45329</v>
      </c>
      <c r="B9" s="13" t="str">
        <f t="shared" si="0"/>
        <v>WED</v>
      </c>
      <c r="C9" s="69" t="s">
        <v>28</v>
      </c>
      <c r="D9" s="63"/>
      <c r="E9" s="63"/>
      <c r="F9" s="63"/>
      <c r="G9" s="63"/>
      <c r="H9" s="14"/>
      <c r="I9" s="15"/>
      <c r="J9" s="16"/>
      <c r="K9" s="17"/>
      <c r="L9" s="18"/>
      <c r="M9" s="16">
        <v>5</v>
      </c>
      <c r="N9" s="17"/>
      <c r="O9" s="23">
        <v>5</v>
      </c>
      <c r="P9" s="17"/>
    </row>
    <row r="10" spans="1:16" ht="22.5" customHeight="1">
      <c r="A10" s="24" t="s">
        <v>1</v>
      </c>
      <c r="B10" s="25">
        <f>A9+1</f>
        <v>45330</v>
      </c>
      <c r="C10" s="32"/>
      <c r="D10" s="32"/>
      <c r="E10" s="10"/>
      <c r="F10" s="10"/>
      <c r="G10" s="10"/>
      <c r="H10" s="26"/>
      <c r="I10" s="27"/>
      <c r="J10" s="11"/>
      <c r="K10" s="26"/>
      <c r="L10" s="28"/>
      <c r="M10" s="11"/>
      <c r="N10" s="26"/>
      <c r="O10" s="11"/>
      <c r="P10" s="26"/>
    </row>
    <row r="11" spans="1:16" ht="22.5" customHeight="1">
      <c r="A11" s="12">
        <f>B10</f>
        <v>45330</v>
      </c>
      <c r="B11" s="13" t="str">
        <f t="shared" ref="B11:B17" si="2">UPPER(TEXT(A11, "DDD"))</f>
        <v>THU</v>
      </c>
      <c r="C11" s="64" t="s">
        <v>29</v>
      </c>
      <c r="D11" s="63"/>
      <c r="E11" s="63"/>
      <c r="F11" s="63"/>
      <c r="G11" s="63"/>
      <c r="H11" s="14"/>
      <c r="I11" s="15"/>
      <c r="J11" s="16"/>
      <c r="K11" s="17"/>
      <c r="L11" s="18" t="s">
        <v>4</v>
      </c>
      <c r="M11" s="16">
        <v>5</v>
      </c>
      <c r="N11" s="17"/>
      <c r="O11" s="19">
        <v>5</v>
      </c>
      <c r="P11" s="17"/>
    </row>
    <row r="12" spans="1:16" ht="22.5" customHeight="1">
      <c r="A12" s="12">
        <f>B10+1</f>
        <v>45331</v>
      </c>
      <c r="B12" s="13" t="str">
        <f t="shared" si="2"/>
        <v>FRI</v>
      </c>
      <c r="C12" s="69" t="s">
        <v>30</v>
      </c>
      <c r="D12" s="63"/>
      <c r="E12" s="63"/>
      <c r="F12" s="63"/>
      <c r="G12" s="63"/>
      <c r="H12" s="14"/>
      <c r="I12" s="15"/>
      <c r="J12" s="16"/>
      <c r="K12" s="17"/>
      <c r="L12" s="18" t="s">
        <v>4</v>
      </c>
      <c r="M12" s="16">
        <v>8</v>
      </c>
      <c r="N12" s="17"/>
      <c r="O12" s="16">
        <v>8</v>
      </c>
      <c r="P12" s="17"/>
    </row>
    <row r="13" spans="1:16" ht="22.5" customHeight="1">
      <c r="A13" s="12">
        <f>B10+2</f>
        <v>45332</v>
      </c>
      <c r="B13" s="22" t="str">
        <f t="shared" si="2"/>
        <v>SAT</v>
      </c>
      <c r="C13" s="64"/>
      <c r="D13" s="63"/>
      <c r="E13" s="63"/>
      <c r="F13" s="63"/>
      <c r="G13" s="63"/>
      <c r="H13" s="14"/>
      <c r="I13" s="21"/>
      <c r="J13" s="16"/>
      <c r="K13" s="17"/>
      <c r="L13" s="18"/>
      <c r="M13" s="16"/>
      <c r="N13" s="17"/>
      <c r="O13" s="16"/>
      <c r="P13" s="17"/>
    </row>
    <row r="14" spans="1:16" ht="22.5" customHeight="1">
      <c r="A14" s="12">
        <f>B10+3</f>
        <v>45333</v>
      </c>
      <c r="B14" s="22" t="str">
        <f t="shared" si="2"/>
        <v>SUN</v>
      </c>
      <c r="C14" s="69"/>
      <c r="D14" s="63"/>
      <c r="E14" s="63"/>
      <c r="F14" s="63"/>
      <c r="G14" s="63"/>
      <c r="H14" s="14"/>
      <c r="I14" s="15"/>
      <c r="J14" s="16"/>
      <c r="K14" s="17"/>
      <c r="L14" s="18"/>
      <c r="M14" s="16"/>
      <c r="N14" s="17"/>
      <c r="O14" s="16">
        <f t="shared" ref="O14:O17" si="3">M14+J14</f>
        <v>0</v>
      </c>
      <c r="P14" s="17"/>
    </row>
    <row r="15" spans="1:16" ht="22.5" customHeight="1">
      <c r="A15" s="12">
        <f>B10+4</f>
        <v>45334</v>
      </c>
      <c r="B15" s="13" t="str">
        <f t="shared" si="2"/>
        <v>MON</v>
      </c>
      <c r="C15" s="64"/>
      <c r="D15" s="63"/>
      <c r="E15" s="63"/>
      <c r="F15" s="63"/>
      <c r="G15" s="63"/>
      <c r="H15" s="14"/>
      <c r="I15" s="21"/>
      <c r="J15" s="16"/>
      <c r="K15" s="17"/>
      <c r="L15" s="18"/>
      <c r="M15" s="16"/>
      <c r="N15" s="17"/>
      <c r="O15" s="16">
        <f t="shared" si="3"/>
        <v>0</v>
      </c>
      <c r="P15" s="17"/>
    </row>
    <row r="16" spans="1:16" ht="22.5" customHeight="1">
      <c r="A16" s="12">
        <f>B10+5</f>
        <v>45335</v>
      </c>
      <c r="B16" s="13" t="str">
        <f t="shared" si="2"/>
        <v>TUE</v>
      </c>
      <c r="C16" s="69"/>
      <c r="D16" s="63"/>
      <c r="E16" s="63"/>
      <c r="F16" s="63"/>
      <c r="G16" s="63"/>
      <c r="H16" s="14"/>
      <c r="I16" s="15"/>
      <c r="J16" s="16"/>
      <c r="K16" s="17"/>
      <c r="L16" s="20"/>
      <c r="M16" s="16"/>
      <c r="N16" s="17"/>
      <c r="O16" s="16">
        <f t="shared" si="3"/>
        <v>0</v>
      </c>
      <c r="P16" s="17"/>
    </row>
    <row r="17" spans="1:16" ht="22.5" customHeight="1">
      <c r="A17" s="12">
        <f>B10+6</f>
        <v>45336</v>
      </c>
      <c r="B17" s="13" t="str">
        <f t="shared" si="2"/>
        <v>WED</v>
      </c>
      <c r="C17" s="69"/>
      <c r="D17" s="63"/>
      <c r="E17" s="63"/>
      <c r="F17" s="63"/>
      <c r="G17" s="63"/>
      <c r="H17" s="14"/>
      <c r="I17" s="15"/>
      <c r="J17" s="16"/>
      <c r="K17" s="17"/>
      <c r="L17" s="18"/>
      <c r="M17" s="16"/>
      <c r="N17" s="17"/>
      <c r="O17" s="23">
        <f t="shared" si="3"/>
        <v>0</v>
      </c>
      <c r="P17" s="17"/>
    </row>
    <row r="18" spans="1:16" ht="22.5" customHeight="1">
      <c r="A18" s="24" t="s">
        <v>1</v>
      </c>
      <c r="B18" s="25">
        <f>A17+1</f>
        <v>45337</v>
      </c>
      <c r="C18" s="32"/>
      <c r="D18" s="32"/>
      <c r="E18" s="10"/>
      <c r="F18" s="10"/>
      <c r="G18" s="10"/>
      <c r="H18" s="26"/>
      <c r="I18" s="27"/>
      <c r="J18" s="29"/>
      <c r="K18" s="26"/>
      <c r="L18" s="28"/>
      <c r="M18" s="29"/>
      <c r="N18" s="26"/>
      <c r="O18" s="29"/>
      <c r="P18" s="26"/>
    </row>
    <row r="19" spans="1:16" ht="22.5" customHeight="1">
      <c r="A19" s="12">
        <f>B18</f>
        <v>45337</v>
      </c>
      <c r="B19" s="13" t="str">
        <f t="shared" ref="B19:B25" si="4">UPPER(TEXT(A19, "DDD"))</f>
        <v>THU</v>
      </c>
      <c r="C19" s="70" t="s">
        <v>31</v>
      </c>
      <c r="D19" s="63"/>
      <c r="E19" s="63"/>
      <c r="F19" s="63"/>
      <c r="G19" s="63"/>
      <c r="H19" s="14"/>
      <c r="I19" s="15"/>
      <c r="J19" s="16"/>
      <c r="K19" s="17"/>
      <c r="L19" s="18" t="s">
        <v>4</v>
      </c>
      <c r="M19" s="16">
        <v>6</v>
      </c>
      <c r="N19" s="17"/>
      <c r="O19" s="19">
        <v>6</v>
      </c>
      <c r="P19" s="17"/>
    </row>
    <row r="20" spans="1:16" ht="22.5" customHeight="1">
      <c r="A20" s="12">
        <f>B18+1</f>
        <v>45338</v>
      </c>
      <c r="B20" s="13" t="str">
        <f t="shared" si="4"/>
        <v>FRI</v>
      </c>
      <c r="C20" s="73" t="s">
        <v>32</v>
      </c>
      <c r="D20" s="63"/>
      <c r="E20" s="63"/>
      <c r="F20" s="63"/>
      <c r="G20" s="63"/>
      <c r="H20" s="14"/>
      <c r="I20" s="15"/>
      <c r="J20" s="16"/>
      <c r="K20" s="17"/>
      <c r="L20" s="18" t="s">
        <v>4</v>
      </c>
      <c r="M20" s="16">
        <v>6</v>
      </c>
      <c r="N20" s="17"/>
      <c r="O20" s="19">
        <v>6</v>
      </c>
      <c r="P20" s="17"/>
    </row>
    <row r="21" spans="1:16" ht="22.5" customHeight="1">
      <c r="A21" s="12">
        <f>B18+2</f>
        <v>45339</v>
      </c>
      <c r="B21" s="22" t="str">
        <f t="shared" si="4"/>
        <v>SAT</v>
      </c>
      <c r="C21" s="70"/>
      <c r="D21" s="63"/>
      <c r="E21" s="63"/>
      <c r="F21" s="63"/>
      <c r="G21" s="63"/>
      <c r="H21" s="14"/>
      <c r="I21" s="21"/>
      <c r="J21" s="16"/>
      <c r="K21" s="17"/>
      <c r="L21" s="18" t="s">
        <v>4</v>
      </c>
      <c r="M21" s="16"/>
      <c r="N21" s="17"/>
      <c r="O21" s="19">
        <v>0</v>
      </c>
      <c r="P21" s="17"/>
    </row>
    <row r="22" spans="1:16" ht="22.5" customHeight="1">
      <c r="A22" s="12">
        <f>B18+3</f>
        <v>45340</v>
      </c>
      <c r="B22" s="22" t="str">
        <f t="shared" si="4"/>
        <v>SUN</v>
      </c>
      <c r="C22" s="70" t="s">
        <v>33</v>
      </c>
      <c r="D22" s="63"/>
      <c r="E22" s="63"/>
      <c r="F22" s="63"/>
      <c r="G22" s="63"/>
      <c r="H22" s="14"/>
      <c r="I22" s="15"/>
      <c r="J22" s="16"/>
      <c r="K22" s="17"/>
      <c r="L22" s="18" t="s">
        <v>4</v>
      </c>
      <c r="M22" s="16">
        <v>7</v>
      </c>
      <c r="N22" s="17"/>
      <c r="O22" s="19">
        <v>7</v>
      </c>
      <c r="P22" s="17"/>
    </row>
    <row r="23" spans="1:16" ht="22.5" customHeight="1">
      <c r="A23" s="12">
        <f>B18+4</f>
        <v>45341</v>
      </c>
      <c r="B23" s="13" t="str">
        <f t="shared" si="4"/>
        <v>MON</v>
      </c>
      <c r="C23" s="70" t="s">
        <v>34</v>
      </c>
      <c r="D23" s="63"/>
      <c r="E23" s="63"/>
      <c r="F23" s="63"/>
      <c r="G23" s="63"/>
      <c r="H23" s="14"/>
      <c r="I23" s="21"/>
      <c r="J23" s="16"/>
      <c r="K23" s="17"/>
      <c r="L23" s="18" t="s">
        <v>4</v>
      </c>
      <c r="M23" s="16">
        <v>8</v>
      </c>
      <c r="N23" s="17"/>
      <c r="O23" s="19">
        <v>8</v>
      </c>
      <c r="P23" s="17"/>
    </row>
    <row r="24" spans="1:16" ht="22.5" customHeight="1">
      <c r="A24" s="12">
        <f>B18+5</f>
        <v>45342</v>
      </c>
      <c r="B24" s="13" t="str">
        <f t="shared" si="4"/>
        <v>TUE</v>
      </c>
      <c r="C24" s="69" t="s">
        <v>35</v>
      </c>
      <c r="D24" s="63"/>
      <c r="E24" s="63"/>
      <c r="F24" s="63"/>
      <c r="G24" s="63"/>
      <c r="H24" s="14"/>
      <c r="I24" s="15"/>
      <c r="J24" s="16"/>
      <c r="K24" s="17"/>
      <c r="L24" s="18" t="s">
        <v>4</v>
      </c>
      <c r="M24" s="16">
        <v>4</v>
      </c>
      <c r="N24" s="17"/>
      <c r="O24" s="19">
        <v>4</v>
      </c>
      <c r="P24" s="17"/>
    </row>
    <row r="25" spans="1:16" ht="22.5" customHeight="1">
      <c r="A25" s="12">
        <f>B18+6</f>
        <v>45343</v>
      </c>
      <c r="B25" s="13" t="str">
        <f t="shared" si="4"/>
        <v>WED</v>
      </c>
      <c r="C25" s="69" t="s">
        <v>36</v>
      </c>
      <c r="D25" s="63"/>
      <c r="E25" s="63"/>
      <c r="F25" s="63"/>
      <c r="G25" s="63"/>
      <c r="H25" s="14"/>
      <c r="I25" s="15"/>
      <c r="J25" s="16"/>
      <c r="K25" s="17"/>
      <c r="L25" s="18" t="s">
        <v>4</v>
      </c>
      <c r="M25" s="16">
        <v>5</v>
      </c>
      <c r="N25" s="17"/>
      <c r="O25" s="19">
        <v>5</v>
      </c>
      <c r="P25" s="17"/>
    </row>
    <row r="26" spans="1:16" ht="22.5" customHeight="1">
      <c r="A26" s="24" t="s">
        <v>1</v>
      </c>
      <c r="B26" s="25">
        <f>A25+1</f>
        <v>45344</v>
      </c>
      <c r="C26" s="32"/>
      <c r="D26" s="32"/>
      <c r="E26" s="10"/>
      <c r="F26" s="10"/>
      <c r="G26" s="10"/>
      <c r="H26" s="26"/>
      <c r="I26" s="27"/>
      <c r="J26" s="29"/>
      <c r="K26" s="26"/>
      <c r="L26" s="18"/>
      <c r="M26" s="29"/>
      <c r="N26" s="26"/>
      <c r="O26" s="19"/>
      <c r="P26" s="26"/>
    </row>
    <row r="27" spans="1:16" ht="22.5" customHeight="1">
      <c r="A27" s="12">
        <f>B26</f>
        <v>45344</v>
      </c>
      <c r="B27" s="13" t="str">
        <f t="shared" ref="B27:B33" si="5">UPPER(TEXT(A27, "DDD"))</f>
        <v>THU</v>
      </c>
      <c r="C27" s="66" t="s">
        <v>37</v>
      </c>
      <c r="D27" s="63"/>
      <c r="E27" s="63"/>
      <c r="F27" s="63"/>
      <c r="G27" s="63"/>
      <c r="H27" s="14"/>
      <c r="I27" s="15"/>
      <c r="J27" s="16"/>
      <c r="K27" s="17"/>
      <c r="L27" s="18" t="s">
        <v>4</v>
      </c>
      <c r="M27" s="29">
        <v>10</v>
      </c>
      <c r="N27" s="17"/>
      <c r="O27" s="19">
        <v>10</v>
      </c>
      <c r="P27" s="17"/>
    </row>
    <row r="28" spans="1:16" ht="22.5" customHeight="1">
      <c r="A28" s="12">
        <f>B26+1</f>
        <v>45345</v>
      </c>
      <c r="B28" s="13" t="str">
        <f t="shared" si="5"/>
        <v>FRI</v>
      </c>
      <c r="C28" s="66" t="s">
        <v>38</v>
      </c>
      <c r="D28" s="63"/>
      <c r="E28" s="63"/>
      <c r="F28" s="63"/>
      <c r="G28" s="63"/>
      <c r="H28" s="14"/>
      <c r="I28" s="15"/>
      <c r="J28" s="16"/>
      <c r="K28" s="17"/>
      <c r="L28" s="18" t="s">
        <v>4</v>
      </c>
      <c r="M28" s="29">
        <v>10</v>
      </c>
      <c r="N28" s="17"/>
      <c r="O28" s="19">
        <v>10</v>
      </c>
      <c r="P28" s="17"/>
    </row>
    <row r="29" spans="1:16" ht="22.5" customHeight="1">
      <c r="A29" s="12">
        <f>B26+2</f>
        <v>45346</v>
      </c>
      <c r="B29" s="22" t="str">
        <f t="shared" si="5"/>
        <v>SAT</v>
      </c>
      <c r="C29" s="66" t="s">
        <v>39</v>
      </c>
      <c r="D29" s="63"/>
      <c r="E29" s="63"/>
      <c r="F29" s="63"/>
      <c r="G29" s="63"/>
      <c r="H29" s="14"/>
      <c r="I29" s="21"/>
      <c r="J29" s="16"/>
      <c r="K29" s="17"/>
      <c r="L29" s="18" t="s">
        <v>4</v>
      </c>
      <c r="M29" s="29">
        <v>8</v>
      </c>
      <c r="N29" s="17"/>
      <c r="O29" s="19">
        <v>8</v>
      </c>
      <c r="P29" s="17"/>
    </row>
    <row r="30" spans="1:16" ht="22.5" customHeight="1">
      <c r="A30" s="12">
        <f>B26+3</f>
        <v>45347</v>
      </c>
      <c r="B30" s="22" t="str">
        <f t="shared" si="5"/>
        <v>SUN</v>
      </c>
      <c r="C30" s="66" t="s">
        <v>40</v>
      </c>
      <c r="D30" s="63"/>
      <c r="E30" s="63"/>
      <c r="F30" s="63"/>
      <c r="G30" s="63"/>
      <c r="H30" s="14"/>
      <c r="I30" s="15"/>
      <c r="J30" s="16"/>
      <c r="K30" s="17"/>
      <c r="L30" s="18" t="s">
        <v>4</v>
      </c>
      <c r="M30" s="29">
        <v>10</v>
      </c>
      <c r="N30" s="17"/>
      <c r="O30" s="19">
        <v>10</v>
      </c>
      <c r="P30" s="17"/>
    </row>
    <row r="31" spans="1:16" ht="22.5" customHeight="1">
      <c r="A31" s="12">
        <f>B26+4</f>
        <v>45348</v>
      </c>
      <c r="B31" s="13" t="str">
        <f t="shared" si="5"/>
        <v>MON</v>
      </c>
      <c r="C31" s="66" t="s">
        <v>41</v>
      </c>
      <c r="D31" s="63"/>
      <c r="E31" s="63"/>
      <c r="F31" s="63"/>
      <c r="G31" s="63"/>
      <c r="H31" s="14"/>
      <c r="I31" s="21"/>
      <c r="J31" s="16"/>
      <c r="K31" s="17"/>
      <c r="L31" s="18" t="s">
        <v>4</v>
      </c>
      <c r="M31" s="29">
        <v>10</v>
      </c>
      <c r="N31" s="17"/>
      <c r="O31" s="19">
        <v>10</v>
      </c>
      <c r="P31" s="17"/>
    </row>
    <row r="32" spans="1:16" ht="22.5" customHeight="1">
      <c r="A32" s="12">
        <f>B26+5</f>
        <v>45349</v>
      </c>
      <c r="B32" s="13" t="str">
        <f t="shared" si="5"/>
        <v>TUE</v>
      </c>
      <c r="C32" s="69" t="s">
        <v>21</v>
      </c>
      <c r="D32" s="63"/>
      <c r="E32" s="63"/>
      <c r="F32" s="63"/>
      <c r="G32" s="63"/>
      <c r="H32" s="14"/>
      <c r="I32" s="15"/>
      <c r="J32" s="16"/>
      <c r="K32" s="17"/>
      <c r="L32" s="18"/>
      <c r="M32" s="29">
        <v>10</v>
      </c>
      <c r="N32" s="17"/>
      <c r="O32" s="19">
        <v>10</v>
      </c>
      <c r="P32" s="17"/>
    </row>
    <row r="33" spans="1:16" ht="22.5" customHeight="1">
      <c r="A33" s="12">
        <f>B26+6</f>
        <v>45350</v>
      </c>
      <c r="B33" s="13" t="str">
        <f t="shared" si="5"/>
        <v>WED</v>
      </c>
      <c r="C33" s="69"/>
      <c r="D33" s="63"/>
      <c r="E33" s="63"/>
      <c r="F33" s="63"/>
      <c r="G33" s="63"/>
      <c r="H33" s="14"/>
      <c r="I33" s="15"/>
      <c r="J33" s="16"/>
      <c r="K33" s="17"/>
      <c r="L33" s="18"/>
      <c r="M33" s="29"/>
      <c r="N33" s="17"/>
      <c r="O33" s="19">
        <v>0</v>
      </c>
      <c r="P33" s="17"/>
    </row>
    <row r="34" spans="1:16" ht="22.5" customHeight="1">
      <c r="A34" s="24" t="s">
        <v>1</v>
      </c>
      <c r="B34" s="25">
        <f>A33+1</f>
        <v>45351</v>
      </c>
      <c r="C34" s="32"/>
      <c r="D34" s="32"/>
      <c r="E34" s="10"/>
      <c r="F34" s="10"/>
      <c r="G34" s="10"/>
      <c r="H34" s="26"/>
      <c r="I34" s="27"/>
      <c r="J34" s="29"/>
      <c r="K34" s="26"/>
      <c r="L34" s="18"/>
      <c r="M34" s="29"/>
      <c r="N34" s="26"/>
      <c r="O34" s="29"/>
      <c r="P34" s="26"/>
    </row>
    <row r="35" spans="1:16" ht="22.5" customHeight="1">
      <c r="A35" s="12">
        <f>B34</f>
        <v>45351</v>
      </c>
      <c r="B35" s="13" t="str">
        <f t="shared" ref="B35:B41" si="6">UPPER(TEXT(A35, "DDD"))</f>
        <v>THU</v>
      </c>
      <c r="C35" s="71"/>
      <c r="D35" s="63"/>
      <c r="E35" s="63"/>
      <c r="F35" s="63"/>
      <c r="G35" s="63"/>
      <c r="H35" s="14"/>
      <c r="I35" s="15"/>
      <c r="J35" s="16"/>
      <c r="K35" s="17"/>
      <c r="L35" s="18"/>
      <c r="M35" s="29"/>
      <c r="N35" s="17"/>
      <c r="O35" s="19"/>
      <c r="P35" s="17"/>
    </row>
    <row r="36" spans="1:16" ht="22.5" customHeight="1">
      <c r="A36" s="12">
        <f>B34+1</f>
        <v>45352</v>
      </c>
      <c r="B36" s="13" t="str">
        <f t="shared" si="6"/>
        <v>FRI</v>
      </c>
      <c r="C36" s="72"/>
      <c r="D36" s="63"/>
      <c r="E36" s="63"/>
      <c r="F36" s="63"/>
      <c r="G36" s="63"/>
      <c r="H36" s="14"/>
      <c r="I36" s="15"/>
      <c r="J36" s="16"/>
      <c r="K36" s="17"/>
      <c r="L36" s="20"/>
      <c r="M36" s="29"/>
      <c r="N36" s="17"/>
      <c r="O36" s="19"/>
      <c r="P36" s="17"/>
    </row>
    <row r="37" spans="1:16" ht="22.5" customHeight="1">
      <c r="A37" s="12">
        <f>B34+2</f>
        <v>45353</v>
      </c>
      <c r="B37" s="22" t="str">
        <f t="shared" si="6"/>
        <v>SAT</v>
      </c>
      <c r="C37" s="72"/>
      <c r="D37" s="63"/>
      <c r="E37" s="63"/>
      <c r="F37" s="63"/>
      <c r="G37" s="63"/>
      <c r="H37" s="14"/>
      <c r="I37" s="21"/>
      <c r="J37" s="16"/>
      <c r="K37" s="17"/>
      <c r="L37" s="21"/>
      <c r="M37" s="29"/>
      <c r="N37" s="17"/>
      <c r="O37" s="19"/>
      <c r="P37" s="17"/>
    </row>
    <row r="38" spans="1:16" ht="22.5" customHeight="1">
      <c r="A38" s="12">
        <f>B34+3</f>
        <v>45354</v>
      </c>
      <c r="B38" s="22" t="str">
        <f t="shared" si="6"/>
        <v>SUN</v>
      </c>
      <c r="C38" s="72"/>
      <c r="D38" s="63"/>
      <c r="E38" s="63"/>
      <c r="F38" s="63"/>
      <c r="G38" s="63"/>
      <c r="H38" s="14"/>
      <c r="I38" s="15"/>
      <c r="J38" s="16"/>
      <c r="K38" s="17"/>
      <c r="L38" s="20"/>
      <c r="M38" s="29"/>
      <c r="N38" s="17"/>
      <c r="O38" s="16"/>
      <c r="P38" s="17"/>
    </row>
    <row r="39" spans="1:16" ht="22.5" customHeight="1">
      <c r="A39" s="12">
        <f>B34+4</f>
        <v>45355</v>
      </c>
      <c r="B39" s="13" t="str">
        <f t="shared" si="6"/>
        <v>MON</v>
      </c>
      <c r="C39" s="71"/>
      <c r="D39" s="63"/>
      <c r="E39" s="63"/>
      <c r="F39" s="63"/>
      <c r="G39" s="63"/>
      <c r="H39" s="14"/>
      <c r="I39" s="21"/>
      <c r="J39" s="16"/>
      <c r="K39" s="17"/>
      <c r="L39" s="21"/>
      <c r="M39" s="29"/>
      <c r="N39" s="17"/>
      <c r="O39" s="16"/>
      <c r="P39" s="17"/>
    </row>
    <row r="40" spans="1:16" ht="22.5" customHeight="1">
      <c r="A40" s="12">
        <f>B34+5</f>
        <v>45356</v>
      </c>
      <c r="B40" s="13" t="str">
        <f t="shared" si="6"/>
        <v>TUE</v>
      </c>
      <c r="C40" s="69"/>
      <c r="D40" s="63"/>
      <c r="E40" s="63"/>
      <c r="F40" s="63"/>
      <c r="G40" s="63"/>
      <c r="H40" s="14"/>
      <c r="I40" s="15"/>
      <c r="J40" s="16"/>
      <c r="K40" s="17"/>
      <c r="L40" s="20"/>
      <c r="M40" s="29"/>
      <c r="N40" s="17"/>
      <c r="O40" s="16"/>
      <c r="P40" s="17"/>
    </row>
    <row r="41" spans="1:16" ht="22.5" customHeight="1">
      <c r="A41" s="12">
        <f>B34+6</f>
        <v>45357</v>
      </c>
      <c r="B41" s="13" t="str">
        <f t="shared" si="6"/>
        <v>WED</v>
      </c>
      <c r="C41" s="69"/>
      <c r="D41" s="63"/>
      <c r="E41" s="63"/>
      <c r="F41" s="63"/>
      <c r="G41" s="63"/>
      <c r="H41" s="14"/>
      <c r="I41" s="15"/>
      <c r="J41" s="16"/>
      <c r="K41" s="17"/>
      <c r="L41" s="18"/>
      <c r="M41" s="29"/>
      <c r="N41" s="17"/>
      <c r="O41" s="23"/>
      <c r="P41" s="17"/>
    </row>
    <row r="42" spans="1:16" ht="15" customHeight="1">
      <c r="A42" s="12"/>
      <c r="B42" s="7"/>
      <c r="C42" s="65"/>
      <c r="D42" s="63"/>
      <c r="E42" s="63"/>
      <c r="F42" s="63"/>
      <c r="G42" s="63"/>
      <c r="H42" s="26"/>
      <c r="I42" s="27"/>
      <c r="J42" s="30">
        <f>SUM(J3:J41)</f>
        <v>0</v>
      </c>
      <c r="K42" s="31"/>
      <c r="L42" s="28"/>
      <c r="M42" s="30">
        <f>SUM(M3:M41)</f>
        <v>135</v>
      </c>
      <c r="N42" s="31"/>
      <c r="O42" s="30">
        <f>SUM(O3:O41)</f>
        <v>135</v>
      </c>
      <c r="P42" s="31"/>
    </row>
  </sheetData>
  <mergeCells count="37">
    <mergeCell ref="C30:G30"/>
    <mergeCell ref="C31:G31"/>
    <mergeCell ref="C32:G32"/>
    <mergeCell ref="C41:G41"/>
    <mergeCell ref="C42:G42"/>
    <mergeCell ref="C33:G33"/>
    <mergeCell ref="C35:G35"/>
    <mergeCell ref="C36:G36"/>
    <mergeCell ref="C37:G37"/>
    <mergeCell ref="C38:G38"/>
    <mergeCell ref="C39:G39"/>
    <mergeCell ref="C40:G40"/>
    <mergeCell ref="C24:G24"/>
    <mergeCell ref="C25:G25"/>
    <mergeCell ref="C27:G27"/>
    <mergeCell ref="C28:G28"/>
    <mergeCell ref="C29:G29"/>
    <mergeCell ref="C19:G19"/>
    <mergeCell ref="C20:G20"/>
    <mergeCell ref="C21:G21"/>
    <mergeCell ref="C22:G22"/>
    <mergeCell ref="C23:G23"/>
    <mergeCell ref="C13:G13"/>
    <mergeCell ref="C14:G14"/>
    <mergeCell ref="C15:G15"/>
    <mergeCell ref="C16:G16"/>
    <mergeCell ref="C17:G17"/>
    <mergeCell ref="C7:G7"/>
    <mergeCell ref="C8:G8"/>
    <mergeCell ref="C9:G9"/>
    <mergeCell ref="C11:G11"/>
    <mergeCell ref="C12:G12"/>
    <mergeCell ref="N1:P1"/>
    <mergeCell ref="C3:G3"/>
    <mergeCell ref="C4:G4"/>
    <mergeCell ref="C5:G5"/>
    <mergeCell ref="C6:G6"/>
  </mergeCells>
  <conditionalFormatting sqref="C3:G42 I3:J4 L3:M4 O3:O4">
    <cfRule type="expression" dxfId="31" priority="1">
      <formula>#REF!="SUN"</formula>
    </cfRule>
  </conditionalFormatting>
  <conditionalFormatting sqref="C3:G42 I3:J4 L3:M4 O3:O4">
    <cfRule type="expression" dxfId="30" priority="2">
      <formula>#REF!="FRI"</formula>
    </cfRule>
  </conditionalFormatting>
  <conditionalFormatting sqref="C3:G42 I3:J4 L3:M4 O3:O4">
    <cfRule type="expression" dxfId="29" priority="3">
      <formula>#REF!="WED"</formula>
    </cfRule>
  </conditionalFormatting>
  <conditionalFormatting sqref="C3:G42 I3:J4 L3:M4 O3:O4">
    <cfRule type="expression" dxfId="28" priority="4">
      <formula>#REF!="MON"</formula>
    </cfRule>
  </conditionalFormatting>
  <conditionalFormatting sqref="F1:F42 B2 C2:E42 G2:G42 I2:J42 L2:M42 O2:O42 B10 B18 B26 B34">
    <cfRule type="expression" dxfId="27" priority="5">
      <formula>$B:$B="SUN"</formula>
    </cfRule>
  </conditionalFormatting>
  <conditionalFormatting sqref="F1:F42 B2 C2:E42 G2:G42 I2:J42 L2:M42 O2:O42 B10 B18 B26 B34">
    <cfRule type="expression" dxfId="26" priority="6">
      <formula>$B:$B="FRI"</formula>
    </cfRule>
  </conditionalFormatting>
  <conditionalFormatting sqref="F1:F42 B2 C2:E42 G2:G42 I2:J42 L2:M42 O2:O42 B10 B18 B26 B34">
    <cfRule type="expression" dxfId="25" priority="7">
      <formula>$B:$B="WED"</formula>
    </cfRule>
  </conditionalFormatting>
  <conditionalFormatting sqref="F1:F42 B2 C2:E42 G2:G42 I2:J42 L2:M42 O2:O42 B10 B18 B26 B34">
    <cfRule type="expression" dxfId="24" priority="8">
      <formula>$B:$B="MON"</formula>
    </cfRule>
  </conditionalFormatting>
  <dataValidations count="2">
    <dataValidation type="list" allowBlank="1" showErrorMessage="1" sqref="L3:L9 L11:L17 L19:L41" xr:uid="{00000000-0002-0000-0200-000000000000}">
      <formula1>Projects</formula1>
    </dataValidation>
    <dataValidation type="list" allowBlank="1" sqref="I3:I9 I11:I17 I19:I25 I27:I33 I35:I41" xr:uid="{00000000-0002-0000-0200-000001000000}">
      <formula1>Projects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34"/>
  <sheetViews>
    <sheetView workbookViewId="0"/>
  </sheetViews>
  <sheetFormatPr baseColWidth="10" defaultColWidth="12.6640625" defaultRowHeight="15.75" customHeight="1"/>
  <cols>
    <col min="1" max="1" width="6.6640625" customWidth="1"/>
    <col min="2" max="2" width="8.1640625" customWidth="1"/>
    <col min="3" max="3" width="14.1640625" customWidth="1"/>
    <col min="4" max="7" width="18.83203125" customWidth="1"/>
    <col min="8" max="8" width="2.6640625" hidden="1" customWidth="1"/>
    <col min="9" max="9" width="10.1640625" hidden="1" customWidth="1"/>
    <col min="10" max="10" width="3.83203125" hidden="1" customWidth="1"/>
    <col min="11" max="11" width="2.6640625" customWidth="1"/>
    <col min="12" max="12" width="10.1640625" customWidth="1"/>
    <col min="13" max="13" width="3.83203125" customWidth="1"/>
    <col min="14" max="14" width="2.6640625" customWidth="1"/>
    <col min="15" max="15" width="3.83203125" customWidth="1"/>
    <col min="16" max="16" width="3.1640625" customWidth="1"/>
  </cols>
  <sheetData>
    <row r="1" spans="1:16" ht="58.5" customHeight="1">
      <c r="A1" s="1"/>
      <c r="B1" s="2"/>
      <c r="C1" s="2"/>
      <c r="D1" s="2"/>
      <c r="E1" s="2"/>
      <c r="F1" s="3"/>
      <c r="G1" s="4">
        <f>Payments!F1</f>
        <v>200</v>
      </c>
      <c r="H1" s="5" t="s">
        <v>0</v>
      </c>
      <c r="I1" s="4">
        <f>J34*G1</f>
        <v>0</v>
      </c>
      <c r="J1" s="6"/>
      <c r="K1" s="6"/>
      <c r="L1" s="4"/>
      <c r="M1" s="6"/>
      <c r="N1" s="62"/>
      <c r="O1" s="63"/>
      <c r="P1" s="63"/>
    </row>
    <row r="2" spans="1:16" ht="22.5" customHeight="1">
      <c r="A2" s="7" t="s">
        <v>1</v>
      </c>
      <c r="B2" s="36">
        <v>45355</v>
      </c>
      <c r="C2" s="9"/>
      <c r="D2" s="9"/>
      <c r="E2" s="10"/>
      <c r="F2" s="10"/>
      <c r="G2" s="7"/>
      <c r="H2" s="11"/>
      <c r="I2" s="7" t="s">
        <v>2</v>
      </c>
      <c r="J2" s="7" t="s">
        <v>3</v>
      </c>
      <c r="K2" s="11"/>
      <c r="L2" s="7" t="s">
        <v>2</v>
      </c>
      <c r="M2" s="7" t="s">
        <v>3</v>
      </c>
      <c r="N2" s="11"/>
      <c r="O2" s="7" t="s">
        <v>3</v>
      </c>
      <c r="P2" s="11"/>
    </row>
    <row r="3" spans="1:16" ht="22.5" customHeight="1">
      <c r="A3" s="12">
        <f>B2</f>
        <v>45355</v>
      </c>
      <c r="B3" s="13" t="str">
        <f t="shared" ref="B3:B9" si="0">UPPER(TEXT(A3, "DDD"))</f>
        <v>MON</v>
      </c>
      <c r="C3" s="64"/>
      <c r="D3" s="63"/>
      <c r="E3" s="63"/>
      <c r="F3" s="63"/>
      <c r="G3" s="63"/>
      <c r="H3" s="14"/>
      <c r="I3" s="15"/>
      <c r="J3" s="16"/>
      <c r="K3" s="17"/>
      <c r="L3" s="18"/>
      <c r="M3" s="16"/>
      <c r="N3" s="17"/>
      <c r="O3" s="19">
        <v>0</v>
      </c>
      <c r="P3" s="17"/>
    </row>
    <row r="4" spans="1:16" ht="22.5" customHeight="1">
      <c r="A4" s="12">
        <f>B2+1</f>
        <v>45356</v>
      </c>
      <c r="B4" s="13" t="str">
        <f t="shared" si="0"/>
        <v>TUE</v>
      </c>
      <c r="C4" s="65"/>
      <c r="D4" s="63"/>
      <c r="E4" s="63"/>
      <c r="F4" s="63"/>
      <c r="G4" s="63"/>
      <c r="H4" s="14"/>
      <c r="I4" s="15"/>
      <c r="J4" s="16"/>
      <c r="K4" s="17"/>
      <c r="L4" s="18"/>
      <c r="M4" s="16"/>
      <c r="N4" s="17"/>
      <c r="O4" s="19">
        <v>0</v>
      </c>
      <c r="P4" s="17"/>
    </row>
    <row r="5" spans="1:16" ht="22.5" customHeight="1">
      <c r="A5" s="12">
        <f>B2+2</f>
        <v>45357</v>
      </c>
      <c r="B5" s="22" t="str">
        <f t="shared" si="0"/>
        <v>WED</v>
      </c>
      <c r="C5" s="66"/>
      <c r="D5" s="63"/>
      <c r="E5" s="63"/>
      <c r="F5" s="63"/>
      <c r="G5" s="63"/>
      <c r="H5" s="14"/>
      <c r="I5" s="21"/>
      <c r="J5" s="16"/>
      <c r="K5" s="17"/>
      <c r="L5" s="18"/>
      <c r="M5" s="16"/>
      <c r="N5" s="17"/>
      <c r="O5" s="19">
        <v>0</v>
      </c>
      <c r="P5" s="17"/>
    </row>
    <row r="6" spans="1:16" ht="22.5" customHeight="1">
      <c r="A6" s="12">
        <f>B2+3</f>
        <v>45358</v>
      </c>
      <c r="B6" s="22" t="str">
        <f t="shared" si="0"/>
        <v>THU</v>
      </c>
      <c r="C6" s="67"/>
      <c r="D6" s="63"/>
      <c r="E6" s="63"/>
      <c r="F6" s="63"/>
      <c r="G6" s="63"/>
      <c r="H6" s="14"/>
      <c r="I6" s="15"/>
      <c r="J6" s="16"/>
      <c r="K6" s="17"/>
      <c r="L6" s="18"/>
      <c r="M6" s="16"/>
      <c r="N6" s="17"/>
      <c r="O6" s="19">
        <v>0</v>
      </c>
      <c r="P6" s="17"/>
    </row>
    <row r="7" spans="1:16" ht="22.5" customHeight="1">
      <c r="A7" s="12">
        <f>B2+4</f>
        <v>45359</v>
      </c>
      <c r="B7" s="13" t="str">
        <f t="shared" si="0"/>
        <v>FRI</v>
      </c>
      <c r="C7" s="67"/>
      <c r="D7" s="63"/>
      <c r="E7" s="63"/>
      <c r="F7" s="63"/>
      <c r="G7" s="63"/>
      <c r="H7" s="14"/>
      <c r="I7" s="21"/>
      <c r="J7" s="16"/>
      <c r="K7" s="17"/>
      <c r="L7" s="18"/>
      <c r="M7" s="16"/>
      <c r="N7" s="17"/>
      <c r="O7" s="19">
        <v>0</v>
      </c>
      <c r="P7" s="17"/>
    </row>
    <row r="8" spans="1:16" ht="22.5" customHeight="1">
      <c r="A8" s="12">
        <f>B2+5</f>
        <v>45360</v>
      </c>
      <c r="B8" s="13" t="str">
        <f t="shared" si="0"/>
        <v>SAT</v>
      </c>
      <c r="C8" s="67"/>
      <c r="D8" s="63"/>
      <c r="E8" s="63"/>
      <c r="F8" s="63"/>
      <c r="G8" s="63"/>
      <c r="H8" s="14"/>
      <c r="I8" s="15"/>
      <c r="J8" s="16"/>
      <c r="K8" s="17"/>
      <c r="L8" s="18"/>
      <c r="M8" s="16"/>
      <c r="N8" s="17"/>
      <c r="O8" s="19">
        <v>0</v>
      </c>
      <c r="P8" s="17"/>
    </row>
    <row r="9" spans="1:16" ht="22.5" customHeight="1">
      <c r="A9" s="12">
        <f>B2+6</f>
        <v>45361</v>
      </c>
      <c r="B9" s="13" t="str">
        <f t="shared" si="0"/>
        <v>SUN</v>
      </c>
      <c r="C9" s="67"/>
      <c r="D9" s="63"/>
      <c r="E9" s="63"/>
      <c r="F9" s="63"/>
      <c r="G9" s="63"/>
      <c r="H9" s="14"/>
      <c r="I9" s="15"/>
      <c r="J9" s="16"/>
      <c r="K9" s="17"/>
      <c r="L9" s="18"/>
      <c r="M9" s="16"/>
      <c r="N9" s="17"/>
      <c r="O9" s="19">
        <v>0</v>
      </c>
      <c r="P9" s="17"/>
    </row>
    <row r="10" spans="1:16" ht="22.5" customHeight="1">
      <c r="A10" s="24" t="s">
        <v>1</v>
      </c>
      <c r="B10" s="25">
        <f>A9+1</f>
        <v>45362</v>
      </c>
      <c r="C10" s="67"/>
      <c r="D10" s="63"/>
      <c r="E10" s="63"/>
      <c r="F10" s="63"/>
      <c r="G10" s="63"/>
      <c r="H10" s="26"/>
      <c r="I10" s="27"/>
      <c r="J10" s="11"/>
      <c r="K10" s="26"/>
      <c r="L10" s="18"/>
      <c r="M10" s="16"/>
      <c r="N10" s="26"/>
      <c r="O10" s="19">
        <v>0</v>
      </c>
      <c r="P10" s="26"/>
    </row>
    <row r="11" spans="1:16" ht="22.5" customHeight="1">
      <c r="A11" s="12">
        <f>B10</f>
        <v>45362</v>
      </c>
      <c r="B11" s="13" t="str">
        <f t="shared" ref="B11:B17" si="1">UPPER(TEXT(A11, "DDD"))</f>
        <v>MON</v>
      </c>
      <c r="C11" s="67"/>
      <c r="D11" s="63"/>
      <c r="E11" s="63"/>
      <c r="F11" s="63"/>
      <c r="G11" s="63"/>
      <c r="H11" s="14"/>
      <c r="I11" s="15"/>
      <c r="J11" s="16"/>
      <c r="K11" s="17"/>
      <c r="L11" s="18"/>
      <c r="M11" s="16"/>
      <c r="N11" s="17"/>
      <c r="O11" s="19">
        <v>0</v>
      </c>
      <c r="P11" s="17"/>
    </row>
    <row r="12" spans="1:16" ht="22.5" customHeight="1">
      <c r="A12" s="12">
        <f>B10+1</f>
        <v>45363</v>
      </c>
      <c r="B12" s="13" t="str">
        <f t="shared" si="1"/>
        <v>TUE</v>
      </c>
      <c r="C12" s="67"/>
      <c r="D12" s="63"/>
      <c r="E12" s="63"/>
      <c r="F12" s="63"/>
      <c r="G12" s="63"/>
      <c r="H12" s="14"/>
      <c r="I12" s="15"/>
      <c r="J12" s="16"/>
      <c r="K12" s="17"/>
      <c r="L12" s="18"/>
      <c r="M12" s="16"/>
      <c r="N12" s="17"/>
      <c r="O12" s="19">
        <v>0</v>
      </c>
      <c r="P12" s="17"/>
    </row>
    <row r="13" spans="1:16" ht="22.5" customHeight="1">
      <c r="A13" s="12">
        <f>B10+2</f>
        <v>45364</v>
      </c>
      <c r="B13" s="22" t="str">
        <f t="shared" si="1"/>
        <v>WED</v>
      </c>
      <c r="C13" s="67"/>
      <c r="D13" s="63"/>
      <c r="E13" s="63"/>
      <c r="F13" s="63"/>
      <c r="G13" s="63"/>
      <c r="H13" s="14"/>
      <c r="I13" s="21"/>
      <c r="J13" s="16"/>
      <c r="K13" s="17"/>
      <c r="L13" s="18"/>
      <c r="M13" s="16"/>
      <c r="N13" s="17"/>
      <c r="O13" s="19">
        <v>0</v>
      </c>
      <c r="P13" s="17"/>
    </row>
    <row r="14" spans="1:16" ht="22.5" customHeight="1">
      <c r="A14" s="12">
        <f>B10+3</f>
        <v>45365</v>
      </c>
      <c r="B14" s="22" t="str">
        <f t="shared" si="1"/>
        <v>THU</v>
      </c>
      <c r="C14" s="69"/>
      <c r="D14" s="63"/>
      <c r="E14" s="63"/>
      <c r="F14" s="63"/>
      <c r="G14" s="63"/>
      <c r="H14" s="14"/>
      <c r="I14" s="15"/>
      <c r="J14" s="16"/>
      <c r="K14" s="17"/>
      <c r="L14" s="18"/>
      <c r="M14" s="16"/>
      <c r="N14" s="17"/>
      <c r="O14" s="19">
        <v>0</v>
      </c>
      <c r="P14" s="17"/>
    </row>
    <row r="15" spans="1:16" ht="22.5" customHeight="1">
      <c r="A15" s="12">
        <f>B10+4</f>
        <v>45366</v>
      </c>
      <c r="B15" s="13" t="str">
        <f t="shared" si="1"/>
        <v>FRI</v>
      </c>
      <c r="C15" s="64"/>
      <c r="D15" s="63"/>
      <c r="E15" s="63"/>
      <c r="F15" s="63"/>
      <c r="G15" s="63"/>
      <c r="H15" s="14"/>
      <c r="I15" s="21"/>
      <c r="J15" s="16"/>
      <c r="K15" s="17"/>
      <c r="L15" s="18"/>
      <c r="M15" s="16"/>
      <c r="N15" s="17"/>
      <c r="O15" s="19">
        <v>0</v>
      </c>
      <c r="P15" s="17"/>
    </row>
    <row r="16" spans="1:16" ht="22.5" customHeight="1">
      <c r="A16" s="12">
        <f>B10+5</f>
        <v>45367</v>
      </c>
      <c r="B16" s="13" t="str">
        <f t="shared" si="1"/>
        <v>SAT</v>
      </c>
      <c r="C16" s="69"/>
      <c r="D16" s="63"/>
      <c r="E16" s="63"/>
      <c r="F16" s="63"/>
      <c r="G16" s="63"/>
      <c r="H16" s="14"/>
      <c r="I16" s="15"/>
      <c r="J16" s="16"/>
      <c r="K16" s="17"/>
      <c r="L16" s="18"/>
      <c r="M16" s="16"/>
      <c r="N16" s="17"/>
      <c r="O16" s="19">
        <v>0</v>
      </c>
      <c r="P16" s="17"/>
    </row>
    <row r="17" spans="1:16" ht="22.5" customHeight="1">
      <c r="A17" s="12">
        <f>B10+6</f>
        <v>45368</v>
      </c>
      <c r="B17" s="13" t="str">
        <f t="shared" si="1"/>
        <v>SUN</v>
      </c>
      <c r="C17" s="69" t="s">
        <v>42</v>
      </c>
      <c r="D17" s="63"/>
      <c r="E17" s="63"/>
      <c r="F17" s="63"/>
      <c r="G17" s="63"/>
      <c r="H17" s="14"/>
      <c r="I17" s="15"/>
      <c r="J17" s="16"/>
      <c r="K17" s="17"/>
      <c r="L17" s="18"/>
      <c r="M17" s="16">
        <v>4</v>
      </c>
      <c r="N17" s="17"/>
      <c r="O17" s="19">
        <v>4</v>
      </c>
      <c r="P17" s="17"/>
    </row>
    <row r="18" spans="1:16" ht="22.5" customHeight="1">
      <c r="A18" s="24" t="s">
        <v>1</v>
      </c>
      <c r="B18" s="25">
        <f>A17+1</f>
        <v>45369</v>
      </c>
      <c r="C18" s="32"/>
      <c r="D18" s="32"/>
      <c r="E18" s="10"/>
      <c r="F18" s="10"/>
      <c r="G18" s="10"/>
      <c r="H18" s="26"/>
      <c r="I18" s="27"/>
      <c r="J18" s="29"/>
      <c r="K18" s="26"/>
      <c r="L18" s="18"/>
      <c r="M18" s="29"/>
      <c r="N18" s="26"/>
      <c r="O18" s="19">
        <v>0</v>
      </c>
      <c r="P18" s="26"/>
    </row>
    <row r="19" spans="1:16" ht="22.5" customHeight="1">
      <c r="A19" s="12">
        <f>B18</f>
        <v>45369</v>
      </c>
      <c r="B19" s="13" t="str">
        <f t="shared" ref="B19:B25" si="2">UPPER(TEXT(A19, "DDD"))</f>
        <v>MON</v>
      </c>
      <c r="C19" s="70" t="s">
        <v>43</v>
      </c>
      <c r="D19" s="63"/>
      <c r="E19" s="63"/>
      <c r="F19" s="63"/>
      <c r="G19" s="63"/>
      <c r="H19" s="14"/>
      <c r="I19" s="15"/>
      <c r="J19" s="16"/>
      <c r="K19" s="17"/>
      <c r="L19" s="18"/>
      <c r="M19" s="29">
        <v>3</v>
      </c>
      <c r="N19" s="17"/>
      <c r="O19" s="19">
        <v>3</v>
      </c>
      <c r="P19" s="17"/>
    </row>
    <row r="20" spans="1:16" ht="22.5" customHeight="1">
      <c r="A20" s="12">
        <f>B18+1</f>
        <v>45370</v>
      </c>
      <c r="B20" s="13" t="str">
        <f t="shared" si="2"/>
        <v>TUE</v>
      </c>
      <c r="C20" s="73"/>
      <c r="D20" s="63"/>
      <c r="E20" s="63"/>
      <c r="F20" s="63"/>
      <c r="G20" s="63"/>
      <c r="H20" s="14"/>
      <c r="I20" s="15"/>
      <c r="J20" s="16"/>
      <c r="K20" s="17"/>
      <c r="L20" s="18"/>
      <c r="M20" s="29"/>
      <c r="N20" s="17"/>
      <c r="O20" s="19">
        <v>0</v>
      </c>
      <c r="P20" s="17"/>
    </row>
    <row r="21" spans="1:16" ht="22.5" customHeight="1">
      <c r="A21" s="12">
        <f>B18+2</f>
        <v>45371</v>
      </c>
      <c r="B21" s="22" t="str">
        <f t="shared" si="2"/>
        <v>WED</v>
      </c>
      <c r="C21" s="73"/>
      <c r="D21" s="63"/>
      <c r="E21" s="63"/>
      <c r="F21" s="63"/>
      <c r="G21" s="63"/>
      <c r="H21" s="14"/>
      <c r="I21" s="21"/>
      <c r="J21" s="16"/>
      <c r="K21" s="17"/>
      <c r="M21" s="29"/>
      <c r="N21" s="17"/>
      <c r="O21" s="19">
        <v>0</v>
      </c>
      <c r="P21" s="17"/>
    </row>
    <row r="22" spans="1:16" ht="22.5" customHeight="1">
      <c r="A22" s="12">
        <f>B18+3</f>
        <v>45372</v>
      </c>
      <c r="B22" s="22" t="str">
        <f t="shared" si="2"/>
        <v>THU</v>
      </c>
      <c r="C22" s="73" t="s">
        <v>44</v>
      </c>
      <c r="D22" s="63"/>
      <c r="E22" s="63"/>
      <c r="F22" s="63"/>
      <c r="G22" s="63"/>
      <c r="H22" s="14"/>
      <c r="I22" s="15"/>
      <c r="J22" s="16"/>
      <c r="K22" s="17"/>
      <c r="L22" s="18"/>
      <c r="M22" s="29">
        <v>5</v>
      </c>
      <c r="N22" s="17"/>
      <c r="O22" s="19">
        <v>5</v>
      </c>
      <c r="P22" s="17"/>
    </row>
    <row r="23" spans="1:16" ht="22.5" customHeight="1">
      <c r="A23" s="12">
        <f>B18+4</f>
        <v>45373</v>
      </c>
      <c r="B23" s="13" t="str">
        <f t="shared" si="2"/>
        <v>FRI</v>
      </c>
      <c r="C23" s="73" t="s">
        <v>45</v>
      </c>
      <c r="D23" s="63"/>
      <c r="E23" s="63"/>
      <c r="F23" s="63"/>
      <c r="G23" s="63"/>
      <c r="H23" s="14"/>
      <c r="I23" s="21"/>
      <c r="J23" s="16"/>
      <c r="K23" s="17"/>
      <c r="L23" s="18"/>
      <c r="M23" s="29">
        <v>10</v>
      </c>
      <c r="N23" s="17"/>
      <c r="O23" s="19">
        <v>10</v>
      </c>
      <c r="P23" s="17"/>
    </row>
    <row r="24" spans="1:16" ht="22.5" customHeight="1">
      <c r="A24" s="12">
        <f>B18+5</f>
        <v>45374</v>
      </c>
      <c r="B24" s="13" t="str">
        <f t="shared" si="2"/>
        <v>SAT</v>
      </c>
      <c r="C24" s="73" t="s">
        <v>46</v>
      </c>
      <c r="D24" s="63"/>
      <c r="E24" s="63"/>
      <c r="F24" s="63"/>
      <c r="G24" s="63"/>
      <c r="H24" s="14"/>
      <c r="I24" s="15"/>
      <c r="J24" s="16"/>
      <c r="K24" s="17"/>
      <c r="L24" s="18"/>
      <c r="M24" s="29">
        <v>8</v>
      </c>
      <c r="N24" s="17"/>
      <c r="O24" s="19">
        <v>8</v>
      </c>
      <c r="P24" s="17"/>
    </row>
    <row r="25" spans="1:16" ht="22.5" customHeight="1">
      <c r="A25" s="12">
        <f>B18+6</f>
        <v>45375</v>
      </c>
      <c r="B25" s="13" t="str">
        <f t="shared" si="2"/>
        <v>SUN</v>
      </c>
      <c r="C25" s="73" t="s">
        <v>47</v>
      </c>
      <c r="D25" s="63"/>
      <c r="E25" s="63"/>
      <c r="F25" s="63"/>
      <c r="G25" s="63"/>
      <c r="H25" s="14"/>
      <c r="I25" s="15"/>
      <c r="J25" s="16"/>
      <c r="K25" s="17"/>
      <c r="L25" s="18"/>
      <c r="M25" s="29">
        <v>8</v>
      </c>
      <c r="N25" s="17"/>
      <c r="O25" s="19">
        <v>8</v>
      </c>
      <c r="P25" s="17"/>
    </row>
    <row r="26" spans="1:16" ht="22.5" customHeight="1">
      <c r="A26" s="24" t="s">
        <v>1</v>
      </c>
      <c r="B26" s="25">
        <f>A25+1</f>
        <v>45376</v>
      </c>
      <c r="C26" s="32"/>
      <c r="D26" s="32"/>
      <c r="E26" s="10"/>
      <c r="F26" s="10"/>
      <c r="G26" s="10"/>
      <c r="H26" s="26"/>
      <c r="I26" s="27"/>
      <c r="J26" s="29"/>
      <c r="K26" s="26"/>
      <c r="L26" s="18"/>
      <c r="M26" s="29"/>
      <c r="N26" s="26"/>
      <c r="O26" s="19">
        <v>0</v>
      </c>
      <c r="P26" s="26"/>
    </row>
    <row r="27" spans="1:16" ht="22.5" customHeight="1">
      <c r="A27" s="12">
        <f>B26</f>
        <v>45376</v>
      </c>
      <c r="B27" s="13" t="str">
        <f t="shared" ref="B27:B33" si="3">UPPER(TEXT(A27, "DDD"))</f>
        <v>MON</v>
      </c>
      <c r="C27" s="66" t="s">
        <v>48</v>
      </c>
      <c r="D27" s="63"/>
      <c r="E27" s="63"/>
      <c r="F27" s="63"/>
      <c r="G27" s="63"/>
      <c r="H27" s="14"/>
      <c r="I27" s="15"/>
      <c r="J27" s="16"/>
      <c r="K27" s="17"/>
      <c r="L27" s="18"/>
      <c r="M27" s="29">
        <v>10</v>
      </c>
      <c r="N27" s="17"/>
      <c r="O27" s="19">
        <v>10</v>
      </c>
      <c r="P27" s="17"/>
    </row>
    <row r="28" spans="1:16" ht="22.5" customHeight="1">
      <c r="A28" s="12">
        <f>B26+1</f>
        <v>45377</v>
      </c>
      <c r="B28" s="13" t="str">
        <f t="shared" si="3"/>
        <v>TUE</v>
      </c>
      <c r="C28" s="66" t="s">
        <v>49</v>
      </c>
      <c r="D28" s="63"/>
      <c r="E28" s="63"/>
      <c r="F28" s="63"/>
      <c r="G28" s="63"/>
      <c r="H28" s="14"/>
      <c r="I28" s="15"/>
      <c r="J28" s="16"/>
      <c r="K28" s="17"/>
      <c r="L28" s="18"/>
      <c r="M28" s="29">
        <v>10</v>
      </c>
      <c r="N28" s="17"/>
      <c r="O28" s="19">
        <v>10</v>
      </c>
      <c r="P28" s="17"/>
    </row>
    <row r="29" spans="1:16" ht="22.5" customHeight="1">
      <c r="A29" s="12">
        <f>B26+2</f>
        <v>45378</v>
      </c>
      <c r="B29" s="22" t="str">
        <f t="shared" si="3"/>
        <v>WED</v>
      </c>
      <c r="C29" s="66" t="s">
        <v>50</v>
      </c>
      <c r="D29" s="63"/>
      <c r="E29" s="63"/>
      <c r="F29" s="63"/>
      <c r="G29" s="63"/>
      <c r="H29" s="14"/>
      <c r="I29" s="21"/>
      <c r="J29" s="16"/>
      <c r="K29" s="17"/>
      <c r="L29" s="18"/>
      <c r="M29" s="29">
        <v>10</v>
      </c>
      <c r="N29" s="17"/>
      <c r="O29" s="19">
        <v>10</v>
      </c>
      <c r="P29" s="17"/>
    </row>
    <row r="30" spans="1:16" ht="22.5" customHeight="1">
      <c r="A30" s="12">
        <f>B26+3</f>
        <v>45379</v>
      </c>
      <c r="B30" s="22" t="str">
        <f t="shared" si="3"/>
        <v>THU</v>
      </c>
      <c r="C30" s="66" t="s">
        <v>51</v>
      </c>
      <c r="D30" s="63"/>
      <c r="E30" s="63"/>
      <c r="F30" s="63"/>
      <c r="G30" s="63"/>
      <c r="H30" s="14"/>
      <c r="I30" s="15"/>
      <c r="J30" s="16"/>
      <c r="K30" s="17"/>
      <c r="L30" s="18"/>
      <c r="M30" s="29">
        <v>10</v>
      </c>
      <c r="N30" s="17"/>
      <c r="O30" s="19">
        <v>10</v>
      </c>
      <c r="P30" s="17"/>
    </row>
    <row r="31" spans="1:16" ht="22.5" customHeight="1">
      <c r="A31" s="12">
        <f>B26+4</f>
        <v>45380</v>
      </c>
      <c r="B31" s="13" t="str">
        <f t="shared" si="3"/>
        <v>FRI</v>
      </c>
      <c r="C31" s="66" t="s">
        <v>52</v>
      </c>
      <c r="D31" s="63"/>
      <c r="E31" s="63"/>
      <c r="F31" s="63"/>
      <c r="G31" s="63"/>
      <c r="H31" s="14"/>
      <c r="I31" s="21"/>
      <c r="J31" s="16"/>
      <c r="K31" s="17"/>
      <c r="L31" s="18"/>
      <c r="M31" s="29">
        <v>10</v>
      </c>
      <c r="N31" s="17"/>
      <c r="O31" s="19">
        <v>10</v>
      </c>
      <c r="P31" s="17"/>
    </row>
    <row r="32" spans="1:16" ht="22.5" customHeight="1">
      <c r="A32" s="12">
        <f>B26+5</f>
        <v>45381</v>
      </c>
      <c r="B32" s="13" t="str">
        <f t="shared" si="3"/>
        <v>SAT</v>
      </c>
      <c r="C32" s="66" t="s">
        <v>53</v>
      </c>
      <c r="D32" s="63"/>
      <c r="E32" s="63"/>
      <c r="F32" s="63"/>
      <c r="G32" s="63"/>
      <c r="H32" s="14"/>
      <c r="I32" s="15"/>
      <c r="J32" s="16"/>
      <c r="K32" s="17"/>
      <c r="L32" s="18"/>
      <c r="M32" s="29">
        <v>10</v>
      </c>
      <c r="N32" s="17"/>
      <c r="O32" s="19">
        <v>10</v>
      </c>
      <c r="P32" s="17"/>
    </row>
    <row r="33" spans="1:16" ht="22.5" customHeight="1">
      <c r="A33" s="12">
        <f>B26+6</f>
        <v>45382</v>
      </c>
      <c r="B33" s="13" t="str">
        <f t="shared" si="3"/>
        <v>SUN</v>
      </c>
      <c r="C33" s="69" t="s">
        <v>54</v>
      </c>
      <c r="D33" s="63"/>
      <c r="E33" s="63"/>
      <c r="F33" s="63"/>
      <c r="G33" s="63"/>
      <c r="H33" s="14"/>
      <c r="I33" s="15"/>
      <c r="J33" s="16"/>
      <c r="K33" s="17"/>
      <c r="L33" s="18"/>
      <c r="M33" s="29">
        <v>10</v>
      </c>
      <c r="N33" s="17"/>
      <c r="O33" s="19">
        <v>10</v>
      </c>
      <c r="P33" s="17"/>
    </row>
    <row r="34" spans="1:16" ht="15" customHeight="1">
      <c r="A34" s="12"/>
      <c r="B34" s="7"/>
      <c r="C34" s="65"/>
      <c r="D34" s="63"/>
      <c r="E34" s="63"/>
      <c r="F34" s="63"/>
      <c r="G34" s="63"/>
      <c r="H34" s="26"/>
      <c r="I34" s="27"/>
      <c r="J34" s="30">
        <f>SUM(J3:J33)</f>
        <v>0</v>
      </c>
      <c r="K34" s="31"/>
      <c r="L34" s="28"/>
      <c r="M34" s="30">
        <f>SUM(M3:M33)</f>
        <v>108</v>
      </c>
      <c r="N34" s="31"/>
      <c r="O34" s="30">
        <f>SUM(O3:O33)</f>
        <v>108</v>
      </c>
      <c r="P34" s="31"/>
    </row>
  </sheetData>
  <mergeCells count="31">
    <mergeCell ref="C23:G23"/>
    <mergeCell ref="C32:G32"/>
    <mergeCell ref="C33:G33"/>
    <mergeCell ref="C34:G34"/>
    <mergeCell ref="C24:G24"/>
    <mergeCell ref="C25:G25"/>
    <mergeCell ref="C27:G27"/>
    <mergeCell ref="C28:G28"/>
    <mergeCell ref="C29:G29"/>
    <mergeCell ref="C30:G30"/>
    <mergeCell ref="C31:G31"/>
    <mergeCell ref="C17:G17"/>
    <mergeCell ref="C19:G19"/>
    <mergeCell ref="C20:G20"/>
    <mergeCell ref="C21:G21"/>
    <mergeCell ref="C22:G22"/>
    <mergeCell ref="C12:G12"/>
    <mergeCell ref="C13:G13"/>
    <mergeCell ref="C14:G14"/>
    <mergeCell ref="C15:G15"/>
    <mergeCell ref="C16:G16"/>
    <mergeCell ref="C7:G7"/>
    <mergeCell ref="C8:G8"/>
    <mergeCell ref="C9:G9"/>
    <mergeCell ref="C10:G10"/>
    <mergeCell ref="C11:G11"/>
    <mergeCell ref="N1:P1"/>
    <mergeCell ref="C3:G3"/>
    <mergeCell ref="C4:G4"/>
    <mergeCell ref="C5:G5"/>
    <mergeCell ref="C6:G6"/>
  </mergeCells>
  <conditionalFormatting sqref="C3:G34 I3:J4 L3:L31 M3:M12 O3:O33">
    <cfRule type="expression" dxfId="23" priority="1">
      <formula>#REF!="SUN"</formula>
    </cfRule>
  </conditionalFormatting>
  <conditionalFormatting sqref="C3:G34 I3:J4 L3:L31 M3:M12 O3:O33">
    <cfRule type="expression" dxfId="22" priority="2">
      <formula>#REF!="FRI"</formula>
    </cfRule>
  </conditionalFormatting>
  <conditionalFormatting sqref="C3:G34 I3:J4 L3:L31 M3:M12 O3:O33">
    <cfRule type="expression" dxfId="21" priority="3">
      <formula>#REF!="WED"</formula>
    </cfRule>
  </conditionalFormatting>
  <conditionalFormatting sqref="C3:G34 I3:J4 L3:L31 M3:M12 O3:O33">
    <cfRule type="expression" dxfId="20" priority="4">
      <formula>#REF!="MON"</formula>
    </cfRule>
  </conditionalFormatting>
  <conditionalFormatting sqref="F1:F34 B2 C2:E34 G2:G34 I2:J34 L2:M34 O2:O34 B10 B18 B26">
    <cfRule type="expression" dxfId="19" priority="5">
      <formula>$B:$B="SUN"</formula>
    </cfRule>
  </conditionalFormatting>
  <conditionalFormatting sqref="F1:F34 B2 C2:E34 G2:G34 I2:J34 L2:M34 O2:O34 B10 B18 B26">
    <cfRule type="expression" dxfId="18" priority="6">
      <formula>$B:$B="FRI"</formula>
    </cfRule>
  </conditionalFormatting>
  <conditionalFormatting sqref="F1:F34 B2 C2:E34 G2:G34 I2:J34 L2:M34 O2:O34 B10 B18 B26">
    <cfRule type="expression" dxfId="17" priority="7">
      <formula>$B:$B="WED"</formula>
    </cfRule>
  </conditionalFormatting>
  <conditionalFormatting sqref="F1:F34 B2 C2:E34 G2:G34 I2:J34 L2:M34 O2:O34 B10 B18 B26">
    <cfRule type="expression" dxfId="16" priority="8">
      <formula>$B:$B="MON"</formula>
    </cfRule>
  </conditionalFormatting>
  <dataValidations count="2">
    <dataValidation type="list" allowBlank="1" showErrorMessage="1" sqref="L3:L20 L22:L33" xr:uid="{00000000-0002-0000-0300-000000000000}">
      <formula1>Projects</formula1>
    </dataValidation>
    <dataValidation type="list" allowBlank="1" sqref="I3:I9 I11:I17 I19:I25 I27:I33" xr:uid="{00000000-0002-0000-0300-000001000000}">
      <formula1>Projects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37"/>
  <sheetViews>
    <sheetView workbookViewId="0"/>
  </sheetViews>
  <sheetFormatPr baseColWidth="10" defaultColWidth="12.6640625" defaultRowHeight="15.75" customHeight="1"/>
  <cols>
    <col min="1" max="1" width="6.6640625" customWidth="1"/>
    <col min="2" max="2" width="8.1640625" customWidth="1"/>
    <col min="3" max="3" width="14.1640625" customWidth="1"/>
    <col min="4" max="7" width="18.83203125" customWidth="1"/>
    <col min="8" max="8" width="2.6640625" hidden="1" customWidth="1"/>
    <col min="9" max="9" width="10.1640625" hidden="1" customWidth="1"/>
    <col min="10" max="10" width="3.83203125" hidden="1" customWidth="1"/>
    <col min="11" max="11" width="2.6640625" customWidth="1"/>
    <col min="12" max="12" width="10.1640625" customWidth="1"/>
    <col min="13" max="13" width="3.83203125" customWidth="1"/>
    <col min="14" max="14" width="2.6640625" customWidth="1"/>
    <col min="15" max="15" width="3.83203125" customWidth="1"/>
    <col min="16" max="16" width="3.1640625" customWidth="1"/>
  </cols>
  <sheetData>
    <row r="1" spans="1:16" ht="58.5" customHeight="1">
      <c r="A1" s="1"/>
      <c r="B1" s="2"/>
      <c r="C1" s="2"/>
      <c r="D1" s="2"/>
      <c r="E1" s="2"/>
      <c r="F1" s="3"/>
      <c r="G1" s="4">
        <f>Payments!F1</f>
        <v>200</v>
      </c>
      <c r="H1" s="5" t="s">
        <v>0</v>
      </c>
      <c r="I1" s="4">
        <f>J37*G1</f>
        <v>0</v>
      </c>
      <c r="J1" s="6"/>
      <c r="K1" s="6"/>
      <c r="L1" s="4"/>
      <c r="M1" s="6"/>
      <c r="N1" s="62"/>
      <c r="O1" s="63"/>
      <c r="P1" s="63"/>
    </row>
    <row r="2" spans="1:16" ht="22.5" customHeight="1">
      <c r="A2" s="7" t="s">
        <v>1</v>
      </c>
      <c r="B2" s="8">
        <v>45383</v>
      </c>
      <c r="C2" s="9"/>
      <c r="D2" s="9"/>
      <c r="E2" s="10"/>
      <c r="F2" s="10"/>
      <c r="G2" s="7"/>
      <c r="H2" s="11"/>
      <c r="I2" s="7" t="s">
        <v>2</v>
      </c>
      <c r="J2" s="7" t="s">
        <v>3</v>
      </c>
      <c r="K2" s="11"/>
      <c r="L2" s="7" t="s">
        <v>2</v>
      </c>
      <c r="M2" s="7" t="s">
        <v>3</v>
      </c>
      <c r="N2" s="11"/>
      <c r="O2" s="7" t="s">
        <v>3</v>
      </c>
      <c r="P2" s="11"/>
    </row>
    <row r="3" spans="1:16" ht="22.5" customHeight="1">
      <c r="A3" s="12">
        <f>B2</f>
        <v>45383</v>
      </c>
      <c r="B3" s="13" t="str">
        <f t="shared" ref="B3:B9" si="0">UPPER(TEXT(A3, "DDD"))</f>
        <v>MON</v>
      </c>
      <c r="C3" s="64" t="s">
        <v>55</v>
      </c>
      <c r="D3" s="63"/>
      <c r="E3" s="63"/>
      <c r="F3" s="63"/>
      <c r="G3" s="63"/>
      <c r="H3" s="14"/>
      <c r="I3" s="15"/>
      <c r="J3" s="16"/>
      <c r="K3" s="17"/>
      <c r="L3" s="18" t="s">
        <v>4</v>
      </c>
      <c r="M3" s="16">
        <v>10</v>
      </c>
      <c r="N3" s="17"/>
      <c r="O3" s="19">
        <v>10</v>
      </c>
      <c r="P3" s="17"/>
    </row>
    <row r="4" spans="1:16" ht="22.5" customHeight="1">
      <c r="A4" s="12">
        <f>B2+1</f>
        <v>45384</v>
      </c>
      <c r="B4" s="13" t="str">
        <f t="shared" si="0"/>
        <v>TUE</v>
      </c>
      <c r="C4" s="65" t="s">
        <v>56</v>
      </c>
      <c r="D4" s="63"/>
      <c r="E4" s="63"/>
      <c r="F4" s="63"/>
      <c r="G4" s="63"/>
      <c r="H4" s="14"/>
      <c r="I4" s="15"/>
      <c r="J4" s="16"/>
      <c r="K4" s="17"/>
      <c r="L4" s="18" t="s">
        <v>4</v>
      </c>
      <c r="M4" s="16">
        <v>2</v>
      </c>
      <c r="N4" s="17"/>
      <c r="O4" s="19">
        <v>2</v>
      </c>
      <c r="P4" s="17"/>
    </row>
    <row r="5" spans="1:16" ht="22.5" customHeight="1">
      <c r="A5" s="12">
        <f>B2+2</f>
        <v>45385</v>
      </c>
      <c r="B5" s="22" t="str">
        <f t="shared" si="0"/>
        <v>WED</v>
      </c>
      <c r="C5" s="66"/>
      <c r="D5" s="63"/>
      <c r="E5" s="63"/>
      <c r="F5" s="63"/>
      <c r="G5" s="63"/>
      <c r="H5" s="14"/>
      <c r="I5" s="21"/>
      <c r="J5" s="16"/>
      <c r="K5" s="17"/>
      <c r="L5" s="18"/>
      <c r="M5" s="16"/>
      <c r="N5" s="17"/>
      <c r="O5" s="19">
        <v>0</v>
      </c>
      <c r="P5" s="17"/>
    </row>
    <row r="6" spans="1:16" ht="22.5" customHeight="1">
      <c r="A6" s="12">
        <f>B2+3</f>
        <v>45386</v>
      </c>
      <c r="B6" s="22" t="str">
        <f t="shared" si="0"/>
        <v>THU</v>
      </c>
      <c r="C6" s="67" t="s">
        <v>57</v>
      </c>
      <c r="D6" s="63"/>
      <c r="E6" s="63"/>
      <c r="F6" s="63"/>
      <c r="G6" s="63"/>
      <c r="H6" s="14"/>
      <c r="I6" s="15"/>
      <c r="J6" s="16"/>
      <c r="K6" s="17"/>
      <c r="L6" s="18"/>
      <c r="M6" s="16">
        <v>6</v>
      </c>
      <c r="N6" s="17"/>
      <c r="O6" s="19">
        <v>6</v>
      </c>
      <c r="P6" s="17"/>
    </row>
    <row r="7" spans="1:16" ht="22.5" customHeight="1">
      <c r="A7" s="12">
        <f>B2+4</f>
        <v>45387</v>
      </c>
      <c r="B7" s="13" t="str">
        <f t="shared" si="0"/>
        <v>FRI</v>
      </c>
      <c r="C7" s="67" t="s">
        <v>58</v>
      </c>
      <c r="D7" s="63"/>
      <c r="E7" s="63"/>
      <c r="F7" s="63"/>
      <c r="G7" s="63"/>
      <c r="H7" s="14"/>
      <c r="I7" s="21"/>
      <c r="J7" s="16"/>
      <c r="K7" s="17"/>
      <c r="L7" s="18"/>
      <c r="M7" s="16">
        <v>10</v>
      </c>
      <c r="N7" s="17"/>
      <c r="O7" s="19">
        <v>10</v>
      </c>
      <c r="P7" s="17"/>
    </row>
    <row r="8" spans="1:16" ht="22.5" customHeight="1">
      <c r="A8" s="12">
        <f>B2+5</f>
        <v>45388</v>
      </c>
      <c r="B8" s="13" t="str">
        <f t="shared" si="0"/>
        <v>SAT</v>
      </c>
      <c r="C8" s="67" t="s">
        <v>59</v>
      </c>
      <c r="D8" s="63"/>
      <c r="E8" s="63"/>
      <c r="F8" s="63"/>
      <c r="G8" s="63"/>
      <c r="H8" s="14"/>
      <c r="I8" s="15"/>
      <c r="J8" s="16"/>
      <c r="K8" s="17"/>
      <c r="L8" s="18"/>
      <c r="M8" s="16">
        <v>10</v>
      </c>
      <c r="N8" s="17"/>
      <c r="O8" s="19">
        <v>10</v>
      </c>
      <c r="P8" s="17"/>
    </row>
    <row r="9" spans="1:16" ht="22.5" customHeight="1">
      <c r="A9" s="12">
        <f>B2+6</f>
        <v>45389</v>
      </c>
      <c r="B9" s="13" t="str">
        <f t="shared" si="0"/>
        <v>SUN</v>
      </c>
      <c r="C9" s="67"/>
      <c r="D9" s="63"/>
      <c r="E9" s="63"/>
      <c r="F9" s="63"/>
      <c r="G9" s="63"/>
      <c r="H9" s="14"/>
      <c r="I9" s="15"/>
      <c r="J9" s="16"/>
      <c r="K9" s="17"/>
      <c r="L9" s="18"/>
      <c r="M9" s="16"/>
      <c r="N9" s="17"/>
      <c r="O9" s="19"/>
      <c r="P9" s="17"/>
    </row>
    <row r="10" spans="1:16" ht="22.5" customHeight="1">
      <c r="A10" s="24" t="s">
        <v>1</v>
      </c>
      <c r="B10" s="25">
        <f>A9+1</f>
        <v>45390</v>
      </c>
      <c r="C10" s="67"/>
      <c r="D10" s="63"/>
      <c r="E10" s="63"/>
      <c r="F10" s="63"/>
      <c r="G10" s="63"/>
      <c r="H10" s="26"/>
      <c r="I10" s="27"/>
      <c r="J10" s="11"/>
      <c r="K10" s="26"/>
      <c r="L10" s="18"/>
      <c r="M10" s="16"/>
      <c r="N10" s="26"/>
      <c r="O10" s="19">
        <v>0</v>
      </c>
      <c r="P10" s="26"/>
    </row>
    <row r="11" spans="1:16" ht="22.5" customHeight="1">
      <c r="A11" s="12">
        <f>B10</f>
        <v>45390</v>
      </c>
      <c r="B11" s="13" t="str">
        <f t="shared" ref="B11:B17" si="1">UPPER(TEXT(A11, "DDD"))</f>
        <v>MON</v>
      </c>
      <c r="C11" s="67" t="s">
        <v>60</v>
      </c>
      <c r="D11" s="63"/>
      <c r="E11" s="63"/>
      <c r="F11" s="63"/>
      <c r="G11" s="63"/>
      <c r="H11" s="14"/>
      <c r="I11" s="15"/>
      <c r="J11" s="16"/>
      <c r="K11" s="17"/>
      <c r="L11" s="18"/>
      <c r="M11" s="16">
        <v>3</v>
      </c>
      <c r="N11" s="17"/>
      <c r="O11" s="19">
        <v>3</v>
      </c>
      <c r="P11" s="17"/>
    </row>
    <row r="12" spans="1:16" ht="22.5" customHeight="1">
      <c r="A12" s="12">
        <f>B10+1</f>
        <v>45391</v>
      </c>
      <c r="B12" s="13" t="str">
        <f t="shared" si="1"/>
        <v>TUE</v>
      </c>
      <c r="C12" s="67" t="s">
        <v>61</v>
      </c>
      <c r="D12" s="63"/>
      <c r="E12" s="63"/>
      <c r="F12" s="63"/>
      <c r="G12" s="63"/>
      <c r="H12" s="14"/>
      <c r="I12" s="15"/>
      <c r="J12" s="16"/>
      <c r="K12" s="17"/>
      <c r="L12" s="18"/>
      <c r="M12" s="16">
        <v>3</v>
      </c>
      <c r="N12" s="17"/>
      <c r="O12" s="19">
        <v>3</v>
      </c>
      <c r="P12" s="17"/>
    </row>
    <row r="13" spans="1:16" ht="22.5" customHeight="1">
      <c r="A13" s="12">
        <f>B10+2</f>
        <v>45392</v>
      </c>
      <c r="B13" s="22" t="str">
        <f t="shared" si="1"/>
        <v>WED</v>
      </c>
      <c r="C13" s="67" t="s">
        <v>62</v>
      </c>
      <c r="D13" s="63"/>
      <c r="E13" s="63"/>
      <c r="F13" s="63"/>
      <c r="G13" s="63"/>
      <c r="H13" s="14"/>
      <c r="I13" s="21"/>
      <c r="J13" s="16"/>
      <c r="K13" s="17"/>
      <c r="L13" s="18"/>
      <c r="M13" s="16">
        <v>3</v>
      </c>
      <c r="N13" s="17"/>
      <c r="O13" s="19">
        <v>3</v>
      </c>
      <c r="P13" s="17"/>
    </row>
    <row r="14" spans="1:16" ht="22.5" customHeight="1">
      <c r="A14" s="12">
        <f>B10+3</f>
        <v>45393</v>
      </c>
      <c r="B14" s="22" t="str">
        <f t="shared" si="1"/>
        <v>THU</v>
      </c>
      <c r="C14" s="69" t="s">
        <v>63</v>
      </c>
      <c r="D14" s="63"/>
      <c r="E14" s="63"/>
      <c r="F14" s="63"/>
      <c r="G14" s="63"/>
      <c r="H14" s="14"/>
      <c r="I14" s="15"/>
      <c r="J14" s="16"/>
      <c r="K14" s="17"/>
      <c r="L14" s="18"/>
      <c r="M14" s="16">
        <v>3</v>
      </c>
      <c r="N14" s="17"/>
      <c r="O14" s="19">
        <v>3</v>
      </c>
      <c r="P14" s="17"/>
    </row>
    <row r="15" spans="1:16" ht="22.5" customHeight="1">
      <c r="A15" s="12">
        <f>B10+4</f>
        <v>45394</v>
      </c>
      <c r="B15" s="13" t="str">
        <f t="shared" si="1"/>
        <v>FRI</v>
      </c>
      <c r="C15" s="64" t="s">
        <v>64</v>
      </c>
      <c r="D15" s="63"/>
      <c r="E15" s="63"/>
      <c r="F15" s="63"/>
      <c r="G15" s="63"/>
      <c r="H15" s="14"/>
      <c r="I15" s="21"/>
      <c r="J15" s="16"/>
      <c r="K15" s="17"/>
      <c r="L15" s="18"/>
      <c r="M15" s="16">
        <v>3</v>
      </c>
      <c r="N15" s="17"/>
      <c r="O15" s="19">
        <v>3</v>
      </c>
      <c r="P15" s="17"/>
    </row>
    <row r="16" spans="1:16" ht="22.5" customHeight="1">
      <c r="A16" s="12">
        <f>B10+5</f>
        <v>45395</v>
      </c>
      <c r="B16" s="13" t="str">
        <f t="shared" si="1"/>
        <v>SAT</v>
      </c>
      <c r="C16" s="69" t="s">
        <v>65</v>
      </c>
      <c r="D16" s="63"/>
      <c r="E16" s="63"/>
      <c r="F16" s="63"/>
      <c r="G16" s="63"/>
      <c r="H16" s="14"/>
      <c r="I16" s="15"/>
      <c r="J16" s="16"/>
      <c r="K16" s="17"/>
      <c r="L16" s="18"/>
      <c r="M16" s="16">
        <v>2</v>
      </c>
      <c r="N16" s="17"/>
      <c r="O16" s="19">
        <v>2</v>
      </c>
      <c r="P16" s="17"/>
    </row>
    <row r="17" spans="1:16" ht="22.5" customHeight="1">
      <c r="A17" s="12">
        <f>B10+6</f>
        <v>45396</v>
      </c>
      <c r="B17" s="13" t="str">
        <f t="shared" si="1"/>
        <v>SUN</v>
      </c>
      <c r="C17" s="69"/>
      <c r="D17" s="63"/>
      <c r="E17" s="63"/>
      <c r="F17" s="63"/>
      <c r="G17" s="63"/>
      <c r="H17" s="14"/>
      <c r="I17" s="15"/>
      <c r="J17" s="16"/>
      <c r="K17" s="17"/>
      <c r="L17" s="18"/>
      <c r="M17" s="16"/>
      <c r="N17" s="17"/>
      <c r="O17" s="19">
        <v>0</v>
      </c>
      <c r="P17" s="17"/>
    </row>
    <row r="18" spans="1:16" ht="22.5" customHeight="1">
      <c r="A18" s="24" t="s">
        <v>1</v>
      </c>
      <c r="B18" s="25">
        <f>A17+1</f>
        <v>45397</v>
      </c>
      <c r="C18" s="32"/>
      <c r="D18" s="32"/>
      <c r="E18" s="10"/>
      <c r="F18" s="10"/>
      <c r="G18" s="10"/>
      <c r="H18" s="26"/>
      <c r="I18" s="27"/>
      <c r="J18" s="29"/>
      <c r="K18" s="26"/>
      <c r="L18" s="18"/>
      <c r="M18" s="16"/>
      <c r="N18" s="26"/>
      <c r="O18" s="19">
        <v>0</v>
      </c>
      <c r="P18" s="26"/>
    </row>
    <row r="19" spans="1:16" ht="22.5" customHeight="1">
      <c r="A19" s="12">
        <f>B18</f>
        <v>45397</v>
      </c>
      <c r="B19" s="13" t="str">
        <f t="shared" ref="B19:B25" si="2">UPPER(TEXT(A19, "DDD"))</f>
        <v>MON</v>
      </c>
      <c r="C19" s="70" t="s">
        <v>66</v>
      </c>
      <c r="D19" s="63"/>
      <c r="E19" s="63"/>
      <c r="F19" s="63"/>
      <c r="G19" s="63"/>
      <c r="H19" s="14"/>
      <c r="I19" s="15"/>
      <c r="J19" s="16"/>
      <c r="K19" s="17"/>
      <c r="L19" s="18"/>
      <c r="M19" s="16">
        <v>3</v>
      </c>
      <c r="N19" s="17"/>
      <c r="O19" s="19">
        <v>3</v>
      </c>
      <c r="P19" s="17"/>
    </row>
    <row r="20" spans="1:16" ht="22.5" customHeight="1">
      <c r="A20" s="12">
        <f>B18+1</f>
        <v>45398</v>
      </c>
      <c r="B20" s="13" t="str">
        <f t="shared" si="2"/>
        <v>TUE</v>
      </c>
      <c r="C20" s="73" t="s">
        <v>67</v>
      </c>
      <c r="D20" s="63"/>
      <c r="E20" s="63"/>
      <c r="F20" s="63"/>
      <c r="G20" s="63"/>
      <c r="H20" s="14"/>
      <c r="I20" s="15"/>
      <c r="J20" s="16"/>
      <c r="K20" s="17"/>
      <c r="L20" s="18"/>
      <c r="M20" s="16">
        <v>2</v>
      </c>
      <c r="N20" s="17"/>
      <c r="O20" s="19">
        <v>2</v>
      </c>
      <c r="P20" s="17"/>
    </row>
    <row r="21" spans="1:16" ht="22.5" customHeight="1">
      <c r="A21" s="12">
        <f>B18+2</f>
        <v>45399</v>
      </c>
      <c r="B21" s="22" t="str">
        <f t="shared" si="2"/>
        <v>WED</v>
      </c>
      <c r="C21" s="73"/>
      <c r="D21" s="63"/>
      <c r="E21" s="63"/>
      <c r="F21" s="63"/>
      <c r="G21" s="63"/>
      <c r="H21" s="14"/>
      <c r="I21" s="21"/>
      <c r="J21" s="16"/>
      <c r="K21" s="17"/>
      <c r="M21" s="16"/>
      <c r="N21" s="17"/>
      <c r="O21" s="19">
        <v>0</v>
      </c>
      <c r="P21" s="17"/>
    </row>
    <row r="22" spans="1:16" ht="22.5" customHeight="1">
      <c r="A22" s="12">
        <f>B18+3</f>
        <v>45400</v>
      </c>
      <c r="B22" s="22" t="str">
        <f t="shared" si="2"/>
        <v>THU</v>
      </c>
      <c r="C22" s="73"/>
      <c r="D22" s="63"/>
      <c r="E22" s="63"/>
      <c r="F22" s="63"/>
      <c r="G22" s="63"/>
      <c r="H22" s="14"/>
      <c r="I22" s="15"/>
      <c r="J22" s="16"/>
      <c r="K22" s="17"/>
      <c r="L22" s="18"/>
      <c r="M22" s="16"/>
      <c r="N22" s="17"/>
      <c r="O22" s="19">
        <v>0</v>
      </c>
      <c r="P22" s="17"/>
    </row>
    <row r="23" spans="1:16" ht="22.5" customHeight="1">
      <c r="A23" s="12">
        <f>B18+4</f>
        <v>45401</v>
      </c>
      <c r="B23" s="13" t="str">
        <f t="shared" si="2"/>
        <v>FRI</v>
      </c>
      <c r="C23" s="73"/>
      <c r="D23" s="63"/>
      <c r="E23" s="63"/>
      <c r="F23" s="63"/>
      <c r="G23" s="63"/>
      <c r="H23" s="14"/>
      <c r="I23" s="21"/>
      <c r="J23" s="16"/>
      <c r="K23" s="17"/>
      <c r="L23" s="18"/>
      <c r="M23" s="16"/>
      <c r="N23" s="17"/>
      <c r="O23" s="19">
        <v>0</v>
      </c>
      <c r="P23" s="17"/>
    </row>
    <row r="24" spans="1:16" ht="22.5" customHeight="1">
      <c r="A24" s="12">
        <f>B18+5</f>
        <v>45402</v>
      </c>
      <c r="B24" s="13" t="str">
        <f t="shared" si="2"/>
        <v>SAT</v>
      </c>
      <c r="C24" s="73"/>
      <c r="D24" s="63"/>
      <c r="E24" s="63"/>
      <c r="F24" s="63"/>
      <c r="G24" s="63"/>
      <c r="H24" s="14"/>
      <c r="I24" s="15"/>
      <c r="J24" s="16"/>
      <c r="K24" s="17"/>
      <c r="L24" s="18"/>
      <c r="M24" s="16"/>
      <c r="N24" s="17"/>
      <c r="O24" s="19">
        <v>0</v>
      </c>
      <c r="P24" s="17"/>
    </row>
    <row r="25" spans="1:16" ht="22.5" customHeight="1">
      <c r="A25" s="12">
        <f>B18+6</f>
        <v>45403</v>
      </c>
      <c r="B25" s="13" t="str">
        <f t="shared" si="2"/>
        <v>SUN</v>
      </c>
      <c r="C25" s="73"/>
      <c r="D25" s="63"/>
      <c r="E25" s="63"/>
      <c r="F25" s="63"/>
      <c r="G25" s="63"/>
      <c r="H25" s="14"/>
      <c r="I25" s="15"/>
      <c r="J25" s="16"/>
      <c r="K25" s="17"/>
      <c r="L25" s="18"/>
      <c r="M25" s="16"/>
      <c r="N25" s="17"/>
      <c r="O25" s="19">
        <v>0</v>
      </c>
      <c r="P25" s="17"/>
    </row>
    <row r="26" spans="1:16" ht="22.5" customHeight="1">
      <c r="A26" s="24" t="s">
        <v>1</v>
      </c>
      <c r="B26" s="25">
        <f>A25+1</f>
        <v>45404</v>
      </c>
      <c r="C26" s="32"/>
      <c r="D26" s="32"/>
      <c r="E26" s="10"/>
      <c r="F26" s="10"/>
      <c r="G26" s="10"/>
      <c r="H26" s="26"/>
      <c r="I26" s="27"/>
      <c r="J26" s="29"/>
      <c r="K26" s="26"/>
      <c r="L26" s="18"/>
      <c r="M26" s="16"/>
      <c r="N26" s="26"/>
      <c r="O26" s="19">
        <v>0</v>
      </c>
      <c r="P26" s="26"/>
    </row>
    <row r="27" spans="1:16" ht="22.5" customHeight="1">
      <c r="A27" s="12">
        <f>B26</f>
        <v>45404</v>
      </c>
      <c r="B27" s="13" t="str">
        <f t="shared" ref="B27:B33" si="3">UPPER(TEXT(A27, "DDD"))</f>
        <v>MON</v>
      </c>
      <c r="C27" s="66"/>
      <c r="D27" s="63"/>
      <c r="E27" s="63"/>
      <c r="F27" s="63"/>
      <c r="G27" s="63"/>
      <c r="H27" s="14"/>
      <c r="I27" s="15"/>
      <c r="J27" s="16"/>
      <c r="K27" s="17"/>
      <c r="L27" s="18"/>
      <c r="M27" s="16"/>
      <c r="N27" s="17"/>
      <c r="O27" s="19">
        <v>0</v>
      </c>
      <c r="P27" s="17"/>
    </row>
    <row r="28" spans="1:16" ht="22.5" customHeight="1">
      <c r="A28" s="12">
        <f>B26+1</f>
        <v>45405</v>
      </c>
      <c r="B28" s="13" t="str">
        <f t="shared" si="3"/>
        <v>TUE</v>
      </c>
      <c r="C28" s="66" t="s">
        <v>68</v>
      </c>
      <c r="D28" s="63"/>
      <c r="E28" s="63"/>
      <c r="F28" s="63"/>
      <c r="G28" s="63"/>
      <c r="H28" s="14"/>
      <c r="I28" s="15"/>
      <c r="J28" s="16"/>
      <c r="K28" s="17"/>
      <c r="L28" s="18"/>
      <c r="M28" s="16">
        <v>1</v>
      </c>
      <c r="N28" s="17"/>
      <c r="O28" s="19">
        <v>1</v>
      </c>
      <c r="P28" s="17"/>
    </row>
    <row r="29" spans="1:16" ht="22.5" customHeight="1">
      <c r="A29" s="12">
        <f>B26+2</f>
        <v>45406</v>
      </c>
      <c r="B29" s="22" t="str">
        <f t="shared" si="3"/>
        <v>WED</v>
      </c>
      <c r="C29" s="66"/>
      <c r="D29" s="63"/>
      <c r="E29" s="63"/>
      <c r="F29" s="63"/>
      <c r="G29" s="63"/>
      <c r="H29" s="14"/>
      <c r="I29" s="21"/>
      <c r="J29" s="16"/>
      <c r="K29" s="17"/>
      <c r="L29" s="18"/>
      <c r="M29" s="16"/>
      <c r="N29" s="17"/>
      <c r="O29" s="19">
        <v>0</v>
      </c>
      <c r="P29" s="17"/>
    </row>
    <row r="30" spans="1:16" ht="22.5" customHeight="1">
      <c r="A30" s="12">
        <f>B26+3</f>
        <v>45407</v>
      </c>
      <c r="B30" s="22" t="str">
        <f t="shared" si="3"/>
        <v>THU</v>
      </c>
      <c r="C30" s="66"/>
      <c r="D30" s="63"/>
      <c r="E30" s="63"/>
      <c r="F30" s="63"/>
      <c r="G30" s="63"/>
      <c r="H30" s="14"/>
      <c r="I30" s="15"/>
      <c r="J30" s="16"/>
      <c r="K30" s="17"/>
      <c r="L30" s="18"/>
      <c r="M30" s="16"/>
      <c r="N30" s="17"/>
      <c r="O30" s="19">
        <v>0</v>
      </c>
      <c r="P30" s="17"/>
    </row>
    <row r="31" spans="1:16" ht="22.5" customHeight="1">
      <c r="A31" s="12">
        <f>B26+4</f>
        <v>45408</v>
      </c>
      <c r="B31" s="13" t="str">
        <f t="shared" si="3"/>
        <v>FRI</v>
      </c>
      <c r="C31" s="66"/>
      <c r="D31" s="63"/>
      <c r="E31" s="63"/>
      <c r="F31" s="63"/>
      <c r="G31" s="63"/>
      <c r="H31" s="14"/>
      <c r="I31" s="21"/>
      <c r="J31" s="16"/>
      <c r="K31" s="17"/>
      <c r="L31" s="18"/>
      <c r="M31" s="16"/>
      <c r="N31" s="17"/>
      <c r="O31" s="19">
        <v>0</v>
      </c>
      <c r="P31" s="17"/>
    </row>
    <row r="32" spans="1:16" ht="22.5" customHeight="1">
      <c r="A32" s="12">
        <f>B26+5</f>
        <v>45409</v>
      </c>
      <c r="B32" s="13" t="str">
        <f t="shared" si="3"/>
        <v>SAT</v>
      </c>
      <c r="C32" s="66"/>
      <c r="D32" s="63"/>
      <c r="E32" s="63"/>
      <c r="F32" s="63"/>
      <c r="G32" s="63"/>
      <c r="H32" s="14"/>
      <c r="I32" s="15"/>
      <c r="J32" s="16"/>
      <c r="K32" s="17"/>
      <c r="L32" s="18"/>
      <c r="M32" s="16"/>
      <c r="N32" s="17"/>
      <c r="O32" s="19">
        <v>0</v>
      </c>
      <c r="P32" s="17"/>
    </row>
    <row r="33" spans="1:16" ht="22.5" customHeight="1">
      <c r="A33" s="12">
        <f>B26+6</f>
        <v>45410</v>
      </c>
      <c r="B33" s="13" t="str">
        <f t="shared" si="3"/>
        <v>SUN</v>
      </c>
      <c r="C33" s="69"/>
      <c r="D33" s="63"/>
      <c r="E33" s="63"/>
      <c r="F33" s="63"/>
      <c r="G33" s="63"/>
      <c r="H33" s="14"/>
      <c r="I33" s="15"/>
      <c r="J33" s="16"/>
      <c r="K33" s="17"/>
      <c r="L33" s="18"/>
      <c r="M33" s="16"/>
      <c r="N33" s="17"/>
      <c r="O33" s="19">
        <v>0</v>
      </c>
      <c r="P33" s="17"/>
    </row>
    <row r="34" spans="1:16" ht="22.5" customHeight="1">
      <c r="A34" s="24" t="s">
        <v>1</v>
      </c>
      <c r="B34" s="25">
        <f>A33+1</f>
        <v>45411</v>
      </c>
      <c r="C34" s="69"/>
      <c r="D34" s="63"/>
      <c r="E34" s="63"/>
      <c r="F34" s="63"/>
      <c r="G34" s="63"/>
      <c r="H34" s="26"/>
      <c r="I34" s="27"/>
      <c r="J34" s="29"/>
      <c r="K34" s="26"/>
      <c r="L34" s="18"/>
      <c r="M34" s="16"/>
      <c r="N34" s="26"/>
      <c r="O34" s="19">
        <v>0</v>
      </c>
      <c r="P34" s="26"/>
    </row>
    <row r="35" spans="1:16" ht="22.5" customHeight="1">
      <c r="A35" s="12">
        <f>B34</f>
        <v>45411</v>
      </c>
      <c r="B35" s="13" t="str">
        <f t="shared" ref="B35:B36" si="4">UPPER(TEXT(A35, "DDD"))</f>
        <v>MON</v>
      </c>
      <c r="C35" s="71" t="s">
        <v>69</v>
      </c>
      <c r="D35" s="63"/>
      <c r="E35" s="63"/>
      <c r="F35" s="63"/>
      <c r="G35" s="63"/>
      <c r="H35" s="14"/>
      <c r="I35" s="15"/>
      <c r="J35" s="16"/>
      <c r="K35" s="17"/>
      <c r="L35" s="18"/>
      <c r="M35" s="16">
        <v>7</v>
      </c>
      <c r="N35" s="17"/>
      <c r="O35" s="19">
        <v>7</v>
      </c>
      <c r="P35" s="17"/>
    </row>
    <row r="36" spans="1:16" ht="22.5" customHeight="1">
      <c r="A36" s="12">
        <f>B34+1</f>
        <v>45412</v>
      </c>
      <c r="B36" s="13" t="str">
        <f t="shared" si="4"/>
        <v>TUE</v>
      </c>
      <c r="C36" s="72" t="s">
        <v>70</v>
      </c>
      <c r="D36" s="63"/>
      <c r="E36" s="63"/>
      <c r="F36" s="63"/>
      <c r="G36" s="63"/>
      <c r="H36" s="14"/>
      <c r="I36" s="15"/>
      <c r="J36" s="16"/>
      <c r="K36" s="17"/>
      <c r="L36" s="20"/>
      <c r="M36" s="16">
        <v>6</v>
      </c>
      <c r="N36" s="17"/>
      <c r="O36" s="19">
        <v>6</v>
      </c>
      <c r="P36" s="17"/>
    </row>
    <row r="37" spans="1:16" ht="15" customHeight="1">
      <c r="A37" s="12"/>
      <c r="B37" s="7"/>
      <c r="C37" s="65"/>
      <c r="D37" s="63"/>
      <c r="E37" s="63"/>
      <c r="F37" s="63"/>
      <c r="G37" s="63"/>
      <c r="H37" s="26"/>
      <c r="I37" s="27"/>
      <c r="J37" s="30">
        <f>SUM(J3:J36)</f>
        <v>0</v>
      </c>
      <c r="K37" s="31"/>
      <c r="L37" s="28"/>
      <c r="M37" s="30">
        <f>SUM(M3:M36)</f>
        <v>74</v>
      </c>
      <c r="N37" s="31"/>
      <c r="O37" s="30">
        <f>SUM(O3:O36)</f>
        <v>74</v>
      </c>
      <c r="P37" s="31"/>
    </row>
  </sheetData>
  <mergeCells count="34">
    <mergeCell ref="C36:G36"/>
    <mergeCell ref="C37:G37"/>
    <mergeCell ref="C24:G24"/>
    <mergeCell ref="C25:G25"/>
    <mergeCell ref="C27:G27"/>
    <mergeCell ref="C28:G28"/>
    <mergeCell ref="C29:G29"/>
    <mergeCell ref="C30:G30"/>
    <mergeCell ref="C31:G31"/>
    <mergeCell ref="C23:G23"/>
    <mergeCell ref="C32:G32"/>
    <mergeCell ref="C33:G33"/>
    <mergeCell ref="C34:G34"/>
    <mergeCell ref="C35:G35"/>
    <mergeCell ref="C17:G17"/>
    <mergeCell ref="C19:G19"/>
    <mergeCell ref="C20:G20"/>
    <mergeCell ref="C21:G21"/>
    <mergeCell ref="C22:G22"/>
    <mergeCell ref="C12:G12"/>
    <mergeCell ref="C13:G13"/>
    <mergeCell ref="C14:G14"/>
    <mergeCell ref="C15:G15"/>
    <mergeCell ref="C16:G16"/>
    <mergeCell ref="C7:G7"/>
    <mergeCell ref="C8:G8"/>
    <mergeCell ref="C9:G9"/>
    <mergeCell ref="C10:G10"/>
    <mergeCell ref="C11:G11"/>
    <mergeCell ref="N1:P1"/>
    <mergeCell ref="C3:G3"/>
    <mergeCell ref="C4:G4"/>
    <mergeCell ref="C5:G5"/>
    <mergeCell ref="C6:G6"/>
  </mergeCells>
  <conditionalFormatting sqref="C3:G37 I3:J4 L3:L31 M3:M12 O3:O36">
    <cfRule type="expression" dxfId="15" priority="1">
      <formula>#REF!="SUN"</formula>
    </cfRule>
  </conditionalFormatting>
  <conditionalFormatting sqref="C3:G37 I3:J4 L3:L31 M3:M12 O3:O36">
    <cfRule type="expression" dxfId="14" priority="2">
      <formula>#REF!="FRI"</formula>
    </cfRule>
  </conditionalFormatting>
  <conditionalFormatting sqref="C3:G37 I3:J4 L3:L31 M3:M12 O3:O36">
    <cfRule type="expression" dxfId="13" priority="3">
      <formula>#REF!="WED"</formula>
    </cfRule>
  </conditionalFormatting>
  <conditionalFormatting sqref="C3:G37 I3:J4 L3:L31 M3:M12 O3:O36">
    <cfRule type="expression" dxfId="12" priority="4">
      <formula>#REF!="MON"</formula>
    </cfRule>
  </conditionalFormatting>
  <conditionalFormatting sqref="F1:F37 B2 C2:E37 G2:G37 I2:J37 L2:M37 O2:O37 B10 B18 B26 B34">
    <cfRule type="expression" dxfId="11" priority="5">
      <formula>$B:$B="SUN"</formula>
    </cfRule>
  </conditionalFormatting>
  <conditionalFormatting sqref="F1:F37 B2 C2:E37 G2:G37 I2:J37 L2:M37 O2:O37 B10 B18 B26 B34">
    <cfRule type="expression" dxfId="10" priority="6">
      <formula>$B:$B="FRI"</formula>
    </cfRule>
  </conditionalFormatting>
  <conditionalFormatting sqref="F1:F37 B2 C2:E37 G2:G37 I2:J37 L2:M37 O2:O37 B10 B18 B26 B34">
    <cfRule type="expression" dxfId="9" priority="7">
      <formula>$B:$B="WED"</formula>
    </cfRule>
  </conditionalFormatting>
  <conditionalFormatting sqref="F1:F37 B2 C2:E37 G2:G37 I2:J37 L2:M37 O2:O37 B10 B18 B26 B34">
    <cfRule type="expression" dxfId="8" priority="8">
      <formula>$B:$B="MON"</formula>
    </cfRule>
  </conditionalFormatting>
  <dataValidations count="2">
    <dataValidation type="list" allowBlank="1" showErrorMessage="1" sqref="L3:L20 L22:L36" xr:uid="{00000000-0002-0000-0400-000000000000}">
      <formula1>Projects</formula1>
    </dataValidation>
    <dataValidation type="list" allowBlank="1" sqref="I3:I9 I11:I17 I19:I25 I27:I33 I35:I36" xr:uid="{00000000-0002-0000-0400-000001000000}">
      <formula1>Projects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42"/>
  <sheetViews>
    <sheetView workbookViewId="0"/>
  </sheetViews>
  <sheetFormatPr baseColWidth="10" defaultColWidth="12.6640625" defaultRowHeight="15.75" customHeight="1"/>
  <cols>
    <col min="1" max="1" width="6.6640625" customWidth="1"/>
    <col min="2" max="2" width="8.1640625" customWidth="1"/>
    <col min="3" max="3" width="14.1640625" customWidth="1"/>
    <col min="4" max="7" width="18.83203125" customWidth="1"/>
    <col min="8" max="8" width="2.6640625" hidden="1" customWidth="1"/>
    <col min="9" max="9" width="10.1640625" hidden="1" customWidth="1"/>
    <col min="10" max="10" width="3.83203125" hidden="1" customWidth="1"/>
    <col min="11" max="11" width="2.6640625" customWidth="1"/>
    <col min="12" max="12" width="10.1640625" customWidth="1"/>
    <col min="13" max="13" width="3.83203125" customWidth="1"/>
    <col min="14" max="14" width="2.6640625" customWidth="1"/>
    <col min="15" max="15" width="3.83203125" customWidth="1"/>
    <col min="16" max="16" width="3.1640625" customWidth="1"/>
  </cols>
  <sheetData>
    <row r="1" spans="1:16" ht="58.5" customHeight="1">
      <c r="A1" s="1"/>
      <c r="B1" s="2"/>
      <c r="C1" s="2"/>
      <c r="D1" s="2"/>
      <c r="E1" s="2"/>
      <c r="F1" s="3"/>
      <c r="G1" s="4">
        <f>Payments!F1</f>
        <v>200</v>
      </c>
      <c r="H1" s="5" t="s">
        <v>0</v>
      </c>
      <c r="I1" s="4">
        <f>J42*G1</f>
        <v>0</v>
      </c>
      <c r="J1" s="6"/>
      <c r="K1" s="6"/>
      <c r="L1" s="4"/>
      <c r="M1" s="6"/>
      <c r="N1" s="62"/>
      <c r="O1" s="63"/>
      <c r="P1" s="63"/>
    </row>
    <row r="2" spans="1:16" ht="22.5" customHeight="1">
      <c r="A2" s="7" t="s">
        <v>1</v>
      </c>
      <c r="B2" s="8">
        <v>45413</v>
      </c>
      <c r="C2" s="9"/>
      <c r="D2" s="9"/>
      <c r="E2" s="10"/>
      <c r="F2" s="10"/>
      <c r="G2" s="7"/>
      <c r="H2" s="11"/>
      <c r="I2" s="7" t="s">
        <v>2</v>
      </c>
      <c r="J2" s="7" t="s">
        <v>3</v>
      </c>
      <c r="K2" s="11"/>
      <c r="L2" s="7" t="s">
        <v>2</v>
      </c>
      <c r="M2" s="7" t="s">
        <v>3</v>
      </c>
      <c r="N2" s="11"/>
      <c r="O2" s="7" t="s">
        <v>3</v>
      </c>
      <c r="P2" s="11"/>
    </row>
    <row r="3" spans="1:16" ht="22.5" customHeight="1">
      <c r="A3" s="12">
        <f>B2</f>
        <v>45413</v>
      </c>
      <c r="B3" s="13" t="str">
        <f t="shared" ref="B3:B9" si="0">UPPER(TEXT(A3, "DDD"))</f>
        <v>WED</v>
      </c>
      <c r="C3" s="72"/>
      <c r="D3" s="63"/>
      <c r="E3" s="63"/>
      <c r="F3" s="63"/>
      <c r="G3" s="63"/>
      <c r="H3" s="14"/>
      <c r="I3" s="21"/>
      <c r="J3" s="16"/>
      <c r="K3" s="17"/>
      <c r="L3" s="21"/>
      <c r="M3" s="16">
        <v>7</v>
      </c>
      <c r="N3" s="17"/>
      <c r="O3" s="19">
        <v>7</v>
      </c>
      <c r="P3" s="17"/>
    </row>
    <row r="4" spans="1:16" ht="22.5" customHeight="1">
      <c r="A4" s="12">
        <f>B2+1</f>
        <v>45414</v>
      </c>
      <c r="B4" s="13" t="str">
        <f t="shared" si="0"/>
        <v>THU</v>
      </c>
      <c r="C4" s="72"/>
      <c r="D4" s="63"/>
      <c r="E4" s="63"/>
      <c r="F4" s="63"/>
      <c r="G4" s="63"/>
      <c r="H4" s="14"/>
      <c r="I4" s="15"/>
      <c r="J4" s="16"/>
      <c r="K4" s="17"/>
      <c r="L4" s="20"/>
      <c r="M4" s="16">
        <v>8</v>
      </c>
      <c r="N4" s="17"/>
      <c r="O4" s="19">
        <v>8</v>
      </c>
      <c r="P4" s="17"/>
    </row>
    <row r="5" spans="1:16" ht="22.5" customHeight="1">
      <c r="A5" s="12">
        <f>B2+2</f>
        <v>45415</v>
      </c>
      <c r="B5" s="22" t="str">
        <f t="shared" si="0"/>
        <v>FRI</v>
      </c>
      <c r="C5" s="71"/>
      <c r="D5" s="63"/>
      <c r="E5" s="63"/>
      <c r="F5" s="63"/>
      <c r="G5" s="63"/>
      <c r="H5" s="14"/>
      <c r="I5" s="21"/>
      <c r="J5" s="16"/>
      <c r="K5" s="17"/>
      <c r="L5" s="21"/>
      <c r="M5" s="16">
        <v>5</v>
      </c>
      <c r="N5" s="17"/>
      <c r="O5" s="19">
        <v>5</v>
      </c>
      <c r="P5" s="17"/>
    </row>
    <row r="6" spans="1:16" ht="22.5" customHeight="1">
      <c r="A6" s="12">
        <f>B2+3</f>
        <v>45416</v>
      </c>
      <c r="B6" s="22" t="str">
        <f t="shared" si="0"/>
        <v>SAT</v>
      </c>
      <c r="C6" s="69"/>
      <c r="D6" s="63"/>
      <c r="E6" s="63"/>
      <c r="F6" s="63"/>
      <c r="G6" s="63"/>
      <c r="H6" s="14"/>
      <c r="I6" s="15"/>
      <c r="J6" s="16"/>
      <c r="K6" s="17"/>
      <c r="L6" s="20"/>
      <c r="M6" s="29">
        <v>8</v>
      </c>
      <c r="N6" s="17"/>
      <c r="O6" s="19">
        <v>8</v>
      </c>
      <c r="P6" s="17"/>
    </row>
    <row r="7" spans="1:16" ht="22.5" customHeight="1">
      <c r="A7" s="12">
        <f>B2+4</f>
        <v>45417</v>
      </c>
      <c r="B7" s="13" t="str">
        <f t="shared" si="0"/>
        <v>SUN</v>
      </c>
      <c r="C7" s="69"/>
      <c r="D7" s="63"/>
      <c r="E7" s="63"/>
      <c r="F7" s="63"/>
      <c r="G7" s="63"/>
      <c r="H7" s="14"/>
      <c r="I7" s="15"/>
      <c r="J7" s="16"/>
      <c r="K7" s="17"/>
      <c r="L7" s="18"/>
      <c r="M7" s="29">
        <v>3</v>
      </c>
      <c r="N7" s="17"/>
      <c r="O7" s="19">
        <v>3</v>
      </c>
      <c r="P7" s="17"/>
    </row>
    <row r="8" spans="1:16" ht="22.5" customHeight="1">
      <c r="A8" s="12">
        <f>B2+5</f>
        <v>45418</v>
      </c>
      <c r="B8" s="13" t="str">
        <f t="shared" si="0"/>
        <v>MON</v>
      </c>
      <c r="C8" s="67" t="s">
        <v>71</v>
      </c>
      <c r="D8" s="63"/>
      <c r="E8" s="63"/>
      <c r="F8" s="63"/>
      <c r="G8" s="63"/>
      <c r="H8" s="14"/>
      <c r="I8" s="15"/>
      <c r="J8" s="16"/>
      <c r="K8" s="17"/>
      <c r="L8" s="18"/>
      <c r="M8" s="16">
        <v>9</v>
      </c>
      <c r="N8" s="17"/>
      <c r="O8" s="19">
        <v>9</v>
      </c>
      <c r="P8" s="17"/>
    </row>
    <row r="9" spans="1:16" ht="22.5" customHeight="1">
      <c r="A9" s="12">
        <f>B2+6</f>
        <v>45419</v>
      </c>
      <c r="B9" s="13" t="str">
        <f t="shared" si="0"/>
        <v>TUE</v>
      </c>
      <c r="C9" s="67" t="s">
        <v>72</v>
      </c>
      <c r="D9" s="63"/>
      <c r="E9" s="63"/>
      <c r="F9" s="63"/>
      <c r="G9" s="63"/>
      <c r="H9" s="14"/>
      <c r="I9" s="15"/>
      <c r="J9" s="16"/>
      <c r="K9" s="17"/>
      <c r="L9" s="18"/>
      <c r="M9" s="16">
        <v>0</v>
      </c>
      <c r="N9" s="17"/>
      <c r="O9" s="19"/>
      <c r="P9" s="17"/>
    </row>
    <row r="10" spans="1:16" ht="22.5" customHeight="1">
      <c r="A10" s="24" t="s">
        <v>1</v>
      </c>
      <c r="B10" s="25">
        <f>A9+1</f>
        <v>45420</v>
      </c>
      <c r="C10" s="67"/>
      <c r="D10" s="63"/>
      <c r="E10" s="63"/>
      <c r="F10" s="63"/>
      <c r="G10" s="63"/>
      <c r="H10" s="26"/>
      <c r="I10" s="27"/>
      <c r="J10" s="11"/>
      <c r="K10" s="26"/>
      <c r="L10" s="18"/>
      <c r="M10" s="16">
        <v>0</v>
      </c>
      <c r="N10" s="26"/>
      <c r="O10" s="19"/>
      <c r="P10" s="26"/>
    </row>
    <row r="11" spans="1:16" ht="22.5" customHeight="1">
      <c r="A11" s="12">
        <f>B10</f>
        <v>45420</v>
      </c>
      <c r="B11" s="13" t="str">
        <f t="shared" ref="B11:B17" si="1">UPPER(TEXT(A11, "DDD"))</f>
        <v>WED</v>
      </c>
      <c r="C11" s="67" t="s">
        <v>73</v>
      </c>
      <c r="D11" s="63"/>
      <c r="E11" s="63"/>
      <c r="F11" s="63"/>
      <c r="G11" s="63"/>
      <c r="H11" s="14"/>
      <c r="I11" s="15"/>
      <c r="J11" s="16"/>
      <c r="K11" s="17"/>
      <c r="L11" s="18"/>
      <c r="M11" s="16">
        <v>0</v>
      </c>
      <c r="N11" s="17"/>
      <c r="O11" s="19"/>
      <c r="P11" s="17"/>
    </row>
    <row r="12" spans="1:16" ht="22.5" customHeight="1">
      <c r="A12" s="12">
        <f>B10+1</f>
        <v>45421</v>
      </c>
      <c r="B12" s="13" t="str">
        <f t="shared" si="1"/>
        <v>THU</v>
      </c>
      <c r="C12" s="67"/>
      <c r="D12" s="63"/>
      <c r="E12" s="63"/>
      <c r="F12" s="63"/>
      <c r="G12" s="63"/>
      <c r="H12" s="14"/>
      <c r="I12" s="15"/>
      <c r="J12" s="16"/>
      <c r="K12" s="17"/>
      <c r="L12" s="18"/>
      <c r="M12" s="16">
        <v>0</v>
      </c>
      <c r="N12" s="17"/>
      <c r="O12" s="19"/>
      <c r="P12" s="17"/>
    </row>
    <row r="13" spans="1:16" ht="22.5" customHeight="1">
      <c r="A13" s="12">
        <f>B10+2</f>
        <v>45422</v>
      </c>
      <c r="B13" s="22" t="str">
        <f t="shared" si="1"/>
        <v>FRI</v>
      </c>
      <c r="C13" s="67"/>
      <c r="D13" s="63"/>
      <c r="E13" s="63"/>
      <c r="F13" s="63"/>
      <c r="G13" s="63"/>
      <c r="H13" s="14"/>
      <c r="I13" s="21"/>
      <c r="J13" s="16"/>
      <c r="K13" s="17"/>
      <c r="L13" s="18"/>
      <c r="M13" s="16">
        <v>0</v>
      </c>
      <c r="N13" s="17"/>
      <c r="O13" s="19"/>
      <c r="P13" s="17"/>
    </row>
    <row r="14" spans="1:16" ht="22.5" customHeight="1">
      <c r="A14" s="12">
        <f>B10+3</f>
        <v>45423</v>
      </c>
      <c r="B14" s="22" t="str">
        <f t="shared" si="1"/>
        <v>SAT</v>
      </c>
      <c r="C14" s="69"/>
      <c r="D14" s="63"/>
      <c r="E14" s="63"/>
      <c r="F14" s="63"/>
      <c r="G14" s="63"/>
      <c r="H14" s="14"/>
      <c r="I14" s="15"/>
      <c r="J14" s="16"/>
      <c r="K14" s="17"/>
      <c r="L14" s="18"/>
      <c r="M14" s="16">
        <v>0</v>
      </c>
      <c r="N14" s="17"/>
      <c r="O14" s="19"/>
      <c r="P14" s="17"/>
    </row>
    <row r="15" spans="1:16" ht="22.5" customHeight="1">
      <c r="A15" s="12">
        <f>B10+4</f>
        <v>45424</v>
      </c>
      <c r="B15" s="13" t="str">
        <f t="shared" si="1"/>
        <v>SUN</v>
      </c>
      <c r="C15" s="64"/>
      <c r="D15" s="63"/>
      <c r="E15" s="63"/>
      <c r="F15" s="63"/>
      <c r="G15" s="63"/>
      <c r="H15" s="14"/>
      <c r="I15" s="21"/>
      <c r="J15" s="16"/>
      <c r="K15" s="17"/>
      <c r="L15" s="18"/>
      <c r="M15" s="16">
        <v>0</v>
      </c>
      <c r="N15" s="17"/>
      <c r="O15" s="19"/>
      <c r="P15" s="17"/>
    </row>
    <row r="16" spans="1:16" ht="22.5" customHeight="1">
      <c r="A16" s="12">
        <f>B10+5</f>
        <v>45425</v>
      </c>
      <c r="B16" s="13" t="str">
        <f t="shared" si="1"/>
        <v>MON</v>
      </c>
      <c r="C16" s="69"/>
      <c r="D16" s="63"/>
      <c r="E16" s="63"/>
      <c r="F16" s="63"/>
      <c r="G16" s="63"/>
      <c r="H16" s="14"/>
      <c r="I16" s="15"/>
      <c r="J16" s="16"/>
      <c r="K16" s="17"/>
      <c r="L16" s="18"/>
      <c r="M16" s="16">
        <v>0</v>
      </c>
      <c r="N16" s="17"/>
      <c r="O16" s="19"/>
      <c r="P16" s="17"/>
    </row>
    <row r="17" spans="1:16" ht="22.5" customHeight="1">
      <c r="A17" s="12">
        <f>B10+6</f>
        <v>45426</v>
      </c>
      <c r="B17" s="13" t="str">
        <f t="shared" si="1"/>
        <v>TUE</v>
      </c>
      <c r="C17" s="69"/>
      <c r="D17" s="63"/>
      <c r="E17" s="63"/>
      <c r="F17" s="63"/>
      <c r="G17" s="63"/>
      <c r="H17" s="14"/>
      <c r="I17" s="15"/>
      <c r="J17" s="16"/>
      <c r="K17" s="17"/>
      <c r="L17" s="18"/>
      <c r="M17" s="16">
        <v>0</v>
      </c>
      <c r="N17" s="17"/>
      <c r="O17" s="19"/>
      <c r="P17" s="17"/>
    </row>
    <row r="18" spans="1:16" ht="22.5" customHeight="1">
      <c r="A18" s="24" t="s">
        <v>1</v>
      </c>
      <c r="B18" s="25">
        <f>A17+1</f>
        <v>45427</v>
      </c>
      <c r="C18" s="32"/>
      <c r="D18" s="32"/>
      <c r="E18" s="10"/>
      <c r="F18" s="10"/>
      <c r="G18" s="10"/>
      <c r="H18" s="26"/>
      <c r="I18" s="27"/>
      <c r="J18" s="29"/>
      <c r="K18" s="26"/>
      <c r="L18" s="18"/>
      <c r="M18" s="16">
        <v>0</v>
      </c>
      <c r="N18" s="26"/>
      <c r="O18" s="19"/>
      <c r="P18" s="26"/>
    </row>
    <row r="19" spans="1:16" ht="22.5" customHeight="1">
      <c r="A19" s="12">
        <f>B18</f>
        <v>45427</v>
      </c>
      <c r="B19" s="13" t="str">
        <f t="shared" ref="B19:B25" si="2">UPPER(TEXT(A19, "DDD"))</f>
        <v>WED</v>
      </c>
      <c r="C19" s="70"/>
      <c r="D19" s="63"/>
      <c r="E19" s="63"/>
      <c r="F19" s="63"/>
      <c r="G19" s="63"/>
      <c r="H19" s="14"/>
      <c r="I19" s="15"/>
      <c r="J19" s="16"/>
      <c r="K19" s="17"/>
      <c r="L19" s="18"/>
      <c r="M19" s="16">
        <v>0</v>
      </c>
      <c r="N19" s="17"/>
      <c r="O19" s="19"/>
      <c r="P19" s="17"/>
    </row>
    <row r="20" spans="1:16" ht="22.5" customHeight="1">
      <c r="A20" s="12">
        <f>B18+1</f>
        <v>45428</v>
      </c>
      <c r="B20" s="13" t="str">
        <f t="shared" si="2"/>
        <v>THU</v>
      </c>
      <c r="C20" s="73"/>
      <c r="D20" s="63"/>
      <c r="E20" s="63"/>
      <c r="F20" s="63"/>
      <c r="G20" s="63"/>
      <c r="H20" s="14"/>
      <c r="I20" s="15"/>
      <c r="J20" s="16"/>
      <c r="K20" s="17"/>
      <c r="L20" s="18"/>
      <c r="M20" s="16">
        <v>0</v>
      </c>
      <c r="N20" s="17"/>
      <c r="O20" s="19"/>
      <c r="P20" s="17"/>
    </row>
    <row r="21" spans="1:16" ht="22.5" customHeight="1">
      <c r="A21" s="12">
        <f>B18+2</f>
        <v>45429</v>
      </c>
      <c r="B21" s="22" t="str">
        <f t="shared" si="2"/>
        <v>FRI</v>
      </c>
      <c r="C21" s="73"/>
      <c r="D21" s="63"/>
      <c r="E21" s="63"/>
      <c r="F21" s="63"/>
      <c r="G21" s="63"/>
      <c r="H21" s="14"/>
      <c r="I21" s="21"/>
      <c r="J21" s="16"/>
      <c r="K21" s="17"/>
      <c r="M21" s="16">
        <v>0</v>
      </c>
      <c r="N21" s="17"/>
      <c r="O21" s="19"/>
      <c r="P21" s="17"/>
    </row>
    <row r="22" spans="1:16" ht="22.5" customHeight="1">
      <c r="A22" s="12">
        <f>B18+3</f>
        <v>45430</v>
      </c>
      <c r="B22" s="22" t="str">
        <f t="shared" si="2"/>
        <v>SAT</v>
      </c>
      <c r="C22" s="73"/>
      <c r="D22" s="63"/>
      <c r="E22" s="63"/>
      <c r="F22" s="63"/>
      <c r="G22" s="63"/>
      <c r="H22" s="14"/>
      <c r="I22" s="15"/>
      <c r="J22" s="16"/>
      <c r="K22" s="17"/>
      <c r="L22" s="18"/>
      <c r="M22" s="16">
        <v>0</v>
      </c>
      <c r="N22" s="17"/>
      <c r="O22" s="19"/>
      <c r="P22" s="17"/>
    </row>
    <row r="23" spans="1:16" ht="22.5" customHeight="1">
      <c r="A23" s="12">
        <f>B18+4</f>
        <v>45431</v>
      </c>
      <c r="B23" s="13" t="str">
        <f t="shared" si="2"/>
        <v>SUN</v>
      </c>
      <c r="C23" s="73"/>
      <c r="D23" s="63"/>
      <c r="E23" s="63"/>
      <c r="F23" s="63"/>
      <c r="G23" s="63"/>
      <c r="H23" s="14"/>
      <c r="I23" s="21"/>
      <c r="J23" s="16"/>
      <c r="K23" s="17"/>
      <c r="L23" s="18"/>
      <c r="M23" s="16">
        <v>0</v>
      </c>
      <c r="N23" s="17"/>
      <c r="O23" s="19"/>
      <c r="P23" s="17"/>
    </row>
    <row r="24" spans="1:16" ht="22.5" customHeight="1">
      <c r="A24" s="12">
        <f>B18+5</f>
        <v>45432</v>
      </c>
      <c r="B24" s="13" t="str">
        <f t="shared" si="2"/>
        <v>MON</v>
      </c>
      <c r="C24" s="73"/>
      <c r="D24" s="63"/>
      <c r="E24" s="63"/>
      <c r="F24" s="63"/>
      <c r="G24" s="63"/>
      <c r="H24" s="14"/>
      <c r="I24" s="15"/>
      <c r="J24" s="16"/>
      <c r="K24" s="17"/>
      <c r="L24" s="18"/>
      <c r="M24" s="16">
        <v>0</v>
      </c>
      <c r="N24" s="17"/>
      <c r="O24" s="19"/>
      <c r="P24" s="17"/>
    </row>
    <row r="25" spans="1:16" ht="22.5" customHeight="1">
      <c r="A25" s="12">
        <f>B18+6</f>
        <v>45433</v>
      </c>
      <c r="B25" s="13" t="str">
        <f t="shared" si="2"/>
        <v>TUE</v>
      </c>
      <c r="C25" s="73"/>
      <c r="D25" s="63"/>
      <c r="E25" s="63"/>
      <c r="F25" s="63"/>
      <c r="G25" s="63"/>
      <c r="H25" s="14"/>
      <c r="I25" s="15"/>
      <c r="J25" s="16"/>
      <c r="K25" s="17"/>
      <c r="L25" s="18"/>
      <c r="M25" s="16">
        <v>0</v>
      </c>
      <c r="N25" s="17"/>
      <c r="O25" s="19"/>
      <c r="P25" s="17"/>
    </row>
    <row r="26" spans="1:16" ht="22.5" customHeight="1">
      <c r="A26" s="24" t="s">
        <v>1</v>
      </c>
      <c r="B26" s="25">
        <f>A25+1</f>
        <v>45434</v>
      </c>
      <c r="C26" s="32"/>
      <c r="D26" s="32"/>
      <c r="E26" s="10"/>
      <c r="F26" s="10"/>
      <c r="G26" s="10"/>
      <c r="H26" s="26"/>
      <c r="I26" s="27"/>
      <c r="J26" s="29"/>
      <c r="K26" s="26"/>
      <c r="L26" s="18"/>
      <c r="M26" s="16">
        <v>0</v>
      </c>
      <c r="N26" s="26"/>
      <c r="O26" s="19"/>
      <c r="P26" s="26"/>
    </row>
    <row r="27" spans="1:16" ht="22.5" customHeight="1">
      <c r="A27" s="12">
        <f>B26</f>
        <v>45434</v>
      </c>
      <c r="B27" s="13" t="str">
        <f t="shared" ref="B27:B33" si="3">UPPER(TEXT(A27, "DDD"))</f>
        <v>WED</v>
      </c>
      <c r="C27" s="66"/>
      <c r="D27" s="63"/>
      <c r="E27" s="63"/>
      <c r="F27" s="63"/>
      <c r="G27" s="63"/>
      <c r="H27" s="14"/>
      <c r="I27" s="15"/>
      <c r="J27" s="16"/>
      <c r="K27" s="17"/>
      <c r="L27" s="18"/>
      <c r="M27" s="16">
        <v>0</v>
      </c>
      <c r="N27" s="17"/>
      <c r="O27" s="19"/>
      <c r="P27" s="17"/>
    </row>
    <row r="28" spans="1:16" ht="22.5" customHeight="1">
      <c r="A28" s="12">
        <f>B26+1</f>
        <v>45435</v>
      </c>
      <c r="B28" s="13" t="str">
        <f t="shared" si="3"/>
        <v>THU</v>
      </c>
      <c r="C28" s="74"/>
      <c r="D28" s="63"/>
      <c r="E28" s="63"/>
      <c r="F28" s="63"/>
      <c r="G28" s="63"/>
      <c r="H28" s="14"/>
      <c r="I28" s="15"/>
      <c r="J28" s="16"/>
      <c r="K28" s="17"/>
      <c r="L28" s="18"/>
      <c r="M28" s="16">
        <v>0</v>
      </c>
      <c r="N28" s="17"/>
      <c r="O28" s="19"/>
      <c r="P28" s="17"/>
    </row>
    <row r="29" spans="1:16" ht="22.5" customHeight="1">
      <c r="A29" s="12">
        <f>B26+2</f>
        <v>45436</v>
      </c>
      <c r="B29" s="22" t="str">
        <f t="shared" si="3"/>
        <v>FRI</v>
      </c>
      <c r="C29" s="66"/>
      <c r="D29" s="63"/>
      <c r="E29" s="63"/>
      <c r="F29" s="63"/>
      <c r="G29" s="63"/>
      <c r="H29" s="14"/>
      <c r="I29" s="21"/>
      <c r="J29" s="16"/>
      <c r="K29" s="17"/>
      <c r="L29" s="18"/>
      <c r="M29" s="16">
        <v>0</v>
      </c>
      <c r="N29" s="17"/>
      <c r="O29" s="19"/>
      <c r="P29" s="17"/>
    </row>
    <row r="30" spans="1:16" ht="22.5" customHeight="1">
      <c r="A30" s="12">
        <f>B26+3</f>
        <v>45437</v>
      </c>
      <c r="B30" s="22" t="str">
        <f t="shared" si="3"/>
        <v>SAT</v>
      </c>
      <c r="C30" s="66"/>
      <c r="D30" s="63"/>
      <c r="E30" s="63"/>
      <c r="F30" s="63"/>
      <c r="G30" s="63"/>
      <c r="H30" s="14"/>
      <c r="I30" s="15"/>
      <c r="J30" s="16"/>
      <c r="K30" s="17"/>
      <c r="L30" s="18"/>
      <c r="M30" s="16">
        <v>0</v>
      </c>
      <c r="N30" s="17"/>
      <c r="O30" s="19"/>
      <c r="P30" s="17"/>
    </row>
    <row r="31" spans="1:16" ht="22.5" customHeight="1">
      <c r="A31" s="12">
        <f>B26+4</f>
        <v>45438</v>
      </c>
      <c r="B31" s="13" t="str">
        <f t="shared" si="3"/>
        <v>SUN</v>
      </c>
      <c r="C31" s="66"/>
      <c r="D31" s="63"/>
      <c r="E31" s="63"/>
      <c r="F31" s="63"/>
      <c r="G31" s="63"/>
      <c r="H31" s="14"/>
      <c r="I31" s="21"/>
      <c r="J31" s="16"/>
      <c r="K31" s="17"/>
      <c r="L31" s="18"/>
      <c r="M31" s="16">
        <v>0</v>
      </c>
      <c r="N31" s="17"/>
      <c r="O31" s="19"/>
      <c r="P31" s="17"/>
    </row>
    <row r="32" spans="1:16" ht="22.5" customHeight="1">
      <c r="A32" s="12">
        <f>B26+5</f>
        <v>45439</v>
      </c>
      <c r="B32" s="13" t="str">
        <f t="shared" si="3"/>
        <v>MON</v>
      </c>
      <c r="C32" s="66"/>
      <c r="D32" s="63"/>
      <c r="E32" s="63"/>
      <c r="F32" s="63"/>
      <c r="G32" s="63"/>
      <c r="H32" s="14"/>
      <c r="I32" s="15"/>
      <c r="J32" s="16"/>
      <c r="K32" s="17"/>
      <c r="L32" s="18"/>
      <c r="M32" s="16">
        <v>0</v>
      </c>
      <c r="N32" s="17"/>
      <c r="O32" s="19"/>
      <c r="P32" s="17"/>
    </row>
    <row r="33" spans="1:16" ht="22.5" customHeight="1">
      <c r="A33" s="12">
        <f>B26+6</f>
        <v>45440</v>
      </c>
      <c r="B33" s="13" t="str">
        <f t="shared" si="3"/>
        <v>TUE</v>
      </c>
      <c r="C33" s="69"/>
      <c r="D33" s="63"/>
      <c r="E33" s="63"/>
      <c r="F33" s="63"/>
      <c r="G33" s="63"/>
      <c r="H33" s="14"/>
      <c r="I33" s="15"/>
      <c r="J33" s="16"/>
      <c r="K33" s="17"/>
      <c r="L33" s="18"/>
      <c r="M33" s="16">
        <v>0</v>
      </c>
      <c r="N33" s="17"/>
      <c r="O33" s="19"/>
      <c r="P33" s="17"/>
    </row>
    <row r="34" spans="1:16" ht="22.5" customHeight="1">
      <c r="A34" s="24" t="s">
        <v>1</v>
      </c>
      <c r="B34" s="25">
        <f>A33+1</f>
        <v>45441</v>
      </c>
      <c r="C34" s="69"/>
      <c r="D34" s="63"/>
      <c r="E34" s="63"/>
      <c r="F34" s="63"/>
      <c r="G34" s="63"/>
      <c r="H34" s="26"/>
      <c r="I34" s="27"/>
      <c r="J34" s="29"/>
      <c r="K34" s="26"/>
      <c r="L34" s="18"/>
      <c r="M34" s="16">
        <v>0</v>
      </c>
      <c r="N34" s="26"/>
      <c r="O34" s="19"/>
      <c r="P34" s="26"/>
    </row>
    <row r="35" spans="1:16" ht="22.5" customHeight="1">
      <c r="A35" s="12">
        <f>B34</f>
        <v>45441</v>
      </c>
      <c r="B35" s="13" t="str">
        <f t="shared" ref="B35:B41" si="4">UPPER(TEXT(A35, "DDD"))</f>
        <v>WED</v>
      </c>
      <c r="C35" s="71"/>
      <c r="D35" s="63"/>
      <c r="E35" s="63"/>
      <c r="F35" s="63"/>
      <c r="G35" s="63"/>
      <c r="H35" s="14"/>
      <c r="I35" s="15"/>
      <c r="J35" s="16"/>
      <c r="K35" s="17"/>
      <c r="L35" s="18"/>
      <c r="M35" s="16">
        <v>0</v>
      </c>
      <c r="N35" s="17"/>
      <c r="O35" s="19"/>
      <c r="P35" s="17"/>
    </row>
    <row r="36" spans="1:16" ht="22.5" customHeight="1">
      <c r="A36" s="12">
        <f>B34+1</f>
        <v>45442</v>
      </c>
      <c r="B36" s="13" t="str">
        <f t="shared" si="4"/>
        <v>THU</v>
      </c>
      <c r="C36" s="72"/>
      <c r="D36" s="63"/>
      <c r="E36" s="63"/>
      <c r="F36" s="63"/>
      <c r="G36" s="63"/>
      <c r="H36" s="14"/>
      <c r="I36" s="15"/>
      <c r="J36" s="16"/>
      <c r="K36" s="17"/>
      <c r="L36" s="20"/>
      <c r="M36" s="16">
        <v>0</v>
      </c>
      <c r="N36" s="17"/>
      <c r="O36" s="19"/>
      <c r="P36" s="17"/>
    </row>
    <row r="37" spans="1:16" ht="22.5" customHeight="1">
      <c r="A37" s="12">
        <f>B34+2</f>
        <v>45443</v>
      </c>
      <c r="B37" s="22" t="str">
        <f t="shared" si="4"/>
        <v>FRI</v>
      </c>
      <c r="C37" s="72"/>
      <c r="D37" s="63"/>
      <c r="E37" s="63"/>
      <c r="F37" s="63"/>
      <c r="G37" s="63"/>
      <c r="H37" s="14"/>
      <c r="I37" s="21"/>
      <c r="J37" s="16"/>
      <c r="K37" s="17"/>
      <c r="L37" s="21"/>
      <c r="M37" s="16">
        <v>0</v>
      </c>
      <c r="N37" s="17"/>
      <c r="O37" s="19"/>
      <c r="P37" s="17"/>
    </row>
    <row r="38" spans="1:16" ht="22.5" customHeight="1">
      <c r="A38" s="12">
        <f>B34+3</f>
        <v>45444</v>
      </c>
      <c r="B38" s="22" t="str">
        <f t="shared" si="4"/>
        <v>SAT</v>
      </c>
      <c r="C38" s="72"/>
      <c r="D38" s="63"/>
      <c r="E38" s="63"/>
      <c r="F38" s="63"/>
      <c r="G38" s="63"/>
      <c r="H38" s="14"/>
      <c r="I38" s="15"/>
      <c r="J38" s="16"/>
      <c r="K38" s="17"/>
      <c r="L38" s="20"/>
      <c r="M38" s="16">
        <v>0</v>
      </c>
      <c r="N38" s="17"/>
      <c r="O38" s="19"/>
      <c r="P38" s="17"/>
    </row>
    <row r="39" spans="1:16" ht="22.5" customHeight="1">
      <c r="A39" s="12">
        <f>B34+4</f>
        <v>45445</v>
      </c>
      <c r="B39" s="13" t="str">
        <f t="shared" si="4"/>
        <v>SUN</v>
      </c>
      <c r="C39" s="71"/>
      <c r="D39" s="63"/>
      <c r="E39" s="63"/>
      <c r="F39" s="63"/>
      <c r="G39" s="63"/>
      <c r="H39" s="14"/>
      <c r="I39" s="21"/>
      <c r="J39" s="16"/>
      <c r="K39" s="17"/>
      <c r="L39" s="21"/>
      <c r="M39" s="16">
        <v>0</v>
      </c>
      <c r="N39" s="17"/>
      <c r="O39" s="19"/>
      <c r="P39" s="17"/>
    </row>
    <row r="40" spans="1:16" ht="22.5" customHeight="1">
      <c r="A40" s="12">
        <f>B34+5</f>
        <v>45446</v>
      </c>
      <c r="B40" s="13" t="str">
        <f t="shared" si="4"/>
        <v>MON</v>
      </c>
      <c r="C40" s="69"/>
      <c r="D40" s="63"/>
      <c r="E40" s="63"/>
      <c r="F40" s="63"/>
      <c r="G40" s="63"/>
      <c r="H40" s="14"/>
      <c r="I40" s="15"/>
      <c r="J40" s="16"/>
      <c r="K40" s="17"/>
      <c r="L40" s="20"/>
      <c r="M40" s="16">
        <v>0</v>
      </c>
      <c r="N40" s="17"/>
      <c r="O40" s="19"/>
      <c r="P40" s="17"/>
    </row>
    <row r="41" spans="1:16" ht="22.5" customHeight="1">
      <c r="A41" s="12">
        <f>B34+6</f>
        <v>45447</v>
      </c>
      <c r="B41" s="13" t="str">
        <f t="shared" si="4"/>
        <v>TUE</v>
      </c>
      <c r="C41" s="69"/>
      <c r="D41" s="63"/>
      <c r="E41" s="63"/>
      <c r="F41" s="63"/>
      <c r="G41" s="63"/>
      <c r="H41" s="14"/>
      <c r="I41" s="15"/>
      <c r="J41" s="16"/>
      <c r="K41" s="17"/>
      <c r="L41" s="18"/>
      <c r="M41" s="16">
        <v>0</v>
      </c>
      <c r="N41" s="17"/>
      <c r="O41" s="19"/>
      <c r="P41" s="17"/>
    </row>
    <row r="42" spans="1:16" ht="15" customHeight="1">
      <c r="A42" s="12"/>
      <c r="B42" s="7"/>
      <c r="C42" s="65"/>
      <c r="D42" s="63"/>
      <c r="E42" s="63"/>
      <c r="F42" s="63"/>
      <c r="G42" s="63"/>
      <c r="H42" s="26"/>
      <c r="I42" s="27"/>
      <c r="J42" s="30">
        <f>SUM(J3:J41)</f>
        <v>0</v>
      </c>
      <c r="K42" s="31"/>
      <c r="L42" s="28"/>
      <c r="M42" s="30">
        <f>SUM(M3:M41)</f>
        <v>40</v>
      </c>
      <c r="N42" s="31"/>
      <c r="O42" s="30">
        <f>SUM(O3:O41)</f>
        <v>40</v>
      </c>
      <c r="P42" s="31"/>
    </row>
  </sheetData>
  <mergeCells count="39">
    <mergeCell ref="C41:G41"/>
    <mergeCell ref="C42:G42"/>
    <mergeCell ref="C32:G32"/>
    <mergeCell ref="C33:G33"/>
    <mergeCell ref="C34:G34"/>
    <mergeCell ref="C35:G35"/>
    <mergeCell ref="C36:G36"/>
    <mergeCell ref="C37:G37"/>
    <mergeCell ref="C38:G38"/>
    <mergeCell ref="C29:G29"/>
    <mergeCell ref="C30:G30"/>
    <mergeCell ref="C31:G31"/>
    <mergeCell ref="C39:G39"/>
    <mergeCell ref="C40:G40"/>
    <mergeCell ref="C23:G23"/>
    <mergeCell ref="C24:G24"/>
    <mergeCell ref="C25:G25"/>
    <mergeCell ref="C27:G27"/>
    <mergeCell ref="C28:G28"/>
    <mergeCell ref="C17:G17"/>
    <mergeCell ref="C19:G19"/>
    <mergeCell ref="C20:G20"/>
    <mergeCell ref="C21:G21"/>
    <mergeCell ref="C22:G22"/>
    <mergeCell ref="C12:G12"/>
    <mergeCell ref="C13:G13"/>
    <mergeCell ref="C14:G14"/>
    <mergeCell ref="C15:G15"/>
    <mergeCell ref="C16:G16"/>
    <mergeCell ref="C7:G7"/>
    <mergeCell ref="C8:G8"/>
    <mergeCell ref="C9:G9"/>
    <mergeCell ref="C10:G10"/>
    <mergeCell ref="C11:G11"/>
    <mergeCell ref="N1:P1"/>
    <mergeCell ref="C3:G3"/>
    <mergeCell ref="C4:G4"/>
    <mergeCell ref="C5:G5"/>
    <mergeCell ref="C6:G6"/>
  </mergeCells>
  <conditionalFormatting sqref="C3:G42 I3:J4 L3:L31 M3:M41 O3:O41">
    <cfRule type="expression" dxfId="7" priority="1">
      <formula>#REF!="SUN"</formula>
    </cfRule>
  </conditionalFormatting>
  <conditionalFormatting sqref="C3:G42 I3:J4 L3:L31 M3:M41 O3:O41">
    <cfRule type="expression" dxfId="6" priority="2">
      <formula>#REF!="FRI"</formula>
    </cfRule>
  </conditionalFormatting>
  <conditionalFormatting sqref="C3:G42 I3:J4 L3:L31 M3:M41 O3:O41">
    <cfRule type="expression" dxfId="5" priority="3">
      <formula>#REF!="WED"</formula>
    </cfRule>
  </conditionalFormatting>
  <conditionalFormatting sqref="C3:G42 I3:J4 L3:L31 M3:M41 O3:O41">
    <cfRule type="expression" dxfId="4" priority="4">
      <formula>#REF!="MON"</formula>
    </cfRule>
  </conditionalFormatting>
  <conditionalFormatting sqref="F1:F42 B2 C2:E42 G2:G42 I2:J42 L2:M42 O2:O42 B10 B18 B26 B34">
    <cfRule type="expression" dxfId="3" priority="5">
      <formula>$B:$B="SUN"</formula>
    </cfRule>
  </conditionalFormatting>
  <conditionalFormatting sqref="F1:F42 B2 C2:E42 G2:G42 I2:J42 L2:M42 O2:O42 B10 B18 B26 B34">
    <cfRule type="expression" dxfId="2" priority="6">
      <formula>$B:$B="FRI"</formula>
    </cfRule>
  </conditionalFormatting>
  <conditionalFormatting sqref="F1:F42 B2 C2:E42 G2:G42 I2:J42 L2:M42 O2:O42 B10 B18 B26 B34">
    <cfRule type="expression" dxfId="1" priority="7">
      <formula>$B:$B="WED"</formula>
    </cfRule>
  </conditionalFormatting>
  <conditionalFormatting sqref="F1:F42 B2 C2:E42 G2:G42 I2:J42 L2:M42 O2:O42 B10 B18 B26 B34">
    <cfRule type="expression" dxfId="0" priority="8">
      <formula>$B:$B="MON"</formula>
    </cfRule>
  </conditionalFormatting>
  <dataValidations count="2">
    <dataValidation type="list" allowBlank="1" showErrorMessage="1" sqref="L3:L20 L22:L41" xr:uid="{00000000-0002-0000-0500-000000000000}">
      <formula1>Projects</formula1>
    </dataValidation>
    <dataValidation type="list" allowBlank="1" sqref="I3:I9 I11:I17 I19:I25 I27:I33 I35:I41" xr:uid="{00000000-0002-0000-0500-000001000000}">
      <formula1>Projects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25"/>
  <sheetViews>
    <sheetView showGridLines="0" workbookViewId="0"/>
  </sheetViews>
  <sheetFormatPr baseColWidth="10" defaultColWidth="12.6640625" defaultRowHeight="15.75" customHeight="1"/>
  <cols>
    <col min="1" max="1" width="9.83203125" customWidth="1"/>
    <col min="2" max="2" width="16.1640625" customWidth="1"/>
    <col min="3" max="5" width="18.83203125" customWidth="1"/>
    <col min="6" max="6" width="63.83203125" customWidth="1"/>
    <col min="7" max="7" width="6.33203125" customWidth="1"/>
  </cols>
  <sheetData>
    <row r="1" spans="1:7" ht="58.5" customHeight="1">
      <c r="A1" s="37"/>
      <c r="B1" s="38" t="str">
        <f>D18&amp;" Payments"</f>
        <v>Kunga Payments</v>
      </c>
      <c r="C1" s="38"/>
      <c r="D1" s="38"/>
      <c r="E1" s="39" t="s">
        <v>74</v>
      </c>
      <c r="F1" s="40">
        <v>200</v>
      </c>
      <c r="G1" s="41"/>
    </row>
    <row r="2" spans="1:7" ht="22.5" customHeight="1">
      <c r="A2" s="42"/>
      <c r="B2" s="43" t="s">
        <v>75</v>
      </c>
      <c r="C2" s="43" t="s">
        <v>76</v>
      </c>
      <c r="D2" s="43" t="s">
        <v>77</v>
      </c>
      <c r="E2" s="43" t="s">
        <v>78</v>
      </c>
      <c r="F2" s="44" t="s">
        <v>79</v>
      </c>
      <c r="G2" s="45"/>
    </row>
    <row r="3" spans="1:7" ht="22.5" customHeight="1">
      <c r="A3" s="46" t="s">
        <v>80</v>
      </c>
      <c r="B3" s="47">
        <v>0</v>
      </c>
      <c r="C3" s="47"/>
      <c r="D3" s="48"/>
      <c r="E3" s="47">
        <f t="shared" ref="E3:E15" si="0">IF(AND(ISBLANK(B3),ISBLANK(C3)),,SUM($C$3:C3)-SUM($B$3:B3))</f>
        <v>0</v>
      </c>
      <c r="F3" s="49" t="s">
        <v>81</v>
      </c>
      <c r="G3" s="45"/>
    </row>
    <row r="4" spans="1:7" ht="22.5" customHeight="1">
      <c r="A4" s="50" t="s">
        <v>82</v>
      </c>
      <c r="B4" s="50" t="e">
        <f>'[1]01'!N1</f>
        <v>#REF!</v>
      </c>
      <c r="C4" s="51"/>
      <c r="D4" s="52"/>
      <c r="E4" s="50" t="e">
        <f t="shared" si="0"/>
        <v>#REF!</v>
      </c>
      <c r="F4" s="49"/>
      <c r="G4" s="45"/>
    </row>
    <row r="5" spans="1:7" ht="22.5" customHeight="1">
      <c r="A5" s="50" t="s">
        <v>83</v>
      </c>
      <c r="B5" s="50" t="e">
        <f>'[2]02'!N1</f>
        <v>#REF!</v>
      </c>
      <c r="C5" s="47"/>
      <c r="D5" s="50"/>
      <c r="E5" s="50" t="e">
        <f t="shared" si="0"/>
        <v>#REF!</v>
      </c>
      <c r="F5" s="49"/>
      <c r="G5" s="45"/>
    </row>
    <row r="6" spans="1:7" ht="22.5" customHeight="1">
      <c r="A6" s="53" t="s">
        <v>84</v>
      </c>
      <c r="B6" s="50" t="e">
        <f>'[3]03'!N1</f>
        <v>#REF!</v>
      </c>
      <c r="C6" s="47"/>
      <c r="D6" s="50"/>
      <c r="E6" s="50" t="e">
        <f t="shared" si="0"/>
        <v>#REF!</v>
      </c>
      <c r="F6" s="49"/>
      <c r="G6" s="45"/>
    </row>
    <row r="7" spans="1:7" ht="22.5" customHeight="1">
      <c r="A7" s="50" t="s">
        <v>85</v>
      </c>
      <c r="B7" s="50" t="e">
        <f>'[4]04'!N1</f>
        <v>#REF!</v>
      </c>
      <c r="C7" s="47"/>
      <c r="D7" s="50"/>
      <c r="E7" s="50" t="e">
        <f t="shared" si="0"/>
        <v>#REF!</v>
      </c>
      <c r="F7" s="49"/>
      <c r="G7" s="45"/>
    </row>
    <row r="8" spans="1:7" ht="22.5" customHeight="1">
      <c r="A8" s="50" t="s">
        <v>86</v>
      </c>
      <c r="B8" s="50" t="e">
        <f>[5]May!N1</f>
        <v>#REF!</v>
      </c>
      <c r="C8" s="47"/>
      <c r="D8" s="50"/>
      <c r="E8" s="50" t="e">
        <f t="shared" si="0"/>
        <v>#REF!</v>
      </c>
      <c r="F8" s="49"/>
      <c r="G8" s="54"/>
    </row>
    <row r="9" spans="1:7" ht="22.5" customHeight="1">
      <c r="A9" s="50" t="s">
        <v>87</v>
      </c>
      <c r="B9" s="50" t="e">
        <f>[6]June!N1</f>
        <v>#REF!</v>
      </c>
      <c r="C9" s="47"/>
      <c r="D9" s="48"/>
      <c r="E9" s="50" t="e">
        <f t="shared" si="0"/>
        <v>#REF!</v>
      </c>
      <c r="F9" s="49"/>
      <c r="G9" s="54"/>
    </row>
    <row r="10" spans="1:7" ht="22.5" customHeight="1">
      <c r="A10" s="50" t="s">
        <v>88</v>
      </c>
      <c r="B10" s="50" t="e">
        <f>[7]July!N1</f>
        <v>#REF!</v>
      </c>
      <c r="C10" s="47"/>
      <c r="D10" s="50"/>
      <c r="E10" s="50" t="e">
        <f t="shared" si="0"/>
        <v>#REF!</v>
      </c>
      <c r="F10" s="49"/>
      <c r="G10" s="54"/>
    </row>
    <row r="11" spans="1:7" ht="22.5" customHeight="1">
      <c r="A11" s="50" t="s">
        <v>89</v>
      </c>
      <c r="B11" s="50" t="e">
        <f>[8]August!N1</f>
        <v>#REF!</v>
      </c>
      <c r="C11" s="47"/>
      <c r="D11" s="50"/>
      <c r="E11" s="50" t="e">
        <f t="shared" si="0"/>
        <v>#REF!</v>
      </c>
      <c r="F11" s="49"/>
      <c r="G11" s="54"/>
    </row>
    <row r="12" spans="1:7" ht="22.5" customHeight="1">
      <c r="A12" s="50" t="s">
        <v>90</v>
      </c>
      <c r="B12" s="50" t="e">
        <f>[9]September!N1</f>
        <v>#REF!</v>
      </c>
      <c r="C12" s="47"/>
      <c r="D12" s="50"/>
      <c r="E12" s="50" t="e">
        <f t="shared" si="0"/>
        <v>#REF!</v>
      </c>
      <c r="F12" s="49"/>
      <c r="G12" s="54"/>
    </row>
    <row r="13" spans="1:7" ht="22.5" customHeight="1">
      <c r="A13" s="50" t="s">
        <v>91</v>
      </c>
      <c r="B13" s="50" t="e">
        <f>[10]october!N1</f>
        <v>#REF!</v>
      </c>
      <c r="C13" s="47"/>
      <c r="D13" s="50"/>
      <c r="E13" s="50" t="e">
        <f t="shared" si="0"/>
        <v>#REF!</v>
      </c>
      <c r="F13" s="49"/>
      <c r="G13" s="54"/>
    </row>
    <row r="14" spans="1:7" ht="22.5" customHeight="1">
      <c r="A14" s="50" t="s">
        <v>92</v>
      </c>
      <c r="B14" s="50" t="e">
        <f>'[11]11'!N1</f>
        <v>#REF!</v>
      </c>
      <c r="C14" s="47"/>
      <c r="D14" s="48"/>
      <c r="E14" s="50" t="e">
        <f t="shared" si="0"/>
        <v>#REF!</v>
      </c>
      <c r="F14" s="49"/>
      <c r="G14" s="54"/>
    </row>
    <row r="15" spans="1:7" ht="22.5" customHeight="1">
      <c r="A15" s="50" t="s">
        <v>93</v>
      </c>
      <c r="B15" s="47">
        <f>December!N1</f>
        <v>0</v>
      </c>
      <c r="C15" s="47"/>
      <c r="D15" s="48"/>
      <c r="E15" s="50" t="e">
        <f t="shared" si="0"/>
        <v>#REF!</v>
      </c>
      <c r="F15" s="49"/>
      <c r="G15" s="54"/>
    </row>
    <row r="16" spans="1:7" ht="15" customHeight="1">
      <c r="G16" s="55"/>
    </row>
    <row r="17" spans="1:7" ht="15" customHeight="1">
      <c r="B17" s="56"/>
      <c r="C17" s="57"/>
      <c r="D17" s="10"/>
      <c r="E17" s="57"/>
      <c r="F17" s="10"/>
      <c r="G17" s="55"/>
    </row>
    <row r="18" spans="1:7" ht="15" customHeight="1">
      <c r="A18" s="75" t="s">
        <v>94</v>
      </c>
      <c r="B18" s="56" t="s">
        <v>95</v>
      </c>
      <c r="C18" s="75" t="s">
        <v>96</v>
      </c>
      <c r="D18" s="59" t="s">
        <v>97</v>
      </c>
      <c r="E18" s="75" t="s">
        <v>98</v>
      </c>
      <c r="F18" s="77" t="s">
        <v>99</v>
      </c>
      <c r="G18" s="55"/>
    </row>
    <row r="19" spans="1:7" ht="15" customHeight="1">
      <c r="A19" s="76"/>
      <c r="B19" s="56" t="s">
        <v>100</v>
      </c>
      <c r="C19" s="76"/>
      <c r="D19" s="78"/>
      <c r="E19" s="76"/>
      <c r="F19" s="63"/>
      <c r="G19" s="55"/>
    </row>
    <row r="20" spans="1:7" ht="15" customHeight="1">
      <c r="A20" s="76"/>
      <c r="B20" s="60" t="s">
        <v>101</v>
      </c>
      <c r="C20" s="76"/>
      <c r="D20" s="63"/>
      <c r="E20" s="76"/>
      <c r="F20" s="63"/>
      <c r="G20" s="55"/>
    </row>
    <row r="21" spans="1:7" ht="15" customHeight="1">
      <c r="A21" s="76"/>
      <c r="B21" s="56" t="s">
        <v>4</v>
      </c>
      <c r="C21" s="76"/>
      <c r="D21" s="63"/>
      <c r="E21" s="76"/>
      <c r="F21" s="63"/>
      <c r="G21" s="55"/>
    </row>
    <row r="22" spans="1:7" ht="15" customHeight="1">
      <c r="A22" s="76"/>
      <c r="B22" s="56"/>
      <c r="C22" s="76"/>
      <c r="D22" s="63"/>
      <c r="E22" s="76"/>
      <c r="F22" s="63"/>
      <c r="G22" s="55"/>
    </row>
    <row r="23" spans="1:7" ht="15" customHeight="1">
      <c r="A23" s="76"/>
      <c r="B23" s="56"/>
      <c r="C23" s="76"/>
      <c r="D23" s="63"/>
      <c r="E23" s="76"/>
      <c r="F23" s="63"/>
      <c r="G23" s="55"/>
    </row>
    <row r="24" spans="1:7" ht="15" customHeight="1">
      <c r="A24" s="58"/>
      <c r="B24" s="56"/>
      <c r="C24" s="61"/>
      <c r="D24" s="63"/>
      <c r="E24" s="76"/>
      <c r="F24" s="63"/>
      <c r="G24" s="55"/>
    </row>
    <row r="25" spans="1:7" ht="15" customHeight="1">
      <c r="A25" s="57"/>
      <c r="B25" s="57"/>
      <c r="C25" s="57"/>
      <c r="D25" s="10"/>
      <c r="E25" s="57"/>
      <c r="F25" s="10"/>
      <c r="G25" s="55"/>
    </row>
  </sheetData>
  <mergeCells count="5">
    <mergeCell ref="A18:A23"/>
    <mergeCell ref="C18:C23"/>
    <mergeCell ref="E18:E24"/>
    <mergeCell ref="F18:F24"/>
    <mergeCell ref="D19:D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December</vt:lpstr>
      <vt:lpstr>Jan,24</vt:lpstr>
      <vt:lpstr>Feb,24</vt:lpstr>
      <vt:lpstr>Mar,24</vt:lpstr>
      <vt:lpstr>April,2024</vt:lpstr>
      <vt:lpstr>May,2024</vt:lpstr>
      <vt:lpstr>Payments</vt:lpstr>
      <vt:lpstr>Projects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2024-05-08T05:16:44Z</dcterms:modified>
</cp:coreProperties>
</file>