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zfjiang_connect_ust_hk/Documents/Textbooks/COMP 4462/Project/"/>
    </mc:Choice>
  </mc:AlternateContent>
  <xr:revisionPtr revIDLastSave="117" documentId="8_{A59CCBD0-BCB6-5A4B-A0AA-78352BB12749}" xr6:coauthVersionLast="47" xr6:coauthVersionMax="47" xr10:uidLastSave="{58F773EB-DBB1-8E4B-97B0-2ED2198C42C5}"/>
  <bookViews>
    <workbookView xWindow="1780" yWindow="760" windowWidth="27240" windowHeight="16440" activeTab="3" xr2:uid="{A710E85E-D9C8-DD41-B587-6B4401B69C52}"/>
  </bookViews>
  <sheets>
    <sheet name="Flows" sheetId="2" r:id="rId1"/>
    <sheet name="Nodes" sheetId="5" r:id="rId2"/>
    <sheet name="Production" sheetId="10" r:id="rId3"/>
    <sheet name="Export" sheetId="9" r:id="rId4"/>
    <sheet name="Private Housing" sheetId="8" r:id="rId5"/>
    <sheet name="Public Housing" sheetId="7" r:id="rId6"/>
    <sheet name="Electricity Consumption by Sect" sheetId="1" r:id="rId7"/>
    <sheet name="Residential" sheetId="4" r:id="rId8"/>
    <sheet name="Commercial" sheetId="3" r:id="rId9"/>
    <sheet name="Industrial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7" i="9" l="1"/>
  <c r="C135" i="9"/>
  <c r="A130" i="9"/>
  <c r="B130" i="9"/>
  <c r="C130" i="9"/>
  <c r="A131" i="9"/>
  <c r="B131" i="9"/>
  <c r="C131" i="9"/>
  <c r="A132" i="9"/>
  <c r="B132" i="9"/>
  <c r="C132" i="9"/>
  <c r="A133" i="9"/>
  <c r="B133" i="9"/>
  <c r="C133" i="9"/>
  <c r="A134" i="9"/>
  <c r="B134" i="9"/>
  <c r="C134" i="9"/>
  <c r="A135" i="9"/>
  <c r="B135" i="9"/>
  <c r="A136" i="9"/>
  <c r="B136" i="9"/>
  <c r="C136" i="9"/>
  <c r="A137" i="9"/>
  <c r="B137" i="9"/>
  <c r="A138" i="9"/>
  <c r="B138" i="9"/>
  <c r="C138" i="9"/>
  <c r="F2" i="9" a="1"/>
  <c r="F2" i="9" s="1"/>
  <c r="E2" i="9" a="1"/>
  <c r="E2" i="9" s="1"/>
  <c r="E128" i="2"/>
  <c r="F128" i="2" s="1"/>
  <c r="D128" i="9" s="1"/>
  <c r="G128" i="2"/>
  <c r="H128" i="2"/>
  <c r="B128" i="9" s="1"/>
  <c r="E129" i="2"/>
  <c r="F129" i="2" s="1"/>
  <c r="D129" i="9" s="1"/>
  <c r="G129" i="2"/>
  <c r="H129" i="2"/>
  <c r="B129" i="9" s="1"/>
  <c r="E130" i="2"/>
  <c r="F130" i="2" s="1"/>
  <c r="D130" i="9" s="1"/>
  <c r="G130" i="2"/>
  <c r="H130" i="2"/>
  <c r="E131" i="2"/>
  <c r="F131" i="2" s="1"/>
  <c r="D131" i="9" s="1"/>
  <c r="G131" i="2"/>
  <c r="H131" i="2"/>
  <c r="E132" i="2"/>
  <c r="F132" i="2" s="1"/>
  <c r="D132" i="9" s="1"/>
  <c r="G132" i="2"/>
  <c r="H132" i="2"/>
  <c r="E133" i="2"/>
  <c r="F133" i="2" s="1"/>
  <c r="D133" i="9" s="1"/>
  <c r="G133" i="2"/>
  <c r="H133" i="2"/>
  <c r="E134" i="2"/>
  <c r="F134" i="2" s="1"/>
  <c r="D134" i="9" s="1"/>
  <c r="G134" i="2"/>
  <c r="H134" i="2"/>
  <c r="E135" i="2"/>
  <c r="F135" i="2" s="1"/>
  <c r="D135" i="9" s="1"/>
  <c r="G135" i="2"/>
  <c r="H135" i="2"/>
  <c r="E136" i="2"/>
  <c r="F136" i="2" s="1"/>
  <c r="D136" i="9" s="1"/>
  <c r="G136" i="2"/>
  <c r="H136" i="2"/>
  <c r="E137" i="2"/>
  <c r="F137" i="2" s="1"/>
  <c r="D137" i="9" s="1"/>
  <c r="G137" i="2"/>
  <c r="H137" i="2"/>
  <c r="E138" i="2"/>
  <c r="F138" i="2" s="1"/>
  <c r="D138" i="9" s="1"/>
  <c r="G138" i="2"/>
  <c r="H138" i="2"/>
  <c r="C25" i="10"/>
  <c r="E13" i="10"/>
  <c r="E14" i="10" s="1"/>
  <c r="D13" i="10"/>
  <c r="D14" i="10" s="1"/>
  <c r="F13" i="10"/>
  <c r="F14" i="10" s="1"/>
  <c r="C13" i="10"/>
  <c r="C14" i="10" s="1"/>
  <c r="D12" i="10"/>
  <c r="E12" i="10"/>
  <c r="F12" i="10"/>
  <c r="C12" i="10"/>
  <c r="E3" i="2"/>
  <c r="F3" i="2" s="1"/>
  <c r="D3" i="9" s="1"/>
  <c r="E4" i="2"/>
  <c r="F4" i="2" s="1"/>
  <c r="D4" i="9" s="1"/>
  <c r="E5" i="2"/>
  <c r="F5" i="2" s="1"/>
  <c r="D5" i="9" s="1"/>
  <c r="E6" i="2"/>
  <c r="F6" i="2" s="1"/>
  <c r="D6" i="9" s="1"/>
  <c r="E7" i="2"/>
  <c r="F7" i="2" s="1"/>
  <c r="D7" i="9" s="1"/>
  <c r="E8" i="2"/>
  <c r="F8" i="2" s="1"/>
  <c r="D8" i="9" s="1"/>
  <c r="E9" i="2"/>
  <c r="E10" i="2"/>
  <c r="F10" i="2" s="1"/>
  <c r="D10" i="9" s="1"/>
  <c r="E11" i="2"/>
  <c r="F11" i="2" s="1"/>
  <c r="D11" i="9" s="1"/>
  <c r="E12" i="2"/>
  <c r="F12" i="2" s="1"/>
  <c r="D12" i="9" s="1"/>
  <c r="E13" i="2"/>
  <c r="F13" i="2" s="1"/>
  <c r="D13" i="9" s="1"/>
  <c r="E14" i="2"/>
  <c r="F14" i="2" s="1"/>
  <c r="D14" i="9" s="1"/>
  <c r="E15" i="2"/>
  <c r="F15" i="2" s="1"/>
  <c r="D15" i="9" s="1"/>
  <c r="E16" i="2"/>
  <c r="F16" i="2" s="1"/>
  <c r="D16" i="9" s="1"/>
  <c r="E17" i="2"/>
  <c r="F17" i="2" s="1"/>
  <c r="D17" i="9" s="1"/>
  <c r="E18" i="2"/>
  <c r="F18" i="2" s="1"/>
  <c r="D18" i="9" s="1"/>
  <c r="E19" i="2"/>
  <c r="F19" i="2" s="1"/>
  <c r="D19" i="9" s="1"/>
  <c r="E20" i="2"/>
  <c r="F20" i="2" s="1"/>
  <c r="D20" i="9" s="1"/>
  <c r="E21" i="2"/>
  <c r="F21" i="2" s="1"/>
  <c r="D21" i="9" s="1"/>
  <c r="E22" i="2"/>
  <c r="F22" i="2" s="1"/>
  <c r="D22" i="9" s="1"/>
  <c r="E23" i="2"/>
  <c r="F23" i="2" s="1"/>
  <c r="D23" i="9" s="1"/>
  <c r="E24" i="2"/>
  <c r="F24" i="2" s="1"/>
  <c r="D24" i="9" s="1"/>
  <c r="E25" i="2"/>
  <c r="F25" i="2" s="1"/>
  <c r="D25" i="9" s="1"/>
  <c r="E26" i="2"/>
  <c r="F26" i="2" s="1"/>
  <c r="D26" i="9" s="1"/>
  <c r="E27" i="2"/>
  <c r="F27" i="2" s="1"/>
  <c r="D27" i="9" s="1"/>
  <c r="E28" i="2"/>
  <c r="F28" i="2" s="1"/>
  <c r="D28" i="9" s="1"/>
  <c r="E29" i="2"/>
  <c r="E30" i="2"/>
  <c r="F30" i="2" s="1"/>
  <c r="D30" i="9" s="1"/>
  <c r="E31" i="2"/>
  <c r="F31" i="2" s="1"/>
  <c r="D31" i="9" s="1"/>
  <c r="E32" i="2"/>
  <c r="F32" i="2" s="1"/>
  <c r="D32" i="9" s="1"/>
  <c r="E33" i="2"/>
  <c r="F33" i="2" s="1"/>
  <c r="D33" i="9" s="1"/>
  <c r="E34" i="2"/>
  <c r="F34" i="2" s="1"/>
  <c r="D34" i="9" s="1"/>
  <c r="E35" i="2"/>
  <c r="F35" i="2" s="1"/>
  <c r="D35" i="9" s="1"/>
  <c r="E36" i="2"/>
  <c r="F36" i="2" s="1"/>
  <c r="D36" i="9" s="1"/>
  <c r="E37" i="2"/>
  <c r="F37" i="2" s="1"/>
  <c r="D37" i="9" s="1"/>
  <c r="E38" i="2"/>
  <c r="F38" i="2" s="1"/>
  <c r="D38" i="9" s="1"/>
  <c r="E39" i="2"/>
  <c r="F39" i="2" s="1"/>
  <c r="D39" i="9" s="1"/>
  <c r="E40" i="2"/>
  <c r="F40" i="2" s="1"/>
  <c r="D40" i="9" s="1"/>
  <c r="E41" i="2"/>
  <c r="F41" i="2" s="1"/>
  <c r="D41" i="9" s="1"/>
  <c r="E42" i="2"/>
  <c r="F42" i="2" s="1"/>
  <c r="D42" i="9" s="1"/>
  <c r="E43" i="2"/>
  <c r="F43" i="2" s="1"/>
  <c r="D43" i="9" s="1"/>
  <c r="E44" i="2"/>
  <c r="F44" i="2" s="1"/>
  <c r="D44" i="9" s="1"/>
  <c r="E45" i="2"/>
  <c r="E46" i="2"/>
  <c r="F46" i="2" s="1"/>
  <c r="D46" i="9" s="1"/>
  <c r="E47" i="2"/>
  <c r="F47" i="2" s="1"/>
  <c r="D47" i="9" s="1"/>
  <c r="E48" i="2"/>
  <c r="F48" i="2" s="1"/>
  <c r="D48" i="9" s="1"/>
  <c r="E49" i="2"/>
  <c r="E50" i="2"/>
  <c r="E51" i="2"/>
  <c r="E52" i="2"/>
  <c r="F52" i="2" s="1"/>
  <c r="D52" i="9" s="1"/>
  <c r="E53" i="2"/>
  <c r="F53" i="2" s="1"/>
  <c r="D53" i="9" s="1"/>
  <c r="E54" i="2"/>
  <c r="E55" i="2"/>
  <c r="F55" i="2" s="1"/>
  <c r="D55" i="9" s="1"/>
  <c r="E56" i="2"/>
  <c r="F56" i="2" s="1"/>
  <c r="D56" i="9" s="1"/>
  <c r="E57" i="2"/>
  <c r="F57" i="2" s="1"/>
  <c r="D57" i="9" s="1"/>
  <c r="E58" i="2"/>
  <c r="F58" i="2" s="1"/>
  <c r="D58" i="9" s="1"/>
  <c r="E59" i="2"/>
  <c r="F59" i="2" s="1"/>
  <c r="D59" i="9" s="1"/>
  <c r="E60" i="2"/>
  <c r="F60" i="2" s="1"/>
  <c r="D60" i="9" s="1"/>
  <c r="E61" i="2"/>
  <c r="E62" i="2"/>
  <c r="F62" i="2" s="1"/>
  <c r="D62" i="9" s="1"/>
  <c r="E63" i="2"/>
  <c r="F63" i="2" s="1"/>
  <c r="D63" i="9" s="1"/>
  <c r="E64" i="2"/>
  <c r="F64" i="2" s="1"/>
  <c r="D64" i="9" s="1"/>
  <c r="E65" i="2"/>
  <c r="F65" i="2" s="1"/>
  <c r="D65" i="9" s="1"/>
  <c r="E66" i="2"/>
  <c r="F66" i="2" s="1"/>
  <c r="D66" i="9" s="1"/>
  <c r="E67" i="2"/>
  <c r="F67" i="2" s="1"/>
  <c r="D67" i="9" s="1"/>
  <c r="E68" i="2"/>
  <c r="F68" i="2" s="1"/>
  <c r="D68" i="9" s="1"/>
  <c r="E69" i="2"/>
  <c r="F69" i="2" s="1"/>
  <c r="D69" i="9" s="1"/>
  <c r="E70" i="2"/>
  <c r="F70" i="2" s="1"/>
  <c r="D70" i="9" s="1"/>
  <c r="E71" i="2"/>
  <c r="F71" i="2" s="1"/>
  <c r="D71" i="9" s="1"/>
  <c r="E72" i="2"/>
  <c r="F72" i="2" s="1"/>
  <c r="D72" i="9" s="1"/>
  <c r="E73" i="2"/>
  <c r="F73" i="2" s="1"/>
  <c r="D73" i="9" s="1"/>
  <c r="E74" i="2"/>
  <c r="F74" i="2" s="1"/>
  <c r="D74" i="9" s="1"/>
  <c r="E75" i="2"/>
  <c r="F75" i="2" s="1"/>
  <c r="D75" i="9" s="1"/>
  <c r="E76" i="2"/>
  <c r="F76" i="2" s="1"/>
  <c r="D76" i="9" s="1"/>
  <c r="E77" i="2"/>
  <c r="F77" i="2" s="1"/>
  <c r="D77" i="9" s="1"/>
  <c r="E78" i="2"/>
  <c r="F78" i="2" s="1"/>
  <c r="D78" i="9" s="1"/>
  <c r="E79" i="2"/>
  <c r="E80" i="2"/>
  <c r="F80" i="2" s="1"/>
  <c r="D80" i="9" s="1"/>
  <c r="E81" i="2"/>
  <c r="F81" i="2" s="1"/>
  <c r="D81" i="9" s="1"/>
  <c r="E82" i="2"/>
  <c r="F82" i="2" s="1"/>
  <c r="D82" i="9" s="1"/>
  <c r="E83" i="2"/>
  <c r="F83" i="2" s="1"/>
  <c r="D83" i="9" s="1"/>
  <c r="E84" i="2"/>
  <c r="F84" i="2" s="1"/>
  <c r="D84" i="9" s="1"/>
  <c r="E85" i="2"/>
  <c r="F85" i="2" s="1"/>
  <c r="D85" i="9" s="1"/>
  <c r="E86" i="2"/>
  <c r="F86" i="2" s="1"/>
  <c r="D86" i="9" s="1"/>
  <c r="E87" i="2"/>
  <c r="F87" i="2" s="1"/>
  <c r="D87" i="9" s="1"/>
  <c r="E88" i="2"/>
  <c r="F88" i="2" s="1"/>
  <c r="D88" i="9" s="1"/>
  <c r="E89" i="2"/>
  <c r="F89" i="2" s="1"/>
  <c r="D89" i="9" s="1"/>
  <c r="E90" i="2"/>
  <c r="F90" i="2" s="1"/>
  <c r="D90" i="9" s="1"/>
  <c r="E91" i="2"/>
  <c r="F91" i="2" s="1"/>
  <c r="D91" i="9" s="1"/>
  <c r="E92" i="2"/>
  <c r="F92" i="2" s="1"/>
  <c r="D92" i="9" s="1"/>
  <c r="E93" i="2"/>
  <c r="F93" i="2" s="1"/>
  <c r="D93" i="9" s="1"/>
  <c r="E94" i="2"/>
  <c r="F94" i="2" s="1"/>
  <c r="D94" i="9" s="1"/>
  <c r="E95" i="2"/>
  <c r="F95" i="2" s="1"/>
  <c r="D95" i="9" s="1"/>
  <c r="E96" i="2"/>
  <c r="F96" i="2" s="1"/>
  <c r="D96" i="9" s="1"/>
  <c r="E97" i="2"/>
  <c r="F97" i="2" s="1"/>
  <c r="D97" i="9" s="1"/>
  <c r="E98" i="2"/>
  <c r="F98" i="2" s="1"/>
  <c r="D98" i="9" s="1"/>
  <c r="E99" i="2"/>
  <c r="E100" i="2"/>
  <c r="F100" i="2" s="1"/>
  <c r="D100" i="9" s="1"/>
  <c r="E101" i="2"/>
  <c r="F101" i="2" s="1"/>
  <c r="D101" i="9" s="1"/>
  <c r="E102" i="2"/>
  <c r="F102" i="2" s="1"/>
  <c r="D102" i="9" s="1"/>
  <c r="E103" i="2"/>
  <c r="F103" i="2" s="1"/>
  <c r="D103" i="9" s="1"/>
  <c r="E104" i="2"/>
  <c r="F104" i="2" s="1"/>
  <c r="D104" i="9" s="1"/>
  <c r="E105" i="2"/>
  <c r="F105" i="2" s="1"/>
  <c r="D105" i="9" s="1"/>
  <c r="E106" i="2"/>
  <c r="F106" i="2" s="1"/>
  <c r="D106" i="9" s="1"/>
  <c r="E107" i="2"/>
  <c r="F107" i="2" s="1"/>
  <c r="D107" i="9" s="1"/>
  <c r="E108" i="2"/>
  <c r="F108" i="2" s="1"/>
  <c r="D108" i="9" s="1"/>
  <c r="E109" i="2"/>
  <c r="F109" i="2" s="1"/>
  <c r="D109" i="9" s="1"/>
  <c r="E110" i="2"/>
  <c r="F110" i="2" s="1"/>
  <c r="D110" i="9" s="1"/>
  <c r="E111" i="2"/>
  <c r="F111" i="2" s="1"/>
  <c r="D111" i="9" s="1"/>
  <c r="E112" i="2"/>
  <c r="E113" i="2"/>
  <c r="F113" i="2" s="1"/>
  <c r="D113" i="9" s="1"/>
  <c r="E114" i="2"/>
  <c r="F114" i="2" s="1"/>
  <c r="D114" i="9" s="1"/>
  <c r="E115" i="2"/>
  <c r="F115" i="2" s="1"/>
  <c r="D115" i="9" s="1"/>
  <c r="E116" i="2"/>
  <c r="F116" i="2" s="1"/>
  <c r="D116" i="9" s="1"/>
  <c r="E117" i="2"/>
  <c r="F117" i="2" s="1"/>
  <c r="D117" i="9" s="1"/>
  <c r="E118" i="2"/>
  <c r="F118" i="2" s="1"/>
  <c r="D118" i="9" s="1"/>
  <c r="E119" i="2"/>
  <c r="E120" i="2"/>
  <c r="F120" i="2" s="1"/>
  <c r="D120" i="9" s="1"/>
  <c r="E121" i="2"/>
  <c r="F121" i="2" s="1"/>
  <c r="D121" i="9" s="1"/>
  <c r="E122" i="2"/>
  <c r="F122" i="2" s="1"/>
  <c r="D122" i="9" s="1"/>
  <c r="E123" i="2"/>
  <c r="F123" i="2" s="1"/>
  <c r="D123" i="9" s="1"/>
  <c r="E124" i="2"/>
  <c r="F124" i="2" s="1"/>
  <c r="D124" i="9" s="1"/>
  <c r="E125" i="2"/>
  <c r="F125" i="2" s="1"/>
  <c r="D125" i="9" s="1"/>
  <c r="E126" i="2"/>
  <c r="F126" i="2" s="1"/>
  <c r="D126" i="9" s="1"/>
  <c r="E127" i="2"/>
  <c r="F127" i="2" s="1"/>
  <c r="D127" i="9" s="1"/>
  <c r="E139" i="2"/>
  <c r="F139" i="2" s="1"/>
  <c r="E140" i="2"/>
  <c r="F140" i="2" s="1"/>
  <c r="E141" i="2"/>
  <c r="F141" i="2" s="1"/>
  <c r="E142" i="2"/>
  <c r="F142" i="2" s="1"/>
  <c r="E143" i="2"/>
  <c r="F143" i="2" s="1"/>
  <c r="E144" i="2"/>
  <c r="F144" i="2" s="1"/>
  <c r="E145" i="2"/>
  <c r="F145" i="2" s="1"/>
  <c r="E146" i="2"/>
  <c r="F146" i="2" s="1"/>
  <c r="E147" i="2"/>
  <c r="F147" i="2" s="1"/>
  <c r="E148" i="2"/>
  <c r="F148" i="2" s="1"/>
  <c r="E149" i="2"/>
  <c r="F149" i="2" s="1"/>
  <c r="E150" i="2"/>
  <c r="F150" i="2" s="1"/>
  <c r="E151" i="2"/>
  <c r="F151" i="2" s="1"/>
  <c r="E152" i="2"/>
  <c r="F152" i="2" s="1"/>
  <c r="E153" i="2"/>
  <c r="F153" i="2" s="1"/>
  <c r="E154" i="2"/>
  <c r="F154" i="2" s="1"/>
  <c r="E155" i="2"/>
  <c r="F155" i="2" s="1"/>
  <c r="E156" i="2"/>
  <c r="F156" i="2" s="1"/>
  <c r="E157" i="2"/>
  <c r="F157" i="2" s="1"/>
  <c r="E158" i="2"/>
  <c r="F158" i="2" s="1"/>
  <c r="E159" i="2"/>
  <c r="F159" i="2" s="1"/>
  <c r="E160" i="2"/>
  <c r="F160" i="2" s="1"/>
  <c r="E161" i="2"/>
  <c r="F161" i="2" s="1"/>
  <c r="E162" i="2"/>
  <c r="F162" i="2" s="1"/>
  <c r="E163" i="2"/>
  <c r="F163" i="2" s="1"/>
  <c r="E164" i="2"/>
  <c r="F164" i="2" s="1"/>
  <c r="E165" i="2"/>
  <c r="F165" i="2" s="1"/>
  <c r="E166" i="2"/>
  <c r="F166" i="2" s="1"/>
  <c r="E167" i="2"/>
  <c r="F167" i="2" s="1"/>
  <c r="E168" i="2"/>
  <c r="F168" i="2" s="1"/>
  <c r="E169" i="2"/>
  <c r="F169" i="2" s="1"/>
  <c r="E170" i="2"/>
  <c r="F170" i="2" s="1"/>
  <c r="E171" i="2"/>
  <c r="F171" i="2" s="1"/>
  <c r="E172" i="2"/>
  <c r="F172" i="2" s="1"/>
  <c r="E173" i="2"/>
  <c r="F173" i="2" s="1"/>
  <c r="E174" i="2"/>
  <c r="F174" i="2" s="1"/>
  <c r="E175" i="2"/>
  <c r="F175" i="2" s="1"/>
  <c r="E176" i="2"/>
  <c r="F176" i="2" s="1"/>
  <c r="E177" i="2"/>
  <c r="F177" i="2" s="1"/>
  <c r="E178" i="2"/>
  <c r="F178" i="2" s="1"/>
  <c r="E179" i="2"/>
  <c r="F179" i="2" s="1"/>
  <c r="E180" i="2"/>
  <c r="F180" i="2" s="1"/>
  <c r="E181" i="2"/>
  <c r="F181" i="2" s="1"/>
  <c r="E182" i="2"/>
  <c r="F182" i="2" s="1"/>
  <c r="E183" i="2"/>
  <c r="F183" i="2" s="1"/>
  <c r="E184" i="2"/>
  <c r="F184" i="2" s="1"/>
  <c r="E185" i="2"/>
  <c r="F185" i="2" s="1"/>
  <c r="E186" i="2"/>
  <c r="F186" i="2" s="1"/>
  <c r="E187" i="2"/>
  <c r="F187" i="2" s="1"/>
  <c r="E188" i="2"/>
  <c r="F188" i="2" s="1"/>
  <c r="E189" i="2"/>
  <c r="F189" i="2" s="1"/>
  <c r="E190" i="2"/>
  <c r="F190" i="2" s="1"/>
  <c r="E191" i="2"/>
  <c r="F191" i="2" s="1"/>
  <c r="E192" i="2"/>
  <c r="F192" i="2" s="1"/>
  <c r="E193" i="2"/>
  <c r="F193" i="2" s="1"/>
  <c r="E194" i="2"/>
  <c r="F194" i="2" s="1"/>
  <c r="E195" i="2"/>
  <c r="F195" i="2" s="1"/>
  <c r="E196" i="2"/>
  <c r="F196" i="2" s="1"/>
  <c r="E197" i="2"/>
  <c r="F197" i="2" s="1"/>
  <c r="E198" i="2"/>
  <c r="F198" i="2" s="1"/>
  <c r="E199" i="2"/>
  <c r="F199" i="2" s="1"/>
  <c r="E200" i="2"/>
  <c r="F200" i="2" s="1"/>
  <c r="E201" i="2"/>
  <c r="F201" i="2" s="1"/>
  <c r="E202" i="2"/>
  <c r="F202" i="2" s="1"/>
  <c r="E203" i="2"/>
  <c r="F203" i="2" s="1"/>
  <c r="E204" i="2"/>
  <c r="F204" i="2" s="1"/>
  <c r="E205" i="2"/>
  <c r="F205" i="2" s="1"/>
  <c r="E206" i="2"/>
  <c r="F206" i="2" s="1"/>
  <c r="E207" i="2"/>
  <c r="F207" i="2" s="1"/>
  <c r="E208" i="2"/>
  <c r="F208" i="2" s="1"/>
  <c r="E209" i="2"/>
  <c r="F209" i="2" s="1"/>
  <c r="E210" i="2"/>
  <c r="F210" i="2" s="1"/>
  <c r="E211" i="2"/>
  <c r="F211" i="2" s="1"/>
  <c r="E212" i="2"/>
  <c r="F212" i="2" s="1"/>
  <c r="E213" i="2"/>
  <c r="F213" i="2" s="1"/>
  <c r="E214" i="2"/>
  <c r="F214" i="2" s="1"/>
  <c r="E215" i="2"/>
  <c r="F215" i="2" s="1"/>
  <c r="E216" i="2"/>
  <c r="F216" i="2" s="1"/>
  <c r="E217" i="2"/>
  <c r="F217" i="2" s="1"/>
  <c r="E218" i="2"/>
  <c r="F218" i="2" s="1"/>
  <c r="E219" i="2"/>
  <c r="F219" i="2" s="1"/>
  <c r="E220" i="2"/>
  <c r="F220" i="2" s="1"/>
  <c r="E221" i="2"/>
  <c r="F221" i="2" s="1"/>
  <c r="E222" i="2"/>
  <c r="F222" i="2" s="1"/>
  <c r="E223" i="2"/>
  <c r="F223" i="2" s="1"/>
  <c r="E224" i="2"/>
  <c r="F224" i="2" s="1"/>
  <c r="E225" i="2"/>
  <c r="F225" i="2" s="1"/>
  <c r="E226" i="2"/>
  <c r="F226" i="2" s="1"/>
  <c r="E227" i="2"/>
  <c r="F227" i="2" s="1"/>
  <c r="E228" i="2"/>
  <c r="F228" i="2" s="1"/>
  <c r="E229" i="2"/>
  <c r="F229" i="2" s="1"/>
  <c r="E230" i="2"/>
  <c r="F230" i="2" s="1"/>
  <c r="E231" i="2"/>
  <c r="F231" i="2" s="1"/>
  <c r="E232" i="2"/>
  <c r="F232" i="2" s="1"/>
  <c r="E233" i="2"/>
  <c r="F233" i="2" s="1"/>
  <c r="E234" i="2"/>
  <c r="F234" i="2" s="1"/>
  <c r="E235" i="2"/>
  <c r="F235" i="2" s="1"/>
  <c r="E236" i="2"/>
  <c r="F236" i="2" s="1"/>
  <c r="E237" i="2"/>
  <c r="F237" i="2" s="1"/>
  <c r="E2" i="2"/>
  <c r="F2" i="2" s="1"/>
  <c r="D2" i="9" s="1"/>
  <c r="F51" i="2"/>
  <c r="D51" i="9" s="1"/>
  <c r="F61" i="2"/>
  <c r="D61" i="9" s="1"/>
  <c r="C3" i="10"/>
  <c r="C2" i="10"/>
  <c r="C24" i="10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2" i="9"/>
  <c r="G127" i="2"/>
  <c r="A127" i="9" s="1"/>
  <c r="H127" i="2"/>
  <c r="B127" i="9" s="1"/>
  <c r="A128" i="9"/>
  <c r="A129" i="9"/>
  <c r="F29" i="2"/>
  <c r="D29" i="9" s="1"/>
  <c r="F45" i="2"/>
  <c r="D45" i="9" s="1"/>
  <c r="F49" i="2"/>
  <c r="D49" i="9" s="1"/>
  <c r="F50" i="2"/>
  <c r="D50" i="9" s="1"/>
  <c r="F54" i="2"/>
  <c r="D54" i="9" s="1"/>
  <c r="F79" i="2"/>
  <c r="D79" i="9" s="1"/>
  <c r="F99" i="2"/>
  <c r="D99" i="9" s="1"/>
  <c r="F112" i="2"/>
  <c r="D112" i="9" s="1"/>
  <c r="F119" i="2"/>
  <c r="D119" i="9" s="1"/>
  <c r="G116" i="2"/>
  <c r="A116" i="9" s="1"/>
  <c r="H116" i="2"/>
  <c r="B116" i="9" s="1"/>
  <c r="G117" i="2"/>
  <c r="A117" i="9" s="1"/>
  <c r="H117" i="2"/>
  <c r="B117" i="9" s="1"/>
  <c r="G118" i="2"/>
  <c r="A118" i="9" s="1"/>
  <c r="H118" i="2"/>
  <c r="B118" i="9" s="1"/>
  <c r="G119" i="2"/>
  <c r="A119" i="9" s="1"/>
  <c r="H119" i="2"/>
  <c r="B119" i="9" s="1"/>
  <c r="G120" i="2"/>
  <c r="A120" i="9" s="1"/>
  <c r="H120" i="2"/>
  <c r="B120" i="9" s="1"/>
  <c r="G121" i="2"/>
  <c r="A121" i="9" s="1"/>
  <c r="H121" i="2"/>
  <c r="B121" i="9" s="1"/>
  <c r="G122" i="2"/>
  <c r="A122" i="9" s="1"/>
  <c r="H122" i="2"/>
  <c r="B122" i="9" s="1"/>
  <c r="G123" i="2"/>
  <c r="A123" i="9" s="1"/>
  <c r="H123" i="2"/>
  <c r="B123" i="9" s="1"/>
  <c r="G124" i="2"/>
  <c r="A124" i="9" s="1"/>
  <c r="H124" i="2"/>
  <c r="B124" i="9" s="1"/>
  <c r="G125" i="2"/>
  <c r="A125" i="9" s="1"/>
  <c r="H125" i="2"/>
  <c r="B125" i="9" s="1"/>
  <c r="G126" i="2"/>
  <c r="A126" i="9" s="1"/>
  <c r="H126" i="2"/>
  <c r="B126" i="9" s="1"/>
  <c r="G114" i="2"/>
  <c r="A114" i="9" s="1"/>
  <c r="H100" i="2"/>
  <c r="B100" i="9" s="1"/>
  <c r="H99" i="2"/>
  <c r="B99" i="9" s="1"/>
  <c r="H98" i="2"/>
  <c r="B98" i="9" s="1"/>
  <c r="D39" i="5"/>
  <c r="D40" i="5"/>
  <c r="G98" i="2"/>
  <c r="A98" i="9" s="1"/>
  <c r="G99" i="2"/>
  <c r="A99" i="9" s="1"/>
  <c r="G100" i="2"/>
  <c r="A100" i="9" s="1"/>
  <c r="G101" i="2"/>
  <c r="A101" i="9" s="1"/>
  <c r="H101" i="2"/>
  <c r="B101" i="9" s="1"/>
  <c r="G102" i="2"/>
  <c r="A102" i="9" s="1"/>
  <c r="H102" i="2"/>
  <c r="B102" i="9" s="1"/>
  <c r="G103" i="2"/>
  <c r="A103" i="9" s="1"/>
  <c r="H103" i="2"/>
  <c r="B103" i="9" s="1"/>
  <c r="G104" i="2"/>
  <c r="A104" i="9" s="1"/>
  <c r="H104" i="2"/>
  <c r="B104" i="9" s="1"/>
  <c r="G105" i="2"/>
  <c r="A105" i="9" s="1"/>
  <c r="H105" i="2"/>
  <c r="B105" i="9" s="1"/>
  <c r="G106" i="2"/>
  <c r="A106" i="9" s="1"/>
  <c r="H106" i="2"/>
  <c r="B106" i="9" s="1"/>
  <c r="G107" i="2"/>
  <c r="A107" i="9" s="1"/>
  <c r="H107" i="2"/>
  <c r="B107" i="9" s="1"/>
  <c r="G108" i="2"/>
  <c r="A108" i="9" s="1"/>
  <c r="H108" i="2"/>
  <c r="B108" i="9" s="1"/>
  <c r="G109" i="2"/>
  <c r="A109" i="9" s="1"/>
  <c r="H109" i="2"/>
  <c r="B109" i="9" s="1"/>
  <c r="G110" i="2"/>
  <c r="A110" i="9" s="1"/>
  <c r="H110" i="2"/>
  <c r="B110" i="9" s="1"/>
  <c r="G111" i="2"/>
  <c r="A111" i="9" s="1"/>
  <c r="H111" i="2"/>
  <c r="B111" i="9" s="1"/>
  <c r="G112" i="2"/>
  <c r="A112" i="9" s="1"/>
  <c r="H112" i="2"/>
  <c r="B112" i="9" s="1"/>
  <c r="G113" i="2"/>
  <c r="A113" i="9" s="1"/>
  <c r="H113" i="2"/>
  <c r="B113" i="9" s="1"/>
  <c r="H114" i="2"/>
  <c r="B114" i="9" s="1"/>
  <c r="G115" i="2"/>
  <c r="A115" i="9" s="1"/>
  <c r="H115" i="2"/>
  <c r="B115" i="9" s="1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92" i="2"/>
  <c r="A92" i="9" s="1"/>
  <c r="H92" i="2"/>
  <c r="B92" i="9" s="1"/>
  <c r="G93" i="2"/>
  <c r="A93" i="9" s="1"/>
  <c r="H93" i="2"/>
  <c r="B93" i="9" s="1"/>
  <c r="G94" i="2"/>
  <c r="A94" i="9" s="1"/>
  <c r="H94" i="2"/>
  <c r="B94" i="9" s="1"/>
  <c r="G95" i="2"/>
  <c r="A95" i="9" s="1"/>
  <c r="H95" i="2"/>
  <c r="B95" i="9" s="1"/>
  <c r="G96" i="2"/>
  <c r="A96" i="9" s="1"/>
  <c r="H96" i="2"/>
  <c r="B96" i="9" s="1"/>
  <c r="G97" i="2"/>
  <c r="A97" i="9" s="1"/>
  <c r="H97" i="2"/>
  <c r="B97" i="9" s="1"/>
  <c r="G67" i="2"/>
  <c r="A67" i="9" s="1"/>
  <c r="H67" i="2"/>
  <c r="B67" i="9" s="1"/>
  <c r="G68" i="2"/>
  <c r="A68" i="9" s="1"/>
  <c r="H68" i="2"/>
  <c r="B68" i="9" s="1"/>
  <c r="G69" i="2"/>
  <c r="A69" i="9" s="1"/>
  <c r="H69" i="2"/>
  <c r="B69" i="9" s="1"/>
  <c r="G70" i="2"/>
  <c r="A70" i="9" s="1"/>
  <c r="H70" i="2"/>
  <c r="B70" i="9" s="1"/>
  <c r="G71" i="2"/>
  <c r="A71" i="9" s="1"/>
  <c r="H71" i="2"/>
  <c r="B71" i="9" s="1"/>
  <c r="G72" i="2"/>
  <c r="A72" i="9" s="1"/>
  <c r="H72" i="2"/>
  <c r="B72" i="9" s="1"/>
  <c r="G73" i="2"/>
  <c r="A73" i="9" s="1"/>
  <c r="H73" i="2"/>
  <c r="B73" i="9" s="1"/>
  <c r="G74" i="2"/>
  <c r="A74" i="9" s="1"/>
  <c r="H74" i="2"/>
  <c r="B74" i="9" s="1"/>
  <c r="G75" i="2"/>
  <c r="A75" i="9" s="1"/>
  <c r="H75" i="2"/>
  <c r="B75" i="9" s="1"/>
  <c r="G76" i="2"/>
  <c r="A76" i="9" s="1"/>
  <c r="H76" i="2"/>
  <c r="B76" i="9" s="1"/>
  <c r="G77" i="2"/>
  <c r="A77" i="9" s="1"/>
  <c r="H77" i="2"/>
  <c r="B77" i="9" s="1"/>
  <c r="G78" i="2"/>
  <c r="A78" i="9" s="1"/>
  <c r="H78" i="2"/>
  <c r="B78" i="9" s="1"/>
  <c r="G79" i="2"/>
  <c r="A79" i="9" s="1"/>
  <c r="H79" i="2"/>
  <c r="B79" i="9" s="1"/>
  <c r="G80" i="2"/>
  <c r="A80" i="9" s="1"/>
  <c r="H80" i="2"/>
  <c r="B80" i="9" s="1"/>
  <c r="G81" i="2"/>
  <c r="A81" i="9" s="1"/>
  <c r="H81" i="2"/>
  <c r="B81" i="9" s="1"/>
  <c r="G82" i="2"/>
  <c r="A82" i="9" s="1"/>
  <c r="H82" i="2"/>
  <c r="B82" i="9" s="1"/>
  <c r="G83" i="2"/>
  <c r="A83" i="9" s="1"/>
  <c r="H83" i="2"/>
  <c r="B83" i="9" s="1"/>
  <c r="G84" i="2"/>
  <c r="A84" i="9" s="1"/>
  <c r="H84" i="2"/>
  <c r="B84" i="9" s="1"/>
  <c r="G85" i="2"/>
  <c r="A85" i="9" s="1"/>
  <c r="H85" i="2"/>
  <c r="B85" i="9" s="1"/>
  <c r="G86" i="2"/>
  <c r="A86" i="9" s="1"/>
  <c r="H86" i="2"/>
  <c r="B86" i="9" s="1"/>
  <c r="G87" i="2"/>
  <c r="A87" i="9" s="1"/>
  <c r="H87" i="2"/>
  <c r="B87" i="9" s="1"/>
  <c r="G88" i="2"/>
  <c r="A88" i="9" s="1"/>
  <c r="H88" i="2"/>
  <c r="B88" i="9" s="1"/>
  <c r="G89" i="2"/>
  <c r="A89" i="9" s="1"/>
  <c r="H89" i="2"/>
  <c r="B89" i="9" s="1"/>
  <c r="G90" i="2"/>
  <c r="A90" i="9" s="1"/>
  <c r="H90" i="2"/>
  <c r="B90" i="9" s="1"/>
  <c r="G91" i="2"/>
  <c r="A91" i="9" s="1"/>
  <c r="H91" i="2"/>
  <c r="B91" i="9" s="1"/>
  <c r="G56" i="2"/>
  <c r="A56" i="9" s="1"/>
  <c r="H56" i="2"/>
  <c r="B56" i="9" s="1"/>
  <c r="G57" i="2"/>
  <c r="A57" i="9" s="1"/>
  <c r="H57" i="2"/>
  <c r="B57" i="9" s="1"/>
  <c r="G58" i="2"/>
  <c r="A58" i="9" s="1"/>
  <c r="H58" i="2"/>
  <c r="B58" i="9" s="1"/>
  <c r="G59" i="2"/>
  <c r="A59" i="9" s="1"/>
  <c r="H59" i="2"/>
  <c r="B59" i="9" s="1"/>
  <c r="G60" i="2"/>
  <c r="A60" i="9" s="1"/>
  <c r="H60" i="2"/>
  <c r="B60" i="9" s="1"/>
  <c r="G61" i="2"/>
  <c r="A61" i="9" s="1"/>
  <c r="H61" i="2"/>
  <c r="B61" i="9" s="1"/>
  <c r="G62" i="2"/>
  <c r="A62" i="9" s="1"/>
  <c r="H62" i="2"/>
  <c r="B62" i="9" s="1"/>
  <c r="G63" i="2"/>
  <c r="A63" i="9" s="1"/>
  <c r="H63" i="2"/>
  <c r="B63" i="9" s="1"/>
  <c r="G64" i="2"/>
  <c r="A64" i="9" s="1"/>
  <c r="H64" i="2"/>
  <c r="B64" i="9" s="1"/>
  <c r="G65" i="2"/>
  <c r="A65" i="9" s="1"/>
  <c r="H65" i="2"/>
  <c r="B65" i="9" s="1"/>
  <c r="G66" i="2"/>
  <c r="A66" i="9" s="1"/>
  <c r="H66" i="2"/>
  <c r="B66" i="9" s="1"/>
  <c r="H53" i="2"/>
  <c r="B53" i="9" s="1"/>
  <c r="H54" i="2"/>
  <c r="B54" i="9" s="1"/>
  <c r="H55" i="2"/>
  <c r="B55" i="9" s="1"/>
  <c r="G32" i="2"/>
  <c r="A32" i="9" s="1"/>
  <c r="H32" i="2"/>
  <c r="B32" i="9" s="1"/>
  <c r="G33" i="2"/>
  <c r="A33" i="9" s="1"/>
  <c r="H33" i="2"/>
  <c r="B33" i="9" s="1"/>
  <c r="G34" i="2"/>
  <c r="A34" i="9" s="1"/>
  <c r="H34" i="2"/>
  <c r="B34" i="9" s="1"/>
  <c r="G35" i="2"/>
  <c r="A35" i="9" s="1"/>
  <c r="H35" i="2"/>
  <c r="B35" i="9" s="1"/>
  <c r="G36" i="2"/>
  <c r="A36" i="9" s="1"/>
  <c r="H36" i="2"/>
  <c r="B36" i="9" s="1"/>
  <c r="G37" i="2"/>
  <c r="A37" i="9" s="1"/>
  <c r="H37" i="2"/>
  <c r="B37" i="9" s="1"/>
  <c r="G38" i="2"/>
  <c r="A38" i="9" s="1"/>
  <c r="H38" i="2"/>
  <c r="B38" i="9" s="1"/>
  <c r="G39" i="2"/>
  <c r="A39" i="9" s="1"/>
  <c r="H39" i="2"/>
  <c r="B39" i="9" s="1"/>
  <c r="G40" i="2"/>
  <c r="A40" i="9" s="1"/>
  <c r="H40" i="2"/>
  <c r="B40" i="9" s="1"/>
  <c r="G41" i="2"/>
  <c r="A41" i="9" s="1"/>
  <c r="H41" i="2"/>
  <c r="B41" i="9" s="1"/>
  <c r="G42" i="2"/>
  <c r="A42" i="9" s="1"/>
  <c r="H42" i="2"/>
  <c r="B42" i="9" s="1"/>
  <c r="G43" i="2"/>
  <c r="A43" i="9" s="1"/>
  <c r="H43" i="2"/>
  <c r="B43" i="9" s="1"/>
  <c r="G44" i="2"/>
  <c r="A44" i="9" s="1"/>
  <c r="H44" i="2"/>
  <c r="B44" i="9" s="1"/>
  <c r="G45" i="2"/>
  <c r="A45" i="9" s="1"/>
  <c r="H45" i="2"/>
  <c r="B45" i="9" s="1"/>
  <c r="G46" i="2"/>
  <c r="A46" i="9" s="1"/>
  <c r="H46" i="2"/>
  <c r="B46" i="9" s="1"/>
  <c r="G47" i="2"/>
  <c r="A47" i="9" s="1"/>
  <c r="H47" i="2"/>
  <c r="B47" i="9" s="1"/>
  <c r="G48" i="2"/>
  <c r="A48" i="9" s="1"/>
  <c r="H48" i="2"/>
  <c r="B48" i="9" s="1"/>
  <c r="G49" i="2"/>
  <c r="A49" i="9" s="1"/>
  <c r="H49" i="2"/>
  <c r="B49" i="9" s="1"/>
  <c r="G50" i="2"/>
  <c r="A50" i="9" s="1"/>
  <c r="H50" i="2"/>
  <c r="B50" i="9" s="1"/>
  <c r="G51" i="2"/>
  <c r="A51" i="9" s="1"/>
  <c r="H51" i="2"/>
  <c r="B51" i="9" s="1"/>
  <c r="G52" i="2"/>
  <c r="A52" i="9" s="1"/>
  <c r="H52" i="2"/>
  <c r="B52" i="9" s="1"/>
  <c r="G53" i="2"/>
  <c r="A53" i="9" s="1"/>
  <c r="G54" i="2"/>
  <c r="A54" i="9" s="1"/>
  <c r="G55" i="2"/>
  <c r="A55" i="9" s="1"/>
  <c r="G31" i="2"/>
  <c r="A31" i="9" s="1"/>
  <c r="H31" i="2"/>
  <c r="B31" i="9" s="1"/>
  <c r="D38" i="5"/>
  <c r="D34" i="5"/>
  <c r="D35" i="5"/>
  <c r="D36" i="5"/>
  <c r="D37" i="5"/>
  <c r="H2" i="2"/>
  <c r="B2" i="9" s="1"/>
  <c r="H3" i="2"/>
  <c r="B3" i="9" s="1"/>
  <c r="H4" i="2"/>
  <c r="B4" i="9" s="1"/>
  <c r="H5" i="2"/>
  <c r="B5" i="9" s="1"/>
  <c r="H6" i="2"/>
  <c r="B6" i="9" s="1"/>
  <c r="H7" i="2"/>
  <c r="B7" i="9" s="1"/>
  <c r="H8" i="2"/>
  <c r="B8" i="9" s="1"/>
  <c r="H9" i="2"/>
  <c r="B9" i="9" s="1"/>
  <c r="H10" i="2"/>
  <c r="B10" i="9" s="1"/>
  <c r="H11" i="2"/>
  <c r="B11" i="9" s="1"/>
  <c r="H12" i="2"/>
  <c r="B12" i="9" s="1"/>
  <c r="H13" i="2"/>
  <c r="B13" i="9" s="1"/>
  <c r="H14" i="2"/>
  <c r="B14" i="9" s="1"/>
  <c r="H15" i="2"/>
  <c r="B15" i="9" s="1"/>
  <c r="H16" i="2"/>
  <c r="B16" i="9" s="1"/>
  <c r="H17" i="2"/>
  <c r="B17" i="9" s="1"/>
  <c r="H18" i="2"/>
  <c r="B18" i="9" s="1"/>
  <c r="H19" i="2"/>
  <c r="B19" i="9" s="1"/>
  <c r="H20" i="2"/>
  <c r="B20" i="9" s="1"/>
  <c r="H21" i="2"/>
  <c r="B21" i="9" s="1"/>
  <c r="H22" i="2"/>
  <c r="B22" i="9" s="1"/>
  <c r="H23" i="2"/>
  <c r="B23" i="9" s="1"/>
  <c r="H24" i="2"/>
  <c r="B24" i="9" s="1"/>
  <c r="H25" i="2"/>
  <c r="B25" i="9" s="1"/>
  <c r="H26" i="2"/>
  <c r="B26" i="9" s="1"/>
  <c r="H27" i="2"/>
  <c r="B27" i="9" s="1"/>
  <c r="H28" i="2"/>
  <c r="B28" i="9" s="1"/>
  <c r="H29" i="2"/>
  <c r="B29" i="9" s="1"/>
  <c r="H30" i="2"/>
  <c r="B30" i="9" s="1"/>
  <c r="G3" i="2"/>
  <c r="A3" i="9" s="1"/>
  <c r="G4" i="2"/>
  <c r="A4" i="9" s="1"/>
  <c r="G5" i="2"/>
  <c r="A5" i="9" s="1"/>
  <c r="G6" i="2"/>
  <c r="A6" i="9" s="1"/>
  <c r="G7" i="2"/>
  <c r="A7" i="9" s="1"/>
  <c r="G8" i="2"/>
  <c r="A8" i="9" s="1"/>
  <c r="G9" i="2"/>
  <c r="A9" i="9" s="1"/>
  <c r="G10" i="2"/>
  <c r="A10" i="9" s="1"/>
  <c r="G11" i="2"/>
  <c r="A11" i="9" s="1"/>
  <c r="G12" i="2"/>
  <c r="A12" i="9" s="1"/>
  <c r="G13" i="2"/>
  <c r="A13" i="9" s="1"/>
  <c r="G14" i="2"/>
  <c r="A14" i="9" s="1"/>
  <c r="G15" i="2"/>
  <c r="A15" i="9" s="1"/>
  <c r="G16" i="2"/>
  <c r="A16" i="9" s="1"/>
  <c r="G17" i="2"/>
  <c r="A17" i="9" s="1"/>
  <c r="G18" i="2"/>
  <c r="A18" i="9" s="1"/>
  <c r="G19" i="2"/>
  <c r="A19" i="9" s="1"/>
  <c r="G20" i="2"/>
  <c r="A20" i="9" s="1"/>
  <c r="G21" i="2"/>
  <c r="A21" i="9" s="1"/>
  <c r="G22" i="2"/>
  <c r="A22" i="9" s="1"/>
  <c r="G23" i="2"/>
  <c r="A23" i="9" s="1"/>
  <c r="G24" i="2"/>
  <c r="A24" i="9" s="1"/>
  <c r="G25" i="2"/>
  <c r="A25" i="9" s="1"/>
  <c r="G26" i="2"/>
  <c r="A26" i="9" s="1"/>
  <c r="G27" i="2"/>
  <c r="A27" i="9" s="1"/>
  <c r="G28" i="2"/>
  <c r="A28" i="9" s="1"/>
  <c r="G29" i="2"/>
  <c r="A29" i="9" s="1"/>
  <c r="G30" i="2"/>
  <c r="A30" i="9" s="1"/>
  <c r="G2" i="2"/>
  <c r="A2" i="9" s="1"/>
  <c r="F9" i="2"/>
  <c r="D9" i="9" s="1"/>
  <c r="C22" i="10" l="1"/>
  <c r="C2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<sst xmlns="http://schemas.openxmlformats.org/spreadsheetml/2006/main" count="437" uniqueCount="105">
  <si>
    <t>Year</t>
  </si>
  <si>
    <t>Residential (Unit : Terajoule)</t>
  </si>
  <si>
    <t>Residential Percentage (%)</t>
  </si>
  <si>
    <t>Commercial (Unit : Terajoule)</t>
  </si>
  <si>
    <t>Commercial Percentage (%)</t>
  </si>
  <si>
    <t>Industrial (Unit : Terajoule)</t>
  </si>
  <si>
    <t>Industrial Percentage (%)</t>
  </si>
  <si>
    <t>Transport (Unit : Terajoule)</t>
  </si>
  <si>
    <t>Transport Percentage (%)</t>
  </si>
  <si>
    <t>From</t>
  </si>
  <si>
    <t>To</t>
  </si>
  <si>
    <t>Value</t>
  </si>
  <si>
    <t>Electricity</t>
  </si>
  <si>
    <t>Transport</t>
  </si>
  <si>
    <t>Industrial</t>
  </si>
  <si>
    <t>Commercial</t>
  </si>
  <si>
    <t>Residential</t>
  </si>
  <si>
    <t>Public Housing (Unit : Terajoule)</t>
  </si>
  <si>
    <t>Private Housing (Unit : Terajoule)</t>
  </si>
  <si>
    <t>HA Subsidized Sale Flats (Unit : Terajoule)</t>
  </si>
  <si>
    <t>Other Housing (Unit : Terajoule)</t>
  </si>
  <si>
    <t>Restaurant (Unit : Terajoule)</t>
  </si>
  <si>
    <t>Retail (Unit : Terajoule)</t>
  </si>
  <si>
    <t>Office (Unit : Terajoule)</t>
  </si>
  <si>
    <t>Accommodation (Unit : Terajoule)</t>
  </si>
  <si>
    <t>Human Health (Unit : Terajoule)</t>
  </si>
  <si>
    <t>Education (Unit : Terajoule)</t>
  </si>
  <si>
    <t>Data Centre (Unit : Terajoule)</t>
  </si>
  <si>
    <t>Other Commercial (Unit : Terajoule)</t>
  </si>
  <si>
    <t>Public Housing</t>
  </si>
  <si>
    <t>Private Housing</t>
  </si>
  <si>
    <t>Subsidized Flats</t>
  </si>
  <si>
    <t>Other Housing</t>
  </si>
  <si>
    <t>Name</t>
  </si>
  <si>
    <t>ID</t>
  </si>
  <si>
    <t>Restaurant</t>
  </si>
  <si>
    <t>Retail</t>
  </si>
  <si>
    <t>Office</t>
  </si>
  <si>
    <t>Accommodation</t>
  </si>
  <si>
    <t>Human Health</t>
  </si>
  <si>
    <t>Education</t>
  </si>
  <si>
    <t>Data Centre</t>
  </si>
  <si>
    <t>Other Commercial</t>
  </si>
  <si>
    <t>Textile &amp; Wearing Apparel (Unit : Terajoule)</t>
  </si>
  <si>
    <t>Non-manufacturing (Unit : Terajoule)</t>
  </si>
  <si>
    <t>Food &amp; Beverage (Unit : Terajoule)</t>
  </si>
  <si>
    <t>Metal &amp; Machinery (Unit : Terajoule)</t>
  </si>
  <si>
    <t>Other Industrial (Unit : Terajoule)</t>
  </si>
  <si>
    <t>Non-manufacturing</t>
  </si>
  <si>
    <t>Textile &amp; Apparel</t>
  </si>
  <si>
    <t>Food &amp; Beverage</t>
  </si>
  <si>
    <t>Metal &amp; Machinery</t>
  </si>
  <si>
    <t>Other Industrial</t>
  </si>
  <si>
    <t>Rail</t>
  </si>
  <si>
    <t>Other Transport</t>
  </si>
  <si>
    <t>Source ID</t>
  </si>
  <si>
    <t>Target ID</t>
  </si>
  <si>
    <t>red</t>
  </si>
  <si>
    <t>blue</t>
  </si>
  <si>
    <t>grey</t>
  </si>
  <si>
    <t>green</t>
  </si>
  <si>
    <t>magenta</t>
  </si>
  <si>
    <t>Parent Value</t>
  </si>
  <si>
    <t>Percentage</t>
  </si>
  <si>
    <t>Cooking (Unit : Terajoule)</t>
  </si>
  <si>
    <t>Air Conditioning (Unit : Terajoule)</t>
  </si>
  <si>
    <t>Hot Water (Unit : Terajoule)</t>
  </si>
  <si>
    <t>Lighting (Unit : Terajoule)</t>
  </si>
  <si>
    <t>Refrigeration (Unit : Terajoule)</t>
  </si>
  <si>
    <t>Office Equipment (Unit : Terajoule)</t>
  </si>
  <si>
    <t>Laundry (Unit : Terajoule)</t>
  </si>
  <si>
    <t>Others (Unit : Terajoule)</t>
  </si>
  <si>
    <t>Cooking</t>
  </si>
  <si>
    <t>Air Conditioning</t>
  </si>
  <si>
    <t>Lighting</t>
  </si>
  <si>
    <t>Office Equipment</t>
  </si>
  <si>
    <t>Laundry</t>
  </si>
  <si>
    <t>Others</t>
  </si>
  <si>
    <t>Hot Water &amp; Refrigeration</t>
  </si>
  <si>
    <t>Vertical Transport</t>
  </si>
  <si>
    <t>Server Equipment</t>
  </si>
  <si>
    <t>Industrial Process/Equipment</t>
  </si>
  <si>
    <t>Sources</t>
  </si>
  <si>
    <t>Targets</t>
  </si>
  <si>
    <t>Values</t>
  </si>
  <si>
    <t>Percentages</t>
  </si>
  <si>
    <t>Labels</t>
  </si>
  <si>
    <t>Colors</t>
  </si>
  <si>
    <t>GWh</t>
  </si>
  <si>
    <t>CLP</t>
  </si>
  <si>
    <t>HKE</t>
  </si>
  <si>
    <t>Year 年</t>
  </si>
  <si>
    <t>Period 時期</t>
  </si>
  <si>
    <t>Gas (GWh) 燃氣(百萬度)</t>
  </si>
  <si>
    <t>Coal &amp; oil (GWh) 燃煤及燃油(百萬度)</t>
  </si>
  <si>
    <t>Renewable Energy (GWh) 可再生能源(百萬度)</t>
  </si>
  <si>
    <t>Total Electricity Sent Out (GWh) 總輸出電量(百萬度)</t>
  </si>
  <si>
    <t>Second Half 下半年</t>
  </si>
  <si>
    <t>First Half 上半年</t>
  </si>
  <si>
    <t>2020 TJ</t>
  </si>
  <si>
    <t>TJ</t>
  </si>
  <si>
    <t>Gas</t>
  </si>
  <si>
    <t xml:space="preserve">Coal &amp; Oil </t>
  </si>
  <si>
    <t>Renewables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</si>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</sst>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3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6818-DED7-D644-975A-5EBC6F04BF61}">
  <dimension ref="A1:H237"/>
  <sheetViews>
    <sheetView topLeftCell="A86" workbookViewId="0">
      <selection activeCell="K121" sqref="K121"/>
    </sheetView>
  </sheetViews>
  <sheetFormatPr baseColWidth="10" defaultRowHeight="16" x14ac:dyDescent="0.2"/>
  <cols>
    <col min="5" max="5" width="12.83203125" customWidth="1"/>
  </cols>
  <sheetData>
    <row r="1" spans="1:8" x14ac:dyDescent="0.2">
      <c r="A1" t="s">
        <v>0</v>
      </c>
      <c r="B1" t="s">
        <v>9</v>
      </c>
      <c r="C1" t="s">
        <v>10</v>
      </c>
      <c r="D1" t="s">
        <v>11</v>
      </c>
      <c r="E1" t="s">
        <v>62</v>
      </c>
      <c r="F1" t="s">
        <v>63</v>
      </c>
      <c r="G1" t="s">
        <v>55</v>
      </c>
      <c r="H1" t="s">
        <v>56</v>
      </c>
    </row>
    <row r="2" spans="1:8" x14ac:dyDescent="0.2">
      <c r="A2">
        <v>2020</v>
      </c>
      <c r="B2" t="s">
        <v>12</v>
      </c>
      <c r="C2" t="s">
        <v>16</v>
      </c>
      <c r="D2">
        <v>46675</v>
      </c>
      <c r="E2">
        <f>SUMIF($B$2:$B$1000,B2,$D$2:$D$1000)</f>
        <v>159100</v>
      </c>
      <c r="F2" s="1">
        <f>D2/E2</f>
        <v>0.29336895034569455</v>
      </c>
      <c r="G2">
        <f>VLOOKUP(B2,Nodes!$A$2:$B$254,2,FALSE)</f>
        <v>0</v>
      </c>
      <c r="H2">
        <f>VLOOKUP(C2,Nodes!$A$2:$B$254,2,FALSE)</f>
        <v>1</v>
      </c>
    </row>
    <row r="3" spans="1:8" x14ac:dyDescent="0.2">
      <c r="A3">
        <v>2020</v>
      </c>
      <c r="B3" t="s">
        <v>12</v>
      </c>
      <c r="C3" t="s">
        <v>15</v>
      </c>
      <c r="D3">
        <v>102171</v>
      </c>
      <c r="E3">
        <f t="shared" ref="E3:E66" si="0">SUMIF($B$2:$B$1000,B3,$D$2:$D$1000)</f>
        <v>159100</v>
      </c>
      <c r="F3" s="1">
        <f t="shared" ref="F3:F23" si="1">D3/E3</f>
        <v>0.64218101822752982</v>
      </c>
      <c r="G3">
        <f>VLOOKUP(B3,Nodes!$A$2:$B$254,2,FALSE)</f>
        <v>0</v>
      </c>
      <c r="H3">
        <f>VLOOKUP(C3,Nodes!$A$2:$B$254,2,FALSE)</f>
        <v>2</v>
      </c>
    </row>
    <row r="4" spans="1:8" x14ac:dyDescent="0.2">
      <c r="A4">
        <v>2020</v>
      </c>
      <c r="B4" t="s">
        <v>12</v>
      </c>
      <c r="C4" t="s">
        <v>14</v>
      </c>
      <c r="D4">
        <v>7383</v>
      </c>
      <c r="E4">
        <f t="shared" si="0"/>
        <v>159100</v>
      </c>
      <c r="F4" s="1">
        <f t="shared" si="1"/>
        <v>4.6404776869893152E-2</v>
      </c>
      <c r="G4">
        <f>VLOOKUP(B4,Nodes!$A$2:$B$254,2,FALSE)</f>
        <v>0</v>
      </c>
      <c r="H4">
        <f>VLOOKUP(C4,Nodes!$A$2:$B$254,2,FALSE)</f>
        <v>3</v>
      </c>
    </row>
    <row r="5" spans="1:8" x14ac:dyDescent="0.2">
      <c r="A5">
        <v>2020</v>
      </c>
      <c r="B5" t="s">
        <v>12</v>
      </c>
      <c r="C5" t="s">
        <v>13</v>
      </c>
      <c r="D5">
        <v>2871</v>
      </c>
      <c r="E5">
        <f t="shared" si="0"/>
        <v>159100</v>
      </c>
      <c r="F5" s="1">
        <f t="shared" si="1"/>
        <v>1.8045254556882464E-2</v>
      </c>
      <c r="G5">
        <f>VLOOKUP(B5,Nodes!$A$2:$B$254,2,FALSE)</f>
        <v>0</v>
      </c>
      <c r="H5">
        <f>VLOOKUP(C5,Nodes!$A$2:$B$254,2,FALSE)</f>
        <v>4</v>
      </c>
    </row>
    <row r="6" spans="1:8" x14ac:dyDescent="0.2">
      <c r="A6">
        <v>2020</v>
      </c>
      <c r="B6" t="s">
        <v>16</v>
      </c>
      <c r="C6" t="s">
        <v>29</v>
      </c>
      <c r="D6">
        <v>11825</v>
      </c>
      <c r="E6">
        <f t="shared" si="0"/>
        <v>46676</v>
      </c>
      <c r="F6" s="1">
        <f t="shared" si="1"/>
        <v>0.2533421887051161</v>
      </c>
      <c r="G6">
        <f>VLOOKUP(B6,Nodes!$A$2:$B$254,2,FALSE)</f>
        <v>1</v>
      </c>
      <c r="H6">
        <f>VLOOKUP(C6,Nodes!$A$2:$B$254,2,FALSE)</f>
        <v>5</v>
      </c>
    </row>
    <row r="7" spans="1:8" x14ac:dyDescent="0.2">
      <c r="A7">
        <v>2020</v>
      </c>
      <c r="B7" t="s">
        <v>16</v>
      </c>
      <c r="C7" t="s">
        <v>30</v>
      </c>
      <c r="D7">
        <v>24126</v>
      </c>
      <c r="E7">
        <f t="shared" si="0"/>
        <v>46676</v>
      </c>
      <c r="F7" s="1">
        <f t="shared" si="1"/>
        <v>0.51688233781815063</v>
      </c>
      <c r="G7">
        <f>VLOOKUP(B7,Nodes!$A$2:$B$254,2,FALSE)</f>
        <v>1</v>
      </c>
      <c r="H7">
        <f>VLOOKUP(C7,Nodes!$A$2:$B$254,2,FALSE)</f>
        <v>6</v>
      </c>
    </row>
    <row r="8" spans="1:8" x14ac:dyDescent="0.2">
      <c r="A8">
        <v>2020</v>
      </c>
      <c r="B8" t="s">
        <v>16</v>
      </c>
      <c r="C8" t="s">
        <v>31</v>
      </c>
      <c r="D8">
        <v>6568</v>
      </c>
      <c r="E8">
        <f t="shared" si="0"/>
        <v>46676</v>
      </c>
      <c r="F8" s="1">
        <f t="shared" si="1"/>
        <v>0.14071471420001713</v>
      </c>
      <c r="G8">
        <f>VLOOKUP(B8,Nodes!$A$2:$B$254,2,FALSE)</f>
        <v>1</v>
      </c>
      <c r="H8">
        <f>VLOOKUP(C8,Nodes!$A$2:$B$254,2,FALSE)</f>
        <v>7</v>
      </c>
    </row>
    <row r="9" spans="1:8" x14ac:dyDescent="0.2">
      <c r="A9">
        <v>2020</v>
      </c>
      <c r="B9" t="s">
        <v>16</v>
      </c>
      <c r="C9" t="s">
        <v>32</v>
      </c>
      <c r="D9">
        <v>4157</v>
      </c>
      <c r="E9">
        <f t="shared" si="0"/>
        <v>46676</v>
      </c>
      <c r="F9" s="1">
        <f t="shared" si="1"/>
        <v>8.9060759276716084E-2</v>
      </c>
      <c r="G9">
        <f>VLOOKUP(B9,Nodes!$A$2:$B$254,2,FALSE)</f>
        <v>1</v>
      </c>
      <c r="H9">
        <f>VLOOKUP(C9,Nodes!$A$2:$B$254,2,FALSE)</f>
        <v>8</v>
      </c>
    </row>
    <row r="10" spans="1:8" x14ac:dyDescent="0.2">
      <c r="A10">
        <v>2020</v>
      </c>
      <c r="B10" t="s">
        <v>15</v>
      </c>
      <c r="C10" t="s">
        <v>35</v>
      </c>
      <c r="D10">
        <v>8026</v>
      </c>
      <c r="E10">
        <f t="shared" si="0"/>
        <v>102170</v>
      </c>
      <c r="F10" s="1">
        <f t="shared" si="1"/>
        <v>7.855534892825683E-2</v>
      </c>
      <c r="G10">
        <f>VLOOKUP(B10,Nodes!$A$2:$B$254,2,FALSE)</f>
        <v>2</v>
      </c>
      <c r="H10">
        <f>VLOOKUP(C10,Nodes!$A$2:$B$254,2,FALSE)</f>
        <v>9</v>
      </c>
    </row>
    <row r="11" spans="1:8" x14ac:dyDescent="0.2">
      <c r="A11">
        <v>2020</v>
      </c>
      <c r="B11" t="s">
        <v>15</v>
      </c>
      <c r="C11" t="s">
        <v>36</v>
      </c>
      <c r="D11">
        <v>15082</v>
      </c>
      <c r="E11">
        <f t="shared" si="0"/>
        <v>102170</v>
      </c>
      <c r="F11" s="1">
        <f t="shared" si="1"/>
        <v>0.14761671723597924</v>
      </c>
      <c r="G11">
        <f>VLOOKUP(B11,Nodes!$A$2:$B$254,2,FALSE)</f>
        <v>2</v>
      </c>
      <c r="H11">
        <f>VLOOKUP(C11,Nodes!$A$2:$B$254,2,FALSE)</f>
        <v>10</v>
      </c>
    </row>
    <row r="12" spans="1:8" x14ac:dyDescent="0.2">
      <c r="A12">
        <v>2020</v>
      </c>
      <c r="B12" t="s">
        <v>15</v>
      </c>
      <c r="C12" t="s">
        <v>37</v>
      </c>
      <c r="D12">
        <v>16234</v>
      </c>
      <c r="E12">
        <f t="shared" si="0"/>
        <v>102170</v>
      </c>
      <c r="F12" s="1">
        <f t="shared" si="1"/>
        <v>0.15889204267397475</v>
      </c>
      <c r="G12">
        <f>VLOOKUP(B12,Nodes!$A$2:$B$254,2,FALSE)</f>
        <v>2</v>
      </c>
      <c r="H12">
        <f>VLOOKUP(C12,Nodes!$A$2:$B$254,2,FALSE)</f>
        <v>11</v>
      </c>
    </row>
    <row r="13" spans="1:8" x14ac:dyDescent="0.2">
      <c r="A13">
        <v>2020</v>
      </c>
      <c r="B13" t="s">
        <v>15</v>
      </c>
      <c r="C13" t="s">
        <v>38</v>
      </c>
      <c r="D13">
        <v>4531</v>
      </c>
      <c r="E13">
        <f t="shared" si="0"/>
        <v>102170</v>
      </c>
      <c r="F13" s="1">
        <f t="shared" si="1"/>
        <v>4.4347655867671525E-2</v>
      </c>
      <c r="G13">
        <f>VLOOKUP(B13,Nodes!$A$2:$B$254,2,FALSE)</f>
        <v>2</v>
      </c>
      <c r="H13">
        <f>VLOOKUP(C13,Nodes!$A$2:$B$254,2,FALSE)</f>
        <v>12</v>
      </c>
    </row>
    <row r="14" spans="1:8" x14ac:dyDescent="0.2">
      <c r="A14">
        <v>2020</v>
      </c>
      <c r="B14" t="s">
        <v>15</v>
      </c>
      <c r="C14" t="s">
        <v>39</v>
      </c>
      <c r="D14">
        <v>5211</v>
      </c>
      <c r="E14">
        <f t="shared" si="0"/>
        <v>102170</v>
      </c>
      <c r="F14" s="1">
        <f t="shared" si="1"/>
        <v>5.1003229910932757E-2</v>
      </c>
      <c r="G14">
        <f>VLOOKUP(B14,Nodes!$A$2:$B$254,2,FALSE)</f>
        <v>2</v>
      </c>
      <c r="H14">
        <f>VLOOKUP(C14,Nodes!$A$2:$B$254,2,FALSE)</f>
        <v>13</v>
      </c>
    </row>
    <row r="15" spans="1:8" x14ac:dyDescent="0.2">
      <c r="A15">
        <v>2020</v>
      </c>
      <c r="B15" t="s">
        <v>15</v>
      </c>
      <c r="C15" t="s">
        <v>40</v>
      </c>
      <c r="D15">
        <v>4394</v>
      </c>
      <c r="E15">
        <f t="shared" si="0"/>
        <v>102170</v>
      </c>
      <c r="F15" s="1">
        <f t="shared" si="1"/>
        <v>4.3006753450132135E-2</v>
      </c>
      <c r="G15">
        <f>VLOOKUP(B15,Nodes!$A$2:$B$254,2,FALSE)</f>
        <v>2</v>
      </c>
      <c r="H15">
        <f>VLOOKUP(C15,Nodes!$A$2:$B$254,2,FALSE)</f>
        <v>14</v>
      </c>
    </row>
    <row r="16" spans="1:8" x14ac:dyDescent="0.2">
      <c r="A16">
        <v>2020</v>
      </c>
      <c r="B16" t="s">
        <v>15</v>
      </c>
      <c r="C16" t="s">
        <v>41</v>
      </c>
      <c r="D16">
        <v>5300</v>
      </c>
      <c r="E16">
        <f t="shared" si="0"/>
        <v>102170</v>
      </c>
      <c r="F16" s="1">
        <f t="shared" si="1"/>
        <v>5.1874327101889009E-2</v>
      </c>
      <c r="G16">
        <f>VLOOKUP(B16,Nodes!$A$2:$B$254,2,FALSE)</f>
        <v>2</v>
      </c>
      <c r="H16">
        <f>VLOOKUP(C16,Nodes!$A$2:$B$254,2,FALSE)</f>
        <v>15</v>
      </c>
    </row>
    <row r="17" spans="1:8" x14ac:dyDescent="0.2">
      <c r="A17">
        <v>2020</v>
      </c>
      <c r="B17" t="s">
        <v>15</v>
      </c>
      <c r="C17" t="s">
        <v>42</v>
      </c>
      <c r="D17">
        <v>43392</v>
      </c>
      <c r="E17">
        <f t="shared" si="0"/>
        <v>102170</v>
      </c>
      <c r="F17" s="1">
        <f t="shared" si="1"/>
        <v>0.42470392483116376</v>
      </c>
      <c r="G17">
        <f>VLOOKUP(B17,Nodes!$A$2:$B$254,2,FALSE)</f>
        <v>2</v>
      </c>
      <c r="H17">
        <f>VLOOKUP(C17,Nodes!$A$2:$B$254,2,FALSE)</f>
        <v>16</v>
      </c>
    </row>
    <row r="18" spans="1:8" x14ac:dyDescent="0.2">
      <c r="A18">
        <v>2020</v>
      </c>
      <c r="B18" t="s">
        <v>14</v>
      </c>
      <c r="C18" t="s">
        <v>49</v>
      </c>
      <c r="D18">
        <v>120</v>
      </c>
      <c r="E18">
        <f t="shared" si="0"/>
        <v>7382</v>
      </c>
      <c r="F18" s="1">
        <f t="shared" si="1"/>
        <v>1.6255757247358438E-2</v>
      </c>
      <c r="G18">
        <f>VLOOKUP(B18,Nodes!$A$2:$B$254,2,FALSE)</f>
        <v>3</v>
      </c>
      <c r="H18">
        <f>VLOOKUP(C18,Nodes!$A$2:$B$254,2,FALSE)</f>
        <v>17</v>
      </c>
    </row>
    <row r="19" spans="1:8" x14ac:dyDescent="0.2">
      <c r="A19">
        <v>2020</v>
      </c>
      <c r="B19" t="s">
        <v>14</v>
      </c>
      <c r="C19" t="s">
        <v>48</v>
      </c>
      <c r="D19">
        <v>2653</v>
      </c>
      <c r="E19">
        <f t="shared" si="0"/>
        <v>7382</v>
      </c>
      <c r="F19" s="1">
        <f t="shared" si="1"/>
        <v>0.35938769981034951</v>
      </c>
      <c r="G19">
        <f>VLOOKUP(B19,Nodes!$A$2:$B$254,2,FALSE)</f>
        <v>3</v>
      </c>
      <c r="H19">
        <f>VLOOKUP(C19,Nodes!$A$2:$B$254,2,FALSE)</f>
        <v>18</v>
      </c>
    </row>
    <row r="20" spans="1:8" x14ac:dyDescent="0.2">
      <c r="A20">
        <v>2020</v>
      </c>
      <c r="B20" t="s">
        <v>14</v>
      </c>
      <c r="C20" t="s">
        <v>50</v>
      </c>
      <c r="D20">
        <v>1962</v>
      </c>
      <c r="E20">
        <f t="shared" si="0"/>
        <v>7382</v>
      </c>
      <c r="F20" s="1">
        <f t="shared" si="1"/>
        <v>0.26578163099431046</v>
      </c>
      <c r="G20">
        <f>VLOOKUP(B20,Nodes!$A$2:$B$254,2,FALSE)</f>
        <v>3</v>
      </c>
      <c r="H20">
        <f>VLOOKUP(C20,Nodes!$A$2:$B$254,2,FALSE)</f>
        <v>19</v>
      </c>
    </row>
    <row r="21" spans="1:8" x14ac:dyDescent="0.2">
      <c r="A21">
        <v>2020</v>
      </c>
      <c r="B21" t="s">
        <v>14</v>
      </c>
      <c r="C21" t="s">
        <v>51</v>
      </c>
      <c r="D21">
        <v>1121</v>
      </c>
      <c r="E21">
        <f t="shared" si="0"/>
        <v>7382</v>
      </c>
      <c r="F21" s="1">
        <f t="shared" si="1"/>
        <v>0.15185586561907341</v>
      </c>
      <c r="G21">
        <f>VLOOKUP(B21,Nodes!$A$2:$B$254,2,FALSE)</f>
        <v>3</v>
      </c>
      <c r="H21">
        <f>VLOOKUP(C21,Nodes!$A$2:$B$254,2,FALSE)</f>
        <v>20</v>
      </c>
    </row>
    <row r="22" spans="1:8" x14ac:dyDescent="0.2">
      <c r="A22">
        <v>2020</v>
      </c>
      <c r="B22" t="s">
        <v>14</v>
      </c>
      <c r="C22" t="s">
        <v>52</v>
      </c>
      <c r="D22">
        <v>1526</v>
      </c>
      <c r="E22">
        <f t="shared" si="0"/>
        <v>7382</v>
      </c>
      <c r="F22" s="1">
        <f t="shared" si="1"/>
        <v>0.20671904632890817</v>
      </c>
      <c r="G22">
        <f>VLOOKUP(B22,Nodes!$A$2:$B$254,2,FALSE)</f>
        <v>3</v>
      </c>
      <c r="H22">
        <f>VLOOKUP(C22,Nodes!$A$2:$B$254,2,FALSE)</f>
        <v>21</v>
      </c>
    </row>
    <row r="23" spans="1:8" x14ac:dyDescent="0.2">
      <c r="A23">
        <v>2020</v>
      </c>
      <c r="B23" t="s">
        <v>13</v>
      </c>
      <c r="C23" t="s">
        <v>53</v>
      </c>
      <c r="D23">
        <v>2726</v>
      </c>
      <c r="E23">
        <f t="shared" si="0"/>
        <v>2871</v>
      </c>
      <c r="F23" s="1">
        <f t="shared" si="1"/>
        <v>0.9494949494949495</v>
      </c>
      <c r="G23">
        <f>VLOOKUP(B23,Nodes!$A$2:$B$254,2,FALSE)</f>
        <v>4</v>
      </c>
      <c r="H23">
        <f>VLOOKUP(C23,Nodes!$A$2:$B$254,2,FALSE)</f>
        <v>22</v>
      </c>
    </row>
    <row r="24" spans="1:8" x14ac:dyDescent="0.2">
      <c r="A24">
        <v>2020</v>
      </c>
      <c r="B24" t="s">
        <v>13</v>
      </c>
      <c r="C24" t="s">
        <v>54</v>
      </c>
      <c r="D24">
        <v>145</v>
      </c>
      <c r="E24">
        <f t="shared" si="0"/>
        <v>2871</v>
      </c>
      <c r="F24" s="1">
        <f t="shared" ref="F24:F25" si="2">D24/E24</f>
        <v>5.0505050505050504E-2</v>
      </c>
      <c r="G24">
        <f>VLOOKUP(B24,Nodes!$A$2:$B$254,2,FALSE)</f>
        <v>4</v>
      </c>
      <c r="H24">
        <f>VLOOKUP(C24,Nodes!$A$2:$B$254,2,FALSE)</f>
        <v>23</v>
      </c>
    </row>
    <row r="25" spans="1:8" x14ac:dyDescent="0.2">
      <c r="A25">
        <v>2020</v>
      </c>
      <c r="B25" t="s">
        <v>29</v>
      </c>
      <c r="C25" s="2" t="s">
        <v>72</v>
      </c>
      <c r="D25" s="2">
        <v>2027</v>
      </c>
      <c r="E25">
        <f t="shared" si="0"/>
        <v>11825</v>
      </c>
      <c r="F25" s="1">
        <f t="shared" si="2"/>
        <v>0.17141649048625793</v>
      </c>
      <c r="G25">
        <f>VLOOKUP(B25,Nodes!$A$2:$B$254,2,FALSE)</f>
        <v>5</v>
      </c>
      <c r="H25">
        <f>VLOOKUP(C25,Nodes!$A$2:$B$254,2,FALSE)</f>
        <v>24</v>
      </c>
    </row>
    <row r="26" spans="1:8" x14ac:dyDescent="0.2">
      <c r="A26">
        <v>2020</v>
      </c>
      <c r="B26" t="s">
        <v>29</v>
      </c>
      <c r="C26" s="2" t="s">
        <v>73</v>
      </c>
      <c r="D26" s="2">
        <v>4307</v>
      </c>
      <c r="E26">
        <f t="shared" si="0"/>
        <v>11825</v>
      </c>
      <c r="F26" s="1">
        <f t="shared" ref="F26:F89" si="3">D26/E26</f>
        <v>0.36422832980972514</v>
      </c>
      <c r="G26">
        <f>VLOOKUP(B26,Nodes!$A$2:$B$254,2,FALSE)</f>
        <v>5</v>
      </c>
      <c r="H26">
        <f>VLOOKUP(C26,Nodes!$A$2:$B$254,2,FALSE)</f>
        <v>25</v>
      </c>
    </row>
    <row r="27" spans="1:8" x14ac:dyDescent="0.2">
      <c r="A27">
        <v>2020</v>
      </c>
      <c r="B27" t="s">
        <v>29</v>
      </c>
      <c r="C27" t="s">
        <v>78</v>
      </c>
      <c r="D27" s="2">
        <v>2262</v>
      </c>
      <c r="E27">
        <f t="shared" si="0"/>
        <v>11825</v>
      </c>
      <c r="F27" s="1">
        <f t="shared" si="3"/>
        <v>0.19128964059196618</v>
      </c>
      <c r="G27">
        <f>VLOOKUP(B27,Nodes!$A$2:$B$254,2,FALSE)</f>
        <v>5</v>
      </c>
      <c r="H27">
        <f>VLOOKUP(C27,Nodes!$A$2:$B$254,2,FALSE)</f>
        <v>26</v>
      </c>
    </row>
    <row r="28" spans="1:8" x14ac:dyDescent="0.2">
      <c r="A28">
        <v>2020</v>
      </c>
      <c r="B28" t="s">
        <v>29</v>
      </c>
      <c r="C28" s="2" t="s">
        <v>74</v>
      </c>
      <c r="D28" s="2">
        <v>621</v>
      </c>
      <c r="E28">
        <f t="shared" si="0"/>
        <v>11825</v>
      </c>
      <c r="F28" s="1">
        <f t="shared" si="3"/>
        <v>5.2515856236786472E-2</v>
      </c>
      <c r="G28">
        <f>VLOOKUP(B28,Nodes!$A$2:$B$254,2,FALSE)</f>
        <v>5</v>
      </c>
      <c r="H28">
        <f>VLOOKUP(C28,Nodes!$A$2:$B$254,2,FALSE)</f>
        <v>27</v>
      </c>
    </row>
    <row r="29" spans="1:8" x14ac:dyDescent="0.2">
      <c r="A29">
        <v>2020</v>
      </c>
      <c r="B29" t="s">
        <v>29</v>
      </c>
      <c r="C29" s="2" t="s">
        <v>75</v>
      </c>
      <c r="D29" s="2">
        <v>1176</v>
      </c>
      <c r="E29">
        <f t="shared" si="0"/>
        <v>11825</v>
      </c>
      <c r="F29" s="1">
        <f t="shared" si="3"/>
        <v>9.9450317124735732E-2</v>
      </c>
      <c r="G29">
        <f>VLOOKUP(B29,Nodes!$A$2:$B$254,2,FALSE)</f>
        <v>5</v>
      </c>
      <c r="H29">
        <f>VLOOKUP(C29,Nodes!$A$2:$B$254,2,FALSE)</f>
        <v>28</v>
      </c>
    </row>
    <row r="30" spans="1:8" x14ac:dyDescent="0.2">
      <c r="A30">
        <v>2020</v>
      </c>
      <c r="B30" t="s">
        <v>29</v>
      </c>
      <c r="C30" s="2" t="s">
        <v>76</v>
      </c>
      <c r="D30" s="2">
        <v>834</v>
      </c>
      <c r="E30">
        <f t="shared" si="0"/>
        <v>11825</v>
      </c>
      <c r="F30" s="1">
        <f t="shared" si="3"/>
        <v>7.0528541226215644E-2</v>
      </c>
      <c r="G30">
        <f>VLOOKUP(B30,Nodes!$A$2:$B$254,2,FALSE)</f>
        <v>5</v>
      </c>
      <c r="H30">
        <f>VLOOKUP(C30,Nodes!$A$2:$B$254,2,FALSE)</f>
        <v>29</v>
      </c>
    </row>
    <row r="31" spans="1:8" x14ac:dyDescent="0.2">
      <c r="A31">
        <v>2020</v>
      </c>
      <c r="B31" t="s">
        <v>29</v>
      </c>
      <c r="C31" s="2" t="s">
        <v>77</v>
      </c>
      <c r="D31" s="2">
        <v>598</v>
      </c>
      <c r="E31">
        <f t="shared" si="0"/>
        <v>11825</v>
      </c>
      <c r="F31" s="1">
        <f t="shared" si="3"/>
        <v>5.0570824524312899E-2</v>
      </c>
      <c r="G31">
        <f>VLOOKUP(B31,Nodes!$A$2:$B$254,2,FALSE)</f>
        <v>5</v>
      </c>
      <c r="H31">
        <f>VLOOKUP(C31,Nodes!$A$2:$B$254,2,FALSE)</f>
        <v>30</v>
      </c>
    </row>
    <row r="32" spans="1:8" x14ac:dyDescent="0.2">
      <c r="A32">
        <v>2020</v>
      </c>
      <c r="B32" t="s">
        <v>30</v>
      </c>
      <c r="C32" s="2" t="s">
        <v>72</v>
      </c>
      <c r="D32">
        <v>4259</v>
      </c>
      <c r="E32">
        <f t="shared" si="0"/>
        <v>24126</v>
      </c>
      <c r="F32" s="1">
        <f t="shared" si="3"/>
        <v>0.17653154273397995</v>
      </c>
      <c r="G32">
        <f>VLOOKUP(B32,Nodes!$A$2:$B$254,2,FALSE)</f>
        <v>6</v>
      </c>
      <c r="H32">
        <f>VLOOKUP(C32,Nodes!$A$2:$B$254,2,FALSE)</f>
        <v>24</v>
      </c>
    </row>
    <row r="33" spans="1:8" x14ac:dyDescent="0.2">
      <c r="A33">
        <v>2020</v>
      </c>
      <c r="B33" t="s">
        <v>30</v>
      </c>
      <c r="C33" s="2" t="s">
        <v>73</v>
      </c>
      <c r="D33">
        <v>9257</v>
      </c>
      <c r="E33">
        <f t="shared" si="0"/>
        <v>24126</v>
      </c>
      <c r="F33" s="1">
        <f t="shared" si="3"/>
        <v>0.38369394014755864</v>
      </c>
      <c r="G33">
        <f>VLOOKUP(B33,Nodes!$A$2:$B$254,2,FALSE)</f>
        <v>6</v>
      </c>
      <c r="H33">
        <f>VLOOKUP(C33,Nodes!$A$2:$B$254,2,FALSE)</f>
        <v>25</v>
      </c>
    </row>
    <row r="34" spans="1:8" x14ac:dyDescent="0.2">
      <c r="A34">
        <v>2020</v>
      </c>
      <c r="B34" t="s">
        <v>30</v>
      </c>
      <c r="C34" t="s">
        <v>78</v>
      </c>
      <c r="D34">
        <v>4835</v>
      </c>
      <c r="E34">
        <f t="shared" si="0"/>
        <v>24126</v>
      </c>
      <c r="F34" s="1">
        <f t="shared" si="3"/>
        <v>0.20040620077924232</v>
      </c>
      <c r="G34">
        <f>VLOOKUP(B34,Nodes!$A$2:$B$254,2,FALSE)</f>
        <v>6</v>
      </c>
      <c r="H34">
        <f>VLOOKUP(C34,Nodes!$A$2:$B$254,2,FALSE)</f>
        <v>26</v>
      </c>
    </row>
    <row r="35" spans="1:8" x14ac:dyDescent="0.2">
      <c r="A35">
        <v>2020</v>
      </c>
      <c r="B35" t="s">
        <v>30</v>
      </c>
      <c r="C35" s="2" t="s">
        <v>74</v>
      </c>
      <c r="D35">
        <v>1320</v>
      </c>
      <c r="E35">
        <f t="shared" si="0"/>
        <v>24126</v>
      </c>
      <c r="F35" s="1">
        <f t="shared" si="3"/>
        <v>5.4712758020392938E-2</v>
      </c>
      <c r="G35">
        <f>VLOOKUP(B35,Nodes!$A$2:$B$254,2,FALSE)</f>
        <v>6</v>
      </c>
      <c r="H35">
        <f>VLOOKUP(C35,Nodes!$A$2:$B$254,2,FALSE)</f>
        <v>27</v>
      </c>
    </row>
    <row r="36" spans="1:8" x14ac:dyDescent="0.2">
      <c r="A36">
        <v>2020</v>
      </c>
      <c r="B36" t="s">
        <v>30</v>
      </c>
      <c r="C36" s="2" t="s">
        <v>75</v>
      </c>
      <c r="D36">
        <v>1788</v>
      </c>
      <c r="E36">
        <f t="shared" si="0"/>
        <v>24126</v>
      </c>
      <c r="F36" s="1">
        <f t="shared" si="3"/>
        <v>7.4110917682168612E-2</v>
      </c>
      <c r="G36">
        <f>VLOOKUP(B36,Nodes!$A$2:$B$254,2,FALSE)</f>
        <v>6</v>
      </c>
      <c r="H36">
        <f>VLOOKUP(C36,Nodes!$A$2:$B$254,2,FALSE)</f>
        <v>28</v>
      </c>
    </row>
    <row r="37" spans="1:8" x14ac:dyDescent="0.2">
      <c r="A37">
        <v>2020</v>
      </c>
      <c r="B37" t="s">
        <v>30</v>
      </c>
      <c r="C37" s="2" t="s">
        <v>76</v>
      </c>
      <c r="D37">
        <v>1545</v>
      </c>
      <c r="E37">
        <f t="shared" si="0"/>
        <v>24126</v>
      </c>
      <c r="F37" s="1">
        <f t="shared" si="3"/>
        <v>6.4038796319323549E-2</v>
      </c>
      <c r="G37">
        <f>VLOOKUP(B37,Nodes!$A$2:$B$254,2,FALSE)</f>
        <v>6</v>
      </c>
      <c r="H37">
        <f>VLOOKUP(C37,Nodes!$A$2:$B$254,2,FALSE)</f>
        <v>29</v>
      </c>
    </row>
    <row r="38" spans="1:8" x14ac:dyDescent="0.2">
      <c r="A38">
        <v>2020</v>
      </c>
      <c r="B38" t="s">
        <v>30</v>
      </c>
      <c r="C38" s="2" t="s">
        <v>77</v>
      </c>
      <c r="D38">
        <v>1122</v>
      </c>
      <c r="E38">
        <f t="shared" si="0"/>
        <v>24126</v>
      </c>
      <c r="F38" s="1">
        <f t="shared" si="3"/>
        <v>4.6505844317333997E-2</v>
      </c>
      <c r="G38">
        <f>VLOOKUP(B38,Nodes!$A$2:$B$254,2,FALSE)</f>
        <v>6</v>
      </c>
      <c r="H38">
        <f>VLOOKUP(C38,Nodes!$A$2:$B$254,2,FALSE)</f>
        <v>30</v>
      </c>
    </row>
    <row r="39" spans="1:8" x14ac:dyDescent="0.2">
      <c r="A39">
        <v>2020</v>
      </c>
      <c r="B39" t="s">
        <v>31</v>
      </c>
      <c r="C39" s="2" t="s">
        <v>72</v>
      </c>
      <c r="D39">
        <v>996</v>
      </c>
      <c r="E39">
        <f t="shared" si="0"/>
        <v>6567</v>
      </c>
      <c r="F39" s="1">
        <f t="shared" si="3"/>
        <v>0.15166742804933761</v>
      </c>
      <c r="G39">
        <f>VLOOKUP(B39,Nodes!$A$2:$B$254,2,FALSE)</f>
        <v>7</v>
      </c>
      <c r="H39">
        <f>VLOOKUP(C39,Nodes!$A$2:$B$254,2,FALSE)</f>
        <v>24</v>
      </c>
    </row>
    <row r="40" spans="1:8" x14ac:dyDescent="0.2">
      <c r="A40">
        <v>2020</v>
      </c>
      <c r="B40" t="s">
        <v>31</v>
      </c>
      <c r="C40" s="2" t="s">
        <v>73</v>
      </c>
      <c r="D40">
        <v>3102</v>
      </c>
      <c r="E40">
        <f t="shared" si="0"/>
        <v>6567</v>
      </c>
      <c r="F40" s="1">
        <f t="shared" si="3"/>
        <v>0.47236180904522612</v>
      </c>
      <c r="G40">
        <f>VLOOKUP(B40,Nodes!$A$2:$B$254,2,FALSE)</f>
        <v>7</v>
      </c>
      <c r="H40">
        <f>VLOOKUP(C40,Nodes!$A$2:$B$254,2,FALSE)</f>
        <v>25</v>
      </c>
    </row>
    <row r="41" spans="1:8" x14ac:dyDescent="0.2">
      <c r="A41">
        <v>2020</v>
      </c>
      <c r="B41" t="s">
        <v>31</v>
      </c>
      <c r="C41" t="s">
        <v>78</v>
      </c>
      <c r="D41">
        <v>718</v>
      </c>
      <c r="E41">
        <f t="shared" si="0"/>
        <v>6567</v>
      </c>
      <c r="F41" s="1">
        <f t="shared" si="3"/>
        <v>0.10933455154560683</v>
      </c>
      <c r="G41">
        <f>VLOOKUP(B41,Nodes!$A$2:$B$254,2,FALSE)</f>
        <v>7</v>
      </c>
      <c r="H41">
        <f>VLOOKUP(C41,Nodes!$A$2:$B$254,2,FALSE)</f>
        <v>26</v>
      </c>
    </row>
    <row r="42" spans="1:8" x14ac:dyDescent="0.2">
      <c r="A42">
        <v>2020</v>
      </c>
      <c r="B42" t="s">
        <v>31</v>
      </c>
      <c r="C42" s="2" t="s">
        <v>74</v>
      </c>
      <c r="D42">
        <v>349</v>
      </c>
      <c r="E42">
        <f t="shared" si="0"/>
        <v>6567</v>
      </c>
      <c r="F42" s="1">
        <f t="shared" si="3"/>
        <v>5.3144510430942593E-2</v>
      </c>
      <c r="G42">
        <f>VLOOKUP(B42,Nodes!$A$2:$B$254,2,FALSE)</f>
        <v>7</v>
      </c>
      <c r="H42">
        <f>VLOOKUP(C42,Nodes!$A$2:$B$254,2,FALSE)</f>
        <v>27</v>
      </c>
    </row>
    <row r="43" spans="1:8" x14ac:dyDescent="0.2">
      <c r="A43">
        <v>2020</v>
      </c>
      <c r="B43" t="s">
        <v>31</v>
      </c>
      <c r="C43" s="2" t="s">
        <v>75</v>
      </c>
      <c r="D43">
        <v>639</v>
      </c>
      <c r="E43">
        <f t="shared" si="0"/>
        <v>6567</v>
      </c>
      <c r="F43" s="1">
        <f t="shared" si="3"/>
        <v>9.7304705344906345E-2</v>
      </c>
      <c r="G43">
        <f>VLOOKUP(B43,Nodes!$A$2:$B$254,2,FALSE)</f>
        <v>7</v>
      </c>
      <c r="H43">
        <f>VLOOKUP(C43,Nodes!$A$2:$B$254,2,FALSE)</f>
        <v>28</v>
      </c>
    </row>
    <row r="44" spans="1:8" x14ac:dyDescent="0.2">
      <c r="A44">
        <v>2020</v>
      </c>
      <c r="B44" t="s">
        <v>31</v>
      </c>
      <c r="C44" s="2" t="s">
        <v>76</v>
      </c>
      <c r="D44">
        <v>506</v>
      </c>
      <c r="E44">
        <f t="shared" si="0"/>
        <v>6567</v>
      </c>
      <c r="F44" s="1">
        <f t="shared" si="3"/>
        <v>7.705192629815745E-2</v>
      </c>
      <c r="G44">
        <f>VLOOKUP(B44,Nodes!$A$2:$B$254,2,FALSE)</f>
        <v>7</v>
      </c>
      <c r="H44">
        <f>VLOOKUP(C44,Nodes!$A$2:$B$254,2,FALSE)</f>
        <v>29</v>
      </c>
    </row>
    <row r="45" spans="1:8" x14ac:dyDescent="0.2">
      <c r="A45">
        <v>2020</v>
      </c>
      <c r="B45" t="s">
        <v>31</v>
      </c>
      <c r="C45" s="2" t="s">
        <v>77</v>
      </c>
      <c r="D45">
        <v>257</v>
      </c>
      <c r="E45">
        <f t="shared" si="0"/>
        <v>6567</v>
      </c>
      <c r="F45" s="1">
        <f t="shared" si="3"/>
        <v>3.9135069285823054E-2</v>
      </c>
      <c r="G45">
        <f>VLOOKUP(B45,Nodes!$A$2:$B$254,2,FALSE)</f>
        <v>7</v>
      </c>
      <c r="H45">
        <f>VLOOKUP(C45,Nodes!$A$2:$B$254,2,FALSE)</f>
        <v>30</v>
      </c>
    </row>
    <row r="46" spans="1:8" x14ac:dyDescent="0.2">
      <c r="A46">
        <v>2020</v>
      </c>
      <c r="B46" t="s">
        <v>32</v>
      </c>
      <c r="C46" s="2" t="s">
        <v>72</v>
      </c>
      <c r="D46">
        <v>910</v>
      </c>
      <c r="E46">
        <f t="shared" si="0"/>
        <v>4156</v>
      </c>
      <c r="F46" s="1">
        <f t="shared" si="3"/>
        <v>0.21896053897978826</v>
      </c>
      <c r="G46">
        <f>VLOOKUP(B46,Nodes!$A$2:$B$254,2,FALSE)</f>
        <v>8</v>
      </c>
      <c r="H46">
        <f>VLOOKUP(C46,Nodes!$A$2:$B$254,2,FALSE)</f>
        <v>24</v>
      </c>
    </row>
    <row r="47" spans="1:8" x14ac:dyDescent="0.2">
      <c r="A47">
        <v>2020</v>
      </c>
      <c r="B47" t="s">
        <v>32</v>
      </c>
      <c r="C47" s="2" t="s">
        <v>73</v>
      </c>
      <c r="D47">
        <v>1474</v>
      </c>
      <c r="E47">
        <f t="shared" si="0"/>
        <v>4156</v>
      </c>
      <c r="F47" s="1">
        <f t="shared" si="3"/>
        <v>0.35466794995187678</v>
      </c>
      <c r="G47">
        <f>VLOOKUP(B47,Nodes!$A$2:$B$254,2,FALSE)</f>
        <v>8</v>
      </c>
      <c r="H47">
        <f>VLOOKUP(C47,Nodes!$A$2:$B$254,2,FALSE)</f>
        <v>25</v>
      </c>
    </row>
    <row r="48" spans="1:8" x14ac:dyDescent="0.2">
      <c r="A48">
        <v>2020</v>
      </c>
      <c r="B48" t="s">
        <v>32</v>
      </c>
      <c r="C48" t="s">
        <v>78</v>
      </c>
      <c r="D48">
        <v>871</v>
      </c>
      <c r="E48">
        <f t="shared" si="0"/>
        <v>4156</v>
      </c>
      <c r="F48" s="1">
        <f t="shared" si="3"/>
        <v>0.20957651588065448</v>
      </c>
      <c r="G48">
        <f>VLOOKUP(B48,Nodes!$A$2:$B$254,2,FALSE)</f>
        <v>8</v>
      </c>
      <c r="H48">
        <f>VLOOKUP(C48,Nodes!$A$2:$B$254,2,FALSE)</f>
        <v>26</v>
      </c>
    </row>
    <row r="49" spans="1:8" x14ac:dyDescent="0.2">
      <c r="A49">
        <v>2020</v>
      </c>
      <c r="B49" t="s">
        <v>32</v>
      </c>
      <c r="C49" s="2" t="s">
        <v>74</v>
      </c>
      <c r="D49">
        <v>211</v>
      </c>
      <c r="E49">
        <f t="shared" si="0"/>
        <v>4156</v>
      </c>
      <c r="F49" s="1">
        <f t="shared" si="3"/>
        <v>5.0769971126082773E-2</v>
      </c>
      <c r="G49">
        <f>VLOOKUP(B49,Nodes!$A$2:$B$254,2,FALSE)</f>
        <v>8</v>
      </c>
      <c r="H49">
        <f>VLOOKUP(C49,Nodes!$A$2:$B$254,2,FALSE)</f>
        <v>27</v>
      </c>
    </row>
    <row r="50" spans="1:8" x14ac:dyDescent="0.2">
      <c r="A50">
        <v>2020</v>
      </c>
      <c r="B50" t="s">
        <v>32</v>
      </c>
      <c r="C50" s="2" t="s">
        <v>75</v>
      </c>
      <c r="D50">
        <v>215</v>
      </c>
      <c r="E50">
        <f t="shared" si="0"/>
        <v>4156</v>
      </c>
      <c r="F50" s="1">
        <f t="shared" si="3"/>
        <v>5.1732435033686235E-2</v>
      </c>
      <c r="G50">
        <f>VLOOKUP(B50,Nodes!$A$2:$B$254,2,FALSE)</f>
        <v>8</v>
      </c>
      <c r="H50">
        <f>VLOOKUP(C50,Nodes!$A$2:$B$254,2,FALSE)</f>
        <v>28</v>
      </c>
    </row>
    <row r="51" spans="1:8" x14ac:dyDescent="0.2">
      <c r="A51">
        <v>2020</v>
      </c>
      <c r="B51" t="s">
        <v>32</v>
      </c>
      <c r="C51" s="2" t="s">
        <v>76</v>
      </c>
      <c r="D51">
        <v>171</v>
      </c>
      <c r="E51">
        <f t="shared" si="0"/>
        <v>4156</v>
      </c>
      <c r="F51" s="1">
        <f t="shared" si="3"/>
        <v>4.1145332050048125E-2</v>
      </c>
      <c r="G51">
        <f>VLOOKUP(B51,Nodes!$A$2:$B$254,2,FALSE)</f>
        <v>8</v>
      </c>
      <c r="H51">
        <f>VLOOKUP(C51,Nodes!$A$2:$B$254,2,FALSE)</f>
        <v>29</v>
      </c>
    </row>
    <row r="52" spans="1:8" x14ac:dyDescent="0.2">
      <c r="A52">
        <v>2020</v>
      </c>
      <c r="B52" t="s">
        <v>32</v>
      </c>
      <c r="C52" s="2" t="s">
        <v>77</v>
      </c>
      <c r="D52">
        <v>304</v>
      </c>
      <c r="E52">
        <f t="shared" si="0"/>
        <v>4156</v>
      </c>
      <c r="F52" s="1">
        <f t="shared" si="3"/>
        <v>7.3147256977863326E-2</v>
      </c>
      <c r="G52">
        <f>VLOOKUP(B52,Nodes!$A$2:$B$254,2,FALSE)</f>
        <v>8</v>
      </c>
      <c r="H52">
        <f>VLOOKUP(C52,Nodes!$A$2:$B$254,2,FALSE)</f>
        <v>30</v>
      </c>
    </row>
    <row r="53" spans="1:8" x14ac:dyDescent="0.2">
      <c r="A53">
        <v>2020</v>
      </c>
      <c r="B53" t="s">
        <v>35</v>
      </c>
      <c r="C53" s="2" t="s">
        <v>72</v>
      </c>
      <c r="D53">
        <v>3618</v>
      </c>
      <c r="E53">
        <f t="shared" si="0"/>
        <v>8026</v>
      </c>
      <c r="F53" s="1">
        <f t="shared" si="3"/>
        <v>0.45078494891602294</v>
      </c>
      <c r="G53">
        <f>VLOOKUP(B53,Nodes!$A$2:$B$254,2,FALSE)</f>
        <v>9</v>
      </c>
      <c r="H53">
        <f>VLOOKUP(C53,Nodes!$A$2:$B$254,2,FALSE)</f>
        <v>24</v>
      </c>
    </row>
    <row r="54" spans="1:8" x14ac:dyDescent="0.2">
      <c r="A54">
        <v>2020</v>
      </c>
      <c r="B54" t="s">
        <v>35</v>
      </c>
      <c r="C54" t="s">
        <v>73</v>
      </c>
      <c r="D54">
        <v>2723</v>
      </c>
      <c r="E54">
        <f t="shared" si="0"/>
        <v>8026</v>
      </c>
      <c r="F54" s="1">
        <f t="shared" si="3"/>
        <v>0.33927236481435336</v>
      </c>
      <c r="G54">
        <f>VLOOKUP(B54,Nodes!$A$2:$B$254,2,FALSE)</f>
        <v>9</v>
      </c>
      <c r="H54">
        <f>VLOOKUP(C54,Nodes!$A$2:$B$254,2,FALSE)</f>
        <v>25</v>
      </c>
    </row>
    <row r="55" spans="1:8" x14ac:dyDescent="0.2">
      <c r="A55">
        <v>2020</v>
      </c>
      <c r="B55" t="s">
        <v>35</v>
      </c>
      <c r="C55" t="s">
        <v>74</v>
      </c>
      <c r="D55">
        <v>379</v>
      </c>
      <c r="E55">
        <f t="shared" si="0"/>
        <v>8026</v>
      </c>
      <c r="F55" s="1">
        <f t="shared" si="3"/>
        <v>4.7221530027410911E-2</v>
      </c>
      <c r="G55">
        <f>VLOOKUP(B55,Nodes!$A$2:$B$254,2,FALSE)</f>
        <v>9</v>
      </c>
      <c r="H55">
        <f>VLOOKUP(C55,Nodes!$A$2:$B$254,2,FALSE)</f>
        <v>27</v>
      </c>
    </row>
    <row r="56" spans="1:8" x14ac:dyDescent="0.2">
      <c r="A56">
        <v>2020</v>
      </c>
      <c r="B56" t="s">
        <v>35</v>
      </c>
      <c r="C56" t="s">
        <v>78</v>
      </c>
      <c r="D56">
        <v>1152</v>
      </c>
      <c r="E56">
        <f t="shared" si="0"/>
        <v>8026</v>
      </c>
      <c r="F56" s="1">
        <f t="shared" si="3"/>
        <v>0.14353351607276352</v>
      </c>
      <c r="G56">
        <f>VLOOKUP(B56,Nodes!$A$2:$B$254,2,FALSE)</f>
        <v>9</v>
      </c>
      <c r="H56">
        <f>VLOOKUP(C56,Nodes!$A$2:$B$254,2,FALSE)</f>
        <v>26</v>
      </c>
    </row>
    <row r="57" spans="1:8" x14ac:dyDescent="0.2">
      <c r="A57">
        <v>2020</v>
      </c>
      <c r="B57" t="s">
        <v>35</v>
      </c>
      <c r="C57" t="s">
        <v>79</v>
      </c>
      <c r="D57">
        <v>59</v>
      </c>
      <c r="E57">
        <f t="shared" si="0"/>
        <v>8026</v>
      </c>
      <c r="F57" s="1">
        <f t="shared" si="3"/>
        <v>7.3511088960877147E-3</v>
      </c>
      <c r="G57">
        <f>VLOOKUP(B57,Nodes!$A$2:$B$254,2,FALSE)</f>
        <v>9</v>
      </c>
      <c r="H57">
        <f>VLOOKUP(C57,Nodes!$A$2:$B$254,2,FALSE)</f>
        <v>31</v>
      </c>
    </row>
    <row r="58" spans="1:8" x14ac:dyDescent="0.2">
      <c r="A58">
        <v>2020</v>
      </c>
      <c r="B58" t="s">
        <v>35</v>
      </c>
      <c r="C58" t="s">
        <v>77</v>
      </c>
      <c r="D58">
        <v>95</v>
      </c>
      <c r="E58">
        <f t="shared" si="0"/>
        <v>8026</v>
      </c>
      <c r="F58" s="1">
        <f t="shared" si="3"/>
        <v>1.1836531273361576E-2</v>
      </c>
      <c r="G58">
        <f>VLOOKUP(B58,Nodes!$A$2:$B$254,2,FALSE)</f>
        <v>9</v>
      </c>
      <c r="H58">
        <f>VLOOKUP(C58,Nodes!$A$2:$B$254,2,FALSE)</f>
        <v>30</v>
      </c>
    </row>
    <row r="59" spans="1:8" x14ac:dyDescent="0.2">
      <c r="A59">
        <v>2020</v>
      </c>
      <c r="B59" t="s">
        <v>36</v>
      </c>
      <c r="C59" t="s">
        <v>73</v>
      </c>
      <c r="D59">
        <v>5197</v>
      </c>
      <c r="E59">
        <f t="shared" si="0"/>
        <v>15082</v>
      </c>
      <c r="F59" s="1">
        <f t="shared" si="3"/>
        <v>0.34458294655881183</v>
      </c>
      <c r="G59">
        <f>VLOOKUP(B59,Nodes!$A$2:$B$254,2,FALSE)</f>
        <v>10</v>
      </c>
      <c r="H59">
        <f>VLOOKUP(C59,Nodes!$A$2:$B$254,2,FALSE)</f>
        <v>25</v>
      </c>
    </row>
    <row r="60" spans="1:8" x14ac:dyDescent="0.2">
      <c r="A60">
        <v>2020</v>
      </c>
      <c r="B60" t="s">
        <v>36</v>
      </c>
      <c r="C60" t="s">
        <v>74</v>
      </c>
      <c r="D60">
        <v>3850</v>
      </c>
      <c r="E60">
        <f t="shared" si="0"/>
        <v>15082</v>
      </c>
      <c r="F60" s="1">
        <f t="shared" si="3"/>
        <v>0.25527118419307782</v>
      </c>
      <c r="G60">
        <f>VLOOKUP(B60,Nodes!$A$2:$B$254,2,FALSE)</f>
        <v>10</v>
      </c>
      <c r="H60">
        <f>VLOOKUP(C60,Nodes!$A$2:$B$254,2,FALSE)</f>
        <v>27</v>
      </c>
    </row>
    <row r="61" spans="1:8" x14ac:dyDescent="0.2">
      <c r="A61">
        <v>2020</v>
      </c>
      <c r="B61" t="s">
        <v>36</v>
      </c>
      <c r="C61" t="s">
        <v>79</v>
      </c>
      <c r="D61">
        <v>96</v>
      </c>
      <c r="E61">
        <f t="shared" si="0"/>
        <v>15082</v>
      </c>
      <c r="F61" s="1">
        <f t="shared" si="3"/>
        <v>6.3652035539053173E-3</v>
      </c>
      <c r="G61">
        <f>VLOOKUP(B61,Nodes!$A$2:$B$254,2,FALSE)</f>
        <v>10</v>
      </c>
      <c r="H61">
        <f>VLOOKUP(C61,Nodes!$A$2:$B$254,2,FALSE)</f>
        <v>31</v>
      </c>
    </row>
    <row r="62" spans="1:8" x14ac:dyDescent="0.2">
      <c r="A62">
        <v>2020</v>
      </c>
      <c r="B62" t="s">
        <v>36</v>
      </c>
      <c r="C62" t="s">
        <v>77</v>
      </c>
      <c r="D62">
        <v>5939</v>
      </c>
      <c r="E62">
        <f t="shared" si="0"/>
        <v>15082</v>
      </c>
      <c r="F62" s="1">
        <f t="shared" si="3"/>
        <v>0.393780665694205</v>
      </c>
      <c r="G62">
        <f>VLOOKUP(B62,Nodes!$A$2:$B$254,2,FALSE)</f>
        <v>10</v>
      </c>
      <c r="H62">
        <f>VLOOKUP(C62,Nodes!$A$2:$B$254,2,FALSE)</f>
        <v>30</v>
      </c>
    </row>
    <row r="63" spans="1:8" x14ac:dyDescent="0.2">
      <c r="A63">
        <v>2020</v>
      </c>
      <c r="B63" t="s">
        <v>37</v>
      </c>
      <c r="C63" t="s">
        <v>73</v>
      </c>
      <c r="D63">
        <v>7334</v>
      </c>
      <c r="E63">
        <f t="shared" si="0"/>
        <v>16234</v>
      </c>
      <c r="F63" s="1">
        <f t="shared" si="3"/>
        <v>0.45176789454231858</v>
      </c>
      <c r="G63">
        <f>VLOOKUP(B63,Nodes!$A$2:$B$254,2,FALSE)</f>
        <v>11</v>
      </c>
      <c r="H63">
        <f>VLOOKUP(C63,Nodes!$A$2:$B$254,2,FALSE)</f>
        <v>25</v>
      </c>
    </row>
    <row r="64" spans="1:8" x14ac:dyDescent="0.2">
      <c r="A64">
        <v>2020</v>
      </c>
      <c r="B64" t="s">
        <v>37</v>
      </c>
      <c r="C64" t="s">
        <v>74</v>
      </c>
      <c r="D64">
        <v>3130</v>
      </c>
      <c r="E64">
        <f t="shared" si="0"/>
        <v>16234</v>
      </c>
      <c r="F64" s="1">
        <f t="shared" si="3"/>
        <v>0.19280522360478008</v>
      </c>
      <c r="G64">
        <f>VLOOKUP(B64,Nodes!$A$2:$B$254,2,FALSE)</f>
        <v>11</v>
      </c>
      <c r="H64">
        <f>VLOOKUP(C64,Nodes!$A$2:$B$254,2,FALSE)</f>
        <v>27</v>
      </c>
    </row>
    <row r="65" spans="1:8" x14ac:dyDescent="0.2">
      <c r="A65">
        <v>2020</v>
      </c>
      <c r="B65" t="s">
        <v>37</v>
      </c>
      <c r="C65" s="2" t="s">
        <v>75</v>
      </c>
      <c r="D65">
        <v>3351</v>
      </c>
      <c r="E65">
        <f t="shared" si="0"/>
        <v>16234</v>
      </c>
      <c r="F65" s="1">
        <f t="shared" si="3"/>
        <v>0.20641862757176296</v>
      </c>
      <c r="G65">
        <f>VLOOKUP(B65,Nodes!$A$2:$B$254,2,FALSE)</f>
        <v>11</v>
      </c>
      <c r="H65">
        <f>VLOOKUP(C65,Nodes!$A$2:$B$254,2,FALSE)</f>
        <v>28</v>
      </c>
    </row>
    <row r="66" spans="1:8" x14ac:dyDescent="0.2">
      <c r="A66">
        <v>2020</v>
      </c>
      <c r="B66" t="s">
        <v>37</v>
      </c>
      <c r="C66" t="s">
        <v>79</v>
      </c>
      <c r="D66">
        <v>1629</v>
      </c>
      <c r="E66">
        <f t="shared" si="0"/>
        <v>16234</v>
      </c>
      <c r="F66" s="1">
        <f t="shared" si="3"/>
        <v>0.10034495503264752</v>
      </c>
      <c r="G66">
        <f>VLOOKUP(B66,Nodes!$A$2:$B$254,2,FALSE)</f>
        <v>11</v>
      </c>
      <c r="H66">
        <f>VLOOKUP(C66,Nodes!$A$2:$B$254,2,FALSE)</f>
        <v>31</v>
      </c>
    </row>
    <row r="67" spans="1:8" x14ac:dyDescent="0.2">
      <c r="A67">
        <v>2020</v>
      </c>
      <c r="B67" t="s">
        <v>37</v>
      </c>
      <c r="C67" t="s">
        <v>77</v>
      </c>
      <c r="D67">
        <v>790</v>
      </c>
      <c r="E67">
        <f t="shared" ref="E67:E127" si="4">SUMIF($B$2:$B$1000,B67,$D$2:$D$1000)</f>
        <v>16234</v>
      </c>
      <c r="F67" s="1">
        <f t="shared" si="3"/>
        <v>4.8663299248490818E-2</v>
      </c>
      <c r="G67">
        <f>VLOOKUP(B67,Nodes!$A$2:$B$254,2,FALSE)</f>
        <v>11</v>
      </c>
      <c r="H67">
        <f>VLOOKUP(C67,Nodes!$A$2:$B$254,2,FALSE)</f>
        <v>30</v>
      </c>
    </row>
    <row r="68" spans="1:8" x14ac:dyDescent="0.2">
      <c r="A68">
        <v>2020</v>
      </c>
      <c r="B68" t="s">
        <v>38</v>
      </c>
      <c r="C68" t="s">
        <v>73</v>
      </c>
      <c r="D68">
        <v>2529</v>
      </c>
      <c r="E68">
        <f t="shared" si="4"/>
        <v>4531</v>
      </c>
      <c r="F68" s="1">
        <f t="shared" si="3"/>
        <v>0.5581549326859413</v>
      </c>
      <c r="G68">
        <f>VLOOKUP(B68,Nodes!$A$2:$B$254,2,FALSE)</f>
        <v>12</v>
      </c>
      <c r="H68">
        <f>VLOOKUP(C68,Nodes!$A$2:$B$254,2,FALSE)</f>
        <v>25</v>
      </c>
    </row>
    <row r="69" spans="1:8" x14ac:dyDescent="0.2">
      <c r="A69">
        <v>2020</v>
      </c>
      <c r="B69" t="s">
        <v>38</v>
      </c>
      <c r="C69" t="s">
        <v>74</v>
      </c>
      <c r="D69">
        <v>356</v>
      </c>
      <c r="E69">
        <f t="shared" si="4"/>
        <v>4531</v>
      </c>
      <c r="F69" s="1">
        <f t="shared" si="3"/>
        <v>7.8569852129772674E-2</v>
      </c>
      <c r="G69">
        <f>VLOOKUP(B69,Nodes!$A$2:$B$254,2,FALSE)</f>
        <v>12</v>
      </c>
      <c r="H69">
        <f>VLOOKUP(C69,Nodes!$A$2:$B$254,2,FALSE)</f>
        <v>27</v>
      </c>
    </row>
    <row r="70" spans="1:8" x14ac:dyDescent="0.2">
      <c r="A70">
        <v>2020</v>
      </c>
      <c r="B70" t="s">
        <v>38</v>
      </c>
      <c r="C70" s="2" t="s">
        <v>75</v>
      </c>
      <c r="D70">
        <v>102</v>
      </c>
      <c r="E70">
        <f t="shared" si="4"/>
        <v>4531</v>
      </c>
      <c r="F70" s="1">
        <f t="shared" si="3"/>
        <v>2.2511586846170824E-2</v>
      </c>
      <c r="G70">
        <f>VLOOKUP(B70,Nodes!$A$2:$B$254,2,FALSE)</f>
        <v>12</v>
      </c>
      <c r="H70">
        <f>VLOOKUP(C70,Nodes!$A$2:$B$254,2,FALSE)</f>
        <v>28</v>
      </c>
    </row>
    <row r="71" spans="1:8" x14ac:dyDescent="0.2">
      <c r="A71">
        <v>2020</v>
      </c>
      <c r="B71" t="s">
        <v>38</v>
      </c>
      <c r="C71" t="s">
        <v>78</v>
      </c>
      <c r="D71">
        <v>605</v>
      </c>
      <c r="E71">
        <f t="shared" si="4"/>
        <v>4531</v>
      </c>
      <c r="F71" s="1">
        <f t="shared" si="3"/>
        <v>0.1335246082542485</v>
      </c>
      <c r="G71">
        <f>VLOOKUP(B71,Nodes!$A$2:$B$254,2,FALSE)</f>
        <v>12</v>
      </c>
      <c r="H71">
        <f>VLOOKUP(C71,Nodes!$A$2:$B$254,2,FALSE)</f>
        <v>26</v>
      </c>
    </row>
    <row r="72" spans="1:8" x14ac:dyDescent="0.2">
      <c r="A72">
        <v>2020</v>
      </c>
      <c r="B72" t="s">
        <v>38</v>
      </c>
      <c r="C72" t="s">
        <v>79</v>
      </c>
      <c r="D72">
        <v>393</v>
      </c>
      <c r="E72">
        <f t="shared" si="4"/>
        <v>4531</v>
      </c>
      <c r="F72" s="1">
        <f t="shared" si="3"/>
        <v>8.6735819907305237E-2</v>
      </c>
      <c r="G72">
        <f>VLOOKUP(B72,Nodes!$A$2:$B$254,2,FALSE)</f>
        <v>12</v>
      </c>
      <c r="H72">
        <f>VLOOKUP(C72,Nodes!$A$2:$B$254,2,FALSE)</f>
        <v>31</v>
      </c>
    </row>
    <row r="73" spans="1:8" x14ac:dyDescent="0.2">
      <c r="A73">
        <v>2020</v>
      </c>
      <c r="B73" t="s">
        <v>38</v>
      </c>
      <c r="C73" t="s">
        <v>77</v>
      </c>
      <c r="D73">
        <v>546</v>
      </c>
      <c r="E73">
        <f t="shared" si="4"/>
        <v>4531</v>
      </c>
      <c r="F73" s="1">
        <f t="shared" si="3"/>
        <v>0.12050320017656146</v>
      </c>
      <c r="G73">
        <f>VLOOKUP(B73,Nodes!$A$2:$B$254,2,FALSE)</f>
        <v>12</v>
      </c>
      <c r="H73">
        <f>VLOOKUP(C73,Nodes!$A$2:$B$254,2,FALSE)</f>
        <v>30</v>
      </c>
    </row>
    <row r="74" spans="1:8" x14ac:dyDescent="0.2">
      <c r="A74">
        <v>2020</v>
      </c>
      <c r="B74" t="s">
        <v>39</v>
      </c>
      <c r="C74" t="s">
        <v>73</v>
      </c>
      <c r="D74">
        <v>3317</v>
      </c>
      <c r="E74">
        <f t="shared" si="4"/>
        <v>5211</v>
      </c>
      <c r="F74" s="1">
        <f t="shared" si="3"/>
        <v>0.63653809249664173</v>
      </c>
      <c r="G74">
        <f>VLOOKUP(B74,Nodes!$A$2:$B$254,2,FALSE)</f>
        <v>13</v>
      </c>
      <c r="H74">
        <f>VLOOKUP(C74,Nodes!$A$2:$B$254,2,FALSE)</f>
        <v>25</v>
      </c>
    </row>
    <row r="75" spans="1:8" x14ac:dyDescent="0.2">
      <c r="A75">
        <v>2020</v>
      </c>
      <c r="B75" t="s">
        <v>39</v>
      </c>
      <c r="C75" t="s">
        <v>74</v>
      </c>
      <c r="D75">
        <v>629</v>
      </c>
      <c r="E75">
        <f t="shared" si="4"/>
        <v>5211</v>
      </c>
      <c r="F75" s="1">
        <f t="shared" si="3"/>
        <v>0.12070619842640568</v>
      </c>
      <c r="G75">
        <f>VLOOKUP(B75,Nodes!$A$2:$B$254,2,FALSE)</f>
        <v>13</v>
      </c>
      <c r="H75">
        <f>VLOOKUP(C75,Nodes!$A$2:$B$254,2,FALSE)</f>
        <v>27</v>
      </c>
    </row>
    <row r="76" spans="1:8" x14ac:dyDescent="0.2">
      <c r="A76">
        <v>2020</v>
      </c>
      <c r="B76" t="s">
        <v>39</v>
      </c>
      <c r="C76" s="2" t="s">
        <v>75</v>
      </c>
      <c r="D76">
        <v>265</v>
      </c>
      <c r="E76">
        <f t="shared" si="4"/>
        <v>5211</v>
      </c>
      <c r="F76" s="1">
        <f t="shared" si="3"/>
        <v>5.0853962771061217E-2</v>
      </c>
      <c r="G76">
        <f>VLOOKUP(B76,Nodes!$A$2:$B$254,2,FALSE)</f>
        <v>13</v>
      </c>
      <c r="H76">
        <f>VLOOKUP(C76,Nodes!$A$2:$B$254,2,FALSE)</f>
        <v>28</v>
      </c>
    </row>
    <row r="77" spans="1:8" x14ac:dyDescent="0.2">
      <c r="A77">
        <v>2020</v>
      </c>
      <c r="B77" t="s">
        <v>39</v>
      </c>
      <c r="C77" t="s">
        <v>78</v>
      </c>
      <c r="D77">
        <v>236</v>
      </c>
      <c r="E77">
        <f t="shared" si="4"/>
        <v>5211</v>
      </c>
      <c r="F77" s="1">
        <f t="shared" si="3"/>
        <v>4.5288812128190366E-2</v>
      </c>
      <c r="G77">
        <f>VLOOKUP(B77,Nodes!$A$2:$B$254,2,FALSE)</f>
        <v>13</v>
      </c>
      <c r="H77">
        <f>VLOOKUP(C77,Nodes!$A$2:$B$254,2,FALSE)</f>
        <v>26</v>
      </c>
    </row>
    <row r="78" spans="1:8" x14ac:dyDescent="0.2">
      <c r="A78">
        <v>2020</v>
      </c>
      <c r="B78" t="s">
        <v>39</v>
      </c>
      <c r="C78" t="s">
        <v>79</v>
      </c>
      <c r="D78">
        <v>224</v>
      </c>
      <c r="E78">
        <f t="shared" si="4"/>
        <v>5211</v>
      </c>
      <c r="F78" s="1">
        <f t="shared" si="3"/>
        <v>4.2985991172519673E-2</v>
      </c>
      <c r="G78">
        <f>VLOOKUP(B78,Nodes!$A$2:$B$254,2,FALSE)</f>
        <v>13</v>
      </c>
      <c r="H78">
        <f>VLOOKUP(C78,Nodes!$A$2:$B$254,2,FALSE)</f>
        <v>31</v>
      </c>
    </row>
    <row r="79" spans="1:8" x14ac:dyDescent="0.2">
      <c r="A79">
        <v>2020</v>
      </c>
      <c r="B79" t="s">
        <v>39</v>
      </c>
      <c r="C79" t="s">
        <v>77</v>
      </c>
      <c r="D79">
        <v>540</v>
      </c>
      <c r="E79">
        <f t="shared" si="4"/>
        <v>5211</v>
      </c>
      <c r="F79" s="1">
        <f t="shared" si="3"/>
        <v>0.10362694300518134</v>
      </c>
      <c r="G79">
        <f>VLOOKUP(B79,Nodes!$A$2:$B$254,2,FALSE)</f>
        <v>13</v>
      </c>
      <c r="H79">
        <f>VLOOKUP(C79,Nodes!$A$2:$B$254,2,FALSE)</f>
        <v>30</v>
      </c>
    </row>
    <row r="80" spans="1:8" x14ac:dyDescent="0.2">
      <c r="A80">
        <v>2020</v>
      </c>
      <c r="B80" t="s">
        <v>40</v>
      </c>
      <c r="C80" t="s">
        <v>73</v>
      </c>
      <c r="D80">
        <v>2528</v>
      </c>
      <c r="E80">
        <f t="shared" si="4"/>
        <v>4394</v>
      </c>
      <c r="F80" s="1">
        <f t="shared" si="3"/>
        <v>0.57532999544833863</v>
      </c>
      <c r="G80">
        <f>VLOOKUP(B80,Nodes!$A$2:$B$254,2,FALSE)</f>
        <v>14</v>
      </c>
      <c r="H80">
        <f>VLOOKUP(C80,Nodes!$A$2:$B$254,2,FALSE)</f>
        <v>25</v>
      </c>
    </row>
    <row r="81" spans="1:8" x14ac:dyDescent="0.2">
      <c r="A81">
        <v>2020</v>
      </c>
      <c r="B81" t="s">
        <v>40</v>
      </c>
      <c r="C81" t="s">
        <v>74</v>
      </c>
      <c r="D81">
        <v>658</v>
      </c>
      <c r="E81">
        <f t="shared" si="4"/>
        <v>4394</v>
      </c>
      <c r="F81" s="1">
        <f t="shared" si="3"/>
        <v>0.14974965862539827</v>
      </c>
      <c r="G81">
        <f>VLOOKUP(B81,Nodes!$A$2:$B$254,2,FALSE)</f>
        <v>14</v>
      </c>
      <c r="H81">
        <f>VLOOKUP(C81,Nodes!$A$2:$B$254,2,FALSE)</f>
        <v>27</v>
      </c>
    </row>
    <row r="82" spans="1:8" x14ac:dyDescent="0.2">
      <c r="A82">
        <v>2020</v>
      </c>
      <c r="B82" t="s">
        <v>40</v>
      </c>
      <c r="C82" s="2" t="s">
        <v>75</v>
      </c>
      <c r="D82">
        <v>492</v>
      </c>
      <c r="E82">
        <f t="shared" si="4"/>
        <v>4394</v>
      </c>
      <c r="F82" s="1">
        <f t="shared" si="3"/>
        <v>0.11197086936731906</v>
      </c>
      <c r="G82">
        <f>VLOOKUP(B82,Nodes!$A$2:$B$254,2,FALSE)</f>
        <v>14</v>
      </c>
      <c r="H82">
        <f>VLOOKUP(C82,Nodes!$A$2:$B$254,2,FALSE)</f>
        <v>28</v>
      </c>
    </row>
    <row r="83" spans="1:8" x14ac:dyDescent="0.2">
      <c r="A83">
        <v>2020</v>
      </c>
      <c r="B83" t="s">
        <v>40</v>
      </c>
      <c r="C83" t="s">
        <v>78</v>
      </c>
      <c r="D83">
        <v>119</v>
      </c>
      <c r="E83">
        <f t="shared" si="4"/>
        <v>4394</v>
      </c>
      <c r="F83" s="1">
        <f t="shared" si="3"/>
        <v>2.708238507055075E-2</v>
      </c>
      <c r="G83">
        <f>VLOOKUP(B83,Nodes!$A$2:$B$254,2,FALSE)</f>
        <v>14</v>
      </c>
      <c r="H83">
        <f>VLOOKUP(C83,Nodes!$A$2:$B$254,2,FALSE)</f>
        <v>26</v>
      </c>
    </row>
    <row r="84" spans="1:8" x14ac:dyDescent="0.2">
      <c r="A84">
        <v>2020</v>
      </c>
      <c r="B84" t="s">
        <v>40</v>
      </c>
      <c r="C84" t="s">
        <v>79</v>
      </c>
      <c r="D84">
        <v>119</v>
      </c>
      <c r="E84">
        <f t="shared" si="4"/>
        <v>4394</v>
      </c>
      <c r="F84" s="1">
        <f t="shared" si="3"/>
        <v>2.708238507055075E-2</v>
      </c>
      <c r="G84">
        <f>VLOOKUP(B84,Nodes!$A$2:$B$254,2,FALSE)</f>
        <v>14</v>
      </c>
      <c r="H84">
        <f>VLOOKUP(C84,Nodes!$A$2:$B$254,2,FALSE)</f>
        <v>31</v>
      </c>
    </row>
    <row r="85" spans="1:8" x14ac:dyDescent="0.2">
      <c r="A85">
        <v>2020</v>
      </c>
      <c r="B85" t="s">
        <v>40</v>
      </c>
      <c r="C85" t="s">
        <v>77</v>
      </c>
      <c r="D85">
        <v>478</v>
      </c>
      <c r="E85">
        <f t="shared" si="4"/>
        <v>4394</v>
      </c>
      <c r="F85" s="1">
        <f t="shared" si="3"/>
        <v>0.10878470641784252</v>
      </c>
      <c r="G85">
        <f>VLOOKUP(B85,Nodes!$A$2:$B$254,2,FALSE)</f>
        <v>14</v>
      </c>
      <c r="H85">
        <f>VLOOKUP(C85,Nodes!$A$2:$B$254,2,FALSE)</f>
        <v>30</v>
      </c>
    </row>
    <row r="86" spans="1:8" x14ac:dyDescent="0.2">
      <c r="A86">
        <v>2020</v>
      </c>
      <c r="B86" t="s">
        <v>41</v>
      </c>
      <c r="C86" t="s">
        <v>73</v>
      </c>
      <c r="D86">
        <v>1988</v>
      </c>
      <c r="E86">
        <f t="shared" si="4"/>
        <v>5299</v>
      </c>
      <c r="F86" s="1">
        <f t="shared" si="3"/>
        <v>0.37516512549537651</v>
      </c>
      <c r="G86">
        <f>VLOOKUP(B86,Nodes!$A$2:$B$254,2,FALSE)</f>
        <v>15</v>
      </c>
      <c r="H86">
        <f>VLOOKUP(C86,Nodes!$A$2:$B$254,2,FALSE)</f>
        <v>25</v>
      </c>
    </row>
    <row r="87" spans="1:8" x14ac:dyDescent="0.2">
      <c r="A87">
        <v>2020</v>
      </c>
      <c r="B87" t="s">
        <v>41</v>
      </c>
      <c r="C87" t="s">
        <v>74</v>
      </c>
      <c r="D87">
        <v>119</v>
      </c>
      <c r="E87">
        <f t="shared" si="4"/>
        <v>5299</v>
      </c>
      <c r="F87" s="1">
        <f t="shared" si="3"/>
        <v>2.2457067371202115E-2</v>
      </c>
      <c r="G87">
        <f>VLOOKUP(B87,Nodes!$A$2:$B$254,2,FALSE)</f>
        <v>15</v>
      </c>
      <c r="H87">
        <f>VLOOKUP(C87,Nodes!$A$2:$B$254,2,FALSE)</f>
        <v>27</v>
      </c>
    </row>
    <row r="88" spans="1:8" x14ac:dyDescent="0.2">
      <c r="A88">
        <v>2020</v>
      </c>
      <c r="B88" t="s">
        <v>41</v>
      </c>
      <c r="C88" s="2" t="s">
        <v>75</v>
      </c>
      <c r="D88">
        <v>125</v>
      </c>
      <c r="E88">
        <f t="shared" si="4"/>
        <v>5299</v>
      </c>
      <c r="F88" s="1">
        <f t="shared" si="3"/>
        <v>2.3589356482355162E-2</v>
      </c>
      <c r="G88">
        <f>VLOOKUP(B88,Nodes!$A$2:$B$254,2,FALSE)</f>
        <v>15</v>
      </c>
      <c r="H88">
        <f>VLOOKUP(C88,Nodes!$A$2:$B$254,2,FALSE)</f>
        <v>28</v>
      </c>
    </row>
    <row r="89" spans="1:8" x14ac:dyDescent="0.2">
      <c r="A89">
        <v>2020</v>
      </c>
      <c r="B89" t="s">
        <v>41</v>
      </c>
      <c r="C89" t="s">
        <v>80</v>
      </c>
      <c r="D89">
        <v>2932</v>
      </c>
      <c r="E89">
        <f t="shared" si="4"/>
        <v>5299</v>
      </c>
      <c r="F89" s="1">
        <f t="shared" si="3"/>
        <v>0.55331194565012265</v>
      </c>
      <c r="G89">
        <f>VLOOKUP(B89,Nodes!$A$2:$B$254,2,FALSE)</f>
        <v>15</v>
      </c>
      <c r="H89">
        <f>VLOOKUP(C89,Nodes!$A$2:$B$254,2,FALSE)</f>
        <v>32</v>
      </c>
    </row>
    <row r="90" spans="1:8" x14ac:dyDescent="0.2">
      <c r="A90">
        <v>2020</v>
      </c>
      <c r="B90" t="s">
        <v>41</v>
      </c>
      <c r="C90" t="s">
        <v>79</v>
      </c>
      <c r="D90">
        <v>35</v>
      </c>
      <c r="E90">
        <f t="shared" si="4"/>
        <v>5299</v>
      </c>
      <c r="F90" s="1">
        <f t="shared" ref="F90:F153" si="5">D90/E90</f>
        <v>6.6050198150594455E-3</v>
      </c>
      <c r="G90">
        <f>VLOOKUP(B90,Nodes!$A$2:$B$254,2,FALSE)</f>
        <v>15</v>
      </c>
      <c r="H90">
        <f>VLOOKUP(C90,Nodes!$A$2:$B$254,2,FALSE)</f>
        <v>31</v>
      </c>
    </row>
    <row r="91" spans="1:8" x14ac:dyDescent="0.2">
      <c r="A91">
        <v>2020</v>
      </c>
      <c r="B91" t="s">
        <v>41</v>
      </c>
      <c r="C91" t="s">
        <v>77</v>
      </c>
      <c r="D91">
        <v>100</v>
      </c>
      <c r="E91">
        <f t="shared" si="4"/>
        <v>5299</v>
      </c>
      <c r="F91" s="1">
        <f t="shared" si="5"/>
        <v>1.8871485185884128E-2</v>
      </c>
      <c r="G91">
        <f>VLOOKUP(B91,Nodes!$A$2:$B$254,2,FALSE)</f>
        <v>15</v>
      </c>
      <c r="H91">
        <f>VLOOKUP(C91,Nodes!$A$2:$B$254,2,FALSE)</f>
        <v>30</v>
      </c>
    </row>
    <row r="92" spans="1:8" x14ac:dyDescent="0.2">
      <c r="A92">
        <v>2020</v>
      </c>
      <c r="B92" t="s">
        <v>42</v>
      </c>
      <c r="C92" t="s">
        <v>73</v>
      </c>
      <c r="D92">
        <v>3237</v>
      </c>
      <c r="E92">
        <f t="shared" si="4"/>
        <v>43392</v>
      </c>
      <c r="F92" s="1">
        <f t="shared" si="5"/>
        <v>7.4599004424778764E-2</v>
      </c>
      <c r="G92">
        <f>VLOOKUP(B92,Nodes!$A$2:$B$254,2,FALSE)</f>
        <v>16</v>
      </c>
      <c r="H92">
        <f>VLOOKUP(C92,Nodes!$A$2:$B$254,2,FALSE)</f>
        <v>25</v>
      </c>
    </row>
    <row r="93" spans="1:8" x14ac:dyDescent="0.2">
      <c r="A93">
        <v>2020</v>
      </c>
      <c r="B93" t="s">
        <v>42</v>
      </c>
      <c r="C93" t="s">
        <v>74</v>
      </c>
      <c r="D93">
        <v>3608</v>
      </c>
      <c r="E93">
        <f t="shared" si="4"/>
        <v>43392</v>
      </c>
      <c r="F93" s="1">
        <f t="shared" si="5"/>
        <v>8.3148967551622419E-2</v>
      </c>
      <c r="G93">
        <f>VLOOKUP(B93,Nodes!$A$2:$B$254,2,FALSE)</f>
        <v>16</v>
      </c>
      <c r="H93">
        <f>VLOOKUP(C93,Nodes!$A$2:$B$254,2,FALSE)</f>
        <v>27</v>
      </c>
    </row>
    <row r="94" spans="1:8" x14ac:dyDescent="0.2">
      <c r="A94">
        <v>2020</v>
      </c>
      <c r="B94" t="s">
        <v>42</v>
      </c>
      <c r="C94" s="2" t="s">
        <v>75</v>
      </c>
      <c r="D94">
        <v>303</v>
      </c>
      <c r="E94">
        <f t="shared" si="4"/>
        <v>43392</v>
      </c>
      <c r="F94" s="1">
        <f t="shared" si="5"/>
        <v>6.9828539823008845E-3</v>
      </c>
      <c r="G94">
        <f>VLOOKUP(B94,Nodes!$A$2:$B$254,2,FALSE)</f>
        <v>16</v>
      </c>
      <c r="H94">
        <f>VLOOKUP(C94,Nodes!$A$2:$B$254,2,FALSE)</f>
        <v>28</v>
      </c>
    </row>
    <row r="95" spans="1:8" x14ac:dyDescent="0.2">
      <c r="A95">
        <v>2020</v>
      </c>
      <c r="B95" t="s">
        <v>42</v>
      </c>
      <c r="C95" t="s">
        <v>78</v>
      </c>
      <c r="D95">
        <v>1432</v>
      </c>
      <c r="E95">
        <f t="shared" si="4"/>
        <v>43392</v>
      </c>
      <c r="F95" s="1">
        <f t="shared" si="5"/>
        <v>3.3001474926253688E-2</v>
      </c>
      <c r="G95">
        <f>VLOOKUP(B95,Nodes!$A$2:$B$254,2,FALSE)</f>
        <v>16</v>
      </c>
      <c r="H95">
        <f>VLOOKUP(C95,Nodes!$A$2:$B$254,2,FALSE)</f>
        <v>26</v>
      </c>
    </row>
    <row r="96" spans="1:8" x14ac:dyDescent="0.2">
      <c r="A96">
        <v>2020</v>
      </c>
      <c r="B96" t="s">
        <v>42</v>
      </c>
      <c r="C96" t="s">
        <v>79</v>
      </c>
      <c r="D96">
        <v>5865</v>
      </c>
      <c r="E96">
        <f t="shared" si="4"/>
        <v>43392</v>
      </c>
      <c r="F96" s="1">
        <f t="shared" si="5"/>
        <v>0.13516316371681417</v>
      </c>
      <c r="G96">
        <f>VLOOKUP(B96,Nodes!$A$2:$B$254,2,FALSE)</f>
        <v>16</v>
      </c>
      <c r="H96">
        <f>VLOOKUP(C96,Nodes!$A$2:$B$254,2,FALSE)</f>
        <v>31</v>
      </c>
    </row>
    <row r="97" spans="1:8" x14ac:dyDescent="0.2">
      <c r="A97">
        <v>2020</v>
      </c>
      <c r="B97" t="s">
        <v>42</v>
      </c>
      <c r="C97" t="s">
        <v>77</v>
      </c>
      <c r="D97">
        <v>28947</v>
      </c>
      <c r="E97">
        <f t="shared" si="4"/>
        <v>43392</v>
      </c>
      <c r="F97" s="1">
        <f t="shared" si="5"/>
        <v>0.66710453539823011</v>
      </c>
      <c r="G97">
        <f>VLOOKUP(B97,Nodes!$A$2:$B$254,2,FALSE)</f>
        <v>16</v>
      </c>
      <c r="H97">
        <f>VLOOKUP(C97,Nodes!$A$2:$B$254,2,FALSE)</f>
        <v>30</v>
      </c>
    </row>
    <row r="98" spans="1:8" x14ac:dyDescent="0.2">
      <c r="A98">
        <v>2020</v>
      </c>
      <c r="B98" t="s">
        <v>49</v>
      </c>
      <c r="C98" t="s">
        <v>81</v>
      </c>
      <c r="D98">
        <v>62</v>
      </c>
      <c r="E98">
        <f t="shared" si="4"/>
        <v>121</v>
      </c>
      <c r="F98" s="1">
        <f t="shared" si="5"/>
        <v>0.51239669421487599</v>
      </c>
      <c r="G98">
        <f>VLOOKUP(B98,Nodes!$A$2:$B$254,2,FALSE)</f>
        <v>17</v>
      </c>
      <c r="H98">
        <f>VLOOKUP(C98,Nodes!$A$2:$B$254,2,FALSE)</f>
        <v>33</v>
      </c>
    </row>
    <row r="99" spans="1:8" x14ac:dyDescent="0.2">
      <c r="A99">
        <v>2020</v>
      </c>
      <c r="B99" t="s">
        <v>49</v>
      </c>
      <c r="C99" t="s">
        <v>74</v>
      </c>
      <c r="D99">
        <v>16</v>
      </c>
      <c r="E99">
        <f t="shared" si="4"/>
        <v>121</v>
      </c>
      <c r="F99" s="1">
        <f t="shared" si="5"/>
        <v>0.13223140495867769</v>
      </c>
      <c r="G99">
        <f>VLOOKUP(B99,Nodes!$A$2:$B$254,2,FALSE)</f>
        <v>17</v>
      </c>
      <c r="H99">
        <f>VLOOKUP(C99,Nodes!$A$2:$B$254,2,FALSE)</f>
        <v>27</v>
      </c>
    </row>
    <row r="100" spans="1:8" x14ac:dyDescent="0.2">
      <c r="A100">
        <v>2020</v>
      </c>
      <c r="B100" t="s">
        <v>49</v>
      </c>
      <c r="C100" t="s">
        <v>73</v>
      </c>
      <c r="D100">
        <v>23</v>
      </c>
      <c r="E100">
        <f t="shared" si="4"/>
        <v>121</v>
      </c>
      <c r="F100" s="1">
        <f t="shared" si="5"/>
        <v>0.19008264462809918</v>
      </c>
      <c r="G100">
        <f>VLOOKUP(B100,Nodes!$A$2:$B$254,2,FALSE)</f>
        <v>17</v>
      </c>
      <c r="H100">
        <f>VLOOKUP(C100,Nodes!$A$2:$B$254,2,FALSE)</f>
        <v>25</v>
      </c>
    </row>
    <row r="101" spans="1:8" x14ac:dyDescent="0.2">
      <c r="A101">
        <v>2020</v>
      </c>
      <c r="B101" t="s">
        <v>49</v>
      </c>
      <c r="C101" t="s">
        <v>79</v>
      </c>
      <c r="D101">
        <v>2</v>
      </c>
      <c r="E101">
        <f t="shared" si="4"/>
        <v>121</v>
      </c>
      <c r="F101" s="1">
        <f t="shared" si="5"/>
        <v>1.6528925619834711E-2</v>
      </c>
      <c r="G101">
        <f>VLOOKUP(B101,Nodes!$A$2:$B$254,2,FALSE)</f>
        <v>17</v>
      </c>
      <c r="H101">
        <f>VLOOKUP(C101,Nodes!$A$2:$B$254,2,FALSE)</f>
        <v>31</v>
      </c>
    </row>
    <row r="102" spans="1:8" x14ac:dyDescent="0.2">
      <c r="A102">
        <v>2020</v>
      </c>
      <c r="B102" t="s">
        <v>49</v>
      </c>
      <c r="C102" t="s">
        <v>72</v>
      </c>
      <c r="D102">
        <v>1</v>
      </c>
      <c r="E102">
        <f t="shared" si="4"/>
        <v>121</v>
      </c>
      <c r="F102" s="1">
        <f t="shared" si="5"/>
        <v>8.2644628099173556E-3</v>
      </c>
      <c r="G102">
        <f>VLOOKUP(B102,Nodes!$A$2:$B$254,2,FALSE)</f>
        <v>17</v>
      </c>
      <c r="H102">
        <f>VLOOKUP(C102,Nodes!$A$2:$B$254,2,FALSE)</f>
        <v>24</v>
      </c>
    </row>
    <row r="103" spans="1:8" x14ac:dyDescent="0.2">
      <c r="A103">
        <v>2020</v>
      </c>
      <c r="B103" t="s">
        <v>49</v>
      </c>
      <c r="C103" t="s">
        <v>77</v>
      </c>
      <c r="D103">
        <v>17</v>
      </c>
      <c r="E103">
        <f t="shared" si="4"/>
        <v>121</v>
      </c>
      <c r="F103" s="1">
        <f t="shared" si="5"/>
        <v>0.14049586776859505</v>
      </c>
      <c r="G103">
        <f>VLOOKUP(B103,Nodes!$A$2:$B$254,2,FALSE)</f>
        <v>17</v>
      </c>
      <c r="H103">
        <f>VLOOKUP(C103,Nodes!$A$2:$B$254,2,FALSE)</f>
        <v>30</v>
      </c>
    </row>
    <row r="104" spans="1:8" x14ac:dyDescent="0.2">
      <c r="A104">
        <v>2020</v>
      </c>
      <c r="B104" t="s">
        <v>48</v>
      </c>
      <c r="C104" t="s">
        <v>81</v>
      </c>
      <c r="D104">
        <v>903</v>
      </c>
      <c r="E104">
        <f t="shared" si="4"/>
        <v>2653</v>
      </c>
      <c r="F104" s="1">
        <f t="shared" si="5"/>
        <v>0.34036939313984171</v>
      </c>
      <c r="G104">
        <f>VLOOKUP(B104,Nodes!$A$2:$B$254,2,FALSE)</f>
        <v>18</v>
      </c>
      <c r="H104">
        <f>VLOOKUP(C104,Nodes!$A$2:$B$254,2,FALSE)</f>
        <v>33</v>
      </c>
    </row>
    <row r="105" spans="1:8" x14ac:dyDescent="0.2">
      <c r="A105">
        <v>2020</v>
      </c>
      <c r="B105" t="s">
        <v>48</v>
      </c>
      <c r="C105" t="s">
        <v>74</v>
      </c>
      <c r="D105">
        <v>317</v>
      </c>
      <c r="E105">
        <f t="shared" si="4"/>
        <v>2653</v>
      </c>
      <c r="F105" s="1">
        <f t="shared" si="5"/>
        <v>0.11948737278552582</v>
      </c>
      <c r="G105">
        <f>VLOOKUP(B105,Nodes!$A$2:$B$254,2,FALSE)</f>
        <v>18</v>
      </c>
      <c r="H105">
        <f>VLOOKUP(C105,Nodes!$A$2:$B$254,2,FALSE)</f>
        <v>27</v>
      </c>
    </row>
    <row r="106" spans="1:8" x14ac:dyDescent="0.2">
      <c r="A106">
        <v>2020</v>
      </c>
      <c r="B106" t="s">
        <v>48</v>
      </c>
      <c r="C106" t="s">
        <v>73</v>
      </c>
      <c r="D106">
        <v>257</v>
      </c>
      <c r="E106">
        <f t="shared" si="4"/>
        <v>2653</v>
      </c>
      <c r="F106" s="1">
        <f t="shared" si="5"/>
        <v>9.6871466264606104E-2</v>
      </c>
      <c r="G106">
        <f>VLOOKUP(B106,Nodes!$A$2:$B$254,2,FALSE)</f>
        <v>18</v>
      </c>
      <c r="H106">
        <f>VLOOKUP(C106,Nodes!$A$2:$B$254,2,FALSE)</f>
        <v>25</v>
      </c>
    </row>
    <row r="107" spans="1:8" x14ac:dyDescent="0.2">
      <c r="A107">
        <v>2020</v>
      </c>
      <c r="B107" t="s">
        <v>48</v>
      </c>
      <c r="C107" t="s">
        <v>79</v>
      </c>
      <c r="D107">
        <v>676</v>
      </c>
      <c r="E107">
        <f t="shared" si="4"/>
        <v>2653</v>
      </c>
      <c r="F107" s="1">
        <f t="shared" si="5"/>
        <v>0.25480588013569544</v>
      </c>
      <c r="G107">
        <f>VLOOKUP(B107,Nodes!$A$2:$B$254,2,FALSE)</f>
        <v>18</v>
      </c>
      <c r="H107">
        <f>VLOOKUP(C107,Nodes!$A$2:$B$254,2,FALSE)</f>
        <v>31</v>
      </c>
    </row>
    <row r="108" spans="1:8" x14ac:dyDescent="0.2">
      <c r="A108">
        <v>2020</v>
      </c>
      <c r="B108" t="s">
        <v>48</v>
      </c>
      <c r="C108" t="s">
        <v>72</v>
      </c>
      <c r="D108">
        <v>34</v>
      </c>
      <c r="E108">
        <f t="shared" si="4"/>
        <v>2653</v>
      </c>
      <c r="F108" s="1">
        <f t="shared" si="5"/>
        <v>1.2815680361854504E-2</v>
      </c>
      <c r="G108">
        <f>VLOOKUP(B108,Nodes!$A$2:$B$254,2,FALSE)</f>
        <v>18</v>
      </c>
      <c r="H108">
        <f>VLOOKUP(C108,Nodes!$A$2:$B$254,2,FALSE)</f>
        <v>24</v>
      </c>
    </row>
    <row r="109" spans="1:8" x14ac:dyDescent="0.2">
      <c r="A109">
        <v>2020</v>
      </c>
      <c r="B109" t="s">
        <v>48</v>
      </c>
      <c r="C109" t="s">
        <v>77</v>
      </c>
      <c r="D109">
        <v>466</v>
      </c>
      <c r="E109">
        <f t="shared" si="4"/>
        <v>2653</v>
      </c>
      <c r="F109" s="1">
        <f t="shared" si="5"/>
        <v>0.17565020731247644</v>
      </c>
      <c r="G109">
        <f>VLOOKUP(B109,Nodes!$A$2:$B$254,2,FALSE)</f>
        <v>18</v>
      </c>
      <c r="H109">
        <f>VLOOKUP(C109,Nodes!$A$2:$B$254,2,FALSE)</f>
        <v>30</v>
      </c>
    </row>
    <row r="110" spans="1:8" x14ac:dyDescent="0.2">
      <c r="A110">
        <v>2020</v>
      </c>
      <c r="B110" t="s">
        <v>50</v>
      </c>
      <c r="C110" t="s">
        <v>81</v>
      </c>
      <c r="D110">
        <v>837</v>
      </c>
      <c r="E110">
        <f t="shared" si="4"/>
        <v>1962</v>
      </c>
      <c r="F110" s="1">
        <f t="shared" si="5"/>
        <v>0.42660550458715596</v>
      </c>
      <c r="G110">
        <f>VLOOKUP(B110,Nodes!$A$2:$B$254,2,FALSE)</f>
        <v>19</v>
      </c>
      <c r="H110">
        <f>VLOOKUP(C110,Nodes!$A$2:$B$254,2,FALSE)</f>
        <v>33</v>
      </c>
    </row>
    <row r="111" spans="1:8" x14ac:dyDescent="0.2">
      <c r="A111">
        <v>2020</v>
      </c>
      <c r="B111" t="s">
        <v>50</v>
      </c>
      <c r="C111" t="s">
        <v>74</v>
      </c>
      <c r="D111">
        <v>66</v>
      </c>
      <c r="E111">
        <f t="shared" si="4"/>
        <v>1962</v>
      </c>
      <c r="F111" s="1">
        <f t="shared" si="5"/>
        <v>3.3639143730886847E-2</v>
      </c>
      <c r="G111">
        <f>VLOOKUP(B120,Nodes!$A$2:$B$254,2,FALSE)</f>
        <v>20</v>
      </c>
      <c r="H111">
        <f>VLOOKUP(C111,Nodes!$A$2:$B$254,2,FALSE)</f>
        <v>27</v>
      </c>
    </row>
    <row r="112" spans="1:8" x14ac:dyDescent="0.2">
      <c r="A112">
        <v>2020</v>
      </c>
      <c r="B112" t="s">
        <v>50</v>
      </c>
      <c r="C112" t="s">
        <v>73</v>
      </c>
      <c r="D112">
        <v>459</v>
      </c>
      <c r="E112">
        <f t="shared" si="4"/>
        <v>1962</v>
      </c>
      <c r="F112" s="1">
        <f t="shared" si="5"/>
        <v>0.23394495412844038</v>
      </c>
      <c r="G112">
        <f>VLOOKUP(B122,Nodes!$A$2:$B$254,2,FALSE)</f>
        <v>21</v>
      </c>
      <c r="H112">
        <f>VLOOKUP(C112,Nodes!$A$2:$B$254,2,FALSE)</f>
        <v>25</v>
      </c>
    </row>
    <row r="113" spans="1:8" x14ac:dyDescent="0.2">
      <c r="A113">
        <v>2020</v>
      </c>
      <c r="B113" t="s">
        <v>50</v>
      </c>
      <c r="C113" t="s">
        <v>79</v>
      </c>
      <c r="D113">
        <v>31</v>
      </c>
      <c r="E113">
        <f t="shared" si="4"/>
        <v>1962</v>
      </c>
      <c r="F113" s="1">
        <f t="shared" si="5"/>
        <v>1.580020387359837E-2</v>
      </c>
      <c r="G113">
        <f>VLOOKUP(B113,Nodes!$A$2:$B$254,2,FALSE)</f>
        <v>19</v>
      </c>
      <c r="H113">
        <f>VLOOKUP(C113,Nodes!$A$2:$B$254,2,FALSE)</f>
        <v>31</v>
      </c>
    </row>
    <row r="114" spans="1:8" x14ac:dyDescent="0.2">
      <c r="A114">
        <v>2020</v>
      </c>
      <c r="B114" t="s">
        <v>50</v>
      </c>
      <c r="C114" t="s">
        <v>72</v>
      </c>
      <c r="D114">
        <v>489</v>
      </c>
      <c r="E114">
        <f t="shared" si="4"/>
        <v>1962</v>
      </c>
      <c r="F114" s="1">
        <f t="shared" si="5"/>
        <v>0.2492354740061162</v>
      </c>
      <c r="G114">
        <f>VLOOKUP(B114,Nodes!$A$2:$B$254,2,FALSE)</f>
        <v>19</v>
      </c>
      <c r="H114">
        <f>VLOOKUP(C114,Nodes!$A$2:$B$254,2,FALSE)</f>
        <v>24</v>
      </c>
    </row>
    <row r="115" spans="1:8" x14ac:dyDescent="0.2">
      <c r="A115">
        <v>2020</v>
      </c>
      <c r="B115" t="s">
        <v>50</v>
      </c>
      <c r="C115" t="s">
        <v>77</v>
      </c>
      <c r="D115">
        <v>80</v>
      </c>
      <c r="E115">
        <f t="shared" si="4"/>
        <v>1962</v>
      </c>
      <c r="F115" s="1">
        <f t="shared" si="5"/>
        <v>4.0774719673802244E-2</v>
      </c>
      <c r="G115">
        <f>VLOOKUP(B115,Nodes!$A$2:$B$254,2,FALSE)</f>
        <v>19</v>
      </c>
      <c r="H115">
        <f>VLOOKUP(C115,Nodes!$A$2:$B$254,2,FALSE)</f>
        <v>30</v>
      </c>
    </row>
    <row r="116" spans="1:8" x14ac:dyDescent="0.2">
      <c r="A116">
        <v>2020</v>
      </c>
      <c r="B116" t="s">
        <v>51</v>
      </c>
      <c r="C116" t="s">
        <v>81</v>
      </c>
      <c r="D116">
        <v>585</v>
      </c>
      <c r="E116">
        <f t="shared" si="4"/>
        <v>1121</v>
      </c>
      <c r="F116" s="1">
        <f t="shared" si="5"/>
        <v>0.52185548617305977</v>
      </c>
      <c r="G116">
        <f>VLOOKUP(B116,Nodes!$A$2:$B$254,2,FALSE)</f>
        <v>20</v>
      </c>
      <c r="H116">
        <f>VLOOKUP(C116,Nodes!$A$2:$B$254,2,FALSE)</f>
        <v>33</v>
      </c>
    </row>
    <row r="117" spans="1:8" x14ac:dyDescent="0.2">
      <c r="A117">
        <v>2020</v>
      </c>
      <c r="B117" t="s">
        <v>51</v>
      </c>
      <c r="C117" t="s">
        <v>74</v>
      </c>
      <c r="D117">
        <v>60</v>
      </c>
      <c r="E117">
        <f t="shared" si="4"/>
        <v>1121</v>
      </c>
      <c r="F117" s="1">
        <f t="shared" si="5"/>
        <v>5.352363960749331E-2</v>
      </c>
      <c r="G117">
        <f>VLOOKUP(B117,Nodes!$A$2:$B$254,2,FALSE)</f>
        <v>20</v>
      </c>
      <c r="H117">
        <f>VLOOKUP(C117,Nodes!$A$2:$B$254,2,FALSE)</f>
        <v>27</v>
      </c>
    </row>
    <row r="118" spans="1:8" x14ac:dyDescent="0.2">
      <c r="A118">
        <v>2020</v>
      </c>
      <c r="B118" t="s">
        <v>51</v>
      </c>
      <c r="C118" t="s">
        <v>73</v>
      </c>
      <c r="D118">
        <v>224</v>
      </c>
      <c r="E118">
        <f t="shared" si="4"/>
        <v>1121</v>
      </c>
      <c r="F118" s="1">
        <f t="shared" si="5"/>
        <v>0.19982158786797502</v>
      </c>
      <c r="G118">
        <f>VLOOKUP(B118,Nodes!$A$2:$B$254,2,FALSE)</f>
        <v>20</v>
      </c>
      <c r="H118">
        <f>VLOOKUP(C118,Nodes!$A$2:$B$254,2,FALSE)</f>
        <v>25</v>
      </c>
    </row>
    <row r="119" spans="1:8" x14ac:dyDescent="0.2">
      <c r="A119">
        <v>2020</v>
      </c>
      <c r="B119" t="s">
        <v>51</v>
      </c>
      <c r="C119" t="s">
        <v>79</v>
      </c>
      <c r="D119">
        <v>223</v>
      </c>
      <c r="E119">
        <f t="shared" si="4"/>
        <v>1121</v>
      </c>
      <c r="F119" s="1">
        <f t="shared" si="5"/>
        <v>0.19892952720785012</v>
      </c>
      <c r="G119">
        <f>VLOOKUP(B119,Nodes!$A$2:$B$254,2,FALSE)</f>
        <v>20</v>
      </c>
      <c r="H119">
        <f>VLOOKUP(C119,Nodes!$A$2:$B$254,2,FALSE)</f>
        <v>31</v>
      </c>
    </row>
    <row r="120" spans="1:8" x14ac:dyDescent="0.2">
      <c r="A120">
        <v>2020</v>
      </c>
      <c r="B120" t="s">
        <v>51</v>
      </c>
      <c r="C120" t="s">
        <v>72</v>
      </c>
      <c r="D120">
        <v>4</v>
      </c>
      <c r="E120">
        <f t="shared" si="4"/>
        <v>1121</v>
      </c>
      <c r="F120" s="1">
        <f t="shared" si="5"/>
        <v>3.5682426404995541E-3</v>
      </c>
      <c r="G120">
        <f>VLOOKUP(B120,Nodes!$A$2:$B$254,2,FALSE)</f>
        <v>20</v>
      </c>
      <c r="H120">
        <f>VLOOKUP(C120,Nodes!$A$2:$B$254,2,FALSE)</f>
        <v>24</v>
      </c>
    </row>
    <row r="121" spans="1:8" x14ac:dyDescent="0.2">
      <c r="A121">
        <v>2020</v>
      </c>
      <c r="B121" t="s">
        <v>51</v>
      </c>
      <c r="C121" t="s">
        <v>77</v>
      </c>
      <c r="D121">
        <v>25</v>
      </c>
      <c r="E121">
        <f t="shared" si="4"/>
        <v>1121</v>
      </c>
      <c r="F121" s="1">
        <f t="shared" si="5"/>
        <v>2.2301516503122211E-2</v>
      </c>
      <c r="G121">
        <f>VLOOKUP(B121,Nodes!$A$2:$B$254,2,FALSE)</f>
        <v>20</v>
      </c>
      <c r="H121">
        <f>VLOOKUP(C121,Nodes!$A$2:$B$254,2,FALSE)</f>
        <v>30</v>
      </c>
    </row>
    <row r="122" spans="1:8" x14ac:dyDescent="0.2">
      <c r="A122">
        <v>2020</v>
      </c>
      <c r="B122" t="s">
        <v>52</v>
      </c>
      <c r="C122" t="s">
        <v>81</v>
      </c>
      <c r="D122">
        <v>578</v>
      </c>
      <c r="E122">
        <f t="shared" si="4"/>
        <v>1526</v>
      </c>
      <c r="F122" s="1">
        <f t="shared" si="5"/>
        <v>0.37876802096985585</v>
      </c>
      <c r="G122">
        <f>VLOOKUP(B122,Nodes!$A$2:$B$254,2,FALSE)</f>
        <v>21</v>
      </c>
      <c r="H122">
        <f>VLOOKUP(C122,Nodes!$A$2:$B$254,2,FALSE)</f>
        <v>33</v>
      </c>
    </row>
    <row r="123" spans="1:8" x14ac:dyDescent="0.2">
      <c r="A123">
        <v>2020</v>
      </c>
      <c r="B123" t="s">
        <v>52</v>
      </c>
      <c r="C123" t="s">
        <v>74</v>
      </c>
      <c r="D123">
        <v>96</v>
      </c>
      <c r="E123">
        <f t="shared" si="4"/>
        <v>1526</v>
      </c>
      <c r="F123" s="1">
        <f t="shared" si="5"/>
        <v>6.2909567496723454E-2</v>
      </c>
      <c r="G123">
        <f>VLOOKUP(B123,Nodes!$A$2:$B$254,2,FALSE)</f>
        <v>21</v>
      </c>
      <c r="H123">
        <f>VLOOKUP(C123,Nodes!$A$2:$B$254,2,FALSE)</f>
        <v>27</v>
      </c>
    </row>
    <row r="124" spans="1:8" x14ac:dyDescent="0.2">
      <c r="A124">
        <v>2020</v>
      </c>
      <c r="B124" t="s">
        <v>52</v>
      </c>
      <c r="C124" t="s">
        <v>73</v>
      </c>
      <c r="D124">
        <v>667</v>
      </c>
      <c r="E124">
        <f t="shared" si="4"/>
        <v>1526</v>
      </c>
      <c r="F124" s="1">
        <f t="shared" si="5"/>
        <v>0.43709043250327656</v>
      </c>
      <c r="G124">
        <f>VLOOKUP(B124,Nodes!$A$2:$B$254,2,FALSE)</f>
        <v>21</v>
      </c>
      <c r="H124">
        <f>VLOOKUP(C124,Nodes!$A$2:$B$254,2,FALSE)</f>
        <v>25</v>
      </c>
    </row>
    <row r="125" spans="1:8" x14ac:dyDescent="0.2">
      <c r="A125">
        <v>2020</v>
      </c>
      <c r="B125" t="s">
        <v>52</v>
      </c>
      <c r="C125" t="s">
        <v>79</v>
      </c>
      <c r="D125">
        <v>65</v>
      </c>
      <c r="E125">
        <f t="shared" si="4"/>
        <v>1526</v>
      </c>
      <c r="F125" s="1">
        <f t="shared" si="5"/>
        <v>4.2595019659239841E-2</v>
      </c>
      <c r="G125">
        <f>VLOOKUP(B125,Nodes!$A$2:$B$254,2,FALSE)</f>
        <v>21</v>
      </c>
      <c r="H125">
        <f>VLOOKUP(C125,Nodes!$A$2:$B$254,2,FALSE)</f>
        <v>31</v>
      </c>
    </row>
    <row r="126" spans="1:8" x14ac:dyDescent="0.2">
      <c r="A126">
        <v>2020</v>
      </c>
      <c r="B126" t="s">
        <v>52</v>
      </c>
      <c r="C126" t="s">
        <v>72</v>
      </c>
      <c r="D126">
        <v>10</v>
      </c>
      <c r="E126">
        <f t="shared" si="4"/>
        <v>1526</v>
      </c>
      <c r="F126" s="1">
        <f t="shared" si="5"/>
        <v>6.55307994757536E-3</v>
      </c>
      <c r="G126">
        <f>VLOOKUP(B126,Nodes!$A$2:$B$254,2,FALSE)</f>
        <v>21</v>
      </c>
      <c r="H126">
        <f>VLOOKUP(C126,Nodes!$A$2:$B$254,2,FALSE)</f>
        <v>24</v>
      </c>
    </row>
    <row r="127" spans="1:8" x14ac:dyDescent="0.2">
      <c r="A127">
        <v>2020</v>
      </c>
      <c r="B127" t="s">
        <v>52</v>
      </c>
      <c r="C127" t="s">
        <v>77</v>
      </c>
      <c r="D127">
        <v>110</v>
      </c>
      <c r="E127">
        <f t="shared" si="4"/>
        <v>1526</v>
      </c>
      <c r="F127" s="1">
        <f t="shared" ref="F127" si="6">D127/E127</f>
        <v>7.2083879423328959E-2</v>
      </c>
      <c r="G127">
        <f>VLOOKUP(B127,Nodes!$A$2:$B$254,2,FALSE)</f>
        <v>21</v>
      </c>
      <c r="H127">
        <f>VLOOKUP(C127,Nodes!$A$2:$B$254,2,FALSE)</f>
        <v>30</v>
      </c>
    </row>
    <row r="128" spans="1:8" x14ac:dyDescent="0.2">
      <c r="A128">
        <v>2020</v>
      </c>
      <c r="B128" t="s">
        <v>53</v>
      </c>
      <c r="C128" t="s">
        <v>77</v>
      </c>
      <c r="D128">
        <v>2726</v>
      </c>
      <c r="E128">
        <f t="shared" ref="E128:E138" si="7">SUMIF($B$2:$B$1000,B128,$D$2:$D$1000)</f>
        <v>2726</v>
      </c>
      <c r="F128" s="1">
        <f t="shared" ref="F128:F138" si="8">D128/E128</f>
        <v>1</v>
      </c>
      <c r="G128">
        <f>VLOOKUP(B128,Nodes!$A$2:$B$254,2,FALSE)</f>
        <v>22</v>
      </c>
      <c r="H128">
        <f>VLOOKUP(C128,Nodes!$A$2:$B$254,2,FALSE)</f>
        <v>30</v>
      </c>
    </row>
    <row r="129" spans="1:8" x14ac:dyDescent="0.2">
      <c r="A129">
        <v>2020</v>
      </c>
      <c r="B129" t="s">
        <v>54</v>
      </c>
      <c r="C129" t="s">
        <v>77</v>
      </c>
      <c r="D129">
        <v>145</v>
      </c>
      <c r="E129">
        <f t="shared" si="7"/>
        <v>145</v>
      </c>
      <c r="F129" s="1">
        <f t="shared" si="8"/>
        <v>1</v>
      </c>
      <c r="G129">
        <f>VLOOKUP(B129,Nodes!$A$2:$B$254,2,FALSE)</f>
        <v>23</v>
      </c>
      <c r="H129">
        <f>VLOOKUP(C129,Nodes!$A$2:$B$254,2,FALSE)</f>
        <v>30</v>
      </c>
    </row>
    <row r="130" spans="1:8" x14ac:dyDescent="0.2">
      <c r="A130">
        <v>2020</v>
      </c>
      <c r="B130" t="s">
        <v>89</v>
      </c>
      <c r="C130" t="s">
        <v>12</v>
      </c>
      <c r="D130">
        <v>122266.8</v>
      </c>
      <c r="E130">
        <f t="shared" si="7"/>
        <v>122266.8</v>
      </c>
      <c r="F130" s="1">
        <f t="shared" si="8"/>
        <v>1</v>
      </c>
      <c r="G130">
        <f>VLOOKUP(B130,Nodes!$A$2:$B$254,2,FALSE)</f>
        <v>34</v>
      </c>
      <c r="H130">
        <f>VLOOKUP(C130,Nodes!$A$2:$B$254,2,FALSE)</f>
        <v>0</v>
      </c>
    </row>
    <row r="131" spans="1:8" x14ac:dyDescent="0.2">
      <c r="A131">
        <v>2020</v>
      </c>
      <c r="B131" t="s">
        <v>90</v>
      </c>
      <c r="C131" t="s">
        <v>12</v>
      </c>
      <c r="D131">
        <v>36482.400000000001</v>
      </c>
      <c r="E131">
        <f t="shared" si="7"/>
        <v>36482.400000000001</v>
      </c>
      <c r="F131" s="1">
        <f t="shared" si="8"/>
        <v>1</v>
      </c>
      <c r="G131">
        <f>VLOOKUP(B131,Nodes!$A$2:$B$254,2,FALSE)</f>
        <v>35</v>
      </c>
      <c r="H131">
        <f>VLOOKUP(C131,Nodes!$A$2:$B$254,2,FALSE)</f>
        <v>0</v>
      </c>
    </row>
    <row r="132" spans="1:8" x14ac:dyDescent="0.2">
      <c r="A132">
        <v>2020</v>
      </c>
      <c r="B132" t="s">
        <v>101</v>
      </c>
      <c r="C132" t="s">
        <v>90</v>
      </c>
      <c r="D132">
        <v>17630.152990575723</v>
      </c>
      <c r="E132">
        <f t="shared" si="7"/>
        <v>76318.216990575718</v>
      </c>
      <c r="F132" s="1">
        <f t="shared" si="8"/>
        <v>0.23100844969626075</v>
      </c>
      <c r="G132">
        <f>VLOOKUP(B132,Nodes!$A$2:$B$254,2,FALSE)</f>
        <v>36</v>
      </c>
      <c r="H132">
        <f>VLOOKUP(C132,Nodes!$A$2:$B$254,2,FALSE)</f>
        <v>35</v>
      </c>
    </row>
    <row r="133" spans="1:8" x14ac:dyDescent="0.2">
      <c r="A133">
        <v>2020</v>
      </c>
      <c r="B133" t="s">
        <v>102</v>
      </c>
      <c r="C133" t="s">
        <v>90</v>
      </c>
      <c r="D133">
        <v>18831.822039749932</v>
      </c>
      <c r="E133">
        <f t="shared" si="7"/>
        <v>37171.842039749929</v>
      </c>
      <c r="F133" s="1">
        <f t="shared" si="8"/>
        <v>0.50661524977998162</v>
      </c>
      <c r="G133">
        <f>VLOOKUP(B133,Nodes!$A$2:$B$254,2,FALSE)</f>
        <v>37</v>
      </c>
      <c r="H133">
        <f>VLOOKUP(C133,Nodes!$A$2:$B$254,2,FALSE)</f>
        <v>35</v>
      </c>
    </row>
    <row r="134" spans="1:8" x14ac:dyDescent="0.2">
      <c r="A134">
        <v>2020</v>
      </c>
      <c r="B134" t="s">
        <v>103</v>
      </c>
      <c r="C134" t="s">
        <v>90</v>
      </c>
      <c r="D134">
        <v>20.424969674349164</v>
      </c>
      <c r="E134">
        <f t="shared" si="7"/>
        <v>1243.0929696743492</v>
      </c>
      <c r="F134" s="1">
        <f t="shared" si="8"/>
        <v>1.6430765978589564E-2</v>
      </c>
      <c r="G134">
        <f>VLOOKUP(B134,Nodes!$A$2:$B$254,2,FALSE)</f>
        <v>38</v>
      </c>
      <c r="H134">
        <f>VLOOKUP(C134,Nodes!$A$2:$B$254,2,FALSE)</f>
        <v>35</v>
      </c>
    </row>
    <row r="135" spans="1:8" x14ac:dyDescent="0.2">
      <c r="A135">
        <v>2020</v>
      </c>
      <c r="B135" t="s">
        <v>101</v>
      </c>
      <c r="C135" t="s">
        <v>89</v>
      </c>
      <c r="D135">
        <v>58688.063999999998</v>
      </c>
      <c r="E135">
        <f t="shared" si="7"/>
        <v>76318.216990575718</v>
      </c>
      <c r="F135" s="1">
        <f t="shared" si="8"/>
        <v>0.76899155030373934</v>
      </c>
      <c r="G135">
        <f>VLOOKUP(B135,Nodes!$A$2:$B$254,2,FALSE)</f>
        <v>36</v>
      </c>
      <c r="H135">
        <f>VLOOKUP(C135,Nodes!$A$2:$B$254,2,FALSE)</f>
        <v>34</v>
      </c>
    </row>
    <row r="136" spans="1:8" x14ac:dyDescent="0.2">
      <c r="A136">
        <v>2020</v>
      </c>
      <c r="B136" t="s">
        <v>102</v>
      </c>
      <c r="C136" t="s">
        <v>89</v>
      </c>
      <c r="D136">
        <v>18340.02</v>
      </c>
      <c r="E136">
        <f t="shared" si="7"/>
        <v>37171.842039749929</v>
      </c>
      <c r="F136" s="1">
        <f t="shared" si="8"/>
        <v>0.49338475022001849</v>
      </c>
      <c r="G136">
        <f>VLOOKUP(B136,Nodes!$A$2:$B$254,2,FALSE)</f>
        <v>37</v>
      </c>
      <c r="H136">
        <f>VLOOKUP(C136,Nodes!$A$2:$B$254,2,FALSE)</f>
        <v>34</v>
      </c>
    </row>
    <row r="137" spans="1:8" x14ac:dyDescent="0.2">
      <c r="A137">
        <v>2020</v>
      </c>
      <c r="B137" t="s">
        <v>103</v>
      </c>
      <c r="C137" t="s">
        <v>89</v>
      </c>
      <c r="D137">
        <v>1222.6680000000001</v>
      </c>
      <c r="E137">
        <f t="shared" si="7"/>
        <v>1243.0929696743492</v>
      </c>
      <c r="F137" s="1">
        <f t="shared" si="8"/>
        <v>0.9835692340214105</v>
      </c>
      <c r="G137">
        <f>VLOOKUP(B137,Nodes!$A$2:$B$254,2,FALSE)</f>
        <v>38</v>
      </c>
      <c r="H137">
        <f>VLOOKUP(C137,Nodes!$A$2:$B$254,2,FALSE)</f>
        <v>34</v>
      </c>
    </row>
    <row r="138" spans="1:8" x14ac:dyDescent="0.2">
      <c r="A138">
        <v>2020</v>
      </c>
      <c r="B138" t="s">
        <v>104</v>
      </c>
      <c r="C138" t="s">
        <v>89</v>
      </c>
      <c r="D138">
        <v>44016.048000000003</v>
      </c>
      <c r="E138">
        <f t="shared" si="7"/>
        <v>44016.048000000003</v>
      </c>
      <c r="F138" s="1">
        <f t="shared" si="8"/>
        <v>1</v>
      </c>
      <c r="G138">
        <f>VLOOKUP(B138,Nodes!$A$2:$B$254,2,FALSE)</f>
        <v>39</v>
      </c>
      <c r="H138">
        <f>VLOOKUP(C138,Nodes!$A$2:$B$254,2,FALSE)</f>
        <v>34</v>
      </c>
    </row>
    <row r="139" spans="1:8" x14ac:dyDescent="0.2">
      <c r="A139">
        <v>2020</v>
      </c>
      <c r="E139">
        <f t="shared" ref="E139:E194" si="9">SUMIF($B$2:$B$1000,B139,$D$2:$D$1000)</f>
        <v>0</v>
      </c>
      <c r="F139" s="1" t="e">
        <f t="shared" si="5"/>
        <v>#DIV/0!</v>
      </c>
      <c r="G139" t="e">
        <f>VLOOKUP(B139,Nodes!$A$2:$B$254,2,FALSE)</f>
        <v>#N/A</v>
      </c>
      <c r="H139" t="e">
        <f>VLOOKUP(C139,Nodes!$A$2:$B$254,2,FALSE)</f>
        <v>#N/A</v>
      </c>
    </row>
    <row r="140" spans="1:8" x14ac:dyDescent="0.2">
      <c r="A140">
        <v>2020</v>
      </c>
      <c r="E140">
        <f t="shared" si="9"/>
        <v>0</v>
      </c>
      <c r="F140" s="1" t="e">
        <f t="shared" si="5"/>
        <v>#DIV/0!</v>
      </c>
      <c r="G140" t="e">
        <f>VLOOKUP(B140,Nodes!$A$2:$B$254,2,FALSE)</f>
        <v>#N/A</v>
      </c>
      <c r="H140" t="e">
        <f>VLOOKUP(C140,Nodes!$A$2:$B$254,2,FALSE)</f>
        <v>#N/A</v>
      </c>
    </row>
    <row r="141" spans="1:8" x14ac:dyDescent="0.2">
      <c r="A141">
        <v>2020</v>
      </c>
      <c r="E141">
        <f t="shared" si="9"/>
        <v>0</v>
      </c>
      <c r="F141" s="1" t="e">
        <f t="shared" si="5"/>
        <v>#DIV/0!</v>
      </c>
      <c r="G141" t="e">
        <f>VLOOKUP(B141,Nodes!$A$2:$B$254,2,FALSE)</f>
        <v>#N/A</v>
      </c>
      <c r="H141" t="e">
        <f>VLOOKUP(C141,Nodes!$A$2:$B$254,2,FALSE)</f>
        <v>#N/A</v>
      </c>
    </row>
    <row r="142" spans="1:8" x14ac:dyDescent="0.2">
      <c r="A142">
        <v>2020</v>
      </c>
      <c r="E142">
        <f t="shared" si="9"/>
        <v>0</v>
      </c>
      <c r="F142" s="1" t="e">
        <f t="shared" si="5"/>
        <v>#DIV/0!</v>
      </c>
      <c r="G142" t="e">
        <f>VLOOKUP(B142,Nodes!$A$2:$B$254,2,FALSE)</f>
        <v>#N/A</v>
      </c>
      <c r="H142" t="e">
        <f>VLOOKUP(C142,Nodes!$A$2:$B$254,2,FALSE)</f>
        <v>#N/A</v>
      </c>
    </row>
    <row r="143" spans="1:8" x14ac:dyDescent="0.2">
      <c r="A143">
        <v>2020</v>
      </c>
      <c r="E143">
        <f t="shared" si="9"/>
        <v>0</v>
      </c>
      <c r="F143" s="1" t="e">
        <f t="shared" si="5"/>
        <v>#DIV/0!</v>
      </c>
      <c r="G143" t="e">
        <f>VLOOKUP(B143,Nodes!$A$2:$B$254,2,FALSE)</f>
        <v>#N/A</v>
      </c>
      <c r="H143" t="e">
        <f>VLOOKUP(C143,Nodes!$A$2:$B$254,2,FALSE)</f>
        <v>#N/A</v>
      </c>
    </row>
    <row r="144" spans="1:8" x14ac:dyDescent="0.2">
      <c r="A144">
        <v>2020</v>
      </c>
      <c r="E144">
        <f t="shared" si="9"/>
        <v>0</v>
      </c>
      <c r="F144" s="1" t="e">
        <f t="shared" si="5"/>
        <v>#DIV/0!</v>
      </c>
      <c r="G144" t="e">
        <f>VLOOKUP(B144,Nodes!$A$2:$B$254,2,FALSE)</f>
        <v>#N/A</v>
      </c>
      <c r="H144" t="e">
        <f>VLOOKUP(C144,Nodes!$A$2:$B$254,2,FALSE)</f>
        <v>#N/A</v>
      </c>
    </row>
    <row r="145" spans="1:8" x14ac:dyDescent="0.2">
      <c r="A145">
        <v>2020</v>
      </c>
      <c r="E145">
        <f t="shared" si="9"/>
        <v>0</v>
      </c>
      <c r="F145" s="1" t="e">
        <f t="shared" si="5"/>
        <v>#DIV/0!</v>
      </c>
      <c r="G145" t="e">
        <f>VLOOKUP(B145,Nodes!$A$2:$B$254,2,FALSE)</f>
        <v>#N/A</v>
      </c>
      <c r="H145" t="e">
        <f>VLOOKUP(C145,Nodes!$A$2:$B$254,2,FALSE)</f>
        <v>#N/A</v>
      </c>
    </row>
    <row r="146" spans="1:8" x14ac:dyDescent="0.2">
      <c r="A146">
        <v>2020</v>
      </c>
      <c r="E146">
        <f t="shared" si="9"/>
        <v>0</v>
      </c>
      <c r="F146" s="1" t="e">
        <f t="shared" si="5"/>
        <v>#DIV/0!</v>
      </c>
      <c r="G146" t="e">
        <f>VLOOKUP(B146,Nodes!$A$2:$B$254,2,FALSE)</f>
        <v>#N/A</v>
      </c>
      <c r="H146" t="e">
        <f>VLOOKUP(C146,Nodes!$A$2:$B$254,2,FALSE)</f>
        <v>#N/A</v>
      </c>
    </row>
    <row r="147" spans="1:8" x14ac:dyDescent="0.2">
      <c r="A147">
        <v>2020</v>
      </c>
      <c r="E147">
        <f t="shared" si="9"/>
        <v>0</v>
      </c>
      <c r="F147" s="1" t="e">
        <f t="shared" si="5"/>
        <v>#DIV/0!</v>
      </c>
      <c r="G147" t="e">
        <f>VLOOKUP(B147,Nodes!$A$2:$B$254,2,FALSE)</f>
        <v>#N/A</v>
      </c>
      <c r="H147" t="e">
        <f>VLOOKUP(C147,Nodes!$A$2:$B$254,2,FALSE)</f>
        <v>#N/A</v>
      </c>
    </row>
    <row r="148" spans="1:8" x14ac:dyDescent="0.2">
      <c r="A148">
        <v>2020</v>
      </c>
      <c r="E148">
        <f t="shared" si="9"/>
        <v>0</v>
      </c>
      <c r="F148" s="1" t="e">
        <f t="shared" si="5"/>
        <v>#DIV/0!</v>
      </c>
      <c r="G148" t="e">
        <f>VLOOKUP(B148,Nodes!$A$2:$B$254,2,FALSE)</f>
        <v>#N/A</v>
      </c>
      <c r="H148" t="e">
        <f>VLOOKUP(C148,Nodes!$A$2:$B$254,2,FALSE)</f>
        <v>#N/A</v>
      </c>
    </row>
    <row r="149" spans="1:8" x14ac:dyDescent="0.2">
      <c r="A149">
        <v>2020</v>
      </c>
      <c r="E149">
        <f t="shared" si="9"/>
        <v>0</v>
      </c>
      <c r="F149" s="1" t="e">
        <f t="shared" si="5"/>
        <v>#DIV/0!</v>
      </c>
      <c r="G149" t="e">
        <f>VLOOKUP(B149,Nodes!$A$2:$B$254,2,FALSE)</f>
        <v>#N/A</v>
      </c>
      <c r="H149" t="e">
        <f>VLOOKUP(C149,Nodes!$A$2:$B$254,2,FALSE)</f>
        <v>#N/A</v>
      </c>
    </row>
    <row r="150" spans="1:8" x14ac:dyDescent="0.2">
      <c r="A150">
        <v>2020</v>
      </c>
      <c r="E150">
        <f t="shared" si="9"/>
        <v>0</v>
      </c>
      <c r="F150" s="1" t="e">
        <f t="shared" si="5"/>
        <v>#DIV/0!</v>
      </c>
      <c r="G150" t="e">
        <f>VLOOKUP(B150,Nodes!$A$2:$B$254,2,FALSE)</f>
        <v>#N/A</v>
      </c>
      <c r="H150" t="e">
        <f>VLOOKUP(C150,Nodes!$A$2:$B$254,2,FALSE)</f>
        <v>#N/A</v>
      </c>
    </row>
    <row r="151" spans="1:8" x14ac:dyDescent="0.2">
      <c r="A151">
        <v>2020</v>
      </c>
      <c r="E151">
        <f t="shared" si="9"/>
        <v>0</v>
      </c>
      <c r="F151" s="1" t="e">
        <f t="shared" si="5"/>
        <v>#DIV/0!</v>
      </c>
      <c r="G151" t="e">
        <f>VLOOKUP(B151,Nodes!$A$2:$B$254,2,FALSE)</f>
        <v>#N/A</v>
      </c>
      <c r="H151" t="e">
        <f>VLOOKUP(C151,Nodes!$A$2:$B$254,2,FALSE)</f>
        <v>#N/A</v>
      </c>
    </row>
    <row r="152" spans="1:8" x14ac:dyDescent="0.2">
      <c r="A152">
        <v>2020</v>
      </c>
      <c r="E152">
        <f t="shared" si="9"/>
        <v>0</v>
      </c>
      <c r="F152" s="1" t="e">
        <f t="shared" si="5"/>
        <v>#DIV/0!</v>
      </c>
      <c r="G152" t="e">
        <f>VLOOKUP(B152,Nodes!$A$2:$B$254,2,FALSE)</f>
        <v>#N/A</v>
      </c>
      <c r="H152" t="e">
        <f>VLOOKUP(C152,Nodes!$A$2:$B$254,2,FALSE)</f>
        <v>#N/A</v>
      </c>
    </row>
    <row r="153" spans="1:8" x14ac:dyDescent="0.2">
      <c r="A153">
        <v>2020</v>
      </c>
      <c r="E153">
        <f t="shared" si="9"/>
        <v>0</v>
      </c>
      <c r="F153" s="1" t="e">
        <f t="shared" si="5"/>
        <v>#DIV/0!</v>
      </c>
      <c r="G153" t="e">
        <f>VLOOKUP(B153,Nodes!$A$2:$B$254,2,FALSE)</f>
        <v>#N/A</v>
      </c>
      <c r="H153" t="e">
        <f>VLOOKUP(C153,Nodes!$A$2:$B$254,2,FALSE)</f>
        <v>#N/A</v>
      </c>
    </row>
    <row r="154" spans="1:8" x14ac:dyDescent="0.2">
      <c r="A154">
        <v>2020</v>
      </c>
      <c r="E154">
        <f t="shared" si="9"/>
        <v>0</v>
      </c>
      <c r="F154" s="1" t="e">
        <f t="shared" ref="F154:F217" si="10">D154/E154</f>
        <v>#DIV/0!</v>
      </c>
      <c r="G154" t="e">
        <f>VLOOKUP(B154,Nodes!$A$2:$B$254,2,FALSE)</f>
        <v>#N/A</v>
      </c>
      <c r="H154" t="e">
        <f>VLOOKUP(C154,Nodes!$A$2:$B$254,2,FALSE)</f>
        <v>#N/A</v>
      </c>
    </row>
    <row r="155" spans="1:8" x14ac:dyDescent="0.2">
      <c r="A155">
        <v>2020</v>
      </c>
      <c r="E155">
        <f t="shared" si="9"/>
        <v>0</v>
      </c>
      <c r="F155" s="1" t="e">
        <f t="shared" si="10"/>
        <v>#DIV/0!</v>
      </c>
      <c r="G155" t="e">
        <f>VLOOKUP(B155,Nodes!$A$2:$B$254,2,FALSE)</f>
        <v>#N/A</v>
      </c>
      <c r="H155" t="e">
        <f>VLOOKUP(C155,Nodes!$A$2:$B$254,2,FALSE)</f>
        <v>#N/A</v>
      </c>
    </row>
    <row r="156" spans="1:8" x14ac:dyDescent="0.2">
      <c r="A156">
        <v>2020</v>
      </c>
      <c r="E156">
        <f t="shared" si="9"/>
        <v>0</v>
      </c>
      <c r="F156" s="1" t="e">
        <f t="shared" si="10"/>
        <v>#DIV/0!</v>
      </c>
      <c r="G156" t="e">
        <f>VLOOKUP(B156,Nodes!$A$2:$B$254,2,FALSE)</f>
        <v>#N/A</v>
      </c>
      <c r="H156" t="e">
        <f>VLOOKUP(C156,Nodes!$A$2:$B$254,2,FALSE)</f>
        <v>#N/A</v>
      </c>
    </row>
    <row r="157" spans="1:8" x14ac:dyDescent="0.2">
      <c r="A157">
        <v>2020</v>
      </c>
      <c r="E157">
        <f t="shared" si="9"/>
        <v>0</v>
      </c>
      <c r="F157" s="1" t="e">
        <f t="shared" si="10"/>
        <v>#DIV/0!</v>
      </c>
      <c r="G157" t="e">
        <f>VLOOKUP(B157,Nodes!$A$2:$B$254,2,FALSE)</f>
        <v>#N/A</v>
      </c>
      <c r="H157" t="e">
        <f>VLOOKUP(C157,Nodes!$A$2:$B$254,2,FALSE)</f>
        <v>#N/A</v>
      </c>
    </row>
    <row r="158" spans="1:8" x14ac:dyDescent="0.2">
      <c r="A158">
        <v>2020</v>
      </c>
      <c r="E158">
        <f t="shared" si="9"/>
        <v>0</v>
      </c>
      <c r="F158" s="1" t="e">
        <f t="shared" si="10"/>
        <v>#DIV/0!</v>
      </c>
      <c r="G158" t="e">
        <f>VLOOKUP(B158,Nodes!$A$2:$B$254,2,FALSE)</f>
        <v>#N/A</v>
      </c>
      <c r="H158" t="e">
        <f>VLOOKUP(C158,Nodes!$A$2:$B$254,2,FALSE)</f>
        <v>#N/A</v>
      </c>
    </row>
    <row r="159" spans="1:8" x14ac:dyDescent="0.2">
      <c r="A159">
        <v>2020</v>
      </c>
      <c r="E159">
        <f t="shared" si="9"/>
        <v>0</v>
      </c>
      <c r="F159" s="1" t="e">
        <f t="shared" si="10"/>
        <v>#DIV/0!</v>
      </c>
      <c r="G159" t="e">
        <f>VLOOKUP(B159,Nodes!$A$2:$B$254,2,FALSE)</f>
        <v>#N/A</v>
      </c>
      <c r="H159" t="e">
        <f>VLOOKUP(C159,Nodes!$A$2:$B$254,2,FALSE)</f>
        <v>#N/A</v>
      </c>
    </row>
    <row r="160" spans="1:8" x14ac:dyDescent="0.2">
      <c r="A160">
        <v>2020</v>
      </c>
      <c r="E160">
        <f t="shared" si="9"/>
        <v>0</v>
      </c>
      <c r="F160" s="1" t="e">
        <f t="shared" si="10"/>
        <v>#DIV/0!</v>
      </c>
      <c r="G160" t="e">
        <f>VLOOKUP(B160,Nodes!$A$2:$B$254,2,FALSE)</f>
        <v>#N/A</v>
      </c>
      <c r="H160" t="e">
        <f>VLOOKUP(C160,Nodes!$A$2:$B$254,2,FALSE)</f>
        <v>#N/A</v>
      </c>
    </row>
    <row r="161" spans="1:8" x14ac:dyDescent="0.2">
      <c r="A161">
        <v>2020</v>
      </c>
      <c r="E161">
        <f t="shared" si="9"/>
        <v>0</v>
      </c>
      <c r="F161" s="1" t="e">
        <f t="shared" si="10"/>
        <v>#DIV/0!</v>
      </c>
      <c r="G161" t="e">
        <f>VLOOKUP(B161,Nodes!$A$2:$B$254,2,FALSE)</f>
        <v>#N/A</v>
      </c>
      <c r="H161" t="e">
        <f>VLOOKUP(C161,Nodes!$A$2:$B$254,2,FALSE)</f>
        <v>#N/A</v>
      </c>
    </row>
    <row r="162" spans="1:8" x14ac:dyDescent="0.2">
      <c r="A162">
        <v>2020</v>
      </c>
      <c r="E162">
        <f t="shared" si="9"/>
        <v>0</v>
      </c>
      <c r="F162" s="1" t="e">
        <f t="shared" si="10"/>
        <v>#DIV/0!</v>
      </c>
      <c r="G162" t="e">
        <f>VLOOKUP(B162,Nodes!$A$2:$B$254,2,FALSE)</f>
        <v>#N/A</v>
      </c>
      <c r="H162" t="e">
        <f>VLOOKUP(C162,Nodes!$A$2:$B$254,2,FALSE)</f>
        <v>#N/A</v>
      </c>
    </row>
    <row r="163" spans="1:8" x14ac:dyDescent="0.2">
      <c r="A163">
        <v>2020</v>
      </c>
      <c r="E163">
        <f t="shared" si="9"/>
        <v>0</v>
      </c>
      <c r="F163" s="1" t="e">
        <f t="shared" si="10"/>
        <v>#DIV/0!</v>
      </c>
      <c r="G163" t="e">
        <f>VLOOKUP(B163,Nodes!$A$2:$B$254,2,FALSE)</f>
        <v>#N/A</v>
      </c>
      <c r="H163" t="e">
        <f>VLOOKUP(C163,Nodes!$A$2:$B$254,2,FALSE)</f>
        <v>#N/A</v>
      </c>
    </row>
    <row r="164" spans="1:8" x14ac:dyDescent="0.2">
      <c r="A164">
        <v>2020</v>
      </c>
      <c r="E164">
        <f t="shared" si="9"/>
        <v>0</v>
      </c>
      <c r="F164" s="1" t="e">
        <f t="shared" si="10"/>
        <v>#DIV/0!</v>
      </c>
      <c r="G164" t="e">
        <f>VLOOKUP(B164,Nodes!$A$2:$B$254,2,FALSE)</f>
        <v>#N/A</v>
      </c>
      <c r="H164" t="e">
        <f>VLOOKUP(C164,Nodes!$A$2:$B$254,2,FALSE)</f>
        <v>#N/A</v>
      </c>
    </row>
    <row r="165" spans="1:8" x14ac:dyDescent="0.2">
      <c r="A165">
        <v>2020</v>
      </c>
      <c r="E165">
        <f t="shared" si="9"/>
        <v>0</v>
      </c>
      <c r="F165" s="1" t="e">
        <f t="shared" si="10"/>
        <v>#DIV/0!</v>
      </c>
      <c r="G165" t="e">
        <f>VLOOKUP(B165,Nodes!$A$2:$B$254,2,FALSE)</f>
        <v>#N/A</v>
      </c>
      <c r="H165" t="e">
        <f>VLOOKUP(C165,Nodes!$A$2:$B$254,2,FALSE)</f>
        <v>#N/A</v>
      </c>
    </row>
    <row r="166" spans="1:8" x14ac:dyDescent="0.2">
      <c r="A166">
        <v>2020</v>
      </c>
      <c r="E166">
        <f t="shared" si="9"/>
        <v>0</v>
      </c>
      <c r="F166" s="1" t="e">
        <f t="shared" si="10"/>
        <v>#DIV/0!</v>
      </c>
      <c r="G166" t="e">
        <f>VLOOKUP(B166,Nodes!$A$2:$B$254,2,FALSE)</f>
        <v>#N/A</v>
      </c>
      <c r="H166" t="e">
        <f>VLOOKUP(C166,Nodes!$A$2:$B$254,2,FALSE)</f>
        <v>#N/A</v>
      </c>
    </row>
    <row r="167" spans="1:8" x14ac:dyDescent="0.2">
      <c r="A167">
        <v>2020</v>
      </c>
      <c r="E167">
        <f t="shared" si="9"/>
        <v>0</v>
      </c>
      <c r="F167" s="1" t="e">
        <f t="shared" si="10"/>
        <v>#DIV/0!</v>
      </c>
      <c r="G167" t="e">
        <f>VLOOKUP(B167,Nodes!$A$2:$B$254,2,FALSE)</f>
        <v>#N/A</v>
      </c>
      <c r="H167" t="e">
        <f>VLOOKUP(C167,Nodes!$A$2:$B$254,2,FALSE)</f>
        <v>#N/A</v>
      </c>
    </row>
    <row r="168" spans="1:8" x14ac:dyDescent="0.2">
      <c r="A168">
        <v>2020</v>
      </c>
      <c r="E168">
        <f t="shared" si="9"/>
        <v>0</v>
      </c>
      <c r="F168" s="1" t="e">
        <f t="shared" si="10"/>
        <v>#DIV/0!</v>
      </c>
      <c r="G168" t="e">
        <f>VLOOKUP(B168,Nodes!$A$2:$B$254,2,FALSE)</f>
        <v>#N/A</v>
      </c>
      <c r="H168" t="e">
        <f>VLOOKUP(C168,Nodes!$A$2:$B$254,2,FALSE)</f>
        <v>#N/A</v>
      </c>
    </row>
    <row r="169" spans="1:8" x14ac:dyDescent="0.2">
      <c r="A169">
        <v>2020</v>
      </c>
      <c r="E169">
        <f t="shared" si="9"/>
        <v>0</v>
      </c>
      <c r="F169" s="1" t="e">
        <f t="shared" si="10"/>
        <v>#DIV/0!</v>
      </c>
      <c r="G169" t="e">
        <f>VLOOKUP(B169,Nodes!$A$2:$B$254,2,FALSE)</f>
        <v>#N/A</v>
      </c>
      <c r="H169" t="e">
        <f>VLOOKUP(C169,Nodes!$A$2:$B$254,2,FALSE)</f>
        <v>#N/A</v>
      </c>
    </row>
    <row r="170" spans="1:8" x14ac:dyDescent="0.2">
      <c r="A170">
        <v>2020</v>
      </c>
      <c r="E170">
        <f t="shared" si="9"/>
        <v>0</v>
      </c>
      <c r="F170" s="1" t="e">
        <f t="shared" si="10"/>
        <v>#DIV/0!</v>
      </c>
      <c r="G170" t="e">
        <f>VLOOKUP(B170,Nodes!$A$2:$B$254,2,FALSE)</f>
        <v>#N/A</v>
      </c>
      <c r="H170" t="e">
        <f>VLOOKUP(C170,Nodes!$A$2:$B$254,2,FALSE)</f>
        <v>#N/A</v>
      </c>
    </row>
    <row r="171" spans="1:8" x14ac:dyDescent="0.2">
      <c r="A171">
        <v>2020</v>
      </c>
      <c r="E171">
        <f t="shared" si="9"/>
        <v>0</v>
      </c>
      <c r="F171" s="1" t="e">
        <f t="shared" si="10"/>
        <v>#DIV/0!</v>
      </c>
      <c r="G171" t="e">
        <f>VLOOKUP(B171,Nodes!$A$2:$B$254,2,FALSE)</f>
        <v>#N/A</v>
      </c>
      <c r="H171" t="e">
        <f>VLOOKUP(C171,Nodes!$A$2:$B$254,2,FALSE)</f>
        <v>#N/A</v>
      </c>
    </row>
    <row r="172" spans="1:8" x14ac:dyDescent="0.2">
      <c r="A172">
        <v>2020</v>
      </c>
      <c r="E172">
        <f t="shared" si="9"/>
        <v>0</v>
      </c>
      <c r="F172" s="1" t="e">
        <f t="shared" si="10"/>
        <v>#DIV/0!</v>
      </c>
      <c r="G172" t="e">
        <f>VLOOKUP(B172,Nodes!$A$2:$B$254,2,FALSE)</f>
        <v>#N/A</v>
      </c>
      <c r="H172" t="e">
        <f>VLOOKUP(C172,Nodes!$A$2:$B$254,2,FALSE)</f>
        <v>#N/A</v>
      </c>
    </row>
    <row r="173" spans="1:8" x14ac:dyDescent="0.2">
      <c r="A173">
        <v>2020</v>
      </c>
      <c r="E173">
        <f t="shared" si="9"/>
        <v>0</v>
      </c>
      <c r="F173" s="1" t="e">
        <f t="shared" si="10"/>
        <v>#DIV/0!</v>
      </c>
      <c r="G173" t="e">
        <f>VLOOKUP(B173,Nodes!$A$2:$B$254,2,FALSE)</f>
        <v>#N/A</v>
      </c>
      <c r="H173" t="e">
        <f>VLOOKUP(C173,Nodes!$A$2:$B$254,2,FALSE)</f>
        <v>#N/A</v>
      </c>
    </row>
    <row r="174" spans="1:8" x14ac:dyDescent="0.2">
      <c r="A174">
        <v>2020</v>
      </c>
      <c r="E174">
        <f t="shared" si="9"/>
        <v>0</v>
      </c>
      <c r="F174" s="1" t="e">
        <f t="shared" si="10"/>
        <v>#DIV/0!</v>
      </c>
      <c r="G174" t="e">
        <f>VLOOKUP(B174,Nodes!$A$2:$B$254,2,FALSE)</f>
        <v>#N/A</v>
      </c>
      <c r="H174" t="e">
        <f>VLOOKUP(C174,Nodes!$A$2:$B$254,2,FALSE)</f>
        <v>#N/A</v>
      </c>
    </row>
    <row r="175" spans="1:8" x14ac:dyDescent="0.2">
      <c r="A175">
        <v>2020</v>
      </c>
      <c r="E175">
        <f t="shared" si="9"/>
        <v>0</v>
      </c>
      <c r="F175" s="1" t="e">
        <f t="shared" si="10"/>
        <v>#DIV/0!</v>
      </c>
      <c r="G175" t="e">
        <f>VLOOKUP(B175,Nodes!$A$2:$B$254,2,FALSE)</f>
        <v>#N/A</v>
      </c>
      <c r="H175" t="e">
        <f>VLOOKUP(C175,Nodes!$A$2:$B$254,2,FALSE)</f>
        <v>#N/A</v>
      </c>
    </row>
    <row r="176" spans="1:8" x14ac:dyDescent="0.2">
      <c r="A176">
        <v>2020</v>
      </c>
      <c r="E176">
        <f t="shared" si="9"/>
        <v>0</v>
      </c>
      <c r="F176" s="1" t="e">
        <f t="shared" si="10"/>
        <v>#DIV/0!</v>
      </c>
      <c r="G176" t="e">
        <f>VLOOKUP(B176,Nodes!$A$2:$B$254,2,FALSE)</f>
        <v>#N/A</v>
      </c>
      <c r="H176" t="e">
        <f>VLOOKUP(C176,Nodes!$A$2:$B$254,2,FALSE)</f>
        <v>#N/A</v>
      </c>
    </row>
    <row r="177" spans="1:8" x14ac:dyDescent="0.2">
      <c r="A177">
        <v>2020</v>
      </c>
      <c r="E177">
        <f t="shared" si="9"/>
        <v>0</v>
      </c>
      <c r="F177" s="1" t="e">
        <f t="shared" si="10"/>
        <v>#DIV/0!</v>
      </c>
      <c r="G177" t="e">
        <f>VLOOKUP(B177,Nodes!$A$2:$B$254,2,FALSE)</f>
        <v>#N/A</v>
      </c>
      <c r="H177" t="e">
        <f>VLOOKUP(C177,Nodes!$A$2:$B$254,2,FALSE)</f>
        <v>#N/A</v>
      </c>
    </row>
    <row r="178" spans="1:8" x14ac:dyDescent="0.2">
      <c r="A178">
        <v>2020</v>
      </c>
      <c r="E178">
        <f t="shared" si="9"/>
        <v>0</v>
      </c>
      <c r="F178" s="1" t="e">
        <f t="shared" si="10"/>
        <v>#DIV/0!</v>
      </c>
      <c r="G178" t="e">
        <f>VLOOKUP(B178,Nodes!$A$2:$B$254,2,FALSE)</f>
        <v>#N/A</v>
      </c>
      <c r="H178" t="e">
        <f>VLOOKUP(C178,Nodes!$A$2:$B$254,2,FALSE)</f>
        <v>#N/A</v>
      </c>
    </row>
    <row r="179" spans="1:8" x14ac:dyDescent="0.2">
      <c r="A179">
        <v>2020</v>
      </c>
      <c r="E179">
        <f t="shared" si="9"/>
        <v>0</v>
      </c>
      <c r="F179" s="1" t="e">
        <f t="shared" si="10"/>
        <v>#DIV/0!</v>
      </c>
      <c r="G179" t="e">
        <f>VLOOKUP(B179,Nodes!$A$2:$B$254,2,FALSE)</f>
        <v>#N/A</v>
      </c>
      <c r="H179" t="e">
        <f>VLOOKUP(C179,Nodes!$A$2:$B$254,2,FALSE)</f>
        <v>#N/A</v>
      </c>
    </row>
    <row r="180" spans="1:8" x14ac:dyDescent="0.2">
      <c r="A180">
        <v>2020</v>
      </c>
      <c r="E180">
        <f t="shared" si="9"/>
        <v>0</v>
      </c>
      <c r="F180" s="1" t="e">
        <f t="shared" si="10"/>
        <v>#DIV/0!</v>
      </c>
      <c r="G180" t="e">
        <f>VLOOKUP(B180,Nodes!$A$2:$B$254,2,FALSE)</f>
        <v>#N/A</v>
      </c>
      <c r="H180" t="e">
        <f>VLOOKUP(C180,Nodes!$A$2:$B$254,2,FALSE)</f>
        <v>#N/A</v>
      </c>
    </row>
    <row r="181" spans="1:8" x14ac:dyDescent="0.2">
      <c r="A181">
        <v>2020</v>
      </c>
      <c r="E181">
        <f t="shared" si="9"/>
        <v>0</v>
      </c>
      <c r="F181" s="1" t="e">
        <f t="shared" si="10"/>
        <v>#DIV/0!</v>
      </c>
      <c r="G181" t="e">
        <f>VLOOKUP(B181,Nodes!$A$2:$B$254,2,FALSE)</f>
        <v>#N/A</v>
      </c>
      <c r="H181" t="e">
        <f>VLOOKUP(C181,Nodes!$A$2:$B$254,2,FALSE)</f>
        <v>#N/A</v>
      </c>
    </row>
    <row r="182" spans="1:8" x14ac:dyDescent="0.2">
      <c r="A182">
        <v>2020</v>
      </c>
      <c r="E182">
        <f t="shared" si="9"/>
        <v>0</v>
      </c>
      <c r="F182" s="1" t="e">
        <f t="shared" si="10"/>
        <v>#DIV/0!</v>
      </c>
      <c r="G182" t="e">
        <f>VLOOKUP(B182,Nodes!$A$2:$B$254,2,FALSE)</f>
        <v>#N/A</v>
      </c>
      <c r="H182" t="e">
        <f>VLOOKUP(C182,Nodes!$A$2:$B$254,2,FALSE)</f>
        <v>#N/A</v>
      </c>
    </row>
    <row r="183" spans="1:8" x14ac:dyDescent="0.2">
      <c r="A183">
        <v>2020</v>
      </c>
      <c r="E183">
        <f t="shared" si="9"/>
        <v>0</v>
      </c>
      <c r="F183" s="1" t="e">
        <f t="shared" si="10"/>
        <v>#DIV/0!</v>
      </c>
      <c r="G183" t="e">
        <f>VLOOKUP(B183,Nodes!$A$2:$B$254,2,FALSE)</f>
        <v>#N/A</v>
      </c>
      <c r="H183" t="e">
        <f>VLOOKUP(C183,Nodes!$A$2:$B$254,2,FALSE)</f>
        <v>#N/A</v>
      </c>
    </row>
    <row r="184" spans="1:8" x14ac:dyDescent="0.2">
      <c r="A184">
        <v>2020</v>
      </c>
      <c r="E184">
        <f t="shared" si="9"/>
        <v>0</v>
      </c>
      <c r="F184" s="1" t="e">
        <f t="shared" si="10"/>
        <v>#DIV/0!</v>
      </c>
      <c r="G184" t="e">
        <f>VLOOKUP(B184,Nodes!$A$2:$B$254,2,FALSE)</f>
        <v>#N/A</v>
      </c>
      <c r="H184" t="e">
        <f>VLOOKUP(C184,Nodes!$A$2:$B$254,2,FALSE)</f>
        <v>#N/A</v>
      </c>
    </row>
    <row r="185" spans="1:8" x14ac:dyDescent="0.2">
      <c r="A185">
        <v>2020</v>
      </c>
      <c r="E185">
        <f t="shared" si="9"/>
        <v>0</v>
      </c>
      <c r="F185" s="1" t="e">
        <f t="shared" si="10"/>
        <v>#DIV/0!</v>
      </c>
      <c r="G185" t="e">
        <f>VLOOKUP(B185,Nodes!$A$2:$B$254,2,FALSE)</f>
        <v>#N/A</v>
      </c>
      <c r="H185" t="e">
        <f>VLOOKUP(C185,Nodes!$A$2:$B$254,2,FALSE)</f>
        <v>#N/A</v>
      </c>
    </row>
    <row r="186" spans="1:8" x14ac:dyDescent="0.2">
      <c r="A186">
        <v>2020</v>
      </c>
      <c r="E186">
        <f t="shared" si="9"/>
        <v>0</v>
      </c>
      <c r="F186" s="1" t="e">
        <f t="shared" si="10"/>
        <v>#DIV/0!</v>
      </c>
      <c r="G186" t="e">
        <f>VLOOKUP(B186,Nodes!$A$2:$B$254,2,FALSE)</f>
        <v>#N/A</v>
      </c>
      <c r="H186" t="e">
        <f>VLOOKUP(C186,Nodes!$A$2:$B$254,2,FALSE)</f>
        <v>#N/A</v>
      </c>
    </row>
    <row r="187" spans="1:8" x14ac:dyDescent="0.2">
      <c r="A187">
        <v>2020</v>
      </c>
      <c r="E187">
        <f t="shared" si="9"/>
        <v>0</v>
      </c>
      <c r="F187" s="1" t="e">
        <f t="shared" si="10"/>
        <v>#DIV/0!</v>
      </c>
      <c r="G187" t="e">
        <f>VLOOKUP(B187,Nodes!$A$2:$B$254,2,FALSE)</f>
        <v>#N/A</v>
      </c>
      <c r="H187" t="e">
        <f>VLOOKUP(C187,Nodes!$A$2:$B$254,2,FALSE)</f>
        <v>#N/A</v>
      </c>
    </row>
    <row r="188" spans="1:8" x14ac:dyDescent="0.2">
      <c r="A188">
        <v>2020</v>
      </c>
      <c r="E188">
        <f t="shared" si="9"/>
        <v>0</v>
      </c>
      <c r="F188" s="1" t="e">
        <f t="shared" si="10"/>
        <v>#DIV/0!</v>
      </c>
      <c r="G188" t="e">
        <f>VLOOKUP(B188,Nodes!$A$2:$B$254,2,FALSE)</f>
        <v>#N/A</v>
      </c>
      <c r="H188" t="e">
        <f>VLOOKUP(C188,Nodes!$A$2:$B$254,2,FALSE)</f>
        <v>#N/A</v>
      </c>
    </row>
    <row r="189" spans="1:8" x14ac:dyDescent="0.2">
      <c r="E189">
        <f t="shared" si="9"/>
        <v>0</v>
      </c>
      <c r="F189" s="1" t="e">
        <f t="shared" si="10"/>
        <v>#DIV/0!</v>
      </c>
      <c r="G189" t="e">
        <f>VLOOKUP(B189,Nodes!$A$2:$B$254,2,FALSE)</f>
        <v>#N/A</v>
      </c>
      <c r="H189" t="e">
        <f>VLOOKUP(C189,Nodes!$A$2:$B$254,2,FALSE)</f>
        <v>#N/A</v>
      </c>
    </row>
    <row r="190" spans="1:8" x14ac:dyDescent="0.2">
      <c r="E190">
        <f t="shared" si="9"/>
        <v>0</v>
      </c>
      <c r="F190" s="1" t="e">
        <f t="shared" si="10"/>
        <v>#DIV/0!</v>
      </c>
      <c r="G190" t="e">
        <f>VLOOKUP(B190,Nodes!$A$2:$B$254,2,FALSE)</f>
        <v>#N/A</v>
      </c>
      <c r="H190" t="e">
        <f>VLOOKUP(C190,Nodes!$A$2:$B$254,2,FALSE)</f>
        <v>#N/A</v>
      </c>
    </row>
    <row r="191" spans="1:8" x14ac:dyDescent="0.2">
      <c r="E191">
        <f t="shared" si="9"/>
        <v>0</v>
      </c>
      <c r="F191" s="1" t="e">
        <f t="shared" si="10"/>
        <v>#DIV/0!</v>
      </c>
      <c r="G191" t="e">
        <f>VLOOKUP(B191,Nodes!$A$2:$B$254,2,FALSE)</f>
        <v>#N/A</v>
      </c>
      <c r="H191" t="e">
        <f>VLOOKUP(C191,Nodes!$A$2:$B$254,2,FALSE)</f>
        <v>#N/A</v>
      </c>
    </row>
    <row r="192" spans="1:8" x14ac:dyDescent="0.2">
      <c r="E192">
        <f t="shared" si="9"/>
        <v>0</v>
      </c>
      <c r="F192" s="1" t="e">
        <f t="shared" si="10"/>
        <v>#DIV/0!</v>
      </c>
      <c r="G192" t="e">
        <f>VLOOKUP(B192,Nodes!$A$2:$B$254,2,FALSE)</f>
        <v>#N/A</v>
      </c>
      <c r="H192" t="e">
        <f>VLOOKUP(C192,Nodes!$A$2:$B$254,2,FALSE)</f>
        <v>#N/A</v>
      </c>
    </row>
    <row r="193" spans="5:8" x14ac:dyDescent="0.2">
      <c r="E193">
        <f t="shared" si="9"/>
        <v>0</v>
      </c>
      <c r="F193" s="1" t="e">
        <f t="shared" si="10"/>
        <v>#DIV/0!</v>
      </c>
      <c r="G193" t="e">
        <f>VLOOKUP(B193,Nodes!$A$2:$B$254,2,FALSE)</f>
        <v>#N/A</v>
      </c>
      <c r="H193" t="e">
        <f>VLOOKUP(C193,Nodes!$A$2:$B$254,2,FALSE)</f>
        <v>#N/A</v>
      </c>
    </row>
    <row r="194" spans="5:8" x14ac:dyDescent="0.2">
      <c r="E194">
        <f t="shared" si="9"/>
        <v>0</v>
      </c>
      <c r="F194" s="1" t="e">
        <f t="shared" si="10"/>
        <v>#DIV/0!</v>
      </c>
      <c r="G194" t="e">
        <f>VLOOKUP(B194,Nodes!$A$2:$B$254,2,FALSE)</f>
        <v>#N/A</v>
      </c>
      <c r="H194" t="e">
        <f>VLOOKUP(C194,Nodes!$A$2:$B$254,2,FALSE)</f>
        <v>#N/A</v>
      </c>
    </row>
    <row r="195" spans="5:8" x14ac:dyDescent="0.2">
      <c r="E195">
        <f t="shared" ref="E195:E237" si="11">SUMIF($B$2:$B$1000,B195,$D$2:$D$1000)</f>
        <v>0</v>
      </c>
      <c r="F195" s="1" t="e">
        <f t="shared" si="10"/>
        <v>#DIV/0!</v>
      </c>
      <c r="G195" t="e">
        <f>VLOOKUP(B195,Nodes!$A$2:$B$254,2,FALSE)</f>
        <v>#N/A</v>
      </c>
      <c r="H195" t="e">
        <f>VLOOKUP(C195,Nodes!$A$2:$B$254,2,FALSE)</f>
        <v>#N/A</v>
      </c>
    </row>
    <row r="196" spans="5:8" x14ac:dyDescent="0.2">
      <c r="E196">
        <f t="shared" si="11"/>
        <v>0</v>
      </c>
      <c r="F196" s="1" t="e">
        <f t="shared" si="10"/>
        <v>#DIV/0!</v>
      </c>
      <c r="G196" t="e">
        <f>VLOOKUP(B196,Nodes!$A$2:$B$254,2,FALSE)</f>
        <v>#N/A</v>
      </c>
      <c r="H196" t="e">
        <f>VLOOKUP(C196,Nodes!$A$2:$B$254,2,FALSE)</f>
        <v>#N/A</v>
      </c>
    </row>
    <row r="197" spans="5:8" x14ac:dyDescent="0.2">
      <c r="E197">
        <f t="shared" si="11"/>
        <v>0</v>
      </c>
      <c r="F197" s="1" t="e">
        <f t="shared" si="10"/>
        <v>#DIV/0!</v>
      </c>
      <c r="G197" t="e">
        <f>VLOOKUP(B197,Nodes!$A$2:$B$254,2,FALSE)</f>
        <v>#N/A</v>
      </c>
      <c r="H197" t="e">
        <f>VLOOKUP(C197,Nodes!$A$2:$B$254,2,FALSE)</f>
        <v>#N/A</v>
      </c>
    </row>
    <row r="198" spans="5:8" x14ac:dyDescent="0.2">
      <c r="E198">
        <f t="shared" si="11"/>
        <v>0</v>
      </c>
      <c r="F198" s="1" t="e">
        <f t="shared" si="10"/>
        <v>#DIV/0!</v>
      </c>
      <c r="G198" t="e">
        <f>VLOOKUP(B198,Nodes!$A$2:$B$254,2,FALSE)</f>
        <v>#N/A</v>
      </c>
      <c r="H198" t="e">
        <f>VLOOKUP(C198,Nodes!$A$2:$B$254,2,FALSE)</f>
        <v>#N/A</v>
      </c>
    </row>
    <row r="199" spans="5:8" x14ac:dyDescent="0.2">
      <c r="E199">
        <f t="shared" si="11"/>
        <v>0</v>
      </c>
      <c r="F199" s="1" t="e">
        <f t="shared" si="10"/>
        <v>#DIV/0!</v>
      </c>
      <c r="G199" t="e">
        <f>VLOOKUP(B199,Nodes!$A$2:$B$254,2,FALSE)</f>
        <v>#N/A</v>
      </c>
      <c r="H199" t="e">
        <f>VLOOKUP(C199,Nodes!$A$2:$B$254,2,FALSE)</f>
        <v>#N/A</v>
      </c>
    </row>
    <row r="200" spans="5:8" x14ac:dyDescent="0.2">
      <c r="E200">
        <f t="shared" si="11"/>
        <v>0</v>
      </c>
      <c r="F200" s="1" t="e">
        <f t="shared" si="10"/>
        <v>#DIV/0!</v>
      </c>
      <c r="G200" t="e">
        <f>VLOOKUP(B200,Nodes!$A$2:$B$254,2,FALSE)</f>
        <v>#N/A</v>
      </c>
      <c r="H200" t="e">
        <f>VLOOKUP(C200,Nodes!$A$2:$B$254,2,FALSE)</f>
        <v>#N/A</v>
      </c>
    </row>
    <row r="201" spans="5:8" x14ac:dyDescent="0.2">
      <c r="E201">
        <f t="shared" si="11"/>
        <v>0</v>
      </c>
      <c r="F201" s="1" t="e">
        <f t="shared" si="10"/>
        <v>#DIV/0!</v>
      </c>
      <c r="G201" t="e">
        <f>VLOOKUP(B201,Nodes!$A$2:$B$254,2,FALSE)</f>
        <v>#N/A</v>
      </c>
      <c r="H201" t="e">
        <f>VLOOKUP(C201,Nodes!$A$2:$B$254,2,FALSE)</f>
        <v>#N/A</v>
      </c>
    </row>
    <row r="202" spans="5:8" x14ac:dyDescent="0.2">
      <c r="E202">
        <f t="shared" si="11"/>
        <v>0</v>
      </c>
      <c r="F202" s="1" t="e">
        <f t="shared" si="10"/>
        <v>#DIV/0!</v>
      </c>
      <c r="G202" t="e">
        <f>VLOOKUP(B202,Nodes!$A$2:$B$254,2,FALSE)</f>
        <v>#N/A</v>
      </c>
      <c r="H202" t="e">
        <f>VLOOKUP(C202,Nodes!$A$2:$B$254,2,FALSE)</f>
        <v>#N/A</v>
      </c>
    </row>
    <row r="203" spans="5:8" x14ac:dyDescent="0.2">
      <c r="E203">
        <f t="shared" si="11"/>
        <v>0</v>
      </c>
      <c r="F203" s="1" t="e">
        <f t="shared" si="10"/>
        <v>#DIV/0!</v>
      </c>
      <c r="G203" t="e">
        <f>VLOOKUP(B203,Nodes!$A$2:$B$254,2,FALSE)</f>
        <v>#N/A</v>
      </c>
      <c r="H203" t="e">
        <f>VLOOKUP(C203,Nodes!$A$2:$B$254,2,FALSE)</f>
        <v>#N/A</v>
      </c>
    </row>
    <row r="204" spans="5:8" x14ac:dyDescent="0.2">
      <c r="E204">
        <f t="shared" si="11"/>
        <v>0</v>
      </c>
      <c r="F204" s="1" t="e">
        <f t="shared" si="10"/>
        <v>#DIV/0!</v>
      </c>
      <c r="G204" t="e">
        <f>VLOOKUP(B204,Nodes!$A$2:$B$254,2,FALSE)</f>
        <v>#N/A</v>
      </c>
      <c r="H204" t="e">
        <f>VLOOKUP(C204,Nodes!$A$2:$B$254,2,FALSE)</f>
        <v>#N/A</v>
      </c>
    </row>
    <row r="205" spans="5:8" x14ac:dyDescent="0.2">
      <c r="E205">
        <f t="shared" si="11"/>
        <v>0</v>
      </c>
      <c r="F205" s="1" t="e">
        <f t="shared" si="10"/>
        <v>#DIV/0!</v>
      </c>
      <c r="G205" t="e">
        <f>VLOOKUP(B205,Nodes!$A$2:$B$254,2,FALSE)</f>
        <v>#N/A</v>
      </c>
      <c r="H205" t="e">
        <f>VLOOKUP(C205,Nodes!$A$2:$B$254,2,FALSE)</f>
        <v>#N/A</v>
      </c>
    </row>
    <row r="206" spans="5:8" x14ac:dyDescent="0.2">
      <c r="E206">
        <f t="shared" si="11"/>
        <v>0</v>
      </c>
      <c r="F206" s="1" t="e">
        <f t="shared" si="10"/>
        <v>#DIV/0!</v>
      </c>
      <c r="G206" t="e">
        <f>VLOOKUP(B206,Nodes!$A$2:$B$254,2,FALSE)</f>
        <v>#N/A</v>
      </c>
      <c r="H206" t="e">
        <f>VLOOKUP(C206,Nodes!$A$2:$B$254,2,FALSE)</f>
        <v>#N/A</v>
      </c>
    </row>
    <row r="207" spans="5:8" x14ac:dyDescent="0.2">
      <c r="E207">
        <f t="shared" si="11"/>
        <v>0</v>
      </c>
      <c r="F207" s="1" t="e">
        <f t="shared" si="10"/>
        <v>#DIV/0!</v>
      </c>
      <c r="G207" t="e">
        <f>VLOOKUP(B207,Nodes!$A$2:$B$254,2,FALSE)</f>
        <v>#N/A</v>
      </c>
      <c r="H207" t="e">
        <f>VLOOKUP(C207,Nodes!$A$2:$B$254,2,FALSE)</f>
        <v>#N/A</v>
      </c>
    </row>
    <row r="208" spans="5:8" x14ac:dyDescent="0.2">
      <c r="E208">
        <f t="shared" si="11"/>
        <v>0</v>
      </c>
      <c r="F208" s="1" t="e">
        <f t="shared" si="10"/>
        <v>#DIV/0!</v>
      </c>
      <c r="G208" t="e">
        <f>VLOOKUP(B208,Nodes!$A$2:$B$254,2,FALSE)</f>
        <v>#N/A</v>
      </c>
      <c r="H208" t="e">
        <f>VLOOKUP(C208,Nodes!$A$2:$B$254,2,FALSE)</f>
        <v>#N/A</v>
      </c>
    </row>
    <row r="209" spans="5:8" x14ac:dyDescent="0.2">
      <c r="E209">
        <f t="shared" si="11"/>
        <v>0</v>
      </c>
      <c r="F209" s="1" t="e">
        <f t="shared" si="10"/>
        <v>#DIV/0!</v>
      </c>
      <c r="G209" t="e">
        <f>VLOOKUP(B209,Nodes!$A$2:$B$254,2,FALSE)</f>
        <v>#N/A</v>
      </c>
      <c r="H209" t="e">
        <f>VLOOKUP(C209,Nodes!$A$2:$B$254,2,FALSE)</f>
        <v>#N/A</v>
      </c>
    </row>
    <row r="210" spans="5:8" x14ac:dyDescent="0.2">
      <c r="E210">
        <f t="shared" si="11"/>
        <v>0</v>
      </c>
      <c r="F210" s="1" t="e">
        <f t="shared" si="10"/>
        <v>#DIV/0!</v>
      </c>
      <c r="G210" t="e">
        <f>VLOOKUP(B210,Nodes!$A$2:$B$254,2,FALSE)</f>
        <v>#N/A</v>
      </c>
      <c r="H210" t="e">
        <f>VLOOKUP(C210,Nodes!$A$2:$B$254,2,FALSE)</f>
        <v>#N/A</v>
      </c>
    </row>
    <row r="211" spans="5:8" x14ac:dyDescent="0.2">
      <c r="E211">
        <f t="shared" si="11"/>
        <v>0</v>
      </c>
      <c r="F211" s="1" t="e">
        <f t="shared" si="10"/>
        <v>#DIV/0!</v>
      </c>
      <c r="G211" t="e">
        <f>VLOOKUP(B211,Nodes!$A$2:$B$254,2,FALSE)</f>
        <v>#N/A</v>
      </c>
      <c r="H211" t="e">
        <f>VLOOKUP(C211,Nodes!$A$2:$B$254,2,FALSE)</f>
        <v>#N/A</v>
      </c>
    </row>
    <row r="212" spans="5:8" x14ac:dyDescent="0.2">
      <c r="E212">
        <f t="shared" si="11"/>
        <v>0</v>
      </c>
      <c r="F212" s="1" t="e">
        <f t="shared" si="10"/>
        <v>#DIV/0!</v>
      </c>
      <c r="G212" t="e">
        <f>VLOOKUP(B212,Nodes!$A$2:$B$254,2,FALSE)</f>
        <v>#N/A</v>
      </c>
      <c r="H212" t="e">
        <f>VLOOKUP(C212,Nodes!$A$2:$B$254,2,FALSE)</f>
        <v>#N/A</v>
      </c>
    </row>
    <row r="213" spans="5:8" x14ac:dyDescent="0.2">
      <c r="E213">
        <f t="shared" si="11"/>
        <v>0</v>
      </c>
      <c r="F213" s="1" t="e">
        <f t="shared" si="10"/>
        <v>#DIV/0!</v>
      </c>
      <c r="G213" t="e">
        <f>VLOOKUP(B213,Nodes!$A$2:$B$254,2,FALSE)</f>
        <v>#N/A</v>
      </c>
      <c r="H213" t="e">
        <f>VLOOKUP(C213,Nodes!$A$2:$B$254,2,FALSE)</f>
        <v>#N/A</v>
      </c>
    </row>
    <row r="214" spans="5:8" x14ac:dyDescent="0.2">
      <c r="E214">
        <f t="shared" si="11"/>
        <v>0</v>
      </c>
      <c r="F214" s="1" t="e">
        <f t="shared" si="10"/>
        <v>#DIV/0!</v>
      </c>
      <c r="G214" t="e">
        <f>VLOOKUP(B214,Nodes!$A$2:$B$254,2,FALSE)</f>
        <v>#N/A</v>
      </c>
      <c r="H214" t="e">
        <f>VLOOKUP(C214,Nodes!$A$2:$B$254,2,FALSE)</f>
        <v>#N/A</v>
      </c>
    </row>
    <row r="215" spans="5:8" x14ac:dyDescent="0.2">
      <c r="E215">
        <f t="shared" si="11"/>
        <v>0</v>
      </c>
      <c r="F215" s="1" t="e">
        <f t="shared" si="10"/>
        <v>#DIV/0!</v>
      </c>
      <c r="G215" t="e">
        <f>VLOOKUP(B215,Nodes!$A$2:$B$254,2,FALSE)</f>
        <v>#N/A</v>
      </c>
      <c r="H215" t="e">
        <f>VLOOKUP(C215,Nodes!$A$2:$B$254,2,FALSE)</f>
        <v>#N/A</v>
      </c>
    </row>
    <row r="216" spans="5:8" x14ac:dyDescent="0.2">
      <c r="E216">
        <f t="shared" si="11"/>
        <v>0</v>
      </c>
      <c r="F216" s="1" t="e">
        <f t="shared" si="10"/>
        <v>#DIV/0!</v>
      </c>
      <c r="G216" t="e">
        <f>VLOOKUP(B216,Nodes!$A$2:$B$254,2,FALSE)</f>
        <v>#N/A</v>
      </c>
      <c r="H216" t="e">
        <f>VLOOKUP(C216,Nodes!$A$2:$B$254,2,FALSE)</f>
        <v>#N/A</v>
      </c>
    </row>
    <row r="217" spans="5:8" x14ac:dyDescent="0.2">
      <c r="E217">
        <f t="shared" si="11"/>
        <v>0</v>
      </c>
      <c r="F217" s="1" t="e">
        <f t="shared" si="10"/>
        <v>#DIV/0!</v>
      </c>
      <c r="G217" t="e">
        <f>VLOOKUP(B217,Nodes!$A$2:$B$254,2,FALSE)</f>
        <v>#N/A</v>
      </c>
      <c r="H217" t="e">
        <f>VLOOKUP(C217,Nodes!$A$2:$B$254,2,FALSE)</f>
        <v>#N/A</v>
      </c>
    </row>
    <row r="218" spans="5:8" x14ac:dyDescent="0.2">
      <c r="E218">
        <f t="shared" si="11"/>
        <v>0</v>
      </c>
      <c r="F218" s="1" t="e">
        <f t="shared" ref="F218:F237" si="12">D218/E218</f>
        <v>#DIV/0!</v>
      </c>
      <c r="G218" t="e">
        <f>VLOOKUP(B218,Nodes!$A$2:$B$254,2,FALSE)</f>
        <v>#N/A</v>
      </c>
      <c r="H218" t="e">
        <f>VLOOKUP(C218,Nodes!$A$2:$B$254,2,FALSE)</f>
        <v>#N/A</v>
      </c>
    </row>
    <row r="219" spans="5:8" x14ac:dyDescent="0.2">
      <c r="E219">
        <f t="shared" si="11"/>
        <v>0</v>
      </c>
      <c r="F219" s="1" t="e">
        <f t="shared" si="12"/>
        <v>#DIV/0!</v>
      </c>
      <c r="G219" t="e">
        <f>VLOOKUP(B219,Nodes!$A$2:$B$254,2,FALSE)</f>
        <v>#N/A</v>
      </c>
      <c r="H219" t="e">
        <f>VLOOKUP(C219,Nodes!$A$2:$B$254,2,FALSE)</f>
        <v>#N/A</v>
      </c>
    </row>
    <row r="220" spans="5:8" x14ac:dyDescent="0.2">
      <c r="E220">
        <f t="shared" si="11"/>
        <v>0</v>
      </c>
      <c r="F220" s="1" t="e">
        <f t="shared" si="12"/>
        <v>#DIV/0!</v>
      </c>
      <c r="G220" t="e">
        <f>VLOOKUP(B220,Nodes!$A$2:$B$254,2,FALSE)</f>
        <v>#N/A</v>
      </c>
      <c r="H220" t="e">
        <f>VLOOKUP(C220,Nodes!$A$2:$B$254,2,FALSE)</f>
        <v>#N/A</v>
      </c>
    </row>
    <row r="221" spans="5:8" x14ac:dyDescent="0.2">
      <c r="E221">
        <f t="shared" si="11"/>
        <v>0</v>
      </c>
      <c r="F221" s="1" t="e">
        <f t="shared" si="12"/>
        <v>#DIV/0!</v>
      </c>
      <c r="G221" t="e">
        <f>VLOOKUP(B221,Nodes!$A$2:$B$254,2,FALSE)</f>
        <v>#N/A</v>
      </c>
      <c r="H221" t="e">
        <f>VLOOKUP(C221,Nodes!$A$2:$B$254,2,FALSE)</f>
        <v>#N/A</v>
      </c>
    </row>
    <row r="222" spans="5:8" x14ac:dyDescent="0.2">
      <c r="E222">
        <f t="shared" si="11"/>
        <v>0</v>
      </c>
      <c r="F222" s="1" t="e">
        <f t="shared" si="12"/>
        <v>#DIV/0!</v>
      </c>
      <c r="G222" t="e">
        <f>VLOOKUP(B222,Nodes!$A$2:$B$254,2,FALSE)</f>
        <v>#N/A</v>
      </c>
      <c r="H222" t="e">
        <f>VLOOKUP(C222,Nodes!$A$2:$B$254,2,FALSE)</f>
        <v>#N/A</v>
      </c>
    </row>
    <row r="223" spans="5:8" x14ac:dyDescent="0.2">
      <c r="E223">
        <f t="shared" si="11"/>
        <v>0</v>
      </c>
      <c r="F223" s="1" t="e">
        <f t="shared" si="12"/>
        <v>#DIV/0!</v>
      </c>
      <c r="G223" t="e">
        <f>VLOOKUP(B223,Nodes!$A$2:$B$254,2,FALSE)</f>
        <v>#N/A</v>
      </c>
      <c r="H223" t="e">
        <f>VLOOKUP(C223,Nodes!$A$2:$B$254,2,FALSE)</f>
        <v>#N/A</v>
      </c>
    </row>
    <row r="224" spans="5:8" x14ac:dyDescent="0.2">
      <c r="E224">
        <f t="shared" si="11"/>
        <v>0</v>
      </c>
      <c r="F224" s="1" t="e">
        <f t="shared" si="12"/>
        <v>#DIV/0!</v>
      </c>
      <c r="G224" t="e">
        <f>VLOOKUP(B224,Nodes!$A$2:$B$254,2,FALSE)</f>
        <v>#N/A</v>
      </c>
      <c r="H224" t="e">
        <f>VLOOKUP(C224,Nodes!$A$2:$B$254,2,FALSE)</f>
        <v>#N/A</v>
      </c>
    </row>
    <row r="225" spans="5:8" x14ac:dyDescent="0.2">
      <c r="E225">
        <f t="shared" si="11"/>
        <v>0</v>
      </c>
      <c r="F225" s="1" t="e">
        <f t="shared" si="12"/>
        <v>#DIV/0!</v>
      </c>
      <c r="G225" t="e">
        <f>VLOOKUP(B225,Nodes!$A$2:$B$254,2,FALSE)</f>
        <v>#N/A</v>
      </c>
      <c r="H225" t="e">
        <f>VLOOKUP(C225,Nodes!$A$2:$B$254,2,FALSE)</f>
        <v>#N/A</v>
      </c>
    </row>
    <row r="226" spans="5:8" x14ac:dyDescent="0.2">
      <c r="E226">
        <f t="shared" si="11"/>
        <v>0</v>
      </c>
      <c r="F226" s="1" t="e">
        <f t="shared" si="12"/>
        <v>#DIV/0!</v>
      </c>
      <c r="G226" t="e">
        <f>VLOOKUP(B226,Nodes!$A$2:$B$254,2,FALSE)</f>
        <v>#N/A</v>
      </c>
      <c r="H226" t="e">
        <f>VLOOKUP(C226,Nodes!$A$2:$B$254,2,FALSE)</f>
        <v>#N/A</v>
      </c>
    </row>
    <row r="227" spans="5:8" x14ac:dyDescent="0.2">
      <c r="E227">
        <f t="shared" si="11"/>
        <v>0</v>
      </c>
      <c r="F227" s="1" t="e">
        <f t="shared" si="12"/>
        <v>#DIV/0!</v>
      </c>
      <c r="G227" t="e">
        <f>VLOOKUP(B227,Nodes!$A$2:$B$254,2,FALSE)</f>
        <v>#N/A</v>
      </c>
      <c r="H227" t="e">
        <f>VLOOKUP(C227,Nodes!$A$2:$B$254,2,FALSE)</f>
        <v>#N/A</v>
      </c>
    </row>
    <row r="228" spans="5:8" x14ac:dyDescent="0.2">
      <c r="E228">
        <f t="shared" si="11"/>
        <v>0</v>
      </c>
      <c r="F228" s="1" t="e">
        <f t="shared" si="12"/>
        <v>#DIV/0!</v>
      </c>
      <c r="G228" t="e">
        <f>VLOOKUP(B228,Nodes!$A$2:$B$254,2,FALSE)</f>
        <v>#N/A</v>
      </c>
      <c r="H228" t="e">
        <f>VLOOKUP(C228,Nodes!$A$2:$B$254,2,FALSE)</f>
        <v>#N/A</v>
      </c>
    </row>
    <row r="229" spans="5:8" x14ac:dyDescent="0.2">
      <c r="E229">
        <f t="shared" si="11"/>
        <v>0</v>
      </c>
      <c r="F229" s="1" t="e">
        <f t="shared" si="12"/>
        <v>#DIV/0!</v>
      </c>
      <c r="G229" t="e">
        <f>VLOOKUP(B229,Nodes!$A$2:$B$254,2,FALSE)</f>
        <v>#N/A</v>
      </c>
      <c r="H229" t="e">
        <f>VLOOKUP(C229,Nodes!$A$2:$B$254,2,FALSE)</f>
        <v>#N/A</v>
      </c>
    </row>
    <row r="230" spans="5:8" x14ac:dyDescent="0.2">
      <c r="E230">
        <f t="shared" si="11"/>
        <v>0</v>
      </c>
      <c r="F230" s="1" t="e">
        <f t="shared" si="12"/>
        <v>#DIV/0!</v>
      </c>
      <c r="G230" t="e">
        <f>VLOOKUP(B230,Nodes!$A$2:$B$254,2,FALSE)</f>
        <v>#N/A</v>
      </c>
      <c r="H230" t="e">
        <f>VLOOKUP(C230,Nodes!$A$2:$B$254,2,FALSE)</f>
        <v>#N/A</v>
      </c>
    </row>
    <row r="231" spans="5:8" x14ac:dyDescent="0.2">
      <c r="E231">
        <f t="shared" si="11"/>
        <v>0</v>
      </c>
      <c r="F231" s="1" t="e">
        <f t="shared" si="12"/>
        <v>#DIV/0!</v>
      </c>
      <c r="G231" t="e">
        <f>VLOOKUP(B231,Nodes!$A$2:$B$254,2,FALSE)</f>
        <v>#N/A</v>
      </c>
      <c r="H231" t="e">
        <f>VLOOKUP(C231,Nodes!$A$2:$B$254,2,FALSE)</f>
        <v>#N/A</v>
      </c>
    </row>
    <row r="232" spans="5:8" x14ac:dyDescent="0.2">
      <c r="E232">
        <f t="shared" si="11"/>
        <v>0</v>
      </c>
      <c r="F232" s="1" t="e">
        <f t="shared" si="12"/>
        <v>#DIV/0!</v>
      </c>
      <c r="G232" t="e">
        <f>VLOOKUP(B232,Nodes!$A$2:$B$254,2,FALSE)</f>
        <v>#N/A</v>
      </c>
      <c r="H232" t="e">
        <f>VLOOKUP(C232,Nodes!$A$2:$B$254,2,FALSE)</f>
        <v>#N/A</v>
      </c>
    </row>
    <row r="233" spans="5:8" x14ac:dyDescent="0.2">
      <c r="E233">
        <f t="shared" si="11"/>
        <v>0</v>
      </c>
      <c r="F233" s="1" t="e">
        <f t="shared" si="12"/>
        <v>#DIV/0!</v>
      </c>
      <c r="G233" t="e">
        <f>VLOOKUP(B233,Nodes!$A$2:$B$254,2,FALSE)</f>
        <v>#N/A</v>
      </c>
      <c r="H233" t="e">
        <f>VLOOKUP(C233,Nodes!$A$2:$B$254,2,FALSE)</f>
        <v>#N/A</v>
      </c>
    </row>
    <row r="234" spans="5:8" x14ac:dyDescent="0.2">
      <c r="E234">
        <f t="shared" si="11"/>
        <v>0</v>
      </c>
      <c r="F234" s="1" t="e">
        <f t="shared" si="12"/>
        <v>#DIV/0!</v>
      </c>
      <c r="G234" t="e">
        <f>VLOOKUP(B234,Nodes!$A$2:$B$254,2,FALSE)</f>
        <v>#N/A</v>
      </c>
      <c r="H234" t="e">
        <f>VLOOKUP(C234,Nodes!$A$2:$B$254,2,FALSE)</f>
        <v>#N/A</v>
      </c>
    </row>
    <row r="235" spans="5:8" x14ac:dyDescent="0.2">
      <c r="E235">
        <f t="shared" si="11"/>
        <v>0</v>
      </c>
      <c r="F235" s="1" t="e">
        <f t="shared" si="12"/>
        <v>#DIV/0!</v>
      </c>
      <c r="G235" t="e">
        <f>VLOOKUP(B235,Nodes!$A$2:$B$254,2,FALSE)</f>
        <v>#N/A</v>
      </c>
      <c r="H235" t="e">
        <f>VLOOKUP(C235,Nodes!$A$2:$B$254,2,FALSE)</f>
        <v>#N/A</v>
      </c>
    </row>
    <row r="236" spans="5:8" x14ac:dyDescent="0.2">
      <c r="E236">
        <f t="shared" si="11"/>
        <v>0</v>
      </c>
      <c r="F236" s="1" t="e">
        <f t="shared" si="12"/>
        <v>#DIV/0!</v>
      </c>
      <c r="G236" t="e">
        <f>VLOOKUP(B236,Nodes!$A$2:$B$254,2,FALSE)</f>
        <v>#N/A</v>
      </c>
      <c r="H236" t="e">
        <f>VLOOKUP(C236,Nodes!$A$2:$B$254,2,FALSE)</f>
        <v>#N/A</v>
      </c>
    </row>
    <row r="237" spans="5:8" x14ac:dyDescent="0.2">
      <c r="E237">
        <f t="shared" si="11"/>
        <v>0</v>
      </c>
      <c r="F237" s="1" t="e">
        <f t="shared" si="12"/>
        <v>#DIV/0!</v>
      </c>
      <c r="G237" t="e">
        <f>VLOOKUP(B237,Nodes!$A$2:$B$254,2,FALSE)</f>
        <v>#N/A</v>
      </c>
      <c r="H237" t="e">
        <f>VLOOKUP(C237,Nodes!$A$2:$B$254,2,FALSE)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3FE9-3368-BD46-8518-AB90F7932444}">
  <dimension ref="A1:D41"/>
  <sheetViews>
    <sheetView topLeftCell="A7" workbookViewId="0">
      <selection activeCell="G30" sqref="G30"/>
    </sheetView>
  </sheetViews>
  <sheetFormatPr baseColWidth="10" defaultRowHeight="16" x14ac:dyDescent="0.2"/>
  <sheetData>
    <row r="1" spans="1:3" x14ac:dyDescent="0.2">
      <c r="A1" t="s">
        <v>33</v>
      </c>
      <c r="B1" t="s">
        <v>34</v>
      </c>
      <c r="C1" t="s">
        <v>87</v>
      </c>
    </row>
    <row r="2" spans="1:3" x14ac:dyDescent="0.2">
      <c r="A2" t="s">
        <v>12</v>
      </c>
      <c r="B2">
        <v>0</v>
      </c>
      <c r="C2" t="s">
        <v>59</v>
      </c>
    </row>
    <row r="3" spans="1:3" x14ac:dyDescent="0.2">
      <c r="A3" t="s">
        <v>16</v>
      </c>
      <c r="B3">
        <v>1</v>
      </c>
      <c r="C3" t="s">
        <v>60</v>
      </c>
    </row>
    <row r="4" spans="1:3" x14ac:dyDescent="0.2">
      <c r="A4" t="s">
        <v>15</v>
      </c>
      <c r="B4">
        <v>2</v>
      </c>
      <c r="C4" t="s">
        <v>58</v>
      </c>
    </row>
    <row r="5" spans="1:3" x14ac:dyDescent="0.2">
      <c r="A5" t="s">
        <v>14</v>
      </c>
      <c r="B5">
        <v>3</v>
      </c>
      <c r="C5" t="s">
        <v>57</v>
      </c>
    </row>
    <row r="6" spans="1:3" x14ac:dyDescent="0.2">
      <c r="A6" t="s">
        <v>13</v>
      </c>
      <c r="B6">
        <v>4</v>
      </c>
      <c r="C6" t="s">
        <v>61</v>
      </c>
    </row>
    <row r="7" spans="1:3" x14ac:dyDescent="0.2">
      <c r="A7" t="s">
        <v>29</v>
      </c>
      <c r="B7">
        <v>5</v>
      </c>
      <c r="C7" t="s">
        <v>60</v>
      </c>
    </row>
    <row r="8" spans="1:3" x14ac:dyDescent="0.2">
      <c r="A8" t="s">
        <v>30</v>
      </c>
      <c r="B8">
        <v>6</v>
      </c>
      <c r="C8" t="s">
        <v>60</v>
      </c>
    </row>
    <row r="9" spans="1:3" x14ac:dyDescent="0.2">
      <c r="A9" t="s">
        <v>31</v>
      </c>
      <c r="B9">
        <v>7</v>
      </c>
      <c r="C9" t="s">
        <v>60</v>
      </c>
    </row>
    <row r="10" spans="1:3" x14ac:dyDescent="0.2">
      <c r="A10" t="s">
        <v>32</v>
      </c>
      <c r="B10">
        <v>8</v>
      </c>
      <c r="C10" t="s">
        <v>60</v>
      </c>
    </row>
    <row r="11" spans="1:3" x14ac:dyDescent="0.2">
      <c r="A11" t="s">
        <v>35</v>
      </c>
      <c r="B11">
        <v>9</v>
      </c>
      <c r="C11" t="s">
        <v>58</v>
      </c>
    </row>
    <row r="12" spans="1:3" x14ac:dyDescent="0.2">
      <c r="A12" t="s">
        <v>36</v>
      </c>
      <c r="B12">
        <v>10</v>
      </c>
      <c r="C12" t="s">
        <v>58</v>
      </c>
    </row>
    <row r="13" spans="1:3" x14ac:dyDescent="0.2">
      <c r="A13" t="s">
        <v>37</v>
      </c>
      <c r="B13">
        <v>11</v>
      </c>
      <c r="C13" t="s">
        <v>58</v>
      </c>
    </row>
    <row r="14" spans="1:3" x14ac:dyDescent="0.2">
      <c r="A14" t="s">
        <v>38</v>
      </c>
      <c r="B14">
        <v>12</v>
      </c>
      <c r="C14" t="s">
        <v>58</v>
      </c>
    </row>
    <row r="15" spans="1:3" x14ac:dyDescent="0.2">
      <c r="A15" t="s">
        <v>39</v>
      </c>
      <c r="B15">
        <v>13</v>
      </c>
      <c r="C15" t="s">
        <v>58</v>
      </c>
    </row>
    <row r="16" spans="1:3" x14ac:dyDescent="0.2">
      <c r="A16" t="s">
        <v>40</v>
      </c>
      <c r="B16">
        <v>14</v>
      </c>
      <c r="C16" t="s">
        <v>58</v>
      </c>
    </row>
    <row r="17" spans="1:3" x14ac:dyDescent="0.2">
      <c r="A17" t="s">
        <v>41</v>
      </c>
      <c r="B17">
        <v>15</v>
      </c>
      <c r="C17" t="s">
        <v>58</v>
      </c>
    </row>
    <row r="18" spans="1:3" x14ac:dyDescent="0.2">
      <c r="A18" t="s">
        <v>42</v>
      </c>
      <c r="B18">
        <v>16</v>
      </c>
      <c r="C18" t="s">
        <v>58</v>
      </c>
    </row>
    <row r="19" spans="1:3" x14ac:dyDescent="0.2">
      <c r="A19" t="s">
        <v>49</v>
      </c>
      <c r="B19">
        <v>17</v>
      </c>
      <c r="C19" t="s">
        <v>58</v>
      </c>
    </row>
    <row r="20" spans="1:3" x14ac:dyDescent="0.2">
      <c r="A20" t="s">
        <v>48</v>
      </c>
      <c r="B20">
        <v>18</v>
      </c>
      <c r="C20" t="s">
        <v>57</v>
      </c>
    </row>
    <row r="21" spans="1:3" x14ac:dyDescent="0.2">
      <c r="A21" t="s">
        <v>50</v>
      </c>
      <c r="B21">
        <v>19</v>
      </c>
      <c r="C21" t="s">
        <v>57</v>
      </c>
    </row>
    <row r="22" spans="1:3" x14ac:dyDescent="0.2">
      <c r="A22" t="s">
        <v>51</v>
      </c>
      <c r="B22">
        <v>20</v>
      </c>
      <c r="C22" t="s">
        <v>57</v>
      </c>
    </row>
    <row r="23" spans="1:3" x14ac:dyDescent="0.2">
      <c r="A23" t="s">
        <v>52</v>
      </c>
      <c r="B23">
        <v>21</v>
      </c>
      <c r="C23" t="s">
        <v>57</v>
      </c>
    </row>
    <row r="24" spans="1:3" x14ac:dyDescent="0.2">
      <c r="A24" t="s">
        <v>53</v>
      </c>
      <c r="B24">
        <v>22</v>
      </c>
      <c r="C24" t="s">
        <v>61</v>
      </c>
    </row>
    <row r="25" spans="1:3" x14ac:dyDescent="0.2">
      <c r="A25" t="s">
        <v>54</v>
      </c>
      <c r="B25">
        <v>23</v>
      </c>
      <c r="C25" t="s">
        <v>61</v>
      </c>
    </row>
    <row r="26" spans="1:3" x14ac:dyDescent="0.2">
      <c r="A26" s="2" t="s">
        <v>72</v>
      </c>
      <c r="B26">
        <v>24</v>
      </c>
      <c r="C26" t="s">
        <v>59</v>
      </c>
    </row>
    <row r="27" spans="1:3" x14ac:dyDescent="0.2">
      <c r="A27" s="2" t="s">
        <v>73</v>
      </c>
      <c r="B27">
        <v>25</v>
      </c>
      <c r="C27" t="s">
        <v>59</v>
      </c>
    </row>
    <row r="28" spans="1:3" x14ac:dyDescent="0.2">
      <c r="A28" t="s">
        <v>78</v>
      </c>
      <c r="B28">
        <v>26</v>
      </c>
      <c r="C28" t="s">
        <v>59</v>
      </c>
    </row>
    <row r="29" spans="1:3" x14ac:dyDescent="0.2">
      <c r="A29" s="2" t="s">
        <v>74</v>
      </c>
      <c r="B29">
        <v>27</v>
      </c>
      <c r="C29" t="s">
        <v>59</v>
      </c>
    </row>
    <row r="30" spans="1:3" x14ac:dyDescent="0.2">
      <c r="A30" s="2" t="s">
        <v>75</v>
      </c>
      <c r="B30">
        <v>28</v>
      </c>
      <c r="C30" t="s">
        <v>59</v>
      </c>
    </row>
    <row r="31" spans="1:3" x14ac:dyDescent="0.2">
      <c r="A31" s="2" t="s">
        <v>76</v>
      </c>
      <c r="B31">
        <v>29</v>
      </c>
      <c r="C31" t="s">
        <v>59</v>
      </c>
    </row>
    <row r="32" spans="1:3" x14ac:dyDescent="0.2">
      <c r="A32" s="2" t="s">
        <v>77</v>
      </c>
      <c r="B32">
        <v>30</v>
      </c>
      <c r="C32" t="s">
        <v>59</v>
      </c>
    </row>
    <row r="33" spans="1:4" x14ac:dyDescent="0.2">
      <c r="A33" t="s">
        <v>79</v>
      </c>
      <c r="B33">
        <v>31</v>
      </c>
      <c r="C33" t="s">
        <v>59</v>
      </c>
    </row>
    <row r="34" spans="1:4" x14ac:dyDescent="0.2">
      <c r="A34" t="s">
        <v>80</v>
      </c>
      <c r="B34">
        <v>32</v>
      </c>
      <c r="C34" t="s">
        <v>59</v>
      </c>
      <c r="D34" t="e">
        <f t="shared" ref="D34:D40" si="0">LEFT(A34,LEN(A34)-LEN(" (Unit : Terajoule)"))</f>
        <v>#VALUE!</v>
      </c>
    </row>
    <row r="35" spans="1:4" x14ac:dyDescent="0.2">
      <c r="A35" t="s">
        <v>81</v>
      </c>
      <c r="B35">
        <v>33</v>
      </c>
      <c r="C35" t="s">
        <v>59</v>
      </c>
      <c r="D35" t="str">
        <f t="shared" si="0"/>
        <v>Industria</v>
      </c>
    </row>
    <row r="36" spans="1:4" x14ac:dyDescent="0.2">
      <c r="A36" t="s">
        <v>89</v>
      </c>
      <c r="B36">
        <v>34</v>
      </c>
      <c r="C36" t="s">
        <v>59</v>
      </c>
      <c r="D36" t="e">
        <f t="shared" si="0"/>
        <v>#VALUE!</v>
      </c>
    </row>
    <row r="37" spans="1:4" x14ac:dyDescent="0.2">
      <c r="A37" t="s">
        <v>90</v>
      </c>
      <c r="B37">
        <v>35</v>
      </c>
      <c r="C37" t="s">
        <v>59</v>
      </c>
      <c r="D37" t="e">
        <f t="shared" si="0"/>
        <v>#VALUE!</v>
      </c>
    </row>
    <row r="38" spans="1:4" x14ac:dyDescent="0.2">
      <c r="A38" t="s">
        <v>101</v>
      </c>
      <c r="B38">
        <v>36</v>
      </c>
      <c r="C38" t="s">
        <v>59</v>
      </c>
      <c r="D38" t="e">
        <f>LEFT(A38,LEN(A38)-LEN(" (Unit : Terajoule)"))</f>
        <v>#VALUE!</v>
      </c>
    </row>
    <row r="39" spans="1:4" x14ac:dyDescent="0.2">
      <c r="A39" t="s">
        <v>102</v>
      </c>
      <c r="B39">
        <v>37</v>
      </c>
      <c r="C39" t="s">
        <v>59</v>
      </c>
      <c r="D39" t="e">
        <f t="shared" si="0"/>
        <v>#VALUE!</v>
      </c>
    </row>
    <row r="40" spans="1:4" x14ac:dyDescent="0.2">
      <c r="A40" t="s">
        <v>103</v>
      </c>
      <c r="B40">
        <v>38</v>
      </c>
      <c r="C40" t="s">
        <v>59</v>
      </c>
      <c r="D40" t="e">
        <f t="shared" si="0"/>
        <v>#VALUE!</v>
      </c>
    </row>
    <row r="41" spans="1:4" x14ac:dyDescent="0.2">
      <c r="A41" t="s">
        <v>104</v>
      </c>
      <c r="B41">
        <v>39</v>
      </c>
      <c r="C4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1344-51C6-F742-9A78-9019EF40ADE1}">
  <dimension ref="A1:G25"/>
  <sheetViews>
    <sheetView workbookViewId="0">
      <selection activeCell="C2" sqref="C2"/>
    </sheetView>
  </sheetViews>
  <sheetFormatPr baseColWidth="10" defaultRowHeight="16" x14ac:dyDescent="0.2"/>
  <sheetData>
    <row r="1" spans="1:7" x14ac:dyDescent="0.2">
      <c r="B1" t="s">
        <v>88</v>
      </c>
      <c r="C1" t="s">
        <v>100</v>
      </c>
    </row>
    <row r="2" spans="1:7" x14ac:dyDescent="0.2">
      <c r="A2" t="s">
        <v>89</v>
      </c>
      <c r="B2">
        <v>33963</v>
      </c>
      <c r="C2">
        <f>B2*3.6</f>
        <v>122266.8</v>
      </c>
    </row>
    <row r="3" spans="1:7" x14ac:dyDescent="0.2">
      <c r="A3" t="s">
        <v>90</v>
      </c>
      <c r="B3" s="3">
        <v>10134</v>
      </c>
      <c r="C3">
        <f>B3*3.6</f>
        <v>36482.400000000001</v>
      </c>
    </row>
    <row r="8" spans="1:7" x14ac:dyDescent="0.2">
      <c r="A8" t="s">
        <v>90</v>
      </c>
    </row>
    <row r="9" spans="1:7" x14ac:dyDescent="0.2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</row>
    <row r="10" spans="1:7" x14ac:dyDescent="0.2">
      <c r="A10">
        <v>2021</v>
      </c>
      <c r="B10" t="s">
        <v>97</v>
      </c>
      <c r="C10">
        <v>2898</v>
      </c>
      <c r="D10">
        <v>2838</v>
      </c>
      <c r="E10">
        <v>3</v>
      </c>
      <c r="F10">
        <v>5739</v>
      </c>
    </row>
    <row r="11" spans="1:7" x14ac:dyDescent="0.2">
      <c r="A11">
        <v>2021</v>
      </c>
      <c r="B11" t="s">
        <v>98</v>
      </c>
      <c r="C11">
        <v>2281</v>
      </c>
      <c r="D11">
        <v>2694</v>
      </c>
      <c r="E11">
        <v>3</v>
      </c>
      <c r="F11">
        <v>4978</v>
      </c>
    </row>
    <row r="12" spans="1:7" x14ac:dyDescent="0.2">
      <c r="C12">
        <f>SUM(C10:C11)</f>
        <v>5179</v>
      </c>
      <c r="D12">
        <f t="shared" ref="D12:F12" si="0">SUM(D10:D11)</f>
        <v>5532</v>
      </c>
      <c r="E12">
        <f t="shared" si="0"/>
        <v>6</v>
      </c>
      <c r="F12">
        <f t="shared" si="0"/>
        <v>10717</v>
      </c>
      <c r="G12">
        <v>10717</v>
      </c>
    </row>
    <row r="13" spans="1:7" x14ac:dyDescent="0.2">
      <c r="C13">
        <f>C12/$G$12</f>
        <v>0.48325090976952506</v>
      </c>
      <c r="D13">
        <f t="shared" ref="D13:F13" si="1">D12/$G$12</f>
        <v>0.51618923206121115</v>
      </c>
      <c r="E13">
        <f t="shared" si="1"/>
        <v>5.5985816926378646E-4</v>
      </c>
      <c r="F13">
        <f t="shared" si="1"/>
        <v>1</v>
      </c>
    </row>
    <row r="14" spans="1:7" x14ac:dyDescent="0.2">
      <c r="B14" t="s">
        <v>99</v>
      </c>
      <c r="C14">
        <f>C13*$C$3</f>
        <v>17630.152990575723</v>
      </c>
      <c r="D14">
        <f t="shared" ref="D14:F14" si="2">D13*$C$3</f>
        <v>18831.822039749932</v>
      </c>
      <c r="E14">
        <f t="shared" si="2"/>
        <v>20.424969674349164</v>
      </c>
      <c r="F14">
        <f t="shared" si="2"/>
        <v>36482.400000000001</v>
      </c>
    </row>
    <row r="17" spans="1:5" x14ac:dyDescent="0.2">
      <c r="C17">
        <v>17630.152990575723</v>
      </c>
      <c r="D17">
        <v>18831.822039749932</v>
      </c>
      <c r="E17">
        <v>20.424969674349164</v>
      </c>
    </row>
    <row r="21" spans="1:5" x14ac:dyDescent="0.2">
      <c r="A21" t="s">
        <v>89</v>
      </c>
    </row>
    <row r="22" spans="1:5" x14ac:dyDescent="0.2">
      <c r="A22" s="2" t="s">
        <v>101</v>
      </c>
      <c r="B22">
        <v>0.48</v>
      </c>
      <c r="C22">
        <f>B22*$C$2</f>
        <v>58688.063999999998</v>
      </c>
    </row>
    <row r="23" spans="1:5" x14ac:dyDescent="0.2">
      <c r="A23" s="2" t="s">
        <v>102</v>
      </c>
      <c r="B23">
        <v>0.15</v>
      </c>
      <c r="C23">
        <f t="shared" ref="C23:C25" si="3">B23*$C$2</f>
        <v>18340.02</v>
      </c>
    </row>
    <row r="24" spans="1:5" x14ac:dyDescent="0.2">
      <c r="A24" s="2" t="s">
        <v>103</v>
      </c>
      <c r="B24">
        <v>0.01</v>
      </c>
      <c r="C24">
        <f t="shared" si="3"/>
        <v>1222.6680000000001</v>
      </c>
    </row>
    <row r="25" spans="1:5" x14ac:dyDescent="0.2">
      <c r="A25" s="2" t="s">
        <v>104</v>
      </c>
      <c r="B25">
        <v>0.36</v>
      </c>
      <c r="C25">
        <f t="shared" si="3"/>
        <v>44016.048000000003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75B4-4DA1-264F-B15D-E4625DE27BB2}">
  <dimension ref="A1:F221"/>
  <sheetViews>
    <sheetView tabSelected="1" workbookViewId="0">
      <selection activeCell="C138" sqref="C138"/>
    </sheetView>
  </sheetViews>
  <sheetFormatPr baseColWidth="10" defaultRowHeight="16" x14ac:dyDescent="0.2"/>
  <sheetData>
    <row r="1" spans="1:6" x14ac:dyDescent="0.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x14ac:dyDescent="0.2">
      <c r="A2">
        <f>Flows!G2</f>
        <v>0</v>
      </c>
      <c r="B2">
        <f>Flows!H2</f>
        <v>1</v>
      </c>
      <c r="C2">
        <f>Flows!D2</f>
        <v>46675</v>
      </c>
      <c r="D2" s="1">
        <f>Flows!F2</f>
        <v>0.29336895034569455</v>
      </c>
      <c r="E2" t="str" cm="1">
        <f t="array" ref="E2:E41">Nodes!A2:A41</f>
        <v>Electricity</v>
      </c>
      <c r="F2" t="str" cm="1">
        <f t="array" ref="F2:F41">Nodes!C2:C41</f>
        <v>grey</v>
      </c>
    </row>
    <row r="3" spans="1:6" x14ac:dyDescent="0.2">
      <c r="A3">
        <f>Flows!G3</f>
        <v>0</v>
      </c>
      <c r="B3">
        <f>Flows!H3</f>
        <v>2</v>
      </c>
      <c r="C3">
        <f>Flows!D3</f>
        <v>102171</v>
      </c>
      <c r="D3" s="1">
        <f>Flows!F3</f>
        <v>0.64218101822752982</v>
      </c>
      <c r="E3" t="str">
        <v>Residential</v>
      </c>
      <c r="F3" t="str">
        <v>green</v>
      </c>
    </row>
    <row r="4" spans="1:6" x14ac:dyDescent="0.2">
      <c r="A4">
        <f>Flows!G4</f>
        <v>0</v>
      </c>
      <c r="B4">
        <f>Flows!H4</f>
        <v>3</v>
      </c>
      <c r="C4">
        <f>Flows!D4</f>
        <v>7383</v>
      </c>
      <c r="D4" s="1">
        <f>Flows!F4</f>
        <v>4.6404776869893152E-2</v>
      </c>
      <c r="E4" t="str">
        <v>Commercial</v>
      </c>
      <c r="F4" t="str">
        <v>blue</v>
      </c>
    </row>
    <row r="5" spans="1:6" x14ac:dyDescent="0.2">
      <c r="A5">
        <f>Flows!G5</f>
        <v>0</v>
      </c>
      <c r="B5">
        <f>Flows!H5</f>
        <v>4</v>
      </c>
      <c r="C5">
        <f>Flows!D5</f>
        <v>2871</v>
      </c>
      <c r="D5" s="1">
        <f>Flows!F5</f>
        <v>1.8045254556882464E-2</v>
      </c>
      <c r="E5" t="str">
        <v>Industrial</v>
      </c>
      <c r="F5" t="str">
        <v>red</v>
      </c>
    </row>
    <row r="6" spans="1:6" x14ac:dyDescent="0.2">
      <c r="A6">
        <f>Flows!G6</f>
        <v>1</v>
      </c>
      <c r="B6">
        <f>Flows!H6</f>
        <v>5</v>
      </c>
      <c r="C6">
        <f>Flows!D6</f>
        <v>11825</v>
      </c>
      <c r="D6" s="1">
        <f>Flows!F6</f>
        <v>0.2533421887051161</v>
      </c>
      <c r="E6" t="str">
        <v>Transport</v>
      </c>
      <c r="F6" t="str">
        <v>magenta</v>
      </c>
    </row>
    <row r="7" spans="1:6" x14ac:dyDescent="0.2">
      <c r="A7">
        <f>Flows!G7</f>
        <v>1</v>
      </c>
      <c r="B7">
        <f>Flows!H7</f>
        <v>6</v>
      </c>
      <c r="C7">
        <f>Flows!D7</f>
        <v>24126</v>
      </c>
      <c r="D7" s="1">
        <f>Flows!F7</f>
        <v>0.51688233781815063</v>
      </c>
      <c r="E7" t="str">
        <v>Public Housing</v>
      </c>
      <c r="F7" t="str">
        <v>green</v>
      </c>
    </row>
    <row r="8" spans="1:6" x14ac:dyDescent="0.2">
      <c r="A8">
        <f>Flows!G8</f>
        <v>1</v>
      </c>
      <c r="B8">
        <f>Flows!H8</f>
        <v>7</v>
      </c>
      <c r="C8">
        <f>Flows!D8</f>
        <v>6568</v>
      </c>
      <c r="D8" s="1">
        <f>Flows!F8</f>
        <v>0.14071471420001713</v>
      </c>
      <c r="E8" t="str">
        <v>Private Housing</v>
      </c>
      <c r="F8" t="str">
        <v>green</v>
      </c>
    </row>
    <row r="9" spans="1:6" x14ac:dyDescent="0.2">
      <c r="A9">
        <f>Flows!G9</f>
        <v>1</v>
      </c>
      <c r="B9">
        <f>Flows!H9</f>
        <v>8</v>
      </c>
      <c r="C9">
        <f>Flows!D9</f>
        <v>4157</v>
      </c>
      <c r="D9" s="1">
        <f>Flows!F9</f>
        <v>8.9060759276716084E-2</v>
      </c>
      <c r="E9" t="str">
        <v>Subsidized Flats</v>
      </c>
      <c r="F9" t="str">
        <v>green</v>
      </c>
    </row>
    <row r="10" spans="1:6" x14ac:dyDescent="0.2">
      <c r="A10">
        <f>Flows!G10</f>
        <v>2</v>
      </c>
      <c r="B10">
        <f>Flows!H10</f>
        <v>9</v>
      </c>
      <c r="C10">
        <f>Flows!D10</f>
        <v>8026</v>
      </c>
      <c r="D10" s="1">
        <f>Flows!F10</f>
        <v>7.855534892825683E-2</v>
      </c>
      <c r="E10" t="str">
        <v>Other Housing</v>
      </c>
      <c r="F10" t="str">
        <v>green</v>
      </c>
    </row>
    <row r="11" spans="1:6" x14ac:dyDescent="0.2">
      <c r="A11">
        <f>Flows!G11</f>
        <v>2</v>
      </c>
      <c r="B11">
        <f>Flows!H11</f>
        <v>10</v>
      </c>
      <c r="C11">
        <f>Flows!D11</f>
        <v>15082</v>
      </c>
      <c r="D11" s="1">
        <f>Flows!F11</f>
        <v>0.14761671723597924</v>
      </c>
      <c r="E11" t="str">
        <v>Restaurant</v>
      </c>
      <c r="F11" t="str">
        <v>blue</v>
      </c>
    </row>
    <row r="12" spans="1:6" x14ac:dyDescent="0.2">
      <c r="A12">
        <f>Flows!G12</f>
        <v>2</v>
      </c>
      <c r="B12">
        <f>Flows!H12</f>
        <v>11</v>
      </c>
      <c r="C12">
        <f>Flows!D12</f>
        <v>16234</v>
      </c>
      <c r="D12" s="1">
        <f>Flows!F12</f>
        <v>0.15889204267397475</v>
      </c>
      <c r="E12" t="str">
        <v>Retail</v>
      </c>
      <c r="F12" t="str">
        <v>blue</v>
      </c>
    </row>
    <row r="13" spans="1:6" x14ac:dyDescent="0.2">
      <c r="A13">
        <f>Flows!G13</f>
        <v>2</v>
      </c>
      <c r="B13">
        <f>Flows!H13</f>
        <v>12</v>
      </c>
      <c r="C13">
        <f>Flows!D13</f>
        <v>4531</v>
      </c>
      <c r="D13" s="1">
        <f>Flows!F13</f>
        <v>4.4347655867671525E-2</v>
      </c>
      <c r="E13" t="str">
        <v>Office</v>
      </c>
      <c r="F13" t="str">
        <v>blue</v>
      </c>
    </row>
    <row r="14" spans="1:6" x14ac:dyDescent="0.2">
      <c r="A14">
        <f>Flows!G14</f>
        <v>2</v>
      </c>
      <c r="B14">
        <f>Flows!H14</f>
        <v>13</v>
      </c>
      <c r="C14">
        <f>Flows!D14</f>
        <v>5211</v>
      </c>
      <c r="D14" s="1">
        <f>Flows!F14</f>
        <v>5.1003229910932757E-2</v>
      </c>
      <c r="E14" t="str">
        <v>Accommodation</v>
      </c>
      <c r="F14" t="str">
        <v>blue</v>
      </c>
    </row>
    <row r="15" spans="1:6" x14ac:dyDescent="0.2">
      <c r="A15">
        <f>Flows!G15</f>
        <v>2</v>
      </c>
      <c r="B15">
        <f>Flows!H15</f>
        <v>14</v>
      </c>
      <c r="C15">
        <f>Flows!D15</f>
        <v>4394</v>
      </c>
      <c r="D15" s="1">
        <f>Flows!F15</f>
        <v>4.3006753450132135E-2</v>
      </c>
      <c r="E15" t="str">
        <v>Human Health</v>
      </c>
      <c r="F15" t="str">
        <v>blue</v>
      </c>
    </row>
    <row r="16" spans="1:6" x14ac:dyDescent="0.2">
      <c r="A16">
        <f>Flows!G16</f>
        <v>2</v>
      </c>
      <c r="B16">
        <f>Flows!H16</f>
        <v>15</v>
      </c>
      <c r="C16">
        <f>Flows!D16</f>
        <v>5300</v>
      </c>
      <c r="D16" s="1">
        <f>Flows!F16</f>
        <v>5.1874327101889009E-2</v>
      </c>
      <c r="E16" t="str">
        <v>Education</v>
      </c>
      <c r="F16" t="str">
        <v>blue</v>
      </c>
    </row>
    <row r="17" spans="1:6" x14ac:dyDescent="0.2">
      <c r="A17">
        <f>Flows!G17</f>
        <v>2</v>
      </c>
      <c r="B17">
        <f>Flows!H17</f>
        <v>16</v>
      </c>
      <c r="C17">
        <f>Flows!D17</f>
        <v>43392</v>
      </c>
      <c r="D17" s="1">
        <f>Flows!F17</f>
        <v>0.42470392483116376</v>
      </c>
      <c r="E17" t="str">
        <v>Data Centre</v>
      </c>
      <c r="F17" t="str">
        <v>blue</v>
      </c>
    </row>
    <row r="18" spans="1:6" x14ac:dyDescent="0.2">
      <c r="A18">
        <f>Flows!G18</f>
        <v>3</v>
      </c>
      <c r="B18">
        <f>Flows!H18</f>
        <v>17</v>
      </c>
      <c r="C18">
        <f>Flows!D18</f>
        <v>120</v>
      </c>
      <c r="D18" s="1">
        <f>Flows!F18</f>
        <v>1.6255757247358438E-2</v>
      </c>
      <c r="E18" t="str">
        <v>Other Commercial</v>
      </c>
      <c r="F18" t="str">
        <v>blue</v>
      </c>
    </row>
    <row r="19" spans="1:6" x14ac:dyDescent="0.2">
      <c r="A19">
        <f>Flows!G19</f>
        <v>3</v>
      </c>
      <c r="B19">
        <f>Flows!H19</f>
        <v>18</v>
      </c>
      <c r="C19">
        <f>Flows!D19</f>
        <v>2653</v>
      </c>
      <c r="D19" s="1">
        <f>Flows!F19</f>
        <v>0.35938769981034951</v>
      </c>
      <c r="E19" t="str">
        <v>Textile &amp; Apparel</v>
      </c>
      <c r="F19" t="str">
        <v>blue</v>
      </c>
    </row>
    <row r="20" spans="1:6" x14ac:dyDescent="0.2">
      <c r="A20">
        <f>Flows!G20</f>
        <v>3</v>
      </c>
      <c r="B20">
        <f>Flows!H20</f>
        <v>19</v>
      </c>
      <c r="C20">
        <f>Flows!D20</f>
        <v>1962</v>
      </c>
      <c r="D20" s="1">
        <f>Flows!F20</f>
        <v>0.26578163099431046</v>
      </c>
      <c r="E20" t="str">
        <v>Non-manufacturing</v>
      </c>
      <c r="F20" t="str">
        <v>red</v>
      </c>
    </row>
    <row r="21" spans="1:6" x14ac:dyDescent="0.2">
      <c r="A21">
        <f>Flows!G21</f>
        <v>3</v>
      </c>
      <c r="B21">
        <f>Flows!H21</f>
        <v>20</v>
      </c>
      <c r="C21">
        <f>Flows!D21</f>
        <v>1121</v>
      </c>
      <c r="D21" s="1">
        <f>Flows!F21</f>
        <v>0.15185586561907341</v>
      </c>
      <c r="E21" t="str">
        <v>Food &amp; Beverage</v>
      </c>
      <c r="F21" t="str">
        <v>red</v>
      </c>
    </row>
    <row r="22" spans="1:6" x14ac:dyDescent="0.2">
      <c r="A22">
        <f>Flows!G22</f>
        <v>3</v>
      </c>
      <c r="B22">
        <f>Flows!H22</f>
        <v>21</v>
      </c>
      <c r="C22">
        <f>Flows!D22</f>
        <v>1526</v>
      </c>
      <c r="D22" s="1">
        <f>Flows!F22</f>
        <v>0.20671904632890817</v>
      </c>
      <c r="E22" t="str">
        <v>Metal &amp; Machinery</v>
      </c>
      <c r="F22" t="str">
        <v>red</v>
      </c>
    </row>
    <row r="23" spans="1:6" x14ac:dyDescent="0.2">
      <c r="A23">
        <f>Flows!G23</f>
        <v>4</v>
      </c>
      <c r="B23">
        <f>Flows!H23</f>
        <v>22</v>
      </c>
      <c r="C23">
        <f>Flows!D23</f>
        <v>2726</v>
      </c>
      <c r="D23" s="1">
        <f>Flows!F23</f>
        <v>0.9494949494949495</v>
      </c>
      <c r="E23" t="str">
        <v>Other Industrial</v>
      </c>
      <c r="F23" t="str">
        <v>red</v>
      </c>
    </row>
    <row r="24" spans="1:6" x14ac:dyDescent="0.2">
      <c r="A24">
        <f>Flows!G24</f>
        <v>4</v>
      </c>
      <c r="B24">
        <f>Flows!H24</f>
        <v>23</v>
      </c>
      <c r="C24">
        <f>Flows!D24</f>
        <v>145</v>
      </c>
      <c r="D24" s="1">
        <f>Flows!F24</f>
        <v>5.0505050505050504E-2</v>
      </c>
      <c r="E24" t="str">
        <v>Rail</v>
      </c>
      <c r="F24" t="str">
        <v>magenta</v>
      </c>
    </row>
    <row r="25" spans="1:6" x14ac:dyDescent="0.2">
      <c r="A25">
        <f>Flows!G25</f>
        <v>5</v>
      </c>
      <c r="B25">
        <f>Flows!H25</f>
        <v>24</v>
      </c>
      <c r="C25">
        <f>Flows!D25</f>
        <v>2027</v>
      </c>
      <c r="D25" s="1">
        <f>Flows!F25</f>
        <v>0.17141649048625793</v>
      </c>
      <c r="E25" t="str">
        <v>Other Transport</v>
      </c>
      <c r="F25" t="str">
        <v>magenta</v>
      </c>
    </row>
    <row r="26" spans="1:6" x14ac:dyDescent="0.2">
      <c r="A26">
        <f>Flows!G26</f>
        <v>5</v>
      </c>
      <c r="B26">
        <f>Flows!H26</f>
        <v>25</v>
      </c>
      <c r="C26">
        <f>Flows!D26</f>
        <v>4307</v>
      </c>
      <c r="D26" s="1">
        <f>Flows!F26</f>
        <v>0.36422832980972514</v>
      </c>
      <c r="E26" t="str">
        <v>Cooking</v>
      </c>
      <c r="F26" t="str">
        <v>grey</v>
      </c>
    </row>
    <row r="27" spans="1:6" x14ac:dyDescent="0.2">
      <c r="A27">
        <f>Flows!G27</f>
        <v>5</v>
      </c>
      <c r="B27">
        <f>Flows!H27</f>
        <v>26</v>
      </c>
      <c r="C27">
        <f>Flows!D27</f>
        <v>2262</v>
      </c>
      <c r="D27" s="1">
        <f>Flows!F27</f>
        <v>0.19128964059196618</v>
      </c>
      <c r="E27" t="str">
        <v>Air Conditioning</v>
      </c>
      <c r="F27" t="str">
        <v>grey</v>
      </c>
    </row>
    <row r="28" spans="1:6" x14ac:dyDescent="0.2">
      <c r="A28">
        <f>Flows!G28</f>
        <v>5</v>
      </c>
      <c r="B28">
        <f>Flows!H28</f>
        <v>27</v>
      </c>
      <c r="C28">
        <f>Flows!D28</f>
        <v>621</v>
      </c>
      <c r="D28" s="1">
        <f>Flows!F28</f>
        <v>5.2515856236786472E-2</v>
      </c>
      <c r="E28" t="str">
        <v>Hot Water &amp; Refrigeration</v>
      </c>
      <c r="F28" t="str">
        <v>grey</v>
      </c>
    </row>
    <row r="29" spans="1:6" x14ac:dyDescent="0.2">
      <c r="A29">
        <f>Flows!G29</f>
        <v>5</v>
      </c>
      <c r="B29">
        <f>Flows!H29</f>
        <v>28</v>
      </c>
      <c r="C29">
        <f>Flows!D29</f>
        <v>1176</v>
      </c>
      <c r="D29" s="1">
        <f>Flows!F29</f>
        <v>9.9450317124735732E-2</v>
      </c>
      <c r="E29" t="str">
        <v>Lighting</v>
      </c>
      <c r="F29" t="str">
        <v>grey</v>
      </c>
    </row>
    <row r="30" spans="1:6" x14ac:dyDescent="0.2">
      <c r="A30">
        <f>Flows!G30</f>
        <v>5</v>
      </c>
      <c r="B30">
        <f>Flows!H30</f>
        <v>29</v>
      </c>
      <c r="C30">
        <f>Flows!D30</f>
        <v>834</v>
      </c>
      <c r="D30" s="1">
        <f>Flows!F30</f>
        <v>7.0528541226215644E-2</v>
      </c>
      <c r="E30" t="str">
        <v>Office Equipment</v>
      </c>
      <c r="F30" t="str">
        <v>grey</v>
      </c>
    </row>
    <row r="31" spans="1:6" x14ac:dyDescent="0.2">
      <c r="A31">
        <f>Flows!G31</f>
        <v>5</v>
      </c>
      <c r="B31">
        <f>Flows!H31</f>
        <v>30</v>
      </c>
      <c r="C31">
        <f>Flows!D31</f>
        <v>598</v>
      </c>
      <c r="D31" s="1">
        <f>Flows!F31</f>
        <v>5.0570824524312899E-2</v>
      </c>
      <c r="E31" t="str">
        <v>Laundry</v>
      </c>
      <c r="F31" t="str">
        <v>grey</v>
      </c>
    </row>
    <row r="32" spans="1:6" x14ac:dyDescent="0.2">
      <c r="A32">
        <f>Flows!G32</f>
        <v>6</v>
      </c>
      <c r="B32">
        <f>Flows!H32</f>
        <v>24</v>
      </c>
      <c r="C32">
        <f>Flows!D32</f>
        <v>4259</v>
      </c>
      <c r="D32" s="1">
        <f>Flows!F32</f>
        <v>0.17653154273397995</v>
      </c>
      <c r="E32" t="str">
        <v>Others</v>
      </c>
      <c r="F32" t="str">
        <v>grey</v>
      </c>
    </row>
    <row r="33" spans="1:6" x14ac:dyDescent="0.2">
      <c r="A33">
        <f>Flows!G33</f>
        <v>6</v>
      </c>
      <c r="B33">
        <f>Flows!H33</f>
        <v>25</v>
      </c>
      <c r="C33">
        <f>Flows!D33</f>
        <v>9257</v>
      </c>
      <c r="D33" s="1">
        <f>Flows!F33</f>
        <v>0.38369394014755864</v>
      </c>
      <c r="E33" t="str">
        <v>Vertical Transport</v>
      </c>
      <c r="F33" t="str">
        <v>grey</v>
      </c>
    </row>
    <row r="34" spans="1:6" x14ac:dyDescent="0.2">
      <c r="A34">
        <f>Flows!G34</f>
        <v>6</v>
      </c>
      <c r="B34">
        <f>Flows!H34</f>
        <v>26</v>
      </c>
      <c r="C34">
        <f>Flows!D34</f>
        <v>4835</v>
      </c>
      <c r="D34" s="1">
        <f>Flows!F34</f>
        <v>0.20040620077924232</v>
      </c>
      <c r="E34" t="str">
        <v>Server Equipment</v>
      </c>
      <c r="F34" t="str">
        <v>grey</v>
      </c>
    </row>
    <row r="35" spans="1:6" x14ac:dyDescent="0.2">
      <c r="A35">
        <f>Flows!G35</f>
        <v>6</v>
      </c>
      <c r="B35">
        <f>Flows!H35</f>
        <v>27</v>
      </c>
      <c r="C35">
        <f>Flows!D35</f>
        <v>1320</v>
      </c>
      <c r="D35" s="1">
        <f>Flows!F35</f>
        <v>5.4712758020392938E-2</v>
      </c>
      <c r="E35" t="str">
        <v>Industrial Process/Equipment</v>
      </c>
      <c r="F35" t="str">
        <v>grey</v>
      </c>
    </row>
    <row r="36" spans="1:6" x14ac:dyDescent="0.2">
      <c r="A36">
        <f>Flows!G36</f>
        <v>6</v>
      </c>
      <c r="B36">
        <f>Flows!H36</f>
        <v>28</v>
      </c>
      <c r="C36">
        <f>Flows!D36</f>
        <v>1788</v>
      </c>
      <c r="D36" s="1">
        <f>Flows!F36</f>
        <v>7.4110917682168612E-2</v>
      </c>
      <c r="E36" t="str">
        <v>CLP</v>
      </c>
      <c r="F36" t="str">
        <v>grey</v>
      </c>
    </row>
    <row r="37" spans="1:6" x14ac:dyDescent="0.2">
      <c r="A37">
        <f>Flows!G37</f>
        <v>6</v>
      </c>
      <c r="B37">
        <f>Flows!H37</f>
        <v>29</v>
      </c>
      <c r="C37">
        <f>Flows!D37</f>
        <v>1545</v>
      </c>
      <c r="D37" s="1">
        <f>Flows!F37</f>
        <v>6.4038796319323549E-2</v>
      </c>
      <c r="E37" t="str">
        <v>HKE</v>
      </c>
      <c r="F37" t="str">
        <v>grey</v>
      </c>
    </row>
    <row r="38" spans="1:6" x14ac:dyDescent="0.2">
      <c r="A38">
        <f>Flows!G38</f>
        <v>6</v>
      </c>
      <c r="B38">
        <f>Flows!H38</f>
        <v>30</v>
      </c>
      <c r="C38">
        <f>Flows!D38</f>
        <v>1122</v>
      </c>
      <c r="D38" s="1">
        <f>Flows!F38</f>
        <v>4.6505844317333997E-2</v>
      </c>
      <c r="E38" t="str">
        <v>Gas</v>
      </c>
      <c r="F38" t="str">
        <v>grey</v>
      </c>
    </row>
    <row r="39" spans="1:6" x14ac:dyDescent="0.2">
      <c r="A39">
        <f>Flows!G39</f>
        <v>7</v>
      </c>
      <c r="B39">
        <f>Flows!H39</f>
        <v>24</v>
      </c>
      <c r="C39">
        <f>Flows!D39</f>
        <v>996</v>
      </c>
      <c r="D39" s="1">
        <f>Flows!F39</f>
        <v>0.15166742804933761</v>
      </c>
      <c r="E39" t="str">
        <v xml:space="preserve">Coal &amp; Oil </v>
      </c>
      <c r="F39" t="str">
        <v>grey</v>
      </c>
    </row>
    <row r="40" spans="1:6" x14ac:dyDescent="0.2">
      <c r="A40">
        <f>Flows!G40</f>
        <v>7</v>
      </c>
      <c r="B40">
        <f>Flows!H40</f>
        <v>25</v>
      </c>
      <c r="C40">
        <f>Flows!D40</f>
        <v>3102</v>
      </c>
      <c r="D40" s="1">
        <f>Flows!F40</f>
        <v>0.47236180904522612</v>
      </c>
      <c r="E40" t="str">
        <v>Renewables</v>
      </c>
      <c r="F40" t="str">
        <v>grey</v>
      </c>
    </row>
    <row r="41" spans="1:6" x14ac:dyDescent="0.2">
      <c r="A41">
        <f>Flows!G41</f>
        <v>7</v>
      </c>
      <c r="B41">
        <f>Flows!H41</f>
        <v>26</v>
      </c>
      <c r="C41">
        <f>Flows!D41</f>
        <v>718</v>
      </c>
      <c r="D41" s="1">
        <f>Flows!F41</f>
        <v>0.10933455154560683</v>
      </c>
      <c r="E41" t="str">
        <v>Nuclear</v>
      </c>
      <c r="F41" t="str">
        <v>grey</v>
      </c>
    </row>
    <row r="42" spans="1:6" x14ac:dyDescent="0.2">
      <c r="A42">
        <f>Flows!G42</f>
        <v>7</v>
      </c>
      <c r="B42">
        <f>Flows!H42</f>
        <v>27</v>
      </c>
      <c r="C42">
        <f>Flows!D42</f>
        <v>349</v>
      </c>
      <c r="D42" s="1">
        <f>Flows!F42</f>
        <v>5.3144510430942593E-2</v>
      </c>
    </row>
    <row r="43" spans="1:6" x14ac:dyDescent="0.2">
      <c r="A43">
        <f>Flows!G43</f>
        <v>7</v>
      </c>
      <c r="B43">
        <f>Flows!H43</f>
        <v>28</v>
      </c>
      <c r="C43">
        <f>Flows!D43</f>
        <v>639</v>
      </c>
      <c r="D43" s="1">
        <f>Flows!F43</f>
        <v>9.7304705344906345E-2</v>
      </c>
    </row>
    <row r="44" spans="1:6" x14ac:dyDescent="0.2">
      <c r="A44">
        <f>Flows!G44</f>
        <v>7</v>
      </c>
      <c r="B44">
        <f>Flows!H44</f>
        <v>29</v>
      </c>
      <c r="C44">
        <f>Flows!D44</f>
        <v>506</v>
      </c>
      <c r="D44" s="1">
        <f>Flows!F44</f>
        <v>7.705192629815745E-2</v>
      </c>
    </row>
    <row r="45" spans="1:6" x14ac:dyDescent="0.2">
      <c r="A45">
        <f>Flows!G45</f>
        <v>7</v>
      </c>
      <c r="B45">
        <f>Flows!H45</f>
        <v>30</v>
      </c>
      <c r="C45">
        <f>Flows!D45</f>
        <v>257</v>
      </c>
      <c r="D45" s="1">
        <f>Flows!F45</f>
        <v>3.9135069285823054E-2</v>
      </c>
    </row>
    <row r="46" spans="1:6" x14ac:dyDescent="0.2">
      <c r="A46">
        <f>Flows!G46</f>
        <v>8</v>
      </c>
      <c r="B46">
        <f>Flows!H46</f>
        <v>24</v>
      </c>
      <c r="C46">
        <f>Flows!D46</f>
        <v>910</v>
      </c>
      <c r="D46" s="1">
        <f>Flows!F46</f>
        <v>0.21896053897978826</v>
      </c>
    </row>
    <row r="47" spans="1:6" x14ac:dyDescent="0.2">
      <c r="A47">
        <f>Flows!G47</f>
        <v>8</v>
      </c>
      <c r="B47">
        <f>Flows!H47</f>
        <v>25</v>
      </c>
      <c r="C47">
        <f>Flows!D47</f>
        <v>1474</v>
      </c>
      <c r="D47" s="1">
        <f>Flows!F47</f>
        <v>0.35466794995187678</v>
      </c>
    </row>
    <row r="48" spans="1:6" x14ac:dyDescent="0.2">
      <c r="A48">
        <f>Flows!G48</f>
        <v>8</v>
      </c>
      <c r="B48">
        <f>Flows!H48</f>
        <v>26</v>
      </c>
      <c r="C48">
        <f>Flows!D48</f>
        <v>871</v>
      </c>
      <c r="D48" s="1">
        <f>Flows!F48</f>
        <v>0.20957651588065448</v>
      </c>
    </row>
    <row r="49" spans="1:4" x14ac:dyDescent="0.2">
      <c r="A49">
        <f>Flows!G49</f>
        <v>8</v>
      </c>
      <c r="B49">
        <f>Flows!H49</f>
        <v>27</v>
      </c>
      <c r="C49">
        <f>Flows!D49</f>
        <v>211</v>
      </c>
      <c r="D49" s="1">
        <f>Flows!F49</f>
        <v>5.0769971126082773E-2</v>
      </c>
    </row>
    <row r="50" spans="1:4" x14ac:dyDescent="0.2">
      <c r="A50">
        <f>Flows!G50</f>
        <v>8</v>
      </c>
      <c r="B50">
        <f>Flows!H50</f>
        <v>28</v>
      </c>
      <c r="C50">
        <f>Flows!D50</f>
        <v>215</v>
      </c>
      <c r="D50" s="1">
        <f>Flows!F50</f>
        <v>5.1732435033686235E-2</v>
      </c>
    </row>
    <row r="51" spans="1:4" x14ac:dyDescent="0.2">
      <c r="A51">
        <f>Flows!G51</f>
        <v>8</v>
      </c>
      <c r="B51">
        <f>Flows!H51</f>
        <v>29</v>
      </c>
      <c r="C51">
        <f>Flows!D51</f>
        <v>171</v>
      </c>
      <c r="D51" s="1">
        <f>Flows!F51</f>
        <v>4.1145332050048125E-2</v>
      </c>
    </row>
    <row r="52" spans="1:4" x14ac:dyDescent="0.2">
      <c r="A52">
        <f>Flows!G52</f>
        <v>8</v>
      </c>
      <c r="B52">
        <f>Flows!H52</f>
        <v>30</v>
      </c>
      <c r="C52">
        <f>Flows!D52</f>
        <v>304</v>
      </c>
      <c r="D52" s="1">
        <f>Flows!F52</f>
        <v>7.3147256977863326E-2</v>
      </c>
    </row>
    <row r="53" spans="1:4" x14ac:dyDescent="0.2">
      <c r="A53">
        <f>Flows!G53</f>
        <v>9</v>
      </c>
      <c r="B53">
        <f>Flows!H53</f>
        <v>24</v>
      </c>
      <c r="C53">
        <f>Flows!D53</f>
        <v>3618</v>
      </c>
      <c r="D53" s="1">
        <f>Flows!F53</f>
        <v>0.45078494891602294</v>
      </c>
    </row>
    <row r="54" spans="1:4" x14ac:dyDescent="0.2">
      <c r="A54">
        <f>Flows!G54</f>
        <v>9</v>
      </c>
      <c r="B54">
        <f>Flows!H54</f>
        <v>25</v>
      </c>
      <c r="C54">
        <f>Flows!D54</f>
        <v>2723</v>
      </c>
      <c r="D54" s="1">
        <f>Flows!F54</f>
        <v>0.33927236481435336</v>
      </c>
    </row>
    <row r="55" spans="1:4" x14ac:dyDescent="0.2">
      <c r="A55">
        <f>Flows!G55</f>
        <v>9</v>
      </c>
      <c r="B55">
        <f>Flows!H55</f>
        <v>27</v>
      </c>
      <c r="C55">
        <f>Flows!D55</f>
        <v>379</v>
      </c>
      <c r="D55" s="1">
        <f>Flows!F55</f>
        <v>4.7221530027410911E-2</v>
      </c>
    </row>
    <row r="56" spans="1:4" x14ac:dyDescent="0.2">
      <c r="A56">
        <f>Flows!G56</f>
        <v>9</v>
      </c>
      <c r="B56">
        <f>Flows!H56</f>
        <v>26</v>
      </c>
      <c r="C56">
        <f>Flows!D56</f>
        <v>1152</v>
      </c>
      <c r="D56" s="1">
        <f>Flows!F56</f>
        <v>0.14353351607276352</v>
      </c>
    </row>
    <row r="57" spans="1:4" x14ac:dyDescent="0.2">
      <c r="A57">
        <f>Flows!G57</f>
        <v>9</v>
      </c>
      <c r="B57">
        <f>Flows!H57</f>
        <v>31</v>
      </c>
      <c r="C57">
        <f>Flows!D57</f>
        <v>59</v>
      </c>
      <c r="D57" s="1">
        <f>Flows!F57</f>
        <v>7.3511088960877147E-3</v>
      </c>
    </row>
    <row r="58" spans="1:4" x14ac:dyDescent="0.2">
      <c r="A58">
        <f>Flows!G58</f>
        <v>9</v>
      </c>
      <c r="B58">
        <f>Flows!H58</f>
        <v>30</v>
      </c>
      <c r="C58">
        <f>Flows!D58</f>
        <v>95</v>
      </c>
      <c r="D58" s="1">
        <f>Flows!F58</f>
        <v>1.1836531273361576E-2</v>
      </c>
    </row>
    <row r="59" spans="1:4" x14ac:dyDescent="0.2">
      <c r="A59">
        <f>Flows!G59</f>
        <v>10</v>
      </c>
      <c r="B59">
        <f>Flows!H59</f>
        <v>25</v>
      </c>
      <c r="C59">
        <f>Flows!D59</f>
        <v>5197</v>
      </c>
      <c r="D59" s="1">
        <f>Flows!F59</f>
        <v>0.34458294655881183</v>
      </c>
    </row>
    <row r="60" spans="1:4" x14ac:dyDescent="0.2">
      <c r="A60">
        <f>Flows!G60</f>
        <v>10</v>
      </c>
      <c r="B60">
        <f>Flows!H60</f>
        <v>27</v>
      </c>
      <c r="C60">
        <f>Flows!D60</f>
        <v>3850</v>
      </c>
      <c r="D60" s="1">
        <f>Flows!F60</f>
        <v>0.25527118419307782</v>
      </c>
    </row>
    <row r="61" spans="1:4" x14ac:dyDescent="0.2">
      <c r="A61">
        <f>Flows!G61</f>
        <v>10</v>
      </c>
      <c r="B61">
        <f>Flows!H61</f>
        <v>31</v>
      </c>
      <c r="C61">
        <f>Flows!D61</f>
        <v>96</v>
      </c>
      <c r="D61" s="1">
        <f>Flows!F61</f>
        <v>6.3652035539053173E-3</v>
      </c>
    </row>
    <row r="62" spans="1:4" x14ac:dyDescent="0.2">
      <c r="A62">
        <f>Flows!G62</f>
        <v>10</v>
      </c>
      <c r="B62">
        <f>Flows!H62</f>
        <v>30</v>
      </c>
      <c r="C62">
        <f>Flows!D62</f>
        <v>5939</v>
      </c>
      <c r="D62" s="1">
        <f>Flows!F62</f>
        <v>0.393780665694205</v>
      </c>
    </row>
    <row r="63" spans="1:4" x14ac:dyDescent="0.2">
      <c r="A63">
        <f>Flows!G63</f>
        <v>11</v>
      </c>
      <c r="B63">
        <f>Flows!H63</f>
        <v>25</v>
      </c>
      <c r="C63">
        <f>Flows!D63</f>
        <v>7334</v>
      </c>
      <c r="D63" s="1">
        <f>Flows!F63</f>
        <v>0.45176789454231858</v>
      </c>
    </row>
    <row r="64" spans="1:4" x14ac:dyDescent="0.2">
      <c r="A64">
        <f>Flows!G64</f>
        <v>11</v>
      </c>
      <c r="B64">
        <f>Flows!H64</f>
        <v>27</v>
      </c>
      <c r="C64">
        <f>Flows!D64</f>
        <v>3130</v>
      </c>
      <c r="D64" s="1">
        <f>Flows!F64</f>
        <v>0.19280522360478008</v>
      </c>
    </row>
    <row r="65" spans="1:4" x14ac:dyDescent="0.2">
      <c r="A65">
        <f>Flows!G65</f>
        <v>11</v>
      </c>
      <c r="B65">
        <f>Flows!H65</f>
        <v>28</v>
      </c>
      <c r="C65">
        <f>Flows!D65</f>
        <v>3351</v>
      </c>
      <c r="D65" s="1">
        <f>Flows!F65</f>
        <v>0.20641862757176296</v>
      </c>
    </row>
    <row r="66" spans="1:4" x14ac:dyDescent="0.2">
      <c r="A66">
        <f>Flows!G66</f>
        <v>11</v>
      </c>
      <c r="B66">
        <f>Flows!H66</f>
        <v>31</v>
      </c>
      <c r="C66">
        <f>Flows!D66</f>
        <v>1629</v>
      </c>
      <c r="D66" s="1">
        <f>Flows!F66</f>
        <v>0.10034495503264752</v>
      </c>
    </row>
    <row r="67" spans="1:4" x14ac:dyDescent="0.2">
      <c r="A67">
        <f>Flows!G67</f>
        <v>11</v>
      </c>
      <c r="B67">
        <f>Flows!H67</f>
        <v>30</v>
      </c>
      <c r="C67">
        <f>Flows!D67</f>
        <v>790</v>
      </c>
      <c r="D67" s="1">
        <f>Flows!F67</f>
        <v>4.8663299248490818E-2</v>
      </c>
    </row>
    <row r="68" spans="1:4" x14ac:dyDescent="0.2">
      <c r="A68">
        <f>Flows!G68</f>
        <v>12</v>
      </c>
      <c r="B68">
        <f>Flows!H68</f>
        <v>25</v>
      </c>
      <c r="C68">
        <f>Flows!D68</f>
        <v>2529</v>
      </c>
      <c r="D68" s="1">
        <f>Flows!F68</f>
        <v>0.5581549326859413</v>
      </c>
    </row>
    <row r="69" spans="1:4" x14ac:dyDescent="0.2">
      <c r="A69">
        <f>Flows!G69</f>
        <v>12</v>
      </c>
      <c r="B69">
        <f>Flows!H69</f>
        <v>27</v>
      </c>
      <c r="C69">
        <f>Flows!D69</f>
        <v>356</v>
      </c>
      <c r="D69" s="1">
        <f>Flows!F69</f>
        <v>7.8569852129772674E-2</v>
      </c>
    </row>
    <row r="70" spans="1:4" x14ac:dyDescent="0.2">
      <c r="A70">
        <f>Flows!G70</f>
        <v>12</v>
      </c>
      <c r="B70">
        <f>Flows!H70</f>
        <v>28</v>
      </c>
      <c r="C70">
        <f>Flows!D70</f>
        <v>102</v>
      </c>
      <c r="D70" s="1">
        <f>Flows!F70</f>
        <v>2.2511586846170824E-2</v>
      </c>
    </row>
    <row r="71" spans="1:4" x14ac:dyDescent="0.2">
      <c r="A71">
        <f>Flows!G71</f>
        <v>12</v>
      </c>
      <c r="B71">
        <f>Flows!H71</f>
        <v>26</v>
      </c>
      <c r="C71">
        <f>Flows!D71</f>
        <v>605</v>
      </c>
      <c r="D71" s="1">
        <f>Flows!F71</f>
        <v>0.1335246082542485</v>
      </c>
    </row>
    <row r="72" spans="1:4" x14ac:dyDescent="0.2">
      <c r="A72">
        <f>Flows!G72</f>
        <v>12</v>
      </c>
      <c r="B72">
        <f>Flows!H72</f>
        <v>31</v>
      </c>
      <c r="C72">
        <f>Flows!D72</f>
        <v>393</v>
      </c>
      <c r="D72" s="1">
        <f>Flows!F72</f>
        <v>8.6735819907305237E-2</v>
      </c>
    </row>
    <row r="73" spans="1:4" x14ac:dyDescent="0.2">
      <c r="A73">
        <f>Flows!G73</f>
        <v>12</v>
      </c>
      <c r="B73">
        <f>Flows!H73</f>
        <v>30</v>
      </c>
      <c r="C73">
        <f>Flows!D73</f>
        <v>546</v>
      </c>
      <c r="D73" s="1">
        <f>Flows!F73</f>
        <v>0.12050320017656146</v>
      </c>
    </row>
    <row r="74" spans="1:4" x14ac:dyDescent="0.2">
      <c r="A74">
        <f>Flows!G74</f>
        <v>13</v>
      </c>
      <c r="B74">
        <f>Flows!H74</f>
        <v>25</v>
      </c>
      <c r="C74">
        <f>Flows!D74</f>
        <v>3317</v>
      </c>
      <c r="D74" s="1">
        <f>Flows!F74</f>
        <v>0.63653809249664173</v>
      </c>
    </row>
    <row r="75" spans="1:4" x14ac:dyDescent="0.2">
      <c r="A75">
        <f>Flows!G75</f>
        <v>13</v>
      </c>
      <c r="B75">
        <f>Flows!H75</f>
        <v>27</v>
      </c>
      <c r="C75">
        <f>Flows!D75</f>
        <v>629</v>
      </c>
      <c r="D75" s="1">
        <f>Flows!F75</f>
        <v>0.12070619842640568</v>
      </c>
    </row>
    <row r="76" spans="1:4" x14ac:dyDescent="0.2">
      <c r="A76">
        <f>Flows!G76</f>
        <v>13</v>
      </c>
      <c r="B76">
        <f>Flows!H76</f>
        <v>28</v>
      </c>
      <c r="C76">
        <f>Flows!D76</f>
        <v>265</v>
      </c>
      <c r="D76" s="1">
        <f>Flows!F76</f>
        <v>5.0853962771061217E-2</v>
      </c>
    </row>
    <row r="77" spans="1:4" x14ac:dyDescent="0.2">
      <c r="A77">
        <f>Flows!G77</f>
        <v>13</v>
      </c>
      <c r="B77">
        <f>Flows!H77</f>
        <v>26</v>
      </c>
      <c r="C77">
        <f>Flows!D77</f>
        <v>236</v>
      </c>
      <c r="D77" s="1">
        <f>Flows!F77</f>
        <v>4.5288812128190366E-2</v>
      </c>
    </row>
    <row r="78" spans="1:4" x14ac:dyDescent="0.2">
      <c r="A78">
        <f>Flows!G78</f>
        <v>13</v>
      </c>
      <c r="B78">
        <f>Flows!H78</f>
        <v>31</v>
      </c>
      <c r="C78">
        <f>Flows!D78</f>
        <v>224</v>
      </c>
      <c r="D78" s="1">
        <f>Flows!F78</f>
        <v>4.2985991172519673E-2</v>
      </c>
    </row>
    <row r="79" spans="1:4" x14ac:dyDescent="0.2">
      <c r="A79">
        <f>Flows!G79</f>
        <v>13</v>
      </c>
      <c r="B79">
        <f>Flows!H79</f>
        <v>30</v>
      </c>
      <c r="C79">
        <f>Flows!D79</f>
        <v>540</v>
      </c>
      <c r="D79" s="1">
        <f>Flows!F79</f>
        <v>0.10362694300518134</v>
      </c>
    </row>
    <row r="80" spans="1:4" x14ac:dyDescent="0.2">
      <c r="A80">
        <f>Flows!G80</f>
        <v>14</v>
      </c>
      <c r="B80">
        <f>Flows!H80</f>
        <v>25</v>
      </c>
      <c r="C80">
        <f>Flows!D80</f>
        <v>2528</v>
      </c>
      <c r="D80" s="1">
        <f>Flows!F80</f>
        <v>0.57532999544833863</v>
      </c>
    </row>
    <row r="81" spans="1:4" x14ac:dyDescent="0.2">
      <c r="A81">
        <f>Flows!G81</f>
        <v>14</v>
      </c>
      <c r="B81">
        <f>Flows!H81</f>
        <v>27</v>
      </c>
      <c r="C81">
        <f>Flows!D81</f>
        <v>658</v>
      </c>
      <c r="D81" s="1">
        <f>Flows!F81</f>
        <v>0.14974965862539827</v>
      </c>
    </row>
    <row r="82" spans="1:4" x14ac:dyDescent="0.2">
      <c r="A82">
        <f>Flows!G82</f>
        <v>14</v>
      </c>
      <c r="B82">
        <f>Flows!H82</f>
        <v>28</v>
      </c>
      <c r="C82">
        <f>Flows!D82</f>
        <v>492</v>
      </c>
      <c r="D82" s="1">
        <f>Flows!F82</f>
        <v>0.11197086936731906</v>
      </c>
    </row>
    <row r="83" spans="1:4" x14ac:dyDescent="0.2">
      <c r="A83">
        <f>Flows!G83</f>
        <v>14</v>
      </c>
      <c r="B83">
        <f>Flows!H83</f>
        <v>26</v>
      </c>
      <c r="C83">
        <f>Flows!D83</f>
        <v>119</v>
      </c>
      <c r="D83" s="1">
        <f>Flows!F83</f>
        <v>2.708238507055075E-2</v>
      </c>
    </row>
    <row r="84" spans="1:4" x14ac:dyDescent="0.2">
      <c r="A84">
        <f>Flows!G84</f>
        <v>14</v>
      </c>
      <c r="B84">
        <f>Flows!H84</f>
        <v>31</v>
      </c>
      <c r="C84">
        <f>Flows!D84</f>
        <v>119</v>
      </c>
      <c r="D84" s="1">
        <f>Flows!F84</f>
        <v>2.708238507055075E-2</v>
      </c>
    </row>
    <row r="85" spans="1:4" x14ac:dyDescent="0.2">
      <c r="A85">
        <f>Flows!G85</f>
        <v>14</v>
      </c>
      <c r="B85">
        <f>Flows!H85</f>
        <v>30</v>
      </c>
      <c r="C85">
        <f>Flows!D85</f>
        <v>478</v>
      </c>
      <c r="D85" s="1">
        <f>Flows!F85</f>
        <v>0.10878470641784252</v>
      </c>
    </row>
    <row r="86" spans="1:4" x14ac:dyDescent="0.2">
      <c r="A86">
        <f>Flows!G86</f>
        <v>15</v>
      </c>
      <c r="B86">
        <f>Flows!H86</f>
        <v>25</v>
      </c>
      <c r="C86">
        <f>Flows!D86</f>
        <v>1988</v>
      </c>
      <c r="D86" s="1">
        <f>Flows!F86</f>
        <v>0.37516512549537651</v>
      </c>
    </row>
    <row r="87" spans="1:4" x14ac:dyDescent="0.2">
      <c r="A87">
        <f>Flows!G87</f>
        <v>15</v>
      </c>
      <c r="B87">
        <f>Flows!H87</f>
        <v>27</v>
      </c>
      <c r="C87">
        <f>Flows!D87</f>
        <v>119</v>
      </c>
      <c r="D87" s="1">
        <f>Flows!F87</f>
        <v>2.2457067371202115E-2</v>
      </c>
    </row>
    <row r="88" spans="1:4" x14ac:dyDescent="0.2">
      <c r="A88">
        <f>Flows!G88</f>
        <v>15</v>
      </c>
      <c r="B88">
        <f>Flows!H88</f>
        <v>28</v>
      </c>
      <c r="C88">
        <f>Flows!D88</f>
        <v>125</v>
      </c>
      <c r="D88" s="1">
        <f>Flows!F88</f>
        <v>2.3589356482355162E-2</v>
      </c>
    </row>
    <row r="89" spans="1:4" x14ac:dyDescent="0.2">
      <c r="A89">
        <f>Flows!G89</f>
        <v>15</v>
      </c>
      <c r="B89">
        <f>Flows!H89</f>
        <v>32</v>
      </c>
      <c r="C89">
        <f>Flows!D89</f>
        <v>2932</v>
      </c>
      <c r="D89" s="1">
        <f>Flows!F89</f>
        <v>0.55331194565012265</v>
      </c>
    </row>
    <row r="90" spans="1:4" x14ac:dyDescent="0.2">
      <c r="A90">
        <f>Flows!G90</f>
        <v>15</v>
      </c>
      <c r="B90">
        <f>Flows!H90</f>
        <v>31</v>
      </c>
      <c r="C90">
        <f>Flows!D90</f>
        <v>35</v>
      </c>
      <c r="D90" s="1">
        <f>Flows!F90</f>
        <v>6.6050198150594455E-3</v>
      </c>
    </row>
    <row r="91" spans="1:4" x14ac:dyDescent="0.2">
      <c r="A91">
        <f>Flows!G91</f>
        <v>15</v>
      </c>
      <c r="B91">
        <f>Flows!H91</f>
        <v>30</v>
      </c>
      <c r="C91">
        <f>Flows!D91</f>
        <v>100</v>
      </c>
      <c r="D91" s="1">
        <f>Flows!F91</f>
        <v>1.8871485185884128E-2</v>
      </c>
    </row>
    <row r="92" spans="1:4" x14ac:dyDescent="0.2">
      <c r="A92">
        <f>Flows!G92</f>
        <v>16</v>
      </c>
      <c r="B92">
        <f>Flows!H92</f>
        <v>25</v>
      </c>
      <c r="C92">
        <f>Flows!D92</f>
        <v>3237</v>
      </c>
      <c r="D92" s="1">
        <f>Flows!F92</f>
        <v>7.4599004424778764E-2</v>
      </c>
    </row>
    <row r="93" spans="1:4" x14ac:dyDescent="0.2">
      <c r="A93">
        <f>Flows!G93</f>
        <v>16</v>
      </c>
      <c r="B93">
        <f>Flows!H93</f>
        <v>27</v>
      </c>
      <c r="C93">
        <f>Flows!D93</f>
        <v>3608</v>
      </c>
      <c r="D93" s="1">
        <f>Flows!F93</f>
        <v>8.3148967551622419E-2</v>
      </c>
    </row>
    <row r="94" spans="1:4" x14ac:dyDescent="0.2">
      <c r="A94">
        <f>Flows!G94</f>
        <v>16</v>
      </c>
      <c r="B94">
        <f>Flows!H94</f>
        <v>28</v>
      </c>
      <c r="C94">
        <f>Flows!D94</f>
        <v>303</v>
      </c>
      <c r="D94" s="1">
        <f>Flows!F94</f>
        <v>6.9828539823008845E-3</v>
      </c>
    </row>
    <row r="95" spans="1:4" x14ac:dyDescent="0.2">
      <c r="A95">
        <f>Flows!G95</f>
        <v>16</v>
      </c>
      <c r="B95">
        <f>Flows!H95</f>
        <v>26</v>
      </c>
      <c r="C95">
        <f>Flows!D95</f>
        <v>1432</v>
      </c>
      <c r="D95" s="1">
        <f>Flows!F95</f>
        <v>3.3001474926253688E-2</v>
      </c>
    </row>
    <row r="96" spans="1:4" x14ac:dyDescent="0.2">
      <c r="A96">
        <f>Flows!G96</f>
        <v>16</v>
      </c>
      <c r="B96">
        <f>Flows!H96</f>
        <v>31</v>
      </c>
      <c r="C96">
        <f>Flows!D96</f>
        <v>5865</v>
      </c>
      <c r="D96" s="1">
        <f>Flows!F96</f>
        <v>0.13516316371681417</v>
      </c>
    </row>
    <row r="97" spans="1:4" x14ac:dyDescent="0.2">
      <c r="A97">
        <f>Flows!G97</f>
        <v>16</v>
      </c>
      <c r="B97">
        <f>Flows!H97</f>
        <v>30</v>
      </c>
      <c r="C97">
        <f>Flows!D97</f>
        <v>28947</v>
      </c>
      <c r="D97" s="1">
        <f>Flows!F97</f>
        <v>0.66710453539823011</v>
      </c>
    </row>
    <row r="98" spans="1:4" x14ac:dyDescent="0.2">
      <c r="A98">
        <f>Flows!G98</f>
        <v>17</v>
      </c>
      <c r="B98">
        <f>Flows!H98</f>
        <v>33</v>
      </c>
      <c r="C98">
        <f>Flows!D98</f>
        <v>62</v>
      </c>
      <c r="D98" s="1">
        <f>Flows!F98</f>
        <v>0.51239669421487599</v>
      </c>
    </row>
    <row r="99" spans="1:4" x14ac:dyDescent="0.2">
      <c r="A99">
        <f>Flows!G99</f>
        <v>17</v>
      </c>
      <c r="B99">
        <f>Flows!H99</f>
        <v>27</v>
      </c>
      <c r="C99">
        <f>Flows!D99</f>
        <v>16</v>
      </c>
      <c r="D99" s="1">
        <f>Flows!F99</f>
        <v>0.13223140495867769</v>
      </c>
    </row>
    <row r="100" spans="1:4" x14ac:dyDescent="0.2">
      <c r="A100">
        <f>Flows!G100</f>
        <v>17</v>
      </c>
      <c r="B100">
        <f>Flows!H100</f>
        <v>25</v>
      </c>
      <c r="C100">
        <f>Flows!D100</f>
        <v>23</v>
      </c>
      <c r="D100" s="1">
        <f>Flows!F100</f>
        <v>0.19008264462809918</v>
      </c>
    </row>
    <row r="101" spans="1:4" x14ac:dyDescent="0.2">
      <c r="A101">
        <f>Flows!G101</f>
        <v>17</v>
      </c>
      <c r="B101">
        <f>Flows!H101</f>
        <v>31</v>
      </c>
      <c r="C101">
        <f>Flows!D101</f>
        <v>2</v>
      </c>
      <c r="D101" s="1">
        <f>Flows!F101</f>
        <v>1.6528925619834711E-2</v>
      </c>
    </row>
    <row r="102" spans="1:4" x14ac:dyDescent="0.2">
      <c r="A102">
        <f>Flows!G102</f>
        <v>17</v>
      </c>
      <c r="B102">
        <f>Flows!H102</f>
        <v>24</v>
      </c>
      <c r="C102">
        <f>Flows!D102</f>
        <v>1</v>
      </c>
      <c r="D102" s="1">
        <f>Flows!F102</f>
        <v>8.2644628099173556E-3</v>
      </c>
    </row>
    <row r="103" spans="1:4" x14ac:dyDescent="0.2">
      <c r="A103">
        <f>Flows!G103</f>
        <v>17</v>
      </c>
      <c r="B103">
        <f>Flows!H103</f>
        <v>30</v>
      </c>
      <c r="C103">
        <f>Flows!D103</f>
        <v>17</v>
      </c>
      <c r="D103" s="1">
        <f>Flows!F103</f>
        <v>0.14049586776859505</v>
      </c>
    </row>
    <row r="104" spans="1:4" x14ac:dyDescent="0.2">
      <c r="A104">
        <f>Flows!G104</f>
        <v>18</v>
      </c>
      <c r="B104">
        <f>Flows!H104</f>
        <v>33</v>
      </c>
      <c r="C104">
        <f>Flows!D104</f>
        <v>903</v>
      </c>
      <c r="D104" s="1">
        <f>Flows!F104</f>
        <v>0.34036939313984171</v>
      </c>
    </row>
    <row r="105" spans="1:4" x14ac:dyDescent="0.2">
      <c r="A105">
        <f>Flows!G105</f>
        <v>18</v>
      </c>
      <c r="B105">
        <f>Flows!H105</f>
        <v>27</v>
      </c>
      <c r="C105">
        <f>Flows!D105</f>
        <v>317</v>
      </c>
      <c r="D105" s="1">
        <f>Flows!F105</f>
        <v>0.11948737278552582</v>
      </c>
    </row>
    <row r="106" spans="1:4" x14ac:dyDescent="0.2">
      <c r="A106">
        <f>Flows!G106</f>
        <v>18</v>
      </c>
      <c r="B106">
        <f>Flows!H106</f>
        <v>25</v>
      </c>
      <c r="C106">
        <f>Flows!D106</f>
        <v>257</v>
      </c>
      <c r="D106" s="1">
        <f>Flows!F106</f>
        <v>9.6871466264606104E-2</v>
      </c>
    </row>
    <row r="107" spans="1:4" x14ac:dyDescent="0.2">
      <c r="A107">
        <f>Flows!G107</f>
        <v>18</v>
      </c>
      <c r="B107">
        <f>Flows!H107</f>
        <v>31</v>
      </c>
      <c r="C107">
        <f>Flows!D107</f>
        <v>676</v>
      </c>
      <c r="D107" s="1">
        <f>Flows!F107</f>
        <v>0.25480588013569544</v>
      </c>
    </row>
    <row r="108" spans="1:4" x14ac:dyDescent="0.2">
      <c r="A108">
        <f>Flows!G108</f>
        <v>18</v>
      </c>
      <c r="B108">
        <f>Flows!H108</f>
        <v>24</v>
      </c>
      <c r="C108">
        <f>Flows!D108</f>
        <v>34</v>
      </c>
      <c r="D108" s="1">
        <f>Flows!F108</f>
        <v>1.2815680361854504E-2</v>
      </c>
    </row>
    <row r="109" spans="1:4" x14ac:dyDescent="0.2">
      <c r="A109">
        <f>Flows!G109</f>
        <v>18</v>
      </c>
      <c r="B109">
        <f>Flows!H109</f>
        <v>30</v>
      </c>
      <c r="C109">
        <f>Flows!D109</f>
        <v>466</v>
      </c>
      <c r="D109" s="1">
        <f>Flows!F109</f>
        <v>0.17565020731247644</v>
      </c>
    </row>
    <row r="110" spans="1:4" x14ac:dyDescent="0.2">
      <c r="A110">
        <f>Flows!G110</f>
        <v>19</v>
      </c>
      <c r="B110">
        <f>Flows!H110</f>
        <v>33</v>
      </c>
      <c r="C110">
        <f>Flows!D110</f>
        <v>837</v>
      </c>
      <c r="D110" s="1">
        <f>Flows!F110</f>
        <v>0.42660550458715596</v>
      </c>
    </row>
    <row r="111" spans="1:4" x14ac:dyDescent="0.2">
      <c r="A111">
        <f>Flows!G111</f>
        <v>20</v>
      </c>
      <c r="B111">
        <f>Flows!H111</f>
        <v>27</v>
      </c>
      <c r="C111">
        <f>Flows!D111</f>
        <v>66</v>
      </c>
      <c r="D111" s="1">
        <f>Flows!F111</f>
        <v>3.3639143730886847E-2</v>
      </c>
    </row>
    <row r="112" spans="1:4" x14ac:dyDescent="0.2">
      <c r="A112">
        <f>Flows!G112</f>
        <v>21</v>
      </c>
      <c r="B112">
        <f>Flows!H112</f>
        <v>25</v>
      </c>
      <c r="C112">
        <f>Flows!D112</f>
        <v>459</v>
      </c>
      <c r="D112" s="1">
        <f>Flows!F112</f>
        <v>0.23394495412844038</v>
      </c>
    </row>
    <row r="113" spans="1:4" x14ac:dyDescent="0.2">
      <c r="A113">
        <f>Flows!G113</f>
        <v>19</v>
      </c>
      <c r="B113">
        <f>Flows!H113</f>
        <v>31</v>
      </c>
      <c r="C113">
        <f>Flows!D113</f>
        <v>31</v>
      </c>
      <c r="D113" s="1">
        <f>Flows!F113</f>
        <v>1.580020387359837E-2</v>
      </c>
    </row>
    <row r="114" spans="1:4" x14ac:dyDescent="0.2">
      <c r="A114">
        <f>Flows!G114</f>
        <v>19</v>
      </c>
      <c r="B114">
        <f>Flows!H114</f>
        <v>24</v>
      </c>
      <c r="C114">
        <f>Flows!D114</f>
        <v>489</v>
      </c>
      <c r="D114" s="1">
        <f>Flows!F114</f>
        <v>0.2492354740061162</v>
      </c>
    </row>
    <row r="115" spans="1:4" x14ac:dyDescent="0.2">
      <c r="A115">
        <f>IFERROR(Flows!G115,"")</f>
        <v>19</v>
      </c>
      <c r="B115">
        <f>Flows!H115</f>
        <v>30</v>
      </c>
      <c r="C115">
        <f>Flows!D115</f>
        <v>80</v>
      </c>
      <c r="D115" s="1">
        <f>Flows!F115</f>
        <v>4.0774719673802244E-2</v>
      </c>
    </row>
    <row r="116" spans="1:4" x14ac:dyDescent="0.2">
      <c r="A116">
        <f>Flows!G116</f>
        <v>20</v>
      </c>
      <c r="B116">
        <f>Flows!H116</f>
        <v>33</v>
      </c>
      <c r="C116">
        <f>Flows!D116</f>
        <v>585</v>
      </c>
      <c r="D116" s="1">
        <f>Flows!F116</f>
        <v>0.52185548617305977</v>
      </c>
    </row>
    <row r="117" spans="1:4" x14ac:dyDescent="0.2">
      <c r="A117">
        <f>Flows!G117</f>
        <v>20</v>
      </c>
      <c r="B117">
        <f>Flows!H117</f>
        <v>27</v>
      </c>
      <c r="C117">
        <f>Flows!D117</f>
        <v>60</v>
      </c>
      <c r="D117" s="1">
        <f>Flows!F117</f>
        <v>5.352363960749331E-2</v>
      </c>
    </row>
    <row r="118" spans="1:4" x14ac:dyDescent="0.2">
      <c r="A118">
        <f>Flows!G118</f>
        <v>20</v>
      </c>
      <c r="B118">
        <f>Flows!H118</f>
        <v>25</v>
      </c>
      <c r="C118">
        <f>Flows!D118</f>
        <v>224</v>
      </c>
      <c r="D118" s="1">
        <f>Flows!F118</f>
        <v>0.19982158786797502</v>
      </c>
    </row>
    <row r="119" spans="1:4" x14ac:dyDescent="0.2">
      <c r="A119">
        <f>Flows!G119</f>
        <v>20</v>
      </c>
      <c r="B119">
        <f>Flows!H119</f>
        <v>31</v>
      </c>
      <c r="C119">
        <f>Flows!D119</f>
        <v>223</v>
      </c>
      <c r="D119" s="1">
        <f>Flows!F119</f>
        <v>0.19892952720785012</v>
      </c>
    </row>
    <row r="120" spans="1:4" x14ac:dyDescent="0.2">
      <c r="A120">
        <f>Flows!G120</f>
        <v>20</v>
      </c>
      <c r="B120">
        <f>Flows!H120</f>
        <v>24</v>
      </c>
      <c r="C120">
        <f>Flows!D120</f>
        <v>4</v>
      </c>
      <c r="D120" s="1">
        <f>Flows!F120</f>
        <v>3.5682426404995541E-3</v>
      </c>
    </row>
    <row r="121" spans="1:4" x14ac:dyDescent="0.2">
      <c r="A121">
        <f>Flows!G121</f>
        <v>20</v>
      </c>
      <c r="B121">
        <f>Flows!H121</f>
        <v>30</v>
      </c>
      <c r="C121">
        <f>Flows!D121</f>
        <v>25</v>
      </c>
      <c r="D121" s="1">
        <f>Flows!F121</f>
        <v>2.2301516503122211E-2</v>
      </c>
    </row>
    <row r="122" spans="1:4" x14ac:dyDescent="0.2">
      <c r="A122">
        <f>Flows!G122</f>
        <v>21</v>
      </c>
      <c r="B122">
        <f>Flows!H122</f>
        <v>33</v>
      </c>
      <c r="C122">
        <f>Flows!D122</f>
        <v>578</v>
      </c>
      <c r="D122" s="1">
        <f>Flows!F122</f>
        <v>0.37876802096985585</v>
      </c>
    </row>
    <row r="123" spans="1:4" x14ac:dyDescent="0.2">
      <c r="A123">
        <f>Flows!G123</f>
        <v>21</v>
      </c>
      <c r="B123">
        <f>Flows!H123</f>
        <v>27</v>
      </c>
      <c r="C123">
        <f>Flows!D123</f>
        <v>96</v>
      </c>
      <c r="D123" s="1">
        <f>Flows!F123</f>
        <v>6.2909567496723454E-2</v>
      </c>
    </row>
    <row r="124" spans="1:4" x14ac:dyDescent="0.2">
      <c r="A124">
        <f>Flows!G124</f>
        <v>21</v>
      </c>
      <c r="B124">
        <f>Flows!H124</f>
        <v>25</v>
      </c>
      <c r="C124">
        <f>Flows!D124</f>
        <v>667</v>
      </c>
      <c r="D124" s="1">
        <f>Flows!F124</f>
        <v>0.43709043250327656</v>
      </c>
    </row>
    <row r="125" spans="1:4" x14ac:dyDescent="0.2">
      <c r="A125">
        <f>Flows!G125</f>
        <v>21</v>
      </c>
      <c r="B125">
        <f>Flows!H125</f>
        <v>31</v>
      </c>
      <c r="C125">
        <f>Flows!D125</f>
        <v>65</v>
      </c>
      <c r="D125" s="1">
        <f>Flows!F125</f>
        <v>4.2595019659239841E-2</v>
      </c>
    </row>
    <row r="126" spans="1:4" x14ac:dyDescent="0.2">
      <c r="A126">
        <f>Flows!G126</f>
        <v>21</v>
      </c>
      <c r="B126">
        <f>Flows!H126</f>
        <v>24</v>
      </c>
      <c r="C126">
        <f>Flows!D126</f>
        <v>10</v>
      </c>
      <c r="D126" s="1">
        <f>Flows!F126</f>
        <v>6.55307994757536E-3</v>
      </c>
    </row>
    <row r="127" spans="1:4" x14ac:dyDescent="0.2">
      <c r="A127">
        <f>Flows!G127</f>
        <v>21</v>
      </c>
      <c r="B127">
        <f>Flows!H127</f>
        <v>30</v>
      </c>
      <c r="C127">
        <f>Flows!D127</f>
        <v>110</v>
      </c>
      <c r="D127" s="1">
        <f>Flows!F127</f>
        <v>7.2083879423328959E-2</v>
      </c>
    </row>
    <row r="128" spans="1:4" x14ac:dyDescent="0.2">
      <c r="A128">
        <f>Flows!G128</f>
        <v>22</v>
      </c>
      <c r="B128">
        <f>Flows!H128</f>
        <v>30</v>
      </c>
      <c r="C128">
        <f>Flows!D128</f>
        <v>2726</v>
      </c>
      <c r="D128" s="1">
        <f>Flows!F128</f>
        <v>1</v>
      </c>
    </row>
    <row r="129" spans="1:4" x14ac:dyDescent="0.2">
      <c r="A129">
        <f>Flows!G129</f>
        <v>23</v>
      </c>
      <c r="B129">
        <f>Flows!H129</f>
        <v>30</v>
      </c>
      <c r="C129">
        <f>Flows!D129</f>
        <v>145</v>
      </c>
      <c r="D129" s="1">
        <f>Flows!F129</f>
        <v>1</v>
      </c>
    </row>
    <row r="130" spans="1:4" x14ac:dyDescent="0.2">
      <c r="A130">
        <f>Flows!G130</f>
        <v>34</v>
      </c>
      <c r="B130">
        <f>Flows!H130</f>
        <v>0</v>
      </c>
      <c r="C130">
        <f>Flows!D130</f>
        <v>122266.8</v>
      </c>
      <c r="D130" s="1">
        <f>Flows!F130</f>
        <v>1</v>
      </c>
    </row>
    <row r="131" spans="1:4" x14ac:dyDescent="0.2">
      <c r="A131">
        <f>Flows!G131</f>
        <v>35</v>
      </c>
      <c r="B131">
        <f>Flows!H131</f>
        <v>0</v>
      </c>
      <c r="C131">
        <f>Flows!D131</f>
        <v>36482.400000000001</v>
      </c>
      <c r="D131" s="1">
        <f>Flows!F131</f>
        <v>1</v>
      </c>
    </row>
    <row r="132" spans="1:4" x14ac:dyDescent="0.2">
      <c r="A132">
        <f>Flows!G132</f>
        <v>36</v>
      </c>
      <c r="B132">
        <f>Flows!H132</f>
        <v>35</v>
      </c>
      <c r="C132">
        <f>Flows!D132</f>
        <v>17630.152990575723</v>
      </c>
      <c r="D132" s="1">
        <f>Flows!F132</f>
        <v>0.23100844969626075</v>
      </c>
    </row>
    <row r="133" spans="1:4" x14ac:dyDescent="0.2">
      <c r="A133">
        <f>Flows!G133</f>
        <v>37</v>
      </c>
      <c r="B133">
        <f>Flows!H133</f>
        <v>35</v>
      </c>
      <c r="C133">
        <f>Flows!D133</f>
        <v>18831.822039749932</v>
      </c>
      <c r="D133" s="1">
        <f>Flows!F133</f>
        <v>0.50661524977998162</v>
      </c>
    </row>
    <row r="134" spans="1:4" x14ac:dyDescent="0.2">
      <c r="A134">
        <f>Flows!G134</f>
        <v>38</v>
      </c>
      <c r="B134">
        <f>Flows!H134</f>
        <v>35</v>
      </c>
      <c r="C134">
        <f>Flows!D134</f>
        <v>20.424969674349164</v>
      </c>
      <c r="D134" s="1">
        <f>Flows!F134</f>
        <v>1.6430765978589564E-2</v>
      </c>
    </row>
    <row r="135" spans="1:4" x14ac:dyDescent="0.2">
      <c r="A135">
        <f>Flows!G135</f>
        <v>36</v>
      </c>
      <c r="B135">
        <f>Flows!H135</f>
        <v>34</v>
      </c>
      <c r="C135">
        <f>Flows!D135</f>
        <v>58688.063999999998</v>
      </c>
      <c r="D135" s="1">
        <f>Flows!F135</f>
        <v>0.76899155030373934</v>
      </c>
    </row>
    <row r="136" spans="1:4" x14ac:dyDescent="0.2">
      <c r="A136">
        <f>Flows!G136</f>
        <v>37</v>
      </c>
      <c r="B136">
        <f>Flows!H136</f>
        <v>34</v>
      </c>
      <c r="C136">
        <f>Flows!D136</f>
        <v>18340.02</v>
      </c>
      <c r="D136" s="1">
        <f>Flows!F136</f>
        <v>0.49338475022001849</v>
      </c>
    </row>
    <row r="137" spans="1:4" x14ac:dyDescent="0.2">
      <c r="A137">
        <f>Flows!G137</f>
        <v>38</v>
      </c>
      <c r="B137">
        <f>Flows!H137</f>
        <v>34</v>
      </c>
      <c r="C137">
        <f>Flows!D137</f>
        <v>1222.6680000000001</v>
      </c>
      <c r="D137" s="1">
        <f>Flows!F137</f>
        <v>0.9835692340214105</v>
      </c>
    </row>
    <row r="138" spans="1:4" x14ac:dyDescent="0.2">
      <c r="A138">
        <f>Flows!G138</f>
        <v>39</v>
      </c>
      <c r="B138">
        <f>Flows!H138</f>
        <v>34</v>
      </c>
      <c r="C138">
        <f>Flows!D138</f>
        <v>44016.048000000003</v>
      </c>
      <c r="D138" s="1">
        <f>Flows!F138</f>
        <v>1</v>
      </c>
    </row>
    <row r="139" spans="1:4" x14ac:dyDescent="0.2">
      <c r="D139" s="1"/>
    </row>
    <row r="140" spans="1:4" x14ac:dyDescent="0.2">
      <c r="D140" s="1"/>
    </row>
    <row r="141" spans="1:4" x14ac:dyDescent="0.2">
      <c r="D141" s="1"/>
    </row>
    <row r="142" spans="1:4" x14ac:dyDescent="0.2">
      <c r="D142" s="1"/>
    </row>
    <row r="143" spans="1:4" x14ac:dyDescent="0.2">
      <c r="D143" s="1"/>
    </row>
    <row r="144" spans="1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C9C1-96FB-0E4D-AEC6-99563B1698CA}">
  <dimension ref="A1:I12"/>
  <sheetViews>
    <sheetView workbookViewId="0">
      <selection activeCell="B12" sqref="B12:I12"/>
    </sheetView>
  </sheetViews>
  <sheetFormatPr baseColWidth="10" defaultRowHeight="16" x14ac:dyDescent="0.2"/>
  <sheetData>
    <row r="1" spans="1:9" x14ac:dyDescent="0.2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 x14ac:dyDescent="0.2">
      <c r="A2">
        <v>2010</v>
      </c>
      <c r="B2">
        <v>1779</v>
      </c>
      <c r="C2">
        <v>6949</v>
      </c>
      <c r="D2">
        <v>2228</v>
      </c>
      <c r="E2">
        <v>2178</v>
      </c>
      <c r="F2">
        <v>3003</v>
      </c>
      <c r="G2">
        <v>2815</v>
      </c>
      <c r="I2">
        <v>1330</v>
      </c>
    </row>
    <row r="3" spans="1:9" x14ac:dyDescent="0.2">
      <c r="A3">
        <v>2011</v>
      </c>
      <c r="B3">
        <v>1808</v>
      </c>
      <c r="C3">
        <v>7201</v>
      </c>
      <c r="D3">
        <v>2086</v>
      </c>
      <c r="E3">
        <v>2204</v>
      </c>
      <c r="F3">
        <v>2891</v>
      </c>
      <c r="G3">
        <v>2945</v>
      </c>
      <c r="I3">
        <v>1604</v>
      </c>
    </row>
    <row r="4" spans="1:9" x14ac:dyDescent="0.2">
      <c r="A4">
        <v>2012</v>
      </c>
      <c r="B4">
        <v>1847</v>
      </c>
      <c r="C4">
        <v>7364</v>
      </c>
      <c r="D4">
        <v>1925</v>
      </c>
      <c r="E4">
        <v>2208</v>
      </c>
      <c r="F4">
        <v>2743</v>
      </c>
      <c r="G4">
        <v>3099</v>
      </c>
      <c r="I4">
        <v>2007</v>
      </c>
    </row>
    <row r="5" spans="1:9" x14ac:dyDescent="0.2">
      <c r="A5">
        <v>2013</v>
      </c>
      <c r="B5">
        <v>2566</v>
      </c>
      <c r="C5">
        <v>6914</v>
      </c>
      <c r="D5">
        <v>2128</v>
      </c>
      <c r="E5">
        <v>1874</v>
      </c>
      <c r="F5">
        <v>2404</v>
      </c>
      <c r="G5">
        <v>2505</v>
      </c>
      <c r="I5">
        <v>2040</v>
      </c>
    </row>
    <row r="6" spans="1:9" x14ac:dyDescent="0.2">
      <c r="A6">
        <v>2014</v>
      </c>
      <c r="B6">
        <v>2920</v>
      </c>
      <c r="C6">
        <v>8322</v>
      </c>
      <c r="D6">
        <v>2508</v>
      </c>
      <c r="E6">
        <v>1752</v>
      </c>
      <c r="F6">
        <v>2292</v>
      </c>
      <c r="G6">
        <v>2357</v>
      </c>
      <c r="I6">
        <v>2267</v>
      </c>
    </row>
    <row r="7" spans="1:9" x14ac:dyDescent="0.2">
      <c r="A7">
        <v>2015</v>
      </c>
      <c r="B7">
        <v>3083</v>
      </c>
      <c r="C7">
        <v>8046</v>
      </c>
      <c r="D7">
        <v>2547</v>
      </c>
      <c r="E7">
        <v>1500</v>
      </c>
      <c r="F7">
        <v>1972</v>
      </c>
      <c r="G7">
        <v>2047</v>
      </c>
      <c r="I7">
        <v>2287</v>
      </c>
    </row>
    <row r="8" spans="1:9" x14ac:dyDescent="0.2">
      <c r="A8">
        <v>2016</v>
      </c>
      <c r="B8">
        <v>3539</v>
      </c>
      <c r="C8">
        <v>8323</v>
      </c>
      <c r="D8">
        <v>2948</v>
      </c>
      <c r="E8">
        <v>1379</v>
      </c>
      <c r="F8">
        <v>1789</v>
      </c>
      <c r="G8">
        <v>1893</v>
      </c>
      <c r="I8">
        <v>2446</v>
      </c>
    </row>
    <row r="9" spans="1:9" x14ac:dyDescent="0.2">
      <c r="A9">
        <v>2017</v>
      </c>
      <c r="B9">
        <v>3935</v>
      </c>
      <c r="C9">
        <v>8203</v>
      </c>
      <c r="D9">
        <v>3038</v>
      </c>
      <c r="E9">
        <v>1220</v>
      </c>
      <c r="F9">
        <v>1523</v>
      </c>
      <c r="G9">
        <v>1652</v>
      </c>
      <c r="H9">
        <v>1428</v>
      </c>
      <c r="I9">
        <v>1036</v>
      </c>
    </row>
    <row r="10" spans="1:9" x14ac:dyDescent="0.2">
      <c r="A10">
        <v>2018</v>
      </c>
      <c r="B10">
        <v>3879</v>
      </c>
      <c r="C10">
        <v>8009</v>
      </c>
      <c r="D10">
        <v>2972</v>
      </c>
      <c r="E10">
        <v>1203</v>
      </c>
      <c r="F10">
        <v>1502</v>
      </c>
      <c r="G10">
        <v>1629</v>
      </c>
      <c r="H10">
        <v>1408</v>
      </c>
      <c r="I10">
        <v>1022</v>
      </c>
    </row>
    <row r="11" spans="1:9" x14ac:dyDescent="0.2">
      <c r="A11">
        <v>2019</v>
      </c>
      <c r="B11">
        <v>3996</v>
      </c>
      <c r="C11">
        <v>8206</v>
      </c>
      <c r="D11">
        <v>2948</v>
      </c>
      <c r="E11">
        <v>1239</v>
      </c>
      <c r="F11">
        <v>1567</v>
      </c>
      <c r="G11">
        <v>1678</v>
      </c>
      <c r="H11">
        <v>1450</v>
      </c>
      <c r="I11">
        <v>1052</v>
      </c>
    </row>
    <row r="12" spans="1:9" x14ac:dyDescent="0.2">
      <c r="A12">
        <v>2020</v>
      </c>
      <c r="B12">
        <v>4259</v>
      </c>
      <c r="C12">
        <v>9257</v>
      </c>
      <c r="D12">
        <v>3168</v>
      </c>
      <c r="E12">
        <v>1320</v>
      </c>
      <c r="F12">
        <v>1667</v>
      </c>
      <c r="G12">
        <v>1788</v>
      </c>
      <c r="H12">
        <v>1545</v>
      </c>
      <c r="I12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F6F9-25BC-DE4A-84AB-E3AC4797B66C}">
  <dimension ref="A1:I12"/>
  <sheetViews>
    <sheetView workbookViewId="0">
      <selection activeCell="B12" sqref="B12:I12"/>
    </sheetView>
  </sheetViews>
  <sheetFormatPr baseColWidth="10" defaultRowHeight="16" x14ac:dyDescent="0.2"/>
  <sheetData>
    <row r="1" spans="1:9" x14ac:dyDescent="0.2">
      <c r="A1" s="2" t="s">
        <v>0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</row>
    <row r="2" spans="1:9" x14ac:dyDescent="0.2">
      <c r="A2" s="2">
        <v>2010</v>
      </c>
      <c r="B2" s="2">
        <v>1004</v>
      </c>
      <c r="C2" s="2">
        <v>2870</v>
      </c>
      <c r="D2" s="2">
        <v>1187</v>
      </c>
      <c r="E2" s="2">
        <v>947</v>
      </c>
      <c r="F2" s="2">
        <v>1818</v>
      </c>
      <c r="G2" s="2">
        <v>1558</v>
      </c>
      <c r="H2" s="2"/>
      <c r="I2" s="2">
        <v>717</v>
      </c>
    </row>
    <row r="3" spans="1:9" x14ac:dyDescent="0.2">
      <c r="A3" s="2">
        <v>2011</v>
      </c>
      <c r="B3" s="2">
        <v>1055</v>
      </c>
      <c r="C3" s="2">
        <v>2931</v>
      </c>
      <c r="D3" s="2">
        <v>1118</v>
      </c>
      <c r="E3" s="2">
        <v>942</v>
      </c>
      <c r="F3" s="2">
        <v>1763</v>
      </c>
      <c r="G3" s="2">
        <v>1642</v>
      </c>
      <c r="H3" s="2"/>
      <c r="I3" s="2">
        <v>817</v>
      </c>
    </row>
    <row r="4" spans="1:9" x14ac:dyDescent="0.2">
      <c r="A4" s="2">
        <v>2012</v>
      </c>
      <c r="B4" s="2">
        <v>1120</v>
      </c>
      <c r="C4" s="2">
        <v>3029</v>
      </c>
      <c r="D4" s="2">
        <v>1062</v>
      </c>
      <c r="E4" s="2">
        <v>970</v>
      </c>
      <c r="F4" s="2">
        <v>1725</v>
      </c>
      <c r="G4" s="2">
        <v>1794</v>
      </c>
      <c r="H4" s="2"/>
      <c r="I4" s="2">
        <v>974</v>
      </c>
    </row>
    <row r="5" spans="1:9" x14ac:dyDescent="0.2">
      <c r="A5" s="2">
        <v>2013</v>
      </c>
      <c r="B5" s="2">
        <v>1587</v>
      </c>
      <c r="C5" s="2">
        <v>2883</v>
      </c>
      <c r="D5" s="2">
        <v>1072</v>
      </c>
      <c r="E5" s="2">
        <v>823</v>
      </c>
      <c r="F5" s="2">
        <v>1544</v>
      </c>
      <c r="G5" s="2">
        <v>1573</v>
      </c>
      <c r="H5" s="2"/>
      <c r="I5" s="2">
        <v>1013</v>
      </c>
    </row>
    <row r="6" spans="1:9" x14ac:dyDescent="0.2">
      <c r="A6" s="2">
        <v>2014</v>
      </c>
      <c r="B6" s="2">
        <v>1728</v>
      </c>
      <c r="C6" s="2">
        <v>3496</v>
      </c>
      <c r="D6" s="2">
        <v>1146</v>
      </c>
      <c r="E6" s="2">
        <v>775</v>
      </c>
      <c r="F6" s="2">
        <v>1495</v>
      </c>
      <c r="G6" s="2">
        <v>1489</v>
      </c>
      <c r="H6" s="2"/>
      <c r="I6" s="2">
        <v>1145</v>
      </c>
    </row>
    <row r="7" spans="1:9" x14ac:dyDescent="0.2">
      <c r="A7" s="2">
        <v>2015</v>
      </c>
      <c r="B7" s="2">
        <v>1773</v>
      </c>
      <c r="C7" s="2">
        <v>3580</v>
      </c>
      <c r="D7" s="2">
        <v>1090</v>
      </c>
      <c r="E7" s="2">
        <v>691</v>
      </c>
      <c r="F7" s="2">
        <v>1349</v>
      </c>
      <c r="G7" s="2">
        <v>1338</v>
      </c>
      <c r="H7" s="2"/>
      <c r="I7" s="2">
        <v>1212</v>
      </c>
    </row>
    <row r="8" spans="1:9" x14ac:dyDescent="0.2">
      <c r="A8" s="2">
        <v>2016</v>
      </c>
      <c r="B8" s="2">
        <v>1856</v>
      </c>
      <c r="C8" s="2">
        <v>3758</v>
      </c>
      <c r="D8" s="2">
        <v>1130</v>
      </c>
      <c r="E8" s="2">
        <v>633</v>
      </c>
      <c r="F8" s="2">
        <v>1226</v>
      </c>
      <c r="G8" s="2">
        <v>1231</v>
      </c>
      <c r="H8" s="2"/>
      <c r="I8" s="2">
        <v>1297</v>
      </c>
    </row>
    <row r="9" spans="1:9" x14ac:dyDescent="0.2">
      <c r="A9" s="2">
        <v>2017</v>
      </c>
      <c r="B9" s="2">
        <v>1866</v>
      </c>
      <c r="C9" s="2">
        <v>3829</v>
      </c>
      <c r="D9" s="2">
        <v>1053</v>
      </c>
      <c r="E9" s="2">
        <v>571</v>
      </c>
      <c r="F9" s="2">
        <v>1055</v>
      </c>
      <c r="G9" s="2">
        <v>1082</v>
      </c>
      <c r="H9" s="2">
        <v>768</v>
      </c>
      <c r="I9" s="2">
        <v>550</v>
      </c>
    </row>
    <row r="10" spans="1:9" x14ac:dyDescent="0.2">
      <c r="A10" s="2">
        <v>2018</v>
      </c>
      <c r="B10" s="2">
        <v>1862</v>
      </c>
      <c r="C10" s="2">
        <v>3783</v>
      </c>
      <c r="D10" s="2">
        <v>1042</v>
      </c>
      <c r="E10" s="2">
        <v>570</v>
      </c>
      <c r="F10" s="2">
        <v>1054</v>
      </c>
      <c r="G10" s="2">
        <v>1080</v>
      </c>
      <c r="H10" s="2">
        <v>766</v>
      </c>
      <c r="I10" s="2">
        <v>549</v>
      </c>
    </row>
    <row r="11" spans="1:9" x14ac:dyDescent="0.2">
      <c r="A11" s="2">
        <v>2019</v>
      </c>
      <c r="B11" s="2">
        <v>1916</v>
      </c>
      <c r="C11" s="2">
        <v>3839</v>
      </c>
      <c r="D11" s="2">
        <v>1033</v>
      </c>
      <c r="E11" s="2">
        <v>587</v>
      </c>
      <c r="F11" s="2">
        <v>1098</v>
      </c>
      <c r="G11" s="2">
        <v>1111</v>
      </c>
      <c r="H11" s="2">
        <v>789</v>
      </c>
      <c r="I11" s="2">
        <v>565</v>
      </c>
    </row>
    <row r="12" spans="1:9" x14ac:dyDescent="0.2">
      <c r="A12" s="2">
        <v>2020</v>
      </c>
      <c r="B12" s="2">
        <v>2027</v>
      </c>
      <c r="C12" s="2">
        <v>4307</v>
      </c>
      <c r="D12" s="2">
        <v>1102</v>
      </c>
      <c r="E12" s="2">
        <v>621</v>
      </c>
      <c r="F12" s="2">
        <v>1160</v>
      </c>
      <c r="G12" s="2">
        <v>1176</v>
      </c>
      <c r="H12" s="2">
        <v>834</v>
      </c>
      <c r="I12" s="2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8991-378E-EA41-9775-45F6D37A6D22}">
  <dimension ref="A1:I12"/>
  <sheetViews>
    <sheetView workbookViewId="0">
      <selection activeCell="E21" sqref="E21"/>
    </sheetView>
  </sheetViews>
  <sheetFormatPr baseColWidth="10" defaultRowHeight="16" x14ac:dyDescent="0.2"/>
  <cols>
    <col min="2" max="2" width="20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2010</v>
      </c>
      <c r="B2">
        <v>39344</v>
      </c>
      <c r="C2">
        <v>26</v>
      </c>
      <c r="D2">
        <v>97894</v>
      </c>
      <c r="E2">
        <v>65</v>
      </c>
      <c r="F2">
        <v>11082</v>
      </c>
      <c r="G2">
        <v>7</v>
      </c>
      <c r="H2">
        <v>2540</v>
      </c>
      <c r="I2">
        <v>2</v>
      </c>
    </row>
    <row r="3" spans="1:9" x14ac:dyDescent="0.2">
      <c r="A3">
        <v>2011</v>
      </c>
      <c r="B3">
        <v>39872</v>
      </c>
      <c r="C3">
        <v>26</v>
      </c>
      <c r="D3">
        <v>99905</v>
      </c>
      <c r="E3">
        <v>66</v>
      </c>
      <c r="F3">
        <v>9220</v>
      </c>
      <c r="G3">
        <v>6</v>
      </c>
      <c r="H3">
        <v>2609</v>
      </c>
      <c r="I3">
        <v>2</v>
      </c>
    </row>
    <row r="4" spans="1:9" x14ac:dyDescent="0.2">
      <c r="A4">
        <v>2012</v>
      </c>
      <c r="B4">
        <v>41189</v>
      </c>
      <c r="C4">
        <v>27</v>
      </c>
      <c r="D4">
        <v>102353</v>
      </c>
      <c r="E4">
        <v>66</v>
      </c>
      <c r="F4">
        <v>8816</v>
      </c>
      <c r="G4">
        <v>6</v>
      </c>
      <c r="H4">
        <v>2722</v>
      </c>
      <c r="I4">
        <v>2</v>
      </c>
    </row>
    <row r="5" spans="1:9" x14ac:dyDescent="0.2">
      <c r="A5">
        <v>2013</v>
      </c>
      <c r="B5">
        <v>39941</v>
      </c>
      <c r="C5">
        <v>26</v>
      </c>
      <c r="D5">
        <v>102221</v>
      </c>
      <c r="E5">
        <v>67</v>
      </c>
      <c r="F5">
        <v>8405</v>
      </c>
      <c r="G5">
        <v>5</v>
      </c>
      <c r="H5">
        <v>2796</v>
      </c>
      <c r="I5">
        <v>2</v>
      </c>
    </row>
    <row r="6" spans="1:9" x14ac:dyDescent="0.2">
      <c r="A6">
        <v>2014</v>
      </c>
      <c r="B6">
        <v>43415</v>
      </c>
      <c r="C6">
        <v>27</v>
      </c>
      <c r="D6">
        <v>103473</v>
      </c>
      <c r="E6">
        <v>65</v>
      </c>
      <c r="F6">
        <v>8374</v>
      </c>
      <c r="G6">
        <v>5</v>
      </c>
      <c r="H6">
        <v>2886</v>
      </c>
      <c r="I6">
        <v>2</v>
      </c>
    </row>
    <row r="7" spans="1:9" x14ac:dyDescent="0.2">
      <c r="A7">
        <v>2015</v>
      </c>
      <c r="B7">
        <v>42368</v>
      </c>
      <c r="C7">
        <v>27</v>
      </c>
      <c r="D7">
        <v>104649</v>
      </c>
      <c r="E7">
        <v>66</v>
      </c>
      <c r="F7">
        <v>8359</v>
      </c>
      <c r="G7">
        <v>5</v>
      </c>
      <c r="H7">
        <v>3004</v>
      </c>
      <c r="I7">
        <v>2</v>
      </c>
    </row>
    <row r="8" spans="1:9" x14ac:dyDescent="0.2">
      <c r="A8">
        <v>2016</v>
      </c>
      <c r="B8">
        <v>43120</v>
      </c>
      <c r="C8">
        <v>27</v>
      </c>
      <c r="D8">
        <v>104841</v>
      </c>
      <c r="E8">
        <v>66</v>
      </c>
      <c r="F8">
        <v>7872</v>
      </c>
      <c r="G8">
        <v>5</v>
      </c>
      <c r="H8">
        <v>3008</v>
      </c>
      <c r="I8">
        <v>2</v>
      </c>
    </row>
    <row r="9" spans="1:9" x14ac:dyDescent="0.2">
      <c r="A9">
        <v>2017</v>
      </c>
      <c r="B9">
        <v>42127</v>
      </c>
      <c r="C9">
        <v>27</v>
      </c>
      <c r="D9">
        <v>104672</v>
      </c>
      <c r="E9">
        <v>66</v>
      </c>
      <c r="F9">
        <v>7963</v>
      </c>
      <c r="G9">
        <v>5</v>
      </c>
      <c r="H9">
        <v>3215</v>
      </c>
      <c r="I9">
        <v>2</v>
      </c>
    </row>
    <row r="10" spans="1:9" x14ac:dyDescent="0.2">
      <c r="A10">
        <v>2018</v>
      </c>
      <c r="B10">
        <v>41965</v>
      </c>
      <c r="C10">
        <v>26</v>
      </c>
      <c r="D10">
        <v>106294</v>
      </c>
      <c r="E10">
        <v>67</v>
      </c>
      <c r="F10">
        <v>7938</v>
      </c>
      <c r="G10">
        <v>5</v>
      </c>
      <c r="H10">
        <v>3297</v>
      </c>
      <c r="I10">
        <v>2</v>
      </c>
    </row>
    <row r="11" spans="1:9" x14ac:dyDescent="0.2">
      <c r="A11">
        <v>2019</v>
      </c>
      <c r="B11">
        <v>42937</v>
      </c>
      <c r="C11">
        <v>27</v>
      </c>
      <c r="D11">
        <v>107992</v>
      </c>
      <c r="E11">
        <v>67</v>
      </c>
      <c r="F11">
        <v>7501</v>
      </c>
      <c r="G11">
        <v>5</v>
      </c>
      <c r="H11">
        <v>3239</v>
      </c>
      <c r="I11">
        <v>2</v>
      </c>
    </row>
    <row r="12" spans="1:9" x14ac:dyDescent="0.2">
      <c r="A12">
        <v>2020</v>
      </c>
      <c r="B12">
        <v>46675</v>
      </c>
      <c r="C12">
        <v>29</v>
      </c>
      <c r="D12">
        <v>102171</v>
      </c>
      <c r="E12">
        <v>64</v>
      </c>
      <c r="F12">
        <v>7383</v>
      </c>
      <c r="G12">
        <v>5</v>
      </c>
      <c r="H12">
        <v>2871</v>
      </c>
      <c r="I1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8B6B-F1B7-CB42-BB80-52DAAF6912D4}">
  <dimension ref="A1:E12"/>
  <sheetViews>
    <sheetView workbookViewId="0">
      <selection activeCell="B12" sqref="B12:E12"/>
    </sheetView>
  </sheetViews>
  <sheetFormatPr baseColWidth="10" defaultRowHeight="16" x14ac:dyDescent="0.2"/>
  <sheetData>
    <row r="1" spans="1:5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">
      <c r="A2">
        <v>2010</v>
      </c>
      <c r="B2">
        <v>10100</v>
      </c>
      <c r="C2">
        <v>20282</v>
      </c>
      <c r="D2">
        <v>6234</v>
      </c>
      <c r="E2">
        <v>2727</v>
      </c>
    </row>
    <row r="3" spans="1:5" x14ac:dyDescent="0.2">
      <c r="A3">
        <v>2011</v>
      </c>
      <c r="B3">
        <v>10269</v>
      </c>
      <c r="C3">
        <v>20739</v>
      </c>
      <c r="D3">
        <v>5932</v>
      </c>
      <c r="E3">
        <v>2932</v>
      </c>
    </row>
    <row r="4" spans="1:5" x14ac:dyDescent="0.2">
      <c r="A4">
        <v>2012</v>
      </c>
      <c r="B4">
        <v>10674</v>
      </c>
      <c r="C4">
        <v>21195</v>
      </c>
      <c r="D4">
        <v>6068</v>
      </c>
      <c r="E4">
        <v>3253</v>
      </c>
    </row>
    <row r="5" spans="1:5" x14ac:dyDescent="0.2">
      <c r="A5">
        <v>2013</v>
      </c>
      <c r="B5">
        <v>10496</v>
      </c>
      <c r="C5">
        <v>20430</v>
      </c>
      <c r="D5">
        <v>5803</v>
      </c>
      <c r="E5">
        <v>3212</v>
      </c>
    </row>
    <row r="6" spans="1:5" x14ac:dyDescent="0.2">
      <c r="A6">
        <v>2014</v>
      </c>
      <c r="B6">
        <v>11272</v>
      </c>
      <c r="C6">
        <v>22417</v>
      </c>
      <c r="D6">
        <v>6312</v>
      </c>
      <c r="E6">
        <v>3413</v>
      </c>
    </row>
    <row r="7" spans="1:5" x14ac:dyDescent="0.2">
      <c r="A7">
        <v>2015</v>
      </c>
      <c r="B7">
        <v>11033</v>
      </c>
      <c r="C7">
        <v>21483</v>
      </c>
      <c r="D7">
        <v>6117</v>
      </c>
      <c r="E7">
        <v>3735</v>
      </c>
    </row>
    <row r="8" spans="1:5" x14ac:dyDescent="0.2">
      <c r="A8">
        <v>2016</v>
      </c>
      <c r="B8">
        <v>11131</v>
      </c>
      <c r="C8">
        <v>22318</v>
      </c>
      <c r="D8">
        <v>6048</v>
      </c>
      <c r="E8">
        <v>3622</v>
      </c>
    </row>
    <row r="9" spans="1:5" x14ac:dyDescent="0.2">
      <c r="A9">
        <v>2017</v>
      </c>
      <c r="B9">
        <v>10774</v>
      </c>
      <c r="C9">
        <v>22036</v>
      </c>
      <c r="D9">
        <v>5838</v>
      </c>
      <c r="E9">
        <v>3479</v>
      </c>
    </row>
    <row r="10" spans="1:5" x14ac:dyDescent="0.2">
      <c r="A10">
        <v>2018</v>
      </c>
      <c r="B10">
        <v>10706</v>
      </c>
      <c r="C10">
        <v>21624</v>
      </c>
      <c r="D10">
        <v>5793</v>
      </c>
      <c r="E10">
        <v>3842</v>
      </c>
    </row>
    <row r="11" spans="1:5" x14ac:dyDescent="0.2">
      <c r="A11">
        <v>2019</v>
      </c>
      <c r="B11">
        <v>10939</v>
      </c>
      <c r="C11">
        <v>22136</v>
      </c>
      <c r="D11">
        <v>6016</v>
      </c>
      <c r="E11">
        <v>3846</v>
      </c>
    </row>
    <row r="12" spans="1:5" x14ac:dyDescent="0.2">
      <c r="A12">
        <v>2020</v>
      </c>
      <c r="B12">
        <v>11825</v>
      </c>
      <c r="C12">
        <v>24126</v>
      </c>
      <c r="D12">
        <v>6568</v>
      </c>
      <c r="E12">
        <v>4157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E3EC-F563-C642-83D5-53409B872803}">
  <dimension ref="A1:I12"/>
  <sheetViews>
    <sheetView workbookViewId="0">
      <selection activeCell="B12" sqref="B12:I12"/>
    </sheetView>
  </sheetViews>
  <sheetFormatPr baseColWidth="10" defaultRowHeight="16" x14ac:dyDescent="0.2"/>
  <cols>
    <col min="1" max="1" width="29.83203125" customWidth="1"/>
  </cols>
  <sheetData>
    <row r="1" spans="1:9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">
      <c r="A2">
        <v>2010</v>
      </c>
      <c r="B2">
        <v>14372</v>
      </c>
      <c r="C2">
        <v>15711</v>
      </c>
      <c r="D2">
        <v>12195</v>
      </c>
      <c r="I2">
        <v>55616</v>
      </c>
    </row>
    <row r="3" spans="1:9" x14ac:dyDescent="0.2">
      <c r="A3">
        <v>2011</v>
      </c>
      <c r="B3">
        <v>11901</v>
      </c>
      <c r="C3">
        <v>16339</v>
      </c>
      <c r="D3">
        <v>21344</v>
      </c>
      <c r="I3">
        <v>50321</v>
      </c>
    </row>
    <row r="4" spans="1:9" x14ac:dyDescent="0.2">
      <c r="A4">
        <v>2012</v>
      </c>
      <c r="B4">
        <v>12280</v>
      </c>
      <c r="C4">
        <v>16442</v>
      </c>
      <c r="D4">
        <v>20880</v>
      </c>
      <c r="E4">
        <v>4950</v>
      </c>
      <c r="F4">
        <v>3782</v>
      </c>
      <c r="G4">
        <v>3456</v>
      </c>
      <c r="I4">
        <v>40564</v>
      </c>
    </row>
    <row r="5" spans="1:9" x14ac:dyDescent="0.2">
      <c r="A5">
        <v>2013</v>
      </c>
      <c r="B5">
        <v>12378</v>
      </c>
      <c r="C5">
        <v>16435</v>
      </c>
      <c r="D5">
        <v>19959</v>
      </c>
      <c r="E5">
        <v>5401</v>
      </c>
      <c r="F5">
        <v>3877</v>
      </c>
      <c r="G5">
        <v>3530</v>
      </c>
      <c r="I5">
        <v>40641</v>
      </c>
    </row>
    <row r="6" spans="1:9" x14ac:dyDescent="0.2">
      <c r="A6">
        <v>2014</v>
      </c>
      <c r="B6">
        <v>12373</v>
      </c>
      <c r="C6">
        <v>16742</v>
      </c>
      <c r="D6">
        <v>19669</v>
      </c>
      <c r="E6">
        <v>5589</v>
      </c>
      <c r="F6">
        <v>4129</v>
      </c>
      <c r="G6">
        <v>3739</v>
      </c>
      <c r="I6">
        <v>41233</v>
      </c>
    </row>
    <row r="7" spans="1:9" x14ac:dyDescent="0.2">
      <c r="A7">
        <v>2015</v>
      </c>
      <c r="B7">
        <v>12379</v>
      </c>
      <c r="C7">
        <v>16826</v>
      </c>
      <c r="D7">
        <v>18796</v>
      </c>
      <c r="E7">
        <v>5799</v>
      </c>
      <c r="F7">
        <v>4337</v>
      </c>
      <c r="G7">
        <v>3904</v>
      </c>
      <c r="I7">
        <v>42609</v>
      </c>
    </row>
    <row r="8" spans="1:9" x14ac:dyDescent="0.2">
      <c r="A8">
        <v>2016</v>
      </c>
      <c r="B8">
        <v>12414</v>
      </c>
      <c r="C8">
        <v>16306</v>
      </c>
      <c r="D8">
        <v>17923</v>
      </c>
      <c r="E8">
        <v>5796</v>
      </c>
      <c r="F8">
        <v>4476</v>
      </c>
      <c r="G8">
        <v>4092</v>
      </c>
      <c r="I8">
        <v>43833</v>
      </c>
    </row>
    <row r="9" spans="1:9" x14ac:dyDescent="0.2">
      <c r="A9">
        <v>2017</v>
      </c>
      <c r="B9">
        <v>12550</v>
      </c>
      <c r="C9">
        <v>16473</v>
      </c>
      <c r="D9">
        <v>17224</v>
      </c>
      <c r="E9">
        <v>5748</v>
      </c>
      <c r="F9">
        <v>4679</v>
      </c>
      <c r="G9">
        <v>4307</v>
      </c>
      <c r="I9">
        <v>43691</v>
      </c>
    </row>
    <row r="10" spans="1:9" x14ac:dyDescent="0.2">
      <c r="A10">
        <v>2018</v>
      </c>
      <c r="B10">
        <v>12941</v>
      </c>
      <c r="C10">
        <v>16537</v>
      </c>
      <c r="D10">
        <v>16811</v>
      </c>
      <c r="E10">
        <v>6045</v>
      </c>
      <c r="F10">
        <v>4890</v>
      </c>
      <c r="G10">
        <v>4518</v>
      </c>
      <c r="H10">
        <v>4030</v>
      </c>
      <c r="I10">
        <v>40522</v>
      </c>
    </row>
    <row r="11" spans="1:9" x14ac:dyDescent="0.2">
      <c r="A11">
        <v>2019</v>
      </c>
      <c r="B11">
        <v>11287</v>
      </c>
      <c r="C11">
        <v>15923</v>
      </c>
      <c r="D11">
        <v>16361</v>
      </c>
      <c r="E11">
        <v>5828</v>
      </c>
      <c r="F11">
        <v>5146</v>
      </c>
      <c r="G11">
        <v>4697</v>
      </c>
      <c r="H11">
        <v>4446</v>
      </c>
      <c r="I11">
        <v>44304</v>
      </c>
    </row>
    <row r="12" spans="1:9" x14ac:dyDescent="0.2">
      <c r="A12">
        <v>2020</v>
      </c>
      <c r="B12">
        <v>8026</v>
      </c>
      <c r="C12">
        <v>15082</v>
      </c>
      <c r="D12">
        <v>16234</v>
      </c>
      <c r="E12">
        <v>4531</v>
      </c>
      <c r="F12">
        <v>5211</v>
      </c>
      <c r="G12">
        <v>4394</v>
      </c>
      <c r="H12">
        <v>5300</v>
      </c>
      <c r="I12">
        <v>43392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3108-E59D-9743-8B5A-9DE545CBF06D}">
  <dimension ref="A1:F12"/>
  <sheetViews>
    <sheetView workbookViewId="0">
      <selection activeCell="B12" sqref="B12:F12"/>
    </sheetView>
  </sheetViews>
  <sheetFormatPr baseColWidth="10" defaultRowHeight="16" x14ac:dyDescent="0.2"/>
  <sheetData>
    <row r="1" spans="1: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">
      <c r="A2">
        <v>2010</v>
      </c>
      <c r="B2">
        <v>951</v>
      </c>
      <c r="C2">
        <v>3023</v>
      </c>
      <c r="D2">
        <v>1585</v>
      </c>
      <c r="E2">
        <v>1714</v>
      </c>
      <c r="F2">
        <v>3808</v>
      </c>
    </row>
    <row r="3" spans="1:6" x14ac:dyDescent="0.2">
      <c r="A3">
        <v>2011</v>
      </c>
      <c r="B3">
        <v>568</v>
      </c>
      <c r="C3">
        <v>3395</v>
      </c>
      <c r="D3">
        <v>1282</v>
      </c>
      <c r="E3">
        <v>1258</v>
      </c>
      <c r="F3">
        <v>2717</v>
      </c>
    </row>
    <row r="4" spans="1:6" x14ac:dyDescent="0.2">
      <c r="A4">
        <v>2012</v>
      </c>
      <c r="B4">
        <v>471</v>
      </c>
      <c r="C4">
        <v>3326</v>
      </c>
      <c r="D4">
        <v>1397</v>
      </c>
      <c r="E4">
        <v>1218</v>
      </c>
      <c r="F4">
        <v>2403</v>
      </c>
    </row>
    <row r="5" spans="1:6" x14ac:dyDescent="0.2">
      <c r="A5">
        <v>2013</v>
      </c>
      <c r="B5">
        <v>394</v>
      </c>
      <c r="C5">
        <v>3143</v>
      </c>
      <c r="D5">
        <v>1469</v>
      </c>
      <c r="E5">
        <v>1209</v>
      </c>
      <c r="F5">
        <v>2191</v>
      </c>
    </row>
    <row r="6" spans="1:6" x14ac:dyDescent="0.2">
      <c r="A6">
        <v>2014</v>
      </c>
      <c r="B6">
        <v>314</v>
      </c>
      <c r="C6">
        <v>3086</v>
      </c>
      <c r="D6">
        <v>1693</v>
      </c>
      <c r="E6">
        <v>1218</v>
      </c>
      <c r="F6">
        <v>2064</v>
      </c>
    </row>
    <row r="7" spans="1:6" x14ac:dyDescent="0.2">
      <c r="A7">
        <v>2015</v>
      </c>
      <c r="B7">
        <v>256</v>
      </c>
      <c r="C7">
        <v>3134</v>
      </c>
      <c r="D7">
        <v>1779</v>
      </c>
      <c r="E7">
        <v>1244</v>
      </c>
      <c r="F7">
        <v>1946</v>
      </c>
    </row>
    <row r="8" spans="1:6" x14ac:dyDescent="0.2">
      <c r="A8">
        <v>2016</v>
      </c>
      <c r="B8">
        <v>207</v>
      </c>
      <c r="C8">
        <v>2790</v>
      </c>
      <c r="D8">
        <v>1846</v>
      </c>
      <c r="E8">
        <v>1211</v>
      </c>
      <c r="F8">
        <v>1818</v>
      </c>
    </row>
    <row r="9" spans="1:6" x14ac:dyDescent="0.2">
      <c r="A9">
        <v>2017</v>
      </c>
      <c r="B9">
        <v>174</v>
      </c>
      <c r="C9">
        <v>2873</v>
      </c>
      <c r="D9">
        <v>1954</v>
      </c>
      <c r="E9">
        <v>1216</v>
      </c>
      <c r="F9">
        <v>1745</v>
      </c>
    </row>
    <row r="10" spans="1:6" x14ac:dyDescent="0.2">
      <c r="A10">
        <v>2018</v>
      </c>
      <c r="B10">
        <v>152</v>
      </c>
      <c r="C10">
        <v>2964</v>
      </c>
      <c r="D10">
        <v>1953</v>
      </c>
      <c r="E10">
        <v>1198</v>
      </c>
      <c r="F10">
        <v>1670</v>
      </c>
    </row>
    <row r="11" spans="1:6" x14ac:dyDescent="0.2">
      <c r="A11">
        <v>2019</v>
      </c>
      <c r="B11">
        <v>132</v>
      </c>
      <c r="C11">
        <v>2581</v>
      </c>
      <c r="D11">
        <v>2050</v>
      </c>
      <c r="E11">
        <v>1148</v>
      </c>
      <c r="F11">
        <v>1590</v>
      </c>
    </row>
    <row r="12" spans="1:6" x14ac:dyDescent="0.2">
      <c r="A12">
        <v>2020</v>
      </c>
      <c r="B12">
        <v>120</v>
      </c>
      <c r="C12">
        <v>2653</v>
      </c>
      <c r="D12">
        <v>1962</v>
      </c>
      <c r="E12">
        <v>1121</v>
      </c>
      <c r="F12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Flows</vt:lpstr>
      <vt:lpstr>Nodes</vt:lpstr>
      <vt:lpstr>Production</vt:lpstr>
      <vt:lpstr>Export</vt:lpstr>
      <vt:lpstr>Private Housing</vt:lpstr>
      <vt:lpstr>Public Housing</vt:lpstr>
      <vt:lpstr>Electricity Consumption by Sect</vt:lpstr>
      <vt:lpstr>Residential</vt:lpstr>
      <vt:lpstr>Commercial</vt:lpstr>
      <vt:lpstr>Industrial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Jiang</dc:creator>
  <cp:lastModifiedBy>Forrest Jiang</cp:lastModifiedBy>
  <dcterms:created xsi:type="dcterms:W3CDTF">2022-11-14T12:36:45Z</dcterms:created>
  <dcterms:modified xsi:type="dcterms:W3CDTF">2022-11-18T13:37:46Z</dcterms:modified>
</cp:coreProperties>
</file>