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 firstSheet="2" activeTab="15"/>
  </bookViews>
  <sheets>
    <sheet name="2014-01" sheetId="1" r:id="rId1"/>
    <sheet name="2014-02" sheetId="2" state="hidden" r:id="rId2"/>
    <sheet name="2014-01-new" sheetId="14" r:id="rId3"/>
    <sheet name="2014-03" sheetId="3" r:id="rId4"/>
    <sheet name="2014-03-new" sheetId="15" r:id="rId5"/>
    <sheet name="2014-04" sheetId="4" r:id="rId6"/>
    <sheet name="2014-05" sheetId="5" state="hidden" r:id="rId7"/>
    <sheet name="2014-06" sheetId="6" state="hidden" r:id="rId8"/>
    <sheet name="2014-07" sheetId="7" state="hidden" r:id="rId9"/>
    <sheet name="2014-08" sheetId="8" state="hidden" r:id="rId10"/>
    <sheet name="2014-09" sheetId="9" state="hidden" r:id="rId11"/>
    <sheet name="2014-10" sheetId="10" state="hidden" r:id="rId12"/>
    <sheet name="2014-11" sheetId="11" state="hidden" r:id="rId13"/>
    <sheet name="2014-04-new" sheetId="16" r:id="rId14"/>
    <sheet name="2014-12" sheetId="17" r:id="rId15"/>
    <sheet name="2014-12-new" sheetId="18" r:id="rId16"/>
  </sheets>
  <calcPr calcId="144525"/>
</workbook>
</file>

<file path=xl/sharedStrings.xml><?xml version="1.0" encoding="utf-8"?>
<sst xmlns="http://schemas.openxmlformats.org/spreadsheetml/2006/main" count="36">
  <si>
    <t>各种原燃料化学成分（％）</t>
  </si>
  <si>
    <t>价格</t>
  </si>
  <si>
    <t>配料比重</t>
  </si>
  <si>
    <t>带速</t>
  </si>
  <si>
    <t>总产量</t>
  </si>
  <si>
    <t>湿基配比%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</si>
  <si>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</si>
  <si>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</si>
  <si>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</si>
  <si>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</si>
  <si>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</si>
  <si>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</si>
  <si>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</si>
  <si>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</si>
  <si>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</si>
  <si>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</si>
  <si>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</si>
  <si>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湿基单耗</t>
  </si>
  <si>
    <t>干基单耗</t>
  </si>
  <si>
    <t>换算百分之百的配比</t>
  </si>
  <si>
    <t>湿基消耗</t>
  </si>
  <si>
    <t>干基消耗</t>
  </si>
  <si>
    <t>配比</t>
  </si>
  <si>
    <t>下限</t>
  </si>
  <si>
    <t>上限</t>
  </si>
  <si>
    <t>巴西粗粉</t>
  </si>
  <si>
    <t>高品澳粉</t>
  </si>
  <si>
    <t>高返</t>
  </si>
  <si>
    <t>过筛镍矿</t>
  </si>
  <si>
    <t>塞拉利昂粉</t>
  </si>
  <si>
    <t>FMG低品澳粉</t>
  </si>
  <si>
    <t>氧化铁</t>
  </si>
  <si>
    <t>铁泥</t>
  </si>
  <si>
    <t>干渣粉</t>
  </si>
  <si>
    <t>重力除尘灰</t>
  </si>
  <si>
    <t>混合料</t>
  </si>
</sst>
</file>

<file path=xl/styles.xml><?xml version="1.0" encoding="utf-8"?>
<styleSheet xmlns="http://schemas.openxmlformats.org/spreadsheetml/2006/main">
  <numFmts count="25">
    <numFmt numFmtId="6" formatCode="&quot;￥&quot;#,##0;[Red]&quot;￥&quot;\-#,##0"/>
    <numFmt numFmtId="42" formatCode="_ &quot;￥&quot;* #,##0_ ;_ &quot;￥&quot;* \-#,##0_ ;_ &quot;￥&quot;* &quot;-&quot;_ ;_ @_ "/>
    <numFmt numFmtId="176" formatCode="#,##0.00_ "/>
    <numFmt numFmtId="177" formatCode="0.0%"/>
    <numFmt numFmtId="178" formatCode="0.000_ "/>
    <numFmt numFmtId="179" formatCode="[DBNum1][$-804]yyyy&quot;年&quot;m&quot;月&quot;;@"/>
    <numFmt numFmtId="180" formatCode="#,##0.00_ ;[Red]\-#,##0.00\ "/>
    <numFmt numFmtId="181" formatCode="_(* #,##0.000_);_(* \(#,##0.000\);_(* &quot;-&quot;?_);@_)"/>
    <numFmt numFmtId="182" formatCode="_(* #,##0_);_(* \(#,##0\);_(* &quot;-&quot;??_);_(@_)"/>
    <numFmt numFmtId="43" formatCode="_ * #,##0.00_ ;_ * \-#,##0.00_ ;_ * &quot;-&quot;??_ ;_ @_ "/>
    <numFmt numFmtId="44" formatCode="_ &quot;￥&quot;* #,##0.00_ ;_ &quot;￥&quot;* \-#,##0.00_ ;_ &quot;￥&quot;* &quot;-&quot;??_ ;_ @_ "/>
    <numFmt numFmtId="183" formatCode="&quot;￥&quot;#,##0;\-&quot;￥&quot;#,##0"/>
    <numFmt numFmtId="184" formatCode="_(* #,##0.0_);_(* \(#,##0.0\);_(* &quot;-&quot;?_);@_)"/>
    <numFmt numFmtId="41" formatCode="_ * #,##0_ ;_ * \-#,##0_ ;_ * &quot;-&quot;_ ;_ @_ "/>
    <numFmt numFmtId="185" formatCode="0_ "/>
    <numFmt numFmtId="186" formatCode="_ * #,##0_ ;_ * \-#,##0_ ;_ * &quot;-&quot;??_ ;_ @_ "/>
    <numFmt numFmtId="187" formatCode="#,##0_ "/>
    <numFmt numFmtId="188" formatCode="0.00_ "/>
    <numFmt numFmtId="189" formatCode="_(* #,##0.00_);_(* \(#,##0.00\);_(* &quot;-&quot;??_);_(@_)"/>
    <numFmt numFmtId="190" formatCode="_ &quot;￥&quot;* #,##0.00_ ;_ &quot;￥&quot;* \-#,##0.00_ ;_ &quot;￥&quot;* \-??_ ;_ @_ "/>
    <numFmt numFmtId="191" formatCode="_ * #,##0.0000000_ ;_ * \-#,##0.0000000_ ;_ * &quot;-&quot;??_ ;_ @_ "/>
    <numFmt numFmtId="192" formatCode="0.00000_ "/>
    <numFmt numFmtId="193" formatCode="_-* #,##0.00_-;\-* #,##0.00_-;_-* &quot;-&quot;??_-;_-@_-"/>
    <numFmt numFmtId="194" formatCode="&quot;$&quot;#,##0_);[Red]\(&quot;$&quot;#,##0\)"/>
    <numFmt numFmtId="195" formatCode="0.000_);[Red]\(0.000\)"/>
  </numFmts>
  <fonts count="52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9"/>
      <name val="Arial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0"/>
      <name val="Arial"/>
      <charset val="134"/>
    </font>
    <font>
      <b/>
      <sz val="18"/>
      <color indexed="56"/>
      <name val="宋体"/>
      <charset val="134"/>
    </font>
    <font>
      <b/>
      <sz val="11"/>
      <color indexed="24"/>
      <name val="Arial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6">
    <xf numFmtId="0" fontId="0" fillId="0" borderId="0"/>
    <xf numFmtId="0" fontId="23" fillId="0" borderId="6" applyNumberFormat="0" applyFill="0" applyAlignment="0" applyProtection="0">
      <alignment vertical="center"/>
    </xf>
    <xf numFmtId="0" fontId="7" fillId="0" borderId="0"/>
    <xf numFmtId="0" fontId="8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14" fillId="0" borderId="0" applyAlignment="0" applyProtection="0"/>
    <xf numFmtId="0" fontId="17" fillId="14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/>
    <xf numFmtId="41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4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/>
    <xf numFmtId="0" fontId="5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19" fillId="0" borderId="0"/>
    <xf numFmtId="0" fontId="15" fillId="13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28" fillId="25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80" fontId="14" fillId="0" borderId="0" applyAlignment="0" applyProtection="0"/>
    <xf numFmtId="0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177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35" fillId="0" borderId="0"/>
    <xf numFmtId="0" fontId="7" fillId="0" borderId="0"/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>
      <alignment vertical="center"/>
    </xf>
    <xf numFmtId="0" fontId="7" fillId="0" borderId="0"/>
    <xf numFmtId="0" fontId="5" fillId="19" borderId="0" applyNumberFormat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0" fontId="35" fillId="0" borderId="0"/>
    <xf numFmtId="0" fontId="8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/>
    <xf numFmtId="0" fontId="23" fillId="0" borderId="6" applyNumberFormat="0" applyFill="0" applyAlignment="0" applyProtection="0">
      <alignment vertical="center"/>
    </xf>
    <xf numFmtId="0" fontId="7" fillId="0" borderId="0"/>
    <xf numFmtId="0" fontId="10" fillId="7" borderId="0" applyNumberFormat="0" applyBorder="0" applyAlignment="0" applyProtection="0">
      <alignment vertical="center"/>
    </xf>
    <xf numFmtId="0" fontId="7" fillId="0" borderId="0"/>
    <xf numFmtId="0" fontId="23" fillId="0" borderId="6" applyNumberFormat="0" applyFill="0" applyAlignment="0" applyProtection="0">
      <alignment vertical="center"/>
    </xf>
    <xf numFmtId="0" fontId="7" fillId="0" borderId="0"/>
    <xf numFmtId="0" fontId="23" fillId="0" borderId="6" applyNumberFormat="0" applyFill="0" applyAlignment="0" applyProtection="0">
      <alignment vertical="center"/>
    </xf>
    <xf numFmtId="0" fontId="35" fillId="0" borderId="0"/>
    <xf numFmtId="0" fontId="23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5" fillId="0" borderId="0"/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9" fontId="37" fillId="0" borderId="0" applyAlignment="0" applyProtection="0">
      <alignment horizontal="left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182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82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9" fontId="7" fillId="0" borderId="0" applyFont="0" applyFill="0" applyBorder="0" applyAlignment="0" applyProtection="0">
      <alignment horizontal="left"/>
    </xf>
    <xf numFmtId="0" fontId="8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/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80" fontId="14" fillId="0" borderId="0" applyAlignment="0" applyProtection="0"/>
    <xf numFmtId="180" fontId="14" fillId="0" borderId="0" applyAlignment="0" applyProtection="0"/>
    <xf numFmtId="0" fontId="5" fillId="5" borderId="0" applyNumberFormat="0" applyBorder="0" applyAlignment="0" applyProtection="0">
      <alignment vertical="center"/>
    </xf>
    <xf numFmtId="180" fontId="14" fillId="0" borderId="0" applyAlignment="0" applyProtection="0"/>
    <xf numFmtId="180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/>
    <xf numFmtId="180" fontId="14" fillId="0" borderId="0" applyAlignment="0" applyProtection="0"/>
    <xf numFmtId="180" fontId="14" fillId="0" borderId="0" applyAlignment="0" applyProtection="0"/>
    <xf numFmtId="6" fontId="7" fillId="0" borderId="0" applyFont="0" applyFill="0" applyBorder="0" applyAlignment="0" applyProtection="0"/>
    <xf numFmtId="180" fontId="14" fillId="0" borderId="0" applyAlignment="0" applyProtection="0"/>
    <xf numFmtId="180" fontId="14" fillId="0" borderId="0" applyAlignment="0" applyProtection="0"/>
    <xf numFmtId="0" fontId="8" fillId="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80" fontId="14" fillId="0" borderId="0" applyAlignment="0" applyProtection="0"/>
    <xf numFmtId="180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80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38" fillId="0" borderId="0" applyNumberFormat="0" applyAlignment="0" applyProtection="0">
      <alignment horizontal="left"/>
    </xf>
    <xf numFmtId="0" fontId="23" fillId="0" borderId="6" applyNumberFormat="0" applyFill="0" applyAlignment="0" applyProtection="0">
      <alignment vertical="center"/>
    </xf>
    <xf numFmtId="180" fontId="14" fillId="0" borderId="0" applyAlignment="0" applyProtection="0"/>
    <xf numFmtId="9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84" fontId="14" fillId="0" borderId="0" applyAlignment="0" applyProtection="0"/>
    <xf numFmtId="0" fontId="10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7" fontId="14" fillId="0" borderId="0" applyAlignment="0" applyProtection="0"/>
    <xf numFmtId="0" fontId="10" fillId="21" borderId="0" applyNumberFormat="0" applyBorder="0" applyAlignment="0" applyProtection="0">
      <alignment vertical="center"/>
    </xf>
    <xf numFmtId="184" fontId="14" fillId="0" borderId="0" applyAlignment="0" applyProtection="0"/>
    <xf numFmtId="177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/>
    <xf numFmtId="187" fontId="14" fillId="0" borderId="0" applyAlignment="0" applyProtection="0"/>
    <xf numFmtId="187" fontId="14" fillId="0" borderId="0" applyAlignment="0" applyProtection="0"/>
    <xf numFmtId="187" fontId="14" fillId="0" borderId="0" applyAlignment="0" applyProtection="0"/>
    <xf numFmtId="188" fontId="14" fillId="0" borderId="0" applyAlignment="0" applyProtection="0"/>
    <xf numFmtId="188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177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177" fontId="14" fillId="0" borderId="0" applyAlignment="0" applyProtection="0"/>
    <xf numFmtId="177" fontId="14" fillId="0" borderId="0" applyAlignment="0" applyProtection="0"/>
    <xf numFmtId="177" fontId="14" fillId="0" borderId="0" applyAlignment="0" applyProtection="0"/>
    <xf numFmtId="180" fontId="14" fillId="0" borderId="0" applyAlignment="0" applyProtection="0"/>
    <xf numFmtId="177" fontId="14" fillId="0" borderId="0" applyAlignment="0" applyProtection="0"/>
    <xf numFmtId="180" fontId="14" fillId="0" borderId="0" applyAlignment="0" applyProtection="0"/>
    <xf numFmtId="0" fontId="8" fillId="6" borderId="0" applyNumberFormat="0" applyBorder="0" applyAlignment="0" applyProtection="0">
      <alignment vertical="center"/>
    </xf>
    <xf numFmtId="177" fontId="14" fillId="0" borderId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6" fontId="14" fillId="0" borderId="0" applyAlignment="0" applyProtection="0"/>
    <xf numFmtId="187" fontId="14" fillId="0" borderId="0" applyAlignment="0" applyProtection="0"/>
    <xf numFmtId="187" fontId="14" fillId="0" borderId="0" applyAlignment="0" applyProtection="0"/>
    <xf numFmtId="187" fontId="14" fillId="0" borderId="0" applyAlignment="0" applyProtection="0"/>
    <xf numFmtId="177" fontId="14" fillId="0" borderId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4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6" fontId="14" fillId="0" borderId="0" applyAlignment="0" applyProtection="0"/>
    <xf numFmtId="0" fontId="14" fillId="0" borderId="0" applyAlignment="0" applyProtection="0"/>
    <xf numFmtId="187" fontId="14" fillId="0" borderId="0" applyAlignment="0" applyProtection="0"/>
    <xf numFmtId="183" fontId="14" fillId="0" borderId="0" applyAlignment="0" applyProtection="0"/>
    <xf numFmtId="181" fontId="14" fillId="0" borderId="0" applyAlignment="0" applyProtection="0"/>
    <xf numFmtId="0" fontId="15" fillId="13" borderId="0" applyNumberFormat="0" applyBorder="0" applyAlignment="0" applyProtection="0">
      <alignment vertical="center"/>
    </xf>
    <xf numFmtId="181" fontId="14" fillId="0" borderId="0" applyAlignment="0" applyProtection="0"/>
    <xf numFmtId="187" fontId="14" fillId="0" borderId="0" applyAlignment="0" applyProtection="0"/>
    <xf numFmtId="183" fontId="14" fillId="0" borderId="0" applyAlignment="0" applyProtection="0"/>
    <xf numFmtId="0" fontId="8" fillId="6" borderId="0" applyNumberFormat="0" applyBorder="0" applyAlignment="0" applyProtection="0">
      <alignment vertical="center"/>
    </xf>
    <xf numFmtId="177" fontId="38" fillId="0" borderId="0" applyFill="0" applyBorder="0" applyAlignment="0" applyProtection="0"/>
    <xf numFmtId="0" fontId="39" fillId="0" borderId="15" applyNumberFormat="0" applyAlignment="0" applyProtection="0">
      <alignment horizontal="left" wrapText="1"/>
    </xf>
    <xf numFmtId="0" fontId="39" fillId="0" borderId="0" applyNumberFormat="0" applyAlignment="0" applyProtection="0">
      <alignment horizontal="left" wrapText="1"/>
    </xf>
    <xf numFmtId="43" fontId="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2" fillId="0" borderId="14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3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10" fillId="5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35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52" borderId="18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190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8" fillId="6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" fillId="6" borderId="0" applyNumberFormat="0" applyBorder="0" applyAlignment="0" applyProtection="0">
      <alignment vertical="center"/>
    </xf>
    <xf numFmtId="0" fontId="7" fillId="0" borderId="0"/>
    <xf numFmtId="0" fontId="8" fillId="6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7" fillId="0" borderId="0"/>
    <xf numFmtId="0" fontId="10" fillId="54" borderId="0" applyNumberFormat="0" applyBorder="0" applyAlignment="0" applyProtection="0">
      <alignment vertical="center"/>
    </xf>
    <xf numFmtId="0" fontId="7" fillId="0" borderId="0"/>
    <xf numFmtId="0" fontId="10" fillId="5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0" fillId="5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3" borderId="17" applyNumberFormat="0" applyAlignment="0" applyProtection="0">
      <alignment vertical="center"/>
    </xf>
    <xf numFmtId="0" fontId="7" fillId="0" borderId="0"/>
    <xf numFmtId="0" fontId="47" fillId="3" borderId="1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8" fillId="6" borderId="0" applyNumberFormat="0" applyBorder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49" borderId="1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190" fontId="7" fillId="0" borderId="0" applyFont="0" applyFill="0" applyBorder="0" applyAlignment="0" applyProtection="0">
      <alignment vertical="center"/>
    </xf>
    <xf numFmtId="0" fontId="42" fillId="35" borderId="17" applyNumberFormat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43" fillId="52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1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18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2" fontId="7" fillId="0" borderId="0" applyFont="0" applyFill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94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87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85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192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94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95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95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90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9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9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180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47" fillId="3" borderId="17" applyNumberFormat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49" borderId="13" applyNumberFormat="0" applyFont="0" applyAlignment="0" applyProtection="0">
      <alignment vertical="center"/>
    </xf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965" applyFont="1" applyFill="1" applyBorder="1" applyAlignment="1">
      <alignment horizontal="center" vertical="center"/>
    </xf>
    <xf numFmtId="0" fontId="4" fillId="2" borderId="1" xfId="965" applyFont="1" applyFill="1" applyBorder="1" applyAlignment="1">
      <alignment horizontal="left" vertical="center"/>
    </xf>
    <xf numFmtId="188" fontId="1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2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88" fontId="2" fillId="0" borderId="1" xfId="0" applyNumberFormat="1" applyFont="1" applyBorder="1" applyAlignment="1">
      <alignment horizontal="center"/>
    </xf>
    <xf numFmtId="18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8" fontId="1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常规 3 3 8" xfId="27"/>
    <cellStyle name="好_天津荣程2010年5月上旬能源成本_6月1-20日成本_金属帐套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U18" sqref="U18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0.0999734911519688</v>
      </c>
      <c r="N3" s="12">
        <v>0.0939750816828506</v>
      </c>
      <c r="O3" s="5">
        <v>0.0779087380021966</v>
      </c>
      <c r="P3" s="5">
        <v>100</v>
      </c>
      <c r="Q3" s="5">
        <v>7.79087380021966</v>
      </c>
      <c r="R3" s="17">
        <v>552843.408721272</v>
      </c>
      <c r="S3" s="17">
        <v>519672.804197996</v>
      </c>
      <c r="T3" s="11">
        <f>R3/$R$13*100</f>
        <v>9.7206731807686</v>
      </c>
      <c r="U3" s="11">
        <v>5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0.145403206583325</v>
      </c>
      <c r="N4" s="12">
        <v>0.134788772502742</v>
      </c>
      <c r="O4" s="5">
        <v>0.113311840927508</v>
      </c>
      <c r="P4" s="5">
        <v>100</v>
      </c>
      <c r="Q4" s="5">
        <v>11.3311840927508</v>
      </c>
      <c r="R4" s="17">
        <v>804065.192085126</v>
      </c>
      <c r="S4" s="17">
        <v>745368.433062912</v>
      </c>
      <c r="T4" s="11">
        <f t="shared" ref="T4:T12" si="0">R4/$R$13*100</f>
        <v>14.1379183056012</v>
      </c>
      <c r="U4" s="11">
        <v>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0.128321281688776</v>
      </c>
      <c r="N5" s="12">
        <v>0.128321281688776</v>
      </c>
      <c r="O5" s="5">
        <v>0.1</v>
      </c>
      <c r="P5" s="5">
        <v>100</v>
      </c>
      <c r="Q5" s="5">
        <v>10</v>
      </c>
      <c r="R5" s="17">
        <v>709603.85561076</v>
      </c>
      <c r="S5" s="17">
        <v>709603.85561076</v>
      </c>
      <c r="T5" s="11">
        <f t="shared" si="0"/>
        <v>12.4769999232879</v>
      </c>
      <c r="U5" s="11">
        <v>12.48</v>
      </c>
      <c r="V5" s="11">
        <v>12.48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0.116473255345136</v>
      </c>
      <c r="N6" s="12">
        <v>0.0797841799114181</v>
      </c>
      <c r="O6" s="5">
        <v>0.0907669046102771</v>
      </c>
      <c r="P6" s="5">
        <v>100</v>
      </c>
      <c r="Q6" s="5">
        <v>9.07669046102771</v>
      </c>
      <c r="R6" s="17">
        <v>644085.454733067</v>
      </c>
      <c r="S6" s="17">
        <v>441198.536492151</v>
      </c>
      <c r="T6" s="11">
        <f t="shared" si="0"/>
        <v>11.324986618595</v>
      </c>
      <c r="U6" s="11">
        <v>0</v>
      </c>
      <c r="V6" s="11">
        <v>20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0.12193243870793</v>
      </c>
      <c r="N7" s="12">
        <v>0.108373551523608</v>
      </c>
      <c r="O7" s="5">
        <v>0.0950212132416659</v>
      </c>
      <c r="P7" s="5">
        <v>100</v>
      </c>
      <c r="Q7" s="5">
        <v>9.50212132416659</v>
      </c>
      <c r="R7" s="17">
        <v>674274.192810983</v>
      </c>
      <c r="S7" s="17">
        <v>599294.902570402</v>
      </c>
      <c r="T7" s="11">
        <f t="shared" si="0"/>
        <v>11.8557967032698</v>
      </c>
      <c r="U7" s="11">
        <v>0</v>
      </c>
      <c r="V7" s="11">
        <v>20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0.374581595912916</v>
      </c>
      <c r="N8" s="12">
        <v>0.344615068239883</v>
      </c>
      <c r="O8" s="5">
        <v>0.291909175924076</v>
      </c>
      <c r="P8" s="5">
        <v>100</v>
      </c>
      <c r="Q8" s="5">
        <v>29.1909175924076</v>
      </c>
      <c r="R8" s="17">
        <v>2071398.76723884</v>
      </c>
      <c r="S8" s="17">
        <v>1905686.86585973</v>
      </c>
      <c r="T8" s="11">
        <f t="shared" si="0"/>
        <v>36.4215076561172</v>
      </c>
      <c r="U8" s="11">
        <v>30</v>
      </c>
      <c r="V8" s="11">
        <v>40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0.00324958399356995</v>
      </c>
      <c r="N9" s="12">
        <v>0.00276214639453445</v>
      </c>
      <c r="O9" s="5">
        <v>0.00253238118479157</v>
      </c>
      <c r="P9" s="5">
        <v>100</v>
      </c>
      <c r="Q9" s="5">
        <v>0.253238118479157</v>
      </c>
      <c r="R9" s="17">
        <v>17969.8745260424</v>
      </c>
      <c r="S9" s="17">
        <v>15274.3933471361</v>
      </c>
      <c r="T9" s="11">
        <f t="shared" si="0"/>
        <v>0.3159651984838</v>
      </c>
      <c r="U9" s="11">
        <v>0.32</v>
      </c>
      <c r="V9" s="11">
        <v>0.32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0.00693950816981041</v>
      </c>
      <c r="N10" s="12">
        <v>0.00555160653584833</v>
      </c>
      <c r="O10" s="5">
        <v>0.00540791681510879</v>
      </c>
      <c r="P10" s="5">
        <v>100</v>
      </c>
      <c r="Q10" s="5">
        <v>0.540791681510879</v>
      </c>
      <c r="R10" s="17">
        <v>38374.7862282346</v>
      </c>
      <c r="S10" s="17">
        <v>30699.8289825877</v>
      </c>
      <c r="T10" s="11">
        <f t="shared" si="0"/>
        <v>0.674745776872595</v>
      </c>
      <c r="U10" s="11">
        <v>0.67</v>
      </c>
      <c r="V10" s="11">
        <v>0.67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0.0256642563377551</v>
      </c>
      <c r="N11" s="12">
        <v>0.0241244009574898</v>
      </c>
      <c r="O11" s="5">
        <v>0.02</v>
      </c>
      <c r="P11" s="5">
        <v>100</v>
      </c>
      <c r="Q11" s="5">
        <v>2</v>
      </c>
      <c r="R11" s="17">
        <v>141920.771122152</v>
      </c>
      <c r="S11" s="17">
        <v>133405.524854823</v>
      </c>
      <c r="T11" s="11">
        <f t="shared" si="0"/>
        <v>2.49539998465757</v>
      </c>
      <c r="U11" s="11">
        <v>2.5</v>
      </c>
      <c r="V11" s="11">
        <v>2.5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0.00592401317181981</v>
      </c>
      <c r="N12" s="12">
        <v>0.00577640651028863</v>
      </c>
      <c r="O12" s="5">
        <v>0.00461654769486143</v>
      </c>
      <c r="P12" s="5">
        <v>100</v>
      </c>
      <c r="Q12" s="5">
        <v>0.461654769486143</v>
      </c>
      <c r="R12" s="17">
        <v>32759.2004388463</v>
      </c>
      <c r="S12" s="17">
        <v>31942.9503612451</v>
      </c>
      <c r="T12" s="11">
        <f t="shared" si="0"/>
        <v>0.576006652346406</v>
      </c>
      <c r="U12" s="11">
        <v>0.58</v>
      </c>
      <c r="V12" s="11">
        <v>0.58</v>
      </c>
    </row>
    <row r="13" spans="1:22">
      <c r="A13" s="6"/>
      <c r="B13" s="5">
        <f>B3*$T$3*(100-$J$3)/10000</f>
        <v>5.82754357187078</v>
      </c>
      <c r="C13" s="5">
        <f t="shared" ref="C13:I13" si="1">C3*$T$3*(100-$J$3)/10000</f>
        <v>1.12273775237877</v>
      </c>
      <c r="D13" s="5">
        <f t="shared" si="1"/>
        <v>0.00097206731807686</v>
      </c>
      <c r="E13" s="5">
        <f t="shared" si="1"/>
        <v>0.00194413463615372</v>
      </c>
      <c r="F13" s="5">
        <f t="shared" si="1"/>
        <v>0.0952625971715323</v>
      </c>
      <c r="G13" s="5">
        <f t="shared" si="1"/>
        <v>0</v>
      </c>
      <c r="H13" s="5">
        <f t="shared" si="1"/>
        <v>0.0048603365903843</v>
      </c>
      <c r="I13" s="5">
        <f t="shared" si="1"/>
        <v>0</v>
      </c>
      <c r="J13" s="5">
        <v>0</v>
      </c>
      <c r="K13" s="5">
        <v>0</v>
      </c>
      <c r="L13" s="5">
        <f>L3*T3/100</f>
        <v>75.2331500825586</v>
      </c>
      <c r="M13" s="13"/>
      <c r="N13" s="13"/>
      <c r="O13" s="13"/>
      <c r="P13" s="13"/>
      <c r="Q13" s="13"/>
      <c r="R13" s="17">
        <f>SUM(R3:R12)</f>
        <v>5687295.50351532</v>
      </c>
      <c r="S13" s="13"/>
      <c r="T13" s="11">
        <f>SUM(T3:T12)</f>
        <v>100</v>
      </c>
      <c r="U13" s="11"/>
      <c r="V13" s="11"/>
    </row>
    <row r="14" spans="1:22">
      <c r="A14" s="7"/>
      <c r="B14" s="5">
        <f>B4*$T$4*(100-$J$4)/10000</f>
        <v>8.69481975794474</v>
      </c>
      <c r="C14" s="5">
        <f t="shared" ref="C14:I14" si="2">C4*$T$4*(100-$J$4)/10000</f>
        <v>0.35344795764003</v>
      </c>
      <c r="D14" s="5">
        <f t="shared" si="2"/>
        <v>0.0155517101361613</v>
      </c>
      <c r="E14" s="5">
        <f t="shared" si="2"/>
        <v>0.011310334644481</v>
      </c>
      <c r="F14" s="5">
        <f t="shared" si="2"/>
        <v>0.282758366112024</v>
      </c>
      <c r="G14" s="5">
        <f t="shared" si="2"/>
        <v>0</v>
      </c>
      <c r="H14" s="5">
        <f t="shared" si="2"/>
        <v>0.00424137549168036</v>
      </c>
      <c r="I14" s="5">
        <f t="shared" si="2"/>
        <v>0</v>
      </c>
      <c r="J14" s="5">
        <v>0</v>
      </c>
      <c r="K14" s="5">
        <v>0</v>
      </c>
      <c r="L14" s="5">
        <f t="shared" ref="L14:L22" si="3">L4*T4/100</f>
        <v>112.250829970982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>B5*$T$5*(100-$J$5)/10000</f>
        <v>6.48803996010971</v>
      </c>
      <c r="C15" s="5">
        <f t="shared" ref="C15:I15" si="4">C5*$T$5*(100-$J$5)/10000</f>
        <v>0.686234995780835</v>
      </c>
      <c r="D15" s="5">
        <f t="shared" si="4"/>
        <v>1.43485499117811</v>
      </c>
      <c r="E15" s="5">
        <f t="shared" si="4"/>
        <v>0.374309997698637</v>
      </c>
      <c r="F15" s="5">
        <f t="shared" si="4"/>
        <v>0.386786997621925</v>
      </c>
      <c r="G15" s="5">
        <f t="shared" si="4"/>
        <v>0.0361832997775349</v>
      </c>
      <c r="H15" s="5">
        <f t="shared" si="4"/>
        <v>0.00848435994783577</v>
      </c>
      <c r="I15" s="5">
        <f t="shared" si="4"/>
        <v>0.00124769999232879</v>
      </c>
      <c r="J15" s="5">
        <v>0</v>
      </c>
      <c r="K15" s="5">
        <v>0</v>
      </c>
      <c r="L15" s="5">
        <f t="shared" si="3"/>
        <v>62.3849996164395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>B6*$T$6*(100-$J$6)/10000</f>
        <v>5.56623092303944</v>
      </c>
      <c r="C16" s="5">
        <f t="shared" ref="C16:I16" si="5">C6*$T$6*(100-$J$6)/10000</f>
        <v>0.486974424599585</v>
      </c>
      <c r="D16" s="5">
        <f t="shared" si="5"/>
        <v>0.006794991971157</v>
      </c>
      <c r="E16" s="5">
        <f t="shared" si="5"/>
        <v>0.101924879567355</v>
      </c>
      <c r="F16" s="5">
        <f t="shared" si="5"/>
        <v>0.639861743950618</v>
      </c>
      <c r="G16" s="5">
        <f t="shared" si="5"/>
        <v>0</v>
      </c>
      <c r="H16" s="5">
        <f t="shared" si="5"/>
        <v>0.0040769951826942</v>
      </c>
      <c r="I16" s="5">
        <f t="shared" si="5"/>
        <v>0.233294724343057</v>
      </c>
      <c r="J16" s="5">
        <v>0</v>
      </c>
      <c r="K16" s="5">
        <v>0</v>
      </c>
      <c r="L16" s="5">
        <f t="shared" si="3"/>
        <v>71.8604375909708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>B7*$T$7*(100-$J$7)/10000</f>
        <v>6.85265049448994</v>
      </c>
      <c r="C17" s="5">
        <f t="shared" ref="C17:I17" si="6">C7*$T$7*(100-$J$7)/10000</f>
        <v>0.207476442307221</v>
      </c>
      <c r="D17" s="5">
        <f t="shared" si="6"/>
        <v>0.00118557967032698</v>
      </c>
      <c r="E17" s="5">
        <f t="shared" si="6"/>
        <v>0</v>
      </c>
      <c r="F17" s="5">
        <f t="shared" si="6"/>
        <v>0.803823016481693</v>
      </c>
      <c r="G17" s="5">
        <f t="shared" si="6"/>
        <v>0</v>
      </c>
      <c r="H17" s="5">
        <f t="shared" si="6"/>
        <v>0.0100774271977793</v>
      </c>
      <c r="I17" s="5">
        <f t="shared" si="6"/>
        <v>0</v>
      </c>
      <c r="J17" s="5">
        <v>0</v>
      </c>
      <c r="K17" s="5">
        <v>0</v>
      </c>
      <c r="L17" s="5">
        <f t="shared" si="3"/>
        <v>88.4679549997993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>B8*$T$8*(100-$J$8)/10000</f>
        <v>21.077126480595</v>
      </c>
      <c r="C18" s="5">
        <f t="shared" ref="C18:I18" si="7">C8*$T$8*(100-$J$8)/10000</f>
        <v>2.07966808716429</v>
      </c>
      <c r="D18" s="5">
        <f t="shared" si="7"/>
        <v>0.00364215076561172</v>
      </c>
      <c r="E18" s="5">
        <f t="shared" si="7"/>
        <v>0.00364215076561172</v>
      </c>
      <c r="F18" s="5">
        <f t="shared" si="7"/>
        <v>0.80491531920019</v>
      </c>
      <c r="G18" s="5">
        <f t="shared" si="7"/>
        <v>0</v>
      </c>
      <c r="H18" s="5">
        <f t="shared" si="7"/>
        <v>0.0182107538280586</v>
      </c>
      <c r="I18" s="5">
        <f t="shared" si="7"/>
        <v>0</v>
      </c>
      <c r="J18" s="5">
        <v>0</v>
      </c>
      <c r="K18" s="5">
        <v>0</v>
      </c>
      <c r="L18" s="5">
        <f t="shared" si="3"/>
        <v>272.105083698852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>B9*$T$9*(100-$J$9)/10000</f>
        <v>0.219595812946241</v>
      </c>
      <c r="C19" s="5">
        <f t="shared" ref="C19:I19" si="8">C9*$T$9*(100-$J$9)/10000</f>
        <v>0.0055293909734665</v>
      </c>
      <c r="D19" s="5">
        <f t="shared" si="8"/>
        <v>0.0023697389886285</v>
      </c>
      <c r="E19" s="5">
        <f t="shared" si="8"/>
        <v>0.0009478955954514</v>
      </c>
      <c r="F19" s="5">
        <f t="shared" si="8"/>
        <v>0.00176940511150928</v>
      </c>
      <c r="G19" s="5">
        <f t="shared" si="8"/>
        <v>0</v>
      </c>
      <c r="H19" s="5">
        <f t="shared" si="8"/>
        <v>6.319303969676e-5</v>
      </c>
      <c r="I19" s="5">
        <f t="shared" si="8"/>
        <v>0.00022117563893866</v>
      </c>
      <c r="J19" s="5">
        <v>0</v>
      </c>
      <c r="K19" s="5">
        <v>0</v>
      </c>
      <c r="L19" s="5">
        <f t="shared" si="3"/>
        <v>2.5277215878704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>B10*$T$10*(100-$J$10)/10000</f>
        <v>0.350193058196877</v>
      </c>
      <c r="C20" s="5">
        <f t="shared" ref="C20:I20" si="9">C10*$T$10*(100-$J$10)/10000</f>
        <v>0.0155191528680697</v>
      </c>
      <c r="D20" s="5">
        <f t="shared" si="9"/>
        <v>0.0607271199185336</v>
      </c>
      <c r="E20" s="5">
        <f t="shared" si="9"/>
        <v>0.0199050004177416</v>
      </c>
      <c r="F20" s="5">
        <f t="shared" si="9"/>
        <v>0.00458827128273365</v>
      </c>
      <c r="G20" s="5">
        <f t="shared" si="9"/>
        <v>0.0074896781232858</v>
      </c>
      <c r="H20" s="5">
        <f t="shared" si="9"/>
        <v>0.000587028825879158</v>
      </c>
      <c r="I20" s="5">
        <f t="shared" si="9"/>
        <v>0</v>
      </c>
      <c r="J20" s="5">
        <v>0</v>
      </c>
      <c r="K20" s="5">
        <v>0</v>
      </c>
      <c r="L20" s="5">
        <f t="shared" si="3"/>
        <v>3.37372888436297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>B11*$T$11*(100-$J$11)/10000</f>
        <v>0.598895996317817</v>
      </c>
      <c r="C21" s="5">
        <f t="shared" ref="C21:I21" si="10">C11*$T$11*(100-$J$11)/10000</f>
        <v>0.249539998465757</v>
      </c>
      <c r="D21" s="5">
        <f t="shared" si="10"/>
        <v>0.998159993863028</v>
      </c>
      <c r="E21" s="5">
        <f t="shared" si="10"/>
        <v>0.199631998772606</v>
      </c>
      <c r="F21" s="5">
        <f t="shared" si="10"/>
        <v>0.087338999463015</v>
      </c>
      <c r="G21" s="5">
        <f t="shared" si="10"/>
        <v>0</v>
      </c>
      <c r="H21" s="5">
        <f t="shared" si="10"/>
        <v>0.0154714799048769</v>
      </c>
      <c r="I21" s="5">
        <f t="shared" si="10"/>
        <v>0</v>
      </c>
      <c r="J21" s="5">
        <v>0</v>
      </c>
      <c r="K21" s="5">
        <v>0</v>
      </c>
      <c r="L21" s="5">
        <f t="shared" si="3"/>
        <v>2.49539998465757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>B12*$T$12*(100-$J$12)/10000</f>
        <v>0.19872229505951</v>
      </c>
      <c r="C22" s="5">
        <f t="shared" ref="C22:I22" si="11">C12*$T$12*(100-$J$12)/10000</f>
        <v>0.0354388092856126</v>
      </c>
      <c r="D22" s="5">
        <f t="shared" si="11"/>
        <v>0.00374404324025164</v>
      </c>
      <c r="E22" s="5">
        <f t="shared" si="11"/>
        <v>0.00171156262411503</v>
      </c>
      <c r="F22" s="5">
        <f t="shared" si="11"/>
        <v>0.0169153953572395</v>
      </c>
      <c r="G22" s="5">
        <f t="shared" si="11"/>
        <v>0.00253442927032419</v>
      </c>
      <c r="H22" s="5">
        <f t="shared" si="11"/>
        <v>0.00021312246136817</v>
      </c>
      <c r="I22" s="5">
        <f t="shared" si="11"/>
        <v>0</v>
      </c>
      <c r="J22" s="5">
        <v>0</v>
      </c>
      <c r="K22" s="5">
        <v>0</v>
      </c>
      <c r="L22" s="5">
        <f t="shared" si="3"/>
        <v>2.88003326173203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12">SUM(B13:B22)</f>
        <v>55.8738183505701</v>
      </c>
      <c r="C23" s="5">
        <f t="shared" si="12"/>
        <v>5.24256701146364</v>
      </c>
      <c r="D23" s="5">
        <f t="shared" si="12"/>
        <v>2.52800238704988</v>
      </c>
      <c r="E23" s="5">
        <f t="shared" si="12"/>
        <v>0.715327954722152</v>
      </c>
      <c r="F23" s="5">
        <f t="shared" si="12"/>
        <v>3.12402011175248</v>
      </c>
      <c r="G23" s="5">
        <f t="shared" si="12"/>
        <v>0.0462074071711449</v>
      </c>
      <c r="H23" s="5">
        <f t="shared" si="12"/>
        <v>0.0662860724702536</v>
      </c>
      <c r="I23" s="5">
        <f t="shared" si="12"/>
        <v>0.234763599974324</v>
      </c>
      <c r="J23" s="5">
        <v>0</v>
      </c>
      <c r="K23" s="5">
        <v>0</v>
      </c>
      <c r="L23" s="5">
        <f t="shared" si="12"/>
        <v>693.579339678225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>B23/(100-$J$24)*100</f>
        <v>55.8738183505701</v>
      </c>
      <c r="C24" s="11">
        <f t="shared" ref="C24:I24" si="13">C23/(100-$J$24)*100</f>
        <v>5.24256701146364</v>
      </c>
      <c r="D24" s="11">
        <f t="shared" si="13"/>
        <v>2.52800238704988</v>
      </c>
      <c r="E24" s="11">
        <f t="shared" si="13"/>
        <v>0.715327954722152</v>
      </c>
      <c r="F24" s="11">
        <f t="shared" si="13"/>
        <v>3.12402011175248</v>
      </c>
      <c r="G24" s="11">
        <f t="shared" si="13"/>
        <v>0.0462074071711449</v>
      </c>
      <c r="H24" s="11">
        <f t="shared" si="13"/>
        <v>0.0662860724702536</v>
      </c>
      <c r="I24" s="11">
        <f t="shared" si="13"/>
        <v>0.234763599974324</v>
      </c>
      <c r="J24" s="5">
        <v>0</v>
      </c>
      <c r="K24" s="5">
        <v>0</v>
      </c>
      <c r="L24" s="11">
        <f>L23</f>
        <v>693.579339678225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56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</v>
      </c>
      <c r="G26" s="5">
        <v>0.3</v>
      </c>
      <c r="H26" s="5">
        <v>0.1</v>
      </c>
      <c r="I26" s="5">
        <v>0.18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606.748226045245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700.97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444.18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628.887053877406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520.505733594011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608.979557590678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610.693000693001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444.18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650.869612950912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523.427874272117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552.260430766657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610.693000693001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431.41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479.92376992377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490.864795564796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541.28562633827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610.693000693001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431.41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529.996649211947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491.080613381105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I36" sqref="I36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715600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0.115100363888747</v>
      </c>
      <c r="N3" s="12">
        <v>0.108194342055422</v>
      </c>
      <c r="O3" s="5">
        <v>0.0898667800507169</v>
      </c>
      <c r="P3" s="5">
        <v>100</v>
      </c>
      <c r="Q3" s="5">
        <v>8.98667800507169</v>
      </c>
      <c r="R3" s="17">
        <v>82365.8203987871</v>
      </c>
      <c r="S3" s="17">
        <v>77423.8711748598</v>
      </c>
      <c r="T3" s="11">
        <v>11.815311</v>
      </c>
      <c r="U3" s="11">
        <v>10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0.174337331510944</v>
      </c>
      <c r="N4" s="12">
        <v>0.161610706310646</v>
      </c>
      <c r="O4" s="5">
        <v>0.136117159809038</v>
      </c>
      <c r="P4" s="5">
        <v>100</v>
      </c>
      <c r="Q4" s="5">
        <v>13.6117159809038</v>
      </c>
      <c r="R4" s="17">
        <v>124755.794429232</v>
      </c>
      <c r="S4" s="17">
        <v>115648.621435898</v>
      </c>
      <c r="T4" s="11">
        <v>12.994422</v>
      </c>
      <c r="U4" s="11">
        <v>10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0.128078878339459</v>
      </c>
      <c r="N5" s="12">
        <v>0.128078878339459</v>
      </c>
      <c r="O5" s="5">
        <v>0.1</v>
      </c>
      <c r="P5" s="5">
        <v>100</v>
      </c>
      <c r="Q5" s="5">
        <v>10</v>
      </c>
      <c r="R5" s="17">
        <v>91653.2453397166</v>
      </c>
      <c r="S5" s="17">
        <v>91653.2453397166</v>
      </c>
      <c r="T5" s="11">
        <v>12.329772</v>
      </c>
      <c r="U5" s="11">
        <v>12.3297723987689</v>
      </c>
      <c r="V5" s="11">
        <v>12.3297723987689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0.116267256709651</v>
      </c>
      <c r="N6" s="12">
        <v>0.0796430708461106</v>
      </c>
      <c r="O6" s="5">
        <v>0.0907778536297744</v>
      </c>
      <c r="P6" s="5">
        <v>100</v>
      </c>
      <c r="Q6" s="5">
        <v>9.07778536297744</v>
      </c>
      <c r="R6" s="17">
        <v>83200.8489014259</v>
      </c>
      <c r="S6" s="17">
        <v>56992.5814974768</v>
      </c>
      <c r="T6" s="11">
        <v>10</v>
      </c>
      <c r="U6" s="11">
        <v>10</v>
      </c>
      <c r="V6" s="11">
        <v>15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0.121596977625963</v>
      </c>
      <c r="N7" s="12">
        <v>0.108075393713956</v>
      </c>
      <c r="O7" s="5">
        <v>0.094939133760747</v>
      </c>
      <c r="P7" s="5">
        <v>100</v>
      </c>
      <c r="Q7" s="5">
        <v>9.4939133760747</v>
      </c>
      <c r="R7" s="17">
        <v>87014.7971891392</v>
      </c>
      <c r="S7" s="17">
        <v>77338.7517417069</v>
      </c>
      <c r="T7" s="11">
        <v>10</v>
      </c>
      <c r="U7" s="11">
        <v>10</v>
      </c>
      <c r="V7" s="11">
        <v>15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0.343549529376321</v>
      </c>
      <c r="N8" s="12">
        <v>0.316065567026216</v>
      </c>
      <c r="O8" s="5">
        <v>0.268232774857523</v>
      </c>
      <c r="P8" s="5">
        <v>100</v>
      </c>
      <c r="Q8" s="5">
        <v>26.8232774857523</v>
      </c>
      <c r="R8" s="17">
        <v>245844.043221696</v>
      </c>
      <c r="S8" s="17">
        <v>226176.51976396</v>
      </c>
      <c r="T8" s="11">
        <v>39.024545</v>
      </c>
      <c r="U8" s="11">
        <v>30</v>
      </c>
      <c r="V8" s="11">
        <v>40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0.00184348767549282</v>
      </c>
      <c r="N9" s="12">
        <v>0.0015669645241689</v>
      </c>
      <c r="O9" s="5">
        <v>0.0014393377732485</v>
      </c>
      <c r="P9" s="5">
        <v>100</v>
      </c>
      <c r="Q9" s="5">
        <v>0.14393377732485</v>
      </c>
      <c r="R9" s="17">
        <v>1319.19978058266</v>
      </c>
      <c r="S9" s="17">
        <v>1121.31981349526</v>
      </c>
      <c r="T9" s="11">
        <v>0.17746707</v>
      </c>
      <c r="U9" s="11">
        <v>0.177467071491049</v>
      </c>
      <c r="V9" s="11">
        <v>0.177467071491049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0.00648190071349556</v>
      </c>
      <c r="N10" s="12">
        <v>0.00518552057079645</v>
      </c>
      <c r="O10" s="5">
        <v>0.00506086623925298</v>
      </c>
      <c r="P10" s="5">
        <v>100</v>
      </c>
      <c r="Q10" s="5">
        <v>0.506086623925298</v>
      </c>
      <c r="R10" s="17">
        <v>4638.44815057743</v>
      </c>
      <c r="S10" s="17">
        <v>3710.75852046194</v>
      </c>
      <c r="T10" s="11">
        <v>0.62399329</v>
      </c>
      <c r="U10" s="11">
        <v>0.623993288706029</v>
      </c>
      <c r="V10" s="11">
        <v>0.623993288706029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0.0256157756678917</v>
      </c>
      <c r="N11" s="12">
        <v>0.0240788291278182</v>
      </c>
      <c r="O11" s="5">
        <v>0.02</v>
      </c>
      <c r="P11" s="5">
        <v>100</v>
      </c>
      <c r="Q11" s="5">
        <v>2</v>
      </c>
      <c r="R11" s="17">
        <v>18330.6490679433</v>
      </c>
      <c r="S11" s="17">
        <v>17230.8101238667</v>
      </c>
      <c r="T11" s="11">
        <v>2.4659545</v>
      </c>
      <c r="U11" s="11">
        <v>2.46595447975378</v>
      </c>
      <c r="V11" s="11">
        <v>2.46595447975378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0.00590581081490406</v>
      </c>
      <c r="N12" s="12">
        <v>0.0057586576954327</v>
      </c>
      <c r="O12" s="5">
        <v>0.00461107318511283</v>
      </c>
      <c r="P12" s="5">
        <v>100</v>
      </c>
      <c r="Q12" s="5">
        <v>0.461107318511283</v>
      </c>
      <c r="R12" s="17">
        <v>4226.19821914534</v>
      </c>
      <c r="S12" s="17">
        <v>4120.89544685164</v>
      </c>
      <c r="T12" s="11">
        <v>0.56853483</v>
      </c>
      <c r="U12" s="11">
        <v>0.568534828865076</v>
      </c>
      <c r="V12" s="11">
        <v>0.568534828865076</v>
      </c>
    </row>
    <row r="13" spans="1:22">
      <c r="A13" s="6"/>
      <c r="B13" s="5">
        <f t="shared" ref="B13:I13" si="0">B3*$T$3*(100-$J$3)/10000</f>
        <v>7.0832789445</v>
      </c>
      <c r="C13" s="5">
        <f t="shared" si="0"/>
        <v>1.3646684205</v>
      </c>
      <c r="D13" s="5">
        <f t="shared" si="0"/>
        <v>0.0011815311</v>
      </c>
      <c r="E13" s="5">
        <f t="shared" si="0"/>
        <v>0.0023630622</v>
      </c>
      <c r="F13" s="5">
        <f t="shared" si="0"/>
        <v>0.1157900478</v>
      </c>
      <c r="G13" s="5">
        <f t="shared" si="0"/>
        <v>0</v>
      </c>
      <c r="H13" s="5">
        <f t="shared" si="0"/>
        <v>0.0059076555</v>
      </c>
      <c r="I13" s="5">
        <f t="shared" si="0"/>
        <v>0</v>
      </c>
      <c r="J13" s="5">
        <f>J3*$T$3/100</f>
        <v>0</v>
      </c>
      <c r="K13" s="5">
        <f>K3*$T$3*(100-$J$3)/10000</f>
        <v>0</v>
      </c>
      <c r="L13" s="5">
        <f t="shared" ref="L13:L22" si="1">L3*T3/100</f>
        <v>91.4445994845</v>
      </c>
      <c r="M13" s="13"/>
      <c r="N13" s="13"/>
      <c r="O13" s="13"/>
      <c r="P13" s="13"/>
      <c r="Q13" s="13"/>
      <c r="R13" s="17">
        <f>SUM(R3:R12)</f>
        <v>743349.044698245</v>
      </c>
      <c r="S13" s="13"/>
      <c r="T13" s="11"/>
      <c r="U13" s="18"/>
      <c r="V13" s="18"/>
    </row>
    <row r="14" spans="1:22">
      <c r="A14" s="7"/>
      <c r="B14" s="5">
        <f t="shared" ref="B14:I14" si="2">B4*$T$4*(100-$J$4)/10000</f>
        <v>7.99156953</v>
      </c>
      <c r="C14" s="5">
        <f t="shared" si="2"/>
        <v>0.32486055</v>
      </c>
      <c r="D14" s="5">
        <f t="shared" si="2"/>
        <v>0.0142938642</v>
      </c>
      <c r="E14" s="5">
        <f t="shared" si="2"/>
        <v>0.0103955376</v>
      </c>
      <c r="F14" s="5">
        <f t="shared" si="2"/>
        <v>0.25988844</v>
      </c>
      <c r="G14" s="5">
        <f t="shared" si="2"/>
        <v>0</v>
      </c>
      <c r="H14" s="5">
        <f t="shared" si="2"/>
        <v>0.0038983266</v>
      </c>
      <c r="I14" s="5">
        <f t="shared" si="2"/>
        <v>0</v>
      </c>
      <c r="J14" s="5">
        <f>J4*$T$4/100</f>
        <v>0</v>
      </c>
      <c r="K14" s="5">
        <f>K4*$T$4*(100-$J$4)/10000</f>
        <v>0</v>
      </c>
      <c r="L14" s="5">
        <f t="shared" si="1"/>
        <v>103.1718123534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 t="shared" ref="B15:I15" si="3">B5*$T$5*(100-$J$5)/10000</f>
        <v>6.41148144</v>
      </c>
      <c r="C15" s="5">
        <f t="shared" si="3"/>
        <v>0.67813746</v>
      </c>
      <c r="D15" s="5">
        <f t="shared" si="3"/>
        <v>1.41792378</v>
      </c>
      <c r="E15" s="5">
        <f t="shared" si="3"/>
        <v>0.36989316</v>
      </c>
      <c r="F15" s="5">
        <f t="shared" si="3"/>
        <v>0.382222932</v>
      </c>
      <c r="G15" s="5">
        <f t="shared" si="3"/>
        <v>0.0357563388</v>
      </c>
      <c r="H15" s="5">
        <f t="shared" si="3"/>
        <v>0.00838424496</v>
      </c>
      <c r="I15" s="5">
        <f t="shared" si="3"/>
        <v>0.0012329772</v>
      </c>
      <c r="J15" s="5">
        <f>J5*$T$5/100</f>
        <v>0</v>
      </c>
      <c r="K15" s="5">
        <f>K5*$T$5*(100-$J$5)/10000</f>
        <v>0</v>
      </c>
      <c r="L15" s="5">
        <f t="shared" si="1"/>
        <v>61.64886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 t="shared" ref="B16:I16" si="4">B6*$T$6*(100-$J$6)/10000</f>
        <v>4.915</v>
      </c>
      <c r="C16" s="5">
        <f t="shared" si="4"/>
        <v>0.43</v>
      </c>
      <c r="D16" s="5">
        <f t="shared" si="4"/>
        <v>0.006</v>
      </c>
      <c r="E16" s="5">
        <f t="shared" si="4"/>
        <v>0.09</v>
      </c>
      <c r="F16" s="5">
        <f t="shared" si="4"/>
        <v>0.565</v>
      </c>
      <c r="G16" s="5">
        <f t="shared" si="4"/>
        <v>0</v>
      </c>
      <c r="H16" s="5">
        <f t="shared" si="4"/>
        <v>0.0036</v>
      </c>
      <c r="I16" s="5">
        <f t="shared" si="4"/>
        <v>0.206</v>
      </c>
      <c r="J16" s="5">
        <f>J6*$T$6/100</f>
        <v>0</v>
      </c>
      <c r="K16" s="5">
        <f>K6*$T$6*(100-$J$6)/10000</f>
        <v>0</v>
      </c>
      <c r="L16" s="5">
        <f t="shared" si="1"/>
        <v>63.453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 t="shared" ref="B17:I17" si="5">B7*$T$7*(100-$J$7)/10000</f>
        <v>5.78</v>
      </c>
      <c r="C17" s="5">
        <f t="shared" si="5"/>
        <v>0.175</v>
      </c>
      <c r="D17" s="5">
        <f t="shared" si="5"/>
        <v>0.001</v>
      </c>
      <c r="E17" s="5">
        <f t="shared" si="5"/>
        <v>0</v>
      </c>
      <c r="F17" s="5">
        <f t="shared" si="5"/>
        <v>0.678</v>
      </c>
      <c r="G17" s="5">
        <f t="shared" si="5"/>
        <v>0</v>
      </c>
      <c r="H17" s="5">
        <f t="shared" si="5"/>
        <v>0.0085</v>
      </c>
      <c r="I17" s="5">
        <f t="shared" si="5"/>
        <v>0</v>
      </c>
      <c r="J17" s="5">
        <f>J7*$T$7/100</f>
        <v>0</v>
      </c>
      <c r="K17" s="5">
        <f>K7*$T$7*(100-$J$7)/10000</f>
        <v>0</v>
      </c>
      <c r="L17" s="5">
        <f t="shared" si="1"/>
        <v>74.62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 t="shared" ref="B18:I18" si="6">B8*$T$8*(100-$J$8)/10000</f>
        <v>22.5835041915</v>
      </c>
      <c r="C18" s="5">
        <f t="shared" si="6"/>
        <v>2.2283015195</v>
      </c>
      <c r="D18" s="5">
        <f t="shared" si="6"/>
        <v>0.0039024545</v>
      </c>
      <c r="E18" s="5">
        <f t="shared" si="6"/>
        <v>0.0039024545</v>
      </c>
      <c r="F18" s="5">
        <f t="shared" si="6"/>
        <v>0.8624424445</v>
      </c>
      <c r="G18" s="5">
        <f t="shared" si="6"/>
        <v>0</v>
      </c>
      <c r="H18" s="5">
        <f t="shared" si="6"/>
        <v>0.0195122725</v>
      </c>
      <c r="I18" s="5">
        <f t="shared" si="6"/>
        <v>0</v>
      </c>
      <c r="J18" s="5">
        <f>J8*$T$8/100</f>
        <v>0</v>
      </c>
      <c r="K18" s="5">
        <f>K8*$T$8*(100-$J$8)/10000</f>
        <v>0</v>
      </c>
      <c r="L18" s="5">
        <f t="shared" si="1"/>
        <v>291.552375695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 t="shared" ref="B19:I19" si="7">B9*$T$9*(100-$J$9)/10000</f>
        <v>0.12333961365</v>
      </c>
      <c r="C19" s="5">
        <f t="shared" si="7"/>
        <v>0.003105673725</v>
      </c>
      <c r="D19" s="5">
        <f t="shared" si="7"/>
        <v>0.001331003025</v>
      </c>
      <c r="E19" s="5">
        <f t="shared" si="7"/>
        <v>0.00053240121</v>
      </c>
      <c r="F19" s="5">
        <f t="shared" si="7"/>
        <v>0.000993815592</v>
      </c>
      <c r="G19" s="5">
        <f t="shared" si="7"/>
        <v>0</v>
      </c>
      <c r="H19" s="5">
        <f t="shared" si="7"/>
        <v>3.5493414e-5</v>
      </c>
      <c r="I19" s="5">
        <f t="shared" si="7"/>
        <v>0.000124226949</v>
      </c>
      <c r="J19" s="5">
        <f>J9*$T$9/100</f>
        <v>0</v>
      </c>
      <c r="K19" s="5">
        <f>K9*$T$9*(100-$J$9)/10000</f>
        <v>0</v>
      </c>
      <c r="L19" s="5">
        <f t="shared" si="1"/>
        <v>1.41973656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 t="shared" ref="B20:I20" si="8">B10*$T$10*(100-$J$10)/10000</f>
        <v>0.32385251751</v>
      </c>
      <c r="C20" s="5">
        <f t="shared" si="8"/>
        <v>0.01435184567</v>
      </c>
      <c r="D20" s="5">
        <f t="shared" si="8"/>
        <v>0.0561593961</v>
      </c>
      <c r="E20" s="5">
        <f t="shared" si="8"/>
        <v>0.018407802055</v>
      </c>
      <c r="F20" s="5">
        <f t="shared" si="8"/>
        <v>0.004243154372</v>
      </c>
      <c r="G20" s="5">
        <f t="shared" si="8"/>
        <v>0.006926325519</v>
      </c>
      <c r="H20" s="5">
        <f t="shared" si="8"/>
        <v>0.0005428741623</v>
      </c>
      <c r="I20" s="5">
        <f t="shared" si="8"/>
        <v>0</v>
      </c>
      <c r="J20" s="5">
        <f>J10*$T$10/100</f>
        <v>0</v>
      </c>
      <c r="K20" s="5">
        <f>K10*$T$10*(100-$J$10)/10000</f>
        <v>0</v>
      </c>
      <c r="L20" s="5">
        <f t="shared" si="1"/>
        <v>3.11996645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 t="shared" ref="B21:I21" si="9">B11*$T$11*(100-$J$11)/10000</f>
        <v>0.59182908</v>
      </c>
      <c r="C21" s="5">
        <f t="shared" si="9"/>
        <v>0.24659545</v>
      </c>
      <c r="D21" s="5">
        <f t="shared" si="9"/>
        <v>0.9863818</v>
      </c>
      <c r="E21" s="5">
        <f t="shared" si="9"/>
        <v>0.19727636</v>
      </c>
      <c r="F21" s="5">
        <f t="shared" si="9"/>
        <v>0.0863084075</v>
      </c>
      <c r="G21" s="5">
        <f t="shared" si="9"/>
        <v>0</v>
      </c>
      <c r="H21" s="5">
        <f t="shared" si="9"/>
        <v>0.0152889179</v>
      </c>
      <c r="I21" s="5">
        <f t="shared" si="9"/>
        <v>0</v>
      </c>
      <c r="J21" s="5">
        <f>J11*$T$11/100</f>
        <v>0</v>
      </c>
      <c r="K21" s="5">
        <f>K11*$T$11*(100-$J$11)/10000</f>
        <v>0</v>
      </c>
      <c r="L21" s="5">
        <f t="shared" si="1"/>
        <v>2.4659545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 t="shared" ref="B22:I22" si="10">B12*$T$12*(100-$J$12)/10000</f>
        <v>0.19614451635</v>
      </c>
      <c r="C22" s="5">
        <f t="shared" si="10"/>
        <v>0.03497910541575</v>
      </c>
      <c r="D22" s="5">
        <f t="shared" si="10"/>
        <v>0.003695476395</v>
      </c>
      <c r="E22" s="5">
        <f t="shared" si="10"/>
        <v>0.00168936063771428</v>
      </c>
      <c r="F22" s="5">
        <f t="shared" si="10"/>
        <v>0.016695972841</v>
      </c>
      <c r="G22" s="5">
        <f t="shared" si="10"/>
        <v>0.002501553252</v>
      </c>
      <c r="H22" s="5">
        <f t="shared" si="10"/>
        <v>0.0002103578871</v>
      </c>
      <c r="I22" s="5">
        <f t="shared" si="10"/>
        <v>0</v>
      </c>
      <c r="J22" s="5">
        <f>J12*$T$12/100</f>
        <v>0</v>
      </c>
      <c r="K22" s="5">
        <f>K12*$T$12*(100-$J$12)/10000</f>
        <v>0</v>
      </c>
      <c r="L22" s="5">
        <f t="shared" si="1"/>
        <v>2.84267415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11">SUM(B13:B22)</f>
        <v>55.99999983351</v>
      </c>
      <c r="C23" s="5">
        <f t="shared" si="11"/>
        <v>5.50000002481075</v>
      </c>
      <c r="D23" s="5">
        <f t="shared" si="11"/>
        <v>2.49186930532</v>
      </c>
      <c r="E23" s="5">
        <f t="shared" si="11"/>
        <v>0.694460138202714</v>
      </c>
      <c r="F23" s="5">
        <f t="shared" si="11"/>
        <v>2.971585214605</v>
      </c>
      <c r="G23" s="5">
        <f t="shared" si="11"/>
        <v>0.045184217571</v>
      </c>
      <c r="H23" s="5">
        <f t="shared" si="11"/>
        <v>0.0658801429234</v>
      </c>
      <c r="I23" s="5">
        <f t="shared" si="11"/>
        <v>0.207357204149</v>
      </c>
      <c r="J23" s="5">
        <f t="shared" si="11"/>
        <v>0</v>
      </c>
      <c r="K23" s="5">
        <f t="shared" si="11"/>
        <v>0</v>
      </c>
      <c r="L23" s="5">
        <f t="shared" si="11"/>
        <v>695.7389791929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 t="shared" ref="B24:I24" si="12">B23/(100-$J$24)*100</f>
        <v>55.99999983351</v>
      </c>
      <c r="C24" s="11">
        <f t="shared" si="12"/>
        <v>5.50000002481075</v>
      </c>
      <c r="D24" s="11">
        <f t="shared" si="12"/>
        <v>2.49186930532</v>
      </c>
      <c r="E24" s="11">
        <f t="shared" si="12"/>
        <v>0.694460138202714</v>
      </c>
      <c r="F24" s="11">
        <f t="shared" si="12"/>
        <v>2.971585214605</v>
      </c>
      <c r="G24" s="11">
        <f t="shared" si="12"/>
        <v>0.045184217571</v>
      </c>
      <c r="H24" s="11">
        <f t="shared" si="12"/>
        <v>0.0658801429234</v>
      </c>
      <c r="I24" s="11">
        <f t="shared" si="12"/>
        <v>0.207357204149</v>
      </c>
      <c r="J24" s="11">
        <f>J23</f>
        <v>0</v>
      </c>
      <c r="K24" s="11">
        <f>K23/(100-$I$24)*100</f>
        <v>0</v>
      </c>
      <c r="L24" s="11">
        <f>L23</f>
        <v>695.7389791929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56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3.09</v>
      </c>
      <c r="G26" s="5">
        <v>0.3</v>
      </c>
      <c r="H26" s="5">
        <v>0.1</v>
      </c>
      <c r="I26" s="5">
        <v>0.23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workbookViewId="0">
      <selection activeCell="J39" sqref="J39"/>
    </sheetView>
  </sheetViews>
  <sheetFormatPr defaultColWidth="9" defaultRowHeight="12"/>
  <cols>
    <col min="1" max="1" width="12.375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4" width="9" style="1"/>
  </cols>
  <sheetData>
    <row r="1" s="1" customForma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s="1" customFormat="1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="1" customFormat="1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566.5</v>
      </c>
      <c r="M3" s="12">
        <v>0.101024777179966</v>
      </c>
      <c r="N3" s="12">
        <v>0.0949632905491683</v>
      </c>
      <c r="O3" s="5">
        <v>0.0786965519871461</v>
      </c>
      <c r="P3" s="5">
        <v>100</v>
      </c>
      <c r="Q3" s="5">
        <v>7.86965519871461</v>
      </c>
      <c r="R3" s="17">
        <v>347424.208721904</v>
      </c>
      <c r="S3" s="17">
        <v>326578.75619859</v>
      </c>
      <c r="T3" s="11">
        <f t="shared" ref="T3:T12" si="0">R3/$R$12*100</f>
        <v>9.85500957085246</v>
      </c>
      <c r="U3" s="11">
        <v>8</v>
      </c>
      <c r="V3" s="11">
        <v>15</v>
      </c>
    </row>
    <row r="4" s="1" customFormat="1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600.5</v>
      </c>
      <c r="M4" s="12">
        <v>0.126710541500887</v>
      </c>
      <c r="N4" s="12">
        <v>0.117460671971322</v>
      </c>
      <c r="O4" s="5">
        <v>0.0987053175953099</v>
      </c>
      <c r="P4" s="5">
        <v>100</v>
      </c>
      <c r="Q4" s="5">
        <v>9.87053175953099</v>
      </c>
      <c r="R4" s="17">
        <v>435757.552221551</v>
      </c>
      <c r="S4" s="17">
        <v>403947.250909378</v>
      </c>
      <c r="T4" s="11">
        <f t="shared" si="0"/>
        <v>12.3606667005525</v>
      </c>
      <c r="U4" s="11">
        <v>8</v>
      </c>
      <c r="V4" s="11">
        <v>15</v>
      </c>
    </row>
    <row r="5" s="1" customFormat="1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0.128372558427296</v>
      </c>
      <c r="N5" s="12">
        <v>0.128372558427296</v>
      </c>
      <c r="O5" s="5">
        <v>0.1</v>
      </c>
      <c r="P5" s="5">
        <v>100</v>
      </c>
      <c r="Q5" s="5">
        <v>10</v>
      </c>
      <c r="R5" s="17">
        <v>441473.22843147</v>
      </c>
      <c r="S5" s="17">
        <v>441473.22843147</v>
      </c>
      <c r="T5" s="11">
        <f t="shared" si="0"/>
        <v>12.5227971518525</v>
      </c>
      <c r="U5" s="11">
        <v>12.5227971518525</v>
      </c>
      <c r="V5" s="11">
        <v>12.5227971518525</v>
      </c>
    </row>
    <row r="6" s="1" customFormat="1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431.41</v>
      </c>
      <c r="M6" s="12">
        <v>0.116656130170192</v>
      </c>
      <c r="N6" s="12">
        <v>0.0799094491665816</v>
      </c>
      <c r="O6" s="5">
        <v>0.0908731052799424</v>
      </c>
      <c r="P6" s="5">
        <v>100</v>
      </c>
      <c r="Q6" s="5">
        <v>9.08731052799424</v>
      </c>
      <c r="R6" s="17">
        <v>401180.43165529</v>
      </c>
      <c r="S6" s="17">
        <v>274808.595683874</v>
      </c>
      <c r="T6" s="11">
        <f t="shared" si="0"/>
        <v>11.3798546397965</v>
      </c>
      <c r="U6" s="11">
        <v>8</v>
      </c>
      <c r="V6" s="11">
        <v>15</v>
      </c>
    </row>
    <row r="7" s="1" customFormat="1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498.015344202792</v>
      </c>
      <c r="M7" s="12">
        <v>0.122206005813683</v>
      </c>
      <c r="N7" s="12">
        <v>0.108616697967202</v>
      </c>
      <c r="O7" s="5">
        <v>0.095196362299576</v>
      </c>
      <c r="P7" s="5">
        <v>100</v>
      </c>
      <c r="Q7" s="5">
        <v>9.5196362299576</v>
      </c>
      <c r="R7" s="17">
        <v>420266.453993257</v>
      </c>
      <c r="S7" s="17">
        <v>373532.824309207</v>
      </c>
      <c r="T7" s="11">
        <f t="shared" si="0"/>
        <v>11.9212473467185</v>
      </c>
      <c r="U7" s="11">
        <v>8</v>
      </c>
      <c r="V7" s="11">
        <v>20</v>
      </c>
    </row>
    <row r="8" s="1" customFormat="1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466.846846846847</v>
      </c>
      <c r="M8" s="12">
        <v>0.39244160719283</v>
      </c>
      <c r="N8" s="12">
        <v>0.361046278617404</v>
      </c>
      <c r="O8" s="5">
        <v>0.305705216130822</v>
      </c>
      <c r="P8" s="5">
        <v>100</v>
      </c>
      <c r="Q8" s="5">
        <v>30.5705216130822</v>
      </c>
      <c r="R8" s="17">
        <v>1349606.68713614</v>
      </c>
      <c r="S8" s="17">
        <v>1241638.15216525</v>
      </c>
      <c r="T8" s="11">
        <f t="shared" si="0"/>
        <v>38.282844098695</v>
      </c>
      <c r="U8" s="11">
        <v>30</v>
      </c>
      <c r="V8" s="11">
        <v>40</v>
      </c>
    </row>
    <row r="9" s="1" customFormat="1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0</v>
      </c>
      <c r="K9" s="5">
        <v>0</v>
      </c>
      <c r="L9" s="5">
        <v>500</v>
      </c>
      <c r="M9" s="12">
        <v>0.00616655261361241</v>
      </c>
      <c r="N9" s="12">
        <v>0.00493324209088993</v>
      </c>
      <c r="O9" s="5">
        <v>0.004803637700424</v>
      </c>
      <c r="P9" s="5">
        <v>100</v>
      </c>
      <c r="Q9" s="5">
        <v>0.4803637700424</v>
      </c>
      <c r="R9" s="17">
        <v>21206.7744382131</v>
      </c>
      <c r="S9" s="17">
        <v>16965.4195505705</v>
      </c>
      <c r="T9" s="11">
        <f t="shared" si="0"/>
        <v>0.601549805134011</v>
      </c>
      <c r="U9" s="11">
        <v>0.60154980513401</v>
      </c>
      <c r="V9" s="11">
        <v>0.60154980513401</v>
      </c>
    </row>
    <row r="10" s="1" customFormat="1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0</v>
      </c>
      <c r="K10" s="5">
        <v>0</v>
      </c>
      <c r="L10" s="5">
        <v>100</v>
      </c>
      <c r="M10" s="12">
        <v>0.0256745116854592</v>
      </c>
      <c r="N10" s="12">
        <v>0.0241340409843316</v>
      </c>
      <c r="O10" s="5">
        <v>0.02</v>
      </c>
      <c r="P10" s="5">
        <v>100</v>
      </c>
      <c r="Q10" s="5">
        <v>2</v>
      </c>
      <c r="R10" s="17">
        <v>88294.6456862941</v>
      </c>
      <c r="S10" s="17">
        <v>82996.9669451164</v>
      </c>
      <c r="T10" s="11">
        <f t="shared" si="0"/>
        <v>2.5045594303705</v>
      </c>
      <c r="U10" s="11">
        <v>2.5045594303705</v>
      </c>
      <c r="V10" s="11">
        <v>2.5045594303705</v>
      </c>
    </row>
    <row r="11" s="1" customFormat="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0</v>
      </c>
      <c r="K11" s="5">
        <v>0</v>
      </c>
      <c r="L11" s="5">
        <v>500</v>
      </c>
      <c r="M11" s="12">
        <v>0.00585821412855187</v>
      </c>
      <c r="N11" s="12">
        <v>0.00571224695984879</v>
      </c>
      <c r="O11" s="5">
        <v>0.00456344736002881</v>
      </c>
      <c r="P11" s="5">
        <v>100</v>
      </c>
      <c r="Q11" s="5">
        <v>0.456344736002881</v>
      </c>
      <c r="R11" s="17">
        <v>20146.3983880899</v>
      </c>
      <c r="S11" s="17">
        <v>19644.41729492</v>
      </c>
      <c r="T11" s="11">
        <f t="shared" si="0"/>
        <v>0.571471256027977</v>
      </c>
      <c r="U11" s="11">
        <v>0.571471256027976</v>
      </c>
      <c r="V11" s="11">
        <v>0.571471256027976</v>
      </c>
    </row>
    <row r="12" s="1" customFormat="1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>
        <f>SUM(R3:R11)</f>
        <v>3525356.38067221</v>
      </c>
      <c r="S12" s="17"/>
      <c r="T12" s="11">
        <f t="shared" si="0"/>
        <v>100</v>
      </c>
      <c r="U12" s="11"/>
      <c r="V12" s="11"/>
    </row>
    <row r="13" s="1" customFormat="1" spans="1:22">
      <c r="A13" s="6"/>
      <c r="B13" s="5">
        <f t="shared" ref="B13:I13" si="1">B3*$T$3*(100-$J$3)/10000</f>
        <v>5.90807823772605</v>
      </c>
      <c r="C13" s="5">
        <f t="shared" si="1"/>
        <v>1.13825360543346</v>
      </c>
      <c r="D13" s="5">
        <f t="shared" si="1"/>
        <v>0.000985500957085246</v>
      </c>
      <c r="E13" s="5">
        <f t="shared" si="1"/>
        <v>0.00197100191417049</v>
      </c>
      <c r="F13" s="5">
        <f t="shared" si="1"/>
        <v>0.0965790937943541</v>
      </c>
      <c r="G13" s="5">
        <f t="shared" si="1"/>
        <v>0</v>
      </c>
      <c r="H13" s="5">
        <f t="shared" si="1"/>
        <v>0.00492750478542623</v>
      </c>
      <c r="I13" s="5">
        <f t="shared" si="1"/>
        <v>0</v>
      </c>
      <c r="J13" s="5">
        <f>J3*$T$3/100</f>
        <v>0</v>
      </c>
      <c r="K13" s="5">
        <f>K3*$T$3*(100-$J$3)/10000</f>
        <v>0</v>
      </c>
      <c r="L13" s="5">
        <f t="shared" ref="L13:L22" si="2">L3*T3/100</f>
        <v>55.8286292188792</v>
      </c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="1" customFormat="1" spans="1:22">
      <c r="A14" s="7"/>
      <c r="B14" s="5">
        <f t="shared" ref="B14:I14" si="3">B4*$T$4*(100-$J$4)/10000</f>
        <v>7.60181002083976</v>
      </c>
      <c r="C14" s="5">
        <f t="shared" si="3"/>
        <v>0.309016667513811</v>
      </c>
      <c r="D14" s="5">
        <f t="shared" si="3"/>
        <v>0.0135967333706077</v>
      </c>
      <c r="E14" s="5">
        <f t="shared" si="3"/>
        <v>0.00988853336044196</v>
      </c>
      <c r="F14" s="5">
        <f t="shared" si="3"/>
        <v>0.247213334011049</v>
      </c>
      <c r="G14" s="5">
        <f t="shared" si="3"/>
        <v>0</v>
      </c>
      <c r="H14" s="5">
        <f t="shared" si="3"/>
        <v>0.00370820001016574</v>
      </c>
      <c r="I14" s="5">
        <f t="shared" si="3"/>
        <v>0</v>
      </c>
      <c r="J14" s="5">
        <f>J4*$T$4/100</f>
        <v>0</v>
      </c>
      <c r="K14" s="5">
        <f>K4*$T$4*(100-$J$4)/10000</f>
        <v>0</v>
      </c>
      <c r="L14" s="5">
        <f t="shared" si="2"/>
        <v>74.2258035368175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="1" customFormat="1" spans="1:22">
      <c r="A15" s="8"/>
      <c r="B15" s="5">
        <f t="shared" ref="B15:I15" si="4">B5*$T$5*(100-$J$5)/10000</f>
        <v>6.5118545189633</v>
      </c>
      <c r="C15" s="5">
        <f t="shared" si="4"/>
        <v>0.688753843351888</v>
      </c>
      <c r="D15" s="5">
        <f t="shared" si="4"/>
        <v>1.44012167246304</v>
      </c>
      <c r="E15" s="5">
        <f t="shared" si="4"/>
        <v>0.375683914555575</v>
      </c>
      <c r="F15" s="5">
        <f t="shared" si="4"/>
        <v>0.388206711707428</v>
      </c>
      <c r="G15" s="5">
        <f t="shared" si="4"/>
        <v>0.0363161117403723</v>
      </c>
      <c r="H15" s="5">
        <f t="shared" si="4"/>
        <v>0.00851550206325971</v>
      </c>
      <c r="I15" s="5">
        <f t="shared" si="4"/>
        <v>0.00125227971518525</v>
      </c>
      <c r="J15" s="5">
        <f>J5*$T$5/100</f>
        <v>0</v>
      </c>
      <c r="K15" s="5">
        <f>K5*$T$5*(100-$J$5)/10000</f>
        <v>0</v>
      </c>
      <c r="L15" s="5">
        <f t="shared" si="2"/>
        <v>62.6139857592625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="1" customFormat="1" spans="1:22">
      <c r="A16" s="8"/>
      <c r="B16" s="5">
        <f t="shared" ref="B16:I16" si="5">B6*$T$6*(100-$J$6)/10000</f>
        <v>5.59319855546</v>
      </c>
      <c r="C16" s="5">
        <f t="shared" si="5"/>
        <v>0.489333749511252</v>
      </c>
      <c r="D16" s="5">
        <f t="shared" si="5"/>
        <v>0.00682791278387793</v>
      </c>
      <c r="E16" s="5">
        <f t="shared" si="5"/>
        <v>0.102418691758169</v>
      </c>
      <c r="F16" s="5">
        <f t="shared" si="5"/>
        <v>0.642961787148505</v>
      </c>
      <c r="G16" s="5">
        <f t="shared" si="5"/>
        <v>0</v>
      </c>
      <c r="H16" s="5">
        <f t="shared" si="5"/>
        <v>0.00409674767032676</v>
      </c>
      <c r="I16" s="5">
        <f t="shared" si="5"/>
        <v>0.234425005579809</v>
      </c>
      <c r="J16" s="5">
        <f>J6*$T$6/100</f>
        <v>0</v>
      </c>
      <c r="K16" s="5">
        <f>K6*$T$6*(100-$J$6)/10000</f>
        <v>0</v>
      </c>
      <c r="L16" s="5">
        <f t="shared" si="2"/>
        <v>49.0938309015463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="1" customFormat="1" spans="1:22">
      <c r="A17" s="8"/>
      <c r="B17" s="5">
        <f t="shared" ref="B17:I17" si="6">B7*$T$7*(100-$J$7)/10000</f>
        <v>6.89048096640329</v>
      </c>
      <c r="C17" s="5">
        <f t="shared" si="6"/>
        <v>0.208621828567574</v>
      </c>
      <c r="D17" s="5">
        <f t="shared" si="6"/>
        <v>0.00119212473467185</v>
      </c>
      <c r="E17" s="5">
        <f t="shared" si="6"/>
        <v>0</v>
      </c>
      <c r="F17" s="5">
        <f t="shared" si="6"/>
        <v>0.808260570107514</v>
      </c>
      <c r="G17" s="5">
        <f t="shared" si="6"/>
        <v>0</v>
      </c>
      <c r="H17" s="5">
        <f t="shared" si="6"/>
        <v>0.0101330602447107</v>
      </c>
      <c r="I17" s="5">
        <f t="shared" si="6"/>
        <v>0</v>
      </c>
      <c r="J17" s="5">
        <f>J7*$T$7/100</f>
        <v>0</v>
      </c>
      <c r="K17" s="5">
        <f>K7*$T$7*(100-$J$7)/10000</f>
        <v>0</v>
      </c>
      <c r="L17" s="5">
        <f t="shared" si="2"/>
        <v>59.3696410070263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="1" customFormat="1" spans="1:22">
      <c r="A18" s="8"/>
      <c r="B18" s="5">
        <f t="shared" ref="B18:I18" si="7">B8*$T$8*(100-$J$8)/10000</f>
        <v>22.1542818799148</v>
      </c>
      <c r="C18" s="5">
        <f t="shared" si="7"/>
        <v>2.18595039803549</v>
      </c>
      <c r="D18" s="5">
        <f t="shared" si="7"/>
        <v>0.0038282844098695</v>
      </c>
      <c r="E18" s="5">
        <f t="shared" si="7"/>
        <v>0.0038282844098695</v>
      </c>
      <c r="F18" s="5">
        <f t="shared" si="7"/>
        <v>0.84605085458116</v>
      </c>
      <c r="G18" s="5">
        <f t="shared" si="7"/>
        <v>0</v>
      </c>
      <c r="H18" s="5">
        <f t="shared" si="7"/>
        <v>0.0191414220493475</v>
      </c>
      <c r="I18" s="5">
        <f t="shared" si="7"/>
        <v>0</v>
      </c>
      <c r="J18" s="5">
        <f>J8*$T$8/100</f>
        <v>0</v>
      </c>
      <c r="K18" s="5">
        <f>K8*$T$8*(100-$J$8)/10000</f>
        <v>0</v>
      </c>
      <c r="L18" s="5">
        <f t="shared" si="2"/>
        <v>178.722250558052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="1" customFormat="1" spans="1:22">
      <c r="A19" s="8"/>
      <c r="B19" s="5">
        <f t="shared" ref="B19:I19" si="8">B9*$T$9*(100-$J$9)/10000</f>
        <v>0.312204348864552</v>
      </c>
      <c r="C19" s="5">
        <f t="shared" si="8"/>
        <v>0.0138356455180823</v>
      </c>
      <c r="D19" s="5">
        <f t="shared" si="8"/>
        <v>0.054139482462061</v>
      </c>
      <c r="E19" s="5">
        <f t="shared" si="8"/>
        <v>0.0177457192514533</v>
      </c>
      <c r="F19" s="5">
        <f t="shared" si="8"/>
        <v>0.00409053867491128</v>
      </c>
      <c r="G19" s="5">
        <f t="shared" si="8"/>
        <v>0.00667720283698752</v>
      </c>
      <c r="H19" s="5">
        <f t="shared" si="8"/>
        <v>0.00052334833046659</v>
      </c>
      <c r="I19" s="5">
        <f t="shared" si="8"/>
        <v>0</v>
      </c>
      <c r="J19" s="5">
        <f>J9*$T$9/100</f>
        <v>0</v>
      </c>
      <c r="K19" s="5">
        <f>K9*$T$9*(100-$J$9)/10000</f>
        <v>0</v>
      </c>
      <c r="L19" s="5">
        <f t="shared" si="2"/>
        <v>3.00774902567005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="1" customFormat="1" spans="1:22">
      <c r="A20" s="8"/>
      <c r="B20" s="5">
        <f t="shared" ref="B20:I20" si="9">B10*$T$10*(100-$J$10)/10000</f>
        <v>0.601094263288921</v>
      </c>
      <c r="C20" s="5">
        <f t="shared" si="9"/>
        <v>0.25045594303705</v>
      </c>
      <c r="D20" s="5">
        <f t="shared" si="9"/>
        <v>1.0018237721482</v>
      </c>
      <c r="E20" s="5">
        <f t="shared" si="9"/>
        <v>0.20036475442964</v>
      </c>
      <c r="F20" s="5">
        <f t="shared" si="9"/>
        <v>0.0876595800629676</v>
      </c>
      <c r="G20" s="5">
        <f t="shared" si="9"/>
        <v>0</v>
      </c>
      <c r="H20" s="5">
        <f t="shared" si="9"/>
        <v>0.0155282684682971</v>
      </c>
      <c r="I20" s="5">
        <f t="shared" si="9"/>
        <v>0</v>
      </c>
      <c r="J20" s="5">
        <f>J10*$T$10/100</f>
        <v>0</v>
      </c>
      <c r="K20" s="5">
        <f>K10*$T$10*(100-$J$10)/10000</f>
        <v>0</v>
      </c>
      <c r="L20" s="5">
        <f t="shared" si="2"/>
        <v>2.5045594303705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="1" customFormat="1" spans="1:22">
      <c r="A21" s="8"/>
      <c r="B21" s="5">
        <f t="shared" ref="B21:I21" si="10">B11*$T$11*(100-$J$11)/10000</f>
        <v>0.197157583329652</v>
      </c>
      <c r="C21" s="5">
        <f t="shared" si="10"/>
        <v>0.0351597690271213</v>
      </c>
      <c r="D21" s="5">
        <f t="shared" si="10"/>
        <v>0.00371456316418185</v>
      </c>
      <c r="E21" s="5">
        <f t="shared" si="10"/>
        <v>0.0016980860179117</v>
      </c>
      <c r="F21" s="5">
        <f t="shared" si="10"/>
        <v>0.0167822058853549</v>
      </c>
      <c r="G21" s="5">
        <f t="shared" si="10"/>
        <v>0.0025144735265231</v>
      </c>
      <c r="H21" s="5">
        <f t="shared" si="10"/>
        <v>0.000211444364730351</v>
      </c>
      <c r="I21" s="5">
        <f t="shared" si="10"/>
        <v>0</v>
      </c>
      <c r="J21" s="5">
        <f>J11*$T$11/100</f>
        <v>0</v>
      </c>
      <c r="K21" s="5">
        <f>K11*$T$11*(100-$J$11)/10000</f>
        <v>0</v>
      </c>
      <c r="L21" s="5">
        <f t="shared" si="2"/>
        <v>2.85735628013988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="1" customFormat="1" spans="1:22">
      <c r="A22" s="8"/>
      <c r="B22" s="5">
        <f t="shared" ref="B22:I22" si="11">B12*$T$12*(100-$J$12)/10000</f>
        <v>0</v>
      </c>
      <c r="C22" s="5">
        <f t="shared" si="11"/>
        <v>0</v>
      </c>
      <c r="D22" s="5">
        <f t="shared" si="11"/>
        <v>0</v>
      </c>
      <c r="E22" s="5">
        <f t="shared" si="11"/>
        <v>0</v>
      </c>
      <c r="F22" s="5">
        <f t="shared" si="11"/>
        <v>0</v>
      </c>
      <c r="G22" s="5">
        <f t="shared" si="11"/>
        <v>0</v>
      </c>
      <c r="H22" s="5">
        <f t="shared" si="11"/>
        <v>0</v>
      </c>
      <c r="I22" s="5">
        <f t="shared" si="11"/>
        <v>0</v>
      </c>
      <c r="J22" s="5">
        <f>J12*$T$12/100</f>
        <v>0</v>
      </c>
      <c r="K22" s="5">
        <f>K12*$T$12*(100-$J$12)/10000</f>
        <v>0</v>
      </c>
      <c r="L22" s="5">
        <f t="shared" si="2"/>
        <v>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="1" customFormat="1" spans="1:22">
      <c r="A23" s="9"/>
      <c r="B23" s="5">
        <f t="shared" ref="B23:L23" si="12">SUM(B13:B22)</f>
        <v>55.7701603747904</v>
      </c>
      <c r="C23" s="5">
        <f t="shared" si="12"/>
        <v>5.31938144999573</v>
      </c>
      <c r="D23" s="5">
        <f t="shared" si="12"/>
        <v>2.5262300464936</v>
      </c>
      <c r="E23" s="5">
        <f t="shared" si="12"/>
        <v>0.713598985697231</v>
      </c>
      <c r="F23" s="5">
        <f t="shared" si="12"/>
        <v>3.13780467597324</v>
      </c>
      <c r="G23" s="5">
        <f t="shared" si="12"/>
        <v>0.0455077881038829</v>
      </c>
      <c r="H23" s="5">
        <f t="shared" si="12"/>
        <v>0.0667854979867307</v>
      </c>
      <c r="I23" s="5">
        <f t="shared" si="12"/>
        <v>0.235677285294994</v>
      </c>
      <c r="J23" s="5">
        <f t="shared" si="12"/>
        <v>0</v>
      </c>
      <c r="K23" s="5">
        <f t="shared" si="12"/>
        <v>0</v>
      </c>
      <c r="L23" s="5">
        <f t="shared" si="12"/>
        <v>488.223805717764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="1" customFormat="1" spans="1:22">
      <c r="A24" s="10" t="s">
        <v>35</v>
      </c>
      <c r="B24" s="11">
        <f t="shared" ref="B24:I24" si="13">B23/(100-$J$24)*100</f>
        <v>55.7701603747904</v>
      </c>
      <c r="C24" s="11">
        <f t="shared" si="13"/>
        <v>5.31938144999573</v>
      </c>
      <c r="D24" s="11">
        <f t="shared" si="13"/>
        <v>2.5262300464936</v>
      </c>
      <c r="E24" s="11">
        <f t="shared" si="13"/>
        <v>0.713598985697231</v>
      </c>
      <c r="F24" s="11">
        <f t="shared" si="13"/>
        <v>3.13780467597324</v>
      </c>
      <c r="G24" s="11">
        <f t="shared" si="13"/>
        <v>0.0455077881038829</v>
      </c>
      <c r="H24" s="11">
        <f t="shared" si="13"/>
        <v>0.0667854979867307</v>
      </c>
      <c r="I24" s="11">
        <f t="shared" si="13"/>
        <v>0.235677285294994</v>
      </c>
      <c r="J24" s="11">
        <f>J23</f>
        <v>0</v>
      </c>
      <c r="K24" s="11">
        <f>K23/(100-$I$24)*100</f>
        <v>0</v>
      </c>
      <c r="L24" s="11">
        <f>L23</f>
        <v>488.223805717764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="1" customFormat="1" spans="1:9">
      <c r="A25" s="10" t="s">
        <v>23</v>
      </c>
      <c r="B25" s="5">
        <v>55.9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="1" customFormat="1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</v>
      </c>
      <c r="G26" s="5">
        <v>0.3</v>
      </c>
      <c r="H26" s="5">
        <v>0.1</v>
      </c>
      <c r="I26" s="5">
        <v>0.18</v>
      </c>
    </row>
    <row r="28" s="2" customFormat="1"/>
  </sheetData>
  <mergeCells count="3">
    <mergeCell ref="A1:K1"/>
    <mergeCell ref="T1:V1"/>
    <mergeCell ref="L1:L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tabSelected="1" workbookViewId="0">
      <selection activeCell="J31" sqref="J31"/>
    </sheetView>
  </sheetViews>
  <sheetFormatPr defaultColWidth="9" defaultRowHeight="12"/>
  <cols>
    <col min="1" max="1" width="12.375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4" width="9" style="1"/>
  </cols>
  <sheetData>
    <row r="1" s="1" customForma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s="1" customFormat="1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="1" customFormat="1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566.5</v>
      </c>
      <c r="M3" s="12">
        <v>0.101024777179966</v>
      </c>
      <c r="N3" s="12">
        <v>0.0949632905491683</v>
      </c>
      <c r="O3" s="5">
        <v>0.0786965519871461</v>
      </c>
      <c r="P3" s="5">
        <v>100</v>
      </c>
      <c r="Q3" s="5">
        <v>7.86965519871461</v>
      </c>
      <c r="R3" s="17">
        <v>347424.208721904</v>
      </c>
      <c r="S3" s="17">
        <v>326578.75619859</v>
      </c>
      <c r="T3" s="11">
        <v>11.54623</v>
      </c>
      <c r="U3" s="11">
        <v>8</v>
      </c>
      <c r="V3" s="11">
        <v>15</v>
      </c>
    </row>
    <row r="4" s="1" customFormat="1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600.5</v>
      </c>
      <c r="M4" s="12">
        <v>0.126710541500887</v>
      </c>
      <c r="N4" s="12">
        <v>0.117460671971322</v>
      </c>
      <c r="O4" s="5">
        <v>0.0987053175953099</v>
      </c>
      <c r="P4" s="5">
        <v>100</v>
      </c>
      <c r="Q4" s="5">
        <v>9.87053175953099</v>
      </c>
      <c r="R4" s="17">
        <v>435757.552221551</v>
      </c>
      <c r="S4" s="17">
        <v>403947.250909378</v>
      </c>
      <c r="T4" s="11">
        <v>8.8707205</v>
      </c>
      <c r="U4" s="11">
        <v>8</v>
      </c>
      <c r="V4" s="11">
        <v>15</v>
      </c>
    </row>
    <row r="5" s="1" customFormat="1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0.128372558427296</v>
      </c>
      <c r="N5" s="12">
        <v>0.128372558427296</v>
      </c>
      <c r="O5" s="5">
        <v>0.1</v>
      </c>
      <c r="P5" s="5">
        <v>100</v>
      </c>
      <c r="Q5" s="5">
        <v>10</v>
      </c>
      <c r="R5" s="17">
        <v>441473.22843147</v>
      </c>
      <c r="S5" s="17">
        <v>441473.22843147</v>
      </c>
      <c r="T5" s="11">
        <v>12.522797</v>
      </c>
      <c r="U5" s="11">
        <v>12.5227971518525</v>
      </c>
      <c r="V5" s="11">
        <v>12.5227971518525</v>
      </c>
    </row>
    <row r="6" s="1" customFormat="1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431.41</v>
      </c>
      <c r="M6" s="12">
        <v>0.116656130170192</v>
      </c>
      <c r="N6" s="12">
        <v>0.0799094491665816</v>
      </c>
      <c r="O6" s="5">
        <v>0.0908731052799424</v>
      </c>
      <c r="P6" s="5">
        <v>100</v>
      </c>
      <c r="Q6" s="5">
        <v>9.08731052799424</v>
      </c>
      <c r="R6" s="17">
        <v>401180.43165529</v>
      </c>
      <c r="S6" s="17">
        <v>274808.595683874</v>
      </c>
      <c r="T6" s="11">
        <v>10.323156</v>
      </c>
      <c r="U6" s="11">
        <v>8</v>
      </c>
      <c r="V6" s="11">
        <v>15</v>
      </c>
    </row>
    <row r="7" s="1" customFormat="1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498.015344202792</v>
      </c>
      <c r="M7" s="12">
        <v>0.122206005813683</v>
      </c>
      <c r="N7" s="12">
        <v>0.108616697967202</v>
      </c>
      <c r="O7" s="5">
        <v>0.095196362299576</v>
      </c>
      <c r="P7" s="5">
        <v>100</v>
      </c>
      <c r="Q7" s="5">
        <v>9.5196362299576</v>
      </c>
      <c r="R7" s="17">
        <v>420266.453993257</v>
      </c>
      <c r="S7" s="17">
        <v>373532.824309207</v>
      </c>
      <c r="T7" s="11">
        <v>13.059516</v>
      </c>
      <c r="U7" s="11">
        <v>8</v>
      </c>
      <c r="V7" s="11">
        <v>20</v>
      </c>
    </row>
    <row r="8" s="1" customFormat="1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466.846846846847</v>
      </c>
      <c r="M8" s="12">
        <v>0.39244160719283</v>
      </c>
      <c r="N8" s="12">
        <v>0.361046278617404</v>
      </c>
      <c r="O8" s="5">
        <v>0.305705216130822</v>
      </c>
      <c r="P8" s="5">
        <v>100</v>
      </c>
      <c r="Q8" s="5">
        <v>30.5705216130822</v>
      </c>
      <c r="R8" s="17">
        <v>1349606.68713614</v>
      </c>
      <c r="S8" s="17">
        <v>1241638.15216525</v>
      </c>
      <c r="T8" s="11">
        <v>40</v>
      </c>
      <c r="U8" s="11">
        <v>30</v>
      </c>
      <c r="V8" s="11">
        <v>40</v>
      </c>
    </row>
    <row r="9" s="1" customFormat="1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0</v>
      </c>
      <c r="K9" s="5">
        <v>0</v>
      </c>
      <c r="L9" s="5">
        <v>500</v>
      </c>
      <c r="M9" s="12">
        <v>0.00616655261361241</v>
      </c>
      <c r="N9" s="12">
        <v>0.00493324209088993</v>
      </c>
      <c r="O9" s="5">
        <v>0.004803637700424</v>
      </c>
      <c r="P9" s="5">
        <v>100</v>
      </c>
      <c r="Q9" s="5">
        <v>0.4803637700424</v>
      </c>
      <c r="R9" s="17">
        <v>21206.7744382131</v>
      </c>
      <c r="S9" s="17">
        <v>16965.4195505705</v>
      </c>
      <c r="T9" s="11">
        <v>0.60154981</v>
      </c>
      <c r="U9" s="11">
        <v>0.60154980513401</v>
      </c>
      <c r="V9" s="11">
        <v>0.60154980513401</v>
      </c>
    </row>
    <row r="10" s="1" customFormat="1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0</v>
      </c>
      <c r="K10" s="5">
        <v>0</v>
      </c>
      <c r="L10" s="5">
        <v>100</v>
      </c>
      <c r="M10" s="12">
        <v>0.0256745116854592</v>
      </c>
      <c r="N10" s="12">
        <v>0.0241340409843316</v>
      </c>
      <c r="O10" s="5">
        <v>0.02</v>
      </c>
      <c r="P10" s="5">
        <v>100</v>
      </c>
      <c r="Q10" s="5">
        <v>2</v>
      </c>
      <c r="R10" s="17">
        <v>88294.6456862941</v>
      </c>
      <c r="S10" s="17">
        <v>82996.9669451164</v>
      </c>
      <c r="T10" s="11">
        <v>2.5045594</v>
      </c>
      <c r="U10" s="11">
        <v>2.5045594303705</v>
      </c>
      <c r="V10" s="11">
        <v>2.5045594303705</v>
      </c>
    </row>
    <row r="11" s="1" customFormat="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0</v>
      </c>
      <c r="K11" s="5">
        <v>0</v>
      </c>
      <c r="L11" s="5">
        <v>500</v>
      </c>
      <c r="M11" s="12">
        <v>0.00585821412855187</v>
      </c>
      <c r="N11" s="12">
        <v>0.00571224695984879</v>
      </c>
      <c r="O11" s="5">
        <v>0.00456344736002881</v>
      </c>
      <c r="P11" s="5">
        <v>100</v>
      </c>
      <c r="Q11" s="5">
        <v>0.456344736002881</v>
      </c>
      <c r="R11" s="17">
        <v>20146.3983880899</v>
      </c>
      <c r="S11" s="17">
        <v>19644.41729492</v>
      </c>
      <c r="T11" s="11">
        <v>0.57147126</v>
      </c>
      <c r="U11" s="11">
        <v>0.571471256027976</v>
      </c>
      <c r="V11" s="11">
        <v>0.571471256027976</v>
      </c>
    </row>
    <row r="12" s="1" customFormat="1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>
        <f>SUM(R3:R11)</f>
        <v>3525356.38067221</v>
      </c>
      <c r="S12" s="17"/>
      <c r="T12" s="11">
        <f>R12/$R$12*100</f>
        <v>100</v>
      </c>
      <c r="U12" s="11"/>
      <c r="V12" s="11"/>
    </row>
    <row r="13" s="1" customFormat="1" spans="1:22">
      <c r="A13" s="6"/>
      <c r="B13" s="5">
        <f t="shared" ref="B13:I13" si="0">B3*$T$3*(100-$J$3)/10000</f>
        <v>6.921964885</v>
      </c>
      <c r="C13" s="5">
        <f t="shared" si="0"/>
        <v>1.333589565</v>
      </c>
      <c r="D13" s="5">
        <f t="shared" si="0"/>
        <v>0.001154623</v>
      </c>
      <c r="E13" s="5">
        <f t="shared" si="0"/>
        <v>0.002309246</v>
      </c>
      <c r="F13" s="5">
        <f t="shared" si="0"/>
        <v>0.113153054</v>
      </c>
      <c r="G13" s="5">
        <f t="shared" si="0"/>
        <v>0</v>
      </c>
      <c r="H13" s="5">
        <f t="shared" si="0"/>
        <v>0.005773115</v>
      </c>
      <c r="I13" s="5">
        <f t="shared" si="0"/>
        <v>0</v>
      </c>
      <c r="J13" s="5">
        <f>J3*$T$3/100</f>
        <v>0</v>
      </c>
      <c r="K13" s="5">
        <f>K3*$T$3*(100-$J$3)/10000</f>
        <v>0</v>
      </c>
      <c r="L13" s="5">
        <f t="shared" ref="L13:L22" si="1">L3*T3/100</f>
        <v>65.40939295</v>
      </c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="1" customFormat="1" spans="1:22">
      <c r="A14" s="7"/>
      <c r="B14" s="5">
        <f t="shared" ref="B14:I14" si="2">B4*$T$4*(100-$J$4)/10000</f>
        <v>5.4554931075</v>
      </c>
      <c r="C14" s="5">
        <f t="shared" si="2"/>
        <v>0.2217680125</v>
      </c>
      <c r="D14" s="5">
        <f t="shared" si="2"/>
        <v>0.00975779255</v>
      </c>
      <c r="E14" s="5">
        <f t="shared" si="2"/>
        <v>0.0070965764</v>
      </c>
      <c r="F14" s="5">
        <f t="shared" si="2"/>
        <v>0.17741441</v>
      </c>
      <c r="G14" s="5">
        <f t="shared" si="2"/>
        <v>0</v>
      </c>
      <c r="H14" s="5">
        <f t="shared" si="2"/>
        <v>0.00266121615</v>
      </c>
      <c r="I14" s="5">
        <f t="shared" si="2"/>
        <v>0</v>
      </c>
      <c r="J14" s="5">
        <f>J4*$T$4/100</f>
        <v>0</v>
      </c>
      <c r="K14" s="5">
        <f>K4*$T$4*(100-$J$4)/10000</f>
        <v>0</v>
      </c>
      <c r="L14" s="5">
        <f t="shared" si="1"/>
        <v>53.2686766025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="1" customFormat="1" spans="1:22">
      <c r="A15" s="8"/>
      <c r="B15" s="5">
        <f t="shared" ref="B15:I15" si="3">B5*$T$5*(100-$J$5)/10000</f>
        <v>6.51185444</v>
      </c>
      <c r="C15" s="5">
        <f t="shared" si="3"/>
        <v>0.688753835</v>
      </c>
      <c r="D15" s="5">
        <f t="shared" si="3"/>
        <v>1.440121655</v>
      </c>
      <c r="E15" s="5">
        <f t="shared" si="3"/>
        <v>0.37568391</v>
      </c>
      <c r="F15" s="5">
        <f t="shared" si="3"/>
        <v>0.388206707</v>
      </c>
      <c r="G15" s="5">
        <f t="shared" si="3"/>
        <v>0.0363161113</v>
      </c>
      <c r="H15" s="5">
        <f t="shared" si="3"/>
        <v>0.00851550196</v>
      </c>
      <c r="I15" s="5">
        <f t="shared" si="3"/>
        <v>0.0012522797</v>
      </c>
      <c r="J15" s="5">
        <f>J5*$T$5/100</f>
        <v>0</v>
      </c>
      <c r="K15" s="5">
        <f>K5*$T$5*(100-$J$5)/10000</f>
        <v>0</v>
      </c>
      <c r="L15" s="5">
        <f t="shared" si="1"/>
        <v>62.613985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="1" customFormat="1" spans="1:22">
      <c r="A16" s="8"/>
      <c r="B16" s="5">
        <f t="shared" ref="B16:I16" si="4">B6*$T$6*(100-$J$6)/10000</f>
        <v>5.073831174</v>
      </c>
      <c r="C16" s="5">
        <f t="shared" si="4"/>
        <v>0.443895708</v>
      </c>
      <c r="D16" s="5">
        <f t="shared" si="4"/>
        <v>0.0061938936</v>
      </c>
      <c r="E16" s="5">
        <f t="shared" si="4"/>
        <v>0.092908404</v>
      </c>
      <c r="F16" s="5">
        <f t="shared" si="4"/>
        <v>0.583258314</v>
      </c>
      <c r="G16" s="5">
        <f t="shared" si="4"/>
        <v>0</v>
      </c>
      <c r="H16" s="5">
        <f t="shared" si="4"/>
        <v>0.00371633616</v>
      </c>
      <c r="I16" s="5">
        <f t="shared" si="4"/>
        <v>0.2126570136</v>
      </c>
      <c r="J16" s="5">
        <f>J6*$T$6/100</f>
        <v>0</v>
      </c>
      <c r="K16" s="5">
        <f>K6*$T$6*(100-$J$6)/10000</f>
        <v>0</v>
      </c>
      <c r="L16" s="5">
        <f t="shared" si="1"/>
        <v>44.5351272996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="1" customFormat="1" spans="1:22">
      <c r="A17" s="8"/>
      <c r="B17" s="5">
        <f t="shared" ref="B17:I17" si="5">B7*$T$7*(100-$J$7)/10000</f>
        <v>7.548400248</v>
      </c>
      <c r="C17" s="5">
        <f t="shared" si="5"/>
        <v>0.22854153</v>
      </c>
      <c r="D17" s="5">
        <f t="shared" si="5"/>
        <v>0.0013059516</v>
      </c>
      <c r="E17" s="5">
        <f t="shared" si="5"/>
        <v>0</v>
      </c>
      <c r="F17" s="5">
        <f t="shared" si="5"/>
        <v>0.8854351848</v>
      </c>
      <c r="G17" s="5">
        <f t="shared" si="5"/>
        <v>0</v>
      </c>
      <c r="H17" s="5">
        <f t="shared" si="5"/>
        <v>0.0111005886</v>
      </c>
      <c r="I17" s="5">
        <f t="shared" si="5"/>
        <v>0</v>
      </c>
      <c r="J17" s="5">
        <f>J7*$T$7/100</f>
        <v>0</v>
      </c>
      <c r="K17" s="5">
        <f>K7*$T$7*(100-$J$7)/10000</f>
        <v>0</v>
      </c>
      <c r="L17" s="5">
        <f t="shared" si="1"/>
        <v>65.0383935586187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="1" customFormat="1" spans="1:22">
      <c r="A18" s="8"/>
      <c r="B18" s="5">
        <f t="shared" ref="B18:I18" si="6">B8*$T$8*(100-$J$8)/10000</f>
        <v>23.148</v>
      </c>
      <c r="C18" s="5">
        <f t="shared" si="6"/>
        <v>2.284</v>
      </c>
      <c r="D18" s="5">
        <f t="shared" si="6"/>
        <v>0.004</v>
      </c>
      <c r="E18" s="5">
        <f t="shared" si="6"/>
        <v>0.004</v>
      </c>
      <c r="F18" s="5">
        <f t="shared" si="6"/>
        <v>0.884</v>
      </c>
      <c r="G18" s="5">
        <f t="shared" si="6"/>
        <v>0</v>
      </c>
      <c r="H18" s="5">
        <f t="shared" si="6"/>
        <v>0.02</v>
      </c>
      <c r="I18" s="5">
        <f t="shared" si="6"/>
        <v>0</v>
      </c>
      <c r="J18" s="5">
        <f>J8*$T$8/100</f>
        <v>0</v>
      </c>
      <c r="K18" s="5">
        <f>K8*$T$8*(100-$J$8)/10000</f>
        <v>0</v>
      </c>
      <c r="L18" s="5">
        <f t="shared" si="1"/>
        <v>186.738738738739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="1" customFormat="1" spans="1:22">
      <c r="A19" s="8"/>
      <c r="B19" s="5">
        <f t="shared" ref="B19:I19" si="7">B9*$T$9*(100-$J$9)/10000</f>
        <v>0.31220435139</v>
      </c>
      <c r="C19" s="5">
        <f t="shared" si="7"/>
        <v>0.01383564563</v>
      </c>
      <c r="D19" s="5">
        <f t="shared" si="7"/>
        <v>0.0541394829</v>
      </c>
      <c r="E19" s="5">
        <f t="shared" si="7"/>
        <v>0.017745719395</v>
      </c>
      <c r="F19" s="5">
        <f t="shared" si="7"/>
        <v>0.004090538708</v>
      </c>
      <c r="G19" s="5">
        <f t="shared" si="7"/>
        <v>0.006677202891</v>
      </c>
      <c r="H19" s="5">
        <f t="shared" si="7"/>
        <v>0.0005233483347</v>
      </c>
      <c r="I19" s="5">
        <f t="shared" si="7"/>
        <v>0</v>
      </c>
      <c r="J19" s="5">
        <f>J9*$T$9/100</f>
        <v>0</v>
      </c>
      <c r="K19" s="5">
        <f>K9*$T$9*(100-$J$9)/10000</f>
        <v>0</v>
      </c>
      <c r="L19" s="5">
        <f t="shared" si="1"/>
        <v>3.00774905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="1" customFormat="1" spans="1:22">
      <c r="A20" s="8"/>
      <c r="B20" s="5">
        <f t="shared" ref="B20:I20" si="8">B10*$T$10*(100-$J$10)/10000</f>
        <v>0.601094256</v>
      </c>
      <c r="C20" s="5">
        <f t="shared" si="8"/>
        <v>0.25045594</v>
      </c>
      <c r="D20" s="5">
        <f t="shared" si="8"/>
        <v>1.00182376</v>
      </c>
      <c r="E20" s="5">
        <f t="shared" si="8"/>
        <v>0.200364752</v>
      </c>
      <c r="F20" s="5">
        <f t="shared" si="8"/>
        <v>0.087659579</v>
      </c>
      <c r="G20" s="5">
        <f t="shared" si="8"/>
        <v>0</v>
      </c>
      <c r="H20" s="5">
        <f t="shared" si="8"/>
        <v>0.01552826828</v>
      </c>
      <c r="I20" s="5">
        <f t="shared" si="8"/>
        <v>0</v>
      </c>
      <c r="J20" s="5">
        <f>J10*$T$10/100</f>
        <v>0</v>
      </c>
      <c r="K20" s="5">
        <f>K10*$T$10*(100-$J$10)/10000</f>
        <v>0</v>
      </c>
      <c r="L20" s="5">
        <f t="shared" si="1"/>
        <v>2.5045594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="1" customFormat="1" spans="1:22">
      <c r="A21" s="8"/>
      <c r="B21" s="5">
        <f t="shared" ref="B21:I21" si="9">B11*$T$11*(100-$J$11)/10000</f>
        <v>0.1971575847</v>
      </c>
      <c r="C21" s="5">
        <f t="shared" si="9"/>
        <v>0.0351597692715</v>
      </c>
      <c r="D21" s="5">
        <f t="shared" si="9"/>
        <v>0.00371456319</v>
      </c>
      <c r="E21" s="5">
        <f t="shared" si="9"/>
        <v>0.00169808602971428</v>
      </c>
      <c r="F21" s="5">
        <f t="shared" si="9"/>
        <v>0.016782206002</v>
      </c>
      <c r="G21" s="5">
        <f t="shared" si="9"/>
        <v>0.002514473544</v>
      </c>
      <c r="H21" s="5">
        <f t="shared" si="9"/>
        <v>0.0002114443662</v>
      </c>
      <c r="I21" s="5">
        <f t="shared" si="9"/>
        <v>0</v>
      </c>
      <c r="J21" s="5">
        <f>J11*$T$11/100</f>
        <v>0</v>
      </c>
      <c r="K21" s="5">
        <f>K11*$T$11*(100-$J$11)/10000</f>
        <v>0</v>
      </c>
      <c r="L21" s="5">
        <f t="shared" si="1"/>
        <v>2.8573563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="1" customFormat="1" spans="1:22">
      <c r="A22" s="8"/>
      <c r="B22" s="5">
        <f t="shared" ref="B22:I22" si="10">B12*$T$12*(100-$J$12)/10000</f>
        <v>0</v>
      </c>
      <c r="C22" s="5">
        <f t="shared" si="10"/>
        <v>0</v>
      </c>
      <c r="D22" s="5">
        <f t="shared" si="10"/>
        <v>0</v>
      </c>
      <c r="E22" s="5">
        <f t="shared" si="10"/>
        <v>0</v>
      </c>
      <c r="F22" s="5">
        <f t="shared" si="10"/>
        <v>0</v>
      </c>
      <c r="G22" s="5">
        <f t="shared" si="10"/>
        <v>0</v>
      </c>
      <c r="H22" s="5">
        <f t="shared" si="10"/>
        <v>0</v>
      </c>
      <c r="I22" s="5">
        <f t="shared" si="10"/>
        <v>0</v>
      </c>
      <c r="J22" s="5">
        <f>J12*$T$12/100</f>
        <v>0</v>
      </c>
      <c r="K22" s="5">
        <f>K12*$T$12*(100-$J$12)/10000</f>
        <v>0</v>
      </c>
      <c r="L22" s="5">
        <f t="shared" si="1"/>
        <v>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="1" customFormat="1" spans="1:22">
      <c r="A23" s="9"/>
      <c r="B23" s="5">
        <f t="shared" ref="B23:L23" si="11">SUM(B13:B22)</f>
        <v>55.77000004659</v>
      </c>
      <c r="C23" s="5">
        <f t="shared" si="11"/>
        <v>5.5000000054015</v>
      </c>
      <c r="D23" s="5">
        <f t="shared" si="11"/>
        <v>2.52221172184</v>
      </c>
      <c r="E23" s="5">
        <f t="shared" si="11"/>
        <v>0.701806693824714</v>
      </c>
      <c r="F23" s="5">
        <f t="shared" si="11"/>
        <v>3.13999999351</v>
      </c>
      <c r="G23" s="5">
        <f t="shared" si="11"/>
        <v>0.045507787735</v>
      </c>
      <c r="H23" s="5">
        <f t="shared" si="11"/>
        <v>0.0680298188509</v>
      </c>
      <c r="I23" s="5">
        <f t="shared" si="11"/>
        <v>0.2139092933</v>
      </c>
      <c r="J23" s="5">
        <f t="shared" si="11"/>
        <v>0</v>
      </c>
      <c r="K23" s="5">
        <f t="shared" si="11"/>
        <v>0</v>
      </c>
      <c r="L23" s="5">
        <f t="shared" si="11"/>
        <v>485.973978899457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="1" customFormat="1" spans="1:22">
      <c r="A24" s="10" t="s">
        <v>35</v>
      </c>
      <c r="B24" s="11">
        <f t="shared" ref="B24:I24" si="12">B23/(100-$J$24)*100</f>
        <v>55.77000004659</v>
      </c>
      <c r="C24" s="11">
        <f t="shared" si="12"/>
        <v>5.5000000054015</v>
      </c>
      <c r="D24" s="11">
        <f t="shared" si="12"/>
        <v>2.52221172184</v>
      </c>
      <c r="E24" s="11">
        <f t="shared" si="12"/>
        <v>0.701806693824714</v>
      </c>
      <c r="F24" s="11">
        <f t="shared" si="12"/>
        <v>3.13999999351</v>
      </c>
      <c r="G24" s="11">
        <f t="shared" si="12"/>
        <v>0.045507787735</v>
      </c>
      <c r="H24" s="11">
        <f t="shared" si="12"/>
        <v>0.0680298188509</v>
      </c>
      <c r="I24" s="11">
        <f t="shared" si="12"/>
        <v>0.2139092933</v>
      </c>
      <c r="J24" s="11">
        <f>J23</f>
        <v>0</v>
      </c>
      <c r="K24" s="11">
        <f>K23/(100-$I$24)*100</f>
        <v>0</v>
      </c>
      <c r="L24" s="11">
        <f>L23</f>
        <v>485.973978899457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="1" customFormat="1" spans="1:9">
      <c r="A25" s="10" t="s">
        <v>23</v>
      </c>
      <c r="B25" s="5">
        <v>55.77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="1" customFormat="1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3.14</v>
      </c>
      <c r="G26" s="5">
        <v>0.3</v>
      </c>
      <c r="H26" s="5">
        <v>0.1</v>
      </c>
      <c r="I26" s="5">
        <v>0.24</v>
      </c>
    </row>
    <row r="28" s="2" customFormat="1"/>
  </sheetData>
  <mergeCells count="3">
    <mergeCell ref="A1:K1"/>
    <mergeCell ref="T1:V1"/>
    <mergeCell ref="L1:L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773.95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793.97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634.53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746.2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747.1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15</v>
      </c>
      <c r="K9" s="5">
        <v>0</v>
      </c>
      <c r="L9" s="5">
        <v>800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20</v>
      </c>
      <c r="K10" s="5">
        <v>4.36</v>
      </c>
      <c r="L10" s="5">
        <v>500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6</v>
      </c>
      <c r="K11" s="5">
        <v>2</v>
      </c>
      <c r="L11" s="5">
        <v>100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20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2.49166666666667</v>
      </c>
      <c r="K12" s="5">
        <v>31.3234615384615</v>
      </c>
      <c r="L12" s="5">
        <v>500</v>
      </c>
      <c r="M12" s="13"/>
      <c r="N12" s="13"/>
      <c r="O12" s="13"/>
      <c r="P12" s="13"/>
      <c r="Q12" s="13"/>
      <c r="R12" s="17"/>
      <c r="S12" s="13"/>
      <c r="T12" s="11"/>
      <c r="U12" s="18"/>
      <c r="V12" s="18"/>
    </row>
    <row r="13" spans="1:2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9">
      <c r="A24" s="10"/>
      <c r="B24" s="5"/>
      <c r="C24" s="5"/>
      <c r="D24" s="5"/>
      <c r="E24" s="5"/>
      <c r="F24" s="5"/>
      <c r="G24" s="5"/>
      <c r="H24" s="5"/>
      <c r="I24" s="5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D29" sqref="D29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0.0999734911519688</v>
      </c>
      <c r="N3" s="12">
        <v>0.0939750816828506</v>
      </c>
      <c r="O3" s="5">
        <v>0.0779087380021966</v>
      </c>
      <c r="P3" s="5">
        <v>100</v>
      </c>
      <c r="Q3" s="5">
        <v>7.79087380021966</v>
      </c>
      <c r="R3" s="17">
        <v>552843.408721272</v>
      </c>
      <c r="S3" s="17">
        <v>519672.804197996</v>
      </c>
      <c r="T3" s="11">
        <v>11.765926</v>
      </c>
      <c r="U3" s="11">
        <v>5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0.145403206583325</v>
      </c>
      <c r="N4" s="12">
        <v>0.134788772502742</v>
      </c>
      <c r="O4" s="5">
        <v>0.113311840927508</v>
      </c>
      <c r="P4" s="5">
        <v>100</v>
      </c>
      <c r="Q4" s="5">
        <v>11.3311840927508</v>
      </c>
      <c r="R4" s="17">
        <v>804065.192085126</v>
      </c>
      <c r="S4" s="17">
        <v>745368.433062912</v>
      </c>
      <c r="T4" s="11">
        <v>8.7261731</v>
      </c>
      <c r="U4" s="11">
        <v>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0.128321281688776</v>
      </c>
      <c r="N5" s="12">
        <v>0.128321281688776</v>
      </c>
      <c r="O5" s="5">
        <v>0.1</v>
      </c>
      <c r="P5" s="5">
        <v>100</v>
      </c>
      <c r="Q5" s="5">
        <v>10</v>
      </c>
      <c r="R5" s="17">
        <v>709603.85561076</v>
      </c>
      <c r="S5" s="17">
        <v>709603.85561076</v>
      </c>
      <c r="T5" s="11">
        <v>12.48</v>
      </c>
      <c r="U5" s="11">
        <v>12.48</v>
      </c>
      <c r="V5" s="11">
        <v>12.48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0.116473255345136</v>
      </c>
      <c r="N6" s="12">
        <v>0.0797841799114181</v>
      </c>
      <c r="O6" s="5">
        <v>0.0907669046102771</v>
      </c>
      <c r="P6" s="5">
        <v>100</v>
      </c>
      <c r="Q6" s="5">
        <v>9.07669046102771</v>
      </c>
      <c r="R6" s="17">
        <v>644085.454733067</v>
      </c>
      <c r="S6" s="17">
        <v>441198.536492151</v>
      </c>
      <c r="T6" s="11">
        <v>9.569547</v>
      </c>
      <c r="U6" s="11">
        <v>0</v>
      </c>
      <c r="V6" s="11">
        <v>20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0.12193243870793</v>
      </c>
      <c r="N7" s="12">
        <v>0.108373551523608</v>
      </c>
      <c r="O7" s="5">
        <v>0.0950212132416659</v>
      </c>
      <c r="P7" s="5">
        <v>100</v>
      </c>
      <c r="Q7" s="5">
        <v>9.50212132416659</v>
      </c>
      <c r="R7" s="17">
        <v>674274.192810983</v>
      </c>
      <c r="S7" s="17">
        <v>599294.902570402</v>
      </c>
      <c r="T7" s="11">
        <v>13.388354</v>
      </c>
      <c r="U7" s="11">
        <v>0</v>
      </c>
      <c r="V7" s="11">
        <v>20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0.374581595912916</v>
      </c>
      <c r="N8" s="12">
        <v>0.344615068239883</v>
      </c>
      <c r="O8" s="5">
        <v>0.291909175924076</v>
      </c>
      <c r="P8" s="5">
        <v>100</v>
      </c>
      <c r="Q8" s="5">
        <v>29.1909175924076</v>
      </c>
      <c r="R8" s="17">
        <v>2071398.76723884</v>
      </c>
      <c r="S8" s="17">
        <v>1905686.86585973</v>
      </c>
      <c r="T8" s="11">
        <v>40</v>
      </c>
      <c r="U8" s="11">
        <v>30</v>
      </c>
      <c r="V8" s="11">
        <v>40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0.00324958399356995</v>
      </c>
      <c r="N9" s="12">
        <v>0.00276214639453445</v>
      </c>
      <c r="O9" s="5">
        <v>0.00253238118479157</v>
      </c>
      <c r="P9" s="5">
        <v>100</v>
      </c>
      <c r="Q9" s="5">
        <v>0.253238118479157</v>
      </c>
      <c r="R9" s="17">
        <v>17969.8745260424</v>
      </c>
      <c r="S9" s="17">
        <v>15274.3933471361</v>
      </c>
      <c r="T9" s="11">
        <v>0.32</v>
      </c>
      <c r="U9" s="11">
        <v>0.32</v>
      </c>
      <c r="V9" s="11">
        <v>0.32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0.00693950816981041</v>
      </c>
      <c r="N10" s="12">
        <v>0.00555160653584833</v>
      </c>
      <c r="O10" s="5">
        <v>0.00540791681510879</v>
      </c>
      <c r="P10" s="5">
        <v>100</v>
      </c>
      <c r="Q10" s="5">
        <v>0.540791681510879</v>
      </c>
      <c r="R10" s="17">
        <v>38374.7862282346</v>
      </c>
      <c r="S10" s="17">
        <v>30699.8289825877</v>
      </c>
      <c r="T10" s="11">
        <f>R10/$R$13*100</f>
        <v>0.674745776872595</v>
      </c>
      <c r="U10" s="11">
        <v>0.67</v>
      </c>
      <c r="V10" s="11">
        <v>0.67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0.0256642563377551</v>
      </c>
      <c r="N11" s="12">
        <v>0.0241244009574898</v>
      </c>
      <c r="O11" s="5">
        <v>0.02</v>
      </c>
      <c r="P11" s="5">
        <v>100</v>
      </c>
      <c r="Q11" s="5">
        <v>2</v>
      </c>
      <c r="R11" s="17">
        <v>141920.771122152</v>
      </c>
      <c r="S11" s="17">
        <v>133405.524854823</v>
      </c>
      <c r="T11" s="11">
        <f>R11/$R$13*100</f>
        <v>2.49539998465757</v>
      </c>
      <c r="U11" s="11">
        <v>2.5</v>
      </c>
      <c r="V11" s="11">
        <v>2.5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0.00592401317181981</v>
      </c>
      <c r="N12" s="12">
        <v>0.00577640651028863</v>
      </c>
      <c r="O12" s="5">
        <v>0.00461654769486143</v>
      </c>
      <c r="P12" s="5">
        <v>100</v>
      </c>
      <c r="Q12" s="5">
        <v>0.461654769486143</v>
      </c>
      <c r="R12" s="17">
        <v>32759.2004388463</v>
      </c>
      <c r="S12" s="17">
        <v>31942.9503612451</v>
      </c>
      <c r="T12" s="11">
        <f>R12/$R$13*100</f>
        <v>0.576006652346406</v>
      </c>
      <c r="U12" s="11">
        <v>0.58</v>
      </c>
      <c r="V12" s="11">
        <v>0.58</v>
      </c>
    </row>
    <row r="13" spans="1:22">
      <c r="A13" s="6"/>
      <c r="B13" s="5">
        <f t="shared" ref="B13:I13" si="0">B3*$T$3*(100-$J$3)/10000</f>
        <v>7.053672637</v>
      </c>
      <c r="C13" s="5">
        <f t="shared" si="0"/>
        <v>1.358964453</v>
      </c>
      <c r="D13" s="5">
        <f t="shared" si="0"/>
        <v>0.0011765926</v>
      </c>
      <c r="E13" s="5">
        <f t="shared" si="0"/>
        <v>0.0023531852</v>
      </c>
      <c r="F13" s="5">
        <f t="shared" si="0"/>
        <v>0.1153060748</v>
      </c>
      <c r="G13" s="5">
        <f t="shared" si="0"/>
        <v>0</v>
      </c>
      <c r="H13" s="5">
        <f t="shared" si="0"/>
        <v>0.005882963</v>
      </c>
      <c r="I13" s="5">
        <f t="shared" si="0"/>
        <v>0</v>
      </c>
      <c r="J13" s="5">
        <f>J3*$T$3/100</f>
        <v>0</v>
      </c>
      <c r="K13" s="5">
        <f>K3*$T$3*(100-$J$3)/10000</f>
        <v>0</v>
      </c>
      <c r="L13" s="5">
        <f t="shared" ref="L13:L22" si="1">L3*T3/100</f>
        <v>91.062384277</v>
      </c>
      <c r="M13" s="13"/>
      <c r="N13" s="13"/>
      <c r="O13" s="13"/>
      <c r="P13" s="13"/>
      <c r="Q13" s="13"/>
      <c r="R13" s="17">
        <f>SUM(R3:R12)</f>
        <v>5687295.50351532</v>
      </c>
      <c r="S13" s="13"/>
      <c r="T13" s="11">
        <f>SUM(T3:T12)</f>
        <v>99.9961525138766</v>
      </c>
      <c r="U13" s="11"/>
      <c r="V13" s="11"/>
    </row>
    <row r="14" spans="1:22">
      <c r="A14" s="7"/>
      <c r="B14" s="5">
        <f t="shared" ref="B14:I14" si="2">B4*$T$4*(100-$J$4)/10000</f>
        <v>5.3665964565</v>
      </c>
      <c r="C14" s="5">
        <f t="shared" si="2"/>
        <v>0.2181543275</v>
      </c>
      <c r="D14" s="5">
        <f t="shared" si="2"/>
        <v>0.00959879041</v>
      </c>
      <c r="E14" s="5">
        <f t="shared" si="2"/>
        <v>0.00698093848</v>
      </c>
      <c r="F14" s="5">
        <f t="shared" si="2"/>
        <v>0.174523462</v>
      </c>
      <c r="G14" s="5">
        <f t="shared" si="2"/>
        <v>0</v>
      </c>
      <c r="H14" s="5">
        <f t="shared" si="2"/>
        <v>0.00261785193</v>
      </c>
      <c r="I14" s="5">
        <f t="shared" si="2"/>
        <v>0</v>
      </c>
      <c r="J14" s="5">
        <f>J4*$T$4/100</f>
        <v>0</v>
      </c>
      <c r="K14" s="5">
        <f>K4*$T$4*(100-$J$4)/10000</f>
        <v>0</v>
      </c>
      <c r="L14" s="5">
        <f t="shared" si="1"/>
        <v>69.28319656207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 t="shared" ref="B15:I15" si="3">B5*$T$5*(100-$J$5)/10000</f>
        <v>6.4896</v>
      </c>
      <c r="C15" s="5">
        <f t="shared" si="3"/>
        <v>0.6864</v>
      </c>
      <c r="D15" s="5">
        <f t="shared" si="3"/>
        <v>1.4352</v>
      </c>
      <c r="E15" s="5">
        <f t="shared" si="3"/>
        <v>0.3744</v>
      </c>
      <c r="F15" s="5">
        <f t="shared" si="3"/>
        <v>0.38688</v>
      </c>
      <c r="G15" s="5">
        <f t="shared" si="3"/>
        <v>0.036192</v>
      </c>
      <c r="H15" s="5">
        <f t="shared" si="3"/>
        <v>0.0084864</v>
      </c>
      <c r="I15" s="5">
        <f t="shared" si="3"/>
        <v>0.001248</v>
      </c>
      <c r="J15" s="5">
        <f>J5*$T$5/100</f>
        <v>0</v>
      </c>
      <c r="K15" s="5">
        <f>K5*$T$5*(100-$J$5)/10000</f>
        <v>0</v>
      </c>
      <c r="L15" s="5">
        <f t="shared" si="1"/>
        <v>62.4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 t="shared" ref="B16:I16" si="4">B6*$T$6*(100-$J$6)/10000</f>
        <v>4.7034323505</v>
      </c>
      <c r="C16" s="5">
        <f t="shared" si="4"/>
        <v>0.411490521</v>
      </c>
      <c r="D16" s="5">
        <f t="shared" si="4"/>
        <v>0.0057417282</v>
      </c>
      <c r="E16" s="5">
        <f t="shared" si="4"/>
        <v>0.086125923</v>
      </c>
      <c r="F16" s="5">
        <f t="shared" si="4"/>
        <v>0.5406794055</v>
      </c>
      <c r="G16" s="5">
        <f t="shared" si="4"/>
        <v>0</v>
      </c>
      <c r="H16" s="5">
        <f t="shared" si="4"/>
        <v>0.00344503692</v>
      </c>
      <c r="I16" s="5">
        <f t="shared" si="4"/>
        <v>0.1971326682</v>
      </c>
      <c r="J16" s="5">
        <f>J6*$T$6/100</f>
        <v>0</v>
      </c>
      <c r="K16" s="5">
        <f>K6*$T$6*(100-$J$6)/10000</f>
        <v>0</v>
      </c>
      <c r="L16" s="5">
        <f t="shared" si="1"/>
        <v>60.7216465791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 t="shared" ref="B17:I17" si="5">B7*$T$7*(100-$J$7)/10000</f>
        <v>7.738468612</v>
      </c>
      <c r="C17" s="5">
        <f t="shared" si="5"/>
        <v>0.234296195</v>
      </c>
      <c r="D17" s="5">
        <f t="shared" si="5"/>
        <v>0.0013388354</v>
      </c>
      <c r="E17" s="5">
        <f t="shared" si="5"/>
        <v>0</v>
      </c>
      <c r="F17" s="5">
        <f t="shared" si="5"/>
        <v>0.9077304012</v>
      </c>
      <c r="G17" s="5">
        <f t="shared" si="5"/>
        <v>0</v>
      </c>
      <c r="H17" s="5">
        <f t="shared" si="5"/>
        <v>0.0113801009</v>
      </c>
      <c r="I17" s="5">
        <f t="shared" si="5"/>
        <v>0</v>
      </c>
      <c r="J17" s="5">
        <f>J7*$T$7/100</f>
        <v>0</v>
      </c>
      <c r="K17" s="5">
        <f>K7*$T$7*(100-$J$7)/10000</f>
        <v>0</v>
      </c>
      <c r="L17" s="5">
        <f t="shared" si="1"/>
        <v>99.903897548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 t="shared" ref="B18:I18" si="6">B8*$T$8*(100-$J$8)/10000</f>
        <v>23.148</v>
      </c>
      <c r="C18" s="5">
        <f t="shared" si="6"/>
        <v>2.284</v>
      </c>
      <c r="D18" s="5">
        <f t="shared" si="6"/>
        <v>0.004</v>
      </c>
      <c r="E18" s="5">
        <f t="shared" si="6"/>
        <v>0.004</v>
      </c>
      <c r="F18" s="5">
        <f t="shared" si="6"/>
        <v>0.884</v>
      </c>
      <c r="G18" s="5">
        <f t="shared" si="6"/>
        <v>0</v>
      </c>
      <c r="H18" s="5">
        <f t="shared" si="6"/>
        <v>0.02</v>
      </c>
      <c r="I18" s="5">
        <f t="shared" si="6"/>
        <v>0</v>
      </c>
      <c r="J18" s="5">
        <f>J8*$T$8/100</f>
        <v>0</v>
      </c>
      <c r="K18" s="5">
        <f>K8*$T$8*(100-$J$8)/10000</f>
        <v>0</v>
      </c>
      <c r="L18" s="5">
        <f t="shared" si="1"/>
        <v>298.84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 t="shared" ref="B19:I19" si="7">B9*$T$9*(100-$J$9)/10000</f>
        <v>0.2224</v>
      </c>
      <c r="C19" s="5">
        <f t="shared" si="7"/>
        <v>0.0056</v>
      </c>
      <c r="D19" s="5">
        <f t="shared" si="7"/>
        <v>0.0024</v>
      </c>
      <c r="E19" s="5">
        <f t="shared" si="7"/>
        <v>0.00096</v>
      </c>
      <c r="F19" s="5">
        <f t="shared" si="7"/>
        <v>0.001792</v>
      </c>
      <c r="G19" s="5">
        <f t="shared" si="7"/>
        <v>0</v>
      </c>
      <c r="H19" s="5">
        <f t="shared" si="7"/>
        <v>6.4e-5</v>
      </c>
      <c r="I19" s="5">
        <f t="shared" si="7"/>
        <v>0.000224</v>
      </c>
      <c r="J19" s="5">
        <f>J9*$T$9/100</f>
        <v>0</v>
      </c>
      <c r="K19" s="5">
        <f>K9*$T$9*(100-$J$9)/10000</f>
        <v>0</v>
      </c>
      <c r="L19" s="5">
        <f t="shared" si="1"/>
        <v>2.56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 t="shared" ref="B20:I20" si="8">B10*$T$10*(100-$J$10)/10000</f>
        <v>0.350193058196877</v>
      </c>
      <c r="C20" s="5">
        <f t="shared" si="8"/>
        <v>0.0155191528680697</v>
      </c>
      <c r="D20" s="5">
        <f t="shared" si="8"/>
        <v>0.0607271199185336</v>
      </c>
      <c r="E20" s="5">
        <f t="shared" si="8"/>
        <v>0.0199050004177416</v>
      </c>
      <c r="F20" s="5">
        <f t="shared" si="8"/>
        <v>0.00458827128273365</v>
      </c>
      <c r="G20" s="5">
        <f t="shared" si="8"/>
        <v>0.0074896781232858</v>
      </c>
      <c r="H20" s="5">
        <f t="shared" si="8"/>
        <v>0.000587028825879158</v>
      </c>
      <c r="I20" s="5">
        <f t="shared" si="8"/>
        <v>0</v>
      </c>
      <c r="J20" s="5">
        <f>J10*$T$10/100</f>
        <v>0</v>
      </c>
      <c r="K20" s="5">
        <f>K10*$T$10*(100-$J$10)/10000</f>
        <v>0</v>
      </c>
      <c r="L20" s="5">
        <f t="shared" si="1"/>
        <v>3.37372888436297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 t="shared" ref="B21:I21" si="9">B11*$T$11*(100-$J$11)/10000</f>
        <v>0.598895996317817</v>
      </c>
      <c r="C21" s="5">
        <f t="shared" si="9"/>
        <v>0.249539998465757</v>
      </c>
      <c r="D21" s="5">
        <f t="shared" si="9"/>
        <v>0.998159993863028</v>
      </c>
      <c r="E21" s="5">
        <f t="shared" si="9"/>
        <v>0.199631998772606</v>
      </c>
      <c r="F21" s="5">
        <f t="shared" si="9"/>
        <v>0.087338999463015</v>
      </c>
      <c r="G21" s="5">
        <f t="shared" si="9"/>
        <v>0</v>
      </c>
      <c r="H21" s="5">
        <f t="shared" si="9"/>
        <v>0.0154714799048769</v>
      </c>
      <c r="I21" s="5">
        <f t="shared" si="9"/>
        <v>0</v>
      </c>
      <c r="J21" s="5">
        <f>J11*$T$11/100</f>
        <v>0</v>
      </c>
      <c r="K21" s="5">
        <f>K11*$T$11*(100-$J$11)/10000</f>
        <v>0</v>
      </c>
      <c r="L21" s="5">
        <f t="shared" si="1"/>
        <v>2.49539998465757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 t="shared" ref="B22:I22" si="10">B12*$T$12*(100-$J$12)/10000</f>
        <v>0.19872229505951</v>
      </c>
      <c r="C22" s="5">
        <f t="shared" si="10"/>
        <v>0.0354388092856126</v>
      </c>
      <c r="D22" s="5">
        <f t="shared" si="10"/>
        <v>0.00374404324025164</v>
      </c>
      <c r="E22" s="5">
        <f t="shared" si="10"/>
        <v>0.00171156262411503</v>
      </c>
      <c r="F22" s="5">
        <f t="shared" si="10"/>
        <v>0.0169153953572395</v>
      </c>
      <c r="G22" s="5">
        <f t="shared" si="10"/>
        <v>0.00253442927032419</v>
      </c>
      <c r="H22" s="5">
        <f t="shared" si="10"/>
        <v>0.00021312246136817</v>
      </c>
      <c r="I22" s="5">
        <f t="shared" si="10"/>
        <v>0</v>
      </c>
      <c r="J22" s="5">
        <f>J12*$T$12/100</f>
        <v>0</v>
      </c>
      <c r="K22" s="5">
        <f>K12*$T$12*(100-$J$12)/10000</f>
        <v>0</v>
      </c>
      <c r="L22" s="5">
        <f t="shared" si="1"/>
        <v>2.88003326173203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11">SUM(B13:B22)</f>
        <v>55.8699814055742</v>
      </c>
      <c r="C23" s="5">
        <f t="shared" si="11"/>
        <v>5.49940345711944</v>
      </c>
      <c r="D23" s="5">
        <f t="shared" si="11"/>
        <v>2.52208710363181</v>
      </c>
      <c r="E23" s="5">
        <f t="shared" si="11"/>
        <v>0.696068608494462</v>
      </c>
      <c r="F23" s="5">
        <f t="shared" si="11"/>
        <v>3.11975400960299</v>
      </c>
      <c r="G23" s="5">
        <f t="shared" si="11"/>
        <v>0.04621610739361</v>
      </c>
      <c r="H23" s="5">
        <f t="shared" si="11"/>
        <v>0.0681479839421243</v>
      </c>
      <c r="I23" s="5">
        <f t="shared" si="11"/>
        <v>0.1986046682</v>
      </c>
      <c r="J23" s="5">
        <f t="shared" si="11"/>
        <v>0</v>
      </c>
      <c r="K23" s="5">
        <f t="shared" si="11"/>
        <v>0</v>
      </c>
      <c r="L23" s="5">
        <f t="shared" si="11"/>
        <v>693.520287096923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 t="shared" ref="B24:I24" si="12">B23/(100-$J$24)*100</f>
        <v>55.8699814055742</v>
      </c>
      <c r="C24" s="11">
        <f t="shared" si="12"/>
        <v>5.49940345711944</v>
      </c>
      <c r="D24" s="11">
        <f t="shared" si="12"/>
        <v>2.52208710363181</v>
      </c>
      <c r="E24" s="11">
        <f t="shared" si="12"/>
        <v>0.696068608494462</v>
      </c>
      <c r="F24" s="11">
        <f t="shared" si="12"/>
        <v>3.11975400960299</v>
      </c>
      <c r="G24" s="11">
        <f t="shared" si="12"/>
        <v>0.04621610739361</v>
      </c>
      <c r="H24" s="11">
        <f t="shared" si="12"/>
        <v>0.0681479839421243</v>
      </c>
      <c r="I24" s="11">
        <f t="shared" si="12"/>
        <v>0.1986046682</v>
      </c>
      <c r="J24" s="11">
        <f>J23</f>
        <v>0</v>
      </c>
      <c r="K24" s="11">
        <f>K23/(100-$I$24)*100</f>
        <v>0</v>
      </c>
      <c r="L24" s="11">
        <f>L23</f>
        <v>693.520287096923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55.87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3.12</v>
      </c>
      <c r="G26" s="5">
        <v>0.3</v>
      </c>
      <c r="H26" s="5">
        <v>0.1</v>
      </c>
      <c r="I26" s="5">
        <v>0.23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G39" sqref="G39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0.0888858227968055</v>
      </c>
      <c r="N3" s="12">
        <v>0.0835526734289971</v>
      </c>
      <c r="O3" s="5">
        <v>0.0692538340780613</v>
      </c>
      <c r="P3" s="5">
        <v>100</v>
      </c>
      <c r="Q3" s="5">
        <v>6.92538340780613</v>
      </c>
      <c r="R3" s="17">
        <v>40354.1635497497</v>
      </c>
      <c r="S3" s="17">
        <v>37932.9137367647</v>
      </c>
      <c r="T3" s="11">
        <f>R3/$R$13*100</f>
        <v>8.66613559235474</v>
      </c>
      <c r="U3" s="11">
        <v>5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0.17183817295921</v>
      </c>
      <c r="N4" s="12">
        <v>0.159293986333188</v>
      </c>
      <c r="O4" s="5">
        <v>0.13388470673888</v>
      </c>
      <c r="P4" s="5">
        <v>100</v>
      </c>
      <c r="Q4" s="5">
        <v>13.388470673888</v>
      </c>
      <c r="R4" s="17">
        <v>78014.5305234814</v>
      </c>
      <c r="S4" s="17">
        <v>72319.4697952673</v>
      </c>
      <c r="T4" s="11">
        <f t="shared" ref="T4:T12" si="0">R4/$R$13*100</f>
        <v>16.7537730984535</v>
      </c>
      <c r="U4" s="11">
        <v>10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0.128347872691952</v>
      </c>
      <c r="N5" s="12">
        <v>0.128347872691952</v>
      </c>
      <c r="O5" s="5">
        <v>0.1</v>
      </c>
      <c r="P5" s="5">
        <v>100</v>
      </c>
      <c r="Q5" s="5">
        <v>10</v>
      </c>
      <c r="R5" s="17">
        <v>58269.934202146</v>
      </c>
      <c r="S5" s="17">
        <v>58269.934202146</v>
      </c>
      <c r="T5" s="11">
        <f t="shared" si="0"/>
        <v>12.513582399765</v>
      </c>
      <c r="U5" s="11">
        <v>12.513582399765</v>
      </c>
      <c r="V5" s="11">
        <v>12.513582399765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0.115609214282841</v>
      </c>
      <c r="N6" s="12">
        <v>0.0791923117837462</v>
      </c>
      <c r="O6" s="5">
        <v>0.0900748971198887</v>
      </c>
      <c r="P6" s="5">
        <v>100</v>
      </c>
      <c r="Q6" s="5">
        <v>9.00748971198887</v>
      </c>
      <c r="R6" s="17">
        <v>52486.5832844099</v>
      </c>
      <c r="S6" s="17">
        <v>35953.3095498208</v>
      </c>
      <c r="T6" s="11">
        <f t="shared" si="0"/>
        <v>11.2715964726008</v>
      </c>
      <c r="U6" s="11">
        <v>10</v>
      </c>
      <c r="V6" s="11">
        <v>15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0.126995908202172</v>
      </c>
      <c r="N7" s="12">
        <v>0.112873963210091</v>
      </c>
      <c r="O7" s="5">
        <v>0.0989466405157925</v>
      </c>
      <c r="P7" s="5">
        <v>100</v>
      </c>
      <c r="Q7" s="5">
        <v>9.89466405157926</v>
      </c>
      <c r="R7" s="17">
        <v>57656.1423237863</v>
      </c>
      <c r="S7" s="17">
        <v>51244.7792973812</v>
      </c>
      <c r="T7" s="11">
        <f t="shared" si="0"/>
        <v>12.381769392743</v>
      </c>
      <c r="U7" s="11">
        <v>10</v>
      </c>
      <c r="V7" s="11">
        <v>15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0.348485460918093</v>
      </c>
      <c r="N8" s="12">
        <v>0.320606624044646</v>
      </c>
      <c r="O8" s="5">
        <v>0.271516351310703</v>
      </c>
      <c r="P8" s="5">
        <v>100</v>
      </c>
      <c r="Q8" s="5">
        <v>27.1516351310703</v>
      </c>
      <c r="R8" s="17">
        <v>158212.399256814</v>
      </c>
      <c r="S8" s="17">
        <v>145555.407316269</v>
      </c>
      <c r="T8" s="11">
        <f t="shared" si="0"/>
        <v>33.9764223501002</v>
      </c>
      <c r="U8" s="11">
        <v>20</v>
      </c>
      <c r="V8" s="11">
        <v>35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0.00540785795911676</v>
      </c>
      <c r="N9" s="12">
        <v>0.00459667926524925</v>
      </c>
      <c r="O9" s="5">
        <v>0.00421343793682985</v>
      </c>
      <c r="P9" s="5">
        <v>100</v>
      </c>
      <c r="Q9" s="5">
        <v>0.421343793682985</v>
      </c>
      <c r="R9" s="17">
        <v>2455.16751343901</v>
      </c>
      <c r="S9" s="17">
        <v>2086.89238642316</v>
      </c>
      <c r="T9" s="11">
        <f t="shared" si="0"/>
        <v>0.527252028088161</v>
      </c>
      <c r="U9" s="11">
        <v>0.52725202808816</v>
      </c>
      <c r="V9" s="11">
        <v>0.52725202808816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0.00805928481677921</v>
      </c>
      <c r="N10" s="12">
        <v>0.00644742785342337</v>
      </c>
      <c r="O10" s="5">
        <v>0.00627925079531497</v>
      </c>
      <c r="P10" s="5">
        <v>100</v>
      </c>
      <c r="Q10" s="5">
        <v>0.627925079531496</v>
      </c>
      <c r="R10" s="17">
        <v>3658.91530681776</v>
      </c>
      <c r="S10" s="17">
        <v>2927.13224545421</v>
      </c>
      <c r="T10" s="11">
        <f t="shared" si="0"/>
        <v>0.785759222359637</v>
      </c>
      <c r="U10" s="11">
        <v>0.785759222359636</v>
      </c>
      <c r="V10" s="11">
        <v>0.785759222359636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0.0256695745383903</v>
      </c>
      <c r="N11" s="12">
        <v>0.0241294000660869</v>
      </c>
      <c r="O11" s="5">
        <v>0.02</v>
      </c>
      <c r="P11" s="5">
        <v>100</v>
      </c>
      <c r="Q11" s="5">
        <v>2</v>
      </c>
      <c r="R11" s="17">
        <v>11653.9868404292</v>
      </c>
      <c r="S11" s="17">
        <v>10954.7476300035</v>
      </c>
      <c r="T11" s="11">
        <f t="shared" si="0"/>
        <v>2.502716479953</v>
      </c>
      <c r="U11" s="11">
        <v>2.502716479953</v>
      </c>
      <c r="V11" s="11">
        <v>2.502716479953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0.00636932920455522</v>
      </c>
      <c r="N12" s="12">
        <v>0.00621062675187505</v>
      </c>
      <c r="O12" s="5">
        <v>0.00496255144005564</v>
      </c>
      <c r="P12" s="5">
        <v>100</v>
      </c>
      <c r="Q12" s="5">
        <v>0.496255144005564</v>
      </c>
      <c r="R12" s="17">
        <v>2891.67545886807</v>
      </c>
      <c r="S12" s="17">
        <v>2819.62454535127</v>
      </c>
      <c r="T12" s="11">
        <f t="shared" si="0"/>
        <v>0.620992963582087</v>
      </c>
      <c r="U12" s="11">
        <v>0.620992963582086</v>
      </c>
      <c r="V12" s="11">
        <v>0.620992963582086</v>
      </c>
    </row>
    <row r="13" spans="1:22">
      <c r="A13" s="6"/>
      <c r="B13" s="5">
        <f>B3*$T$3*(100-$J$3)/10000</f>
        <v>5.19534828761667</v>
      </c>
      <c r="C13" s="5">
        <f t="shared" ref="C13:I13" si="1">C3*$T$3*(100-$J$3)/10000</f>
        <v>1.00093866091697</v>
      </c>
      <c r="D13" s="5">
        <f t="shared" si="1"/>
        <v>0.000866613559235474</v>
      </c>
      <c r="E13" s="5">
        <f t="shared" si="1"/>
        <v>0.00173322711847095</v>
      </c>
      <c r="F13" s="5">
        <f t="shared" si="1"/>
        <v>0.0849281288050765</v>
      </c>
      <c r="G13" s="5">
        <f t="shared" si="1"/>
        <v>0</v>
      </c>
      <c r="H13" s="5">
        <f t="shared" si="1"/>
        <v>0.00433306779617737</v>
      </c>
      <c r="I13" s="5">
        <f t="shared" si="1"/>
        <v>0</v>
      </c>
      <c r="J13" s="5">
        <f>J3*$T$3/100</f>
        <v>0</v>
      </c>
      <c r="K13" s="5">
        <f t="shared" ref="K13" si="2">K3*$T$3*(100-$J$3)/10000</f>
        <v>0</v>
      </c>
      <c r="L13" s="5">
        <f>L3*T3/100</f>
        <v>67.0715564170295</v>
      </c>
      <c r="M13" s="13"/>
      <c r="N13" s="13"/>
      <c r="O13" s="13"/>
      <c r="P13" s="13"/>
      <c r="Q13" s="13"/>
      <c r="R13" s="17">
        <f>SUM(R3:R12)</f>
        <v>465653.498259941</v>
      </c>
      <c r="S13" s="13"/>
      <c r="T13" s="11"/>
      <c r="U13" s="18"/>
      <c r="V13" s="18"/>
    </row>
    <row r="14" spans="1:22">
      <c r="A14" s="7"/>
      <c r="B14" s="5">
        <f>B4*$T$4*(100-$J$4)/10000</f>
        <v>10.3035704555489</v>
      </c>
      <c r="C14" s="5">
        <f t="shared" ref="C14:I14" si="3">C4*$T$4*(100-$J$4)/10000</f>
        <v>0.418844327461338</v>
      </c>
      <c r="D14" s="5">
        <f t="shared" si="3"/>
        <v>0.0184291504082989</v>
      </c>
      <c r="E14" s="5">
        <f t="shared" si="3"/>
        <v>0.0134030184787628</v>
      </c>
      <c r="F14" s="5">
        <f t="shared" si="3"/>
        <v>0.33507546196907</v>
      </c>
      <c r="G14" s="5">
        <f t="shared" si="3"/>
        <v>0</v>
      </c>
      <c r="H14" s="5">
        <f t="shared" si="3"/>
        <v>0.00502613192953605</v>
      </c>
      <c r="I14" s="5">
        <f t="shared" si="3"/>
        <v>0</v>
      </c>
      <c r="J14" s="5">
        <f>J4*$T$4/100</f>
        <v>0</v>
      </c>
      <c r="K14" s="5">
        <f t="shared" ref="K14" si="4">K4*$T$4*(100-$J$4)/10000</f>
        <v>0</v>
      </c>
      <c r="L14" s="5">
        <f t="shared" ref="L14:L22" si="5">L4*T4/100</f>
        <v>133.019932269791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>B5*$T$5*(100-$J$5)/10000</f>
        <v>6.5070628478778</v>
      </c>
      <c r="C15" s="5">
        <f t="shared" ref="C15:I15" si="6">C5*$T$5*(100-$J$5)/10000</f>
        <v>0.688247031987075</v>
      </c>
      <c r="D15" s="5">
        <f t="shared" si="6"/>
        <v>1.43906197597297</v>
      </c>
      <c r="E15" s="5">
        <f t="shared" si="6"/>
        <v>0.37540747199295</v>
      </c>
      <c r="F15" s="5">
        <f t="shared" si="6"/>
        <v>0.387921054392715</v>
      </c>
      <c r="G15" s="5">
        <f t="shared" si="6"/>
        <v>0.0362893889593185</v>
      </c>
      <c r="H15" s="5">
        <f t="shared" si="6"/>
        <v>0.0085092360318402</v>
      </c>
      <c r="I15" s="5">
        <f t="shared" si="6"/>
        <v>0.0012513582399765</v>
      </c>
      <c r="J15" s="5">
        <f>J5*$T$5/100</f>
        <v>0</v>
      </c>
      <c r="K15" s="5">
        <f t="shared" ref="K15" si="7">K5*$T$5*(100-$J$5)/10000</f>
        <v>0</v>
      </c>
      <c r="L15" s="5">
        <f t="shared" si="5"/>
        <v>62.567911998825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>B6*$T$6*(100-$J$6)/10000</f>
        <v>5.53998966628329</v>
      </c>
      <c r="C16" s="5">
        <f t="shared" ref="C16:I16" si="8">C6*$T$6*(100-$J$6)/10000</f>
        <v>0.484678648321834</v>
      </c>
      <c r="D16" s="5">
        <f t="shared" si="8"/>
        <v>0.00676295788356048</v>
      </c>
      <c r="E16" s="5">
        <f t="shared" si="8"/>
        <v>0.101444368253407</v>
      </c>
      <c r="F16" s="5">
        <f t="shared" si="8"/>
        <v>0.636845200701945</v>
      </c>
      <c r="G16" s="5">
        <f t="shared" si="8"/>
        <v>0</v>
      </c>
      <c r="H16" s="5">
        <f t="shared" si="8"/>
        <v>0.00405777473013629</v>
      </c>
      <c r="I16" s="5">
        <f t="shared" si="8"/>
        <v>0.232194887335576</v>
      </c>
      <c r="J16" s="5">
        <f>J6*$T$6/100</f>
        <v>0</v>
      </c>
      <c r="K16" s="5">
        <f t="shared" ref="K16" si="9">K6*$T$6*(100-$J$6)/10000</f>
        <v>0</v>
      </c>
      <c r="L16" s="5">
        <f t="shared" si="5"/>
        <v>71.5216610975938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>B7*$T$7*(100-$J$7)/10000</f>
        <v>7.15666270900545</v>
      </c>
      <c r="C17" s="5">
        <f t="shared" ref="C17:I17" si="10">C7*$T$7*(100-$J$7)/10000</f>
        <v>0.216680964373002</v>
      </c>
      <c r="D17" s="5">
        <f t="shared" si="10"/>
        <v>0.0012381769392743</v>
      </c>
      <c r="E17" s="5">
        <f t="shared" si="10"/>
        <v>0</v>
      </c>
      <c r="F17" s="5">
        <f t="shared" si="10"/>
        <v>0.839483964827975</v>
      </c>
      <c r="G17" s="5">
        <f t="shared" si="10"/>
        <v>0</v>
      </c>
      <c r="H17" s="5">
        <f t="shared" si="10"/>
        <v>0.0105245039838316</v>
      </c>
      <c r="I17" s="5">
        <f t="shared" si="10"/>
        <v>0</v>
      </c>
      <c r="J17" s="5">
        <f>J7*$T$7/100</f>
        <v>0</v>
      </c>
      <c r="K17" s="5">
        <f t="shared" ref="K17" si="11">K7*$T$7*(100-$J$7)/10000</f>
        <v>0</v>
      </c>
      <c r="L17" s="5">
        <f t="shared" si="5"/>
        <v>92.3927632086483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>B8*$T$8*(100-$J$8)/10000</f>
        <v>19.662155614003</v>
      </c>
      <c r="C18" s="5">
        <f t="shared" ref="C18:I18" si="12">C8*$T$8*(100-$J$8)/10000</f>
        <v>1.94005371619072</v>
      </c>
      <c r="D18" s="5">
        <f t="shared" si="12"/>
        <v>0.00339764223501002</v>
      </c>
      <c r="E18" s="5">
        <f t="shared" si="12"/>
        <v>0.00339764223501002</v>
      </c>
      <c r="F18" s="5">
        <f t="shared" si="12"/>
        <v>0.750878933937214</v>
      </c>
      <c r="G18" s="5">
        <f t="shared" si="12"/>
        <v>0</v>
      </c>
      <c r="H18" s="5">
        <f t="shared" si="12"/>
        <v>0.0169882111750501</v>
      </c>
      <c r="I18" s="5">
        <f t="shared" si="12"/>
        <v>0</v>
      </c>
      <c r="J18" s="5">
        <f>J8*$T$8/100</f>
        <v>0</v>
      </c>
      <c r="K18" s="5">
        <f t="shared" ref="K18" si="13">K8*$T$8*(100-$J$8)/10000</f>
        <v>0</v>
      </c>
      <c r="L18" s="5">
        <f t="shared" si="5"/>
        <v>253.837851377599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>B9*$T$9*(100-$J$9)/10000</f>
        <v>0.366440159521272</v>
      </c>
      <c r="C19" s="5">
        <f t="shared" ref="C19:I19" si="14">C9*$T$9*(100-$J$9)/10000</f>
        <v>0.00922691049154282</v>
      </c>
      <c r="D19" s="5">
        <f t="shared" si="14"/>
        <v>0.00395439021066121</v>
      </c>
      <c r="E19" s="5">
        <f t="shared" si="14"/>
        <v>0.00158175608426448</v>
      </c>
      <c r="F19" s="5">
        <f t="shared" si="14"/>
        <v>0.0029526113572937</v>
      </c>
      <c r="G19" s="5">
        <f t="shared" si="14"/>
        <v>0</v>
      </c>
      <c r="H19" s="5">
        <f t="shared" si="14"/>
        <v>0.000105450405617632</v>
      </c>
      <c r="I19" s="5">
        <f t="shared" si="14"/>
        <v>0.000369076419661713</v>
      </c>
      <c r="J19" s="5">
        <f>J9*$T$9/100</f>
        <v>0</v>
      </c>
      <c r="K19" s="5">
        <f t="shared" ref="K19" si="15">K9*$T$9*(100-$J$9)/10000</f>
        <v>0</v>
      </c>
      <c r="L19" s="5">
        <f t="shared" si="5"/>
        <v>4.21801622470529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>B10*$T$10*(100-$J$10)/10000</f>
        <v>0.407809036404652</v>
      </c>
      <c r="C20" s="5">
        <f t="shared" ref="C20:I20" si="16">C10*$T$10*(100-$J$10)/10000</f>
        <v>0.0180724621142716</v>
      </c>
      <c r="D20" s="5">
        <f t="shared" si="16"/>
        <v>0.0707183300123673</v>
      </c>
      <c r="E20" s="5">
        <f t="shared" si="16"/>
        <v>0.0231798970596093</v>
      </c>
      <c r="F20" s="5">
        <f t="shared" si="16"/>
        <v>0.00534316271204553</v>
      </c>
      <c r="G20" s="5">
        <f t="shared" si="16"/>
        <v>0.00872192736819197</v>
      </c>
      <c r="H20" s="5">
        <f t="shared" si="16"/>
        <v>0.000683610523452884</v>
      </c>
      <c r="I20" s="5">
        <f t="shared" si="16"/>
        <v>0</v>
      </c>
      <c r="J20" s="5">
        <f>J10*$T$10/100</f>
        <v>0</v>
      </c>
      <c r="K20" s="5">
        <f t="shared" ref="K20" si="17">K10*$T$10*(100-$J$10)/10000</f>
        <v>0</v>
      </c>
      <c r="L20" s="5">
        <f t="shared" si="5"/>
        <v>3.92879611179819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>B11*$T$11*(100-$J$11)/10000</f>
        <v>0.60065195518872</v>
      </c>
      <c r="C21" s="5">
        <f t="shared" ref="C21:I21" si="18">C11*$T$11*(100-$J$11)/10000</f>
        <v>0.2502716479953</v>
      </c>
      <c r="D21" s="5">
        <f t="shared" si="18"/>
        <v>1.0010865919812</v>
      </c>
      <c r="E21" s="5">
        <f t="shared" si="18"/>
        <v>0.20021731839624</v>
      </c>
      <c r="F21" s="5">
        <f t="shared" si="18"/>
        <v>0.087595076798355</v>
      </c>
      <c r="G21" s="5">
        <f t="shared" si="18"/>
        <v>0</v>
      </c>
      <c r="H21" s="5">
        <f t="shared" si="18"/>
        <v>0.0155168421757086</v>
      </c>
      <c r="I21" s="5">
        <f t="shared" si="18"/>
        <v>0</v>
      </c>
      <c r="J21" s="5">
        <f>J11*$T$11/100</f>
        <v>0</v>
      </c>
      <c r="K21" s="5">
        <f t="shared" ref="K21" si="19">K11*$T$11*(100-$J$11)/10000</f>
        <v>0</v>
      </c>
      <c r="L21" s="5">
        <f t="shared" si="5"/>
        <v>2.502716479953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>B12*$T$12*(100-$J$12)/10000</f>
        <v>0.21424257243582</v>
      </c>
      <c r="C22" s="5">
        <f t="shared" ref="C22:I22" si="20">C12*$T$12*(100-$J$12)/10000</f>
        <v>0.0382065920843879</v>
      </c>
      <c r="D22" s="5">
        <f t="shared" si="20"/>
        <v>0.00403645426328357</v>
      </c>
      <c r="E22" s="5">
        <f t="shared" si="20"/>
        <v>0.00184523623464391</v>
      </c>
      <c r="F22" s="5">
        <f t="shared" si="20"/>
        <v>0.0182364933638606</v>
      </c>
      <c r="G22" s="5">
        <f t="shared" si="20"/>
        <v>0.00273236903976118</v>
      </c>
      <c r="H22" s="5">
        <f t="shared" si="20"/>
        <v>0.000229767396525372</v>
      </c>
      <c r="I22" s="5">
        <f t="shared" si="20"/>
        <v>0</v>
      </c>
      <c r="J22" s="5">
        <f>J12*$T$12/100</f>
        <v>0</v>
      </c>
      <c r="K22" s="5">
        <f t="shared" ref="K22" si="21">K12*$T$12*(100-$J$12)/10000</f>
        <v>0</v>
      </c>
      <c r="L22" s="5">
        <f t="shared" si="5"/>
        <v>3.10496481791043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22">SUM(B13:B22)</f>
        <v>55.9539333038856</v>
      </c>
      <c r="C23" s="5">
        <f t="shared" si="22"/>
        <v>5.06522096193644</v>
      </c>
      <c r="D23" s="5">
        <f t="shared" si="22"/>
        <v>2.54955228346587</v>
      </c>
      <c r="E23" s="5">
        <f t="shared" si="22"/>
        <v>0.722209935853359</v>
      </c>
      <c r="F23" s="5">
        <f t="shared" si="22"/>
        <v>3.14926008886555</v>
      </c>
      <c r="G23" s="5">
        <f t="shared" si="22"/>
        <v>0.0477436853672717</v>
      </c>
      <c r="H23" s="5">
        <f t="shared" si="22"/>
        <v>0.065974596147876</v>
      </c>
      <c r="I23" s="5">
        <f t="shared" si="22"/>
        <v>0.233815321995215</v>
      </c>
      <c r="J23" s="5">
        <f t="shared" si="22"/>
        <v>0</v>
      </c>
      <c r="K23" s="5">
        <f t="shared" si="22"/>
        <v>0</v>
      </c>
      <c r="L23" s="5">
        <f t="shared" si="22"/>
        <v>694.166170003853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>B23/(100-$J$24)*100</f>
        <v>55.9539333038856</v>
      </c>
      <c r="C24" s="11">
        <f t="shared" ref="C24:I24" si="23">C23/(100-$J$24)*100</f>
        <v>5.06522096193644</v>
      </c>
      <c r="D24" s="11">
        <f t="shared" si="23"/>
        <v>2.54955228346587</v>
      </c>
      <c r="E24" s="11">
        <f t="shared" si="23"/>
        <v>0.722209935853359</v>
      </c>
      <c r="F24" s="11">
        <f t="shared" si="23"/>
        <v>3.14926008886555</v>
      </c>
      <c r="G24" s="11">
        <f t="shared" si="23"/>
        <v>0.0477436853672717</v>
      </c>
      <c r="H24" s="11">
        <f t="shared" si="23"/>
        <v>0.065974596147876</v>
      </c>
      <c r="I24" s="11">
        <f t="shared" si="23"/>
        <v>0.233815321995215</v>
      </c>
      <c r="J24" s="11">
        <f>J23</f>
        <v>0</v>
      </c>
      <c r="K24" s="11">
        <f t="shared" ref="K24" si="24">K23/(100-$I$24)*100</f>
        <v>0</v>
      </c>
      <c r="L24" s="11">
        <f>L23</f>
        <v>694.166170003853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56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</v>
      </c>
      <c r="G26" s="5">
        <v>0.3</v>
      </c>
      <c r="H26" s="5">
        <v>0.1</v>
      </c>
      <c r="I26" s="5">
        <v>0.18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L28" sqref="L28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0.0888858227968055</v>
      </c>
      <c r="N3" s="12">
        <v>0.0835526734289971</v>
      </c>
      <c r="O3" s="5">
        <v>0.0692538340780613</v>
      </c>
      <c r="P3" s="5">
        <v>100</v>
      </c>
      <c r="Q3" s="5">
        <v>6.92538340780613</v>
      </c>
      <c r="R3" s="17">
        <v>40354.1635497497</v>
      </c>
      <c r="S3" s="17">
        <v>37932.9137367647</v>
      </c>
      <c r="T3" s="11">
        <v>13.470711</v>
      </c>
      <c r="U3" s="11">
        <v>5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0.17183817295921</v>
      </c>
      <c r="N4" s="12">
        <v>0.159293986333188</v>
      </c>
      <c r="O4" s="5">
        <v>0.13388470673888</v>
      </c>
      <c r="P4" s="5">
        <v>100</v>
      </c>
      <c r="Q4" s="5">
        <v>13.388470673888</v>
      </c>
      <c r="R4" s="17">
        <v>78014.5305234814</v>
      </c>
      <c r="S4" s="17">
        <v>72319.4697952673</v>
      </c>
      <c r="T4" s="11">
        <v>10.863469</v>
      </c>
      <c r="U4" s="11">
        <v>10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0.128347872691952</v>
      </c>
      <c r="N5" s="12">
        <v>0.128347872691952</v>
      </c>
      <c r="O5" s="5">
        <v>0.1</v>
      </c>
      <c r="P5" s="5">
        <v>100</v>
      </c>
      <c r="Q5" s="5">
        <v>10</v>
      </c>
      <c r="R5" s="17">
        <v>58269.934202146</v>
      </c>
      <c r="S5" s="17">
        <v>58269.934202146</v>
      </c>
      <c r="T5" s="11">
        <v>12.513582</v>
      </c>
      <c r="U5" s="11">
        <v>12.513582399765</v>
      </c>
      <c r="V5" s="11">
        <v>12.513582399765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0.115609214282841</v>
      </c>
      <c r="N6" s="12">
        <v>0.0791923117837462</v>
      </c>
      <c r="O6" s="5">
        <v>0.0900748971198887</v>
      </c>
      <c r="P6" s="5">
        <v>100</v>
      </c>
      <c r="Q6" s="5">
        <v>9.00748971198887</v>
      </c>
      <c r="R6" s="17">
        <v>52486.5832844099</v>
      </c>
      <c r="S6" s="17">
        <v>35953.3095498208</v>
      </c>
      <c r="T6" s="11">
        <v>10</v>
      </c>
      <c r="U6" s="11">
        <v>10</v>
      </c>
      <c r="V6" s="11">
        <v>15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0.126995908202172</v>
      </c>
      <c r="N7" s="12">
        <v>0.112873963210091</v>
      </c>
      <c r="O7" s="5">
        <v>0.0989466405157925</v>
      </c>
      <c r="P7" s="5">
        <v>100</v>
      </c>
      <c r="Q7" s="5">
        <v>9.89466405157926</v>
      </c>
      <c r="R7" s="17">
        <v>57656.1423237863</v>
      </c>
      <c r="S7" s="17">
        <v>51244.7792973812</v>
      </c>
      <c r="T7" s="11">
        <v>13.715518</v>
      </c>
      <c r="U7" s="11">
        <v>10</v>
      </c>
      <c r="V7" s="11">
        <v>15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0.348485460918093</v>
      </c>
      <c r="N8" s="12">
        <v>0.320606624044646</v>
      </c>
      <c r="O8" s="5">
        <v>0.271516351310703</v>
      </c>
      <c r="P8" s="5">
        <v>100</v>
      </c>
      <c r="Q8" s="5">
        <v>27.1516351310703</v>
      </c>
      <c r="R8" s="17">
        <v>158212.399256814</v>
      </c>
      <c r="S8" s="17">
        <v>145555.407316269</v>
      </c>
      <c r="T8" s="11">
        <v>35</v>
      </c>
      <c r="U8" s="11">
        <v>20</v>
      </c>
      <c r="V8" s="11">
        <v>35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0.00540785795911676</v>
      </c>
      <c r="N9" s="12">
        <v>0.00459667926524925</v>
      </c>
      <c r="O9" s="5">
        <v>0.00421343793682985</v>
      </c>
      <c r="P9" s="5">
        <v>100</v>
      </c>
      <c r="Q9" s="5">
        <v>0.421343793682985</v>
      </c>
      <c r="R9" s="17">
        <v>2455.16751343901</v>
      </c>
      <c r="S9" s="17">
        <v>2086.89238642316</v>
      </c>
      <c r="T9" s="11">
        <v>0.52725203</v>
      </c>
      <c r="U9" s="11">
        <v>0.52725202808816</v>
      </c>
      <c r="V9" s="11">
        <v>0.52725202808816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0.00805928481677921</v>
      </c>
      <c r="N10" s="12">
        <v>0.00644742785342337</v>
      </c>
      <c r="O10" s="5">
        <v>0.00627925079531497</v>
      </c>
      <c r="P10" s="5">
        <v>100</v>
      </c>
      <c r="Q10" s="5">
        <v>0.627925079531496</v>
      </c>
      <c r="R10" s="17">
        <v>3658.91530681776</v>
      </c>
      <c r="S10" s="17">
        <v>2927.13224545421</v>
      </c>
      <c r="T10" s="11">
        <v>0.78575922</v>
      </c>
      <c r="U10" s="11">
        <v>0.785759222359636</v>
      </c>
      <c r="V10" s="11">
        <v>0.785759222359636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0.0256695745383903</v>
      </c>
      <c r="N11" s="12">
        <v>0.0241294000660869</v>
      </c>
      <c r="O11" s="5">
        <v>0.02</v>
      </c>
      <c r="P11" s="5">
        <v>100</v>
      </c>
      <c r="Q11" s="5">
        <v>2</v>
      </c>
      <c r="R11" s="17">
        <v>11653.9868404292</v>
      </c>
      <c r="S11" s="17">
        <v>10954.7476300035</v>
      </c>
      <c r="T11" s="11">
        <f>R11/$R$13*100</f>
        <v>2.502716479953</v>
      </c>
      <c r="U11" s="11">
        <v>2.502716479953</v>
      </c>
      <c r="V11" s="11">
        <v>2.502716479953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0.00636932920455522</v>
      </c>
      <c r="N12" s="12">
        <v>0.00621062675187505</v>
      </c>
      <c r="O12" s="5">
        <v>0.00496255144005564</v>
      </c>
      <c r="P12" s="5">
        <v>100</v>
      </c>
      <c r="Q12" s="5">
        <v>0.496255144005564</v>
      </c>
      <c r="R12" s="17">
        <v>2891.67545886807</v>
      </c>
      <c r="S12" s="17">
        <v>2819.62454535127</v>
      </c>
      <c r="T12" s="11">
        <v>0.62099296</v>
      </c>
      <c r="U12" s="11">
        <v>0.620992963582086</v>
      </c>
      <c r="V12" s="11">
        <v>0.620992963582086</v>
      </c>
    </row>
    <row r="13" spans="1:22">
      <c r="A13" s="6"/>
      <c r="B13" s="5">
        <f t="shared" ref="B13:I13" si="0">B3*$T$3*(100-$J$3)/10000</f>
        <v>8.0756912445</v>
      </c>
      <c r="C13" s="5">
        <f t="shared" si="0"/>
        <v>1.5558671205</v>
      </c>
      <c r="D13" s="5">
        <f t="shared" si="0"/>
        <v>0.0013470711</v>
      </c>
      <c r="E13" s="5">
        <f t="shared" si="0"/>
        <v>0.0026941422</v>
      </c>
      <c r="F13" s="5">
        <f t="shared" si="0"/>
        <v>0.1320129678</v>
      </c>
      <c r="G13" s="5">
        <f t="shared" si="0"/>
        <v>0</v>
      </c>
      <c r="H13" s="5">
        <f t="shared" si="0"/>
        <v>0.0067353555</v>
      </c>
      <c r="I13" s="5">
        <f t="shared" si="0"/>
        <v>0</v>
      </c>
      <c r="J13" s="5">
        <f>J3*$T$3/100</f>
        <v>0</v>
      </c>
      <c r="K13" s="5">
        <f>K3*$T$3*(100-$J$3)/10000</f>
        <v>0</v>
      </c>
      <c r="L13" s="5">
        <f t="shared" ref="L13:L22" si="1">L3*T3/100</f>
        <v>104.2565677845</v>
      </c>
      <c r="M13" s="13"/>
      <c r="N13" s="13"/>
      <c r="O13" s="13"/>
      <c r="P13" s="13"/>
      <c r="Q13" s="13"/>
      <c r="R13" s="17">
        <f>SUM(R3:R12)</f>
        <v>465653.498259941</v>
      </c>
      <c r="S13" s="13"/>
      <c r="T13" s="11"/>
      <c r="U13" s="18"/>
      <c r="V13" s="18"/>
    </row>
    <row r="14" spans="1:22">
      <c r="A14" s="7"/>
      <c r="B14" s="5">
        <f t="shared" ref="B14:I14" si="2">B4*$T$4*(100-$J$4)/10000</f>
        <v>6.681033435</v>
      </c>
      <c r="C14" s="5">
        <f t="shared" si="2"/>
        <v>0.271586725</v>
      </c>
      <c r="D14" s="5">
        <f t="shared" si="2"/>
        <v>0.0119498159</v>
      </c>
      <c r="E14" s="5">
        <f t="shared" si="2"/>
        <v>0.0086907752</v>
      </c>
      <c r="F14" s="5">
        <f t="shared" si="2"/>
        <v>0.21726938</v>
      </c>
      <c r="G14" s="5">
        <f t="shared" si="2"/>
        <v>0</v>
      </c>
      <c r="H14" s="5">
        <f t="shared" si="2"/>
        <v>0.0032590407</v>
      </c>
      <c r="I14" s="5">
        <f t="shared" si="2"/>
        <v>0</v>
      </c>
      <c r="J14" s="5">
        <f>J4*$T$4/100</f>
        <v>0</v>
      </c>
      <c r="K14" s="5">
        <f>K4*$T$4*(100-$J$4)/10000</f>
        <v>0</v>
      </c>
      <c r="L14" s="5">
        <f t="shared" si="1"/>
        <v>86.2526848193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 t="shared" ref="B15:I15" si="3">B5*$T$5*(100-$J$5)/10000</f>
        <v>6.50706264</v>
      </c>
      <c r="C15" s="5">
        <f t="shared" si="3"/>
        <v>0.68824701</v>
      </c>
      <c r="D15" s="5">
        <f t="shared" si="3"/>
        <v>1.43906193</v>
      </c>
      <c r="E15" s="5">
        <f t="shared" si="3"/>
        <v>0.37540746</v>
      </c>
      <c r="F15" s="5">
        <f t="shared" si="3"/>
        <v>0.387921042</v>
      </c>
      <c r="G15" s="5">
        <f t="shared" si="3"/>
        <v>0.0362893878</v>
      </c>
      <c r="H15" s="5">
        <f t="shared" si="3"/>
        <v>0.00850923576</v>
      </c>
      <c r="I15" s="5">
        <f t="shared" si="3"/>
        <v>0.0012513582</v>
      </c>
      <c r="J15" s="5">
        <f>J5*$T$5/100</f>
        <v>0</v>
      </c>
      <c r="K15" s="5">
        <f>K5*$T$5*(100-$J$5)/10000</f>
        <v>0</v>
      </c>
      <c r="L15" s="5">
        <f t="shared" si="1"/>
        <v>62.56791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 t="shared" ref="B16:I16" si="4">B6*$T$6*(100-$J$6)/10000</f>
        <v>4.915</v>
      </c>
      <c r="C16" s="5">
        <f t="shared" si="4"/>
        <v>0.43</v>
      </c>
      <c r="D16" s="5">
        <f t="shared" si="4"/>
        <v>0.006</v>
      </c>
      <c r="E16" s="5">
        <f t="shared" si="4"/>
        <v>0.09</v>
      </c>
      <c r="F16" s="5">
        <f t="shared" si="4"/>
        <v>0.565</v>
      </c>
      <c r="G16" s="5">
        <f t="shared" si="4"/>
        <v>0</v>
      </c>
      <c r="H16" s="5">
        <f t="shared" si="4"/>
        <v>0.0036</v>
      </c>
      <c r="I16" s="5">
        <f t="shared" si="4"/>
        <v>0.206</v>
      </c>
      <c r="J16" s="5">
        <f>J6*$T$6/100</f>
        <v>0</v>
      </c>
      <c r="K16" s="5">
        <f>K6*$T$6*(100-$J$6)/10000</f>
        <v>0</v>
      </c>
      <c r="L16" s="5">
        <f t="shared" si="1"/>
        <v>63.453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 t="shared" ref="B17:I17" si="5">B7*$T$7*(100-$J$7)/10000</f>
        <v>7.927569404</v>
      </c>
      <c r="C17" s="5">
        <f t="shared" si="5"/>
        <v>0.240021565</v>
      </c>
      <c r="D17" s="5">
        <f t="shared" si="5"/>
        <v>0.0013715518</v>
      </c>
      <c r="E17" s="5">
        <f t="shared" si="5"/>
        <v>0</v>
      </c>
      <c r="F17" s="5">
        <f t="shared" si="5"/>
        <v>0.9299121204</v>
      </c>
      <c r="G17" s="5">
        <f t="shared" si="5"/>
        <v>0</v>
      </c>
      <c r="H17" s="5">
        <f t="shared" si="5"/>
        <v>0.0116581903</v>
      </c>
      <c r="I17" s="5">
        <f t="shared" si="5"/>
        <v>0</v>
      </c>
      <c r="J17" s="5">
        <f>J7*$T$7/100</f>
        <v>0</v>
      </c>
      <c r="K17" s="5">
        <f>K7*$T$7*(100-$J$7)/10000</f>
        <v>0</v>
      </c>
      <c r="L17" s="5">
        <f t="shared" si="1"/>
        <v>102.345195316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 t="shared" ref="B18:I18" si="6">B8*$T$8*(100-$J$8)/10000</f>
        <v>20.2545</v>
      </c>
      <c r="C18" s="5">
        <f t="shared" si="6"/>
        <v>1.9985</v>
      </c>
      <c r="D18" s="5">
        <f t="shared" si="6"/>
        <v>0.0035</v>
      </c>
      <c r="E18" s="5">
        <f t="shared" si="6"/>
        <v>0.0035</v>
      </c>
      <c r="F18" s="5">
        <f t="shared" si="6"/>
        <v>0.7735</v>
      </c>
      <c r="G18" s="5">
        <f t="shared" si="6"/>
        <v>0</v>
      </c>
      <c r="H18" s="5">
        <f t="shared" si="6"/>
        <v>0.0175</v>
      </c>
      <c r="I18" s="5">
        <f t="shared" si="6"/>
        <v>0</v>
      </c>
      <c r="J18" s="5">
        <f>J8*$T$8/100</f>
        <v>0</v>
      </c>
      <c r="K18" s="5">
        <f>K8*$T$8*(100-$J$8)/10000</f>
        <v>0</v>
      </c>
      <c r="L18" s="5">
        <f t="shared" si="1"/>
        <v>261.485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 t="shared" ref="B19:I19" si="7">B9*$T$9*(100-$J$9)/10000</f>
        <v>0.36644016085</v>
      </c>
      <c r="C19" s="5">
        <f t="shared" si="7"/>
        <v>0.009226910525</v>
      </c>
      <c r="D19" s="5">
        <f t="shared" si="7"/>
        <v>0.003954390225</v>
      </c>
      <c r="E19" s="5">
        <f t="shared" si="7"/>
        <v>0.00158175609</v>
      </c>
      <c r="F19" s="5">
        <f t="shared" si="7"/>
        <v>0.002952611368</v>
      </c>
      <c r="G19" s="5">
        <f t="shared" si="7"/>
        <v>0</v>
      </c>
      <c r="H19" s="5">
        <f t="shared" si="7"/>
        <v>0.000105450406</v>
      </c>
      <c r="I19" s="5">
        <f t="shared" si="7"/>
        <v>0.000369076421</v>
      </c>
      <c r="J19" s="5">
        <f>J9*$T$9/100</f>
        <v>0</v>
      </c>
      <c r="K19" s="5">
        <f>K9*$T$9*(100-$J$9)/10000</f>
        <v>0</v>
      </c>
      <c r="L19" s="5">
        <f t="shared" si="1"/>
        <v>4.21801624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 t="shared" ref="B20:I20" si="8">B10*$T$10*(100-$J$10)/10000</f>
        <v>0.40780903518</v>
      </c>
      <c r="C20" s="5">
        <f t="shared" si="8"/>
        <v>0.01807246206</v>
      </c>
      <c r="D20" s="5">
        <f t="shared" si="8"/>
        <v>0.0707183298</v>
      </c>
      <c r="E20" s="5">
        <f t="shared" si="8"/>
        <v>0.02317989699</v>
      </c>
      <c r="F20" s="5">
        <f t="shared" si="8"/>
        <v>0.005343162696</v>
      </c>
      <c r="G20" s="5">
        <f t="shared" si="8"/>
        <v>0.008721927342</v>
      </c>
      <c r="H20" s="5">
        <f t="shared" si="8"/>
        <v>0.0006836105214</v>
      </c>
      <c r="I20" s="5">
        <f t="shared" si="8"/>
        <v>0</v>
      </c>
      <c r="J20" s="5">
        <f>J10*$T$10/100</f>
        <v>0</v>
      </c>
      <c r="K20" s="5">
        <f>K10*$T$10*(100-$J$10)/10000</f>
        <v>0</v>
      </c>
      <c r="L20" s="5">
        <f t="shared" si="1"/>
        <v>3.9287961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 t="shared" ref="B21:I21" si="9">B11*$T$11*(100-$J$11)/10000</f>
        <v>0.60065195518872</v>
      </c>
      <c r="C21" s="5">
        <f t="shared" si="9"/>
        <v>0.2502716479953</v>
      </c>
      <c r="D21" s="5">
        <f t="shared" si="9"/>
        <v>1.0010865919812</v>
      </c>
      <c r="E21" s="5">
        <f t="shared" si="9"/>
        <v>0.20021731839624</v>
      </c>
      <c r="F21" s="5">
        <f t="shared" si="9"/>
        <v>0.087595076798355</v>
      </c>
      <c r="G21" s="5">
        <f t="shared" si="9"/>
        <v>0</v>
      </c>
      <c r="H21" s="5">
        <f t="shared" si="9"/>
        <v>0.0155168421757086</v>
      </c>
      <c r="I21" s="5">
        <f t="shared" si="9"/>
        <v>0</v>
      </c>
      <c r="J21" s="5">
        <f>J11*$T$11/100</f>
        <v>0</v>
      </c>
      <c r="K21" s="5">
        <f>K11*$T$11*(100-$J$11)/10000</f>
        <v>0</v>
      </c>
      <c r="L21" s="5">
        <f t="shared" si="1"/>
        <v>2.502716479953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 t="shared" ref="B22:I22" si="10">B12*$T$12*(100-$J$12)/10000</f>
        <v>0.2142425712</v>
      </c>
      <c r="C22" s="5">
        <f t="shared" si="10"/>
        <v>0.038206591864</v>
      </c>
      <c r="D22" s="5">
        <f t="shared" si="10"/>
        <v>0.00403645424</v>
      </c>
      <c r="E22" s="5">
        <f t="shared" si="10"/>
        <v>0.001845236224</v>
      </c>
      <c r="F22" s="5">
        <f t="shared" si="10"/>
        <v>0.0182364932586667</v>
      </c>
      <c r="G22" s="5">
        <f t="shared" si="10"/>
        <v>0.002732369024</v>
      </c>
      <c r="H22" s="5">
        <f t="shared" si="10"/>
        <v>0.0002297673952</v>
      </c>
      <c r="I22" s="5">
        <f t="shared" si="10"/>
        <v>0</v>
      </c>
      <c r="J22" s="5">
        <f>J12*$T$12/100</f>
        <v>0</v>
      </c>
      <c r="K22" s="5">
        <f>K12*$T$12*(100-$J$12)/10000</f>
        <v>0</v>
      </c>
      <c r="L22" s="5">
        <f t="shared" si="1"/>
        <v>3.1049648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11">SUM(B13:B22)</f>
        <v>55.9500004459187</v>
      </c>
      <c r="C23" s="5">
        <f t="shared" si="11"/>
        <v>5.5000000329443</v>
      </c>
      <c r="D23" s="5">
        <f t="shared" si="11"/>
        <v>2.5430261350462</v>
      </c>
      <c r="E23" s="5">
        <f t="shared" si="11"/>
        <v>0.70711658510024</v>
      </c>
      <c r="F23" s="5">
        <f t="shared" si="11"/>
        <v>3.11974285432102</v>
      </c>
      <c r="G23" s="5">
        <f t="shared" si="11"/>
        <v>0.047743684166</v>
      </c>
      <c r="H23" s="5">
        <f t="shared" si="11"/>
        <v>0.0677974927583086</v>
      </c>
      <c r="I23" s="5">
        <f t="shared" si="11"/>
        <v>0.207620434621</v>
      </c>
      <c r="J23" s="5">
        <f t="shared" si="11"/>
        <v>0</v>
      </c>
      <c r="K23" s="5">
        <f t="shared" si="11"/>
        <v>0</v>
      </c>
      <c r="L23" s="5">
        <f t="shared" si="11"/>
        <v>694.114851539753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>B23/(100-$J$24)*100</f>
        <v>55.9500004459187</v>
      </c>
      <c r="C24" s="11">
        <f t="shared" ref="B24:I24" si="12">C23/(100-$J$24)*100</f>
        <v>5.5000000329443</v>
      </c>
      <c r="D24" s="11">
        <f t="shared" si="12"/>
        <v>2.5430261350462</v>
      </c>
      <c r="E24" s="11">
        <f t="shared" si="12"/>
        <v>0.70711658510024</v>
      </c>
      <c r="F24" s="11">
        <f t="shared" si="12"/>
        <v>3.11974285432102</v>
      </c>
      <c r="G24" s="11">
        <f t="shared" si="12"/>
        <v>0.047743684166</v>
      </c>
      <c r="H24" s="11">
        <f t="shared" si="12"/>
        <v>0.0677974927583086</v>
      </c>
      <c r="I24" s="11">
        <f t="shared" si="12"/>
        <v>0.207620434621</v>
      </c>
      <c r="J24" s="11">
        <f>J23</f>
        <v>0</v>
      </c>
      <c r="K24" s="11">
        <f>K23/(100-$I$24)*100</f>
        <v>0</v>
      </c>
      <c r="L24" s="11">
        <f>L23</f>
        <v>694.114851539753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55.95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3.15</v>
      </c>
      <c r="G26" s="5">
        <v>0.3</v>
      </c>
      <c r="H26" s="5">
        <v>0.1</v>
      </c>
      <c r="I26" s="5">
        <v>0.23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6"/>
  <sheetViews>
    <sheetView workbookViewId="0">
      <selection activeCell="I39" sqref="I39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715600</v>
      </c>
      <c r="T1" s="15" t="s">
        <v>5</v>
      </c>
      <c r="U1" s="15"/>
      <c r="V1" s="15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6" t="s">
        <v>22</v>
      </c>
      <c r="U2" s="16" t="s">
        <v>23</v>
      </c>
      <c r="V2" s="16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0</v>
      </c>
      <c r="K3" s="5">
        <v>0</v>
      </c>
      <c r="L3" s="5">
        <v>773.95</v>
      </c>
      <c r="M3" s="12">
        <v>0.115100363888747</v>
      </c>
      <c r="N3" s="12">
        <v>0.108194342055422</v>
      </c>
      <c r="O3" s="5">
        <v>0.0898667800507169</v>
      </c>
      <c r="P3" s="5">
        <v>100</v>
      </c>
      <c r="Q3" s="5">
        <v>8.98667800507169</v>
      </c>
      <c r="R3" s="17">
        <v>82365.8203987871</v>
      </c>
      <c r="S3" s="17">
        <v>77423.8711748598</v>
      </c>
      <c r="T3" s="11">
        <f>R3/$R$13*100</f>
        <v>11.0803694423557</v>
      </c>
      <c r="U3" s="11">
        <v>10</v>
      </c>
      <c r="V3" s="11">
        <v>15</v>
      </c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0</v>
      </c>
      <c r="K4" s="5">
        <v>0</v>
      </c>
      <c r="L4" s="5">
        <v>793.97</v>
      </c>
      <c r="M4" s="12">
        <v>0.174337331510944</v>
      </c>
      <c r="N4" s="12">
        <v>0.161610706310646</v>
      </c>
      <c r="O4" s="5">
        <v>0.136117159809038</v>
      </c>
      <c r="P4" s="5">
        <v>100</v>
      </c>
      <c r="Q4" s="5">
        <v>13.6117159809038</v>
      </c>
      <c r="R4" s="17">
        <v>124755.794429232</v>
      </c>
      <c r="S4" s="17">
        <v>115648.621435898</v>
      </c>
      <c r="T4" s="11">
        <f t="shared" ref="T4:T12" si="0">R4/$R$13*100</f>
        <v>16.782936000123</v>
      </c>
      <c r="U4" s="11">
        <v>10</v>
      </c>
      <c r="V4" s="11">
        <v>20</v>
      </c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0</v>
      </c>
      <c r="L5" s="5">
        <v>500</v>
      </c>
      <c r="M5" s="12">
        <v>0.128078878339459</v>
      </c>
      <c r="N5" s="12">
        <v>0.128078878339459</v>
      </c>
      <c r="O5" s="5">
        <v>0.1</v>
      </c>
      <c r="P5" s="5">
        <v>100</v>
      </c>
      <c r="Q5" s="5">
        <v>10</v>
      </c>
      <c r="R5" s="17">
        <v>91653.2453397166</v>
      </c>
      <c r="S5" s="17">
        <v>91653.2453397166</v>
      </c>
      <c r="T5" s="11">
        <f t="shared" si="0"/>
        <v>12.3297723987689</v>
      </c>
      <c r="U5" s="11">
        <v>12.3297723987689</v>
      </c>
      <c r="V5" s="11">
        <v>12.3297723987689</v>
      </c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0</v>
      </c>
      <c r="K6" s="5">
        <v>0</v>
      </c>
      <c r="L6" s="5">
        <v>634.53</v>
      </c>
      <c r="M6" s="12">
        <v>0.116267256709651</v>
      </c>
      <c r="N6" s="12">
        <v>0.0796430708461106</v>
      </c>
      <c r="O6" s="5">
        <v>0.0907778536297744</v>
      </c>
      <c r="P6" s="5">
        <v>100</v>
      </c>
      <c r="Q6" s="5">
        <v>9.07778536297744</v>
      </c>
      <c r="R6" s="17">
        <v>83200.8489014259</v>
      </c>
      <c r="S6" s="17">
        <v>56992.5814974768</v>
      </c>
      <c r="T6" s="11">
        <f t="shared" si="0"/>
        <v>11.1927027410388</v>
      </c>
      <c r="U6" s="11">
        <v>10</v>
      </c>
      <c r="V6" s="11">
        <v>15</v>
      </c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0</v>
      </c>
      <c r="K7" s="5">
        <v>0</v>
      </c>
      <c r="L7" s="5">
        <v>746.2</v>
      </c>
      <c r="M7" s="12">
        <v>0.121596977625963</v>
      </c>
      <c r="N7" s="12">
        <v>0.108075393713956</v>
      </c>
      <c r="O7" s="5">
        <v>0.094939133760747</v>
      </c>
      <c r="P7" s="5">
        <v>100</v>
      </c>
      <c r="Q7" s="5">
        <v>9.4939133760747</v>
      </c>
      <c r="R7" s="17">
        <v>87014.7971891392</v>
      </c>
      <c r="S7" s="17">
        <v>77338.7517417069</v>
      </c>
      <c r="T7" s="11">
        <f t="shared" si="0"/>
        <v>11.7057791100629</v>
      </c>
      <c r="U7" s="11">
        <v>10</v>
      </c>
      <c r="V7" s="11">
        <v>15</v>
      </c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0</v>
      </c>
      <c r="K8" s="5">
        <v>0</v>
      </c>
      <c r="L8" s="5">
        <v>747.1</v>
      </c>
      <c r="M8" s="12">
        <v>0.343549529376321</v>
      </c>
      <c r="N8" s="12">
        <v>0.316065567026216</v>
      </c>
      <c r="O8" s="5">
        <v>0.268232774857523</v>
      </c>
      <c r="P8" s="5">
        <v>100</v>
      </c>
      <c r="Q8" s="5">
        <v>26.8232774857523</v>
      </c>
      <c r="R8" s="17">
        <v>245844.043221696</v>
      </c>
      <c r="S8" s="17">
        <v>226176.51976396</v>
      </c>
      <c r="T8" s="11">
        <f t="shared" si="0"/>
        <v>33.0724906388349</v>
      </c>
      <c r="U8" s="11">
        <v>30</v>
      </c>
      <c r="V8" s="11">
        <v>40</v>
      </c>
    </row>
    <row r="9" spans="1:22">
      <c r="A9" s="4" t="s">
        <v>31</v>
      </c>
      <c r="B9" s="5">
        <v>69.5</v>
      </c>
      <c r="C9" s="5">
        <v>1.75</v>
      </c>
      <c r="D9" s="5">
        <v>0.75</v>
      </c>
      <c r="E9" s="5">
        <v>0.3</v>
      </c>
      <c r="F9" s="5">
        <v>0.56</v>
      </c>
      <c r="G9" s="5"/>
      <c r="H9" s="5">
        <v>0.02</v>
      </c>
      <c r="I9" s="5">
        <v>0.07</v>
      </c>
      <c r="J9" s="5">
        <v>0</v>
      </c>
      <c r="K9" s="5">
        <v>0</v>
      </c>
      <c r="L9" s="5">
        <v>800</v>
      </c>
      <c r="M9" s="12">
        <v>0.00184348767549282</v>
      </c>
      <c r="N9" s="12">
        <v>0.0015669645241689</v>
      </c>
      <c r="O9" s="5">
        <v>0.0014393377732485</v>
      </c>
      <c r="P9" s="5">
        <v>100</v>
      </c>
      <c r="Q9" s="5">
        <v>0.14393377732485</v>
      </c>
      <c r="R9" s="17">
        <v>1319.19978058266</v>
      </c>
      <c r="S9" s="17">
        <v>1121.31981349526</v>
      </c>
      <c r="T9" s="11">
        <f t="shared" si="0"/>
        <v>0.177467071491048</v>
      </c>
      <c r="U9" s="11">
        <v>0.177467071491049</v>
      </c>
      <c r="V9" s="11">
        <v>0.177467071491049</v>
      </c>
    </row>
    <row r="10" spans="1:22">
      <c r="A10" s="4" t="s">
        <v>32</v>
      </c>
      <c r="B10" s="5">
        <v>51.9</v>
      </c>
      <c r="C10" s="5">
        <v>2.3</v>
      </c>
      <c r="D10" s="5">
        <v>9</v>
      </c>
      <c r="E10" s="5">
        <v>2.95</v>
      </c>
      <c r="F10" s="5">
        <v>0.68</v>
      </c>
      <c r="G10" s="5">
        <v>1.11</v>
      </c>
      <c r="H10" s="5">
        <v>0.087</v>
      </c>
      <c r="I10" s="5">
        <v>0</v>
      </c>
      <c r="J10" s="5">
        <v>0</v>
      </c>
      <c r="K10" s="5">
        <v>0</v>
      </c>
      <c r="L10" s="5">
        <v>500</v>
      </c>
      <c r="M10" s="12">
        <v>0.00648190071349556</v>
      </c>
      <c r="N10" s="12">
        <v>0.00518552057079645</v>
      </c>
      <c r="O10" s="5">
        <v>0.00506086623925298</v>
      </c>
      <c r="P10" s="5">
        <v>100</v>
      </c>
      <c r="Q10" s="5">
        <v>0.506086623925298</v>
      </c>
      <c r="R10" s="17">
        <v>4638.44815057743</v>
      </c>
      <c r="S10" s="17">
        <v>3710.75852046194</v>
      </c>
      <c r="T10" s="11">
        <f t="shared" si="0"/>
        <v>0.623993288706029</v>
      </c>
      <c r="U10" s="11">
        <v>0.623993288706029</v>
      </c>
      <c r="V10" s="11">
        <v>0.623993288706029</v>
      </c>
    </row>
    <row r="11" spans="1:22">
      <c r="A11" s="4" t="s">
        <v>33</v>
      </c>
      <c r="B11" s="5">
        <v>24</v>
      </c>
      <c r="C11" s="5">
        <v>10</v>
      </c>
      <c r="D11" s="5">
        <v>40</v>
      </c>
      <c r="E11" s="5">
        <v>8</v>
      </c>
      <c r="F11" s="5">
        <v>3.5</v>
      </c>
      <c r="G11" s="5">
        <v>0</v>
      </c>
      <c r="H11" s="5">
        <v>0.62</v>
      </c>
      <c r="I11" s="5">
        <v>0</v>
      </c>
      <c r="J11" s="5">
        <v>0</v>
      </c>
      <c r="K11" s="5">
        <v>0</v>
      </c>
      <c r="L11" s="5">
        <v>100</v>
      </c>
      <c r="M11" s="12">
        <v>0.0256157756678917</v>
      </c>
      <c r="N11" s="12">
        <v>0.0240788291278182</v>
      </c>
      <c r="O11" s="5">
        <v>0.02</v>
      </c>
      <c r="P11" s="5">
        <v>100</v>
      </c>
      <c r="Q11" s="5">
        <v>2</v>
      </c>
      <c r="R11" s="17">
        <v>18330.6490679433</v>
      </c>
      <c r="S11" s="17">
        <v>17230.8101238667</v>
      </c>
      <c r="T11" s="11">
        <f t="shared" si="0"/>
        <v>2.46595447975378</v>
      </c>
      <c r="U11" s="11">
        <v>2.46595447975378</v>
      </c>
      <c r="V11" s="11">
        <v>2.46595447975378</v>
      </c>
    </row>
    <row r="12" spans="1:22">
      <c r="A12" s="4" t="s">
        <v>34</v>
      </c>
      <c r="B12" s="5">
        <v>34.5</v>
      </c>
      <c r="C12" s="5">
        <v>6.1525</v>
      </c>
      <c r="D12" s="5">
        <v>0.65</v>
      </c>
      <c r="E12" s="5">
        <v>0.297142857142857</v>
      </c>
      <c r="F12" s="5">
        <v>2.93666666666667</v>
      </c>
      <c r="G12" s="5">
        <v>0.44</v>
      </c>
      <c r="H12" s="5">
        <v>0.037</v>
      </c>
      <c r="I12" s="5"/>
      <c r="J12" s="5">
        <v>0</v>
      </c>
      <c r="K12" s="5">
        <v>0</v>
      </c>
      <c r="L12" s="5">
        <v>500</v>
      </c>
      <c r="M12" s="12">
        <v>0.00590581081490406</v>
      </c>
      <c r="N12" s="12">
        <v>0.0057586576954327</v>
      </c>
      <c r="O12" s="5">
        <v>0.00461107318511283</v>
      </c>
      <c r="P12" s="5">
        <v>100</v>
      </c>
      <c r="Q12" s="5">
        <v>0.461107318511283</v>
      </c>
      <c r="R12" s="17">
        <v>4226.19821914534</v>
      </c>
      <c r="S12" s="17">
        <v>4120.89544685164</v>
      </c>
      <c r="T12" s="11">
        <f t="shared" si="0"/>
        <v>0.568534828865075</v>
      </c>
      <c r="U12" s="11">
        <v>0.568534828865076</v>
      </c>
      <c r="V12" s="11">
        <v>0.568534828865076</v>
      </c>
    </row>
    <row r="13" spans="1:22">
      <c r="A13" s="6"/>
      <c r="B13" s="5">
        <f>B3*$T$3*(100-$J$3)/10000</f>
        <v>6.64268148069224</v>
      </c>
      <c r="C13" s="5">
        <f t="shared" ref="C13:I13" si="1">C3*$T$3*(100-$J$3)/10000</f>
        <v>1.27978267059208</v>
      </c>
      <c r="D13" s="5">
        <f t="shared" si="1"/>
        <v>0.00110803694423557</v>
      </c>
      <c r="E13" s="5">
        <f t="shared" si="1"/>
        <v>0.00221607388847114</v>
      </c>
      <c r="F13" s="5">
        <f t="shared" si="1"/>
        <v>0.108587620535086</v>
      </c>
      <c r="G13" s="5">
        <f t="shared" si="1"/>
        <v>0</v>
      </c>
      <c r="H13" s="5">
        <f t="shared" si="1"/>
        <v>0.00554018472117785</v>
      </c>
      <c r="I13" s="5">
        <f t="shared" si="1"/>
        <v>0</v>
      </c>
      <c r="J13" s="5">
        <f>J3*$T$3/100</f>
        <v>0</v>
      </c>
      <c r="K13" s="5">
        <f t="shared" ref="K13" si="2">K3*$T$3*(100-$J$3)/10000</f>
        <v>0</v>
      </c>
      <c r="L13" s="5">
        <f>L3*T3/100</f>
        <v>85.7565192991117</v>
      </c>
      <c r="M13" s="13"/>
      <c r="N13" s="13"/>
      <c r="O13" s="13"/>
      <c r="P13" s="13"/>
      <c r="Q13" s="13"/>
      <c r="R13" s="17">
        <f>SUM(R3:R12)</f>
        <v>743349.044698245</v>
      </c>
      <c r="S13" s="13"/>
      <c r="T13" s="11"/>
      <c r="U13" s="18"/>
      <c r="V13" s="18"/>
    </row>
    <row r="14" spans="1:22">
      <c r="A14" s="7"/>
      <c r="B14" s="5">
        <f>B4*$T$4*(100-$J$4)/10000</f>
        <v>10.3215056400756</v>
      </c>
      <c r="C14" s="5">
        <f t="shared" ref="C14:I14" si="3">C4*$T$4*(100-$J$4)/10000</f>
        <v>0.419573400003075</v>
      </c>
      <c r="D14" s="5">
        <f t="shared" si="3"/>
        <v>0.0184612296001353</v>
      </c>
      <c r="E14" s="5">
        <f t="shared" si="3"/>
        <v>0.0134263488000984</v>
      </c>
      <c r="F14" s="5">
        <f t="shared" si="3"/>
        <v>0.33565872000246</v>
      </c>
      <c r="G14" s="5">
        <f t="shared" si="3"/>
        <v>0</v>
      </c>
      <c r="H14" s="5">
        <f t="shared" si="3"/>
        <v>0.0050348808000369</v>
      </c>
      <c r="I14" s="5">
        <f t="shared" si="3"/>
        <v>0</v>
      </c>
      <c r="J14" s="5">
        <f>J4*$T$4/100</f>
        <v>0</v>
      </c>
      <c r="K14" s="5">
        <f t="shared" ref="K14" si="4">K4*$T$4*(100-$J$4)/10000</f>
        <v>0</v>
      </c>
      <c r="L14" s="5">
        <f t="shared" ref="L14:L22" si="5">L4*T4/100</f>
        <v>133.251476960177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>
        <f>B5*$T$5*(100-$J$5)/10000</f>
        <v>6.41148164735983</v>
      </c>
      <c r="C15" s="5">
        <f t="shared" ref="C15:I15" si="6">C5*$T$5*(100-$J$5)/10000</f>
        <v>0.67813748193229</v>
      </c>
      <c r="D15" s="5">
        <f t="shared" si="6"/>
        <v>1.41792382585842</v>
      </c>
      <c r="E15" s="5">
        <f t="shared" si="6"/>
        <v>0.369893171963067</v>
      </c>
      <c r="F15" s="5">
        <f t="shared" si="6"/>
        <v>0.382222944361836</v>
      </c>
      <c r="G15" s="5">
        <f t="shared" si="6"/>
        <v>0.0357563399564298</v>
      </c>
      <c r="H15" s="5">
        <f t="shared" si="6"/>
        <v>0.00838424523116285</v>
      </c>
      <c r="I15" s="5">
        <f t="shared" si="6"/>
        <v>0.00123297723987689</v>
      </c>
      <c r="J15" s="5">
        <f>J5*$T$5/100</f>
        <v>0</v>
      </c>
      <c r="K15" s="5">
        <f t="shared" ref="K15" si="7">K5*$T$5*(100-$J$5)/10000</f>
        <v>0</v>
      </c>
      <c r="L15" s="5">
        <f t="shared" si="5"/>
        <v>61.6488619938445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>
        <f>B6*$T$6*(100-$J$6)/10000</f>
        <v>5.50121339722057</v>
      </c>
      <c r="C16" s="5">
        <f t="shared" ref="C16:I16" si="8">C6*$T$6*(100-$J$6)/10000</f>
        <v>0.481286217864668</v>
      </c>
      <c r="D16" s="5">
        <f t="shared" si="8"/>
        <v>0.00671562164462328</v>
      </c>
      <c r="E16" s="5">
        <f t="shared" si="8"/>
        <v>0.100734324669349</v>
      </c>
      <c r="F16" s="5">
        <f t="shared" si="8"/>
        <v>0.632387704868692</v>
      </c>
      <c r="G16" s="5">
        <f t="shared" si="8"/>
        <v>0</v>
      </c>
      <c r="H16" s="5">
        <f t="shared" si="8"/>
        <v>0.00402937298677397</v>
      </c>
      <c r="I16" s="5">
        <f t="shared" si="8"/>
        <v>0.230569676465399</v>
      </c>
      <c r="J16" s="5">
        <f>J6*$T$6/100</f>
        <v>0</v>
      </c>
      <c r="K16" s="5">
        <f t="shared" ref="K16" si="9">K6*$T$6*(100-$J$6)/10000</f>
        <v>0</v>
      </c>
      <c r="L16" s="5">
        <f t="shared" si="5"/>
        <v>71.0210567027135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>
        <f>B7*$T$7*(100-$J$7)/10000</f>
        <v>6.76594032561636</v>
      </c>
      <c r="C17" s="5">
        <f t="shared" ref="C17:I17" si="10">C7*$T$7*(100-$J$7)/10000</f>
        <v>0.204851134426101</v>
      </c>
      <c r="D17" s="5">
        <f t="shared" si="10"/>
        <v>0.00117057791100629</v>
      </c>
      <c r="E17" s="5">
        <f t="shared" si="10"/>
        <v>0</v>
      </c>
      <c r="F17" s="5">
        <f t="shared" si="10"/>
        <v>0.793651823662265</v>
      </c>
      <c r="G17" s="5">
        <f t="shared" si="10"/>
        <v>0</v>
      </c>
      <c r="H17" s="5">
        <f t="shared" si="10"/>
        <v>0.00994991224355347</v>
      </c>
      <c r="I17" s="5">
        <f t="shared" si="10"/>
        <v>0</v>
      </c>
      <c r="J17" s="5">
        <f>J7*$T$7/100</f>
        <v>0</v>
      </c>
      <c r="K17" s="5">
        <f t="shared" ref="K17" si="11">K7*$T$7*(100-$J$7)/10000</f>
        <v>0</v>
      </c>
      <c r="L17" s="5">
        <f t="shared" si="5"/>
        <v>87.3485237192894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>
        <f>B8*$T$8*(100-$J$8)/10000</f>
        <v>19.1390503326938</v>
      </c>
      <c r="C18" s="5">
        <f t="shared" ref="C18:I18" si="12">C8*$T$8*(100-$J$8)/10000</f>
        <v>1.88843921547747</v>
      </c>
      <c r="D18" s="5">
        <f t="shared" si="12"/>
        <v>0.00330724906388349</v>
      </c>
      <c r="E18" s="5">
        <f t="shared" si="12"/>
        <v>0.00330724906388349</v>
      </c>
      <c r="F18" s="5">
        <f t="shared" si="12"/>
        <v>0.730902043118251</v>
      </c>
      <c r="G18" s="5">
        <f t="shared" si="12"/>
        <v>0</v>
      </c>
      <c r="H18" s="5">
        <f t="shared" si="12"/>
        <v>0.0165362453194175</v>
      </c>
      <c r="I18" s="5">
        <f t="shared" si="12"/>
        <v>0</v>
      </c>
      <c r="J18" s="5">
        <f>J8*$T$8/100</f>
        <v>0</v>
      </c>
      <c r="K18" s="5">
        <f t="shared" ref="K18" si="13">K8*$T$8*(100-$J$8)/10000</f>
        <v>0</v>
      </c>
      <c r="L18" s="5">
        <f t="shared" si="5"/>
        <v>247.084577562736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>
        <f>B9*$T$9*(100-$J$9)/10000</f>
        <v>0.123339614686278</v>
      </c>
      <c r="C19" s="5">
        <f t="shared" ref="C19:I19" si="14">C9*$T$9*(100-$J$9)/10000</f>
        <v>0.00310567375109334</v>
      </c>
      <c r="D19" s="5">
        <f t="shared" si="14"/>
        <v>0.00133100303618286</v>
      </c>
      <c r="E19" s="5">
        <f t="shared" si="14"/>
        <v>0.000532401214473144</v>
      </c>
      <c r="F19" s="5">
        <f t="shared" si="14"/>
        <v>0.000993815600349869</v>
      </c>
      <c r="G19" s="5">
        <f t="shared" si="14"/>
        <v>0</v>
      </c>
      <c r="H19" s="5">
        <f t="shared" si="14"/>
        <v>3.54934142982096e-5</v>
      </c>
      <c r="I19" s="5">
        <f t="shared" si="14"/>
        <v>0.000124226950043734</v>
      </c>
      <c r="J19" s="5">
        <f>J9*$T$9/100</f>
        <v>0</v>
      </c>
      <c r="K19" s="5">
        <f t="shared" ref="K19" si="15">K9*$T$9*(100-$J$9)/10000</f>
        <v>0</v>
      </c>
      <c r="L19" s="5">
        <f t="shared" si="5"/>
        <v>1.41973657192838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>
        <f>B10*$T$10*(100-$J$10)/10000</f>
        <v>0.323852516838429</v>
      </c>
      <c r="C20" s="5">
        <f t="shared" ref="C20:I20" si="16">C10*$T$10*(100-$J$10)/10000</f>
        <v>0.0143518456402387</v>
      </c>
      <c r="D20" s="5">
        <f t="shared" si="16"/>
        <v>0.0561593959835426</v>
      </c>
      <c r="E20" s="5">
        <f t="shared" si="16"/>
        <v>0.0184078020168279</v>
      </c>
      <c r="F20" s="5">
        <f t="shared" si="16"/>
        <v>0.004243154363201</v>
      </c>
      <c r="G20" s="5">
        <f t="shared" si="16"/>
        <v>0.00692632550463692</v>
      </c>
      <c r="H20" s="5">
        <f t="shared" si="16"/>
        <v>0.000542874161174245</v>
      </c>
      <c r="I20" s="5">
        <f t="shared" si="16"/>
        <v>0</v>
      </c>
      <c r="J20" s="5">
        <f>J10*$T$10/100</f>
        <v>0</v>
      </c>
      <c r="K20" s="5">
        <f t="shared" ref="K20" si="17">K10*$T$10*(100-$J$10)/10000</f>
        <v>0</v>
      </c>
      <c r="L20" s="5">
        <f t="shared" si="5"/>
        <v>3.11996644353015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>
        <f>B11*$T$11*(100-$J$11)/10000</f>
        <v>0.591829075140907</v>
      </c>
      <c r="C21" s="5">
        <f t="shared" ref="C21:I21" si="18">C11*$T$11*(100-$J$11)/10000</f>
        <v>0.246595447975378</v>
      </c>
      <c r="D21" s="5">
        <f t="shared" si="18"/>
        <v>0.986381791901512</v>
      </c>
      <c r="E21" s="5">
        <f t="shared" si="18"/>
        <v>0.197276358380302</v>
      </c>
      <c r="F21" s="5">
        <f t="shared" si="18"/>
        <v>0.0863084067913823</v>
      </c>
      <c r="G21" s="5">
        <f t="shared" si="18"/>
        <v>0</v>
      </c>
      <c r="H21" s="5">
        <f t="shared" si="18"/>
        <v>0.0152889177744734</v>
      </c>
      <c r="I21" s="5">
        <f t="shared" si="18"/>
        <v>0</v>
      </c>
      <c r="J21" s="5">
        <f>J11*$T$11/100</f>
        <v>0</v>
      </c>
      <c r="K21" s="5">
        <f t="shared" ref="K21" si="19">K11*$T$11*(100-$J$11)/10000</f>
        <v>0</v>
      </c>
      <c r="L21" s="5">
        <f t="shared" si="5"/>
        <v>2.46595447975378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>
        <f>B12*$T$12*(100-$J$12)/10000</f>
        <v>0.196144515958451</v>
      </c>
      <c r="C22" s="5">
        <f t="shared" ref="C22:I22" si="20">C12*$T$12*(100-$J$12)/10000</f>
        <v>0.0349791053459237</v>
      </c>
      <c r="D22" s="5">
        <f t="shared" si="20"/>
        <v>0.00369547638762299</v>
      </c>
      <c r="E22" s="5">
        <f t="shared" si="20"/>
        <v>0.00168936063434194</v>
      </c>
      <c r="F22" s="5">
        <f t="shared" si="20"/>
        <v>0.0166959728076711</v>
      </c>
      <c r="G22" s="5">
        <f t="shared" si="20"/>
        <v>0.00250155324700633</v>
      </c>
      <c r="H22" s="5">
        <f t="shared" si="20"/>
        <v>0.000210357886680078</v>
      </c>
      <c r="I22" s="5">
        <f t="shared" si="20"/>
        <v>0</v>
      </c>
      <c r="J22" s="5">
        <f>J12*$T$12/100</f>
        <v>0</v>
      </c>
      <c r="K22" s="5">
        <f t="shared" ref="K22" si="21">K12*$T$12*(100-$J$12)/10000</f>
        <v>0</v>
      </c>
      <c r="L22" s="5">
        <f t="shared" si="5"/>
        <v>2.84267414432538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>
        <f t="shared" ref="B23:L23" si="22">SUM(B13:B22)</f>
        <v>56.0170385462825</v>
      </c>
      <c r="C23" s="5">
        <f t="shared" si="22"/>
        <v>5.25110219300832</v>
      </c>
      <c r="D23" s="5">
        <f t="shared" si="22"/>
        <v>2.49625420833117</v>
      </c>
      <c r="E23" s="5">
        <f t="shared" si="22"/>
        <v>0.707483090630815</v>
      </c>
      <c r="F23" s="5">
        <f t="shared" si="22"/>
        <v>3.09165220611119</v>
      </c>
      <c r="G23" s="5">
        <f t="shared" si="22"/>
        <v>0.0451842187080731</v>
      </c>
      <c r="H23" s="5">
        <f t="shared" si="22"/>
        <v>0.0655524845387484</v>
      </c>
      <c r="I23" s="5">
        <f t="shared" si="22"/>
        <v>0.23192688065532</v>
      </c>
      <c r="J23" s="5">
        <f t="shared" si="22"/>
        <v>0</v>
      </c>
      <c r="K23" s="5">
        <f t="shared" si="22"/>
        <v>0</v>
      </c>
      <c r="L23" s="5">
        <f t="shared" si="22"/>
        <v>695.959347877409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 t="s">
        <v>35</v>
      </c>
      <c r="B24" s="11">
        <f>B23/(100-$J$24)*100</f>
        <v>56.0170385462825</v>
      </c>
      <c r="C24" s="11">
        <f t="shared" ref="C24:I24" si="23">C23/(100-$J$24)*100</f>
        <v>5.25110219300832</v>
      </c>
      <c r="D24" s="11">
        <f t="shared" si="23"/>
        <v>2.49625420833117</v>
      </c>
      <c r="E24" s="11">
        <f t="shared" si="23"/>
        <v>0.707483090630815</v>
      </c>
      <c r="F24" s="11">
        <f t="shared" si="23"/>
        <v>3.09165220611119</v>
      </c>
      <c r="G24" s="11">
        <f t="shared" si="23"/>
        <v>0.0451842187080731</v>
      </c>
      <c r="H24" s="11">
        <f t="shared" si="23"/>
        <v>0.0655524845387484</v>
      </c>
      <c r="I24" s="11">
        <f t="shared" si="23"/>
        <v>0.23192688065532</v>
      </c>
      <c r="J24" s="11">
        <f>J23</f>
        <v>0</v>
      </c>
      <c r="K24" s="11">
        <f t="shared" ref="K24" si="24">K23/(100-$I$24)*100</f>
        <v>0</v>
      </c>
      <c r="L24" s="11">
        <f>L23</f>
        <v>695.959347877409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 t="s">
        <v>23</v>
      </c>
      <c r="B25" s="5">
        <v>56</v>
      </c>
      <c r="C25" s="5">
        <v>4.5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10" t="s">
        <v>24</v>
      </c>
      <c r="B26" s="5">
        <v>63</v>
      </c>
      <c r="C26" s="5">
        <v>5.5</v>
      </c>
      <c r="D26" s="5">
        <v>4</v>
      </c>
      <c r="E26" s="5">
        <v>1</v>
      </c>
      <c r="F26" s="5">
        <v>3</v>
      </c>
      <c r="G26" s="5">
        <v>0.3</v>
      </c>
      <c r="H26" s="5">
        <v>0.1</v>
      </c>
      <c r="I26" s="5">
        <v>0.18</v>
      </c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715600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773.95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793.97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634.53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746.2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747.1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678.09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793.97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458.55621408103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715.694423559975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719.66735966736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1</v>
      </c>
      <c r="M1" s="9" t="s">
        <v>2</v>
      </c>
      <c r="N1" s="9"/>
      <c r="O1" s="9" t="s">
        <v>3</v>
      </c>
      <c r="P1" s="9"/>
      <c r="Q1" s="9"/>
      <c r="R1" s="9" t="s">
        <v>4</v>
      </c>
      <c r="S1" s="9">
        <v>454000</v>
      </c>
      <c r="T1" s="9" t="s">
        <v>5</v>
      </c>
      <c r="U1" s="9"/>
      <c r="V1" s="9"/>
    </row>
    <row r="2" ht="14.25" spans="1:2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9" t="s">
        <v>17</v>
      </c>
      <c r="N2" s="9" t="s">
        <v>18</v>
      </c>
      <c r="O2" s="9" t="s">
        <v>19</v>
      </c>
      <c r="P2" s="9"/>
      <c r="Q2" s="9"/>
      <c r="R2" s="9" t="s">
        <v>20</v>
      </c>
      <c r="S2" s="9" t="s">
        <v>21</v>
      </c>
      <c r="T2" s="19" t="s">
        <v>22</v>
      </c>
      <c r="U2" s="19" t="s">
        <v>23</v>
      </c>
      <c r="V2" s="19" t="s">
        <v>24</v>
      </c>
    </row>
    <row r="3" spans="1:22">
      <c r="A3" s="4" t="s">
        <v>25</v>
      </c>
      <c r="B3" s="5">
        <v>59.95</v>
      </c>
      <c r="C3" s="5">
        <v>11.55</v>
      </c>
      <c r="D3" s="5">
        <v>0.01</v>
      </c>
      <c r="E3" s="5">
        <v>0.02</v>
      </c>
      <c r="F3" s="5">
        <v>0.98</v>
      </c>
      <c r="G3" s="5">
        <v>0</v>
      </c>
      <c r="H3" s="5">
        <v>0.05</v>
      </c>
      <c r="I3" s="5"/>
      <c r="J3" s="5">
        <v>6</v>
      </c>
      <c r="K3" s="5">
        <v>2.63</v>
      </c>
      <c r="L3" s="5">
        <v>610.540450560911</v>
      </c>
      <c r="M3" s="12"/>
      <c r="N3" s="12"/>
      <c r="O3" s="5"/>
      <c r="P3" s="5"/>
      <c r="Q3" s="5"/>
      <c r="R3" s="17"/>
      <c r="S3" s="17"/>
      <c r="T3" s="11"/>
      <c r="U3" s="18"/>
      <c r="V3" s="18"/>
    </row>
    <row r="4" spans="1:22">
      <c r="A4" s="4" t="s">
        <v>26</v>
      </c>
      <c r="B4" s="5">
        <v>61.5</v>
      </c>
      <c r="C4" s="5">
        <v>2.5</v>
      </c>
      <c r="D4" s="5">
        <v>0.11</v>
      </c>
      <c r="E4" s="5">
        <v>0.08</v>
      </c>
      <c r="F4" s="5">
        <v>2</v>
      </c>
      <c r="G4" s="5"/>
      <c r="H4" s="5">
        <v>0.03</v>
      </c>
      <c r="I4" s="5"/>
      <c r="J4" s="5">
        <v>7.3</v>
      </c>
      <c r="K4" s="5">
        <v>6</v>
      </c>
      <c r="L4" s="5">
        <v>693.97</v>
      </c>
      <c r="M4" s="12"/>
      <c r="N4" s="12"/>
      <c r="O4" s="5"/>
      <c r="P4" s="5"/>
      <c r="Q4" s="5"/>
      <c r="R4" s="17"/>
      <c r="S4" s="17"/>
      <c r="T4" s="11"/>
      <c r="U4" s="18"/>
      <c r="V4" s="18"/>
    </row>
    <row r="5" spans="1:22">
      <c r="A5" s="4" t="s">
        <v>27</v>
      </c>
      <c r="B5" s="5">
        <v>52</v>
      </c>
      <c r="C5" s="5">
        <v>5.5</v>
      </c>
      <c r="D5" s="5">
        <v>11.5</v>
      </c>
      <c r="E5" s="5">
        <v>3</v>
      </c>
      <c r="F5" s="5">
        <v>3.1</v>
      </c>
      <c r="G5" s="5">
        <v>0.29</v>
      </c>
      <c r="H5" s="5">
        <v>0.068</v>
      </c>
      <c r="I5" s="5">
        <v>0.01</v>
      </c>
      <c r="J5" s="5">
        <v>0</v>
      </c>
      <c r="K5" s="5">
        <v>1</v>
      </c>
      <c r="L5" s="5">
        <v>500</v>
      </c>
      <c r="M5" s="12"/>
      <c r="N5" s="12"/>
      <c r="O5" s="5"/>
      <c r="P5" s="5"/>
      <c r="Q5" s="5"/>
      <c r="R5" s="17"/>
      <c r="S5" s="17"/>
      <c r="T5" s="11"/>
      <c r="U5" s="18"/>
      <c r="V5" s="18"/>
    </row>
    <row r="6" spans="1:22">
      <c r="A6" s="4" t="s">
        <v>28</v>
      </c>
      <c r="B6" s="5">
        <v>49.15</v>
      </c>
      <c r="C6" s="5">
        <v>4.3</v>
      </c>
      <c r="D6" s="5">
        <v>0.06</v>
      </c>
      <c r="E6" s="5">
        <v>0.9</v>
      </c>
      <c r="F6" s="5">
        <v>5.65</v>
      </c>
      <c r="G6" s="5">
        <v>0</v>
      </c>
      <c r="H6" s="5">
        <v>0.036</v>
      </c>
      <c r="I6" s="5">
        <v>2.06</v>
      </c>
      <c r="J6" s="5">
        <v>31.5</v>
      </c>
      <c r="K6" s="5">
        <v>13.63</v>
      </c>
      <c r="L6" s="5">
        <v>468.829305330811</v>
      </c>
      <c r="M6" s="12"/>
      <c r="N6" s="12"/>
      <c r="O6" s="5"/>
      <c r="P6" s="5"/>
      <c r="Q6" s="5"/>
      <c r="R6" s="17"/>
      <c r="S6" s="17"/>
      <c r="T6" s="11"/>
      <c r="U6" s="18"/>
      <c r="V6" s="18"/>
    </row>
    <row r="7" spans="1:22">
      <c r="A7" s="4" t="s">
        <v>29</v>
      </c>
      <c r="B7" s="5">
        <v>57.8</v>
      </c>
      <c r="C7" s="5">
        <v>1.75</v>
      </c>
      <c r="D7" s="5">
        <v>0.01</v>
      </c>
      <c r="E7" s="5">
        <v>0</v>
      </c>
      <c r="F7" s="5">
        <v>6.78</v>
      </c>
      <c r="G7" s="5"/>
      <c r="H7" s="5">
        <v>0.085</v>
      </c>
      <c r="I7" s="5">
        <v>0</v>
      </c>
      <c r="J7" s="5">
        <v>11.12</v>
      </c>
      <c r="K7" s="5">
        <v>9.5</v>
      </c>
      <c r="L7" s="5">
        <v>722.780055515204</v>
      </c>
      <c r="M7" s="12"/>
      <c r="N7" s="12"/>
      <c r="O7" s="5"/>
      <c r="P7" s="5"/>
      <c r="Q7" s="5"/>
      <c r="R7" s="17"/>
      <c r="S7" s="17"/>
      <c r="T7" s="11"/>
      <c r="U7" s="18"/>
      <c r="V7" s="18"/>
    </row>
    <row r="8" spans="1:22">
      <c r="A8" s="4" t="s">
        <v>30</v>
      </c>
      <c r="B8" s="5">
        <v>57.87</v>
      </c>
      <c r="C8" s="5">
        <v>5.71</v>
      </c>
      <c r="D8" s="5">
        <v>0.01</v>
      </c>
      <c r="E8" s="5">
        <v>0.01</v>
      </c>
      <c r="F8" s="5">
        <v>2.21</v>
      </c>
      <c r="G8" s="5"/>
      <c r="H8" s="5">
        <v>0.05</v>
      </c>
      <c r="I8" s="5"/>
      <c r="J8" s="5">
        <v>8</v>
      </c>
      <c r="K8" s="5">
        <v>9</v>
      </c>
      <c r="L8" s="5">
        <v>637.250615300415</v>
      </c>
      <c r="M8" s="12"/>
      <c r="N8" s="12"/>
      <c r="O8" s="5"/>
      <c r="P8" s="5"/>
      <c r="Q8" s="5"/>
      <c r="R8" s="17"/>
      <c r="S8" s="17"/>
      <c r="T8" s="11"/>
      <c r="U8" s="18"/>
      <c r="V8" s="18"/>
    </row>
    <row r="9" spans="1:22">
      <c r="A9" s="4" t="s">
        <v>32</v>
      </c>
      <c r="B9" s="5">
        <v>51.9</v>
      </c>
      <c r="C9" s="5">
        <v>2.3</v>
      </c>
      <c r="D9" s="5">
        <v>9</v>
      </c>
      <c r="E9" s="5">
        <v>2.95</v>
      </c>
      <c r="F9" s="5">
        <v>0.68</v>
      </c>
      <c r="G9" s="5">
        <v>1.11</v>
      </c>
      <c r="H9" s="5">
        <v>0.087</v>
      </c>
      <c r="I9" s="5">
        <v>0</v>
      </c>
      <c r="J9" s="5">
        <v>20</v>
      </c>
      <c r="K9" s="5">
        <v>4.36</v>
      </c>
      <c r="L9" s="5">
        <v>500</v>
      </c>
      <c r="M9" s="12"/>
      <c r="N9" s="12"/>
      <c r="O9" s="5"/>
      <c r="P9" s="5"/>
      <c r="Q9" s="5"/>
      <c r="R9" s="17"/>
      <c r="S9" s="17"/>
      <c r="T9" s="11"/>
      <c r="U9" s="18"/>
      <c r="V9" s="18"/>
    </row>
    <row r="10" spans="1:22">
      <c r="A10" s="4" t="s">
        <v>33</v>
      </c>
      <c r="B10" s="5">
        <v>24</v>
      </c>
      <c r="C10" s="5">
        <v>10</v>
      </c>
      <c r="D10" s="5">
        <v>40</v>
      </c>
      <c r="E10" s="5">
        <v>8</v>
      </c>
      <c r="F10" s="5">
        <v>3.5</v>
      </c>
      <c r="G10" s="5">
        <v>0</v>
      </c>
      <c r="H10" s="5">
        <v>0.62</v>
      </c>
      <c r="I10" s="5">
        <v>0</v>
      </c>
      <c r="J10" s="5">
        <v>6</v>
      </c>
      <c r="K10" s="5">
        <v>2</v>
      </c>
      <c r="L10" s="5">
        <v>100</v>
      </c>
      <c r="M10" s="12"/>
      <c r="N10" s="12"/>
      <c r="O10" s="5"/>
      <c r="P10" s="5"/>
      <c r="Q10" s="5"/>
      <c r="R10" s="17"/>
      <c r="S10" s="17"/>
      <c r="T10" s="11"/>
      <c r="U10" s="18"/>
      <c r="V10" s="18"/>
    </row>
    <row r="11" spans="1:22">
      <c r="A11" s="4" t="s">
        <v>34</v>
      </c>
      <c r="B11" s="5">
        <v>34.5</v>
      </c>
      <c r="C11" s="5">
        <v>6.1525</v>
      </c>
      <c r="D11" s="5">
        <v>0.65</v>
      </c>
      <c r="E11" s="5">
        <v>0.297142857142857</v>
      </c>
      <c r="F11" s="5">
        <v>2.93666666666667</v>
      </c>
      <c r="G11" s="5">
        <v>0.44</v>
      </c>
      <c r="H11" s="5">
        <v>0.037</v>
      </c>
      <c r="I11" s="5"/>
      <c r="J11" s="5">
        <v>2.49166666666667</v>
      </c>
      <c r="K11" s="5">
        <v>31.3234615384615</v>
      </c>
      <c r="L11" s="5">
        <v>500</v>
      </c>
      <c r="M11" s="12"/>
      <c r="N11" s="12"/>
      <c r="O11" s="5"/>
      <c r="P11" s="5"/>
      <c r="Q11" s="5"/>
      <c r="R11" s="17"/>
      <c r="S11" s="17"/>
      <c r="T11" s="11"/>
      <c r="U11" s="18"/>
      <c r="V11" s="18"/>
    </row>
    <row r="12" spans="1:2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2"/>
      <c r="N12" s="12"/>
      <c r="O12" s="5"/>
      <c r="P12" s="5"/>
      <c r="Q12" s="5"/>
      <c r="R12" s="17"/>
      <c r="S12" s="17"/>
      <c r="T12" s="11"/>
      <c r="U12" s="18"/>
      <c r="V12" s="18"/>
    </row>
    <row r="13" spans="1:2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  <c r="P13" s="13"/>
      <c r="Q13" s="13"/>
      <c r="R13" s="17"/>
      <c r="S13" s="13"/>
      <c r="T13" s="11"/>
      <c r="U13" s="18"/>
      <c r="V13" s="18"/>
    </row>
    <row r="14" spans="1:2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9">
      <c r="A25" s="10"/>
      <c r="B25" s="5"/>
      <c r="C25" s="5"/>
      <c r="D25" s="5"/>
      <c r="E25" s="5"/>
      <c r="F25" s="5"/>
      <c r="G25" s="5"/>
      <c r="H25" s="5"/>
      <c r="I25" s="5"/>
    </row>
    <row r="26" spans="1:9">
      <c r="A26" s="10"/>
      <c r="B26" s="5"/>
      <c r="C26" s="5"/>
      <c r="D26" s="5"/>
      <c r="E26" s="5"/>
      <c r="F26" s="5"/>
      <c r="G26" s="5"/>
      <c r="H26" s="5"/>
      <c r="I26" s="5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2014-01</vt:lpstr>
      <vt:lpstr>2014-02</vt:lpstr>
      <vt:lpstr>2014-01-new</vt:lpstr>
      <vt:lpstr>2014-03</vt:lpstr>
      <vt:lpstr>2014-03-new</vt:lpstr>
      <vt:lpstr>2014-04</vt:lpstr>
      <vt:lpstr>2014-05</vt:lpstr>
      <vt:lpstr>2014-06</vt:lpstr>
      <vt:lpstr>2014-07</vt:lpstr>
      <vt:lpstr>2014-08</vt:lpstr>
      <vt:lpstr>2014-09</vt:lpstr>
      <vt:lpstr>2014-10</vt:lpstr>
      <vt:lpstr>2014-11</vt:lpstr>
      <vt:lpstr>2014-04-new</vt:lpstr>
      <vt:lpstr>2014-12</vt:lpstr>
      <vt:lpstr>2014-12-new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2018-11-05T03:35:18Z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KSOReadingLayout">
    <vt:bool>true</vt:bool>
  </property>
</Properties>
</file>